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1.xml" ContentType="application/vnd.openxmlformats-officedocument.themeOverrid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heme/themeOverride2.xml" ContentType="application/vnd.openxmlformats-officedocument.themeOverrid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heme/themeOverride3.xml" ContentType="application/vnd.openxmlformats-officedocument.themeOverrid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heme/themeOverride4.xml" ContentType="application/vnd.openxmlformats-officedocument.themeOverrid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5.xml" ContentType="application/vnd.openxmlformats-officedocument.themeOverrid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6.xml" ContentType="application/vnd.openxmlformats-officedocument.themeOverrid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7.xml" ContentType="application/vnd.openxmlformats-officedocument.themeOverrid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theme/themeOverride8.xml" ContentType="application/vnd.openxmlformats-officedocument.themeOverrid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9.xml" ContentType="application/vnd.openxmlformats-officedocument.themeOverrid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10.xml" ContentType="application/vnd.openxmlformats-officedocument.themeOverrid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11.xml" ContentType="application/vnd.openxmlformats-officedocument.themeOverrid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12.xml" ContentType="application/vnd.openxmlformats-officedocument.themeOverrid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13.xml" ContentType="application/vnd.openxmlformats-officedocument.themeOverrid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14.xml" ContentType="application/vnd.openxmlformats-officedocument.themeOverrid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theme/themeOverride15.xml" ContentType="application/vnd.openxmlformats-officedocument.themeOverrid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16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17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18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17"/>
  <workbookPr codeName="ThisWorkbook"/>
  <mc:AlternateContent xmlns:mc="http://schemas.openxmlformats.org/markup-compatibility/2006">
    <mc:Choice Requires="x15">
      <x15ac:absPath xmlns:x15ac="http://schemas.microsoft.com/office/spreadsheetml/2010/11/ac" url="E:\eclipse-workspace\report_engine\src\main\resources\"/>
    </mc:Choice>
  </mc:AlternateContent>
  <xr:revisionPtr revIDLastSave="0" documentId="13_ncr:1_{8A101D68-13B1-4146-AF7F-3488E8231A3B}" xr6:coauthVersionLast="35" xr6:coauthVersionMax="35" xr10:uidLastSave="{00000000-0000-0000-0000-000000000000}"/>
  <bookViews>
    <workbookView xWindow="0" yWindow="0" windowWidth="20490" windowHeight="7905" tabRatio="932" firstSheet="1" activeTab="5" xr2:uid="{00000000-000D-0000-FFFF-FFFF00000000}"/>
  </bookViews>
  <sheets>
    <sheet name="Cover" sheetId="3" r:id="rId1"/>
    <sheet name="Summary" sheetId="20" r:id="rId2"/>
    <sheet name="plan" sheetId="23" r:id="rId3"/>
    <sheet name="Country" sheetId="19" r:id="rId4"/>
    <sheet name="North" sheetId="1" r:id="rId5"/>
    <sheet name="South" sheetId="2" r:id="rId6"/>
    <sheet name="input_param" sheetId="24" r:id="rId7"/>
    <sheet name="Production_AD Structure" sheetId="4" state="hidden" r:id="rId8"/>
    <sheet name="Ending MP_Structure" sheetId="5" r:id="rId9"/>
    <sheet name="Recruitment_Structure" sheetId="6" r:id="rId10"/>
    <sheet name="Recruitment KPI_Structure" sheetId="7" r:id="rId11"/>
    <sheet name="Rookie Metric" sheetId="8" r:id="rId12"/>
    <sheet name="GA" sheetId="9" r:id="rId13"/>
    <sheet name="Rider" sheetId="10" r:id="rId14"/>
    <sheet name="5.0 AG retention" sheetId="14" r:id="rId15"/>
    <sheet name="Product Mix" sheetId="18" r:id="rId16"/>
    <sheet name="BD" sheetId="17" r:id="rId17"/>
    <sheet name="Summary_GA_APE" sheetId="21" state="hidden" r:id="rId18"/>
    <sheet name="Summary_GA_per" sheetId="22" state="hidden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_add1">[1]ADD1!$A$2:$B$5</definedName>
    <definedName name="__ADD410">[1]ADD42!$S$5:$W$21</definedName>
    <definedName name="__ADD45">[1]ADD41!$S$5:$W$26</definedName>
    <definedName name="__EAP1">[2]EAP1!$A$9:$B$69</definedName>
    <definedName name="__EEP1">[2]EEP1!$A$4:$V$24</definedName>
    <definedName name="__ENP1">[2]ENP1!$A$7:$AA$72</definedName>
    <definedName name="__ENP41">[1]ENP41!$A$6:$V$71</definedName>
    <definedName name="__OPW3">[1]OPW1!$A$7:$AR$52</definedName>
    <definedName name="__tln4">[3]TLN4!$A$5:$J$47</definedName>
    <definedName name="__tln5">[3]TLN5!$A$5:$L$47</definedName>
    <definedName name="__TLR1">[1]TLR1!$A$7:$AA$52</definedName>
    <definedName name="__TLR41">[1]TLR41!$A$3:$V$48</definedName>
    <definedName name="_add1">[1]ADD1!$A$2:$B$5</definedName>
    <definedName name="_ADD410">[1]ADD42!$S$5:$W$21</definedName>
    <definedName name="_ADD45">[1]ADD41!$S$5:$W$26</definedName>
    <definedName name="_EAP1">[2]EAP1!$A$9:$B$69</definedName>
    <definedName name="_EEP1">[2]EEP1!$A$4:$V$24</definedName>
    <definedName name="_ENP1">[2]ENP1!$A$7:$AA$72</definedName>
    <definedName name="_ENP41">[1]ENP41!$A$6:$V$71</definedName>
    <definedName name="_xlnm._FilterDatabase" localSheetId="14" hidden="1">'5.0 AG retention'!$A$5:$BB$51</definedName>
    <definedName name="_xlnm._FilterDatabase" localSheetId="7" hidden="1">'Production_AD Structure'!$A$3:$AR$16</definedName>
    <definedName name="_xlnm._FilterDatabase" localSheetId="13" hidden="1">Rider!#REF!</definedName>
    <definedName name="_xlnm._FilterDatabase" localSheetId="11" hidden="1">'Rookie Metric'!#REF!</definedName>
    <definedName name="_OPW3">[1]OPW1!$A$7:$AR$52</definedName>
    <definedName name="_tln4">[3]TLN4!$A$5:$J$47</definedName>
    <definedName name="_tln5">[3]TLN5!$A$5:$L$47</definedName>
    <definedName name="_TLR1">[1]TLR1!$A$7:$AA$52</definedName>
    <definedName name="_TLR41">[1]TLR41!$A$3:$V$48</definedName>
    <definedName name="abc" localSheetId="14">#REF!</definedName>
    <definedName name="abc" localSheetId="0">#REF!</definedName>
    <definedName name="abc" localSheetId="8">#REF!</definedName>
    <definedName name="abc" localSheetId="12">#REF!</definedName>
    <definedName name="abc" localSheetId="7">#REF!</definedName>
    <definedName name="abc" localSheetId="10">#REF!</definedName>
    <definedName name="abc" localSheetId="9">#REF!</definedName>
    <definedName name="abc" localSheetId="13">#REF!</definedName>
    <definedName name="abc" localSheetId="11">#REF!</definedName>
    <definedName name="abc">#REF!</definedName>
    <definedName name="BDName" localSheetId="14">[4]BDList!$A$2:$A$69</definedName>
    <definedName name="BDName" localSheetId="0">[5]BDList!$A$2:$A$69</definedName>
    <definedName name="BDName" localSheetId="8">[6]BDList!$A$2:$A$69</definedName>
    <definedName name="BDName" localSheetId="12">[6]BDList!$A$2:$A$69</definedName>
    <definedName name="BDName" localSheetId="7">[6]BDList!$A$2:$A$69</definedName>
    <definedName name="BDName" localSheetId="10">[6]BDList!$A$2:$A$69</definedName>
    <definedName name="BDName" localSheetId="9">[6]BDList!$A$2:$A$69</definedName>
    <definedName name="BDName" localSheetId="13">[6]BDList!$A$2:$A$69</definedName>
    <definedName name="BDName" localSheetId="11">[6]BDList!$A$2:$A$69</definedName>
    <definedName name="BDName">[7]BDList!$A$2:$A$69</definedName>
    <definedName name="CIR1M">[1]CIR1!$A$6:$AA$38</definedName>
    <definedName name="cirage" localSheetId="14">#REF!</definedName>
    <definedName name="cirage" localSheetId="0">#REF!</definedName>
    <definedName name="cirage" localSheetId="8">#REF!</definedName>
    <definedName name="cirage" localSheetId="12">#REF!</definedName>
    <definedName name="cirage" localSheetId="7">#REF!</definedName>
    <definedName name="cirage" localSheetId="10">#REF!</definedName>
    <definedName name="cirage" localSheetId="9">#REF!</definedName>
    <definedName name="cirage" localSheetId="13">#REF!</definedName>
    <definedName name="cirage" localSheetId="11">#REF!</definedName>
    <definedName name="cirage">#REF!</definedName>
    <definedName name="DSR">[1]DSR2!$A$6:$AR$48</definedName>
    <definedName name="E" localSheetId="14">#REF!</definedName>
    <definedName name="E" localSheetId="0">#REF!</definedName>
    <definedName name="E" localSheetId="8">#REF!</definedName>
    <definedName name="E" localSheetId="12">#REF!</definedName>
    <definedName name="E" localSheetId="7">#REF!</definedName>
    <definedName name="E" localSheetId="10">#REF!</definedName>
    <definedName name="E" localSheetId="9">#REF!</definedName>
    <definedName name="E" localSheetId="13">#REF!</definedName>
    <definedName name="E" localSheetId="11">#REF!</definedName>
    <definedName name="E">#REF!</definedName>
    <definedName name="EENP2">[1]EENP2!$A$7:$AA$72</definedName>
    <definedName name="Eexrate" localSheetId="14">#REF!</definedName>
    <definedName name="Eexrate" localSheetId="0">#REF!</definedName>
    <definedName name="Eexrate" localSheetId="8">#REF!</definedName>
    <definedName name="Eexrate" localSheetId="12">#REF!</definedName>
    <definedName name="Eexrate" localSheetId="7">#REF!</definedName>
    <definedName name="Eexrate" localSheetId="10">#REF!</definedName>
    <definedName name="Eexrate" localSheetId="9">#REF!</definedName>
    <definedName name="Eexrate" localSheetId="13">#REF!</definedName>
    <definedName name="Eexrate" localSheetId="11">#REF!</definedName>
    <definedName name="Eexrate">#REF!</definedName>
    <definedName name="LTRage" localSheetId="14">#REF!</definedName>
    <definedName name="LTRage" localSheetId="0">#REF!</definedName>
    <definedName name="LTRage" localSheetId="8">#REF!</definedName>
    <definedName name="LTRage" localSheetId="12">#REF!</definedName>
    <definedName name="LTRage" localSheetId="7">#REF!</definedName>
    <definedName name="LTRage" localSheetId="10">#REF!</definedName>
    <definedName name="LTRage" localSheetId="9">#REF!</definedName>
    <definedName name="LTRage" localSheetId="13">#REF!</definedName>
    <definedName name="LTRage" localSheetId="11">#REF!</definedName>
    <definedName name="LTRage">#REF!</definedName>
    <definedName name="MORTF">'[1]Mort Fac'!$B$4:$D$30</definedName>
    <definedName name="Noi_RDMs" localSheetId="14">#REF!</definedName>
    <definedName name="Noi_RDMs" localSheetId="0">#REF!</definedName>
    <definedName name="Noi_RDMs" localSheetId="8">#REF!</definedName>
    <definedName name="Noi_RDMs" localSheetId="12">#REF!</definedName>
    <definedName name="Noi_RDMs" localSheetId="7">#REF!</definedName>
    <definedName name="Noi_RDMs" localSheetId="10">#REF!</definedName>
    <definedName name="Noi_RDMs" localSheetId="9">#REF!</definedName>
    <definedName name="Noi_RDMs" localSheetId="13">#REF!</definedName>
    <definedName name="Noi_RDMs" localSheetId="11">#REF!</definedName>
    <definedName name="Noi_RDMs">#REF!</definedName>
    <definedName name="OPW2M">[1]OPW2!$A$6:$AA$38</definedName>
    <definedName name="OPW3X" localSheetId="14">#REF!</definedName>
    <definedName name="OPW3X" localSheetId="0">#REF!</definedName>
    <definedName name="OPW3X" localSheetId="8">#REF!</definedName>
    <definedName name="OPW3X" localSheetId="12">#REF!</definedName>
    <definedName name="OPW3X" localSheetId="7">#REF!</definedName>
    <definedName name="OPW3X" localSheetId="10">#REF!</definedName>
    <definedName name="OPW3X" localSheetId="9">#REF!</definedName>
    <definedName name="OPW3X" localSheetId="13">#REF!</definedName>
    <definedName name="OPW3X" localSheetId="11">#REF!</definedName>
    <definedName name="OPW3X">#REF!</definedName>
    <definedName name="polterm" localSheetId="14">#REF!</definedName>
    <definedName name="polterm" localSheetId="0">#REF!</definedName>
    <definedName name="polterm" localSheetId="8">#REF!</definedName>
    <definedName name="polterm" localSheetId="12">#REF!</definedName>
    <definedName name="polterm" localSheetId="7">#REF!</definedName>
    <definedName name="polterm" localSheetId="10">#REF!</definedName>
    <definedName name="polterm" localSheetId="9">#REF!</definedName>
    <definedName name="polterm" localSheetId="13">#REF!</definedName>
    <definedName name="polterm" localSheetId="11">#REF!</definedName>
    <definedName name="polterm">#REF!</definedName>
    <definedName name="Query_from_mysql_generali_connection_1" localSheetId="4" hidden="1">North!$BF$19:$BL$28</definedName>
    <definedName name="Query_from_mysql_generali_connection_1" localSheetId="5" hidden="1">South!$BF$40:$BL$45</definedName>
    <definedName name="Query_from_mysql_generali_connection_2" localSheetId="8" hidden="1">'Ending MP_Structure'!#REF!</definedName>
    <definedName name="Query_from_mysql_generali_connection_2" localSheetId="4" hidden="1">North!$BF$30:$BL$38</definedName>
    <definedName name="Query_from_mysql_generali_connection_2" localSheetId="5" hidden="1">South!$BF$19:$BL$28</definedName>
    <definedName name="Query_from_mysql_generali_connection_3" localSheetId="4" hidden="1">North!$BF$40:$BL$45</definedName>
    <definedName name="Query_from_mysql_generali_connection_3" localSheetId="5" hidden="1">South!$BF$30:$BL$38</definedName>
    <definedName name="Query_from_mysql_generali_connection_4" localSheetId="4" hidden="1">North!$BF$171:$BL$182</definedName>
    <definedName name="Query_from_mysql_generali_connection_4" localSheetId="5" hidden="1">South!$BF$171:$BL$182</definedName>
    <definedName name="sex" localSheetId="14">#REF!</definedName>
    <definedName name="sex" localSheetId="0">#REF!</definedName>
    <definedName name="sex" localSheetId="8">#REF!</definedName>
    <definedName name="sex" localSheetId="12">#REF!</definedName>
    <definedName name="sex" localSheetId="7">#REF!</definedName>
    <definedName name="sex" localSheetId="10">#REF!</definedName>
    <definedName name="sex" localSheetId="9">#REF!</definedName>
    <definedName name="sex" localSheetId="13">#REF!</definedName>
    <definedName name="sex" localSheetId="11">#REF!</definedName>
    <definedName name="sex">#REF!</definedName>
    <definedName name="TerRate3">'[8]brief &amp; assumptions'!$E$103</definedName>
    <definedName name="TLR1X">[1]TLR1!$A$61:$AA$106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N7" i="20" l="1"/>
  <c r="AO7" i="20"/>
  <c r="AP7" i="20"/>
  <c r="AQ7" i="20"/>
  <c r="AR7" i="20"/>
  <c r="F196" i="2" l="1"/>
  <c r="F184" i="2"/>
  <c r="F171" i="2"/>
  <c r="F159" i="2"/>
  <c r="F147" i="2"/>
  <c r="F135" i="2"/>
  <c r="F123" i="2"/>
  <c r="F111" i="2"/>
  <c r="F99" i="2"/>
  <c r="F87" i="2"/>
  <c r="F75" i="2"/>
  <c r="F62" i="2"/>
  <c r="F48" i="2"/>
  <c r="F40" i="2"/>
  <c r="F30" i="2"/>
  <c r="F19" i="2"/>
  <c r="F196" i="19"/>
  <c r="F184" i="19"/>
  <c r="F171" i="19"/>
  <c r="F159" i="19"/>
  <c r="F147" i="19"/>
  <c r="F135" i="19"/>
  <c r="F123" i="19"/>
  <c r="F111" i="19"/>
  <c r="F99" i="19"/>
  <c r="F87" i="19"/>
  <c r="F75" i="19"/>
  <c r="F62" i="19"/>
  <c r="F48" i="19"/>
  <c r="F40" i="19"/>
  <c r="F30" i="19"/>
  <c r="F19" i="19"/>
  <c r="AJ7" i="20" l="1"/>
  <c r="AJ9" i="20" s="1"/>
  <c r="AK7" i="20"/>
  <c r="AK8" i="20" s="1"/>
  <c r="AL7" i="20"/>
  <c r="AM7" i="20"/>
  <c r="AH7" i="20"/>
  <c r="AH8" i="20" s="1"/>
  <c r="AI7" i="20"/>
  <c r="AI8" i="20" s="1"/>
  <c r="AG7" i="20"/>
  <c r="AL8" i="20"/>
  <c r="AN8" i="20"/>
  <c r="AO9" i="20"/>
  <c r="AP9" i="20"/>
  <c r="AQ8" i="20"/>
  <c r="AR8" i="20"/>
  <c r="AO8" i="20"/>
  <c r="AP8" i="20"/>
  <c r="AN9" i="20" l="1"/>
  <c r="AM9" i="20"/>
  <c r="AR9" i="20"/>
  <c r="AQ9" i="20"/>
  <c r="AG9" i="20"/>
  <c r="AS7" i="20"/>
  <c r="AM8" i="20"/>
  <c r="AH9" i="20"/>
  <c r="AI9" i="20"/>
  <c r="AG8" i="20"/>
  <c r="AL9" i="20"/>
  <c r="AK9" i="20"/>
  <c r="AJ8" i="20"/>
  <c r="BM4" i="2"/>
  <c r="BM5" i="2"/>
  <c r="BM6" i="2"/>
  <c r="BM7" i="2"/>
  <c r="BM8" i="2"/>
  <c r="BM9" i="2"/>
  <c r="BM10" i="2"/>
  <c r="BM11" i="2"/>
  <c r="BM12" i="2"/>
  <c r="BM4" i="1"/>
  <c r="BM5" i="1"/>
  <c r="BM6" i="1"/>
  <c r="BM7" i="1"/>
  <c r="BM8" i="1"/>
  <c r="BM9" i="1"/>
  <c r="BM10" i="1"/>
  <c r="BM11" i="1"/>
  <c r="BM12" i="1"/>
  <c r="BM4" i="19"/>
  <c r="BM5" i="19"/>
  <c r="BM6" i="19"/>
  <c r="BM7" i="19"/>
  <c r="BM8" i="19"/>
  <c r="BM9" i="19"/>
  <c r="BM10" i="19"/>
  <c r="BM11" i="19"/>
  <c r="BM12" i="19"/>
  <c r="AU7" i="20" l="1"/>
  <c r="AT7" i="20"/>
  <c r="F86" i="14"/>
  <c r="I86" i="14" s="1"/>
  <c r="E86" i="14"/>
  <c r="H86" i="14" s="1"/>
  <c r="D86" i="14"/>
  <c r="G86" i="14" s="1"/>
  <c r="F85" i="14"/>
  <c r="I85" i="14" s="1"/>
  <c r="E85" i="14"/>
  <c r="H85" i="14" s="1"/>
  <c r="D85" i="14"/>
  <c r="G85" i="14" s="1"/>
  <c r="F84" i="14"/>
  <c r="I84" i="14" s="1"/>
  <c r="E84" i="14"/>
  <c r="H84" i="14" s="1"/>
  <c r="D84" i="14"/>
  <c r="G84" i="14" s="1"/>
  <c r="F83" i="14"/>
  <c r="I83" i="14" s="1"/>
  <c r="E83" i="14"/>
  <c r="H83" i="14" s="1"/>
  <c r="D83" i="14"/>
  <c r="G83" i="14" s="1"/>
  <c r="F82" i="14"/>
  <c r="I82" i="14" s="1"/>
  <c r="E82" i="14"/>
  <c r="H82" i="14" s="1"/>
  <c r="D82" i="14"/>
  <c r="G82" i="14" s="1"/>
  <c r="F81" i="14"/>
  <c r="I81" i="14" s="1"/>
  <c r="E81" i="14"/>
  <c r="H81" i="14" s="1"/>
  <c r="D81" i="14"/>
  <c r="G81" i="14" s="1"/>
  <c r="F80" i="14"/>
  <c r="I80" i="14" s="1"/>
  <c r="E80" i="14"/>
  <c r="H80" i="14" s="1"/>
  <c r="D80" i="14"/>
  <c r="G80" i="14" s="1"/>
  <c r="F79" i="14"/>
  <c r="I79" i="14" s="1"/>
  <c r="E79" i="14"/>
  <c r="H79" i="14" s="1"/>
  <c r="D79" i="14"/>
  <c r="G79" i="14" s="1"/>
  <c r="F78" i="14"/>
  <c r="I78" i="14" s="1"/>
  <c r="E78" i="14"/>
  <c r="H78" i="14" s="1"/>
  <c r="D78" i="14"/>
  <c r="G78" i="14" s="1"/>
  <c r="F77" i="14"/>
  <c r="I77" i="14" s="1"/>
  <c r="E77" i="14"/>
  <c r="H77" i="14" s="1"/>
  <c r="D77" i="14"/>
  <c r="G77" i="14" s="1"/>
  <c r="F76" i="14"/>
  <c r="I76" i="14" s="1"/>
  <c r="E76" i="14"/>
  <c r="H76" i="14" s="1"/>
  <c r="D76" i="14"/>
  <c r="G76" i="14" s="1"/>
  <c r="F75" i="14"/>
  <c r="I75" i="14" s="1"/>
  <c r="E75" i="14"/>
  <c r="H75" i="14" s="1"/>
  <c r="D75" i="14"/>
  <c r="G75" i="14" s="1"/>
  <c r="F74" i="14"/>
  <c r="I74" i="14" s="1"/>
  <c r="E74" i="14"/>
  <c r="H74" i="14" s="1"/>
  <c r="D74" i="14"/>
  <c r="G74" i="14" s="1"/>
  <c r="F73" i="14"/>
  <c r="I73" i="14" s="1"/>
  <c r="E73" i="14"/>
  <c r="H73" i="14" s="1"/>
  <c r="D73" i="14"/>
  <c r="G73" i="14" s="1"/>
  <c r="F72" i="14"/>
  <c r="I72" i="14" s="1"/>
  <c r="E72" i="14"/>
  <c r="H72" i="14" s="1"/>
  <c r="D72" i="14"/>
  <c r="G72" i="14" s="1"/>
  <c r="F71" i="14"/>
  <c r="I71" i="14" s="1"/>
  <c r="E71" i="14"/>
  <c r="H71" i="14" s="1"/>
  <c r="D71" i="14"/>
  <c r="G71" i="14" s="1"/>
  <c r="F70" i="14"/>
  <c r="I70" i="14" s="1"/>
  <c r="E70" i="14"/>
  <c r="H70" i="14" s="1"/>
  <c r="D70" i="14"/>
  <c r="G70" i="14" s="1"/>
  <c r="F69" i="14"/>
  <c r="I69" i="14" s="1"/>
  <c r="E69" i="14"/>
  <c r="H69" i="14" s="1"/>
  <c r="D69" i="14"/>
  <c r="G69" i="14" s="1"/>
  <c r="F68" i="14"/>
  <c r="I68" i="14" s="1"/>
  <c r="E68" i="14"/>
  <c r="H68" i="14" s="1"/>
  <c r="D68" i="14"/>
  <c r="G68" i="14" s="1"/>
  <c r="F67" i="14"/>
  <c r="I67" i="14" s="1"/>
  <c r="E67" i="14"/>
  <c r="H67" i="14" s="1"/>
  <c r="D67" i="14"/>
  <c r="G67" i="14" s="1"/>
  <c r="F66" i="14"/>
  <c r="I66" i="14" s="1"/>
  <c r="E66" i="14"/>
  <c r="H66" i="14" s="1"/>
  <c r="D66" i="14"/>
  <c r="G66" i="14" s="1"/>
  <c r="F65" i="14"/>
  <c r="I65" i="14" s="1"/>
  <c r="E65" i="14"/>
  <c r="H65" i="14" s="1"/>
  <c r="D65" i="14"/>
  <c r="G65" i="14" s="1"/>
  <c r="F64" i="14"/>
  <c r="I64" i="14" s="1"/>
  <c r="E64" i="14"/>
  <c r="H64" i="14" s="1"/>
  <c r="D64" i="14"/>
  <c r="G64" i="14" s="1"/>
  <c r="F63" i="14"/>
  <c r="I63" i="14" s="1"/>
  <c r="E63" i="14"/>
  <c r="H63" i="14" s="1"/>
  <c r="D63" i="14"/>
  <c r="G63" i="14" s="1"/>
  <c r="F62" i="14"/>
  <c r="I62" i="14" s="1"/>
  <c r="E62" i="14"/>
  <c r="H62" i="14" s="1"/>
  <c r="D62" i="14"/>
  <c r="G62" i="14" s="1"/>
  <c r="F61" i="14"/>
  <c r="I61" i="14" s="1"/>
  <c r="E61" i="14"/>
  <c r="H61" i="14" s="1"/>
  <c r="D61" i="14"/>
  <c r="G61" i="14" s="1"/>
  <c r="F60" i="14"/>
  <c r="I60" i="14" s="1"/>
  <c r="E60" i="14"/>
  <c r="H60" i="14" s="1"/>
  <c r="D60" i="14"/>
  <c r="G60" i="14" s="1"/>
  <c r="F59" i="14"/>
  <c r="I59" i="14" s="1"/>
  <c r="E59" i="14"/>
  <c r="H59" i="14" s="1"/>
  <c r="D59" i="14"/>
  <c r="G59" i="14" s="1"/>
  <c r="F58" i="14"/>
  <c r="I58" i="14" s="1"/>
  <c r="E58" i="14"/>
  <c r="H58" i="14" s="1"/>
  <c r="D58" i="14"/>
  <c r="G58" i="14" s="1"/>
  <c r="F57" i="14"/>
  <c r="I57" i="14" s="1"/>
  <c r="E57" i="14"/>
  <c r="H57" i="14" s="1"/>
  <c r="D57" i="14"/>
  <c r="G57" i="14" s="1"/>
  <c r="F56" i="14"/>
  <c r="I56" i="14" s="1"/>
  <c r="E56" i="14"/>
  <c r="H56" i="14" s="1"/>
  <c r="D56" i="14"/>
  <c r="G56" i="14" s="1"/>
  <c r="F55" i="14"/>
  <c r="I55" i="14" s="1"/>
  <c r="E55" i="14"/>
  <c r="H55" i="14" s="1"/>
  <c r="D55" i="14"/>
  <c r="G55" i="14" s="1"/>
  <c r="F54" i="14"/>
  <c r="I54" i="14" s="1"/>
  <c r="E54" i="14"/>
  <c r="H54" i="14" s="1"/>
  <c r="D54" i="14"/>
  <c r="G54" i="14" s="1"/>
  <c r="F53" i="14"/>
  <c r="I53" i="14" s="1"/>
  <c r="E53" i="14"/>
  <c r="H53" i="14" s="1"/>
  <c r="D53" i="14"/>
  <c r="G53" i="14" s="1"/>
  <c r="F52" i="14"/>
  <c r="I52" i="14" s="1"/>
  <c r="E52" i="14"/>
  <c r="H52" i="14" s="1"/>
  <c r="D52" i="14"/>
  <c r="G52" i="14" s="1"/>
  <c r="F51" i="14"/>
  <c r="I51" i="14" s="1"/>
  <c r="E51" i="14"/>
  <c r="H51" i="14" s="1"/>
  <c r="D51" i="14"/>
  <c r="G51" i="14" s="1"/>
  <c r="F50" i="14"/>
  <c r="I50" i="14" s="1"/>
  <c r="E50" i="14"/>
  <c r="H50" i="14" s="1"/>
  <c r="D50" i="14"/>
  <c r="G50" i="14" s="1"/>
  <c r="F49" i="14"/>
  <c r="I49" i="14" s="1"/>
  <c r="E49" i="14"/>
  <c r="H49" i="14" s="1"/>
  <c r="D49" i="14"/>
  <c r="G49" i="14" s="1"/>
  <c r="F48" i="14"/>
  <c r="I48" i="14" s="1"/>
  <c r="E48" i="14"/>
  <c r="H48" i="14" s="1"/>
  <c r="D48" i="14"/>
  <c r="G48" i="14" s="1"/>
  <c r="F47" i="14"/>
  <c r="I47" i="14" s="1"/>
  <c r="E47" i="14"/>
  <c r="H47" i="14" s="1"/>
  <c r="D47" i="14"/>
  <c r="G47" i="14" s="1"/>
  <c r="F46" i="14"/>
  <c r="I46" i="14" s="1"/>
  <c r="E46" i="14"/>
  <c r="H46" i="14" s="1"/>
  <c r="D46" i="14"/>
  <c r="G46" i="14" s="1"/>
  <c r="F45" i="14"/>
  <c r="I45" i="14" s="1"/>
  <c r="E45" i="14"/>
  <c r="H45" i="14" s="1"/>
  <c r="D45" i="14"/>
  <c r="G45" i="14" s="1"/>
  <c r="F44" i="14"/>
  <c r="I44" i="14" s="1"/>
  <c r="E44" i="14"/>
  <c r="H44" i="14" s="1"/>
  <c r="D44" i="14"/>
  <c r="G44" i="14" s="1"/>
  <c r="F43" i="14"/>
  <c r="I43" i="14" s="1"/>
  <c r="E43" i="14"/>
  <c r="H43" i="14" s="1"/>
  <c r="D43" i="14"/>
  <c r="G43" i="14" s="1"/>
  <c r="F42" i="14"/>
  <c r="I42" i="14" s="1"/>
  <c r="E42" i="14"/>
  <c r="H42" i="14" s="1"/>
  <c r="D42" i="14"/>
  <c r="G42" i="14" s="1"/>
  <c r="F41" i="14"/>
  <c r="I41" i="14" s="1"/>
  <c r="E41" i="14"/>
  <c r="H41" i="14" s="1"/>
  <c r="D41" i="14"/>
  <c r="G41" i="14" s="1"/>
  <c r="F40" i="14"/>
  <c r="I40" i="14" s="1"/>
  <c r="E40" i="14"/>
  <c r="H40" i="14" s="1"/>
  <c r="D40" i="14"/>
  <c r="G40" i="14" s="1"/>
  <c r="F39" i="14"/>
  <c r="I39" i="14" s="1"/>
  <c r="E39" i="14"/>
  <c r="H39" i="14" s="1"/>
  <c r="D39" i="14"/>
  <c r="G39" i="14" s="1"/>
  <c r="F38" i="14"/>
  <c r="I38" i="14" s="1"/>
  <c r="E38" i="14"/>
  <c r="H38" i="14" s="1"/>
  <c r="D38" i="14"/>
  <c r="G38" i="14" s="1"/>
  <c r="F37" i="14"/>
  <c r="I37" i="14" s="1"/>
  <c r="E37" i="14"/>
  <c r="H37" i="14" s="1"/>
  <c r="D37" i="14"/>
  <c r="G37" i="14" s="1"/>
  <c r="F36" i="14"/>
  <c r="I36" i="14" s="1"/>
  <c r="E36" i="14"/>
  <c r="H36" i="14" s="1"/>
  <c r="D36" i="14"/>
  <c r="G36" i="14" s="1"/>
  <c r="F35" i="14"/>
  <c r="I35" i="14" s="1"/>
  <c r="E35" i="14"/>
  <c r="H35" i="14" s="1"/>
  <c r="D35" i="14"/>
  <c r="G35" i="14" s="1"/>
  <c r="F34" i="14"/>
  <c r="I34" i="14" s="1"/>
  <c r="E34" i="14"/>
  <c r="H34" i="14" s="1"/>
  <c r="D34" i="14"/>
  <c r="G34" i="14" s="1"/>
  <c r="F33" i="14"/>
  <c r="I33" i="14" s="1"/>
  <c r="E33" i="14"/>
  <c r="H33" i="14" s="1"/>
  <c r="D33" i="14"/>
  <c r="G33" i="14" s="1"/>
  <c r="F32" i="14"/>
  <c r="I32" i="14" s="1"/>
  <c r="E32" i="14"/>
  <c r="H32" i="14" s="1"/>
  <c r="D32" i="14"/>
  <c r="G32" i="14" s="1"/>
  <c r="F31" i="14"/>
  <c r="I31" i="14" s="1"/>
  <c r="E31" i="14"/>
  <c r="H31" i="14" s="1"/>
  <c r="D31" i="14"/>
  <c r="G31" i="14" s="1"/>
  <c r="F30" i="14"/>
  <c r="I30" i="14" s="1"/>
  <c r="E30" i="14"/>
  <c r="H30" i="14" s="1"/>
  <c r="D30" i="14"/>
  <c r="G30" i="14" s="1"/>
  <c r="F29" i="14"/>
  <c r="I29" i="14" s="1"/>
  <c r="E29" i="14"/>
  <c r="H29" i="14" s="1"/>
  <c r="D29" i="14"/>
  <c r="G29" i="14" s="1"/>
  <c r="F28" i="14"/>
  <c r="I28" i="14" s="1"/>
  <c r="E28" i="14"/>
  <c r="H28" i="14" s="1"/>
  <c r="D28" i="14"/>
  <c r="G28" i="14" s="1"/>
  <c r="F27" i="14"/>
  <c r="I27" i="14" s="1"/>
  <c r="E27" i="14"/>
  <c r="H27" i="14" s="1"/>
  <c r="D27" i="14"/>
  <c r="G27" i="14" s="1"/>
  <c r="F26" i="14"/>
  <c r="I26" i="14" s="1"/>
  <c r="E26" i="14"/>
  <c r="H26" i="14" s="1"/>
  <c r="D26" i="14"/>
  <c r="G26" i="14" s="1"/>
  <c r="F25" i="14"/>
  <c r="I25" i="14" s="1"/>
  <c r="E25" i="14"/>
  <c r="H25" i="14" s="1"/>
  <c r="D25" i="14"/>
  <c r="G25" i="14" s="1"/>
  <c r="F24" i="14"/>
  <c r="I24" i="14" s="1"/>
  <c r="E24" i="14"/>
  <c r="H24" i="14" s="1"/>
  <c r="D24" i="14"/>
  <c r="G24" i="14" s="1"/>
  <c r="F23" i="14"/>
  <c r="I23" i="14" s="1"/>
  <c r="E23" i="14"/>
  <c r="H23" i="14" s="1"/>
  <c r="D23" i="14"/>
  <c r="G23" i="14" s="1"/>
  <c r="F22" i="14"/>
  <c r="I22" i="14" s="1"/>
  <c r="E22" i="14"/>
  <c r="H22" i="14" s="1"/>
  <c r="D22" i="14"/>
  <c r="G22" i="14" s="1"/>
  <c r="F21" i="14"/>
  <c r="I21" i="14" s="1"/>
  <c r="E21" i="14"/>
  <c r="H21" i="14" s="1"/>
  <c r="D21" i="14"/>
  <c r="G21" i="14" s="1"/>
  <c r="F20" i="14"/>
  <c r="I20" i="14" s="1"/>
  <c r="E20" i="14"/>
  <c r="H20" i="14" s="1"/>
  <c r="D20" i="14"/>
  <c r="G20" i="14" s="1"/>
  <c r="F19" i="14"/>
  <c r="I19" i="14" s="1"/>
  <c r="E19" i="14"/>
  <c r="H19" i="14" s="1"/>
  <c r="D19" i="14"/>
  <c r="G19" i="14" s="1"/>
  <c r="F18" i="14"/>
  <c r="I18" i="14" s="1"/>
  <c r="E18" i="14"/>
  <c r="H18" i="14" s="1"/>
  <c r="D18" i="14"/>
  <c r="G18" i="14" s="1"/>
  <c r="F17" i="14"/>
  <c r="I17" i="14" s="1"/>
  <c r="E17" i="14"/>
  <c r="H17" i="14" s="1"/>
  <c r="D17" i="14"/>
  <c r="G17" i="14" s="1"/>
  <c r="F16" i="14"/>
  <c r="I16" i="14" s="1"/>
  <c r="E16" i="14"/>
  <c r="H16" i="14" s="1"/>
  <c r="D16" i="14"/>
  <c r="G16" i="14" s="1"/>
  <c r="F15" i="14"/>
  <c r="I15" i="14" s="1"/>
  <c r="E15" i="14"/>
  <c r="H15" i="14" s="1"/>
  <c r="D15" i="14"/>
  <c r="G15" i="14" s="1"/>
  <c r="F14" i="14"/>
  <c r="I14" i="14" s="1"/>
  <c r="E14" i="14"/>
  <c r="H14" i="14" s="1"/>
  <c r="D14" i="14"/>
  <c r="G14" i="14" s="1"/>
  <c r="F13" i="14"/>
  <c r="I13" i="14" s="1"/>
  <c r="E13" i="14"/>
  <c r="H13" i="14" s="1"/>
  <c r="D13" i="14"/>
  <c r="G13" i="14" s="1"/>
  <c r="F12" i="14"/>
  <c r="I12" i="14" s="1"/>
  <c r="E12" i="14"/>
  <c r="H12" i="14" s="1"/>
  <c r="D12" i="14"/>
  <c r="G12" i="14" s="1"/>
  <c r="F11" i="14"/>
  <c r="I11" i="14" s="1"/>
  <c r="E11" i="14"/>
  <c r="H11" i="14" s="1"/>
  <c r="D11" i="14"/>
  <c r="G11" i="14" s="1"/>
  <c r="F10" i="14"/>
  <c r="I10" i="14" s="1"/>
  <c r="E10" i="14"/>
  <c r="H10" i="14" s="1"/>
  <c r="D10" i="14"/>
  <c r="G10" i="14" s="1"/>
  <c r="F9" i="14"/>
  <c r="I9" i="14" s="1"/>
  <c r="E9" i="14"/>
  <c r="H9" i="14" s="1"/>
  <c r="D9" i="14"/>
  <c r="G9" i="14" s="1"/>
  <c r="F8" i="14"/>
  <c r="I8" i="14" s="1"/>
  <c r="E8" i="14"/>
  <c r="H8" i="14" s="1"/>
  <c r="D8" i="14"/>
  <c r="G8" i="14" s="1"/>
  <c r="F7" i="14"/>
  <c r="I7" i="14" s="1"/>
  <c r="E7" i="14"/>
  <c r="H7" i="14" s="1"/>
  <c r="D7" i="14"/>
  <c r="G7" i="14" s="1"/>
  <c r="F6" i="14"/>
  <c r="E6" i="14"/>
  <c r="H6" i="14" s="1"/>
  <c r="D6" i="14"/>
  <c r="G6" i="14" s="1"/>
  <c r="B2" i="14"/>
  <c r="C4" i="14"/>
  <c r="A4" i="17"/>
  <c r="B4" i="9"/>
  <c r="A4" i="9"/>
  <c r="C20" i="23"/>
  <c r="D20" i="23"/>
  <c r="E20" i="23"/>
  <c r="F20" i="23"/>
  <c r="G20" i="23"/>
  <c r="H20" i="23"/>
  <c r="I20" i="23"/>
  <c r="J20" i="23"/>
  <c r="K20" i="23"/>
  <c r="L20" i="23"/>
  <c r="M20" i="23"/>
  <c r="B20" i="23"/>
  <c r="W79" i="20"/>
  <c r="W64" i="20"/>
  <c r="AG1" i="10"/>
  <c r="AF1" i="10"/>
  <c r="AE1" i="10"/>
  <c r="AD1" i="10"/>
  <c r="AC1" i="10"/>
  <c r="AB1" i="10"/>
  <c r="AA1" i="10"/>
  <c r="Z1" i="10"/>
  <c r="Y1" i="10"/>
  <c r="X1" i="10"/>
  <c r="W1" i="10"/>
  <c r="V1" i="10"/>
  <c r="T204" i="2"/>
  <c r="T203" i="2"/>
  <c r="T202" i="2"/>
  <c r="T201" i="2"/>
  <c r="T200" i="2"/>
  <c r="T199" i="2"/>
  <c r="T198" i="2"/>
  <c r="T197" i="2"/>
  <c r="T204" i="1"/>
  <c r="T203" i="1"/>
  <c r="T202" i="1"/>
  <c r="T201" i="1"/>
  <c r="T200" i="1"/>
  <c r="T199" i="1"/>
  <c r="T198" i="1"/>
  <c r="T197" i="1"/>
  <c r="T198" i="19"/>
  <c r="T199" i="19"/>
  <c r="T200" i="19"/>
  <c r="T201" i="19"/>
  <c r="T202" i="19"/>
  <c r="T203" i="19"/>
  <c r="T204" i="19"/>
  <c r="T197" i="19"/>
  <c r="T192" i="19"/>
  <c r="T191" i="19"/>
  <c r="T190" i="19"/>
  <c r="T189" i="19"/>
  <c r="T188" i="19"/>
  <c r="T187" i="19"/>
  <c r="T186" i="19"/>
  <c r="T185" i="19"/>
  <c r="T192" i="1"/>
  <c r="T191" i="1"/>
  <c r="T190" i="1"/>
  <c r="T189" i="1"/>
  <c r="T188" i="1"/>
  <c r="T187" i="1"/>
  <c r="T186" i="1"/>
  <c r="T185" i="1"/>
  <c r="T186" i="2"/>
  <c r="T187" i="2"/>
  <c r="T188" i="2"/>
  <c r="T189" i="2"/>
  <c r="T190" i="2"/>
  <c r="T191" i="2"/>
  <c r="T192" i="2"/>
  <c r="T185" i="2"/>
  <c r="T177" i="2"/>
  <c r="T176" i="2"/>
  <c r="T175" i="2"/>
  <c r="T174" i="2"/>
  <c r="T173" i="2"/>
  <c r="T172" i="2"/>
  <c r="T177" i="1"/>
  <c r="T176" i="1"/>
  <c r="T175" i="1"/>
  <c r="T174" i="1"/>
  <c r="T173" i="1"/>
  <c r="T172" i="1"/>
  <c r="T173" i="19"/>
  <c r="T174" i="19"/>
  <c r="T175" i="19"/>
  <c r="T176" i="19"/>
  <c r="T177" i="19"/>
  <c r="T172" i="19"/>
  <c r="T119" i="19"/>
  <c r="T118" i="19"/>
  <c r="T117" i="19"/>
  <c r="T116" i="19"/>
  <c r="T115" i="19"/>
  <c r="T114" i="19"/>
  <c r="T113" i="19"/>
  <c r="T112" i="19"/>
  <c r="T119" i="1"/>
  <c r="T118" i="1"/>
  <c r="T117" i="1"/>
  <c r="T116" i="1"/>
  <c r="T115" i="1"/>
  <c r="T114" i="1"/>
  <c r="T113" i="1"/>
  <c r="T112" i="1"/>
  <c r="T113" i="2"/>
  <c r="T114" i="2"/>
  <c r="T115" i="2"/>
  <c r="T116" i="2"/>
  <c r="T117" i="2"/>
  <c r="T118" i="2"/>
  <c r="T119" i="2"/>
  <c r="T112" i="2"/>
  <c r="P112" i="2"/>
  <c r="BG100" i="2"/>
  <c r="T95" i="2"/>
  <c r="T94" i="2"/>
  <c r="T93" i="2"/>
  <c r="T92" i="2"/>
  <c r="T91" i="2"/>
  <c r="T90" i="2"/>
  <c r="T89" i="2"/>
  <c r="T88" i="2"/>
  <c r="T95" i="1"/>
  <c r="T94" i="1"/>
  <c r="T93" i="1"/>
  <c r="T92" i="1"/>
  <c r="T91" i="1"/>
  <c r="T90" i="1"/>
  <c r="T89" i="1"/>
  <c r="T88" i="1"/>
  <c r="T89" i="19"/>
  <c r="T90" i="19"/>
  <c r="T91" i="19"/>
  <c r="T92" i="19"/>
  <c r="T93" i="19"/>
  <c r="T94" i="19"/>
  <c r="T95" i="19"/>
  <c r="T88" i="19"/>
  <c r="R76" i="19"/>
  <c r="T49" i="2"/>
  <c r="T59" i="2"/>
  <c r="T58" i="2"/>
  <c r="T57" i="2"/>
  <c r="T56" i="2"/>
  <c r="T55" i="2"/>
  <c r="T54" i="2"/>
  <c r="T53" i="2"/>
  <c r="T52" i="2"/>
  <c r="T51" i="2"/>
  <c r="T50" i="2"/>
  <c r="T59" i="1"/>
  <c r="T57" i="1"/>
  <c r="T56" i="1"/>
  <c r="T55" i="1"/>
  <c r="T54" i="1"/>
  <c r="T53" i="1"/>
  <c r="T52" i="1"/>
  <c r="T51" i="1"/>
  <c r="T50" i="1"/>
  <c r="T49" i="1"/>
  <c r="T58" i="19"/>
  <c r="T59" i="19"/>
  <c r="T50" i="19"/>
  <c r="T51" i="19"/>
  <c r="T52" i="19"/>
  <c r="T53" i="19"/>
  <c r="T54" i="19"/>
  <c r="T55" i="19"/>
  <c r="T56" i="19"/>
  <c r="T57" i="19"/>
  <c r="T49" i="19"/>
  <c r="T162" i="19"/>
  <c r="T36" i="2"/>
  <c r="T35" i="2"/>
  <c r="T34" i="2"/>
  <c r="T33" i="2"/>
  <c r="T32" i="2"/>
  <c r="T31" i="2"/>
  <c r="T36" i="1"/>
  <c r="T35" i="1"/>
  <c r="T34" i="1"/>
  <c r="T33" i="1"/>
  <c r="T32" i="1"/>
  <c r="T31" i="1"/>
  <c r="T31" i="19"/>
  <c r="T32" i="19"/>
  <c r="T33" i="19"/>
  <c r="T34" i="19"/>
  <c r="T35" i="19"/>
  <c r="T36" i="19"/>
  <c r="T14" i="19"/>
  <c r="T13" i="19"/>
  <c r="T14" i="1"/>
  <c r="T13" i="1"/>
  <c r="T14" i="2"/>
  <c r="T13" i="2"/>
  <c r="S13" i="1"/>
  <c r="BG5" i="19"/>
  <c r="BG5" i="1"/>
  <c r="T194" i="19"/>
  <c r="T193" i="19"/>
  <c r="T194" i="1"/>
  <c r="T193" i="1"/>
  <c r="T194" i="2"/>
  <c r="T193" i="2"/>
  <c r="T196" i="19"/>
  <c r="T184" i="19"/>
  <c r="T171" i="19"/>
  <c r="T135" i="19"/>
  <c r="T123" i="19"/>
  <c r="T111" i="19"/>
  <c r="T99" i="19"/>
  <c r="T87" i="19"/>
  <c r="T75" i="19"/>
  <c r="T62" i="19"/>
  <c r="T48" i="19"/>
  <c r="T40" i="19"/>
  <c r="T30" i="19"/>
  <c r="T196" i="1"/>
  <c r="T184" i="1"/>
  <c r="T171" i="1"/>
  <c r="T159" i="1"/>
  <c r="T135" i="1"/>
  <c r="T123" i="1"/>
  <c r="T111" i="1"/>
  <c r="T99" i="1"/>
  <c r="T87" i="1"/>
  <c r="T75" i="1"/>
  <c r="T62" i="1"/>
  <c r="T48" i="1"/>
  <c r="T40" i="1"/>
  <c r="T30" i="1"/>
  <c r="T196" i="2"/>
  <c r="T184" i="2"/>
  <c r="T171" i="2"/>
  <c r="T159" i="2"/>
  <c r="T135" i="2"/>
  <c r="T123" i="2"/>
  <c r="T111" i="2"/>
  <c r="T99" i="2"/>
  <c r="T87" i="2"/>
  <c r="T75" i="2"/>
  <c r="T62" i="2"/>
  <c r="T48" i="2"/>
  <c r="T40" i="2"/>
  <c r="T30" i="2"/>
  <c r="T19" i="2"/>
  <c r="T159" i="19"/>
  <c r="T147" i="2"/>
  <c r="T147" i="1"/>
  <c r="T147" i="19"/>
  <c r="T205" i="2"/>
  <c r="T205" i="19"/>
  <c r="T206" i="2"/>
  <c r="T206" i="1"/>
  <c r="T205" i="1"/>
  <c r="T206" i="19"/>
  <c r="BE182" i="1"/>
  <c r="BD182" i="1"/>
  <c r="BE181" i="1"/>
  <c r="BE180" i="1"/>
  <c r="BE179" i="1"/>
  <c r="BL167" i="2"/>
  <c r="BK167" i="2"/>
  <c r="BJ167" i="2"/>
  <c r="BI167" i="2"/>
  <c r="BH167" i="2"/>
  <c r="BG167" i="2"/>
  <c r="BL166" i="2"/>
  <c r="BK166" i="2"/>
  <c r="BJ166" i="2"/>
  <c r="BI166" i="2"/>
  <c r="BH166" i="2"/>
  <c r="BG166" i="2"/>
  <c r="BL165" i="2"/>
  <c r="BK165" i="2"/>
  <c r="BJ165" i="2"/>
  <c r="BI165" i="2"/>
  <c r="BH165" i="2"/>
  <c r="BG165" i="2"/>
  <c r="BL164" i="2"/>
  <c r="BK164" i="2"/>
  <c r="BJ164" i="2"/>
  <c r="BI164" i="2"/>
  <c r="BH164" i="2"/>
  <c r="BG164" i="2"/>
  <c r="BL163" i="2"/>
  <c r="BK163" i="2"/>
  <c r="BJ163" i="2"/>
  <c r="BI163" i="2"/>
  <c r="BH163" i="2"/>
  <c r="BG163" i="2"/>
  <c r="BL162" i="2"/>
  <c r="BK162" i="2"/>
  <c r="BJ162" i="2"/>
  <c r="BI162" i="2"/>
  <c r="BH162" i="2"/>
  <c r="BG162" i="2"/>
  <c r="BL161" i="2"/>
  <c r="BK161" i="2"/>
  <c r="BJ161" i="2"/>
  <c r="BI161" i="2"/>
  <c r="BH161" i="2"/>
  <c r="BG161" i="2"/>
  <c r="BL160" i="2"/>
  <c r="BK160" i="2"/>
  <c r="BJ160" i="2"/>
  <c r="BI160" i="2"/>
  <c r="BH160" i="2"/>
  <c r="BG160" i="2"/>
  <c r="BH148" i="2"/>
  <c r="BI148" i="2"/>
  <c r="BJ148" i="2"/>
  <c r="BK148" i="2"/>
  <c r="BL148" i="2"/>
  <c r="BH149" i="2"/>
  <c r="BI149" i="2"/>
  <c r="BJ149" i="2"/>
  <c r="BK149" i="2"/>
  <c r="BL149" i="2"/>
  <c r="BH150" i="2"/>
  <c r="BI150" i="2"/>
  <c r="BJ150" i="2"/>
  <c r="BK150" i="2"/>
  <c r="BL150" i="2"/>
  <c r="BH151" i="2"/>
  <c r="BI151" i="2"/>
  <c r="BJ151" i="2"/>
  <c r="BK151" i="2"/>
  <c r="BL151" i="2"/>
  <c r="BH152" i="2"/>
  <c r="BI152" i="2"/>
  <c r="BJ152" i="2"/>
  <c r="BK152" i="2"/>
  <c r="BL152" i="2"/>
  <c r="BH153" i="2"/>
  <c r="BI153" i="2"/>
  <c r="BJ153" i="2"/>
  <c r="BK153" i="2"/>
  <c r="BL153" i="2"/>
  <c r="BH154" i="2"/>
  <c r="BI154" i="2"/>
  <c r="BJ154" i="2"/>
  <c r="BK154" i="2"/>
  <c r="BL154" i="2"/>
  <c r="BH155" i="2"/>
  <c r="BI155" i="2"/>
  <c r="BJ155" i="2"/>
  <c r="BK155" i="2"/>
  <c r="BL155" i="2"/>
  <c r="BG155" i="2"/>
  <c r="BG154" i="2"/>
  <c r="BG153" i="2"/>
  <c r="BG152" i="2"/>
  <c r="BG151" i="2"/>
  <c r="BG150" i="2"/>
  <c r="BG149" i="2"/>
  <c r="BG148" i="2"/>
  <c r="BG141" i="2"/>
  <c r="BL143" i="2"/>
  <c r="BK143" i="2"/>
  <c r="BJ143" i="2"/>
  <c r="BI143" i="2"/>
  <c r="BH143" i="2"/>
  <c r="BG143" i="2"/>
  <c r="BL142" i="2"/>
  <c r="BK142" i="2"/>
  <c r="BJ142" i="2"/>
  <c r="BI142" i="2"/>
  <c r="BH142" i="2"/>
  <c r="BG142" i="2"/>
  <c r="BL141" i="2"/>
  <c r="BK141" i="2"/>
  <c r="BJ141" i="2"/>
  <c r="BI141" i="2"/>
  <c r="BH141" i="2"/>
  <c r="BL140" i="2"/>
  <c r="BK140" i="2"/>
  <c r="BJ140" i="2"/>
  <c r="BI140" i="2"/>
  <c r="BH140" i="2"/>
  <c r="BG140" i="2"/>
  <c r="BL139" i="2"/>
  <c r="BK139" i="2"/>
  <c r="BJ139" i="2"/>
  <c r="BI139" i="2"/>
  <c r="BH139" i="2"/>
  <c r="BG139" i="2"/>
  <c r="BL138" i="2"/>
  <c r="BK138" i="2"/>
  <c r="BJ138" i="2"/>
  <c r="BI138" i="2"/>
  <c r="BH138" i="2"/>
  <c r="BG138" i="2"/>
  <c r="BL137" i="2"/>
  <c r="BK137" i="2"/>
  <c r="BJ137" i="2"/>
  <c r="BI137" i="2"/>
  <c r="BH137" i="2"/>
  <c r="BG137" i="2"/>
  <c r="BL136" i="2"/>
  <c r="BK136" i="2"/>
  <c r="BJ136" i="2"/>
  <c r="BI136" i="2"/>
  <c r="BH136" i="2"/>
  <c r="BG136" i="2"/>
  <c r="BL131" i="2"/>
  <c r="BK131" i="2"/>
  <c r="BJ131" i="2"/>
  <c r="BI131" i="2"/>
  <c r="BH131" i="2"/>
  <c r="BG131" i="2"/>
  <c r="BL130" i="2"/>
  <c r="BK130" i="2"/>
  <c r="BJ130" i="2"/>
  <c r="BI130" i="2"/>
  <c r="BH130" i="2"/>
  <c r="BG130" i="2"/>
  <c r="BL129" i="2"/>
  <c r="BK129" i="2"/>
  <c r="BJ129" i="2"/>
  <c r="BI129" i="2"/>
  <c r="BH129" i="2"/>
  <c r="BG129" i="2"/>
  <c r="BL128" i="2"/>
  <c r="BK128" i="2"/>
  <c r="BJ128" i="2"/>
  <c r="BI128" i="2"/>
  <c r="BH128" i="2"/>
  <c r="BG128" i="2"/>
  <c r="BL127" i="2"/>
  <c r="BK127" i="2"/>
  <c r="BJ127" i="2"/>
  <c r="BI127" i="2"/>
  <c r="BH127" i="2"/>
  <c r="BG127" i="2"/>
  <c r="BL126" i="2"/>
  <c r="BK126" i="2"/>
  <c r="BJ126" i="2"/>
  <c r="BI126" i="2"/>
  <c r="BH126" i="2"/>
  <c r="BG126" i="2"/>
  <c r="BL125" i="2"/>
  <c r="BK125" i="2"/>
  <c r="BJ125" i="2"/>
  <c r="BI125" i="2"/>
  <c r="BH125" i="2"/>
  <c r="BG125" i="2"/>
  <c r="BL124" i="2"/>
  <c r="BK124" i="2"/>
  <c r="BJ124" i="2"/>
  <c r="BI124" i="2"/>
  <c r="BH124" i="2"/>
  <c r="BG124" i="2"/>
  <c r="BL10" i="19"/>
  <c r="BK10" i="19"/>
  <c r="BJ10" i="19"/>
  <c r="BI10" i="19"/>
  <c r="BL10" i="2"/>
  <c r="BK10" i="2"/>
  <c r="BJ10" i="2"/>
  <c r="BI10" i="2"/>
  <c r="BH10" i="2"/>
  <c r="BH10" i="1"/>
  <c r="BI10" i="1"/>
  <c r="BJ10" i="1"/>
  <c r="BK10" i="1"/>
  <c r="BL10" i="1"/>
  <c r="BH10" i="19"/>
  <c r="T120" i="2"/>
  <c r="T120" i="19"/>
  <c r="T120" i="1"/>
  <c r="BG10" i="2"/>
  <c r="T121" i="2"/>
  <c r="BG10" i="19"/>
  <c r="T121" i="19"/>
  <c r="BG10" i="1"/>
  <c r="T121" i="1"/>
  <c r="T10" i="1" s="1"/>
  <c r="BG107" i="2"/>
  <c r="BG107" i="19"/>
  <c r="BH107" i="19"/>
  <c r="BH9" i="19"/>
  <c r="BH8" i="19"/>
  <c r="BH109" i="19"/>
  <c r="BH6" i="19" s="1"/>
  <c r="BG7" i="1"/>
  <c r="BG8" i="19"/>
  <c r="T97" i="19"/>
  <c r="T8" i="19" s="1"/>
  <c r="BG8" i="1"/>
  <c r="T96" i="2"/>
  <c r="T7" i="2" s="1"/>
  <c r="BG7" i="19"/>
  <c r="T96" i="19"/>
  <c r="T97" i="2"/>
  <c r="T8" i="2" s="1"/>
  <c r="BI144" i="2"/>
  <c r="BI7" i="2"/>
  <c r="BI145" i="2"/>
  <c r="BI9" i="2" s="1"/>
  <c r="BI8" i="2"/>
  <c r="BJ7" i="19"/>
  <c r="BK9" i="19"/>
  <c r="BK8" i="19"/>
  <c r="BH9" i="1"/>
  <c r="BH8" i="1"/>
  <c r="BL144" i="2"/>
  <c r="BL7" i="2"/>
  <c r="BL145" i="2"/>
  <c r="BL9" i="2" s="1"/>
  <c r="BL8" i="2"/>
  <c r="BJ144" i="2"/>
  <c r="BJ7" i="2"/>
  <c r="BJ145" i="2"/>
  <c r="BJ9" i="2" s="1"/>
  <c r="BJ8" i="2"/>
  <c r="BK7" i="19"/>
  <c r="BL9" i="19"/>
  <c r="BL8" i="19"/>
  <c r="BG9" i="19"/>
  <c r="BG9" i="1"/>
  <c r="BG144" i="2"/>
  <c r="BG7" i="2"/>
  <c r="BK144" i="2"/>
  <c r="BK7" i="2"/>
  <c r="BG109" i="2"/>
  <c r="BG6" i="2" s="1"/>
  <c r="BG8" i="2"/>
  <c r="BK145" i="2"/>
  <c r="BK9" i="2" s="1"/>
  <c r="BK8" i="2"/>
  <c r="BH7" i="19"/>
  <c r="BL7" i="19"/>
  <c r="BI9" i="19"/>
  <c r="BI8" i="19"/>
  <c r="BH144" i="2"/>
  <c r="BH7" i="2"/>
  <c r="BH145" i="2"/>
  <c r="BH9" i="2" s="1"/>
  <c r="BH8" i="2"/>
  <c r="BI108" i="19"/>
  <c r="BI7" i="19"/>
  <c r="BJ9" i="19"/>
  <c r="BJ8" i="19"/>
  <c r="BH7" i="1"/>
  <c r="BG145" i="2"/>
  <c r="BG9" i="2" s="1"/>
  <c r="BH108" i="19"/>
  <c r="T96" i="1"/>
  <c r="T7" i="1" s="1"/>
  <c r="T97" i="1"/>
  <c r="BL9" i="1"/>
  <c r="BL8" i="1"/>
  <c r="BJ7" i="1"/>
  <c r="BK9" i="1"/>
  <c r="BK8" i="1"/>
  <c r="BI7" i="1"/>
  <c r="BJ9" i="1"/>
  <c r="BJ8" i="1"/>
  <c r="BL7" i="1"/>
  <c r="BI9" i="1"/>
  <c r="BI8" i="1"/>
  <c r="BK7" i="1"/>
  <c r="BJ12" i="2"/>
  <c r="BI12" i="2"/>
  <c r="BL12" i="2"/>
  <c r="BH12" i="2"/>
  <c r="BJ12" i="1"/>
  <c r="BI12" i="1"/>
  <c r="BH12" i="1"/>
  <c r="BK12" i="19"/>
  <c r="T61" i="1"/>
  <c r="BK12" i="2"/>
  <c r="T61" i="2"/>
  <c r="BL12" i="1"/>
  <c r="BK12" i="1"/>
  <c r="T61" i="19"/>
  <c r="BL12" i="19"/>
  <c r="BJ11" i="1"/>
  <c r="BK168" i="2"/>
  <c r="BK156" i="2"/>
  <c r="BK132" i="2"/>
  <c r="BK11" i="1"/>
  <c r="BL157" i="2"/>
  <c r="BL133" i="2"/>
  <c r="BL11" i="2" s="1"/>
  <c r="BL169" i="2"/>
  <c r="BH156" i="2"/>
  <c r="BH132" i="2"/>
  <c r="BH168" i="2"/>
  <c r="BH11" i="1"/>
  <c r="BI169" i="2"/>
  <c r="BI157" i="2"/>
  <c r="BI133" i="2"/>
  <c r="BI11" i="2" s="1"/>
  <c r="BI168" i="2"/>
  <c r="BI156" i="2"/>
  <c r="BI132" i="2"/>
  <c r="BK169" i="2"/>
  <c r="BK157" i="2"/>
  <c r="BK133" i="2"/>
  <c r="BK11" i="2" s="1"/>
  <c r="T60" i="2"/>
  <c r="BG168" i="2"/>
  <c r="BG156" i="2"/>
  <c r="BG132" i="2"/>
  <c r="BK11" i="19"/>
  <c r="T60" i="1"/>
  <c r="BH157" i="2"/>
  <c r="BH169" i="2"/>
  <c r="BH133" i="2"/>
  <c r="BH11" i="2" s="1"/>
  <c r="BL156" i="2"/>
  <c r="BL168" i="2"/>
  <c r="BL132" i="2"/>
  <c r="BL11" i="1"/>
  <c r="BI11" i="1"/>
  <c r="BJ133" i="2"/>
  <c r="BJ11" i="2" s="1"/>
  <c r="BJ169" i="2"/>
  <c r="BJ157" i="2"/>
  <c r="BJ132" i="2"/>
  <c r="BJ168" i="2"/>
  <c r="BJ156" i="2"/>
  <c r="BI12" i="19"/>
  <c r="BH100" i="19"/>
  <c r="BI100" i="19"/>
  <c r="BJ100" i="19"/>
  <c r="BK100" i="19"/>
  <c r="BL100" i="19"/>
  <c r="BH101" i="19"/>
  <c r="BI101" i="19"/>
  <c r="BJ101" i="19"/>
  <c r="BK101" i="19"/>
  <c r="BL101" i="19"/>
  <c r="BH102" i="19"/>
  <c r="BI102" i="19"/>
  <c r="BJ102" i="19"/>
  <c r="BK102" i="19"/>
  <c r="BL102" i="19"/>
  <c r="BH103" i="19"/>
  <c r="BI103" i="19"/>
  <c r="BJ103" i="19"/>
  <c r="BK103" i="19"/>
  <c r="BL103" i="19"/>
  <c r="BH104" i="19"/>
  <c r="BI104" i="19"/>
  <c r="BJ104" i="19"/>
  <c r="BK104" i="19"/>
  <c r="BL104" i="19"/>
  <c r="BH105" i="19"/>
  <c r="BI105" i="19"/>
  <c r="BJ105" i="19"/>
  <c r="BK105" i="19"/>
  <c r="BL105" i="19"/>
  <c r="BH106" i="19"/>
  <c r="BI106" i="19"/>
  <c r="BJ106" i="19"/>
  <c r="BK106" i="19"/>
  <c r="BL106" i="19"/>
  <c r="BI107" i="19"/>
  <c r="BJ107" i="19"/>
  <c r="BK107" i="19"/>
  <c r="BL107" i="19"/>
  <c r="BJ108" i="19"/>
  <c r="BK108" i="19"/>
  <c r="BL108" i="19"/>
  <c r="BI109" i="19"/>
  <c r="BI6" i="19" s="1"/>
  <c r="BJ109" i="19"/>
  <c r="BJ6" i="19" s="1"/>
  <c r="BK109" i="19"/>
  <c r="BK6" i="19" s="1"/>
  <c r="BL109" i="19"/>
  <c r="BL6" i="19" s="1"/>
  <c r="BG101" i="19"/>
  <c r="BG102" i="19"/>
  <c r="BG103" i="19"/>
  <c r="BG104" i="19"/>
  <c r="BG105" i="19"/>
  <c r="BG106" i="19"/>
  <c r="BG109" i="19"/>
  <c r="BG6" i="19" s="1"/>
  <c r="BG100" i="19"/>
  <c r="BG100" i="1"/>
  <c r="BH100" i="1"/>
  <c r="BI100" i="1"/>
  <c r="BJ100" i="1"/>
  <c r="BK100" i="1"/>
  <c r="BL100" i="1"/>
  <c r="BG101" i="1"/>
  <c r="BH101" i="1"/>
  <c r="BI101" i="1"/>
  <c r="BJ101" i="1"/>
  <c r="BK101" i="1"/>
  <c r="BL101" i="1"/>
  <c r="BG102" i="1"/>
  <c r="BH102" i="1"/>
  <c r="BI102" i="1"/>
  <c r="BJ102" i="1"/>
  <c r="BK102" i="1"/>
  <c r="BL102" i="1"/>
  <c r="BG103" i="1"/>
  <c r="BH103" i="1"/>
  <c r="BI103" i="1"/>
  <c r="BJ103" i="1"/>
  <c r="BK103" i="1"/>
  <c r="BL103" i="1"/>
  <c r="BG104" i="1"/>
  <c r="BH104" i="1"/>
  <c r="BI104" i="1"/>
  <c r="BJ104" i="1"/>
  <c r="BK104" i="1"/>
  <c r="BL104" i="1"/>
  <c r="BG105" i="1"/>
  <c r="BH105" i="1"/>
  <c r="BI105" i="1"/>
  <c r="BJ105" i="1"/>
  <c r="BK105" i="1"/>
  <c r="BL105" i="1"/>
  <c r="BG106" i="1"/>
  <c r="BH106" i="1"/>
  <c r="BI106" i="1"/>
  <c r="BJ106" i="1"/>
  <c r="BK106" i="1"/>
  <c r="BL106" i="1"/>
  <c r="BG107" i="1"/>
  <c r="BH107" i="1"/>
  <c r="BI107" i="1"/>
  <c r="BJ107" i="1"/>
  <c r="BK107" i="1"/>
  <c r="BL107" i="1"/>
  <c r="BH108" i="1"/>
  <c r="BI108" i="1"/>
  <c r="BJ108" i="1"/>
  <c r="BK108" i="1"/>
  <c r="BL108" i="1"/>
  <c r="BG109" i="1"/>
  <c r="BG6" i="1" s="1"/>
  <c r="BH109" i="1"/>
  <c r="BI109" i="1"/>
  <c r="BI6" i="1" s="1"/>
  <c r="BJ109" i="1"/>
  <c r="BJ6" i="1" s="1"/>
  <c r="BK109" i="1"/>
  <c r="BK6" i="1" s="1"/>
  <c r="BL109" i="1"/>
  <c r="BL6" i="1" s="1"/>
  <c r="BE103" i="1"/>
  <c r="BE104" i="1"/>
  <c r="BE105" i="1"/>
  <c r="BE106" i="1"/>
  <c r="BE107" i="1"/>
  <c r="BE109" i="1"/>
  <c r="BE101" i="1"/>
  <c r="BE102" i="1"/>
  <c r="BE100" i="1"/>
  <c r="BH100" i="2"/>
  <c r="BI100" i="2"/>
  <c r="BJ100" i="2"/>
  <c r="BK100" i="2"/>
  <c r="BL100" i="2"/>
  <c r="BG101" i="2"/>
  <c r="BH101" i="2"/>
  <c r="BI101" i="2"/>
  <c r="BJ101" i="2"/>
  <c r="BK101" i="2"/>
  <c r="BL101" i="2"/>
  <c r="BG102" i="2"/>
  <c r="BH102" i="2"/>
  <c r="BI102" i="2"/>
  <c r="BJ102" i="2"/>
  <c r="BK102" i="2"/>
  <c r="BL102" i="2"/>
  <c r="BG103" i="2"/>
  <c r="BH103" i="2"/>
  <c r="BI103" i="2"/>
  <c r="BJ103" i="2"/>
  <c r="BK103" i="2"/>
  <c r="BL103" i="2"/>
  <c r="BG104" i="2"/>
  <c r="BH104" i="2"/>
  <c r="BI104" i="2"/>
  <c r="BJ104" i="2"/>
  <c r="BK104" i="2"/>
  <c r="BL104" i="2"/>
  <c r="BG105" i="2"/>
  <c r="BH105" i="2"/>
  <c r="BI105" i="2"/>
  <c r="BJ105" i="2"/>
  <c r="BK105" i="2"/>
  <c r="BL105" i="2"/>
  <c r="BG106" i="2"/>
  <c r="BH106" i="2"/>
  <c r="BI106" i="2"/>
  <c r="BJ106" i="2"/>
  <c r="BK106" i="2"/>
  <c r="BL106" i="2"/>
  <c r="BH107" i="2"/>
  <c r="BI107" i="2"/>
  <c r="BJ107" i="2"/>
  <c r="BK107" i="2"/>
  <c r="BL107" i="2"/>
  <c r="BH108" i="2"/>
  <c r="BI108" i="2"/>
  <c r="BJ108" i="2"/>
  <c r="BK108" i="2"/>
  <c r="BL108" i="2"/>
  <c r="BH109" i="2"/>
  <c r="BH6" i="2" s="1"/>
  <c r="BI109" i="2"/>
  <c r="BI6" i="2" s="1"/>
  <c r="BJ109" i="2"/>
  <c r="BJ6" i="2" s="1"/>
  <c r="BK109" i="2"/>
  <c r="BK6" i="2" s="1"/>
  <c r="BL109" i="2"/>
  <c r="BL6" i="2" s="1"/>
  <c r="BE101" i="2"/>
  <c r="BJ12" i="19"/>
  <c r="BH12" i="19"/>
  <c r="T60" i="19"/>
  <c r="BG12" i="1"/>
  <c r="BG12" i="19"/>
  <c r="BG12" i="2"/>
  <c r="BH11" i="19"/>
  <c r="BJ11" i="19"/>
  <c r="BI11" i="19"/>
  <c r="BG11" i="1"/>
  <c r="BG11" i="19"/>
  <c r="BG169" i="2"/>
  <c r="BG157" i="2"/>
  <c r="BG133" i="2"/>
  <c r="BG11" i="2" s="1"/>
  <c r="BL11" i="19"/>
  <c r="BE45" i="2"/>
  <c r="BD45" i="2"/>
  <c r="BC45" i="2"/>
  <c r="BB45" i="2"/>
  <c r="BA45" i="2"/>
  <c r="AZ45" i="2"/>
  <c r="AY45" i="2"/>
  <c r="AX45" i="2"/>
  <c r="AW45" i="2"/>
  <c r="AV45" i="2"/>
  <c r="AU45" i="2"/>
  <c r="AT45" i="2"/>
  <c r="BE45" i="1"/>
  <c r="BD45" i="1"/>
  <c r="BB45" i="1"/>
  <c r="BC45" i="1"/>
  <c r="AZ45" i="1"/>
  <c r="BA45" i="1"/>
  <c r="AX45" i="1"/>
  <c r="AY45" i="1"/>
  <c r="AV45" i="1"/>
  <c r="AW45" i="1"/>
  <c r="AU45" i="1"/>
  <c r="AT45" i="1"/>
  <c r="BE42" i="2"/>
  <c r="S26" i="2"/>
  <c r="R26" i="2"/>
  <c r="Q26" i="2"/>
  <c r="P26" i="2"/>
  <c r="S25" i="2"/>
  <c r="R25" i="2"/>
  <c r="Q25" i="2"/>
  <c r="P25" i="2"/>
  <c r="S24" i="2"/>
  <c r="R24" i="2"/>
  <c r="Q24" i="2"/>
  <c r="P24" i="2"/>
  <c r="S23" i="2"/>
  <c r="R23" i="2"/>
  <c r="Q23" i="2"/>
  <c r="P23" i="2"/>
  <c r="S22" i="2"/>
  <c r="R22" i="2"/>
  <c r="Q22" i="2"/>
  <c r="P22" i="2"/>
  <c r="S21" i="2"/>
  <c r="R21" i="2"/>
  <c r="Q21" i="2"/>
  <c r="P21" i="2"/>
  <c r="S20" i="2"/>
  <c r="R20" i="2"/>
  <c r="Q20" i="2"/>
  <c r="P20" i="2"/>
  <c r="S28" i="2"/>
  <c r="R28" i="2"/>
  <c r="Q28" i="2"/>
  <c r="P28" i="2"/>
  <c r="S27" i="2"/>
  <c r="R27" i="2"/>
  <c r="Q27" i="2"/>
  <c r="P27" i="2"/>
  <c r="S26" i="1"/>
  <c r="R26" i="1"/>
  <c r="Q26" i="1"/>
  <c r="P26" i="1"/>
  <c r="S25" i="1"/>
  <c r="R25" i="1"/>
  <c r="Q25" i="1"/>
  <c r="P25" i="1"/>
  <c r="S24" i="1"/>
  <c r="R24" i="1"/>
  <c r="Q24" i="1"/>
  <c r="P24" i="1"/>
  <c r="S23" i="1"/>
  <c r="R23" i="1"/>
  <c r="Q23" i="1"/>
  <c r="P23" i="1"/>
  <c r="S22" i="1"/>
  <c r="R22" i="1"/>
  <c r="Q22" i="1"/>
  <c r="P22" i="1"/>
  <c r="S21" i="1"/>
  <c r="R21" i="1"/>
  <c r="Q21" i="1"/>
  <c r="P21" i="1"/>
  <c r="S20" i="1"/>
  <c r="R20" i="1"/>
  <c r="Q20" i="1"/>
  <c r="P20" i="1"/>
  <c r="S28" i="1"/>
  <c r="R28" i="1"/>
  <c r="Q28" i="1"/>
  <c r="P28" i="1"/>
  <c r="S27" i="1"/>
  <c r="R27" i="1"/>
  <c r="Q27" i="1"/>
  <c r="P27" i="1"/>
  <c r="T19" i="1"/>
  <c r="T19" i="19"/>
  <c r="Q28" i="19"/>
  <c r="Q20" i="19"/>
  <c r="Q21" i="19"/>
  <c r="Q22" i="19"/>
  <c r="Q23" i="19"/>
  <c r="Q24" i="19"/>
  <c r="Q25" i="19"/>
  <c r="Q26" i="19"/>
  <c r="Q27" i="19"/>
  <c r="P28" i="19"/>
  <c r="P27" i="19"/>
  <c r="P20" i="19"/>
  <c r="P21" i="19"/>
  <c r="P22" i="19"/>
  <c r="P23" i="19"/>
  <c r="P24" i="19"/>
  <c r="P25" i="19"/>
  <c r="P26" i="19"/>
  <c r="T45" i="1"/>
  <c r="T45" i="2"/>
  <c r="T45" i="19"/>
  <c r="BL5" i="19"/>
  <c r="BK5" i="19"/>
  <c r="BJ5" i="19"/>
  <c r="BI5" i="19"/>
  <c r="BH5" i="19"/>
  <c r="BL5" i="2"/>
  <c r="BK5" i="2"/>
  <c r="BJ5" i="2"/>
  <c r="BI5" i="2"/>
  <c r="BH5" i="2"/>
  <c r="BG5" i="2"/>
  <c r="BH5" i="1"/>
  <c r="BI5" i="1"/>
  <c r="BJ5" i="1"/>
  <c r="BK5" i="1"/>
  <c r="BL5" i="1"/>
  <c r="BG4" i="19"/>
  <c r="BL4" i="19"/>
  <c r="BK4" i="19"/>
  <c r="BJ4" i="19"/>
  <c r="BI4" i="19"/>
  <c r="BH4" i="19"/>
  <c r="BL4" i="1"/>
  <c r="BK4" i="1"/>
  <c r="BJ4" i="1"/>
  <c r="BI4" i="1"/>
  <c r="BH4" i="1"/>
  <c r="BG4" i="1"/>
  <c r="BG4" i="2"/>
  <c r="BH4" i="2"/>
  <c r="BI4" i="2"/>
  <c r="BJ4" i="2"/>
  <c r="BK4" i="2"/>
  <c r="BL4" i="2"/>
  <c r="F196" i="1"/>
  <c r="F184" i="1"/>
  <c r="F171" i="1"/>
  <c r="F159" i="1"/>
  <c r="F147" i="1"/>
  <c r="F135" i="1"/>
  <c r="F123" i="1"/>
  <c r="F111" i="1"/>
  <c r="F99" i="1"/>
  <c r="F87" i="1"/>
  <c r="F75" i="1"/>
  <c r="F62" i="1"/>
  <c r="F48" i="1"/>
  <c r="F40" i="1"/>
  <c r="F30" i="1"/>
  <c r="F19" i="1"/>
  <c r="S85" i="2"/>
  <c r="R85" i="2"/>
  <c r="Q85" i="2"/>
  <c r="P85" i="2"/>
  <c r="S83" i="2"/>
  <c r="R83" i="2"/>
  <c r="R5" i="2" s="1"/>
  <c r="Q83" i="2"/>
  <c r="Q5" i="2" s="1"/>
  <c r="P83" i="2"/>
  <c r="S82" i="2"/>
  <c r="R82" i="2"/>
  <c r="Q82" i="2"/>
  <c r="P82" i="2"/>
  <c r="S81" i="2"/>
  <c r="R81" i="2"/>
  <c r="Q81" i="2"/>
  <c r="P81" i="2"/>
  <c r="S80" i="2"/>
  <c r="R80" i="2"/>
  <c r="Q80" i="2"/>
  <c r="P80" i="2"/>
  <c r="S79" i="2"/>
  <c r="R79" i="2"/>
  <c r="Q79" i="2"/>
  <c r="P79" i="2"/>
  <c r="S78" i="2"/>
  <c r="R78" i="2"/>
  <c r="Q78" i="2"/>
  <c r="P78" i="2"/>
  <c r="S77" i="2"/>
  <c r="R77" i="2"/>
  <c r="Q77" i="2"/>
  <c r="P77" i="2"/>
  <c r="S76" i="2"/>
  <c r="R76" i="2"/>
  <c r="Q76" i="2"/>
  <c r="P76" i="2"/>
  <c r="S85" i="1"/>
  <c r="R85" i="1"/>
  <c r="Q85" i="1"/>
  <c r="P85" i="1"/>
  <c r="S83" i="1"/>
  <c r="R83" i="1"/>
  <c r="R5" i="1" s="1"/>
  <c r="Q83" i="1"/>
  <c r="Q5" i="1" s="1"/>
  <c r="P83" i="1"/>
  <c r="S82" i="1"/>
  <c r="R82" i="1"/>
  <c r="Q82" i="1"/>
  <c r="P82" i="1"/>
  <c r="S81" i="1"/>
  <c r="R81" i="1"/>
  <c r="Q81" i="1"/>
  <c r="P81" i="1"/>
  <c r="S80" i="1"/>
  <c r="R80" i="1"/>
  <c r="Q80" i="1"/>
  <c r="P80" i="1"/>
  <c r="S79" i="1"/>
  <c r="R79" i="1"/>
  <c r="Q79" i="1"/>
  <c r="P79" i="1"/>
  <c r="S78" i="1"/>
  <c r="R78" i="1"/>
  <c r="Q78" i="1"/>
  <c r="P78" i="1"/>
  <c r="S77" i="1"/>
  <c r="R77" i="1"/>
  <c r="Q77" i="1"/>
  <c r="P77" i="1"/>
  <c r="S76" i="1"/>
  <c r="R76" i="1"/>
  <c r="Q76" i="1"/>
  <c r="P76" i="1"/>
  <c r="S77" i="19"/>
  <c r="S78" i="19"/>
  <c r="S79" i="19"/>
  <c r="S80" i="19"/>
  <c r="S81" i="19"/>
  <c r="S82" i="19"/>
  <c r="S83" i="19"/>
  <c r="S5" i="19" s="1"/>
  <c r="S85" i="19"/>
  <c r="S76" i="19"/>
  <c r="R77" i="19"/>
  <c r="R78" i="19"/>
  <c r="R79" i="19"/>
  <c r="R80" i="19"/>
  <c r="R81" i="19"/>
  <c r="R82" i="19"/>
  <c r="R83" i="19"/>
  <c r="R5" i="19" s="1"/>
  <c r="R85" i="19"/>
  <c r="Q77" i="19"/>
  <c r="Q78" i="19"/>
  <c r="Q79" i="19"/>
  <c r="Q80" i="19"/>
  <c r="Q81" i="19"/>
  <c r="Q82" i="19"/>
  <c r="Q83" i="19"/>
  <c r="Q5" i="19" s="1"/>
  <c r="Q85" i="19"/>
  <c r="Q76" i="19"/>
  <c r="P77" i="19"/>
  <c r="P78" i="19"/>
  <c r="P79" i="19"/>
  <c r="P80" i="19"/>
  <c r="P81" i="19"/>
  <c r="P82" i="19"/>
  <c r="P83" i="19"/>
  <c r="P5" i="19" s="1"/>
  <c r="P85" i="19"/>
  <c r="P76" i="19"/>
  <c r="BH1" i="2"/>
  <c r="BI1" i="2"/>
  <c r="BJ1" i="2"/>
  <c r="BK1" i="2"/>
  <c r="BL1" i="2"/>
  <c r="BG1" i="2"/>
  <c r="BH1" i="1"/>
  <c r="BI1" i="1"/>
  <c r="BJ1" i="1"/>
  <c r="BK1" i="1"/>
  <c r="BL1" i="1"/>
  <c r="BG1" i="1"/>
  <c r="BH1" i="19"/>
  <c r="BI1" i="19"/>
  <c r="BJ1" i="19"/>
  <c r="BK1" i="19"/>
  <c r="BL1" i="19"/>
  <c r="BG1" i="19"/>
  <c r="BD207" i="2"/>
  <c r="BE207" i="2"/>
  <c r="BE100" i="2"/>
  <c r="BE207" i="1"/>
  <c r="BD207" i="1"/>
  <c r="T58" i="1"/>
  <c r="A76" i="14"/>
  <c r="A77" i="14"/>
  <c r="A78" i="14"/>
  <c r="A79" i="14"/>
  <c r="A80" i="14"/>
  <c r="A81" i="14"/>
  <c r="A82" i="14"/>
  <c r="A83" i="14"/>
  <c r="A84" i="14"/>
  <c r="A85" i="14"/>
  <c r="A86" i="14"/>
  <c r="A75" i="14"/>
  <c r="CB1" i="14"/>
  <c r="CC1" i="14"/>
  <c r="CD1" i="14"/>
  <c r="CE1" i="14"/>
  <c r="CF1" i="14"/>
  <c r="CG1" i="14"/>
  <c r="CH1" i="14"/>
  <c r="CI1" i="14"/>
  <c r="CJ1" i="14"/>
  <c r="CK1" i="14"/>
  <c r="CL1" i="14"/>
  <c r="CA1" i="14"/>
  <c r="AQ108" i="19"/>
  <c r="AR108" i="19"/>
  <c r="AS108" i="19"/>
  <c r="AT109" i="1"/>
  <c r="AT6" i="1" s="1"/>
  <c r="BD100" i="1"/>
  <c r="BD101" i="1"/>
  <c r="BD102" i="1"/>
  <c r="BD103" i="1"/>
  <c r="BD104" i="1"/>
  <c r="BD105" i="1"/>
  <c r="BD106" i="1"/>
  <c r="BD107" i="1"/>
  <c r="BD109" i="1"/>
  <c r="BD6" i="1" s="1"/>
  <c r="P47" i="21"/>
  <c r="P49" i="21"/>
  <c r="P50" i="21"/>
  <c r="P48" i="21"/>
  <c r="P39" i="21"/>
  <c r="P29" i="21"/>
  <c r="P44" i="21"/>
  <c r="P38" i="21"/>
  <c r="P43" i="21"/>
  <c r="P42" i="21"/>
  <c r="P41" i="21"/>
  <c r="P36" i="21"/>
  <c r="P46" i="21"/>
  <c r="P20" i="21"/>
  <c r="P32" i="21"/>
  <c r="P12" i="21"/>
  <c r="P28" i="21"/>
  <c r="P33" i="21"/>
  <c r="P27" i="21"/>
  <c r="P25" i="21"/>
  <c r="P34" i="21"/>
  <c r="P45" i="21"/>
  <c r="P40" i="21"/>
  <c r="P37" i="21"/>
  <c r="P16" i="21"/>
  <c r="P23" i="21"/>
  <c r="P35" i="21"/>
  <c r="P31" i="21"/>
  <c r="P30" i="21"/>
  <c r="P22" i="21"/>
  <c r="P19" i="21"/>
  <c r="P21" i="21"/>
  <c r="P15" i="21"/>
  <c r="P24" i="21"/>
  <c r="P14" i="21"/>
  <c r="P26" i="21"/>
  <c r="P13" i="21"/>
  <c r="P10" i="21"/>
  <c r="P17" i="21"/>
  <c r="P11" i="21"/>
  <c r="P18" i="21"/>
  <c r="P9" i="21"/>
  <c r="P8" i="21"/>
  <c r="P7" i="21"/>
  <c r="P6" i="21"/>
  <c r="P5" i="21"/>
  <c r="BC207" i="2"/>
  <c r="BB207" i="2"/>
  <c r="BA207" i="2"/>
  <c r="AZ207" i="2"/>
  <c r="AY207" i="2"/>
  <c r="AX207" i="2"/>
  <c r="AW207" i="2"/>
  <c r="AV207" i="2"/>
  <c r="AU207" i="2"/>
  <c r="AT207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E205" i="2"/>
  <c r="AD205" i="2"/>
  <c r="AC205" i="2"/>
  <c r="AB205" i="2"/>
  <c r="AA205" i="2"/>
  <c r="Z205" i="2"/>
  <c r="Y205" i="2"/>
  <c r="X205" i="2"/>
  <c r="W205" i="2"/>
  <c r="V205" i="2"/>
  <c r="S205" i="2"/>
  <c r="R205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E196" i="2"/>
  <c r="D196" i="2"/>
  <c r="C196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E193" i="2"/>
  <c r="AD193" i="2"/>
  <c r="AC193" i="2"/>
  <c r="AB193" i="2"/>
  <c r="AA193" i="2"/>
  <c r="Z193" i="2"/>
  <c r="Y193" i="2"/>
  <c r="X193" i="2"/>
  <c r="W193" i="2"/>
  <c r="V193" i="2"/>
  <c r="S193" i="2"/>
  <c r="R193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E184" i="2"/>
  <c r="D184" i="2"/>
  <c r="C184" i="2"/>
  <c r="BE182" i="2"/>
  <c r="BD182" i="2"/>
  <c r="BC182" i="2"/>
  <c r="BB182" i="2"/>
  <c r="BA182" i="2"/>
  <c r="AZ182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AE182" i="2"/>
  <c r="AD182" i="2"/>
  <c r="AC182" i="2"/>
  <c r="AB182" i="2"/>
  <c r="AA182" i="2"/>
  <c r="Z182" i="2"/>
  <c r="Y182" i="2"/>
  <c r="X182" i="2"/>
  <c r="W182" i="2"/>
  <c r="V182" i="2"/>
  <c r="BE181" i="2"/>
  <c r="BD181" i="2"/>
  <c r="BC181" i="2"/>
  <c r="BB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E181" i="2"/>
  <c r="AD181" i="2"/>
  <c r="AC181" i="2"/>
  <c r="AB181" i="2"/>
  <c r="AA181" i="2"/>
  <c r="Z181" i="2"/>
  <c r="Y181" i="2"/>
  <c r="X181" i="2"/>
  <c r="W181" i="2"/>
  <c r="V181" i="2"/>
  <c r="BE180" i="2"/>
  <c r="BD180" i="2"/>
  <c r="BC180" i="2"/>
  <c r="BB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AB180" i="2"/>
  <c r="AA180" i="2"/>
  <c r="Z180" i="2"/>
  <c r="Y180" i="2"/>
  <c r="X180" i="2"/>
  <c r="W180" i="2"/>
  <c r="V180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E171" i="2"/>
  <c r="D171" i="2"/>
  <c r="C171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BE167" i="2"/>
  <c r="BD167" i="2"/>
  <c r="BC167" i="2"/>
  <c r="BB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AB167" i="2"/>
  <c r="AA167" i="2"/>
  <c r="Z167" i="2"/>
  <c r="Y167" i="2"/>
  <c r="X167" i="2"/>
  <c r="W167" i="2"/>
  <c r="V167" i="2"/>
  <c r="BE166" i="2"/>
  <c r="BD166" i="2"/>
  <c r="BC166" i="2"/>
  <c r="BB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Z166" i="2"/>
  <c r="Y166" i="2"/>
  <c r="X166" i="2"/>
  <c r="W166" i="2"/>
  <c r="V166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Z165" i="2"/>
  <c r="Y165" i="2"/>
  <c r="X165" i="2"/>
  <c r="W165" i="2"/>
  <c r="V165" i="2"/>
  <c r="BE164" i="2"/>
  <c r="BD164" i="2"/>
  <c r="BC164" i="2"/>
  <c r="BB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AB164" i="2"/>
  <c r="AA164" i="2"/>
  <c r="Z164" i="2"/>
  <c r="Y164" i="2"/>
  <c r="X164" i="2"/>
  <c r="W164" i="2"/>
  <c r="V164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Z163" i="2"/>
  <c r="Y163" i="2"/>
  <c r="X163" i="2"/>
  <c r="W163" i="2"/>
  <c r="V163" i="2"/>
  <c r="BE162" i="2"/>
  <c r="BD162" i="2"/>
  <c r="BC162" i="2"/>
  <c r="BB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AB162" i="2"/>
  <c r="AA162" i="2"/>
  <c r="Z162" i="2"/>
  <c r="Y162" i="2"/>
  <c r="X162" i="2"/>
  <c r="W162" i="2"/>
  <c r="V162" i="2"/>
  <c r="BE161" i="2"/>
  <c r="BD161" i="2"/>
  <c r="BC161" i="2"/>
  <c r="BB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W160" i="2"/>
  <c r="V160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E159" i="2"/>
  <c r="D159" i="2"/>
  <c r="C159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AB157" i="2"/>
  <c r="AA157" i="2"/>
  <c r="Z157" i="2"/>
  <c r="Y157" i="2"/>
  <c r="X157" i="2"/>
  <c r="W157" i="2"/>
  <c r="V157" i="2"/>
  <c r="U157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AB155" i="2"/>
  <c r="AA155" i="2"/>
  <c r="Z155" i="2"/>
  <c r="Y155" i="2"/>
  <c r="X155" i="2"/>
  <c r="W155" i="2"/>
  <c r="V155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W153" i="2"/>
  <c r="V153" i="2"/>
  <c r="BE152" i="2"/>
  <c r="BD152" i="2"/>
  <c r="BC152" i="2"/>
  <c r="BB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F152" i="2"/>
  <c r="AE152" i="2"/>
  <c r="AD152" i="2"/>
  <c r="AC152" i="2"/>
  <c r="AB152" i="2"/>
  <c r="AA152" i="2"/>
  <c r="Z152" i="2"/>
  <c r="Y152" i="2"/>
  <c r="X152" i="2"/>
  <c r="W152" i="2"/>
  <c r="V152" i="2"/>
  <c r="BE151" i="2"/>
  <c r="BD151" i="2"/>
  <c r="BC151" i="2"/>
  <c r="BB151" i="2"/>
  <c r="BA151" i="2"/>
  <c r="AZ151" i="2"/>
  <c r="AY151" i="2"/>
  <c r="AX151" i="2"/>
  <c r="AW151" i="2"/>
  <c r="AV151" i="2"/>
  <c r="AU151" i="2"/>
  <c r="AT151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F151" i="2"/>
  <c r="AE151" i="2"/>
  <c r="AD151" i="2"/>
  <c r="AC151" i="2"/>
  <c r="AB151" i="2"/>
  <c r="AA151" i="2"/>
  <c r="Z151" i="2"/>
  <c r="Y151" i="2"/>
  <c r="X151" i="2"/>
  <c r="W151" i="2"/>
  <c r="V151" i="2"/>
  <c r="BE150" i="2"/>
  <c r="BD150" i="2"/>
  <c r="BC150" i="2"/>
  <c r="BB150" i="2"/>
  <c r="BA150" i="2"/>
  <c r="AZ150" i="2"/>
  <c r="AY150" i="2"/>
  <c r="AX150" i="2"/>
  <c r="AW150" i="2"/>
  <c r="AV150" i="2"/>
  <c r="AU150" i="2"/>
  <c r="AT150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F150" i="2"/>
  <c r="AE150" i="2"/>
  <c r="AD150" i="2"/>
  <c r="AC150" i="2"/>
  <c r="AB150" i="2"/>
  <c r="AA150" i="2"/>
  <c r="Z150" i="2"/>
  <c r="Y150" i="2"/>
  <c r="X150" i="2"/>
  <c r="W150" i="2"/>
  <c r="V150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F149" i="2"/>
  <c r="AE149" i="2"/>
  <c r="AD149" i="2"/>
  <c r="AC149" i="2"/>
  <c r="AB149" i="2"/>
  <c r="AA149" i="2"/>
  <c r="Z149" i="2"/>
  <c r="Y149" i="2"/>
  <c r="X149" i="2"/>
  <c r="W149" i="2"/>
  <c r="V149" i="2"/>
  <c r="BE148" i="2"/>
  <c r="BD148" i="2"/>
  <c r="BC148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F148" i="2"/>
  <c r="AE148" i="2"/>
  <c r="AD148" i="2"/>
  <c r="AC148" i="2"/>
  <c r="AB148" i="2"/>
  <c r="AA148" i="2"/>
  <c r="Z148" i="2"/>
  <c r="Y148" i="2"/>
  <c r="X148" i="2"/>
  <c r="W148" i="2"/>
  <c r="V148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E147" i="2"/>
  <c r="D147" i="2"/>
  <c r="C147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E135" i="2"/>
  <c r="D135" i="2"/>
  <c r="C135" i="2"/>
  <c r="BE133" i="2"/>
  <c r="BD133" i="2"/>
  <c r="BC133" i="2"/>
  <c r="BB133" i="2"/>
  <c r="BA133" i="2"/>
  <c r="AZ133" i="2"/>
  <c r="AY133" i="2"/>
  <c r="AX133" i="2"/>
  <c r="AW133" i="2"/>
  <c r="AV133" i="2"/>
  <c r="AU133" i="2"/>
  <c r="AT133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F133" i="2"/>
  <c r="AE133" i="2"/>
  <c r="AD133" i="2"/>
  <c r="AC133" i="2"/>
  <c r="AB133" i="2"/>
  <c r="AA133" i="2"/>
  <c r="Z133" i="2"/>
  <c r="Y133" i="2"/>
  <c r="X133" i="2"/>
  <c r="W133" i="2"/>
  <c r="V13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E123" i="2"/>
  <c r="D123" i="2"/>
  <c r="C123" i="2"/>
  <c r="S121" i="2"/>
  <c r="S10" i="2" s="1"/>
  <c r="R121" i="2"/>
  <c r="Q121" i="2"/>
  <c r="Q10" i="2" s="1"/>
  <c r="P121" i="2"/>
  <c r="P10" i="2" s="1"/>
  <c r="O121" i="2"/>
  <c r="O10" i="2" s="1"/>
  <c r="N121" i="2"/>
  <c r="M121" i="2"/>
  <c r="M10" i="2" s="1"/>
  <c r="L121" i="2"/>
  <c r="L10" i="2" s="1"/>
  <c r="K121" i="2"/>
  <c r="K10" i="2" s="1"/>
  <c r="J121" i="2"/>
  <c r="J10" i="2" s="1"/>
  <c r="I121" i="2"/>
  <c r="H121" i="2"/>
  <c r="H10" i="2" s="1"/>
  <c r="BE120" i="2"/>
  <c r="BD120" i="2"/>
  <c r="BC120" i="2"/>
  <c r="BB120" i="2"/>
  <c r="BA120" i="2"/>
  <c r="AZ120" i="2"/>
  <c r="AY120" i="2"/>
  <c r="AX120" i="2"/>
  <c r="AW120" i="2"/>
  <c r="AV120" i="2"/>
  <c r="AU120" i="2"/>
  <c r="AT120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F120" i="2"/>
  <c r="AE120" i="2"/>
  <c r="AD120" i="2"/>
  <c r="AC120" i="2"/>
  <c r="AB120" i="2"/>
  <c r="AA120" i="2"/>
  <c r="Z120" i="2"/>
  <c r="Y120" i="2"/>
  <c r="X120" i="2"/>
  <c r="W120" i="2"/>
  <c r="V120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S112" i="2"/>
  <c r="R112" i="2"/>
  <c r="Q112" i="2"/>
  <c r="O112" i="2"/>
  <c r="N112" i="2"/>
  <c r="M112" i="2"/>
  <c r="L112" i="2"/>
  <c r="K112" i="2"/>
  <c r="J112" i="2"/>
  <c r="I112" i="2"/>
  <c r="H112" i="2"/>
  <c r="H136" i="2" s="1"/>
  <c r="S111" i="2"/>
  <c r="R111" i="2"/>
  <c r="Q111" i="2"/>
  <c r="P111" i="2"/>
  <c r="O111" i="2"/>
  <c r="N111" i="2"/>
  <c r="M111" i="2"/>
  <c r="L111" i="2"/>
  <c r="K111" i="2"/>
  <c r="J111" i="2"/>
  <c r="I111" i="2"/>
  <c r="H111" i="2"/>
  <c r="E111" i="2"/>
  <c r="D111" i="2"/>
  <c r="C111" i="2"/>
  <c r="BE109" i="2"/>
  <c r="BE6" i="2" s="1"/>
  <c r="BD109" i="2"/>
  <c r="BD6" i="2" s="1"/>
  <c r="BC109" i="2"/>
  <c r="BC6" i="2" s="1"/>
  <c r="BB109" i="2"/>
  <c r="BB6" i="2" s="1"/>
  <c r="BA109" i="2"/>
  <c r="BA6" i="2" s="1"/>
  <c r="AZ109" i="2"/>
  <c r="AZ6" i="2" s="1"/>
  <c r="AY109" i="2"/>
  <c r="AY6" i="2" s="1"/>
  <c r="AX109" i="2"/>
  <c r="AX6" i="2" s="1"/>
  <c r="AW109" i="2"/>
  <c r="AW6" i="2" s="1"/>
  <c r="AV109" i="2"/>
  <c r="AV6" i="2" s="1"/>
  <c r="AU109" i="2"/>
  <c r="AU6" i="2" s="1"/>
  <c r="AT109" i="2"/>
  <c r="AT6" i="2" s="1"/>
  <c r="AS109" i="2"/>
  <c r="AS6" i="2" s="1"/>
  <c r="BE107" i="2"/>
  <c r="BD107" i="2"/>
  <c r="BC107" i="2"/>
  <c r="BB107" i="2"/>
  <c r="BA107" i="2"/>
  <c r="AZ107" i="2"/>
  <c r="AY107" i="2"/>
  <c r="AX107" i="2"/>
  <c r="AW107" i="2"/>
  <c r="AV107" i="2"/>
  <c r="AU107" i="2"/>
  <c r="BE106" i="2"/>
  <c r="BD106" i="2"/>
  <c r="BC106" i="2"/>
  <c r="BB106" i="2"/>
  <c r="BA106" i="2"/>
  <c r="AZ106" i="2"/>
  <c r="AY106" i="2"/>
  <c r="AX106" i="2"/>
  <c r="AW106" i="2"/>
  <c r="AV106" i="2"/>
  <c r="AU106" i="2"/>
  <c r="BE105" i="2"/>
  <c r="BD105" i="2"/>
  <c r="BC105" i="2"/>
  <c r="BB105" i="2"/>
  <c r="BA105" i="2"/>
  <c r="AZ105" i="2"/>
  <c r="AY105" i="2"/>
  <c r="AX105" i="2"/>
  <c r="AW105" i="2"/>
  <c r="AV105" i="2"/>
  <c r="AU105" i="2"/>
  <c r="BE104" i="2"/>
  <c r="BD104" i="2"/>
  <c r="BC104" i="2"/>
  <c r="BB104" i="2"/>
  <c r="BA104" i="2"/>
  <c r="AZ104" i="2"/>
  <c r="AY104" i="2"/>
  <c r="AX104" i="2"/>
  <c r="AW104" i="2"/>
  <c r="AV104" i="2"/>
  <c r="AU104" i="2"/>
  <c r="BE103" i="2"/>
  <c r="BD103" i="2"/>
  <c r="BC103" i="2"/>
  <c r="BB103" i="2"/>
  <c r="BA103" i="2"/>
  <c r="AZ103" i="2"/>
  <c r="AY103" i="2"/>
  <c r="AX103" i="2"/>
  <c r="AW103" i="2"/>
  <c r="AV103" i="2"/>
  <c r="AU103" i="2"/>
  <c r="BE102" i="2"/>
  <c r="BD102" i="2"/>
  <c r="BC102" i="2"/>
  <c r="BB102" i="2"/>
  <c r="BA102" i="2"/>
  <c r="AZ102" i="2"/>
  <c r="AY102" i="2"/>
  <c r="AX102" i="2"/>
  <c r="AW102" i="2"/>
  <c r="AV102" i="2"/>
  <c r="AU102" i="2"/>
  <c r="BD101" i="2"/>
  <c r="BC101" i="2"/>
  <c r="BB101" i="2"/>
  <c r="BA101" i="2"/>
  <c r="AZ101" i="2"/>
  <c r="AY101" i="2"/>
  <c r="AX101" i="2"/>
  <c r="AW101" i="2"/>
  <c r="AV101" i="2"/>
  <c r="AU101" i="2"/>
  <c r="BD100" i="2"/>
  <c r="BC100" i="2"/>
  <c r="BB100" i="2"/>
  <c r="BA100" i="2"/>
  <c r="AZ100" i="2"/>
  <c r="AY100" i="2"/>
  <c r="AX100" i="2"/>
  <c r="AW100" i="2"/>
  <c r="AV100" i="2"/>
  <c r="AU100" i="2"/>
  <c r="S99" i="2"/>
  <c r="R99" i="2"/>
  <c r="Q99" i="2"/>
  <c r="P99" i="2"/>
  <c r="O99" i="2"/>
  <c r="N99" i="2"/>
  <c r="M99" i="2"/>
  <c r="L99" i="2"/>
  <c r="K99" i="2"/>
  <c r="J99" i="2"/>
  <c r="I99" i="2"/>
  <c r="H99" i="2"/>
  <c r="E99" i="2"/>
  <c r="D99" i="2"/>
  <c r="C99" i="2"/>
  <c r="S97" i="2"/>
  <c r="R97" i="2"/>
  <c r="R8" i="2" s="1"/>
  <c r="Q97" i="2"/>
  <c r="P97" i="2"/>
  <c r="P109" i="2" s="1"/>
  <c r="P6" i="2" s="1"/>
  <c r="O97" i="2"/>
  <c r="N97" i="2"/>
  <c r="N109" i="2" s="1"/>
  <c r="N6" i="2" s="1"/>
  <c r="M97" i="2"/>
  <c r="L97" i="2"/>
  <c r="L109" i="2" s="1"/>
  <c r="L6" i="2" s="1"/>
  <c r="K97" i="2"/>
  <c r="K109" i="2" s="1"/>
  <c r="K6" i="2" s="1"/>
  <c r="J97" i="2"/>
  <c r="I97" i="2"/>
  <c r="H97" i="2"/>
  <c r="H109" i="2" s="1"/>
  <c r="H6" i="2" s="1"/>
  <c r="AZ96" i="2"/>
  <c r="AY96" i="2"/>
  <c r="AX96" i="2"/>
  <c r="AW96" i="2"/>
  <c r="AV96" i="2"/>
  <c r="AU96" i="2"/>
  <c r="AT96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F96" i="2"/>
  <c r="AE96" i="2"/>
  <c r="AD96" i="2"/>
  <c r="AC96" i="2"/>
  <c r="AB96" i="2"/>
  <c r="AA96" i="2"/>
  <c r="Z96" i="2"/>
  <c r="Y96" i="2"/>
  <c r="X96" i="2"/>
  <c r="W96" i="2"/>
  <c r="V96" i="2"/>
  <c r="S96" i="2"/>
  <c r="S7" i="2" s="1"/>
  <c r="R96" i="2"/>
  <c r="R7" i="2" s="1"/>
  <c r="S95" i="2"/>
  <c r="S107" i="2" s="1"/>
  <c r="R95" i="2"/>
  <c r="Q95" i="2"/>
  <c r="Q107" i="2" s="1"/>
  <c r="P95" i="2"/>
  <c r="O95" i="2"/>
  <c r="O107" i="2" s="1"/>
  <c r="N95" i="2"/>
  <c r="M95" i="2"/>
  <c r="M107" i="2" s="1"/>
  <c r="L95" i="2"/>
  <c r="L107" i="2" s="1"/>
  <c r="K95" i="2"/>
  <c r="K107" i="2" s="1"/>
  <c r="J95" i="2"/>
  <c r="I95" i="2"/>
  <c r="H95" i="2"/>
  <c r="S94" i="2"/>
  <c r="S106" i="2" s="1"/>
  <c r="R94" i="2"/>
  <c r="Q94" i="2"/>
  <c r="Q106" i="2" s="1"/>
  <c r="P94" i="2"/>
  <c r="O94" i="2"/>
  <c r="O106" i="2" s="1"/>
  <c r="N94" i="2"/>
  <c r="M94" i="2"/>
  <c r="M106" i="2" s="1"/>
  <c r="L94" i="2"/>
  <c r="K94" i="2"/>
  <c r="K106" i="2" s="1"/>
  <c r="J94" i="2"/>
  <c r="I94" i="2"/>
  <c r="H94" i="2"/>
  <c r="S93" i="2"/>
  <c r="S105" i="2" s="1"/>
  <c r="R93" i="2"/>
  <c r="Q93" i="2"/>
  <c r="Q105" i="2" s="1"/>
  <c r="P93" i="2"/>
  <c r="O93" i="2"/>
  <c r="O105" i="2" s="1"/>
  <c r="N93" i="2"/>
  <c r="M93" i="2"/>
  <c r="M105" i="2" s="1"/>
  <c r="L93" i="2"/>
  <c r="K93" i="2"/>
  <c r="K105" i="2" s="1"/>
  <c r="J93" i="2"/>
  <c r="I93" i="2"/>
  <c r="I105" i="2" s="1"/>
  <c r="H93" i="2"/>
  <c r="H105" i="2" s="1"/>
  <c r="S92" i="2"/>
  <c r="S104" i="2" s="1"/>
  <c r="R92" i="2"/>
  <c r="Q92" i="2"/>
  <c r="Q104" i="2" s="1"/>
  <c r="P92" i="2"/>
  <c r="O92" i="2"/>
  <c r="O104" i="2" s="1"/>
  <c r="N92" i="2"/>
  <c r="M92" i="2"/>
  <c r="M104" i="2" s="1"/>
  <c r="L92" i="2"/>
  <c r="K92" i="2"/>
  <c r="K104" i="2" s="1"/>
  <c r="J92" i="2"/>
  <c r="I92" i="2"/>
  <c r="I104" i="2" s="1"/>
  <c r="H92" i="2"/>
  <c r="S91" i="2"/>
  <c r="S103" i="2" s="1"/>
  <c r="R91" i="2"/>
  <c r="Q91" i="2"/>
  <c r="P91" i="2"/>
  <c r="O91" i="2"/>
  <c r="O103" i="2" s="1"/>
  <c r="N91" i="2"/>
  <c r="M91" i="2"/>
  <c r="M103" i="2" s="1"/>
  <c r="L91" i="2"/>
  <c r="L103" i="2" s="1"/>
  <c r="K91" i="2"/>
  <c r="K103" i="2" s="1"/>
  <c r="J91" i="2"/>
  <c r="I91" i="2"/>
  <c r="H91" i="2"/>
  <c r="S90" i="2"/>
  <c r="R90" i="2"/>
  <c r="Q90" i="2"/>
  <c r="Q102" i="2" s="1"/>
  <c r="P90" i="2"/>
  <c r="O90" i="2"/>
  <c r="O102" i="2" s="1"/>
  <c r="N90" i="2"/>
  <c r="N102" i="2" s="1"/>
  <c r="M90" i="2"/>
  <c r="L90" i="2"/>
  <c r="K90" i="2"/>
  <c r="K102" i="2" s="1"/>
  <c r="J90" i="2"/>
  <c r="J102" i="2" s="1"/>
  <c r="I90" i="2"/>
  <c r="H90" i="2"/>
  <c r="S89" i="2"/>
  <c r="S101" i="2" s="1"/>
  <c r="R89" i="2"/>
  <c r="Q89" i="2"/>
  <c r="Q101" i="2" s="1"/>
  <c r="P89" i="2"/>
  <c r="O89" i="2"/>
  <c r="O101" i="2" s="1"/>
  <c r="N89" i="2"/>
  <c r="M89" i="2"/>
  <c r="L89" i="2"/>
  <c r="L101" i="2" s="1"/>
  <c r="K89" i="2"/>
  <c r="K101" i="2" s="1"/>
  <c r="J89" i="2"/>
  <c r="I89" i="2"/>
  <c r="I101" i="2" s="1"/>
  <c r="H89" i="2"/>
  <c r="H101" i="2" s="1"/>
  <c r="S88" i="2"/>
  <c r="S100" i="2" s="1"/>
  <c r="R88" i="2"/>
  <c r="R100" i="2" s="1"/>
  <c r="Q88" i="2"/>
  <c r="P88" i="2"/>
  <c r="O88" i="2"/>
  <c r="O100" i="2" s="1"/>
  <c r="N88" i="2"/>
  <c r="N100" i="2" s="1"/>
  <c r="M88" i="2"/>
  <c r="L88" i="2"/>
  <c r="L100" i="2" s="1"/>
  <c r="K88" i="2"/>
  <c r="K100" i="2" s="1"/>
  <c r="J88" i="2"/>
  <c r="J100" i="2" s="1"/>
  <c r="I88" i="2"/>
  <c r="H88" i="2"/>
  <c r="H100" i="2" s="1"/>
  <c r="S87" i="2"/>
  <c r="R87" i="2"/>
  <c r="Q87" i="2"/>
  <c r="P87" i="2"/>
  <c r="O87" i="2"/>
  <c r="N87" i="2"/>
  <c r="M87" i="2"/>
  <c r="L87" i="2"/>
  <c r="K87" i="2"/>
  <c r="J87" i="2"/>
  <c r="I87" i="2"/>
  <c r="H87" i="2"/>
  <c r="E87" i="2"/>
  <c r="D87" i="2"/>
  <c r="C87" i="2"/>
  <c r="O85" i="2"/>
  <c r="N85" i="2"/>
  <c r="M85" i="2"/>
  <c r="L85" i="2"/>
  <c r="K85" i="2"/>
  <c r="J85" i="2"/>
  <c r="I85" i="2"/>
  <c r="H85" i="2"/>
  <c r="BE84" i="2"/>
  <c r="BD84" i="2"/>
  <c r="BC84" i="2"/>
  <c r="BB84" i="2"/>
  <c r="R84" i="2" s="1"/>
  <c r="R4" i="2" s="1"/>
  <c r="BA84" i="2"/>
  <c r="AZ84" i="2"/>
  <c r="AY84" i="2"/>
  <c r="AX84" i="2"/>
  <c r="AW84" i="2"/>
  <c r="AV84" i="2"/>
  <c r="P84" i="2" s="1"/>
  <c r="P4" i="2" s="1"/>
  <c r="AU84" i="2"/>
  <c r="AT84" i="2"/>
  <c r="AS84" i="2"/>
  <c r="O84" i="2" s="1"/>
  <c r="O4" i="2" s="1"/>
  <c r="AR84" i="2"/>
  <c r="AQ84" i="2"/>
  <c r="AP84" i="2"/>
  <c r="N84" i="2" s="1"/>
  <c r="N4" i="2" s="1"/>
  <c r="AO84" i="2"/>
  <c r="AN84" i="2"/>
  <c r="AM84" i="2"/>
  <c r="AL84" i="2"/>
  <c r="AK84" i="2"/>
  <c r="AJ84" i="2"/>
  <c r="L84" i="2" s="1"/>
  <c r="L4" i="2" s="1"/>
  <c r="AI84" i="2"/>
  <c r="AH84" i="2"/>
  <c r="AG84" i="2"/>
  <c r="AF84" i="2"/>
  <c r="AE84" i="2"/>
  <c r="AD84" i="2"/>
  <c r="J84" i="2" s="1"/>
  <c r="J4" i="2" s="1"/>
  <c r="AC84" i="2"/>
  <c r="AB84" i="2"/>
  <c r="AA84" i="2"/>
  <c r="I84" i="2" s="1"/>
  <c r="I4" i="2" s="1"/>
  <c r="Z84" i="2"/>
  <c r="Y84" i="2"/>
  <c r="X84" i="2"/>
  <c r="H84" i="2" s="1"/>
  <c r="H4" i="2" s="1"/>
  <c r="W84" i="2"/>
  <c r="V84" i="2"/>
  <c r="O83" i="2"/>
  <c r="O5" i="2" s="1"/>
  <c r="N83" i="2"/>
  <c r="N5" i="2" s="1"/>
  <c r="M83" i="2"/>
  <c r="M5" i="2" s="1"/>
  <c r="L83" i="2"/>
  <c r="L5" i="2" s="1"/>
  <c r="K83" i="2"/>
  <c r="K5" i="2" s="1"/>
  <c r="J83" i="2"/>
  <c r="J5" i="2" s="1"/>
  <c r="I83" i="2"/>
  <c r="I5" i="2" s="1"/>
  <c r="H83" i="2"/>
  <c r="H5" i="2" s="1"/>
  <c r="O82" i="2"/>
  <c r="N82" i="2"/>
  <c r="M82" i="2"/>
  <c r="L82" i="2"/>
  <c r="K82" i="2"/>
  <c r="J82" i="2"/>
  <c r="I82" i="2"/>
  <c r="H82" i="2"/>
  <c r="O81" i="2"/>
  <c r="N81" i="2"/>
  <c r="M81" i="2"/>
  <c r="L81" i="2"/>
  <c r="K81" i="2"/>
  <c r="J81" i="2"/>
  <c r="I81" i="2"/>
  <c r="H81" i="2"/>
  <c r="O80" i="2"/>
  <c r="N80" i="2"/>
  <c r="M80" i="2"/>
  <c r="L80" i="2"/>
  <c r="K80" i="2"/>
  <c r="J80" i="2"/>
  <c r="I80" i="2"/>
  <c r="H80" i="2"/>
  <c r="O79" i="2"/>
  <c r="N79" i="2"/>
  <c r="M79" i="2"/>
  <c r="L79" i="2"/>
  <c r="K79" i="2"/>
  <c r="J79" i="2"/>
  <c r="I79" i="2"/>
  <c r="H79" i="2"/>
  <c r="O78" i="2"/>
  <c r="N78" i="2"/>
  <c r="M78" i="2"/>
  <c r="L78" i="2"/>
  <c r="K78" i="2"/>
  <c r="J78" i="2"/>
  <c r="I78" i="2"/>
  <c r="H78" i="2"/>
  <c r="O77" i="2"/>
  <c r="N77" i="2"/>
  <c r="M77" i="2"/>
  <c r="L77" i="2"/>
  <c r="K77" i="2"/>
  <c r="J77" i="2"/>
  <c r="I77" i="2"/>
  <c r="H77" i="2"/>
  <c r="O76" i="2"/>
  <c r="N76" i="2"/>
  <c r="M76" i="2"/>
  <c r="L76" i="2"/>
  <c r="K76" i="2"/>
  <c r="J76" i="2"/>
  <c r="I76" i="2"/>
  <c r="H76" i="2"/>
  <c r="S75" i="2"/>
  <c r="R75" i="2"/>
  <c r="Q75" i="2"/>
  <c r="P75" i="2"/>
  <c r="O75" i="2"/>
  <c r="N75" i="2"/>
  <c r="M75" i="2"/>
  <c r="L75" i="2"/>
  <c r="K75" i="2"/>
  <c r="J75" i="2"/>
  <c r="I75" i="2"/>
  <c r="H75" i="2"/>
  <c r="E75" i="2"/>
  <c r="D75" i="2"/>
  <c r="C75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BE70" i="2"/>
  <c r="BD70" i="2"/>
  <c r="BC70" i="2"/>
  <c r="BB70" i="2"/>
  <c r="BA70" i="2"/>
  <c r="AZ70" i="2"/>
  <c r="AY70" i="2"/>
  <c r="AX70" i="2"/>
  <c r="AW70" i="2"/>
  <c r="AV70" i="2"/>
  <c r="AU70" i="2"/>
  <c r="AG70" i="2"/>
  <c r="AF70" i="2"/>
  <c r="AE70" i="2"/>
  <c r="AD70" i="2"/>
  <c r="AC70" i="2"/>
  <c r="AB70" i="2"/>
  <c r="AA70" i="2"/>
  <c r="Z70" i="2"/>
  <c r="Y70" i="2"/>
  <c r="X70" i="2"/>
  <c r="W70" i="2"/>
  <c r="V70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BE67" i="2"/>
  <c r="BD67" i="2"/>
  <c r="BC67" i="2"/>
  <c r="BB67" i="2"/>
  <c r="BA67" i="2"/>
  <c r="AZ67" i="2"/>
  <c r="AY67" i="2"/>
  <c r="AX67" i="2"/>
  <c r="AW67" i="2"/>
  <c r="AV67" i="2"/>
  <c r="AU67" i="2"/>
  <c r="AT67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BE65" i="2"/>
  <c r="BD65" i="2"/>
  <c r="BC65" i="2"/>
  <c r="BB65" i="2"/>
  <c r="BA65" i="2"/>
  <c r="AZ65" i="2"/>
  <c r="AY65" i="2"/>
  <c r="AX65" i="2"/>
  <c r="AW65" i="2"/>
  <c r="AV65" i="2"/>
  <c r="AU65" i="2"/>
  <c r="AT65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BE63" i="2"/>
  <c r="BD63" i="2"/>
  <c r="BC63" i="2"/>
  <c r="BB63" i="2"/>
  <c r="BA63" i="2"/>
  <c r="AZ63" i="2"/>
  <c r="AY63" i="2"/>
  <c r="AX63" i="2"/>
  <c r="AW63" i="2"/>
  <c r="AV63" i="2"/>
  <c r="AU63" i="2"/>
  <c r="AT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S62" i="2"/>
  <c r="R62" i="2"/>
  <c r="Q62" i="2"/>
  <c r="P62" i="2"/>
  <c r="O62" i="2"/>
  <c r="N62" i="2"/>
  <c r="M62" i="2"/>
  <c r="L62" i="2"/>
  <c r="K62" i="2"/>
  <c r="J62" i="2"/>
  <c r="I62" i="2"/>
  <c r="H62" i="2"/>
  <c r="E62" i="2"/>
  <c r="D62" i="2"/>
  <c r="C62" i="2"/>
  <c r="S59" i="2"/>
  <c r="R59" i="2"/>
  <c r="Q59" i="2"/>
  <c r="Q12" i="2" s="1"/>
  <c r="P59" i="2"/>
  <c r="O59" i="2"/>
  <c r="N59" i="2"/>
  <c r="N72" i="2" s="1"/>
  <c r="M59" i="2"/>
  <c r="M12" i="2" s="1"/>
  <c r="L59" i="2"/>
  <c r="K59" i="2"/>
  <c r="J59" i="2"/>
  <c r="I59" i="2"/>
  <c r="I12" i="2" s="1"/>
  <c r="H59" i="2"/>
  <c r="BE58" i="2"/>
  <c r="BE71" i="2" s="1"/>
  <c r="BD58" i="2"/>
  <c r="BD61" i="2" s="1"/>
  <c r="BD132" i="2" s="1"/>
  <c r="BC58" i="2"/>
  <c r="BC71" i="2" s="1"/>
  <c r="BB58" i="2"/>
  <c r="BB71" i="2" s="1"/>
  <c r="BA58" i="2"/>
  <c r="AZ58" i="2"/>
  <c r="AZ71" i="2" s="1"/>
  <c r="AY58" i="2"/>
  <c r="AY71" i="2" s="1"/>
  <c r="AX58" i="2"/>
  <c r="AX71" i="2" s="1"/>
  <c r="AW58" i="2"/>
  <c r="AV58" i="2"/>
  <c r="AU58" i="2"/>
  <c r="AU71" i="2" s="1"/>
  <c r="AT58" i="2"/>
  <c r="AT71" i="2" s="1"/>
  <c r="AS58" i="2"/>
  <c r="AR58" i="2"/>
  <c r="AQ58" i="2"/>
  <c r="AQ71" i="2" s="1"/>
  <c r="AP58" i="2"/>
  <c r="AO58" i="2"/>
  <c r="AO71" i="2" s="1"/>
  <c r="AN58" i="2"/>
  <c r="AM58" i="2"/>
  <c r="AM71" i="2" s="1"/>
  <c r="AL58" i="2"/>
  <c r="AK58" i="2"/>
  <c r="AK71" i="2" s="1"/>
  <c r="AJ58" i="2"/>
  <c r="AI58" i="2"/>
  <c r="AH58" i="2"/>
  <c r="AG58" i="2"/>
  <c r="AG71" i="2" s="1"/>
  <c r="AF58" i="2"/>
  <c r="AF71" i="2" s="1"/>
  <c r="AE58" i="2"/>
  <c r="AD58" i="2"/>
  <c r="AD61" i="2" s="1"/>
  <c r="AC58" i="2"/>
  <c r="AC71" i="2" s="1"/>
  <c r="AB58" i="2"/>
  <c r="AB71" i="2" s="1"/>
  <c r="AA58" i="2"/>
  <c r="Z58" i="2"/>
  <c r="Z71" i="2" s="1"/>
  <c r="Y58" i="2"/>
  <c r="Y71" i="2" s="1"/>
  <c r="X58" i="2"/>
  <c r="X71" i="2" s="1"/>
  <c r="W58" i="2"/>
  <c r="W61" i="2" s="1"/>
  <c r="V58" i="2"/>
  <c r="V71" i="2" s="1"/>
  <c r="S57" i="2"/>
  <c r="R57" i="2"/>
  <c r="R57" i="19" s="1"/>
  <c r="Q57" i="2"/>
  <c r="P57" i="2"/>
  <c r="O57" i="2"/>
  <c r="N57" i="2"/>
  <c r="N57" i="19" s="1"/>
  <c r="M57" i="2"/>
  <c r="L57" i="2"/>
  <c r="K57" i="2"/>
  <c r="J57" i="2"/>
  <c r="I57" i="2"/>
  <c r="H57" i="2"/>
  <c r="S56" i="2"/>
  <c r="S167" i="2" s="1"/>
  <c r="R56" i="2"/>
  <c r="R131" i="2" s="1"/>
  <c r="Q56" i="2"/>
  <c r="P56" i="2"/>
  <c r="O56" i="2"/>
  <c r="O167" i="2" s="1"/>
  <c r="N56" i="2"/>
  <c r="M56" i="2"/>
  <c r="L56" i="2"/>
  <c r="L167" i="2" s="1"/>
  <c r="K56" i="2"/>
  <c r="K167" i="2" s="1"/>
  <c r="J56" i="2"/>
  <c r="I56" i="2"/>
  <c r="H56" i="2"/>
  <c r="S55" i="2"/>
  <c r="S166" i="2" s="1"/>
  <c r="R55" i="2"/>
  <c r="Q55" i="2"/>
  <c r="P55" i="2"/>
  <c r="P69" i="2" s="1"/>
  <c r="O55" i="2"/>
  <c r="O166" i="2" s="1"/>
  <c r="N55" i="2"/>
  <c r="N130" i="2" s="1"/>
  <c r="M55" i="2"/>
  <c r="L55" i="2"/>
  <c r="K55" i="2"/>
  <c r="K166" i="2" s="1"/>
  <c r="J55" i="2"/>
  <c r="I55" i="2"/>
  <c r="H55" i="2"/>
  <c r="H166" i="2" s="1"/>
  <c r="S54" i="2"/>
  <c r="S165" i="2" s="1"/>
  <c r="R54" i="2"/>
  <c r="R165" i="2" s="1"/>
  <c r="Q54" i="2"/>
  <c r="P54" i="2"/>
  <c r="O54" i="2"/>
  <c r="O165" i="2" s="1"/>
  <c r="N54" i="2"/>
  <c r="N129" i="2" s="1"/>
  <c r="M54" i="2"/>
  <c r="L54" i="2"/>
  <c r="L68" i="2" s="1"/>
  <c r="K54" i="2"/>
  <c r="K165" i="2" s="1"/>
  <c r="J54" i="2"/>
  <c r="I54" i="2"/>
  <c r="H54" i="2"/>
  <c r="H68" i="2" s="1"/>
  <c r="S53" i="2"/>
  <c r="S164" i="2" s="1"/>
  <c r="R53" i="2"/>
  <c r="Q53" i="2"/>
  <c r="P53" i="2"/>
  <c r="O53" i="2"/>
  <c r="O164" i="2" s="1"/>
  <c r="N53" i="2"/>
  <c r="M53" i="2"/>
  <c r="L53" i="2"/>
  <c r="K53" i="2"/>
  <c r="J53" i="2"/>
  <c r="J128" i="2" s="1"/>
  <c r="I53" i="2"/>
  <c r="H53" i="2"/>
  <c r="H67" i="2" s="1"/>
  <c r="S52" i="2"/>
  <c r="S163" i="2" s="1"/>
  <c r="R52" i="2"/>
  <c r="Q52" i="2"/>
  <c r="P52" i="2"/>
  <c r="O52" i="2"/>
  <c r="O163" i="2" s="1"/>
  <c r="N52" i="2"/>
  <c r="M52" i="2"/>
  <c r="M66" i="2" s="1"/>
  <c r="L52" i="2"/>
  <c r="K52" i="2"/>
  <c r="K163" i="2" s="1"/>
  <c r="J52" i="2"/>
  <c r="I52" i="2"/>
  <c r="H52" i="2"/>
  <c r="S51" i="2"/>
  <c r="R51" i="2"/>
  <c r="R162" i="2" s="1"/>
  <c r="Q51" i="2"/>
  <c r="P51" i="2"/>
  <c r="O51" i="2"/>
  <c r="N51" i="2"/>
  <c r="N162" i="2" s="1"/>
  <c r="M51" i="2"/>
  <c r="L51" i="2"/>
  <c r="K51" i="2"/>
  <c r="J51" i="2"/>
  <c r="J162" i="2" s="1"/>
  <c r="I51" i="2"/>
  <c r="H51" i="2"/>
  <c r="S50" i="2"/>
  <c r="R50" i="2"/>
  <c r="R161" i="2" s="1"/>
  <c r="Q50" i="2"/>
  <c r="P50" i="2"/>
  <c r="O50" i="2"/>
  <c r="N50" i="2"/>
  <c r="N64" i="2" s="1"/>
  <c r="M50" i="2"/>
  <c r="L50" i="2"/>
  <c r="L64" i="2" s="1"/>
  <c r="K50" i="2"/>
  <c r="J50" i="2"/>
  <c r="J161" i="2" s="1"/>
  <c r="I50" i="2"/>
  <c r="H50" i="2"/>
  <c r="S49" i="2"/>
  <c r="S160" i="2" s="1"/>
  <c r="R49" i="2"/>
  <c r="R124" i="2" s="1"/>
  <c r="Q49" i="2"/>
  <c r="Q63" i="2" s="1"/>
  <c r="P49" i="2"/>
  <c r="O49" i="2"/>
  <c r="N49" i="2"/>
  <c r="N160" i="2" s="1"/>
  <c r="M49" i="2"/>
  <c r="L49" i="2"/>
  <c r="L63" i="2" s="1"/>
  <c r="K49" i="2"/>
  <c r="J49" i="2"/>
  <c r="J160" i="2" s="1"/>
  <c r="I49" i="2"/>
  <c r="H49" i="2"/>
  <c r="H63" i="2" s="1"/>
  <c r="S48" i="2"/>
  <c r="R48" i="2"/>
  <c r="Q48" i="2"/>
  <c r="P48" i="2"/>
  <c r="O48" i="2"/>
  <c r="N48" i="2"/>
  <c r="M48" i="2"/>
  <c r="L48" i="2"/>
  <c r="K48" i="2"/>
  <c r="J48" i="2"/>
  <c r="I48" i="2"/>
  <c r="H48" i="2"/>
  <c r="E48" i="2"/>
  <c r="D48" i="2"/>
  <c r="C48" i="2"/>
  <c r="O45" i="2"/>
  <c r="N45" i="2"/>
  <c r="M45" i="2"/>
  <c r="L45" i="2"/>
  <c r="K45" i="2"/>
  <c r="J45" i="2"/>
  <c r="I45" i="2"/>
  <c r="H45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Y44" i="2"/>
  <c r="X44" i="2"/>
  <c r="W44" i="2"/>
  <c r="V44" i="2"/>
  <c r="S43" i="2"/>
  <c r="R43" i="2"/>
  <c r="Q43" i="2"/>
  <c r="P43" i="2"/>
  <c r="O43" i="2"/>
  <c r="N43" i="2"/>
  <c r="M43" i="2"/>
  <c r="L43" i="2"/>
  <c r="K43" i="2"/>
  <c r="J43" i="2"/>
  <c r="I43" i="2"/>
  <c r="H43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F42" i="2"/>
  <c r="AE42" i="2"/>
  <c r="AD42" i="2"/>
  <c r="AC42" i="2"/>
  <c r="AB42" i="2"/>
  <c r="AA42" i="2"/>
  <c r="Z42" i="2"/>
  <c r="Y42" i="2"/>
  <c r="X42" i="2"/>
  <c r="W42" i="2"/>
  <c r="V42" i="2"/>
  <c r="BE41" i="2"/>
  <c r="S41" i="2" s="1"/>
  <c r="BD41" i="2"/>
  <c r="BC41" i="2"/>
  <c r="BB41" i="2"/>
  <c r="R41" i="2" s="1"/>
  <c r="BA41" i="2"/>
  <c r="AZ41" i="2"/>
  <c r="AY41" i="2"/>
  <c r="Q41" i="2" s="1"/>
  <c r="AX41" i="2"/>
  <c r="AW41" i="2"/>
  <c r="AV41" i="2"/>
  <c r="P41" i="2" s="1"/>
  <c r="AU41" i="2"/>
  <c r="AT41" i="2"/>
  <c r="AS41" i="2"/>
  <c r="O41" i="2" s="1"/>
  <c r="AR41" i="2"/>
  <c r="AQ41" i="2"/>
  <c r="AP41" i="2"/>
  <c r="N41" i="2" s="1"/>
  <c r="AO41" i="2"/>
  <c r="AN41" i="2"/>
  <c r="AM41" i="2"/>
  <c r="M41" i="2" s="1"/>
  <c r="AL41" i="2"/>
  <c r="AK41" i="2"/>
  <c r="AJ41" i="2"/>
  <c r="L41" i="2" s="1"/>
  <c r="AI41" i="2"/>
  <c r="AH41" i="2"/>
  <c r="AG41" i="2"/>
  <c r="K41" i="2" s="1"/>
  <c r="AF41" i="2"/>
  <c r="AE41" i="2"/>
  <c r="AD41" i="2"/>
  <c r="J41" i="2" s="1"/>
  <c r="AC41" i="2"/>
  <c r="AB41" i="2"/>
  <c r="AA41" i="2"/>
  <c r="I41" i="2" s="1"/>
  <c r="Z41" i="2"/>
  <c r="Y41" i="2"/>
  <c r="X41" i="2"/>
  <c r="H41" i="2" s="1"/>
  <c r="W41" i="2"/>
  <c r="V41" i="2"/>
  <c r="S40" i="2"/>
  <c r="R40" i="2"/>
  <c r="Q40" i="2"/>
  <c r="P40" i="2"/>
  <c r="O40" i="2"/>
  <c r="N40" i="2"/>
  <c r="M40" i="2"/>
  <c r="L40" i="2"/>
  <c r="K40" i="2"/>
  <c r="J40" i="2"/>
  <c r="I40" i="2"/>
  <c r="H40" i="2"/>
  <c r="E40" i="2"/>
  <c r="D40" i="2"/>
  <c r="C40" i="2"/>
  <c r="S36" i="2"/>
  <c r="R36" i="2"/>
  <c r="Q36" i="2"/>
  <c r="P36" i="2"/>
  <c r="O36" i="2"/>
  <c r="N36" i="2"/>
  <c r="M36" i="2"/>
  <c r="L36" i="2"/>
  <c r="K36" i="2"/>
  <c r="J36" i="2"/>
  <c r="I36" i="2"/>
  <c r="H36" i="2"/>
  <c r="S35" i="2"/>
  <c r="R35" i="2"/>
  <c r="Q35" i="2"/>
  <c r="P35" i="2"/>
  <c r="O35" i="2"/>
  <c r="N35" i="2"/>
  <c r="M35" i="2"/>
  <c r="L35" i="2"/>
  <c r="K35" i="2"/>
  <c r="J35" i="2"/>
  <c r="I35" i="2"/>
  <c r="H35" i="2"/>
  <c r="S34" i="2"/>
  <c r="R34" i="2"/>
  <c r="Q34" i="2"/>
  <c r="P34" i="2"/>
  <c r="O34" i="2"/>
  <c r="N34" i="2"/>
  <c r="M34" i="2"/>
  <c r="L34" i="2"/>
  <c r="K34" i="2"/>
  <c r="J34" i="2"/>
  <c r="I34" i="2"/>
  <c r="H34" i="2"/>
  <c r="S33" i="2"/>
  <c r="R33" i="2"/>
  <c r="Q33" i="2"/>
  <c r="P33" i="2"/>
  <c r="O33" i="2"/>
  <c r="N33" i="2"/>
  <c r="M33" i="2"/>
  <c r="L33" i="2"/>
  <c r="K33" i="2"/>
  <c r="J33" i="2"/>
  <c r="I33" i="2"/>
  <c r="H33" i="2"/>
  <c r="S32" i="2"/>
  <c r="R32" i="2"/>
  <c r="Q32" i="2"/>
  <c r="P32" i="2"/>
  <c r="O32" i="2"/>
  <c r="N32" i="2"/>
  <c r="M32" i="2"/>
  <c r="L32" i="2"/>
  <c r="K32" i="2"/>
  <c r="J32" i="2"/>
  <c r="I32" i="2"/>
  <c r="H32" i="2"/>
  <c r="S38" i="2"/>
  <c r="R38" i="2"/>
  <c r="Q38" i="2"/>
  <c r="P38" i="2"/>
  <c r="O38" i="2"/>
  <c r="N38" i="2"/>
  <c r="M38" i="2"/>
  <c r="L38" i="2"/>
  <c r="K38" i="2"/>
  <c r="J38" i="2"/>
  <c r="I38" i="2"/>
  <c r="H38" i="2"/>
  <c r="S31" i="2"/>
  <c r="R31" i="2"/>
  <c r="Q31" i="2"/>
  <c r="P31" i="2"/>
  <c r="O31" i="2"/>
  <c r="N31" i="2"/>
  <c r="M31" i="2"/>
  <c r="L31" i="2"/>
  <c r="K31" i="2"/>
  <c r="J31" i="2"/>
  <c r="I31" i="2"/>
  <c r="H31" i="2"/>
  <c r="S37" i="2"/>
  <c r="R37" i="2"/>
  <c r="Q37" i="2"/>
  <c r="P37" i="2"/>
  <c r="O37" i="2"/>
  <c r="N37" i="2"/>
  <c r="M37" i="2"/>
  <c r="L37" i="2"/>
  <c r="K37" i="2"/>
  <c r="J37" i="2"/>
  <c r="I37" i="2"/>
  <c r="H37" i="2"/>
  <c r="S30" i="2"/>
  <c r="R30" i="2"/>
  <c r="Q30" i="2"/>
  <c r="P30" i="2"/>
  <c r="O30" i="2"/>
  <c r="N30" i="2"/>
  <c r="M30" i="2"/>
  <c r="L30" i="2"/>
  <c r="K30" i="2"/>
  <c r="J30" i="2"/>
  <c r="I30" i="2"/>
  <c r="H30" i="2"/>
  <c r="E30" i="2"/>
  <c r="D30" i="2"/>
  <c r="C30" i="2"/>
  <c r="O26" i="2"/>
  <c r="N26" i="2"/>
  <c r="M26" i="2"/>
  <c r="L26" i="2"/>
  <c r="K26" i="2"/>
  <c r="J26" i="2"/>
  <c r="I26" i="2"/>
  <c r="H26" i="2"/>
  <c r="O25" i="2"/>
  <c r="N25" i="2"/>
  <c r="M25" i="2"/>
  <c r="L25" i="2"/>
  <c r="K25" i="2"/>
  <c r="J25" i="2"/>
  <c r="I25" i="2"/>
  <c r="H25" i="2"/>
  <c r="O24" i="2"/>
  <c r="N24" i="2"/>
  <c r="M24" i="2"/>
  <c r="L24" i="2"/>
  <c r="K24" i="2"/>
  <c r="J24" i="2"/>
  <c r="I24" i="2"/>
  <c r="H24" i="2"/>
  <c r="O23" i="2"/>
  <c r="N23" i="2"/>
  <c r="M23" i="2"/>
  <c r="L23" i="2"/>
  <c r="K23" i="2"/>
  <c r="J23" i="2"/>
  <c r="I23" i="2"/>
  <c r="H23" i="2"/>
  <c r="O22" i="2"/>
  <c r="N22" i="2"/>
  <c r="M22" i="2"/>
  <c r="L22" i="2"/>
  <c r="K22" i="2"/>
  <c r="J22" i="2"/>
  <c r="I22" i="2"/>
  <c r="H22" i="2"/>
  <c r="O21" i="2"/>
  <c r="N21" i="2"/>
  <c r="M21" i="2"/>
  <c r="L21" i="2"/>
  <c r="K21" i="2"/>
  <c r="J21" i="2"/>
  <c r="I21" i="2"/>
  <c r="H21" i="2"/>
  <c r="O20" i="2"/>
  <c r="N20" i="2"/>
  <c r="M20" i="2"/>
  <c r="L20" i="2"/>
  <c r="K20" i="2"/>
  <c r="J20" i="2"/>
  <c r="I20" i="2"/>
  <c r="H20" i="2"/>
  <c r="O28" i="2"/>
  <c r="N28" i="2"/>
  <c r="M28" i="2"/>
  <c r="L28" i="2"/>
  <c r="K28" i="2"/>
  <c r="J28" i="2"/>
  <c r="I28" i="2"/>
  <c r="H28" i="2"/>
  <c r="O27" i="2"/>
  <c r="N27" i="2"/>
  <c r="M27" i="2"/>
  <c r="L27" i="2"/>
  <c r="K27" i="2"/>
  <c r="J27" i="2"/>
  <c r="I27" i="2"/>
  <c r="H27" i="2"/>
  <c r="S19" i="2"/>
  <c r="R19" i="2"/>
  <c r="Q19" i="2"/>
  <c r="P19" i="2"/>
  <c r="O19" i="2"/>
  <c r="N19" i="2"/>
  <c r="M19" i="2"/>
  <c r="L19" i="2"/>
  <c r="K19" i="2"/>
  <c r="J19" i="2"/>
  <c r="I19" i="2"/>
  <c r="H19" i="2"/>
  <c r="E19" i="2"/>
  <c r="D19" i="2"/>
  <c r="C19" i="2"/>
  <c r="S14" i="2"/>
  <c r="R14" i="2"/>
  <c r="Q14" i="2"/>
  <c r="P14" i="2"/>
  <c r="O14" i="2"/>
  <c r="N14" i="2"/>
  <c r="M14" i="2"/>
  <c r="L14" i="2"/>
  <c r="K14" i="2"/>
  <c r="J14" i="2"/>
  <c r="I14" i="2"/>
  <c r="H14" i="2"/>
  <c r="S13" i="2"/>
  <c r="S15" i="2" s="1"/>
  <c r="R13" i="2"/>
  <c r="Q13" i="2"/>
  <c r="P13" i="2"/>
  <c r="P15" i="2" s="1"/>
  <c r="O13" i="2"/>
  <c r="N13" i="2"/>
  <c r="M13" i="2"/>
  <c r="L13" i="2"/>
  <c r="L15" i="2" s="1"/>
  <c r="K13" i="2"/>
  <c r="J13" i="2"/>
  <c r="J15" i="2" s="1"/>
  <c r="I13" i="2"/>
  <c r="H13" i="2"/>
  <c r="AR6" i="2"/>
  <c r="AQ6" i="2"/>
  <c r="AP6" i="2"/>
  <c r="AO6" i="2"/>
  <c r="AN6" i="2"/>
  <c r="AM6" i="2"/>
  <c r="AL6" i="2"/>
  <c r="AK6" i="2"/>
  <c r="AJ6" i="2"/>
  <c r="AI6" i="2"/>
  <c r="AH6" i="2"/>
  <c r="AG6" i="2"/>
  <c r="AF6" i="2"/>
  <c r="AE6" i="2"/>
  <c r="AD6" i="2"/>
  <c r="AC6" i="2"/>
  <c r="AB6" i="2"/>
  <c r="AA6" i="2"/>
  <c r="Z6" i="2"/>
  <c r="Y6" i="2"/>
  <c r="X6" i="2"/>
  <c r="W6" i="2"/>
  <c r="V6" i="2"/>
  <c r="B2" i="2"/>
  <c r="C27" i="2" s="1"/>
  <c r="BC207" i="1"/>
  <c r="BB207" i="1"/>
  <c r="BA207" i="1"/>
  <c r="AZ207" i="1"/>
  <c r="AY207" i="1"/>
  <c r="AX207" i="1"/>
  <c r="AW207" i="1"/>
  <c r="AV207" i="1"/>
  <c r="AU207" i="1"/>
  <c r="AT207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E205" i="1"/>
  <c r="AD205" i="1"/>
  <c r="AC205" i="1"/>
  <c r="AB205" i="1"/>
  <c r="AA205" i="1"/>
  <c r="Z205" i="1"/>
  <c r="Y205" i="1"/>
  <c r="X205" i="1"/>
  <c r="W205" i="1"/>
  <c r="V205" i="1"/>
  <c r="S205" i="1"/>
  <c r="R205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E196" i="1"/>
  <c r="D196" i="1"/>
  <c r="C196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S193" i="1"/>
  <c r="R193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E184" i="1"/>
  <c r="D184" i="1"/>
  <c r="C184" i="1"/>
  <c r="BC182" i="1"/>
  <c r="BB182" i="1"/>
  <c r="BA182" i="1"/>
  <c r="AZ182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E182" i="1"/>
  <c r="AD182" i="1"/>
  <c r="AC182" i="1"/>
  <c r="AB182" i="1"/>
  <c r="AA182" i="1"/>
  <c r="Z182" i="1"/>
  <c r="Y182" i="1"/>
  <c r="X182" i="1"/>
  <c r="W182" i="1"/>
  <c r="V182" i="1"/>
  <c r="BD181" i="1"/>
  <c r="BC181" i="1"/>
  <c r="BB181" i="1"/>
  <c r="BA181" i="1"/>
  <c r="AZ181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E181" i="1"/>
  <c r="AD181" i="1"/>
  <c r="AC181" i="1"/>
  <c r="AB181" i="1"/>
  <c r="AA181" i="1"/>
  <c r="Z181" i="1"/>
  <c r="Y181" i="1"/>
  <c r="X181" i="1"/>
  <c r="W181" i="1"/>
  <c r="V181" i="1"/>
  <c r="BD180" i="1"/>
  <c r="BC180" i="1"/>
  <c r="BB180" i="1"/>
  <c r="BA180" i="1"/>
  <c r="AZ180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Z180" i="1"/>
  <c r="Y180" i="1"/>
  <c r="X180" i="1"/>
  <c r="W180" i="1"/>
  <c r="V180" i="1"/>
  <c r="BD179" i="1"/>
  <c r="BC179" i="1"/>
  <c r="BB179" i="1"/>
  <c r="BA179" i="1"/>
  <c r="AZ179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E179" i="1"/>
  <c r="AD179" i="1"/>
  <c r="AC179" i="1"/>
  <c r="AB179" i="1"/>
  <c r="AA179" i="1"/>
  <c r="Z179" i="1"/>
  <c r="Y179" i="1"/>
  <c r="X179" i="1"/>
  <c r="W179" i="1"/>
  <c r="V179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S175" i="1"/>
  <c r="S180" i="1" s="1"/>
  <c r="R175" i="1"/>
  <c r="Q175" i="1"/>
  <c r="P175" i="1"/>
  <c r="O175" i="1"/>
  <c r="N175" i="1"/>
  <c r="M175" i="1"/>
  <c r="L175" i="1"/>
  <c r="K175" i="1"/>
  <c r="J175" i="1"/>
  <c r="I175" i="1"/>
  <c r="H175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E171" i="1"/>
  <c r="D171" i="1"/>
  <c r="C171" i="1"/>
  <c r="BE169" i="1"/>
  <c r="BD169" i="1"/>
  <c r="BC169" i="1"/>
  <c r="BB169" i="1"/>
  <c r="BA169" i="1"/>
  <c r="AZ169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E166" i="1"/>
  <c r="AD166" i="1"/>
  <c r="AC166" i="1"/>
  <c r="AB166" i="1"/>
  <c r="AA166" i="1"/>
  <c r="Z166" i="1"/>
  <c r="Y166" i="1"/>
  <c r="X166" i="1"/>
  <c r="W166" i="1"/>
  <c r="V166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E165" i="1"/>
  <c r="AD165" i="1"/>
  <c r="AC165" i="1"/>
  <c r="AB165" i="1"/>
  <c r="AA165" i="1"/>
  <c r="Z165" i="1"/>
  <c r="Y165" i="1"/>
  <c r="X165" i="1"/>
  <c r="W165" i="1"/>
  <c r="V165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E164" i="1"/>
  <c r="AD164" i="1"/>
  <c r="AC164" i="1"/>
  <c r="AB164" i="1"/>
  <c r="AA164" i="1"/>
  <c r="Z164" i="1"/>
  <c r="Y164" i="1"/>
  <c r="X164" i="1"/>
  <c r="W164" i="1"/>
  <c r="V164" i="1"/>
  <c r="BE163" i="1"/>
  <c r="BD163" i="1"/>
  <c r="BC163" i="1"/>
  <c r="BB163" i="1"/>
  <c r="BA163" i="1"/>
  <c r="AZ163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E163" i="1"/>
  <c r="AD163" i="1"/>
  <c r="AC163" i="1"/>
  <c r="AB163" i="1"/>
  <c r="AA163" i="1"/>
  <c r="Z163" i="1"/>
  <c r="Y163" i="1"/>
  <c r="X163" i="1"/>
  <c r="W163" i="1"/>
  <c r="V163" i="1"/>
  <c r="BE162" i="1"/>
  <c r="BD162" i="1"/>
  <c r="BC162" i="1"/>
  <c r="BB162" i="1"/>
  <c r="BA162" i="1"/>
  <c r="AZ162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E162" i="1"/>
  <c r="AD162" i="1"/>
  <c r="AC162" i="1"/>
  <c r="AB162" i="1"/>
  <c r="AA162" i="1"/>
  <c r="Z162" i="1"/>
  <c r="Y162" i="1"/>
  <c r="X162" i="1"/>
  <c r="W162" i="1"/>
  <c r="V162" i="1"/>
  <c r="BE161" i="1"/>
  <c r="BD161" i="1"/>
  <c r="BC161" i="1"/>
  <c r="BB161" i="1"/>
  <c r="BA161" i="1"/>
  <c r="AZ161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E161" i="1"/>
  <c r="AD161" i="1"/>
  <c r="AC161" i="1"/>
  <c r="AB161" i="1"/>
  <c r="AA161" i="1"/>
  <c r="Z161" i="1"/>
  <c r="Y161" i="1"/>
  <c r="X161" i="1"/>
  <c r="W161" i="1"/>
  <c r="V161" i="1"/>
  <c r="BE160" i="1"/>
  <c r="BD160" i="1"/>
  <c r="BC160" i="1"/>
  <c r="BB160" i="1"/>
  <c r="BA160" i="1"/>
  <c r="AZ160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E160" i="1"/>
  <c r="AD160" i="1"/>
  <c r="AC160" i="1"/>
  <c r="AB160" i="1"/>
  <c r="AA160" i="1"/>
  <c r="Z160" i="1"/>
  <c r="Y160" i="1"/>
  <c r="X160" i="1"/>
  <c r="W160" i="1"/>
  <c r="V160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E159" i="1"/>
  <c r="D159" i="1"/>
  <c r="C159" i="1"/>
  <c r="BE157" i="1"/>
  <c r="BD157" i="1"/>
  <c r="BC157" i="1"/>
  <c r="BB157" i="1"/>
  <c r="BA157" i="1"/>
  <c r="AZ157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E157" i="1"/>
  <c r="AD157" i="1"/>
  <c r="AC157" i="1"/>
  <c r="AB157" i="1"/>
  <c r="AA157" i="1"/>
  <c r="Z157" i="1"/>
  <c r="Y157" i="1"/>
  <c r="X157" i="1"/>
  <c r="W157" i="1"/>
  <c r="V157" i="1"/>
  <c r="U157" i="1"/>
  <c r="BE155" i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BE154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AA154" i="1"/>
  <c r="Z154" i="1"/>
  <c r="Y154" i="1"/>
  <c r="X154" i="1"/>
  <c r="W154" i="1"/>
  <c r="V154" i="1"/>
  <c r="BE153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AA153" i="1"/>
  <c r="Z153" i="1"/>
  <c r="Y153" i="1"/>
  <c r="X153" i="1"/>
  <c r="W153" i="1"/>
  <c r="V153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BE151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AA151" i="1"/>
  <c r="Z151" i="1"/>
  <c r="Y151" i="1"/>
  <c r="X151" i="1"/>
  <c r="W151" i="1"/>
  <c r="V151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BE149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AA149" i="1"/>
  <c r="Z149" i="1"/>
  <c r="Y149" i="1"/>
  <c r="X149" i="1"/>
  <c r="W149" i="1"/>
  <c r="V149" i="1"/>
  <c r="BE148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Z148" i="1"/>
  <c r="Y148" i="1"/>
  <c r="X148" i="1"/>
  <c r="W148" i="1"/>
  <c r="V148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E147" i="1"/>
  <c r="D147" i="1"/>
  <c r="C147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E135" i="1"/>
  <c r="D135" i="1"/>
  <c r="C135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AA133" i="1"/>
  <c r="Z133" i="1"/>
  <c r="Y133" i="1"/>
  <c r="X133" i="1"/>
  <c r="W133" i="1"/>
  <c r="V13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E123" i="1"/>
  <c r="D123" i="1"/>
  <c r="C123" i="1"/>
  <c r="S121" i="1"/>
  <c r="R121" i="1"/>
  <c r="R10" i="1" s="1"/>
  <c r="Q121" i="1"/>
  <c r="P121" i="1"/>
  <c r="P10" i="1" s="1"/>
  <c r="O121" i="1"/>
  <c r="O10" i="1" s="1"/>
  <c r="N121" i="1"/>
  <c r="N10" i="1" s="1"/>
  <c r="M121" i="1"/>
  <c r="L121" i="1"/>
  <c r="L10" i="1" s="1"/>
  <c r="K121" i="1"/>
  <c r="K10" i="1" s="1"/>
  <c r="J121" i="1"/>
  <c r="J10" i="1" s="1"/>
  <c r="I121" i="1"/>
  <c r="H121" i="1"/>
  <c r="H10" i="1" s="1"/>
  <c r="BE120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Z120" i="1"/>
  <c r="Y120" i="1"/>
  <c r="X120" i="1"/>
  <c r="W120" i="1"/>
  <c r="V120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E111" i="1"/>
  <c r="D111" i="1"/>
  <c r="C111" i="1"/>
  <c r="BC109" i="1"/>
  <c r="BC6" i="1" s="1"/>
  <c r="BB109" i="1"/>
  <c r="BB6" i="1" s="1"/>
  <c r="BA109" i="1"/>
  <c r="BA6" i="1" s="1"/>
  <c r="AZ109" i="1"/>
  <c r="AZ6" i="1" s="1"/>
  <c r="AY109" i="1"/>
  <c r="AY6" i="1" s="1"/>
  <c r="AX109" i="1"/>
  <c r="AX6" i="1" s="1"/>
  <c r="AW109" i="1"/>
  <c r="AW6" i="1" s="1"/>
  <c r="AV109" i="1"/>
  <c r="AV6" i="1" s="1"/>
  <c r="AU109" i="1"/>
  <c r="AU6" i="1" s="1"/>
  <c r="BC107" i="1"/>
  <c r="BB107" i="1"/>
  <c r="BA107" i="1"/>
  <c r="AZ107" i="1"/>
  <c r="AY107" i="1"/>
  <c r="AX107" i="1"/>
  <c r="AW107" i="1"/>
  <c r="AV107" i="1"/>
  <c r="AU107" i="1"/>
  <c r="BC106" i="1"/>
  <c r="BB106" i="1"/>
  <c r="BA106" i="1"/>
  <c r="AZ106" i="1"/>
  <c r="AY106" i="1"/>
  <c r="AX106" i="1"/>
  <c r="AW106" i="1"/>
  <c r="AV106" i="1"/>
  <c r="AU106" i="1"/>
  <c r="BC105" i="1"/>
  <c r="BB105" i="1"/>
  <c r="BA105" i="1"/>
  <c r="AZ105" i="1"/>
  <c r="AY105" i="1"/>
  <c r="AX105" i="1"/>
  <c r="AW105" i="1"/>
  <c r="AV105" i="1"/>
  <c r="AU105" i="1"/>
  <c r="BC104" i="1"/>
  <c r="BB104" i="1"/>
  <c r="BA104" i="1"/>
  <c r="AZ104" i="1"/>
  <c r="AY104" i="1"/>
  <c r="AX104" i="1"/>
  <c r="AW104" i="1"/>
  <c r="AV104" i="1"/>
  <c r="AU104" i="1"/>
  <c r="BC103" i="1"/>
  <c r="BB103" i="1"/>
  <c r="BA103" i="1"/>
  <c r="AZ103" i="1"/>
  <c r="AY103" i="1"/>
  <c r="AX103" i="1"/>
  <c r="AW103" i="1"/>
  <c r="AV103" i="1"/>
  <c r="AU103" i="1"/>
  <c r="BC102" i="1"/>
  <c r="BB102" i="1"/>
  <c r="BA102" i="1"/>
  <c r="AZ102" i="1"/>
  <c r="AY102" i="1"/>
  <c r="AX102" i="1"/>
  <c r="AW102" i="1"/>
  <c r="AV102" i="1"/>
  <c r="AU102" i="1"/>
  <c r="BC101" i="1"/>
  <c r="BB101" i="1"/>
  <c r="BA101" i="1"/>
  <c r="AZ101" i="1"/>
  <c r="AY101" i="1"/>
  <c r="AX101" i="1"/>
  <c r="AW101" i="1"/>
  <c r="AV101" i="1"/>
  <c r="AU101" i="1"/>
  <c r="BC100" i="1"/>
  <c r="BB100" i="1"/>
  <c r="BA100" i="1"/>
  <c r="AZ100" i="1"/>
  <c r="AY100" i="1"/>
  <c r="AX100" i="1"/>
  <c r="AW100" i="1"/>
  <c r="AV100" i="1"/>
  <c r="AU100" i="1"/>
  <c r="S99" i="1"/>
  <c r="R99" i="1"/>
  <c r="Q99" i="1"/>
  <c r="P99" i="1"/>
  <c r="O99" i="1"/>
  <c r="N99" i="1"/>
  <c r="M99" i="1"/>
  <c r="L99" i="1"/>
  <c r="K99" i="1"/>
  <c r="J99" i="1"/>
  <c r="I99" i="1"/>
  <c r="H99" i="1"/>
  <c r="E99" i="1"/>
  <c r="D99" i="1"/>
  <c r="C99" i="1"/>
  <c r="S97" i="1"/>
  <c r="S109" i="1" s="1"/>
  <c r="S6" i="1" s="1"/>
  <c r="R97" i="1"/>
  <c r="Q97" i="1"/>
  <c r="P97" i="1"/>
  <c r="O97" i="1"/>
  <c r="O8" i="1" s="1"/>
  <c r="N97" i="1"/>
  <c r="M97" i="1"/>
  <c r="M109" i="1" s="1"/>
  <c r="M6" i="1" s="1"/>
  <c r="L97" i="1"/>
  <c r="K97" i="1"/>
  <c r="J97" i="1"/>
  <c r="I97" i="1"/>
  <c r="I109" i="1" s="1"/>
  <c r="I6" i="1" s="1"/>
  <c r="H97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B96" i="19" s="1"/>
  <c r="AA96" i="1"/>
  <c r="Z96" i="1"/>
  <c r="Y96" i="1"/>
  <c r="X96" i="1"/>
  <c r="W96" i="1"/>
  <c r="V96" i="1"/>
  <c r="S96" i="1"/>
  <c r="R96" i="1"/>
  <c r="R7" i="1" s="1"/>
  <c r="S95" i="1"/>
  <c r="S107" i="1" s="1"/>
  <c r="R95" i="1"/>
  <c r="R107" i="1" s="1"/>
  <c r="Q95" i="1"/>
  <c r="P95" i="1"/>
  <c r="P107" i="1" s="1"/>
  <c r="O95" i="1"/>
  <c r="O107" i="1" s="1"/>
  <c r="N95" i="1"/>
  <c r="N107" i="1" s="1"/>
  <c r="M95" i="1"/>
  <c r="L95" i="1"/>
  <c r="L107" i="1" s="1"/>
  <c r="K95" i="1"/>
  <c r="K107" i="1" s="1"/>
  <c r="J95" i="1"/>
  <c r="J107" i="1" s="1"/>
  <c r="I95" i="1"/>
  <c r="H95" i="1"/>
  <c r="H107" i="1" s="1"/>
  <c r="S94" i="1"/>
  <c r="S106" i="1" s="1"/>
  <c r="R94" i="1"/>
  <c r="R106" i="1" s="1"/>
  <c r="Q94" i="1"/>
  <c r="P94" i="1"/>
  <c r="P106" i="1" s="1"/>
  <c r="O94" i="1"/>
  <c r="O106" i="1" s="1"/>
  <c r="N94" i="1"/>
  <c r="N106" i="1" s="1"/>
  <c r="M94" i="1"/>
  <c r="L94" i="1"/>
  <c r="L106" i="1" s="1"/>
  <c r="K94" i="1"/>
  <c r="K106" i="1" s="1"/>
  <c r="J94" i="1"/>
  <c r="J106" i="1" s="1"/>
  <c r="I94" i="1"/>
  <c r="H94" i="1"/>
  <c r="H106" i="1" s="1"/>
  <c r="S93" i="1"/>
  <c r="S105" i="1" s="1"/>
  <c r="R93" i="1"/>
  <c r="R105" i="1" s="1"/>
  <c r="Q93" i="1"/>
  <c r="P93" i="1"/>
  <c r="P105" i="1" s="1"/>
  <c r="O93" i="1"/>
  <c r="O105" i="1" s="1"/>
  <c r="N93" i="1"/>
  <c r="N105" i="1" s="1"/>
  <c r="M93" i="1"/>
  <c r="L93" i="1"/>
  <c r="L105" i="1" s="1"/>
  <c r="K93" i="1"/>
  <c r="K105" i="1" s="1"/>
  <c r="J93" i="1"/>
  <c r="J105" i="1" s="1"/>
  <c r="I93" i="1"/>
  <c r="I105" i="1" s="1"/>
  <c r="H93" i="1"/>
  <c r="H105" i="1" s="1"/>
  <c r="S92" i="1"/>
  <c r="S104" i="1" s="1"/>
  <c r="R92" i="1"/>
  <c r="Q92" i="1"/>
  <c r="Q104" i="1" s="1"/>
  <c r="P92" i="1"/>
  <c r="O92" i="1"/>
  <c r="O104" i="1" s="1"/>
  <c r="N92" i="1"/>
  <c r="M92" i="1"/>
  <c r="M104" i="1" s="1"/>
  <c r="L92" i="1"/>
  <c r="K92" i="1"/>
  <c r="K104" i="1" s="1"/>
  <c r="J92" i="1"/>
  <c r="I92" i="1"/>
  <c r="I104" i="1" s="1"/>
  <c r="H92" i="1"/>
  <c r="S91" i="1"/>
  <c r="S103" i="1" s="1"/>
  <c r="R91" i="1"/>
  <c r="Q91" i="1"/>
  <c r="Q103" i="1" s="1"/>
  <c r="P91" i="1"/>
  <c r="O91" i="1"/>
  <c r="O103" i="1" s="1"/>
  <c r="N91" i="1"/>
  <c r="M91" i="1"/>
  <c r="M103" i="1" s="1"/>
  <c r="L91" i="1"/>
  <c r="K91" i="1"/>
  <c r="K103" i="1" s="1"/>
  <c r="J91" i="1"/>
  <c r="I91" i="1"/>
  <c r="I103" i="1" s="1"/>
  <c r="H91" i="1"/>
  <c r="H103" i="1" s="1"/>
  <c r="S90" i="1"/>
  <c r="S102" i="1" s="1"/>
  <c r="R90" i="1"/>
  <c r="Q90" i="1"/>
  <c r="Q102" i="1" s="1"/>
  <c r="P90" i="1"/>
  <c r="O90" i="1"/>
  <c r="O102" i="1" s="1"/>
  <c r="N90" i="1"/>
  <c r="M90" i="1"/>
  <c r="M102" i="1" s="1"/>
  <c r="L90" i="1"/>
  <c r="K90" i="1"/>
  <c r="K102" i="1" s="1"/>
  <c r="J90" i="1"/>
  <c r="J102" i="1" s="1"/>
  <c r="I90" i="1"/>
  <c r="I102" i="1" s="1"/>
  <c r="H90" i="1"/>
  <c r="S89" i="1"/>
  <c r="R89" i="1"/>
  <c r="R101" i="1" s="1"/>
  <c r="Q89" i="1"/>
  <c r="P89" i="1"/>
  <c r="P101" i="1" s="1"/>
  <c r="O89" i="1"/>
  <c r="N89" i="1"/>
  <c r="N101" i="1" s="1"/>
  <c r="M89" i="1"/>
  <c r="M101" i="1" s="1"/>
  <c r="L89" i="1"/>
  <c r="L101" i="1" s="1"/>
  <c r="K89" i="1"/>
  <c r="J89" i="1"/>
  <c r="J101" i="1" s="1"/>
  <c r="I89" i="1"/>
  <c r="I101" i="1" s="1"/>
  <c r="H89" i="1"/>
  <c r="H101" i="1" s="1"/>
  <c r="S88" i="1"/>
  <c r="R88" i="1"/>
  <c r="R100" i="1" s="1"/>
  <c r="Q88" i="1"/>
  <c r="P88" i="1"/>
  <c r="P100" i="1" s="1"/>
  <c r="O88" i="1"/>
  <c r="N88" i="1"/>
  <c r="N100" i="1" s="1"/>
  <c r="M88" i="1"/>
  <c r="M100" i="1" s="1"/>
  <c r="L88" i="1"/>
  <c r="L100" i="1" s="1"/>
  <c r="K88" i="1"/>
  <c r="J88" i="1"/>
  <c r="J100" i="1" s="1"/>
  <c r="I88" i="1"/>
  <c r="I100" i="1" s="1"/>
  <c r="H88" i="1"/>
  <c r="H100" i="1" s="1"/>
  <c r="S87" i="1"/>
  <c r="R87" i="1"/>
  <c r="Q87" i="1"/>
  <c r="P87" i="1"/>
  <c r="O87" i="1"/>
  <c r="N87" i="1"/>
  <c r="M87" i="1"/>
  <c r="L87" i="1"/>
  <c r="K87" i="1"/>
  <c r="J87" i="1"/>
  <c r="I87" i="1"/>
  <c r="H87" i="1"/>
  <c r="E87" i="1"/>
  <c r="D87" i="1"/>
  <c r="C87" i="1"/>
  <c r="O85" i="1"/>
  <c r="N85" i="1"/>
  <c r="M85" i="1"/>
  <c r="L85" i="1"/>
  <c r="K85" i="1"/>
  <c r="J85" i="1"/>
  <c r="I85" i="1"/>
  <c r="H85" i="1"/>
  <c r="BE84" i="1"/>
  <c r="BD84" i="1"/>
  <c r="BC84" i="1"/>
  <c r="BB84" i="1"/>
  <c r="BA84" i="1"/>
  <c r="AZ84" i="1"/>
  <c r="AY84" i="1"/>
  <c r="Q84" i="1" s="1"/>
  <c r="Q4" i="1" s="1"/>
  <c r="AX84" i="1"/>
  <c r="AW84" i="1"/>
  <c r="AV84" i="1"/>
  <c r="AU84" i="1"/>
  <c r="AT84" i="1"/>
  <c r="AS84" i="1"/>
  <c r="AR84" i="1"/>
  <c r="AQ84" i="1"/>
  <c r="AP84" i="1"/>
  <c r="N84" i="1" s="1"/>
  <c r="N4" i="1" s="1"/>
  <c r="AO84" i="1"/>
  <c r="AN84" i="1"/>
  <c r="AM84" i="1"/>
  <c r="M84" i="1" s="1"/>
  <c r="M4" i="1" s="1"/>
  <c r="AL84" i="1"/>
  <c r="AK84" i="1"/>
  <c r="AJ84" i="1"/>
  <c r="AI84" i="1"/>
  <c r="AH84" i="1"/>
  <c r="AG84" i="1"/>
  <c r="K84" i="1" s="1"/>
  <c r="K4" i="1" s="1"/>
  <c r="AF84" i="1"/>
  <c r="AE84" i="1"/>
  <c r="AD84" i="1"/>
  <c r="J84" i="1" s="1"/>
  <c r="J4" i="1" s="1"/>
  <c r="AC84" i="1"/>
  <c r="AB84" i="1"/>
  <c r="AA84" i="1"/>
  <c r="I84" i="1" s="1"/>
  <c r="I4" i="1" s="1"/>
  <c r="Z84" i="1"/>
  <c r="Y84" i="1"/>
  <c r="X84" i="1"/>
  <c r="W84" i="1"/>
  <c r="V84" i="1"/>
  <c r="O84" i="1"/>
  <c r="O4" i="1" s="1"/>
  <c r="L84" i="1"/>
  <c r="L4" i="1" s="1"/>
  <c r="O83" i="1"/>
  <c r="O5" i="1" s="1"/>
  <c r="N83" i="1"/>
  <c r="N5" i="1" s="1"/>
  <c r="M83" i="1"/>
  <c r="M5" i="1" s="1"/>
  <c r="L83" i="1"/>
  <c r="L5" i="1" s="1"/>
  <c r="K83" i="1"/>
  <c r="K5" i="1" s="1"/>
  <c r="J83" i="1"/>
  <c r="J5" i="1" s="1"/>
  <c r="I83" i="1"/>
  <c r="I5" i="1" s="1"/>
  <c r="H83" i="1"/>
  <c r="H5" i="1" s="1"/>
  <c r="O82" i="1"/>
  <c r="N82" i="1"/>
  <c r="M82" i="1"/>
  <c r="L82" i="1"/>
  <c r="K82" i="1"/>
  <c r="J82" i="1"/>
  <c r="I82" i="1"/>
  <c r="H82" i="1"/>
  <c r="O81" i="1"/>
  <c r="N81" i="1"/>
  <c r="M81" i="1"/>
  <c r="L81" i="1"/>
  <c r="K81" i="1"/>
  <c r="J81" i="1"/>
  <c r="I81" i="1"/>
  <c r="H81" i="1"/>
  <c r="O80" i="1"/>
  <c r="N80" i="1"/>
  <c r="M80" i="1"/>
  <c r="L80" i="1"/>
  <c r="K80" i="1"/>
  <c r="J80" i="1"/>
  <c r="I80" i="1"/>
  <c r="H80" i="1"/>
  <c r="O79" i="1"/>
  <c r="N79" i="1"/>
  <c r="M79" i="1"/>
  <c r="L79" i="1"/>
  <c r="K79" i="1"/>
  <c r="J79" i="1"/>
  <c r="I79" i="1"/>
  <c r="H79" i="1"/>
  <c r="O78" i="1"/>
  <c r="N78" i="1"/>
  <c r="M78" i="1"/>
  <c r="L78" i="1"/>
  <c r="K78" i="1"/>
  <c r="J78" i="1"/>
  <c r="I78" i="1"/>
  <c r="H78" i="1"/>
  <c r="O77" i="1"/>
  <c r="N77" i="1"/>
  <c r="M77" i="1"/>
  <c r="L77" i="1"/>
  <c r="K77" i="1"/>
  <c r="J77" i="1"/>
  <c r="I77" i="1"/>
  <c r="H77" i="1"/>
  <c r="O76" i="1"/>
  <c r="N76" i="1"/>
  <c r="M76" i="1"/>
  <c r="L76" i="1"/>
  <c r="K76" i="1"/>
  <c r="J76" i="1"/>
  <c r="I76" i="1"/>
  <c r="H76" i="1"/>
  <c r="S75" i="1"/>
  <c r="R75" i="1"/>
  <c r="Q75" i="1"/>
  <c r="P75" i="1"/>
  <c r="O75" i="1"/>
  <c r="N75" i="1"/>
  <c r="M75" i="1"/>
  <c r="L75" i="1"/>
  <c r="K75" i="1"/>
  <c r="J75" i="1"/>
  <c r="I75" i="1"/>
  <c r="H75" i="1"/>
  <c r="E75" i="1"/>
  <c r="D75" i="1"/>
  <c r="C75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BE70" i="1"/>
  <c r="BD70" i="1"/>
  <c r="BC70" i="1"/>
  <c r="BB70" i="1"/>
  <c r="BA70" i="1"/>
  <c r="AZ70" i="1"/>
  <c r="AY70" i="1"/>
  <c r="AX70" i="1"/>
  <c r="AW70" i="1"/>
  <c r="AV70" i="1"/>
  <c r="AU70" i="1"/>
  <c r="AG70" i="1"/>
  <c r="AF70" i="1"/>
  <c r="AE70" i="1"/>
  <c r="AD70" i="1"/>
  <c r="AC70" i="1"/>
  <c r="AB70" i="1"/>
  <c r="AA70" i="1"/>
  <c r="Z70" i="1"/>
  <c r="Y70" i="1"/>
  <c r="X70" i="1"/>
  <c r="W70" i="1"/>
  <c r="V70" i="1"/>
  <c r="BE69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BE68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AA68" i="1"/>
  <c r="Z68" i="1"/>
  <c r="Y68" i="1"/>
  <c r="X68" i="1"/>
  <c r="W68" i="1"/>
  <c r="V68" i="1"/>
  <c r="BE67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AA67" i="1"/>
  <c r="Z67" i="1"/>
  <c r="Y67" i="1"/>
  <c r="X67" i="1"/>
  <c r="W67" i="1"/>
  <c r="V67" i="1"/>
  <c r="BE66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BE64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AA64" i="1"/>
  <c r="Z64" i="1"/>
  <c r="Y64" i="1"/>
  <c r="X64" i="1"/>
  <c r="W64" i="1"/>
  <c r="V64" i="1"/>
  <c r="BE63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S62" i="1"/>
  <c r="R62" i="1"/>
  <c r="Q62" i="1"/>
  <c r="P62" i="1"/>
  <c r="O62" i="1"/>
  <c r="N62" i="1"/>
  <c r="M62" i="1"/>
  <c r="L62" i="1"/>
  <c r="K62" i="1"/>
  <c r="J62" i="1"/>
  <c r="I62" i="1"/>
  <c r="H62" i="1"/>
  <c r="E62" i="1"/>
  <c r="D62" i="1"/>
  <c r="C62" i="1"/>
  <c r="U61" i="1"/>
  <c r="S59" i="1"/>
  <c r="R59" i="1"/>
  <c r="Q59" i="1"/>
  <c r="Q72" i="1" s="1"/>
  <c r="P59" i="1"/>
  <c r="O59" i="1"/>
  <c r="N59" i="1"/>
  <c r="M59" i="1"/>
  <c r="M12" i="1" s="1"/>
  <c r="L59" i="1"/>
  <c r="K59" i="1"/>
  <c r="J59" i="1"/>
  <c r="I59" i="1"/>
  <c r="H59" i="1"/>
  <c r="BE58" i="1"/>
  <c r="BE61" i="1" s="1"/>
  <c r="BD58" i="1"/>
  <c r="BC58" i="1"/>
  <c r="BC168" i="1" s="1"/>
  <c r="BB58" i="1"/>
  <c r="BB61" i="1" s="1"/>
  <c r="BA58" i="1"/>
  <c r="BA168" i="1" s="1"/>
  <c r="AZ58" i="1"/>
  <c r="AY58" i="1"/>
  <c r="AY156" i="1" s="1"/>
  <c r="AX58" i="1"/>
  <c r="AX61" i="1" s="1"/>
  <c r="AW58" i="1"/>
  <c r="AV58" i="1"/>
  <c r="AU58" i="1"/>
  <c r="AU156" i="1" s="1"/>
  <c r="AT58" i="1"/>
  <c r="AT71" i="1" s="1"/>
  <c r="AS58" i="1"/>
  <c r="AS71" i="1" s="1"/>
  <c r="AR58" i="1"/>
  <c r="AQ58" i="1"/>
  <c r="AQ71" i="1" s="1"/>
  <c r="AP58" i="1"/>
  <c r="AP61" i="1" s="1"/>
  <c r="AO58" i="1"/>
  <c r="AO61" i="1" s="1"/>
  <c r="AN58" i="1"/>
  <c r="AM58" i="1"/>
  <c r="AM156" i="1" s="1"/>
  <c r="AL58" i="1"/>
  <c r="AL71" i="1" s="1"/>
  <c r="AK58" i="1"/>
  <c r="AK71" i="1" s="1"/>
  <c r="AJ58" i="1"/>
  <c r="AI58" i="1"/>
  <c r="AI156" i="1" s="1"/>
  <c r="AH58" i="1"/>
  <c r="AH61" i="1" s="1"/>
  <c r="AG58" i="1"/>
  <c r="AG156" i="1" s="1"/>
  <c r="AF58" i="1"/>
  <c r="AE58" i="1"/>
  <c r="AE156" i="1" s="1"/>
  <c r="AD58" i="1"/>
  <c r="AD71" i="1" s="1"/>
  <c r="AC58" i="1"/>
  <c r="AC156" i="1" s="1"/>
  <c r="AB58" i="1"/>
  <c r="AA58" i="1"/>
  <c r="AA71" i="1" s="1"/>
  <c r="Z58" i="1"/>
  <c r="Z61" i="1" s="1"/>
  <c r="Y58" i="1"/>
  <c r="Y71" i="1" s="1"/>
  <c r="X58" i="1"/>
  <c r="W58" i="1"/>
  <c r="W156" i="1" s="1"/>
  <c r="V58" i="1"/>
  <c r="V156" i="1" s="1"/>
  <c r="S57" i="1"/>
  <c r="R57" i="1"/>
  <c r="Q57" i="1"/>
  <c r="P57" i="1"/>
  <c r="O57" i="1"/>
  <c r="N57" i="1"/>
  <c r="M57" i="1"/>
  <c r="L57" i="1"/>
  <c r="K57" i="1"/>
  <c r="J57" i="1"/>
  <c r="I57" i="1"/>
  <c r="H57" i="1"/>
  <c r="S56" i="1"/>
  <c r="R56" i="1"/>
  <c r="Q56" i="1"/>
  <c r="Q70" i="1" s="1"/>
  <c r="P56" i="1"/>
  <c r="O56" i="1"/>
  <c r="N56" i="1"/>
  <c r="M56" i="1"/>
  <c r="M70" i="1" s="1"/>
  <c r="L56" i="1"/>
  <c r="K56" i="1"/>
  <c r="J56" i="1"/>
  <c r="I56" i="1"/>
  <c r="I70" i="1" s="1"/>
  <c r="H56" i="1"/>
  <c r="S55" i="1"/>
  <c r="R55" i="1"/>
  <c r="Q55" i="1"/>
  <c r="Q69" i="1" s="1"/>
  <c r="P55" i="1"/>
  <c r="O55" i="1"/>
  <c r="N55" i="1"/>
  <c r="M55" i="1"/>
  <c r="M69" i="1" s="1"/>
  <c r="L55" i="1"/>
  <c r="K55" i="1"/>
  <c r="J55" i="1"/>
  <c r="I55" i="1"/>
  <c r="I69" i="1" s="1"/>
  <c r="H55" i="1"/>
  <c r="S54" i="1"/>
  <c r="R54" i="1"/>
  <c r="Q54" i="1"/>
  <c r="Q68" i="1" s="1"/>
  <c r="P54" i="1"/>
  <c r="O54" i="1"/>
  <c r="N54" i="1"/>
  <c r="M54" i="1"/>
  <c r="M68" i="1" s="1"/>
  <c r="L54" i="1"/>
  <c r="K54" i="1"/>
  <c r="J54" i="1"/>
  <c r="I54" i="1"/>
  <c r="H54" i="1"/>
  <c r="S53" i="1"/>
  <c r="R53" i="1"/>
  <c r="Q53" i="1"/>
  <c r="Q67" i="1" s="1"/>
  <c r="P53" i="1"/>
  <c r="O53" i="1"/>
  <c r="N53" i="1"/>
  <c r="M53" i="1"/>
  <c r="L53" i="1"/>
  <c r="K53" i="1"/>
  <c r="J53" i="1"/>
  <c r="I53" i="1"/>
  <c r="I67" i="1" s="1"/>
  <c r="H53" i="1"/>
  <c r="S52" i="1"/>
  <c r="R52" i="1"/>
  <c r="Q52" i="1"/>
  <c r="Q66" i="1" s="1"/>
  <c r="P52" i="1"/>
  <c r="O52" i="1"/>
  <c r="N52" i="1"/>
  <c r="M52" i="1"/>
  <c r="L52" i="1"/>
  <c r="K52" i="1"/>
  <c r="J52" i="1"/>
  <c r="I52" i="1"/>
  <c r="I66" i="1" s="1"/>
  <c r="H52" i="1"/>
  <c r="S51" i="1"/>
  <c r="R51" i="1"/>
  <c r="Q51" i="1"/>
  <c r="P51" i="1"/>
  <c r="O51" i="1"/>
  <c r="N51" i="1"/>
  <c r="M51" i="1"/>
  <c r="M65" i="1" s="1"/>
  <c r="L51" i="1"/>
  <c r="K51" i="1"/>
  <c r="J51" i="1"/>
  <c r="I51" i="1"/>
  <c r="H51" i="1"/>
  <c r="S50" i="1"/>
  <c r="R50" i="1"/>
  <c r="Q50" i="1"/>
  <c r="Q64" i="1" s="1"/>
  <c r="P50" i="1"/>
  <c r="O50" i="1"/>
  <c r="N50" i="1"/>
  <c r="M50" i="1"/>
  <c r="L50" i="1"/>
  <c r="K50" i="1"/>
  <c r="J50" i="1"/>
  <c r="I50" i="1"/>
  <c r="I64" i="1" s="1"/>
  <c r="H50" i="1"/>
  <c r="S49" i="1"/>
  <c r="R49" i="1"/>
  <c r="Q49" i="1"/>
  <c r="Q63" i="1" s="1"/>
  <c r="P49" i="1"/>
  <c r="O49" i="1"/>
  <c r="N49" i="1"/>
  <c r="M49" i="1"/>
  <c r="M63" i="1" s="1"/>
  <c r="L49" i="1"/>
  <c r="K49" i="1"/>
  <c r="J49" i="1"/>
  <c r="I49" i="1"/>
  <c r="I63" i="1" s="1"/>
  <c r="H49" i="1"/>
  <c r="S48" i="1"/>
  <c r="R48" i="1"/>
  <c r="Q48" i="1"/>
  <c r="P48" i="1"/>
  <c r="O48" i="1"/>
  <c r="N48" i="1"/>
  <c r="M48" i="1"/>
  <c r="L48" i="1"/>
  <c r="K48" i="1"/>
  <c r="J48" i="1"/>
  <c r="I48" i="1"/>
  <c r="H48" i="1"/>
  <c r="E48" i="1"/>
  <c r="D48" i="1"/>
  <c r="C48" i="1"/>
  <c r="O45" i="1"/>
  <c r="N45" i="1"/>
  <c r="M45" i="1"/>
  <c r="L45" i="1"/>
  <c r="K45" i="1"/>
  <c r="J45" i="1"/>
  <c r="I45" i="1"/>
  <c r="H45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S43" i="1"/>
  <c r="S44" i="1" s="1"/>
  <c r="R43" i="1"/>
  <c r="R42" i="1" s="1"/>
  <c r="Q43" i="1"/>
  <c r="P43" i="1"/>
  <c r="P42" i="1" s="1"/>
  <c r="O43" i="1"/>
  <c r="N43" i="1"/>
  <c r="M43" i="1"/>
  <c r="L43" i="1"/>
  <c r="K43" i="1"/>
  <c r="J43" i="1"/>
  <c r="I43" i="1"/>
  <c r="H43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BE41" i="1"/>
  <c r="S41" i="1" s="1"/>
  <c r="BD41" i="1"/>
  <c r="BC41" i="1"/>
  <c r="BB41" i="1"/>
  <c r="R41" i="1" s="1"/>
  <c r="BA41" i="1"/>
  <c r="AZ41" i="1"/>
  <c r="AY41" i="1"/>
  <c r="Q41" i="1" s="1"/>
  <c r="AX41" i="1"/>
  <c r="AW41" i="1"/>
  <c r="AV41" i="1"/>
  <c r="P41" i="1" s="1"/>
  <c r="AU41" i="1"/>
  <c r="AT41" i="1"/>
  <c r="AS41" i="1"/>
  <c r="O41" i="1" s="1"/>
  <c r="AR41" i="1"/>
  <c r="AQ41" i="1"/>
  <c r="AP41" i="1"/>
  <c r="N41" i="1" s="1"/>
  <c r="AO41" i="1"/>
  <c r="AN41" i="1"/>
  <c r="AM41" i="1"/>
  <c r="M41" i="1" s="1"/>
  <c r="AL41" i="1"/>
  <c r="AK41" i="1"/>
  <c r="AJ41" i="1"/>
  <c r="L41" i="1" s="1"/>
  <c r="AI41" i="1"/>
  <c r="AH41" i="1"/>
  <c r="AG41" i="1"/>
  <c r="K41" i="1" s="1"/>
  <c r="AF41" i="1"/>
  <c r="AE41" i="1"/>
  <c r="AD41" i="1"/>
  <c r="J41" i="1" s="1"/>
  <c r="AC41" i="1"/>
  <c r="AB41" i="1"/>
  <c r="AA41" i="1"/>
  <c r="I41" i="1" s="1"/>
  <c r="Z41" i="1"/>
  <c r="Y41" i="1"/>
  <c r="X41" i="1"/>
  <c r="H41" i="1" s="1"/>
  <c r="W41" i="1"/>
  <c r="V41" i="1"/>
  <c r="S40" i="1"/>
  <c r="R40" i="1"/>
  <c r="Q40" i="1"/>
  <c r="P40" i="1"/>
  <c r="O40" i="1"/>
  <c r="N40" i="1"/>
  <c r="M40" i="1"/>
  <c r="L40" i="1"/>
  <c r="K40" i="1"/>
  <c r="J40" i="1"/>
  <c r="I40" i="1"/>
  <c r="H40" i="1"/>
  <c r="E40" i="1"/>
  <c r="D40" i="1"/>
  <c r="C40" i="1"/>
  <c r="S36" i="1"/>
  <c r="R36" i="1"/>
  <c r="Q36" i="1"/>
  <c r="P36" i="1"/>
  <c r="O36" i="1"/>
  <c r="N36" i="1"/>
  <c r="M36" i="1"/>
  <c r="L36" i="1"/>
  <c r="K36" i="1"/>
  <c r="J36" i="1"/>
  <c r="I36" i="1"/>
  <c r="H36" i="1"/>
  <c r="S35" i="1"/>
  <c r="R35" i="1"/>
  <c r="Q35" i="1"/>
  <c r="P35" i="1"/>
  <c r="O35" i="1"/>
  <c r="N35" i="1"/>
  <c r="M35" i="1"/>
  <c r="L35" i="1"/>
  <c r="K35" i="1"/>
  <c r="J35" i="1"/>
  <c r="I35" i="1"/>
  <c r="H35" i="1"/>
  <c r="S34" i="1"/>
  <c r="R34" i="1"/>
  <c r="Q34" i="1"/>
  <c r="P34" i="1"/>
  <c r="O34" i="1"/>
  <c r="N34" i="1"/>
  <c r="M34" i="1"/>
  <c r="L34" i="1"/>
  <c r="K34" i="1"/>
  <c r="J34" i="1"/>
  <c r="I34" i="1"/>
  <c r="H34" i="1"/>
  <c r="S33" i="1"/>
  <c r="R33" i="1"/>
  <c r="Q33" i="1"/>
  <c r="P33" i="1"/>
  <c r="O33" i="1"/>
  <c r="N33" i="1"/>
  <c r="M33" i="1"/>
  <c r="L33" i="1"/>
  <c r="K33" i="1"/>
  <c r="J33" i="1"/>
  <c r="I33" i="1"/>
  <c r="H33" i="1"/>
  <c r="S32" i="1"/>
  <c r="R32" i="1"/>
  <c r="Q32" i="1"/>
  <c r="P32" i="1"/>
  <c r="O32" i="1"/>
  <c r="N32" i="1"/>
  <c r="M32" i="1"/>
  <c r="L32" i="1"/>
  <c r="K32" i="1"/>
  <c r="J32" i="1"/>
  <c r="I32" i="1"/>
  <c r="H32" i="1"/>
  <c r="S38" i="1"/>
  <c r="R38" i="1"/>
  <c r="Q38" i="1"/>
  <c r="P38" i="1"/>
  <c r="O38" i="1"/>
  <c r="N38" i="1"/>
  <c r="M38" i="1"/>
  <c r="L38" i="1"/>
  <c r="K38" i="1"/>
  <c r="J38" i="1"/>
  <c r="I38" i="1"/>
  <c r="H38" i="1"/>
  <c r="S31" i="1"/>
  <c r="R31" i="1"/>
  <c r="Q31" i="1"/>
  <c r="P31" i="1"/>
  <c r="O31" i="1"/>
  <c r="N31" i="1"/>
  <c r="M31" i="1"/>
  <c r="L31" i="1"/>
  <c r="K31" i="1"/>
  <c r="J31" i="1"/>
  <c r="I31" i="1"/>
  <c r="H31" i="1"/>
  <c r="S37" i="1"/>
  <c r="R37" i="1"/>
  <c r="Q37" i="1"/>
  <c r="P37" i="1"/>
  <c r="O37" i="1"/>
  <c r="N37" i="1"/>
  <c r="M37" i="1"/>
  <c r="L37" i="1"/>
  <c r="K37" i="1"/>
  <c r="J37" i="1"/>
  <c r="I37" i="1"/>
  <c r="H37" i="1"/>
  <c r="S30" i="1"/>
  <c r="R30" i="1"/>
  <c r="Q30" i="1"/>
  <c r="P30" i="1"/>
  <c r="O30" i="1"/>
  <c r="N30" i="1"/>
  <c r="M30" i="1"/>
  <c r="L30" i="1"/>
  <c r="K30" i="1"/>
  <c r="J30" i="1"/>
  <c r="I30" i="1"/>
  <c r="H30" i="1"/>
  <c r="E30" i="1"/>
  <c r="D30" i="1"/>
  <c r="C30" i="1"/>
  <c r="O26" i="1"/>
  <c r="N26" i="1"/>
  <c r="M26" i="1"/>
  <c r="L26" i="1"/>
  <c r="K26" i="1"/>
  <c r="J26" i="1"/>
  <c r="I26" i="1"/>
  <c r="H26" i="1"/>
  <c r="O25" i="1"/>
  <c r="N25" i="1"/>
  <c r="M25" i="1"/>
  <c r="L25" i="1"/>
  <c r="K25" i="1"/>
  <c r="J25" i="1"/>
  <c r="I25" i="1"/>
  <c r="H25" i="1"/>
  <c r="O24" i="1"/>
  <c r="N24" i="1"/>
  <c r="M24" i="1"/>
  <c r="L24" i="1"/>
  <c r="K24" i="1"/>
  <c r="J24" i="1"/>
  <c r="I24" i="1"/>
  <c r="H24" i="1"/>
  <c r="O23" i="1"/>
  <c r="N23" i="1"/>
  <c r="M23" i="1"/>
  <c r="L23" i="1"/>
  <c r="K23" i="1"/>
  <c r="J23" i="1"/>
  <c r="I23" i="1"/>
  <c r="H23" i="1"/>
  <c r="O22" i="1"/>
  <c r="N22" i="1"/>
  <c r="M22" i="1"/>
  <c r="L22" i="1"/>
  <c r="K22" i="1"/>
  <c r="J22" i="1"/>
  <c r="I22" i="1"/>
  <c r="H22" i="1"/>
  <c r="O21" i="1"/>
  <c r="N21" i="1"/>
  <c r="M21" i="1"/>
  <c r="L21" i="1"/>
  <c r="K21" i="1"/>
  <c r="J21" i="1"/>
  <c r="I21" i="1"/>
  <c r="H21" i="1"/>
  <c r="O20" i="1"/>
  <c r="N20" i="1"/>
  <c r="M20" i="1"/>
  <c r="L20" i="1"/>
  <c r="K20" i="1"/>
  <c r="J20" i="1"/>
  <c r="I20" i="1"/>
  <c r="H20" i="1"/>
  <c r="O28" i="1"/>
  <c r="N28" i="1"/>
  <c r="M28" i="1"/>
  <c r="L28" i="1"/>
  <c r="K28" i="1"/>
  <c r="J28" i="1"/>
  <c r="I28" i="1"/>
  <c r="H28" i="1"/>
  <c r="O27" i="1"/>
  <c r="N27" i="1"/>
  <c r="M27" i="1"/>
  <c r="L27" i="1"/>
  <c r="K27" i="1"/>
  <c r="J27" i="1"/>
  <c r="I27" i="1"/>
  <c r="H27" i="1"/>
  <c r="S19" i="1"/>
  <c r="R19" i="1"/>
  <c r="Q19" i="1"/>
  <c r="P19" i="1"/>
  <c r="O19" i="1"/>
  <c r="N19" i="1"/>
  <c r="M19" i="1"/>
  <c r="L19" i="1"/>
  <c r="K19" i="1"/>
  <c r="J19" i="1"/>
  <c r="I19" i="1"/>
  <c r="H19" i="1"/>
  <c r="E19" i="1"/>
  <c r="D19" i="1"/>
  <c r="C19" i="1"/>
  <c r="S14" i="1"/>
  <c r="R14" i="1"/>
  <c r="Q14" i="1"/>
  <c r="P14" i="1"/>
  <c r="O14" i="1"/>
  <c r="N14" i="1"/>
  <c r="M14" i="1"/>
  <c r="L14" i="1"/>
  <c r="K14" i="1"/>
  <c r="J14" i="1"/>
  <c r="I14" i="1"/>
  <c r="H14" i="1"/>
  <c r="R13" i="1"/>
  <c r="Q13" i="1"/>
  <c r="P13" i="1"/>
  <c r="O13" i="1"/>
  <c r="N13" i="1"/>
  <c r="M13" i="1"/>
  <c r="L13" i="1"/>
  <c r="K13" i="1"/>
  <c r="J13" i="1"/>
  <c r="I13" i="1"/>
  <c r="H13" i="1"/>
  <c r="BE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B2" i="1"/>
  <c r="T77" i="1" s="1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AY205" i="19"/>
  <c r="AX205" i="19"/>
  <c r="AW205" i="19"/>
  <c r="AV205" i="19"/>
  <c r="AU205" i="19"/>
  <c r="AT205" i="19"/>
  <c r="S205" i="19"/>
  <c r="R205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AS197" i="19"/>
  <c r="AS205" i="19" s="1"/>
  <c r="AR197" i="19"/>
  <c r="AQ197" i="19"/>
  <c r="AQ205" i="19" s="1"/>
  <c r="AP197" i="19"/>
  <c r="AP205" i="19" s="1"/>
  <c r="AO197" i="19"/>
  <c r="AO205" i="19" s="1"/>
  <c r="AN197" i="19"/>
  <c r="AM197" i="19"/>
  <c r="AM205" i="19" s="1"/>
  <c r="AL197" i="19"/>
  <c r="AK197" i="19"/>
  <c r="AK205" i="19" s="1"/>
  <c r="AJ197" i="19"/>
  <c r="AJ205" i="19" s="1"/>
  <c r="AI197" i="19"/>
  <c r="AI205" i="19" s="1"/>
  <c r="AH197" i="19"/>
  <c r="AH205" i="19" s="1"/>
  <c r="AG197" i="19"/>
  <c r="AG205" i="19" s="1"/>
  <c r="AF197" i="19"/>
  <c r="AF205" i="19" s="1"/>
  <c r="AE197" i="19"/>
  <c r="AE205" i="19" s="1"/>
  <c r="AD197" i="19"/>
  <c r="AD205" i="19" s="1"/>
  <c r="AC197" i="19"/>
  <c r="AC205" i="19" s="1"/>
  <c r="AB197" i="19"/>
  <c r="AA197" i="19"/>
  <c r="Z197" i="19"/>
  <c r="Z205" i="19" s="1"/>
  <c r="Y197" i="19"/>
  <c r="Y205" i="19" s="1"/>
  <c r="X197" i="19"/>
  <c r="X205" i="19" s="1"/>
  <c r="W197" i="19"/>
  <c r="W205" i="19" s="1"/>
  <c r="V197" i="19"/>
  <c r="V205" i="19" s="1"/>
  <c r="S197" i="19"/>
  <c r="R197" i="19"/>
  <c r="Q197" i="19"/>
  <c r="P197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E196" i="19"/>
  <c r="D196" i="19"/>
  <c r="C196" i="19"/>
  <c r="BE192" i="19"/>
  <c r="BD192" i="19"/>
  <c r="BC192" i="19"/>
  <c r="BB192" i="19"/>
  <c r="BA192" i="19"/>
  <c r="AZ192" i="19"/>
  <c r="AY192" i="19"/>
  <c r="AX192" i="19"/>
  <c r="AW192" i="19"/>
  <c r="AV192" i="19"/>
  <c r="AU192" i="19"/>
  <c r="AT192" i="19"/>
  <c r="AS192" i="19"/>
  <c r="AR192" i="19"/>
  <c r="AQ192" i="19"/>
  <c r="AP192" i="19"/>
  <c r="AO192" i="19"/>
  <c r="AN192" i="19"/>
  <c r="AM192" i="19"/>
  <c r="AL192" i="19"/>
  <c r="AK192" i="19"/>
  <c r="AJ192" i="19"/>
  <c r="AI192" i="19"/>
  <c r="AH192" i="19"/>
  <c r="AG192" i="19"/>
  <c r="AF192" i="19"/>
  <c r="AE192" i="19"/>
  <c r="AD192" i="19"/>
  <c r="AC192" i="19"/>
  <c r="AB192" i="19"/>
  <c r="AA192" i="19"/>
  <c r="Z192" i="19"/>
  <c r="Y192" i="19"/>
  <c r="X192" i="19"/>
  <c r="W192" i="19"/>
  <c r="V192" i="19"/>
  <c r="BE191" i="19"/>
  <c r="BD191" i="19"/>
  <c r="BC191" i="19"/>
  <c r="BB191" i="19"/>
  <c r="BA191" i="19"/>
  <c r="AZ191" i="19"/>
  <c r="AY191" i="19"/>
  <c r="AX191" i="19"/>
  <c r="AW191" i="19"/>
  <c r="AV191" i="19"/>
  <c r="AU191" i="19"/>
  <c r="AT191" i="19"/>
  <c r="AS191" i="19"/>
  <c r="AR191" i="19"/>
  <c r="AQ191" i="19"/>
  <c r="AP191" i="19"/>
  <c r="AO191" i="19"/>
  <c r="AN191" i="19"/>
  <c r="AM191" i="19"/>
  <c r="AL191" i="19"/>
  <c r="AK191" i="19"/>
  <c r="AJ191" i="19"/>
  <c r="AI191" i="19"/>
  <c r="AH191" i="19"/>
  <c r="AG191" i="19"/>
  <c r="AF191" i="19"/>
  <c r="AE191" i="19"/>
  <c r="AD191" i="19"/>
  <c r="AC191" i="19"/>
  <c r="AB191" i="19"/>
  <c r="AA191" i="19"/>
  <c r="Z191" i="19"/>
  <c r="Y191" i="19"/>
  <c r="X191" i="19"/>
  <c r="W191" i="19"/>
  <c r="V191" i="19"/>
  <c r="BE190" i="19"/>
  <c r="BD190" i="19"/>
  <c r="BC190" i="19"/>
  <c r="BB190" i="19"/>
  <c r="BA190" i="19"/>
  <c r="AZ190" i="19"/>
  <c r="AY190" i="19"/>
  <c r="AX190" i="19"/>
  <c r="AW190" i="19"/>
  <c r="AV190" i="19"/>
  <c r="AU190" i="19"/>
  <c r="AT190" i="19"/>
  <c r="AS190" i="19"/>
  <c r="AR190" i="19"/>
  <c r="AQ190" i="19"/>
  <c r="AP190" i="19"/>
  <c r="AO190" i="19"/>
  <c r="AN190" i="19"/>
  <c r="AM190" i="19"/>
  <c r="AL190" i="19"/>
  <c r="AK190" i="19"/>
  <c r="AJ190" i="19"/>
  <c r="AI190" i="19"/>
  <c r="AH190" i="19"/>
  <c r="AG190" i="19"/>
  <c r="AF190" i="19"/>
  <c r="AE190" i="19"/>
  <c r="AD190" i="19"/>
  <c r="AC190" i="19"/>
  <c r="AB190" i="19"/>
  <c r="AA190" i="19"/>
  <c r="Z190" i="19"/>
  <c r="Y190" i="19"/>
  <c r="X190" i="19"/>
  <c r="W190" i="19"/>
  <c r="V190" i="19"/>
  <c r="BE189" i="19"/>
  <c r="BD189" i="19"/>
  <c r="BC189" i="19"/>
  <c r="BB189" i="19"/>
  <c r="BA189" i="19"/>
  <c r="AZ189" i="19"/>
  <c r="AY189" i="19"/>
  <c r="AX189" i="19"/>
  <c r="AW189" i="19"/>
  <c r="AV189" i="19"/>
  <c r="AU189" i="19"/>
  <c r="AT189" i="19"/>
  <c r="AS189" i="19"/>
  <c r="AR189" i="19"/>
  <c r="AQ189" i="19"/>
  <c r="AP189" i="19"/>
  <c r="AO189" i="19"/>
  <c r="AN189" i="19"/>
  <c r="AM189" i="19"/>
  <c r="AL189" i="19"/>
  <c r="AK189" i="19"/>
  <c r="AJ189" i="19"/>
  <c r="AI189" i="19"/>
  <c r="AH189" i="19"/>
  <c r="AG189" i="19"/>
  <c r="AF189" i="19"/>
  <c r="AE189" i="19"/>
  <c r="AD189" i="19"/>
  <c r="AC189" i="19"/>
  <c r="AB189" i="19"/>
  <c r="AA189" i="19"/>
  <c r="Z189" i="19"/>
  <c r="Y189" i="19"/>
  <c r="X189" i="19"/>
  <c r="W189" i="19"/>
  <c r="V189" i="19"/>
  <c r="BE188" i="19"/>
  <c r="BD188" i="19"/>
  <c r="BC188" i="19"/>
  <c r="BB188" i="19"/>
  <c r="BA188" i="19"/>
  <c r="AZ188" i="19"/>
  <c r="AY188" i="19"/>
  <c r="AX188" i="19"/>
  <c r="AW188" i="19"/>
  <c r="AV188" i="19"/>
  <c r="AU188" i="19"/>
  <c r="AT188" i="19"/>
  <c r="AS188" i="19"/>
  <c r="AR188" i="19"/>
  <c r="AQ188" i="19"/>
  <c r="AP188" i="19"/>
  <c r="AO188" i="19"/>
  <c r="AN188" i="19"/>
  <c r="AM188" i="19"/>
  <c r="AL188" i="19"/>
  <c r="AK188" i="19"/>
  <c r="AJ188" i="19"/>
  <c r="AI188" i="19"/>
  <c r="AH188" i="19"/>
  <c r="AG188" i="19"/>
  <c r="AF188" i="19"/>
  <c r="AE188" i="19"/>
  <c r="AD188" i="19"/>
  <c r="AC188" i="19"/>
  <c r="AB188" i="19"/>
  <c r="AA188" i="19"/>
  <c r="Z188" i="19"/>
  <c r="Y188" i="19"/>
  <c r="X188" i="19"/>
  <c r="W188" i="19"/>
  <c r="V188" i="19"/>
  <c r="BE187" i="19"/>
  <c r="BD187" i="19"/>
  <c r="BC187" i="19"/>
  <c r="BB187" i="19"/>
  <c r="BA187" i="19"/>
  <c r="AZ187" i="19"/>
  <c r="AY187" i="19"/>
  <c r="AX187" i="19"/>
  <c r="AW187" i="19"/>
  <c r="AV187" i="19"/>
  <c r="AU187" i="19"/>
  <c r="AT187" i="19"/>
  <c r="AS187" i="19"/>
  <c r="AR187" i="19"/>
  <c r="AQ187" i="19"/>
  <c r="AP187" i="19"/>
  <c r="AO187" i="19"/>
  <c r="AN187" i="19"/>
  <c r="AM187" i="19"/>
  <c r="AL187" i="19"/>
  <c r="AK187" i="19"/>
  <c r="AJ187" i="19"/>
  <c r="AI187" i="19"/>
  <c r="AH187" i="19"/>
  <c r="AG187" i="19"/>
  <c r="AF187" i="19"/>
  <c r="AE187" i="19"/>
  <c r="AD187" i="19"/>
  <c r="AC187" i="19"/>
  <c r="AB187" i="19"/>
  <c r="AA187" i="19"/>
  <c r="Z187" i="19"/>
  <c r="Y187" i="19"/>
  <c r="X187" i="19"/>
  <c r="W187" i="19"/>
  <c r="V187" i="19"/>
  <c r="BE186" i="19"/>
  <c r="BD186" i="19"/>
  <c r="BC186" i="19"/>
  <c r="BB186" i="19"/>
  <c r="BA186" i="19"/>
  <c r="AZ186" i="19"/>
  <c r="AY186" i="19"/>
  <c r="AX186" i="19"/>
  <c r="AW186" i="19"/>
  <c r="AV186" i="19"/>
  <c r="AU186" i="19"/>
  <c r="AT186" i="19"/>
  <c r="AS186" i="19"/>
  <c r="AR186" i="19"/>
  <c r="AQ186" i="19"/>
  <c r="AP186" i="19"/>
  <c r="AO186" i="19"/>
  <c r="AN186" i="19"/>
  <c r="AM186" i="19"/>
  <c r="AL186" i="19"/>
  <c r="AK186" i="19"/>
  <c r="AJ186" i="19"/>
  <c r="AI186" i="19"/>
  <c r="AH186" i="19"/>
  <c r="AG186" i="19"/>
  <c r="AF186" i="19"/>
  <c r="AE186" i="19"/>
  <c r="AD186" i="19"/>
  <c r="AC186" i="19"/>
  <c r="AB186" i="19"/>
  <c r="AA186" i="19"/>
  <c r="Z186" i="19"/>
  <c r="Y186" i="19"/>
  <c r="X186" i="19"/>
  <c r="W186" i="19"/>
  <c r="V186" i="19"/>
  <c r="BE185" i="19"/>
  <c r="BE193" i="19" s="1"/>
  <c r="BE194" i="19" s="1"/>
  <c r="BD185" i="19"/>
  <c r="BC185" i="19"/>
  <c r="BB185" i="19"/>
  <c r="BA185" i="19"/>
  <c r="BA193" i="19" s="1"/>
  <c r="BA194" i="19" s="1"/>
  <c r="AZ185" i="19"/>
  <c r="AZ193" i="19" s="1"/>
  <c r="AZ194" i="19" s="1"/>
  <c r="AY185" i="19"/>
  <c r="AX185" i="19"/>
  <c r="AX193" i="19" s="1"/>
  <c r="AX194" i="19" s="1"/>
  <c r="AW185" i="19"/>
  <c r="AW193" i="19" s="1"/>
  <c r="AW194" i="19" s="1"/>
  <c r="AV185" i="19"/>
  <c r="AU185" i="19"/>
  <c r="AU193" i="19" s="1"/>
  <c r="AU194" i="19" s="1"/>
  <c r="AT185" i="19"/>
  <c r="AT193" i="19" s="1"/>
  <c r="AS185" i="19"/>
  <c r="AS193" i="19" s="1"/>
  <c r="AS194" i="19" s="1"/>
  <c r="AR185" i="19"/>
  <c r="AQ185" i="19"/>
  <c r="AP185" i="19"/>
  <c r="AP193" i="19" s="1"/>
  <c r="AP194" i="19" s="1"/>
  <c r="AO185" i="19"/>
  <c r="AO193" i="19" s="1"/>
  <c r="AO194" i="19" s="1"/>
  <c r="AN185" i="19"/>
  <c r="AM185" i="19"/>
  <c r="AM193" i="19" s="1"/>
  <c r="AM194" i="19" s="1"/>
  <c r="AL185" i="19"/>
  <c r="AK185" i="19"/>
  <c r="AK193" i="19" s="1"/>
  <c r="AK194" i="19" s="1"/>
  <c r="AJ185" i="19"/>
  <c r="AJ193" i="19" s="1"/>
  <c r="AJ194" i="19" s="1"/>
  <c r="AI185" i="19"/>
  <c r="AI193" i="19" s="1"/>
  <c r="AH185" i="19"/>
  <c r="AH193" i="19" s="1"/>
  <c r="AH194" i="19" s="1"/>
  <c r="AG185" i="19"/>
  <c r="AG193" i="19" s="1"/>
  <c r="AG194" i="19" s="1"/>
  <c r="AF185" i="19"/>
  <c r="AE185" i="19"/>
  <c r="AD185" i="19"/>
  <c r="AD193" i="19" s="1"/>
  <c r="AC185" i="19"/>
  <c r="AC193" i="19" s="1"/>
  <c r="AC194" i="19" s="1"/>
  <c r="AB185" i="19"/>
  <c r="AA185" i="19"/>
  <c r="AA193" i="19" s="1"/>
  <c r="AA194" i="19" s="1"/>
  <c r="Z185" i="19"/>
  <c r="Y185" i="19"/>
  <c r="Y193" i="19" s="1"/>
  <c r="Y194" i="19" s="1"/>
  <c r="X185" i="19"/>
  <c r="W185" i="19"/>
  <c r="W193" i="19" s="1"/>
  <c r="V185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E184" i="19"/>
  <c r="D184" i="19"/>
  <c r="C184" i="19"/>
  <c r="BE177" i="19"/>
  <c r="BE182" i="19" s="1"/>
  <c r="BD177" i="19"/>
  <c r="BD182" i="19" s="1"/>
  <c r="BC177" i="19"/>
  <c r="BC182" i="19" s="1"/>
  <c r="BB177" i="19"/>
  <c r="BB182" i="19" s="1"/>
  <c r="BA177" i="19"/>
  <c r="BA182" i="19" s="1"/>
  <c r="AZ177" i="19"/>
  <c r="AZ182" i="19" s="1"/>
  <c r="AY177" i="19"/>
  <c r="AY182" i="19" s="1"/>
  <c r="AX177" i="19"/>
  <c r="AX182" i="19" s="1"/>
  <c r="AW177" i="19"/>
  <c r="AW182" i="19" s="1"/>
  <c r="AV177" i="19"/>
  <c r="AV182" i="19" s="1"/>
  <c r="AU177" i="19"/>
  <c r="AU182" i="19" s="1"/>
  <c r="AT177" i="19"/>
  <c r="AS177" i="19"/>
  <c r="AS182" i="19" s="1"/>
  <c r="AR177" i="19"/>
  <c r="AR182" i="19" s="1"/>
  <c r="AQ177" i="19"/>
  <c r="AQ182" i="19" s="1"/>
  <c r="AP177" i="19"/>
  <c r="AP182" i="19" s="1"/>
  <c r="AO177" i="19"/>
  <c r="AN177" i="19"/>
  <c r="AN182" i="19" s="1"/>
  <c r="AM177" i="19"/>
  <c r="AM182" i="19" s="1"/>
  <c r="AL177" i="19"/>
  <c r="AK177" i="19"/>
  <c r="AK182" i="19" s="1"/>
  <c r="AJ177" i="19"/>
  <c r="AJ182" i="19" s="1"/>
  <c r="AI177" i="19"/>
  <c r="AI182" i="19" s="1"/>
  <c r="AH177" i="19"/>
  <c r="AG177" i="19"/>
  <c r="AG182" i="19" s="1"/>
  <c r="AF177" i="19"/>
  <c r="AF182" i="19" s="1"/>
  <c r="AE177" i="19"/>
  <c r="AE182" i="19" s="1"/>
  <c r="AD177" i="19"/>
  <c r="AD182" i="19" s="1"/>
  <c r="AC177" i="19"/>
  <c r="AC182" i="19" s="1"/>
  <c r="AB177" i="19"/>
  <c r="AB182" i="19" s="1"/>
  <c r="AA177" i="19"/>
  <c r="AA182" i="19" s="1"/>
  <c r="Z177" i="19"/>
  <c r="Y177" i="19"/>
  <c r="Y182" i="19" s="1"/>
  <c r="X177" i="19"/>
  <c r="X182" i="19" s="1"/>
  <c r="W177" i="19"/>
  <c r="W182" i="19" s="1"/>
  <c r="V177" i="19"/>
  <c r="V182" i="19" s="1"/>
  <c r="BE176" i="19"/>
  <c r="BE181" i="19" s="1"/>
  <c r="BD176" i="19"/>
  <c r="BD181" i="19" s="1"/>
  <c r="BC176" i="19"/>
  <c r="BC181" i="19" s="1"/>
  <c r="BB176" i="19"/>
  <c r="BA176" i="19"/>
  <c r="BA181" i="19" s="1"/>
  <c r="AZ176" i="19"/>
  <c r="AY176" i="19"/>
  <c r="AX176" i="19"/>
  <c r="AX181" i="19" s="1"/>
  <c r="AW176" i="19"/>
  <c r="AW181" i="19" s="1"/>
  <c r="AV176" i="19"/>
  <c r="AV181" i="19" s="1"/>
  <c r="AU176" i="19"/>
  <c r="AT176" i="19"/>
  <c r="AT181" i="19" s="1"/>
  <c r="AS176" i="19"/>
  <c r="AS181" i="19" s="1"/>
  <c r="AR176" i="19"/>
  <c r="AR181" i="19" s="1"/>
  <c r="AQ176" i="19"/>
  <c r="AP176" i="19"/>
  <c r="AP181" i="19" s="1"/>
  <c r="AO176" i="19"/>
  <c r="AO181" i="19" s="1"/>
  <c r="AN176" i="19"/>
  <c r="AN181" i="19" s="1"/>
  <c r="AM176" i="19"/>
  <c r="AM181" i="19" s="1"/>
  <c r="AL176" i="19"/>
  <c r="AL181" i="19" s="1"/>
  <c r="AK176" i="19"/>
  <c r="AK181" i="19" s="1"/>
  <c r="AJ176" i="19"/>
  <c r="AJ181" i="19" s="1"/>
  <c r="AI176" i="19"/>
  <c r="AH176" i="19"/>
  <c r="AH181" i="19" s="1"/>
  <c r="AG176" i="19"/>
  <c r="AG181" i="19" s="1"/>
  <c r="AF176" i="19"/>
  <c r="AF181" i="19" s="1"/>
  <c r="AE176" i="19"/>
  <c r="AD176" i="19"/>
  <c r="AD181" i="19" s="1"/>
  <c r="AC176" i="19"/>
  <c r="AC181" i="19" s="1"/>
  <c r="AB176" i="19"/>
  <c r="AB181" i="19" s="1"/>
  <c r="AA176" i="19"/>
  <c r="AA181" i="19" s="1"/>
  <c r="Z176" i="19"/>
  <c r="Z181" i="19" s="1"/>
  <c r="Y176" i="19"/>
  <c r="Y181" i="19" s="1"/>
  <c r="X176" i="19"/>
  <c r="X181" i="19" s="1"/>
  <c r="W176" i="19"/>
  <c r="W181" i="19" s="1"/>
  <c r="V176" i="19"/>
  <c r="V181" i="19" s="1"/>
  <c r="BE175" i="19"/>
  <c r="BE180" i="19" s="1"/>
  <c r="BD175" i="19"/>
  <c r="BD180" i="19" s="1"/>
  <c r="BC175" i="19"/>
  <c r="BC180" i="19" s="1"/>
  <c r="BB175" i="19"/>
  <c r="BB180" i="19" s="1"/>
  <c r="BA175" i="19"/>
  <c r="BA180" i="19" s="1"/>
  <c r="AZ175" i="19"/>
  <c r="AZ180" i="19" s="1"/>
  <c r="AY175" i="19"/>
  <c r="AY180" i="19" s="1"/>
  <c r="AX175" i="19"/>
  <c r="AX180" i="19" s="1"/>
  <c r="AW175" i="19"/>
  <c r="AW180" i="19" s="1"/>
  <c r="AV175" i="19"/>
  <c r="AU175" i="19"/>
  <c r="AU180" i="19" s="1"/>
  <c r="AT175" i="19"/>
  <c r="AT180" i="19" s="1"/>
  <c r="AS175" i="19"/>
  <c r="AR175" i="19"/>
  <c r="AR180" i="19" s="1"/>
  <c r="AQ175" i="19"/>
  <c r="AQ180" i="19" s="1"/>
  <c r="AP175" i="19"/>
  <c r="AP180" i="19" s="1"/>
  <c r="AO175" i="19"/>
  <c r="AO180" i="19" s="1"/>
  <c r="AN175" i="19"/>
  <c r="AN180" i="19" s="1"/>
  <c r="AM175" i="19"/>
  <c r="AM180" i="19" s="1"/>
  <c r="AL175" i="19"/>
  <c r="AL180" i="19" s="1"/>
  <c r="AK175" i="19"/>
  <c r="AJ175" i="19"/>
  <c r="AJ180" i="19" s="1"/>
  <c r="AI175" i="19"/>
  <c r="AI180" i="19" s="1"/>
  <c r="AH175" i="19"/>
  <c r="AH180" i="19" s="1"/>
  <c r="AG175" i="19"/>
  <c r="AF175" i="19"/>
  <c r="AF180" i="19" s="1"/>
  <c r="AE175" i="19"/>
  <c r="AE180" i="19" s="1"/>
  <c r="AD175" i="19"/>
  <c r="AD180" i="19" s="1"/>
  <c r="AC175" i="19"/>
  <c r="AC180" i="19" s="1"/>
  <c r="AB175" i="19"/>
  <c r="AB180" i="19" s="1"/>
  <c r="AA175" i="19"/>
  <c r="Z175" i="19"/>
  <c r="Z180" i="19" s="1"/>
  <c r="Y175" i="19"/>
  <c r="Y180" i="19" s="1"/>
  <c r="X175" i="19"/>
  <c r="X180" i="19" s="1"/>
  <c r="W175" i="19"/>
  <c r="W180" i="19" s="1"/>
  <c r="V175" i="19"/>
  <c r="BE174" i="19"/>
  <c r="BE179" i="19" s="1"/>
  <c r="BD174" i="19"/>
  <c r="BD179" i="19" s="1"/>
  <c r="BC174" i="19"/>
  <c r="BC179" i="19" s="1"/>
  <c r="BB174" i="19"/>
  <c r="BB179" i="19" s="1"/>
  <c r="BA174" i="19"/>
  <c r="BA179" i="19" s="1"/>
  <c r="AZ174" i="19"/>
  <c r="AZ179" i="19" s="1"/>
  <c r="AY174" i="19"/>
  <c r="AX174" i="19"/>
  <c r="AX179" i="19" s="1"/>
  <c r="AW174" i="19"/>
  <c r="AW179" i="19" s="1"/>
  <c r="AV174" i="19"/>
  <c r="AU174" i="19"/>
  <c r="AU179" i="19" s="1"/>
  <c r="AT174" i="19"/>
  <c r="AT179" i="19" s="1"/>
  <c r="AS174" i="19"/>
  <c r="AS179" i="19" s="1"/>
  <c r="AR174" i="19"/>
  <c r="AR179" i="19" s="1"/>
  <c r="AQ174" i="19"/>
  <c r="AQ179" i="19" s="1"/>
  <c r="AP174" i="19"/>
  <c r="AP179" i="19" s="1"/>
  <c r="AO174" i="19"/>
  <c r="AO179" i="19" s="1"/>
  <c r="AN174" i="19"/>
  <c r="AM174" i="19"/>
  <c r="AM179" i="19" s="1"/>
  <c r="AL174" i="19"/>
  <c r="AL179" i="19" s="1"/>
  <c r="AK174" i="19"/>
  <c r="AK179" i="19" s="1"/>
  <c r="AJ174" i="19"/>
  <c r="AJ179" i="19" s="1"/>
  <c r="AI174" i="19"/>
  <c r="AI179" i="19" s="1"/>
  <c r="AH174" i="19"/>
  <c r="AH179" i="19" s="1"/>
  <c r="AG174" i="19"/>
  <c r="AG179" i="19" s="1"/>
  <c r="AF174" i="19"/>
  <c r="AF179" i="19" s="1"/>
  <c r="AE174" i="19"/>
  <c r="AE179" i="19" s="1"/>
  <c r="AD174" i="19"/>
  <c r="AD179" i="19" s="1"/>
  <c r="AC174" i="19"/>
  <c r="AB174" i="19"/>
  <c r="AB179" i="19" s="1"/>
  <c r="AA174" i="19"/>
  <c r="AA179" i="19" s="1"/>
  <c r="Z174" i="19"/>
  <c r="Y174" i="19"/>
  <c r="Y179" i="19" s="1"/>
  <c r="X174" i="19"/>
  <c r="X179" i="19" s="1"/>
  <c r="W174" i="19"/>
  <c r="W179" i="19" s="1"/>
  <c r="V174" i="19"/>
  <c r="V179" i="19" s="1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E171" i="19"/>
  <c r="D171" i="19"/>
  <c r="C171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E159" i="19"/>
  <c r="D159" i="19"/>
  <c r="C159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E147" i="19"/>
  <c r="D147" i="19"/>
  <c r="C147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E135" i="19"/>
  <c r="D135" i="19"/>
  <c r="C135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E123" i="19"/>
  <c r="D123" i="19"/>
  <c r="C123" i="19"/>
  <c r="BE119" i="19"/>
  <c r="BD119" i="19"/>
  <c r="BC119" i="19"/>
  <c r="BB119" i="19"/>
  <c r="BA119" i="19"/>
  <c r="AZ119" i="19"/>
  <c r="AY119" i="19"/>
  <c r="AX119" i="19"/>
  <c r="AW119" i="19"/>
  <c r="AV119" i="19"/>
  <c r="AU119" i="19"/>
  <c r="AT119" i="19"/>
  <c r="AS119" i="19"/>
  <c r="AR119" i="19"/>
  <c r="AQ119" i="19"/>
  <c r="AP119" i="19"/>
  <c r="AO119" i="19"/>
  <c r="AN119" i="19"/>
  <c r="AM119" i="19"/>
  <c r="AL119" i="19"/>
  <c r="AK119" i="19"/>
  <c r="AJ119" i="19"/>
  <c r="AI119" i="19"/>
  <c r="AH119" i="19"/>
  <c r="AG119" i="19"/>
  <c r="AF119" i="19"/>
  <c r="AE119" i="19"/>
  <c r="AD119" i="19"/>
  <c r="AC119" i="19"/>
  <c r="AB119" i="19"/>
  <c r="AA119" i="19"/>
  <c r="Z119" i="19"/>
  <c r="Y119" i="19"/>
  <c r="X119" i="19"/>
  <c r="W119" i="19"/>
  <c r="V119" i="19"/>
  <c r="BE118" i="19"/>
  <c r="BD118" i="19"/>
  <c r="BC118" i="19"/>
  <c r="BB118" i="19"/>
  <c r="BA118" i="19"/>
  <c r="AZ118" i="19"/>
  <c r="AY118" i="19"/>
  <c r="AX118" i="19"/>
  <c r="AW118" i="19"/>
  <c r="AV118" i="19"/>
  <c r="AU118" i="19"/>
  <c r="AT118" i="19"/>
  <c r="AS118" i="19"/>
  <c r="AR118" i="19"/>
  <c r="AQ118" i="19"/>
  <c r="AP118" i="19"/>
  <c r="AO118" i="19"/>
  <c r="AN118" i="19"/>
  <c r="AM118" i="19"/>
  <c r="AL118" i="19"/>
  <c r="AK118" i="19"/>
  <c r="AJ118" i="19"/>
  <c r="AI118" i="19"/>
  <c r="AH118" i="19"/>
  <c r="AG118" i="19"/>
  <c r="AF118" i="19"/>
  <c r="AE118" i="19"/>
  <c r="AD118" i="19"/>
  <c r="AC118" i="19"/>
  <c r="AB118" i="19"/>
  <c r="AA118" i="19"/>
  <c r="Z118" i="19"/>
  <c r="Y118" i="19"/>
  <c r="X118" i="19"/>
  <c r="W118" i="19"/>
  <c r="V118" i="19"/>
  <c r="BE117" i="19"/>
  <c r="BD117" i="19"/>
  <c r="BC117" i="19"/>
  <c r="BB117" i="19"/>
  <c r="BA117" i="19"/>
  <c r="AZ117" i="19"/>
  <c r="AY117" i="19"/>
  <c r="AX117" i="19"/>
  <c r="AW117" i="19"/>
  <c r="AV117" i="19"/>
  <c r="AU117" i="19"/>
  <c r="AT117" i="19"/>
  <c r="AS117" i="19"/>
  <c r="AR117" i="19"/>
  <c r="AQ117" i="19"/>
  <c r="AP117" i="19"/>
  <c r="AO117" i="19"/>
  <c r="AN117" i="19"/>
  <c r="AM117" i="19"/>
  <c r="AL117" i="19"/>
  <c r="AK117" i="19"/>
  <c r="AJ117" i="19"/>
  <c r="AI117" i="19"/>
  <c r="AH117" i="19"/>
  <c r="AG117" i="19"/>
  <c r="AF117" i="19"/>
  <c r="AE117" i="19"/>
  <c r="AD117" i="19"/>
  <c r="AC117" i="19"/>
  <c r="AB117" i="19"/>
  <c r="AA117" i="19"/>
  <c r="Z117" i="19"/>
  <c r="Y117" i="19"/>
  <c r="X117" i="19"/>
  <c r="W117" i="19"/>
  <c r="V117" i="19"/>
  <c r="BE116" i="19"/>
  <c r="BD116" i="19"/>
  <c r="BC116" i="19"/>
  <c r="BB116" i="19"/>
  <c r="BA116" i="19"/>
  <c r="AZ116" i="19"/>
  <c r="AY116" i="19"/>
  <c r="AX116" i="19"/>
  <c r="AW116" i="19"/>
  <c r="AV116" i="19"/>
  <c r="AU116" i="19"/>
  <c r="AT116" i="19"/>
  <c r="AS116" i="19"/>
  <c r="AR116" i="19"/>
  <c r="AQ116" i="19"/>
  <c r="AP116" i="19"/>
  <c r="AO116" i="19"/>
  <c r="AN116" i="19"/>
  <c r="AM116" i="19"/>
  <c r="AL116" i="19"/>
  <c r="AK116" i="19"/>
  <c r="AJ116" i="19"/>
  <c r="AI116" i="19"/>
  <c r="AH116" i="19"/>
  <c r="AG116" i="19"/>
  <c r="AF116" i="19"/>
  <c r="AE116" i="19"/>
  <c r="AD116" i="19"/>
  <c r="AC116" i="19"/>
  <c r="AB116" i="19"/>
  <c r="AA116" i="19"/>
  <c r="Z116" i="19"/>
  <c r="Y116" i="19"/>
  <c r="X116" i="19"/>
  <c r="W116" i="19"/>
  <c r="V116" i="19"/>
  <c r="BE115" i="19"/>
  <c r="BD115" i="19"/>
  <c r="BC115" i="19"/>
  <c r="BB115" i="19"/>
  <c r="BA115" i="19"/>
  <c r="AZ115" i="19"/>
  <c r="AY115" i="19"/>
  <c r="AX115" i="19"/>
  <c r="AW115" i="19"/>
  <c r="AV115" i="19"/>
  <c r="AU115" i="19"/>
  <c r="AT115" i="19"/>
  <c r="AS115" i="19"/>
  <c r="AR115" i="19"/>
  <c r="AQ115" i="19"/>
  <c r="AP115" i="19"/>
  <c r="AO115" i="19"/>
  <c r="AN115" i="19"/>
  <c r="AM115" i="19"/>
  <c r="AL115" i="19"/>
  <c r="AK115" i="19"/>
  <c r="AJ115" i="19"/>
  <c r="AI115" i="19"/>
  <c r="AH115" i="19"/>
  <c r="AG115" i="19"/>
  <c r="AF115" i="19"/>
  <c r="AE115" i="19"/>
  <c r="AD115" i="19"/>
  <c r="AC115" i="19"/>
  <c r="AB115" i="19"/>
  <c r="AA115" i="19"/>
  <c r="Z115" i="19"/>
  <c r="Y115" i="19"/>
  <c r="X115" i="19"/>
  <c r="W115" i="19"/>
  <c r="V115" i="19"/>
  <c r="BE114" i="19"/>
  <c r="BD114" i="19"/>
  <c r="BC114" i="19"/>
  <c r="BB114" i="19"/>
  <c r="BA114" i="19"/>
  <c r="AZ114" i="19"/>
  <c r="AY114" i="19"/>
  <c r="AX114" i="19"/>
  <c r="AW114" i="19"/>
  <c r="AV114" i="19"/>
  <c r="AU114" i="19"/>
  <c r="AT114" i="19"/>
  <c r="AS114" i="19"/>
  <c r="AR114" i="19"/>
  <c r="AQ114" i="19"/>
  <c r="AP114" i="19"/>
  <c r="AO114" i="19"/>
  <c r="AN114" i="19"/>
  <c r="AM114" i="19"/>
  <c r="AL114" i="19"/>
  <c r="AK114" i="19"/>
  <c r="AJ114" i="19"/>
  <c r="AI114" i="19"/>
  <c r="AH114" i="19"/>
  <c r="AG114" i="19"/>
  <c r="AF114" i="19"/>
  <c r="AE114" i="19"/>
  <c r="AD114" i="19"/>
  <c r="AC114" i="19"/>
  <c r="AB114" i="19"/>
  <c r="AA114" i="19"/>
  <c r="Z114" i="19"/>
  <c r="Y114" i="19"/>
  <c r="X114" i="19"/>
  <c r="W114" i="19"/>
  <c r="V114" i="19"/>
  <c r="BE113" i="19"/>
  <c r="BD113" i="19"/>
  <c r="BC113" i="19"/>
  <c r="BB113" i="19"/>
  <c r="BA113" i="19"/>
  <c r="AZ113" i="19"/>
  <c r="AY113" i="19"/>
  <c r="AX113" i="19"/>
  <c r="AW113" i="19"/>
  <c r="AV113" i="19"/>
  <c r="AU113" i="19"/>
  <c r="AT113" i="19"/>
  <c r="AS113" i="19"/>
  <c r="AR113" i="19"/>
  <c r="AQ113" i="19"/>
  <c r="AP113" i="19"/>
  <c r="AO113" i="19"/>
  <c r="AN113" i="19"/>
  <c r="AM113" i="19"/>
  <c r="AL113" i="19"/>
  <c r="AK113" i="19"/>
  <c r="AJ113" i="19"/>
  <c r="AI113" i="19"/>
  <c r="AH113" i="19"/>
  <c r="AG113" i="19"/>
  <c r="AF113" i="19"/>
  <c r="AE113" i="19"/>
  <c r="AD113" i="19"/>
  <c r="AC113" i="19"/>
  <c r="AB113" i="19"/>
  <c r="AA113" i="19"/>
  <c r="Z113" i="19"/>
  <c r="Y113" i="19"/>
  <c r="X113" i="19"/>
  <c r="W113" i="19"/>
  <c r="V113" i="19"/>
  <c r="BE112" i="19"/>
  <c r="BE120" i="19" s="1"/>
  <c r="BD112" i="19"/>
  <c r="BD120" i="19" s="1"/>
  <c r="BD121" i="19" s="1"/>
  <c r="BC112" i="19"/>
  <c r="BC120" i="19" s="1"/>
  <c r="BC121" i="19" s="1"/>
  <c r="BB112" i="19"/>
  <c r="BB120" i="19" s="1"/>
  <c r="BA112" i="19"/>
  <c r="BA120" i="19" s="1"/>
  <c r="AZ112" i="19"/>
  <c r="AZ120" i="19" s="1"/>
  <c r="AZ121" i="19" s="1"/>
  <c r="AY112" i="19"/>
  <c r="AY120" i="19" s="1"/>
  <c r="AY121" i="19" s="1"/>
  <c r="AX112" i="19"/>
  <c r="AW112" i="19"/>
  <c r="AV112" i="19"/>
  <c r="AU112" i="19"/>
  <c r="AU120" i="19" s="1"/>
  <c r="AT112" i="19"/>
  <c r="AS112" i="19"/>
  <c r="AS120" i="19" s="1"/>
  <c r="AS121" i="19" s="1"/>
  <c r="AR112" i="19"/>
  <c r="AR120" i="19" s="1"/>
  <c r="AR121" i="19" s="1"/>
  <c r="AQ112" i="19"/>
  <c r="AQ120" i="19" s="1"/>
  <c r="AQ121" i="19" s="1"/>
  <c r="AP112" i="19"/>
  <c r="AO112" i="19"/>
  <c r="AO120" i="19" s="1"/>
  <c r="AO121" i="19" s="1"/>
  <c r="AN112" i="19"/>
  <c r="AM112" i="19"/>
  <c r="AM120" i="19" s="1"/>
  <c r="AM121" i="19" s="1"/>
  <c r="AL112" i="19"/>
  <c r="AL120" i="19" s="1"/>
  <c r="AL121" i="19" s="1"/>
  <c r="AK112" i="19"/>
  <c r="AJ112" i="19"/>
  <c r="AI112" i="19"/>
  <c r="AI120" i="19" s="1"/>
  <c r="AI121" i="19" s="1"/>
  <c r="AH112" i="19"/>
  <c r="AG112" i="19"/>
  <c r="AG120" i="19" s="1"/>
  <c r="AG121" i="19" s="1"/>
  <c r="AF112" i="19"/>
  <c r="AF120" i="19" s="1"/>
  <c r="AF121" i="19" s="1"/>
  <c r="AE112" i="19"/>
  <c r="AE120" i="19" s="1"/>
  <c r="AD112" i="19"/>
  <c r="AC112" i="19"/>
  <c r="AC120" i="19" s="1"/>
  <c r="AC121" i="19" s="1"/>
  <c r="AB112" i="19"/>
  <c r="AA112" i="19"/>
  <c r="AA120" i="19" s="1"/>
  <c r="AA121" i="19" s="1"/>
  <c r="Z112" i="19"/>
  <c r="Y112" i="19"/>
  <c r="Y120" i="19" s="1"/>
  <c r="Y121" i="19" s="1"/>
  <c r="X112" i="19"/>
  <c r="W112" i="19"/>
  <c r="W120" i="19" s="1"/>
  <c r="V112" i="19"/>
  <c r="V120" i="19" s="1"/>
  <c r="V121" i="19" s="1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E111" i="19"/>
  <c r="D111" i="19"/>
  <c r="C111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E99" i="19"/>
  <c r="D99" i="19"/>
  <c r="C99" i="19"/>
  <c r="BE97" i="19"/>
  <c r="BE109" i="19" s="1"/>
  <c r="BE6" i="19" s="1"/>
  <c r="BD97" i="19"/>
  <c r="BC97" i="19"/>
  <c r="BB97" i="19"/>
  <c r="BB109" i="19" s="1"/>
  <c r="BB6" i="19" s="1"/>
  <c r="BA97" i="19"/>
  <c r="AZ97" i="19"/>
  <c r="AZ109" i="19" s="1"/>
  <c r="AZ6" i="19" s="1"/>
  <c r="AY97" i="19"/>
  <c r="AX97" i="19"/>
  <c r="AX109" i="19" s="1"/>
  <c r="AX6" i="19" s="1"/>
  <c r="AW97" i="19"/>
  <c r="AW109" i="19" s="1"/>
  <c r="AW6" i="19" s="1"/>
  <c r="AV97" i="19"/>
  <c r="AU97" i="19"/>
  <c r="AU109" i="19" s="1"/>
  <c r="AU6" i="19" s="1"/>
  <c r="AT97" i="19"/>
  <c r="AT109" i="19" s="1"/>
  <c r="AT6" i="19" s="1"/>
  <c r="AS97" i="19"/>
  <c r="AR97" i="19"/>
  <c r="AQ97" i="19"/>
  <c r="AP97" i="19"/>
  <c r="AO97" i="19"/>
  <c r="AN97" i="19"/>
  <c r="AM97" i="19"/>
  <c r="AL97" i="19"/>
  <c r="AK97" i="19"/>
  <c r="AJ97" i="19"/>
  <c r="AI97" i="19"/>
  <c r="AH97" i="19"/>
  <c r="AG97" i="19"/>
  <c r="AF97" i="19"/>
  <c r="AE97" i="19"/>
  <c r="AD97" i="19"/>
  <c r="AC97" i="19"/>
  <c r="AB97" i="19"/>
  <c r="AA97" i="19"/>
  <c r="Z97" i="19"/>
  <c r="Y97" i="19"/>
  <c r="X97" i="19"/>
  <c r="W97" i="19"/>
  <c r="V97" i="19"/>
  <c r="BE96" i="19"/>
  <c r="BD96" i="19"/>
  <c r="BC96" i="19"/>
  <c r="BB96" i="19"/>
  <c r="BA96" i="19"/>
  <c r="BE95" i="19"/>
  <c r="BE107" i="19" s="1"/>
  <c r="BD95" i="19"/>
  <c r="BD107" i="19" s="1"/>
  <c r="BC95" i="19"/>
  <c r="BB95" i="19"/>
  <c r="BB107" i="19" s="1"/>
  <c r="BA95" i="19"/>
  <c r="AZ95" i="19"/>
  <c r="AZ107" i="19" s="1"/>
  <c r="AY95" i="19"/>
  <c r="AX95" i="19"/>
  <c r="AX107" i="19" s="1"/>
  <c r="AW95" i="19"/>
  <c r="AV95" i="19"/>
  <c r="AU95" i="19"/>
  <c r="AT95" i="19"/>
  <c r="AS95" i="19"/>
  <c r="AR95" i="19"/>
  <c r="AQ95" i="19"/>
  <c r="AP95" i="19"/>
  <c r="AO95" i="19"/>
  <c r="AN95" i="19"/>
  <c r="AM95" i="19"/>
  <c r="AL95" i="19"/>
  <c r="AK95" i="19"/>
  <c r="AJ95" i="19"/>
  <c r="AI95" i="19"/>
  <c r="AH95" i="19"/>
  <c r="AG95" i="19"/>
  <c r="AF95" i="19"/>
  <c r="AE95" i="19"/>
  <c r="AD95" i="19"/>
  <c r="AC95" i="19"/>
  <c r="AB95" i="19"/>
  <c r="AA95" i="19"/>
  <c r="Z95" i="19"/>
  <c r="Y95" i="19"/>
  <c r="X95" i="19"/>
  <c r="W95" i="19"/>
  <c r="V95" i="19"/>
  <c r="BE94" i="19"/>
  <c r="BE106" i="19" s="1"/>
  <c r="BD94" i="19"/>
  <c r="BD106" i="19" s="1"/>
  <c r="BC94" i="19"/>
  <c r="BC106" i="19" s="1"/>
  <c r="BB94" i="19"/>
  <c r="BB106" i="19" s="1"/>
  <c r="BA94" i="19"/>
  <c r="BA106" i="19" s="1"/>
  <c r="AZ94" i="19"/>
  <c r="AY94" i="19"/>
  <c r="AX94" i="19"/>
  <c r="AX106" i="19" s="1"/>
  <c r="AW94" i="19"/>
  <c r="AW106" i="19" s="1"/>
  <c r="AV94" i="19"/>
  <c r="AV106" i="19" s="1"/>
  <c r="AU94" i="19"/>
  <c r="AU106" i="19" s="1"/>
  <c r="AT94" i="19"/>
  <c r="AT106" i="19" s="1"/>
  <c r="AS94" i="19"/>
  <c r="AR94" i="19"/>
  <c r="AQ94" i="19"/>
  <c r="AP94" i="19"/>
  <c r="AO94" i="19"/>
  <c r="AN94" i="19"/>
  <c r="AM94" i="19"/>
  <c r="AL94" i="19"/>
  <c r="AK94" i="19"/>
  <c r="AJ94" i="19"/>
  <c r="AI94" i="19"/>
  <c r="AH94" i="19"/>
  <c r="AG94" i="19"/>
  <c r="AF94" i="19"/>
  <c r="AE94" i="19"/>
  <c r="AD94" i="19"/>
  <c r="AC94" i="19"/>
  <c r="AB94" i="19"/>
  <c r="AA94" i="19"/>
  <c r="Z94" i="19"/>
  <c r="Y94" i="19"/>
  <c r="X94" i="19"/>
  <c r="W94" i="19"/>
  <c r="V94" i="19"/>
  <c r="BE93" i="19"/>
  <c r="BE105" i="19" s="1"/>
  <c r="BD93" i="19"/>
  <c r="BC93" i="19"/>
  <c r="BC105" i="19" s="1"/>
  <c r="BB93" i="19"/>
  <c r="BB105" i="19" s="1"/>
  <c r="BA93" i="19"/>
  <c r="BA105" i="19" s="1"/>
  <c r="AZ93" i="19"/>
  <c r="AZ105" i="19" s="1"/>
  <c r="AY93" i="19"/>
  <c r="AX93" i="19"/>
  <c r="AX105" i="19" s="1"/>
  <c r="AW93" i="19"/>
  <c r="AW105" i="19" s="1"/>
  <c r="AV93" i="19"/>
  <c r="AV105" i="19" s="1"/>
  <c r="AU93" i="19"/>
  <c r="AT93" i="19"/>
  <c r="AT105" i="19" s="1"/>
  <c r="AS93" i="19"/>
  <c r="AR93" i="19"/>
  <c r="AQ93" i="19"/>
  <c r="AP93" i="19"/>
  <c r="AO93" i="19"/>
  <c r="AN93" i="19"/>
  <c r="AM93" i="19"/>
  <c r="AL93" i="19"/>
  <c r="AK93" i="19"/>
  <c r="AJ93" i="19"/>
  <c r="AI93" i="19"/>
  <c r="AH93" i="19"/>
  <c r="AG93" i="19"/>
  <c r="AF93" i="19"/>
  <c r="AE93" i="19"/>
  <c r="AD93" i="19"/>
  <c r="AC93" i="19"/>
  <c r="AB93" i="19"/>
  <c r="AA93" i="19"/>
  <c r="Z93" i="19"/>
  <c r="Y93" i="19"/>
  <c r="X93" i="19"/>
  <c r="W93" i="19"/>
  <c r="V93" i="19"/>
  <c r="BE92" i="19"/>
  <c r="BE104" i="19" s="1"/>
  <c r="BD92" i="19"/>
  <c r="BC92" i="19"/>
  <c r="BB92" i="19"/>
  <c r="BB104" i="19" s="1"/>
  <c r="BA92" i="19"/>
  <c r="BA104" i="19" s="1"/>
  <c r="AZ92" i="19"/>
  <c r="AZ104" i="19" s="1"/>
  <c r="AY92" i="19"/>
  <c r="AX92" i="19"/>
  <c r="AX104" i="19" s="1"/>
  <c r="AW92" i="19"/>
  <c r="AW104" i="19" s="1"/>
  <c r="AV92" i="19"/>
  <c r="AU92" i="19"/>
  <c r="AT92" i="19"/>
  <c r="AT104" i="19" s="1"/>
  <c r="AS92" i="19"/>
  <c r="AR92" i="19"/>
  <c r="AQ92" i="19"/>
  <c r="AP92" i="19"/>
  <c r="AO92" i="19"/>
  <c r="AN92" i="19"/>
  <c r="AM92" i="19"/>
  <c r="AL92" i="19"/>
  <c r="AK92" i="19"/>
  <c r="AJ92" i="19"/>
  <c r="AI92" i="19"/>
  <c r="AH92" i="19"/>
  <c r="AG92" i="19"/>
  <c r="AF92" i="19"/>
  <c r="AE92" i="19"/>
  <c r="AD92" i="19"/>
  <c r="AC92" i="19"/>
  <c r="AB92" i="19"/>
  <c r="AA92" i="19"/>
  <c r="Z92" i="19"/>
  <c r="Y92" i="19"/>
  <c r="X92" i="19"/>
  <c r="W92" i="19"/>
  <c r="V92" i="19"/>
  <c r="BE91" i="19"/>
  <c r="BD91" i="19"/>
  <c r="BD103" i="19" s="1"/>
  <c r="BC91" i="19"/>
  <c r="BB91" i="19"/>
  <c r="BB103" i="19" s="1"/>
  <c r="BA91" i="19"/>
  <c r="BA103" i="19" s="1"/>
  <c r="AZ91" i="19"/>
  <c r="AY91" i="19"/>
  <c r="AX91" i="19"/>
  <c r="AX103" i="19" s="1"/>
  <c r="AW91" i="19"/>
  <c r="AV91" i="19"/>
  <c r="AV103" i="19" s="1"/>
  <c r="AU91" i="19"/>
  <c r="AT91" i="19"/>
  <c r="AS91" i="19"/>
  <c r="AR91" i="19"/>
  <c r="AQ91" i="19"/>
  <c r="AP91" i="19"/>
  <c r="AO91" i="19"/>
  <c r="AN91" i="19"/>
  <c r="AM91" i="19"/>
  <c r="AL91" i="19"/>
  <c r="AK91" i="19"/>
  <c r="AJ91" i="19"/>
  <c r="AI91" i="19"/>
  <c r="AH91" i="19"/>
  <c r="AG91" i="19"/>
  <c r="AF91" i="19"/>
  <c r="AE91" i="19"/>
  <c r="AD91" i="19"/>
  <c r="AC91" i="19"/>
  <c r="AB91" i="19"/>
  <c r="AA91" i="19"/>
  <c r="Z91" i="19"/>
  <c r="Y91" i="19"/>
  <c r="X91" i="19"/>
  <c r="W91" i="19"/>
  <c r="V91" i="19"/>
  <c r="BE90" i="19"/>
  <c r="BE102" i="19" s="1"/>
  <c r="BD90" i="19"/>
  <c r="BC90" i="19"/>
  <c r="BB90" i="19"/>
  <c r="BB102" i="19" s="1"/>
  <c r="BA90" i="19"/>
  <c r="BA102" i="19" s="1"/>
  <c r="AZ90" i="19"/>
  <c r="AZ102" i="19" s="1"/>
  <c r="AY90" i="19"/>
  <c r="AX90" i="19"/>
  <c r="AX102" i="19" s="1"/>
  <c r="AW90" i="19"/>
  <c r="AW102" i="19" s="1"/>
  <c r="AV90" i="19"/>
  <c r="AU90" i="19"/>
  <c r="AT90" i="19"/>
  <c r="AT102" i="19" s="1"/>
  <c r="AS90" i="19"/>
  <c r="AR90" i="19"/>
  <c r="AQ90" i="19"/>
  <c r="AP90" i="19"/>
  <c r="AO90" i="19"/>
  <c r="AN90" i="19"/>
  <c r="AM90" i="19"/>
  <c r="AL90" i="19"/>
  <c r="AK90" i="19"/>
  <c r="AJ90" i="19"/>
  <c r="AI90" i="19"/>
  <c r="AH90" i="19"/>
  <c r="AG90" i="19"/>
  <c r="AF90" i="19"/>
  <c r="AE90" i="19"/>
  <c r="AD90" i="19"/>
  <c r="AC90" i="19"/>
  <c r="AB90" i="19"/>
  <c r="AA90" i="19"/>
  <c r="Z90" i="19"/>
  <c r="Y90" i="19"/>
  <c r="X90" i="19"/>
  <c r="W90" i="19"/>
  <c r="V90" i="19"/>
  <c r="BE89" i="19"/>
  <c r="BD89" i="19"/>
  <c r="BC89" i="19"/>
  <c r="BC101" i="19" s="1"/>
  <c r="BB89" i="19"/>
  <c r="BB101" i="19" s="1"/>
  <c r="BA89" i="19"/>
  <c r="AZ89" i="19"/>
  <c r="AZ101" i="19" s="1"/>
  <c r="AY89" i="19"/>
  <c r="AX89" i="19"/>
  <c r="AX101" i="19" s="1"/>
  <c r="AW89" i="19"/>
  <c r="AV89" i="19"/>
  <c r="AU89" i="19"/>
  <c r="AU101" i="19" s="1"/>
  <c r="AT89" i="19"/>
  <c r="AS89" i="19"/>
  <c r="AR89" i="19"/>
  <c r="AQ89" i="19"/>
  <c r="AP89" i="19"/>
  <c r="AO89" i="19"/>
  <c r="AN89" i="19"/>
  <c r="AM89" i="19"/>
  <c r="AL89" i="19"/>
  <c r="AK89" i="19"/>
  <c r="AJ89" i="19"/>
  <c r="AI89" i="19"/>
  <c r="AH89" i="19"/>
  <c r="AG89" i="19"/>
  <c r="AF89" i="19"/>
  <c r="AE89" i="19"/>
  <c r="AD89" i="19"/>
  <c r="AC89" i="19"/>
  <c r="AB89" i="19"/>
  <c r="AA89" i="19"/>
  <c r="Z89" i="19"/>
  <c r="Y89" i="19"/>
  <c r="X89" i="19"/>
  <c r="W89" i="19"/>
  <c r="V89" i="19"/>
  <c r="BE88" i="19"/>
  <c r="BD88" i="19"/>
  <c r="BC88" i="19"/>
  <c r="BB88" i="19"/>
  <c r="BB100" i="19" s="1"/>
  <c r="BA88" i="19"/>
  <c r="BA100" i="19" s="1"/>
  <c r="AZ88" i="19"/>
  <c r="AY88" i="19"/>
  <c r="AY100" i="19" s="1"/>
  <c r="AX88" i="19"/>
  <c r="AX100" i="19" s="1"/>
  <c r="AW88" i="19"/>
  <c r="AV88" i="19"/>
  <c r="AV100" i="19" s="1"/>
  <c r="AU88" i="19"/>
  <c r="AT88" i="19"/>
  <c r="AT100" i="19" s="1"/>
  <c r="AS88" i="19"/>
  <c r="AR88" i="19"/>
  <c r="AQ88" i="19"/>
  <c r="AP88" i="19"/>
  <c r="AO88" i="19"/>
  <c r="AN88" i="19"/>
  <c r="AM88" i="19"/>
  <c r="AL88" i="19"/>
  <c r="AK88" i="19"/>
  <c r="AJ88" i="19"/>
  <c r="AI88" i="19"/>
  <c r="AH88" i="19"/>
  <c r="AG88" i="19"/>
  <c r="AF88" i="19"/>
  <c r="AE88" i="19"/>
  <c r="AD88" i="19"/>
  <c r="AC88" i="19"/>
  <c r="AB88" i="19"/>
  <c r="AA88" i="19"/>
  <c r="Z88" i="19"/>
  <c r="Y88" i="19"/>
  <c r="X88" i="19"/>
  <c r="W88" i="19"/>
  <c r="V88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E87" i="19"/>
  <c r="D87" i="19"/>
  <c r="C87" i="19"/>
  <c r="O85" i="19"/>
  <c r="N85" i="19"/>
  <c r="M85" i="19"/>
  <c r="L85" i="19"/>
  <c r="K85" i="19"/>
  <c r="J85" i="19"/>
  <c r="I85" i="19"/>
  <c r="H85" i="19"/>
  <c r="BE84" i="19"/>
  <c r="BD84" i="19"/>
  <c r="BC84" i="19"/>
  <c r="BB84" i="19"/>
  <c r="R84" i="19" s="1"/>
  <c r="R4" i="19" s="1"/>
  <c r="BA84" i="19"/>
  <c r="AZ84" i="19"/>
  <c r="AY84" i="19"/>
  <c r="Q84" i="19" s="1"/>
  <c r="Q4" i="19" s="1"/>
  <c r="AX84" i="19"/>
  <c r="AW84" i="19"/>
  <c r="AV84" i="19"/>
  <c r="P84" i="19" s="1"/>
  <c r="P4" i="19" s="1"/>
  <c r="AU84" i="19"/>
  <c r="AT84" i="19"/>
  <c r="N84" i="19"/>
  <c r="N4" i="19" s="1"/>
  <c r="M84" i="19"/>
  <c r="M4" i="19" s="1"/>
  <c r="L84" i="19"/>
  <c r="L4" i="19" s="1"/>
  <c r="AG84" i="19"/>
  <c r="K84" i="19" s="1"/>
  <c r="K4" i="19" s="1"/>
  <c r="AF84" i="19"/>
  <c r="AE84" i="19"/>
  <c r="AD84" i="19"/>
  <c r="J84" i="19" s="1"/>
  <c r="J4" i="19" s="1"/>
  <c r="AC84" i="19"/>
  <c r="AB84" i="19"/>
  <c r="AA84" i="19"/>
  <c r="I84" i="19" s="1"/>
  <c r="I4" i="19" s="1"/>
  <c r="Z84" i="19"/>
  <c r="Y84" i="19"/>
  <c r="X84" i="19"/>
  <c r="H84" i="19" s="1"/>
  <c r="H4" i="19" s="1"/>
  <c r="W84" i="19"/>
  <c r="V84" i="19"/>
  <c r="O84" i="19"/>
  <c r="O4" i="19" s="1"/>
  <c r="O83" i="19"/>
  <c r="O5" i="19" s="1"/>
  <c r="N83" i="19"/>
  <c r="N5" i="19" s="1"/>
  <c r="M83" i="19"/>
  <c r="M5" i="19" s="1"/>
  <c r="L83" i="19"/>
  <c r="L5" i="19" s="1"/>
  <c r="K83" i="19"/>
  <c r="K5" i="19" s="1"/>
  <c r="J83" i="19"/>
  <c r="J5" i="19" s="1"/>
  <c r="I83" i="19"/>
  <c r="I5" i="19" s="1"/>
  <c r="H83" i="19"/>
  <c r="H5" i="19" s="1"/>
  <c r="O82" i="19"/>
  <c r="N82" i="19"/>
  <c r="M82" i="19"/>
  <c r="L82" i="19"/>
  <c r="K82" i="19"/>
  <c r="J82" i="19"/>
  <c r="I82" i="19"/>
  <c r="H82" i="19"/>
  <c r="O81" i="19"/>
  <c r="N81" i="19"/>
  <c r="M81" i="19"/>
  <c r="L81" i="19"/>
  <c r="K81" i="19"/>
  <c r="J81" i="19"/>
  <c r="I81" i="19"/>
  <c r="H81" i="19"/>
  <c r="O80" i="19"/>
  <c r="N80" i="19"/>
  <c r="M80" i="19"/>
  <c r="L80" i="19"/>
  <c r="K80" i="19"/>
  <c r="J80" i="19"/>
  <c r="I80" i="19"/>
  <c r="H80" i="19"/>
  <c r="O79" i="19"/>
  <c r="N79" i="19"/>
  <c r="M79" i="19"/>
  <c r="L79" i="19"/>
  <c r="K79" i="19"/>
  <c r="J79" i="19"/>
  <c r="I79" i="19"/>
  <c r="H79" i="19"/>
  <c r="O78" i="19"/>
  <c r="N78" i="19"/>
  <c r="M78" i="19"/>
  <c r="L78" i="19"/>
  <c r="K78" i="19"/>
  <c r="J78" i="19"/>
  <c r="I78" i="19"/>
  <c r="H78" i="19"/>
  <c r="O77" i="19"/>
  <c r="N77" i="19"/>
  <c r="M77" i="19"/>
  <c r="L77" i="19"/>
  <c r="K77" i="19"/>
  <c r="J77" i="19"/>
  <c r="I77" i="19"/>
  <c r="H77" i="19"/>
  <c r="O76" i="19"/>
  <c r="N76" i="19"/>
  <c r="M76" i="19"/>
  <c r="L76" i="19"/>
  <c r="K76" i="19"/>
  <c r="J76" i="19"/>
  <c r="I76" i="19"/>
  <c r="H76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E75" i="19"/>
  <c r="D75" i="19"/>
  <c r="C75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E62" i="19"/>
  <c r="D62" i="19"/>
  <c r="C62" i="19"/>
  <c r="BE57" i="19"/>
  <c r="BE207" i="19" s="1"/>
  <c r="BD57" i="19"/>
  <c r="BD207" i="19" s="1"/>
  <c r="BC57" i="19"/>
  <c r="BC207" i="19" s="1"/>
  <c r="BB57" i="19"/>
  <c r="BB207" i="19" s="1"/>
  <c r="BA57" i="19"/>
  <c r="BA207" i="19" s="1"/>
  <c r="AZ57" i="19"/>
  <c r="AZ207" i="19" s="1"/>
  <c r="AY57" i="19"/>
  <c r="AY207" i="19" s="1"/>
  <c r="AX57" i="19"/>
  <c r="AX207" i="19" s="1"/>
  <c r="AW57" i="19"/>
  <c r="AW207" i="19" s="1"/>
  <c r="AV57" i="19"/>
  <c r="AV207" i="19" s="1"/>
  <c r="AU57" i="19"/>
  <c r="AU207" i="19" s="1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BE56" i="19"/>
  <c r="BD56" i="19"/>
  <c r="BD155" i="19" s="1"/>
  <c r="BC56" i="19"/>
  <c r="BC155" i="19" s="1"/>
  <c r="BB56" i="19"/>
  <c r="BA56" i="19"/>
  <c r="BA155" i="19" s="1"/>
  <c r="AZ56" i="19"/>
  <c r="AZ155" i="19" s="1"/>
  <c r="AY56" i="19"/>
  <c r="AY155" i="19" s="1"/>
  <c r="AX56" i="19"/>
  <c r="AX155" i="19" s="1"/>
  <c r="AW56" i="19"/>
  <c r="AV56" i="19"/>
  <c r="AV155" i="19" s="1"/>
  <c r="AU56" i="19"/>
  <c r="AU155" i="19" s="1"/>
  <c r="AT56" i="19"/>
  <c r="AS56" i="19"/>
  <c r="AS167" i="19" s="1"/>
  <c r="AR56" i="19"/>
  <c r="AR155" i="19" s="1"/>
  <c r="AQ56" i="19"/>
  <c r="AQ155" i="19" s="1"/>
  <c r="AP56" i="19"/>
  <c r="AO56" i="19"/>
  <c r="AN56" i="19"/>
  <c r="AN155" i="19" s="1"/>
  <c r="AM56" i="19"/>
  <c r="AM155" i="19" s="1"/>
  <c r="AL56" i="19"/>
  <c r="AK56" i="19"/>
  <c r="AK155" i="19" s="1"/>
  <c r="AJ56" i="19"/>
  <c r="AJ155" i="19" s="1"/>
  <c r="AI56" i="19"/>
  <c r="AI155" i="19" s="1"/>
  <c r="AH56" i="19"/>
  <c r="AG56" i="19"/>
  <c r="AF56" i="19"/>
  <c r="AF155" i="19" s="1"/>
  <c r="AE56" i="19"/>
  <c r="AE155" i="19" s="1"/>
  <c r="AD56" i="19"/>
  <c r="AC56" i="19"/>
  <c r="AC167" i="19" s="1"/>
  <c r="AB56" i="19"/>
  <c r="AB155" i="19" s="1"/>
  <c r="AA56" i="19"/>
  <c r="Z56" i="19"/>
  <c r="Y56" i="19"/>
  <c r="X56" i="19"/>
  <c r="X155" i="19" s="1"/>
  <c r="W56" i="19"/>
  <c r="W155" i="19" s="1"/>
  <c r="V56" i="19"/>
  <c r="BE55" i="19"/>
  <c r="BE166" i="19" s="1"/>
  <c r="BD55" i="19"/>
  <c r="BD154" i="19" s="1"/>
  <c r="BC55" i="19"/>
  <c r="BC154" i="19" s="1"/>
  <c r="BB55" i="19"/>
  <c r="BB154" i="19" s="1"/>
  <c r="BA55" i="19"/>
  <c r="AZ55" i="19"/>
  <c r="AZ154" i="19" s="1"/>
  <c r="AY55" i="19"/>
  <c r="AY154" i="19" s="1"/>
  <c r="AX55" i="19"/>
  <c r="AW55" i="19"/>
  <c r="AW166" i="19" s="1"/>
  <c r="AV55" i="19"/>
  <c r="AV154" i="19" s="1"/>
  <c r="AU55" i="19"/>
  <c r="AU154" i="19" s="1"/>
  <c r="AT55" i="19"/>
  <c r="AS55" i="19"/>
  <c r="AR55" i="19"/>
  <c r="AR154" i="19" s="1"/>
  <c r="AQ55" i="19"/>
  <c r="AQ154" i="19" s="1"/>
  <c r="AP55" i="19"/>
  <c r="AO55" i="19"/>
  <c r="AO166" i="19" s="1"/>
  <c r="AN55" i="19"/>
  <c r="AN154" i="19" s="1"/>
  <c r="AM55" i="19"/>
  <c r="AM154" i="19" s="1"/>
  <c r="AL55" i="19"/>
  <c r="AK55" i="19"/>
  <c r="AJ55" i="19"/>
  <c r="AJ154" i="19" s="1"/>
  <c r="AI55" i="19"/>
  <c r="AH55" i="19"/>
  <c r="AG55" i="19"/>
  <c r="AF55" i="19"/>
  <c r="AF154" i="19" s="1"/>
  <c r="AE55" i="19"/>
  <c r="AE154" i="19" s="1"/>
  <c r="AD55" i="19"/>
  <c r="AC55" i="19"/>
  <c r="AB55" i="19"/>
  <c r="AB154" i="19" s="1"/>
  <c r="AA55" i="19"/>
  <c r="AA154" i="19" s="1"/>
  <c r="Z55" i="19"/>
  <c r="Z154" i="19" s="1"/>
  <c r="Y55" i="19"/>
  <c r="Y166" i="19" s="1"/>
  <c r="X55" i="19"/>
  <c r="X154" i="19" s="1"/>
  <c r="W55" i="19"/>
  <c r="W154" i="19" s="1"/>
  <c r="V55" i="19"/>
  <c r="BE54" i="19"/>
  <c r="BD54" i="19"/>
  <c r="BD153" i="19" s="1"/>
  <c r="BC54" i="19"/>
  <c r="BB54" i="19"/>
  <c r="BA54" i="19"/>
  <c r="BA153" i="19" s="1"/>
  <c r="AZ54" i="19"/>
  <c r="AZ153" i="19" s="1"/>
  <c r="AY54" i="19"/>
  <c r="AY153" i="19" s="1"/>
  <c r="AX54" i="19"/>
  <c r="AW54" i="19"/>
  <c r="AW153" i="19" s="1"/>
  <c r="AV54" i="19"/>
  <c r="AU54" i="19"/>
  <c r="AU153" i="19" s="1"/>
  <c r="AT54" i="19"/>
  <c r="AS54" i="19"/>
  <c r="AS153" i="19" s="1"/>
  <c r="AR54" i="19"/>
  <c r="AR153" i="19" s="1"/>
  <c r="AQ54" i="19"/>
  <c r="AQ153" i="19" s="1"/>
  <c r="AP54" i="19"/>
  <c r="AO54" i="19"/>
  <c r="AO153" i="19" s="1"/>
  <c r="AN54" i="19"/>
  <c r="AN153" i="19" s="1"/>
  <c r="AM54" i="19"/>
  <c r="AM153" i="19" s="1"/>
  <c r="AL54" i="19"/>
  <c r="AK54" i="19"/>
  <c r="AJ54" i="19"/>
  <c r="AJ153" i="19" s="1"/>
  <c r="AI54" i="19"/>
  <c r="AI153" i="19" s="1"/>
  <c r="AH54" i="19"/>
  <c r="AG54" i="19"/>
  <c r="AG153" i="19" s="1"/>
  <c r="AF54" i="19"/>
  <c r="AF153" i="19" s="1"/>
  <c r="AE54" i="19"/>
  <c r="AE153" i="19" s="1"/>
  <c r="AD54" i="19"/>
  <c r="AC54" i="19"/>
  <c r="AC153" i="19" s="1"/>
  <c r="AB54" i="19"/>
  <c r="AB153" i="19" s="1"/>
  <c r="AA54" i="19"/>
  <c r="AA153" i="19" s="1"/>
  <c r="Z54" i="19"/>
  <c r="Y54" i="19"/>
  <c r="Y153" i="19" s="1"/>
  <c r="X54" i="19"/>
  <c r="X153" i="19" s="1"/>
  <c r="W54" i="19"/>
  <c r="W153" i="19" s="1"/>
  <c r="V54" i="19"/>
  <c r="BE53" i="19"/>
  <c r="BE152" i="19" s="1"/>
  <c r="BD53" i="19"/>
  <c r="BD152" i="19" s="1"/>
  <c r="BC53" i="19"/>
  <c r="BC152" i="19" s="1"/>
  <c r="BB53" i="19"/>
  <c r="BA53" i="19"/>
  <c r="BA152" i="19" s="1"/>
  <c r="AZ53" i="19"/>
  <c r="AY53" i="19"/>
  <c r="AY152" i="19" s="1"/>
  <c r="AX53" i="19"/>
  <c r="AW53" i="19"/>
  <c r="AV53" i="19"/>
  <c r="AV152" i="19" s="1"/>
  <c r="AU53" i="19"/>
  <c r="AU152" i="19" s="1"/>
  <c r="AT53" i="19"/>
  <c r="AT152" i="19" s="1"/>
  <c r="AS53" i="19"/>
  <c r="AS152" i="19" s="1"/>
  <c r="AR53" i="19"/>
  <c r="AR152" i="19" s="1"/>
  <c r="AQ53" i="19"/>
  <c r="AQ152" i="19" s="1"/>
  <c r="AP53" i="19"/>
  <c r="AO53" i="19"/>
  <c r="AO164" i="19" s="1"/>
  <c r="AN53" i="19"/>
  <c r="AN152" i="19" s="1"/>
  <c r="AM53" i="19"/>
  <c r="AM152" i="19" s="1"/>
  <c r="AL53" i="19"/>
  <c r="AL152" i="19" s="1"/>
  <c r="AK53" i="19"/>
  <c r="AK152" i="19" s="1"/>
  <c r="AJ53" i="19"/>
  <c r="AJ152" i="19" s="1"/>
  <c r="AI53" i="19"/>
  <c r="AI152" i="19" s="1"/>
  <c r="AH53" i="19"/>
  <c r="AG53" i="19"/>
  <c r="AG152" i="19" s="1"/>
  <c r="AF53" i="19"/>
  <c r="AF152" i="19" s="1"/>
  <c r="AE53" i="19"/>
  <c r="AE152" i="19" s="1"/>
  <c r="AD53" i="19"/>
  <c r="AC53" i="19"/>
  <c r="AC152" i="19" s="1"/>
  <c r="AB53" i="19"/>
  <c r="AB152" i="19" s="1"/>
  <c r="AA53" i="19"/>
  <c r="AA152" i="19" s="1"/>
  <c r="Z53" i="19"/>
  <c r="Y53" i="19"/>
  <c r="X53" i="19"/>
  <c r="X152" i="19" s="1"/>
  <c r="W53" i="19"/>
  <c r="W152" i="19" s="1"/>
  <c r="V53" i="19"/>
  <c r="BE52" i="19"/>
  <c r="BE151" i="19" s="1"/>
  <c r="BD52" i="19"/>
  <c r="BC52" i="19"/>
  <c r="BC151" i="19" s="1"/>
  <c r="BB52" i="19"/>
  <c r="BA52" i="19"/>
  <c r="BA163" i="19" s="1"/>
  <c r="AZ52" i="19"/>
  <c r="AZ151" i="19" s="1"/>
  <c r="AY52" i="19"/>
  <c r="AY151" i="19" s="1"/>
  <c r="AX52" i="19"/>
  <c r="AX151" i="19" s="1"/>
  <c r="AW52" i="19"/>
  <c r="AW151" i="19" s="1"/>
  <c r="AV52" i="19"/>
  <c r="AV151" i="19" s="1"/>
  <c r="AU52" i="19"/>
  <c r="AU151" i="19" s="1"/>
  <c r="AT52" i="19"/>
  <c r="AS52" i="19"/>
  <c r="AS151" i="19" s="1"/>
  <c r="AR52" i="19"/>
  <c r="AR151" i="19" s="1"/>
  <c r="AQ52" i="19"/>
  <c r="AQ151" i="19" s="1"/>
  <c r="AP52" i="19"/>
  <c r="AO52" i="19"/>
  <c r="AO151" i="19" s="1"/>
  <c r="AN52" i="19"/>
  <c r="AN151" i="19" s="1"/>
  <c r="AM52" i="19"/>
  <c r="AM151" i="19" s="1"/>
  <c r="AL52" i="19"/>
  <c r="AK52" i="19"/>
  <c r="AK151" i="19" s="1"/>
  <c r="AJ52" i="19"/>
  <c r="AJ151" i="19" s="1"/>
  <c r="AI52" i="19"/>
  <c r="AI151" i="19" s="1"/>
  <c r="AH52" i="19"/>
  <c r="AG52" i="19"/>
  <c r="AG151" i="19" s="1"/>
  <c r="AF52" i="19"/>
  <c r="AF151" i="19" s="1"/>
  <c r="AE52" i="19"/>
  <c r="AE151" i="19" s="1"/>
  <c r="AD52" i="19"/>
  <c r="AC52" i="19"/>
  <c r="AC163" i="19" s="1"/>
  <c r="AB52" i="19"/>
  <c r="AB151" i="19" s="1"/>
  <c r="AA52" i="19"/>
  <c r="AA151" i="19" s="1"/>
  <c r="Z52" i="19"/>
  <c r="Z151" i="19" s="1"/>
  <c r="Y52" i="19"/>
  <c r="Y151" i="19" s="1"/>
  <c r="X52" i="19"/>
  <c r="W52" i="19"/>
  <c r="W151" i="19" s="1"/>
  <c r="V52" i="19"/>
  <c r="BE51" i="19"/>
  <c r="BE150" i="19" s="1"/>
  <c r="BD51" i="19"/>
  <c r="BD150" i="19" s="1"/>
  <c r="BC51" i="19"/>
  <c r="BC150" i="19" s="1"/>
  <c r="BB51" i="19"/>
  <c r="BA51" i="19"/>
  <c r="BA150" i="19" s="1"/>
  <c r="AZ51" i="19"/>
  <c r="AZ150" i="19" s="1"/>
  <c r="AY51" i="19"/>
  <c r="AY150" i="19" s="1"/>
  <c r="AX51" i="19"/>
  <c r="AW51" i="19"/>
  <c r="AW162" i="19" s="1"/>
  <c r="AV51" i="19"/>
  <c r="AV150" i="19" s="1"/>
  <c r="AU51" i="19"/>
  <c r="AU150" i="19" s="1"/>
  <c r="AT51" i="19"/>
  <c r="AS51" i="19"/>
  <c r="AS150" i="19" s="1"/>
  <c r="AR51" i="19"/>
  <c r="AR150" i="19" s="1"/>
  <c r="AQ51" i="19"/>
  <c r="AP51" i="19"/>
  <c r="AO51" i="19"/>
  <c r="AO150" i="19" s="1"/>
  <c r="AN51" i="19"/>
  <c r="AN150" i="19" s="1"/>
  <c r="AM51" i="19"/>
  <c r="AM150" i="19" s="1"/>
  <c r="AL51" i="19"/>
  <c r="AK51" i="19"/>
  <c r="AK150" i="19" s="1"/>
  <c r="AJ51" i="19"/>
  <c r="AJ150" i="19" s="1"/>
  <c r="AI51" i="19"/>
  <c r="AI150" i="19" s="1"/>
  <c r="AH51" i="19"/>
  <c r="AG51" i="19"/>
  <c r="AG150" i="19" s="1"/>
  <c r="AF51" i="19"/>
  <c r="AF150" i="19" s="1"/>
  <c r="AE51" i="19"/>
  <c r="AE150" i="19" s="1"/>
  <c r="AD51" i="19"/>
  <c r="AC51" i="19"/>
  <c r="AC150" i="19" s="1"/>
  <c r="AB51" i="19"/>
  <c r="AB150" i="19" s="1"/>
  <c r="AA51" i="19"/>
  <c r="AA150" i="19" s="1"/>
  <c r="Z51" i="19"/>
  <c r="Y51" i="19"/>
  <c r="Y150" i="19" s="1"/>
  <c r="X51" i="19"/>
  <c r="X150" i="19" s="1"/>
  <c r="W51" i="19"/>
  <c r="W150" i="19" s="1"/>
  <c r="V51" i="19"/>
  <c r="BE50" i="19"/>
  <c r="BE149" i="19" s="1"/>
  <c r="BD50" i="19"/>
  <c r="BD149" i="19" s="1"/>
  <c r="BC50" i="19"/>
  <c r="BC149" i="19" s="1"/>
  <c r="BB50" i="19"/>
  <c r="BA50" i="19"/>
  <c r="BA149" i="19" s="1"/>
  <c r="AZ50" i="19"/>
  <c r="AY50" i="19"/>
  <c r="AY149" i="19" s="1"/>
  <c r="AX50" i="19"/>
  <c r="AW50" i="19"/>
  <c r="AW149" i="19" s="1"/>
  <c r="AV50" i="19"/>
  <c r="AV149" i="19" s="1"/>
  <c r="AU50" i="19"/>
  <c r="AT50" i="19"/>
  <c r="AS50" i="19"/>
  <c r="AS149" i="19" s="1"/>
  <c r="AR50" i="19"/>
  <c r="AR149" i="19" s="1"/>
  <c r="AQ50" i="19"/>
  <c r="AQ149" i="19" s="1"/>
  <c r="AP50" i="19"/>
  <c r="AO50" i="19"/>
  <c r="AO149" i="19" s="1"/>
  <c r="AN50" i="19"/>
  <c r="AN149" i="19" s="1"/>
  <c r="AM50" i="19"/>
  <c r="AM149" i="19" s="1"/>
  <c r="AL50" i="19"/>
  <c r="AL149" i="19" s="1"/>
  <c r="AK50" i="19"/>
  <c r="AK149" i="19" s="1"/>
  <c r="AJ50" i="19"/>
  <c r="AJ149" i="19" s="1"/>
  <c r="AI50" i="19"/>
  <c r="AI149" i="19" s="1"/>
  <c r="AH50" i="19"/>
  <c r="AG50" i="19"/>
  <c r="AG149" i="19" s="1"/>
  <c r="AF50" i="19"/>
  <c r="AF149" i="19" s="1"/>
  <c r="AE50" i="19"/>
  <c r="AE149" i="19" s="1"/>
  <c r="AD50" i="19"/>
  <c r="AC50" i="19"/>
  <c r="AC149" i="19" s="1"/>
  <c r="AB50" i="19"/>
  <c r="AB149" i="19" s="1"/>
  <c r="AA50" i="19"/>
  <c r="AA149" i="19" s="1"/>
  <c r="Z50" i="19"/>
  <c r="Y50" i="19"/>
  <c r="Y149" i="19" s="1"/>
  <c r="X50" i="19"/>
  <c r="X149" i="19" s="1"/>
  <c r="W50" i="19"/>
  <c r="W149" i="19" s="1"/>
  <c r="V50" i="19"/>
  <c r="BE49" i="19"/>
  <c r="BE148" i="19" s="1"/>
  <c r="BD49" i="19"/>
  <c r="BC49" i="19"/>
  <c r="BB49" i="19"/>
  <c r="BA49" i="19"/>
  <c r="AZ49" i="19"/>
  <c r="AY49" i="19"/>
  <c r="AX49" i="19"/>
  <c r="AW49" i="19"/>
  <c r="AW58" i="19" s="1"/>
  <c r="AW61" i="19" s="1"/>
  <c r="AV49" i="19"/>
  <c r="AV58" i="19" s="1"/>
  <c r="AV61" i="19" s="1"/>
  <c r="AU49" i="19"/>
  <c r="AT49" i="19"/>
  <c r="AS49" i="19"/>
  <c r="AS148" i="19" s="1"/>
  <c r="AR49" i="19"/>
  <c r="AR148" i="19" s="1"/>
  <c r="AQ49" i="19"/>
  <c r="AQ148" i="19" s="1"/>
  <c r="AP49" i="19"/>
  <c r="AO49" i="19"/>
  <c r="AN49" i="19"/>
  <c r="AN148" i="19" s="1"/>
  <c r="AM49" i="19"/>
  <c r="AL49" i="19"/>
  <c r="AK49" i="19"/>
  <c r="AK58" i="19" s="1"/>
  <c r="AK61" i="19" s="1"/>
  <c r="AJ49" i="19"/>
  <c r="AJ58" i="19" s="1"/>
  <c r="AJ59" i="19" s="1"/>
  <c r="AI49" i="19"/>
  <c r="AH49" i="19"/>
  <c r="AH58" i="19" s="1"/>
  <c r="AH61" i="19" s="1"/>
  <c r="AG49" i="19"/>
  <c r="AG58" i="19" s="1"/>
  <c r="AF49" i="19"/>
  <c r="AF58" i="19" s="1"/>
  <c r="AF61" i="19" s="1"/>
  <c r="AF132" i="19" s="1"/>
  <c r="AE49" i="19"/>
  <c r="AE58" i="19" s="1"/>
  <c r="AE61" i="19" s="1"/>
  <c r="AE132" i="19" s="1"/>
  <c r="AD49" i="19"/>
  <c r="AC49" i="19"/>
  <c r="AC148" i="19" s="1"/>
  <c r="AB49" i="19"/>
  <c r="AA49" i="19"/>
  <c r="Z49" i="19"/>
  <c r="Y49" i="19"/>
  <c r="Y148" i="19" s="1"/>
  <c r="X49" i="19"/>
  <c r="W49" i="19"/>
  <c r="V49" i="19"/>
  <c r="V148" i="19" s="1"/>
  <c r="S48" i="19"/>
  <c r="R48" i="19"/>
  <c r="Q48" i="19"/>
  <c r="P48" i="19"/>
  <c r="O48" i="19"/>
  <c r="N48" i="19"/>
  <c r="M48" i="19"/>
  <c r="L48" i="19"/>
  <c r="K48" i="19"/>
  <c r="J48" i="19"/>
  <c r="I48" i="19"/>
  <c r="H48" i="19"/>
  <c r="E48" i="19"/>
  <c r="D48" i="19"/>
  <c r="C48" i="19"/>
  <c r="AS45" i="19"/>
  <c r="AR45" i="19"/>
  <c r="AQ45" i="19"/>
  <c r="AP45" i="19"/>
  <c r="AO45" i="19"/>
  <c r="AN45" i="19"/>
  <c r="AM45" i="19"/>
  <c r="AL45" i="19"/>
  <c r="AK45" i="19"/>
  <c r="AJ45" i="19"/>
  <c r="AI45" i="19"/>
  <c r="AH45" i="19"/>
  <c r="AG45" i="19"/>
  <c r="AF45" i="19"/>
  <c r="AE45" i="19"/>
  <c r="AD45" i="19"/>
  <c r="AC45" i="19"/>
  <c r="AB45" i="19"/>
  <c r="AA45" i="19"/>
  <c r="Z45" i="19"/>
  <c r="Y45" i="19"/>
  <c r="X45" i="19"/>
  <c r="W45" i="19"/>
  <c r="V45" i="19"/>
  <c r="BE43" i="19"/>
  <c r="BD43" i="19"/>
  <c r="BD44" i="19" s="1"/>
  <c r="BC43" i="19"/>
  <c r="BC44" i="19" s="1"/>
  <c r="BB43" i="19"/>
  <c r="BA43" i="19"/>
  <c r="BA44" i="19" s="1"/>
  <c r="AZ43" i="19"/>
  <c r="AY43" i="19"/>
  <c r="AY42" i="19" s="1"/>
  <c r="AX43" i="19"/>
  <c r="AW43" i="19"/>
  <c r="AV43" i="19"/>
  <c r="AU43" i="19"/>
  <c r="AT43" i="19"/>
  <c r="AT42" i="19" s="1"/>
  <c r="AS43" i="19"/>
  <c r="AR43" i="19"/>
  <c r="AQ43" i="19"/>
  <c r="AQ44" i="19" s="1"/>
  <c r="AP43" i="19"/>
  <c r="AO43" i="19"/>
  <c r="AN43" i="19"/>
  <c r="AM43" i="19"/>
  <c r="AL43" i="19"/>
  <c r="AK43" i="19"/>
  <c r="AJ43" i="19"/>
  <c r="AJ42" i="19" s="1"/>
  <c r="AI43" i="19"/>
  <c r="AI44" i="19" s="1"/>
  <c r="AH43" i="19"/>
  <c r="AH44" i="19" s="1"/>
  <c r="AG43" i="19"/>
  <c r="AF43" i="19"/>
  <c r="AE43" i="19"/>
  <c r="AE44" i="19" s="1"/>
  <c r="AD43" i="19"/>
  <c r="AD42" i="19" s="1"/>
  <c r="AC43" i="19"/>
  <c r="AB43" i="19"/>
  <c r="AA43" i="19"/>
  <c r="I43" i="19" s="1"/>
  <c r="Z43" i="19"/>
  <c r="Y43" i="19"/>
  <c r="X43" i="19"/>
  <c r="W43" i="19"/>
  <c r="V43" i="19"/>
  <c r="BA41" i="19"/>
  <c r="AZ41" i="19"/>
  <c r="AY41" i="19"/>
  <c r="Q41" i="19" s="1"/>
  <c r="AX41" i="19"/>
  <c r="AW41" i="19"/>
  <c r="AV41" i="19"/>
  <c r="P41" i="19" s="1"/>
  <c r="AU41" i="19"/>
  <c r="AT41" i="19"/>
  <c r="AS41" i="19"/>
  <c r="AR41" i="19"/>
  <c r="AQ41" i="19"/>
  <c r="AP41" i="19"/>
  <c r="N41" i="19" s="1"/>
  <c r="AO41" i="19"/>
  <c r="AN41" i="19"/>
  <c r="AM41" i="19"/>
  <c r="M41" i="19" s="1"/>
  <c r="AL41" i="19"/>
  <c r="AK41" i="19"/>
  <c r="AJ41" i="19"/>
  <c r="L41" i="19" s="1"/>
  <c r="AI41" i="19"/>
  <c r="AH41" i="19"/>
  <c r="AG41" i="19"/>
  <c r="K41" i="19" s="1"/>
  <c r="AF41" i="19"/>
  <c r="AE41" i="19"/>
  <c r="AD41" i="19"/>
  <c r="J41" i="19" s="1"/>
  <c r="AC41" i="19"/>
  <c r="AB41" i="19"/>
  <c r="AA41" i="19"/>
  <c r="I41" i="19" s="1"/>
  <c r="Z41" i="19"/>
  <c r="Y41" i="19"/>
  <c r="X41" i="19"/>
  <c r="H41" i="19" s="1"/>
  <c r="W41" i="19"/>
  <c r="V41" i="19"/>
  <c r="O41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E40" i="19"/>
  <c r="D40" i="19"/>
  <c r="C40" i="19"/>
  <c r="BE36" i="19"/>
  <c r="BD36" i="19"/>
  <c r="BC36" i="19"/>
  <c r="BB36" i="19"/>
  <c r="BA36" i="19"/>
  <c r="AZ36" i="19"/>
  <c r="AY36" i="19"/>
  <c r="AX36" i="19"/>
  <c r="AW36" i="19"/>
  <c r="AV36" i="19"/>
  <c r="AU36" i="19"/>
  <c r="AT36" i="19"/>
  <c r="AS36" i="19"/>
  <c r="AR36" i="19"/>
  <c r="AQ36" i="19"/>
  <c r="AP36" i="19"/>
  <c r="AO36" i="19"/>
  <c r="AN36" i="19"/>
  <c r="AM36" i="19"/>
  <c r="AL36" i="19"/>
  <c r="AK36" i="19"/>
  <c r="AJ36" i="19"/>
  <c r="AI36" i="19"/>
  <c r="AH36" i="19"/>
  <c r="AG36" i="19"/>
  <c r="AF36" i="19"/>
  <c r="AE36" i="19"/>
  <c r="AD36" i="19"/>
  <c r="AC36" i="19"/>
  <c r="AB36" i="19"/>
  <c r="AA36" i="19"/>
  <c r="Z36" i="19"/>
  <c r="Y36" i="19"/>
  <c r="X36" i="19"/>
  <c r="W36" i="19"/>
  <c r="V36" i="19"/>
  <c r="BE35" i="19"/>
  <c r="BD35" i="19"/>
  <c r="BC35" i="19"/>
  <c r="BB35" i="19"/>
  <c r="BA35" i="19"/>
  <c r="AZ35" i="19"/>
  <c r="AY35" i="19"/>
  <c r="AX35" i="19"/>
  <c r="AW35" i="19"/>
  <c r="AV35" i="19"/>
  <c r="AU35" i="19"/>
  <c r="AT35" i="19"/>
  <c r="AS35" i="19"/>
  <c r="AR35" i="19"/>
  <c r="AQ35" i="19"/>
  <c r="AP35" i="19"/>
  <c r="AO35" i="19"/>
  <c r="AN35" i="19"/>
  <c r="AM35" i="19"/>
  <c r="AL35" i="19"/>
  <c r="AK35" i="19"/>
  <c r="AJ35" i="19"/>
  <c r="AI35" i="19"/>
  <c r="AH35" i="19"/>
  <c r="AG35" i="19"/>
  <c r="AF35" i="19"/>
  <c r="AE35" i="19"/>
  <c r="AD35" i="19"/>
  <c r="AC35" i="19"/>
  <c r="AB35" i="19"/>
  <c r="AA35" i="19"/>
  <c r="Z35" i="19"/>
  <c r="Y35" i="19"/>
  <c r="X35" i="19"/>
  <c r="W35" i="19"/>
  <c r="V35" i="19"/>
  <c r="BE34" i="19"/>
  <c r="BD34" i="19"/>
  <c r="BC34" i="19"/>
  <c r="BB34" i="19"/>
  <c r="BA34" i="19"/>
  <c r="AZ34" i="19"/>
  <c r="AY34" i="19"/>
  <c r="AX34" i="19"/>
  <c r="AW34" i="19"/>
  <c r="AV34" i="19"/>
  <c r="AU34" i="19"/>
  <c r="AT34" i="19"/>
  <c r="AS34" i="19"/>
  <c r="AR34" i="19"/>
  <c r="AQ34" i="19"/>
  <c r="AP34" i="19"/>
  <c r="AO34" i="19"/>
  <c r="AN34" i="19"/>
  <c r="AM34" i="19"/>
  <c r="AL34" i="19"/>
  <c r="AK34" i="19"/>
  <c r="AJ34" i="19"/>
  <c r="AI34" i="19"/>
  <c r="AH34" i="19"/>
  <c r="AG34" i="19"/>
  <c r="AF34" i="19"/>
  <c r="AE34" i="19"/>
  <c r="AD34" i="19"/>
  <c r="AC34" i="19"/>
  <c r="AB34" i="19"/>
  <c r="AA34" i="19"/>
  <c r="Z34" i="19"/>
  <c r="Y34" i="19"/>
  <c r="X34" i="19"/>
  <c r="W34" i="19"/>
  <c r="V34" i="19"/>
  <c r="BE33" i="19"/>
  <c r="BD33" i="19"/>
  <c r="BC33" i="19"/>
  <c r="BB33" i="19"/>
  <c r="BA33" i="19"/>
  <c r="AZ33" i="19"/>
  <c r="AY33" i="19"/>
  <c r="AX33" i="19"/>
  <c r="AW33" i="19"/>
  <c r="AV33" i="19"/>
  <c r="AU33" i="19"/>
  <c r="AT33" i="19"/>
  <c r="AS33" i="19"/>
  <c r="AR33" i="19"/>
  <c r="AQ33" i="19"/>
  <c r="AP33" i="19"/>
  <c r="AO33" i="19"/>
  <c r="AN33" i="19"/>
  <c r="AM33" i="19"/>
  <c r="AL33" i="19"/>
  <c r="AK33" i="19"/>
  <c r="AJ33" i="19"/>
  <c r="AI33" i="19"/>
  <c r="AH33" i="19"/>
  <c r="AG33" i="19"/>
  <c r="AF33" i="19"/>
  <c r="AE33" i="19"/>
  <c r="AD33" i="19"/>
  <c r="AC33" i="19"/>
  <c r="AB33" i="19"/>
  <c r="AA33" i="19"/>
  <c r="Z33" i="19"/>
  <c r="Y33" i="19"/>
  <c r="X33" i="19"/>
  <c r="W33" i="19"/>
  <c r="V33" i="19"/>
  <c r="BE32" i="19"/>
  <c r="BE45" i="19" s="1"/>
  <c r="BD32" i="19"/>
  <c r="BC32" i="19"/>
  <c r="BC45" i="19" s="1"/>
  <c r="BB32" i="19"/>
  <c r="BB45" i="19" s="1"/>
  <c r="BA32" i="19"/>
  <c r="AZ32" i="19"/>
  <c r="AZ45" i="19" s="1"/>
  <c r="AY32" i="19"/>
  <c r="AX32" i="19"/>
  <c r="AX45" i="19" s="1"/>
  <c r="AW32" i="19"/>
  <c r="AV32" i="19"/>
  <c r="AU32" i="19"/>
  <c r="AT32" i="19"/>
  <c r="AS32" i="19"/>
  <c r="AR32" i="19"/>
  <c r="AQ32" i="19"/>
  <c r="AP32" i="19"/>
  <c r="AO32" i="19"/>
  <c r="AN32" i="19"/>
  <c r="AM32" i="19"/>
  <c r="AL32" i="19"/>
  <c r="AK32" i="19"/>
  <c r="AJ32" i="19"/>
  <c r="AI32" i="19"/>
  <c r="AH32" i="19"/>
  <c r="AG32" i="19"/>
  <c r="AF32" i="19"/>
  <c r="AE32" i="19"/>
  <c r="AD32" i="19"/>
  <c r="AC32" i="19"/>
  <c r="AB32" i="19"/>
  <c r="AA32" i="19"/>
  <c r="Z32" i="19"/>
  <c r="Y32" i="19"/>
  <c r="X32" i="19"/>
  <c r="W32" i="19"/>
  <c r="V32" i="19"/>
  <c r="BE38" i="19"/>
  <c r="BD38" i="19"/>
  <c r="BC38" i="19"/>
  <c r="BB38" i="19"/>
  <c r="BA38" i="19"/>
  <c r="AZ38" i="19"/>
  <c r="AY38" i="19"/>
  <c r="AX38" i="19"/>
  <c r="AW38" i="19"/>
  <c r="AV38" i="19"/>
  <c r="AU38" i="19"/>
  <c r="AT38" i="19"/>
  <c r="AS38" i="19"/>
  <c r="AR38" i="19"/>
  <c r="AQ38" i="19"/>
  <c r="AP38" i="19"/>
  <c r="AO38" i="19"/>
  <c r="AN38" i="19"/>
  <c r="AM38" i="19"/>
  <c r="AL38" i="19"/>
  <c r="AK38" i="19"/>
  <c r="AJ38" i="19"/>
  <c r="AI38" i="19"/>
  <c r="AH38" i="19"/>
  <c r="AG38" i="19"/>
  <c r="AF38" i="19"/>
  <c r="AE38" i="19"/>
  <c r="AD38" i="19"/>
  <c r="AC38" i="19"/>
  <c r="AB38" i="19"/>
  <c r="AA38" i="19"/>
  <c r="Z38" i="19"/>
  <c r="Y38" i="19"/>
  <c r="X38" i="19"/>
  <c r="W38" i="19"/>
  <c r="V38" i="19"/>
  <c r="BE31" i="19"/>
  <c r="BD31" i="19"/>
  <c r="BC31" i="19"/>
  <c r="BB31" i="19"/>
  <c r="BA31" i="19"/>
  <c r="AZ31" i="19"/>
  <c r="AY31" i="19"/>
  <c r="AX31" i="19"/>
  <c r="AW31" i="19"/>
  <c r="AV31" i="19"/>
  <c r="AU31" i="19"/>
  <c r="AT31" i="19"/>
  <c r="AS31" i="19"/>
  <c r="AR31" i="19"/>
  <c r="AQ31" i="19"/>
  <c r="AP31" i="19"/>
  <c r="AO31" i="19"/>
  <c r="AN31" i="19"/>
  <c r="AM31" i="19"/>
  <c r="AL31" i="19"/>
  <c r="AK31" i="19"/>
  <c r="AJ31" i="19"/>
  <c r="AI31" i="19"/>
  <c r="AH31" i="19"/>
  <c r="AG31" i="19"/>
  <c r="AF31" i="19"/>
  <c r="AE31" i="19"/>
  <c r="AD31" i="19"/>
  <c r="AC31" i="19"/>
  <c r="AB31" i="19"/>
  <c r="AA31" i="19"/>
  <c r="Z31" i="19"/>
  <c r="Y31" i="19"/>
  <c r="X31" i="19"/>
  <c r="W31" i="19"/>
  <c r="V31" i="19"/>
  <c r="BE37" i="19"/>
  <c r="BD37" i="19"/>
  <c r="BC37" i="19"/>
  <c r="BB37" i="19"/>
  <c r="BA37" i="19"/>
  <c r="AZ37" i="19"/>
  <c r="AY37" i="19"/>
  <c r="AX37" i="19"/>
  <c r="AW37" i="19"/>
  <c r="AV37" i="19"/>
  <c r="AU37" i="19"/>
  <c r="AT37" i="19"/>
  <c r="AS37" i="19"/>
  <c r="AR37" i="19"/>
  <c r="AQ37" i="19"/>
  <c r="AP37" i="19"/>
  <c r="AO37" i="19"/>
  <c r="AN37" i="19"/>
  <c r="AM37" i="19"/>
  <c r="AL37" i="19"/>
  <c r="AK37" i="19"/>
  <c r="AJ37" i="19"/>
  <c r="AI37" i="19"/>
  <c r="AH37" i="19"/>
  <c r="AG37" i="19"/>
  <c r="AF37" i="19"/>
  <c r="AE37" i="19"/>
  <c r="AD37" i="19"/>
  <c r="AC37" i="19"/>
  <c r="AB37" i="19"/>
  <c r="AA37" i="19"/>
  <c r="Z37" i="19"/>
  <c r="Y37" i="19"/>
  <c r="X37" i="19"/>
  <c r="W37" i="19"/>
  <c r="V37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E30" i="19"/>
  <c r="D30" i="19"/>
  <c r="C30" i="19"/>
  <c r="BE26" i="19"/>
  <c r="S26" i="19" s="1"/>
  <c r="BD26" i="19"/>
  <c r="BC26" i="19"/>
  <c r="BB26" i="19"/>
  <c r="R26" i="19" s="1"/>
  <c r="O26" i="19"/>
  <c r="N26" i="19"/>
  <c r="M26" i="19"/>
  <c r="L26" i="19"/>
  <c r="K26" i="19"/>
  <c r="J26" i="19"/>
  <c r="I26" i="19"/>
  <c r="H26" i="19"/>
  <c r="BE25" i="19"/>
  <c r="S25" i="19" s="1"/>
  <c r="BD25" i="19"/>
  <c r="BC25" i="19"/>
  <c r="BB25" i="19"/>
  <c r="R25" i="19" s="1"/>
  <c r="O25" i="19"/>
  <c r="N25" i="19"/>
  <c r="M25" i="19"/>
  <c r="L25" i="19"/>
  <c r="K25" i="19"/>
  <c r="J25" i="19"/>
  <c r="I25" i="19"/>
  <c r="H25" i="19"/>
  <c r="BE24" i="19"/>
  <c r="S24" i="19" s="1"/>
  <c r="BD24" i="19"/>
  <c r="BC24" i="19"/>
  <c r="BB24" i="19"/>
  <c r="R24" i="19" s="1"/>
  <c r="O24" i="19"/>
  <c r="N24" i="19"/>
  <c r="M24" i="19"/>
  <c r="L24" i="19"/>
  <c r="K24" i="19"/>
  <c r="J24" i="19"/>
  <c r="I24" i="19"/>
  <c r="H24" i="19"/>
  <c r="BE23" i="19"/>
  <c r="S23" i="19" s="1"/>
  <c r="BD23" i="19"/>
  <c r="BC23" i="19"/>
  <c r="BB23" i="19"/>
  <c r="R23" i="19" s="1"/>
  <c r="O23" i="19"/>
  <c r="N23" i="19"/>
  <c r="M23" i="19"/>
  <c r="L23" i="19"/>
  <c r="K23" i="19"/>
  <c r="J23" i="19"/>
  <c r="I23" i="19"/>
  <c r="H23" i="19"/>
  <c r="BE22" i="19"/>
  <c r="S22" i="19" s="1"/>
  <c r="BD22" i="19"/>
  <c r="BC22" i="19"/>
  <c r="BC41" i="19" s="1"/>
  <c r="BB22" i="19"/>
  <c r="O22" i="19"/>
  <c r="N22" i="19"/>
  <c r="M22" i="19"/>
  <c r="L22" i="19"/>
  <c r="K22" i="19"/>
  <c r="J22" i="19"/>
  <c r="I22" i="19"/>
  <c r="H22" i="19"/>
  <c r="BE21" i="19"/>
  <c r="S21" i="19" s="1"/>
  <c r="BD21" i="19"/>
  <c r="BC21" i="19"/>
  <c r="BB21" i="19"/>
  <c r="R21" i="19" s="1"/>
  <c r="O21" i="19"/>
  <c r="N21" i="19"/>
  <c r="M21" i="19"/>
  <c r="L21" i="19"/>
  <c r="K21" i="19"/>
  <c r="J21" i="19"/>
  <c r="I21" i="19"/>
  <c r="H21" i="19"/>
  <c r="BE20" i="19"/>
  <c r="S20" i="19" s="1"/>
  <c r="BD20" i="19"/>
  <c r="BC20" i="19"/>
  <c r="BB20" i="19"/>
  <c r="R20" i="19" s="1"/>
  <c r="O20" i="19"/>
  <c r="N20" i="19"/>
  <c r="M20" i="19"/>
  <c r="L20" i="19"/>
  <c r="K20" i="19"/>
  <c r="J20" i="19"/>
  <c r="I20" i="19"/>
  <c r="H20" i="19"/>
  <c r="BE28" i="19"/>
  <c r="S28" i="19" s="1"/>
  <c r="BD28" i="19"/>
  <c r="BC28" i="19"/>
  <c r="BB28" i="19"/>
  <c r="R28" i="19" s="1"/>
  <c r="O28" i="19"/>
  <c r="N28" i="19"/>
  <c r="M28" i="19"/>
  <c r="L28" i="19"/>
  <c r="K28" i="19"/>
  <c r="J28" i="19"/>
  <c r="I28" i="19"/>
  <c r="H28" i="19"/>
  <c r="BE27" i="19"/>
  <c r="S27" i="19" s="1"/>
  <c r="BD27" i="19"/>
  <c r="BC27" i="19"/>
  <c r="BB27" i="19"/>
  <c r="R27" i="19" s="1"/>
  <c r="BA27" i="19"/>
  <c r="O27" i="19"/>
  <c r="N27" i="19"/>
  <c r="M27" i="19"/>
  <c r="L27" i="19"/>
  <c r="K27" i="19"/>
  <c r="J27" i="19"/>
  <c r="I27" i="19"/>
  <c r="H27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E19" i="19"/>
  <c r="D19" i="19"/>
  <c r="C19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BE12" i="19"/>
  <c r="BD12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BE10" i="19"/>
  <c r="BD10" i="19"/>
  <c r="BC10" i="19"/>
  <c r="BB10" i="19"/>
  <c r="BB11" i="19" s="1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BE8" i="19"/>
  <c r="BD8" i="19"/>
  <c r="BC8" i="19"/>
  <c r="BB8" i="19"/>
  <c r="BA8" i="19"/>
  <c r="AZ8" i="19"/>
  <c r="AY8" i="19"/>
  <c r="AX8" i="19"/>
  <c r="AW8" i="19"/>
  <c r="AV8" i="19"/>
  <c r="AU8" i="19"/>
  <c r="AT8" i="19"/>
  <c r="AS8" i="19"/>
  <c r="AR8" i="19"/>
  <c r="AQ8" i="19"/>
  <c r="AP8" i="19"/>
  <c r="AO8" i="19"/>
  <c r="AN8" i="19"/>
  <c r="AM8" i="19"/>
  <c r="AL8" i="19"/>
  <c r="AK8" i="19"/>
  <c r="AJ8" i="19"/>
  <c r="AI8" i="19"/>
  <c r="AH8" i="19"/>
  <c r="AG8" i="19"/>
  <c r="AF8" i="19"/>
  <c r="AE8" i="19"/>
  <c r="AD8" i="19"/>
  <c r="AC8" i="19"/>
  <c r="AB8" i="19"/>
  <c r="AA8" i="19"/>
  <c r="Z8" i="19"/>
  <c r="Y8" i="19"/>
  <c r="X8" i="19"/>
  <c r="W8" i="19"/>
  <c r="V8" i="19"/>
  <c r="BE7" i="19"/>
  <c r="BD7" i="19"/>
  <c r="BC7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BE5" i="19"/>
  <c r="BD5" i="19"/>
  <c r="BC5" i="19"/>
  <c r="BB5" i="19"/>
  <c r="BE4" i="19"/>
  <c r="BD4" i="19"/>
  <c r="BC4" i="19"/>
  <c r="BB4" i="19"/>
  <c r="BA4" i="19"/>
  <c r="AZ4" i="19"/>
  <c r="AY4" i="19"/>
  <c r="AX4" i="19"/>
  <c r="AW4" i="19"/>
  <c r="AV4" i="19"/>
  <c r="AU4" i="19"/>
  <c r="AT4" i="19"/>
  <c r="B2" i="19"/>
  <c r="R109" i="1"/>
  <c r="R6" i="1" s="1"/>
  <c r="J57" i="19"/>
  <c r="P8" i="2"/>
  <c r="L96" i="19"/>
  <c r="L7" i="19" s="1"/>
  <c r="I12" i="1"/>
  <c r="Z120" i="19"/>
  <c r="Z121" i="19" s="1"/>
  <c r="AD120" i="19"/>
  <c r="AD121" i="19" s="1"/>
  <c r="AH120" i="19"/>
  <c r="AH121" i="19" s="1"/>
  <c r="AP120" i="19"/>
  <c r="AP121" i="19" s="1"/>
  <c r="AT120" i="19"/>
  <c r="AT121" i="19" s="1"/>
  <c r="AX120" i="19"/>
  <c r="O96" i="19"/>
  <c r="O7" i="19" s="1"/>
  <c r="X193" i="19"/>
  <c r="X194" i="19" s="1"/>
  <c r="AB193" i="19"/>
  <c r="AB194" i="19" s="1"/>
  <c r="AF193" i="19"/>
  <c r="AF194" i="19" s="1"/>
  <c r="AN193" i="19"/>
  <c r="AN194" i="19" s="1"/>
  <c r="AR193" i="19"/>
  <c r="AR194" i="19" s="1"/>
  <c r="AV193" i="19"/>
  <c r="AV194" i="19" s="1"/>
  <c r="BD193" i="19"/>
  <c r="BD194" i="19" s="1"/>
  <c r="I181" i="1"/>
  <c r="M182" i="1"/>
  <c r="J179" i="1"/>
  <c r="I180" i="2"/>
  <c r="Q182" i="2"/>
  <c r="N179" i="2"/>
  <c r="M96" i="19"/>
  <c r="N96" i="19"/>
  <c r="N108" i="19" s="1"/>
  <c r="AI154" i="19"/>
  <c r="AV109" i="19"/>
  <c r="AV6" i="19" s="1"/>
  <c r="BD109" i="19"/>
  <c r="BD6" i="19" s="1"/>
  <c r="AW107" i="19"/>
  <c r="BA107" i="19"/>
  <c r="AK148" i="19"/>
  <c r="AY181" i="19"/>
  <c r="AZ181" i="19"/>
  <c r="AQ156" i="1"/>
  <c r="BC156" i="1"/>
  <c r="BC71" i="1"/>
  <c r="N142" i="1"/>
  <c r="J161" i="1"/>
  <c r="J126" i="1"/>
  <c r="N165" i="1"/>
  <c r="J166" i="1"/>
  <c r="AB156" i="1"/>
  <c r="AA61" i="1"/>
  <c r="M64" i="1"/>
  <c r="Q65" i="1"/>
  <c r="X71" i="1"/>
  <c r="O143" i="1"/>
  <c r="E187" i="1"/>
  <c r="C186" i="1"/>
  <c r="D113" i="1"/>
  <c r="X61" i="1"/>
  <c r="X132" i="1" s="1"/>
  <c r="S5" i="1"/>
  <c r="P141" i="1"/>
  <c r="C36" i="1"/>
  <c r="AK61" i="1"/>
  <c r="P5" i="1"/>
  <c r="C88" i="1"/>
  <c r="C28" i="2"/>
  <c r="C52" i="2"/>
  <c r="H128" i="2"/>
  <c r="P166" i="2"/>
  <c r="L131" i="2"/>
  <c r="L60" i="2"/>
  <c r="L169" i="2" s="1"/>
  <c r="AT61" i="2"/>
  <c r="P63" i="2"/>
  <c r="L65" i="2"/>
  <c r="L67" i="2"/>
  <c r="H69" i="2"/>
  <c r="P70" i="2"/>
  <c r="M72" i="2"/>
  <c r="D76" i="2"/>
  <c r="I106" i="2"/>
  <c r="I103" i="2"/>
  <c r="E106" i="2"/>
  <c r="D43" i="2"/>
  <c r="AM61" i="2"/>
  <c r="BC61" i="2"/>
  <c r="E80" i="2"/>
  <c r="C202" i="2"/>
  <c r="D176" i="2"/>
  <c r="D187" i="2"/>
  <c r="D106" i="2"/>
  <c r="E114" i="2"/>
  <c r="C103" i="2"/>
  <c r="P5" i="2"/>
  <c r="E22" i="2"/>
  <c r="R160" i="2"/>
  <c r="AR156" i="2"/>
  <c r="I107" i="2"/>
  <c r="O162" i="2"/>
  <c r="K164" i="2"/>
  <c r="AG168" i="2"/>
  <c r="AC61" i="2"/>
  <c r="D91" i="2"/>
  <c r="H145" i="2"/>
  <c r="H9" i="2" s="1"/>
  <c r="L145" i="2"/>
  <c r="L9" i="2" s="1"/>
  <c r="R180" i="2"/>
  <c r="J181" i="2"/>
  <c r="N182" i="2"/>
  <c r="BB121" i="19"/>
  <c r="S5" i="2"/>
  <c r="Q42" i="1"/>
  <c r="R42" i="2"/>
  <c r="T38" i="2"/>
  <c r="T37" i="2"/>
  <c r="T38" i="1"/>
  <c r="T37" i="1"/>
  <c r="T38" i="19"/>
  <c r="T37" i="19"/>
  <c r="L160" i="1" l="1"/>
  <c r="P60" i="1"/>
  <c r="I140" i="2"/>
  <c r="E13" i="2"/>
  <c r="I110" i="2"/>
  <c r="E119" i="2"/>
  <c r="C190" i="2"/>
  <c r="C191" i="2"/>
  <c r="D200" i="2"/>
  <c r="D32" i="2"/>
  <c r="C43" i="2"/>
  <c r="C31" i="1"/>
  <c r="C172" i="1"/>
  <c r="E24" i="1"/>
  <c r="C76" i="2"/>
  <c r="E34" i="2"/>
  <c r="D115" i="2"/>
  <c r="E90" i="2"/>
  <c r="C115" i="2"/>
  <c r="C174" i="2"/>
  <c r="C179" i="2" s="1"/>
  <c r="E188" i="2"/>
  <c r="E201" i="2"/>
  <c r="D25" i="2"/>
  <c r="C102" i="2"/>
  <c r="C32" i="2"/>
  <c r="D102" i="1"/>
  <c r="C80" i="1"/>
  <c r="C54" i="1"/>
  <c r="C129" i="1" s="1"/>
  <c r="C23" i="1"/>
  <c r="P110" i="1"/>
  <c r="E114" i="1"/>
  <c r="D172" i="1"/>
  <c r="D181" i="1" s="1"/>
  <c r="N136" i="1"/>
  <c r="N127" i="1"/>
  <c r="R128" i="1"/>
  <c r="J141" i="1"/>
  <c r="R131" i="1"/>
  <c r="Q179" i="1"/>
  <c r="BA108" i="2"/>
  <c r="J138" i="2"/>
  <c r="C80" i="2"/>
  <c r="H110" i="2"/>
  <c r="C57" i="1"/>
  <c r="E104" i="1"/>
  <c r="AO156" i="1"/>
  <c r="E198" i="1"/>
  <c r="D197" i="1"/>
  <c r="E37" i="2"/>
  <c r="C92" i="2"/>
  <c r="D107" i="2"/>
  <c r="E95" i="2"/>
  <c r="E143" i="2" s="1"/>
  <c r="E172" i="2"/>
  <c r="D190" i="2"/>
  <c r="C197" i="2"/>
  <c r="C100" i="2"/>
  <c r="D53" i="2"/>
  <c r="D58" i="2" s="1"/>
  <c r="D28" i="2"/>
  <c r="C24" i="2"/>
  <c r="C94" i="1"/>
  <c r="C76" i="1"/>
  <c r="C85" i="1" s="1"/>
  <c r="C51" i="1"/>
  <c r="C27" i="1"/>
  <c r="BA71" i="1"/>
  <c r="C119" i="1"/>
  <c r="C143" i="1" s="1"/>
  <c r="K110" i="1"/>
  <c r="D190" i="1"/>
  <c r="E94" i="1"/>
  <c r="E100" i="1"/>
  <c r="D24" i="1"/>
  <c r="L60" i="1"/>
  <c r="L133" i="1" s="1"/>
  <c r="L11" i="1" s="1"/>
  <c r="M139" i="1"/>
  <c r="N160" i="1"/>
  <c r="AM71" i="1"/>
  <c r="AA156" i="1"/>
  <c r="BE154" i="19"/>
  <c r="R109" i="2"/>
  <c r="R6" i="2" s="1"/>
  <c r="O69" i="2"/>
  <c r="N125" i="2"/>
  <c r="AX71" i="1"/>
  <c r="AQ61" i="1"/>
  <c r="AQ132" i="1" s="1"/>
  <c r="R166" i="1"/>
  <c r="W71" i="1"/>
  <c r="AF61" i="2"/>
  <c r="AF132" i="2" s="1"/>
  <c r="J126" i="2"/>
  <c r="N161" i="2"/>
  <c r="P44" i="1"/>
  <c r="I162" i="1"/>
  <c r="M164" i="1"/>
  <c r="I60" i="1"/>
  <c r="I169" i="1" s="1"/>
  <c r="V168" i="1"/>
  <c r="AD168" i="1"/>
  <c r="AP168" i="1"/>
  <c r="AX168" i="1"/>
  <c r="J124" i="1"/>
  <c r="N124" i="1"/>
  <c r="R136" i="1"/>
  <c r="J137" i="1"/>
  <c r="N125" i="1"/>
  <c r="R125" i="1"/>
  <c r="N126" i="1"/>
  <c r="R126" i="1"/>
  <c r="J127" i="1"/>
  <c r="R127" i="1"/>
  <c r="J128" i="1"/>
  <c r="N128" i="1"/>
  <c r="J129" i="1"/>
  <c r="N141" i="1"/>
  <c r="R129" i="1"/>
  <c r="J142" i="1"/>
  <c r="N130" i="1"/>
  <c r="R142" i="1"/>
  <c r="J131" i="1"/>
  <c r="N131" i="1"/>
  <c r="R143" i="1"/>
  <c r="I179" i="1"/>
  <c r="M179" i="1"/>
  <c r="I180" i="1"/>
  <c r="M180" i="1"/>
  <c r="Q180" i="1"/>
  <c r="M181" i="1"/>
  <c r="Q181" i="1"/>
  <c r="I182" i="1"/>
  <c r="Q182" i="1"/>
  <c r="S60" i="2"/>
  <c r="S133" i="2" s="1"/>
  <c r="S11" i="2" s="1"/>
  <c r="AB156" i="2"/>
  <c r="AF156" i="2"/>
  <c r="AE144" i="2"/>
  <c r="AU168" i="2"/>
  <c r="R136" i="2"/>
  <c r="J125" i="2"/>
  <c r="R125" i="2"/>
  <c r="N138" i="2"/>
  <c r="J127" i="2"/>
  <c r="N127" i="2"/>
  <c r="R127" i="2"/>
  <c r="N128" i="2"/>
  <c r="R128" i="2"/>
  <c r="J129" i="2"/>
  <c r="R129" i="2"/>
  <c r="J130" i="2"/>
  <c r="R130" i="2"/>
  <c r="J131" i="2"/>
  <c r="N131" i="2"/>
  <c r="M179" i="2"/>
  <c r="Q179" i="2"/>
  <c r="I181" i="2"/>
  <c r="M181" i="2"/>
  <c r="I182" i="2"/>
  <c r="AB61" i="2"/>
  <c r="R126" i="2"/>
  <c r="AH71" i="1"/>
  <c r="AP156" i="1"/>
  <c r="S42" i="2"/>
  <c r="AF156" i="19"/>
  <c r="X61" i="2"/>
  <c r="P44" i="2"/>
  <c r="W132" i="2"/>
  <c r="AI156" i="2"/>
  <c r="Q139" i="2"/>
  <c r="AO61" i="2"/>
  <c r="AO132" i="2" s="1"/>
  <c r="Y61" i="2"/>
  <c r="J145" i="2"/>
  <c r="J9" i="2" s="1"/>
  <c r="M67" i="1"/>
  <c r="BC61" i="1"/>
  <c r="AM61" i="1"/>
  <c r="W61" i="1"/>
  <c r="N167" i="1"/>
  <c r="R130" i="1"/>
  <c r="J130" i="1"/>
  <c r="N129" i="1"/>
  <c r="R161" i="1"/>
  <c r="J125" i="1"/>
  <c r="N137" i="1"/>
  <c r="J136" i="1"/>
  <c r="AY71" i="1"/>
  <c r="AI71" i="1"/>
  <c r="Q60" i="1"/>
  <c r="R174" i="19"/>
  <c r="AS58" i="19"/>
  <c r="AS156" i="19" s="1"/>
  <c r="AO154" i="19"/>
  <c r="Q12" i="1"/>
  <c r="I72" i="1"/>
  <c r="I8" i="1"/>
  <c r="AB144" i="2"/>
  <c r="AJ144" i="2"/>
  <c r="AN144" i="2"/>
  <c r="AZ144" i="2"/>
  <c r="AK59" i="19"/>
  <c r="AK63" i="19" s="1"/>
  <c r="I65" i="1"/>
  <c r="AY61" i="1"/>
  <c r="AI61" i="1"/>
  <c r="AI132" i="1" s="1"/>
  <c r="N166" i="1"/>
  <c r="R165" i="1"/>
  <c r="J165" i="1"/>
  <c r="R160" i="1"/>
  <c r="J160" i="1"/>
  <c r="R141" i="1"/>
  <c r="AU71" i="1"/>
  <c r="AE71" i="1"/>
  <c r="M60" i="1"/>
  <c r="M169" i="1" s="1"/>
  <c r="Y154" i="19"/>
  <c r="N8" i="2"/>
  <c r="M8" i="1"/>
  <c r="O186" i="19"/>
  <c r="P205" i="19"/>
  <c r="J15" i="1"/>
  <c r="R15" i="1"/>
  <c r="N42" i="1"/>
  <c r="J45" i="19"/>
  <c r="N45" i="19"/>
  <c r="S57" i="19"/>
  <c r="AF144" i="1"/>
  <c r="AJ144" i="1"/>
  <c r="AN144" i="1"/>
  <c r="AR144" i="1"/>
  <c r="AV144" i="1"/>
  <c r="AZ144" i="1"/>
  <c r="Q148" i="2"/>
  <c r="O136" i="2"/>
  <c r="AK61" i="2"/>
  <c r="AK132" i="2" s="1"/>
  <c r="AB132" i="2"/>
  <c r="N126" i="2"/>
  <c r="K136" i="2"/>
  <c r="AG61" i="2"/>
  <c r="AK168" i="2"/>
  <c r="X132" i="2"/>
  <c r="X156" i="2"/>
  <c r="AU61" i="1"/>
  <c r="AE61" i="1"/>
  <c r="R167" i="1"/>
  <c r="R124" i="1"/>
  <c r="Q175" i="19"/>
  <c r="Q180" i="19" s="1"/>
  <c r="BE164" i="19"/>
  <c r="M72" i="1"/>
  <c r="AZ161" i="19"/>
  <c r="X163" i="19"/>
  <c r="BD163" i="19"/>
  <c r="AT168" i="1"/>
  <c r="F157" i="2"/>
  <c r="AE148" i="19"/>
  <c r="Y168" i="2"/>
  <c r="AC168" i="2"/>
  <c r="AO168" i="2"/>
  <c r="L125" i="2"/>
  <c r="L139" i="2"/>
  <c r="L129" i="2"/>
  <c r="O180" i="2"/>
  <c r="I94" i="19"/>
  <c r="M94" i="19"/>
  <c r="M106" i="19" s="1"/>
  <c r="N97" i="19"/>
  <c r="N8" i="19" s="1"/>
  <c r="K205" i="19"/>
  <c r="I42" i="1"/>
  <c r="M42" i="1"/>
  <c r="L166" i="1"/>
  <c r="Q129" i="1"/>
  <c r="AY61" i="2"/>
  <c r="AQ168" i="2"/>
  <c r="AA164" i="19"/>
  <c r="AA160" i="19"/>
  <c r="AM160" i="19"/>
  <c r="AA161" i="19"/>
  <c r="BC168" i="2"/>
  <c r="AM168" i="2"/>
  <c r="I72" i="2"/>
  <c r="AQ58" i="19"/>
  <c r="AQ156" i="19" s="1"/>
  <c r="L8" i="2"/>
  <c r="AE160" i="19"/>
  <c r="N7" i="19"/>
  <c r="AU61" i="2"/>
  <c r="AU132" i="2" s="1"/>
  <c r="P145" i="2"/>
  <c r="P9" i="2" s="1"/>
  <c r="AQ61" i="2"/>
  <c r="AY168" i="2"/>
  <c r="Q103" i="2"/>
  <c r="Q72" i="2"/>
  <c r="AT132" i="2"/>
  <c r="BB168" i="1"/>
  <c r="AH168" i="1"/>
  <c r="M160" i="1"/>
  <c r="AS165" i="19"/>
  <c r="H8" i="2"/>
  <c r="W160" i="19"/>
  <c r="AI160" i="19"/>
  <c r="AQ160" i="19"/>
  <c r="W161" i="19"/>
  <c r="V193" i="19"/>
  <c r="V194" i="19" s="1"/>
  <c r="AE161" i="19"/>
  <c r="AI161" i="19"/>
  <c r="AM161" i="19"/>
  <c r="AQ161" i="19"/>
  <c r="W162" i="19"/>
  <c r="AA162" i="19"/>
  <c r="AE162" i="19"/>
  <c r="AI162" i="19"/>
  <c r="AM162" i="19"/>
  <c r="W163" i="19"/>
  <c r="AA163" i="19"/>
  <c r="AE163" i="19"/>
  <c r="AI163" i="19"/>
  <c r="AM163" i="19"/>
  <c r="AQ163" i="19"/>
  <c r="W164" i="19"/>
  <c r="AE164" i="19"/>
  <c r="AI164" i="19"/>
  <c r="AM164" i="19"/>
  <c r="AQ164" i="19"/>
  <c r="P92" i="19"/>
  <c r="P104" i="19" s="1"/>
  <c r="W165" i="19"/>
  <c r="AA165" i="19"/>
  <c r="AE165" i="19"/>
  <c r="AI165" i="19"/>
  <c r="AM165" i="19"/>
  <c r="AQ165" i="19"/>
  <c r="W166" i="19"/>
  <c r="AE166" i="19"/>
  <c r="AI166" i="19"/>
  <c r="AQ166" i="19"/>
  <c r="W167" i="19"/>
  <c r="AE167" i="19"/>
  <c r="AI167" i="19"/>
  <c r="AM167" i="19"/>
  <c r="AQ167" i="19"/>
  <c r="L205" i="19"/>
  <c r="AX108" i="1"/>
  <c r="BB108" i="1"/>
  <c r="H137" i="1"/>
  <c r="H127" i="1"/>
  <c r="H128" i="1"/>
  <c r="H129" i="1"/>
  <c r="P129" i="1"/>
  <c r="V144" i="1"/>
  <c r="Z144" i="1"/>
  <c r="AD144" i="1"/>
  <c r="AH144" i="1"/>
  <c r="AL144" i="1"/>
  <c r="AP144" i="1"/>
  <c r="AT144" i="1"/>
  <c r="AX144" i="1"/>
  <c r="O179" i="1"/>
  <c r="O181" i="1"/>
  <c r="S181" i="1"/>
  <c r="S182" i="1"/>
  <c r="H125" i="2"/>
  <c r="P125" i="2"/>
  <c r="H126" i="2"/>
  <c r="L126" i="2"/>
  <c r="H127" i="2"/>
  <c r="L127" i="2"/>
  <c r="P127" i="2"/>
  <c r="L128" i="2"/>
  <c r="P128" i="2"/>
  <c r="P129" i="2"/>
  <c r="L130" i="2"/>
  <c r="H131" i="2"/>
  <c r="P131" i="2"/>
  <c r="AD132" i="2"/>
  <c r="H60" i="2"/>
  <c r="Y156" i="2"/>
  <c r="AC156" i="2"/>
  <c r="AK156" i="2"/>
  <c r="AO156" i="2"/>
  <c r="AW108" i="2"/>
  <c r="P143" i="2"/>
  <c r="K143" i="2"/>
  <c r="N180" i="2"/>
  <c r="R181" i="2"/>
  <c r="J182" i="2"/>
  <c r="F151" i="19"/>
  <c r="F149" i="2"/>
  <c r="F153" i="2"/>
  <c r="F198" i="1"/>
  <c r="F202" i="1"/>
  <c r="F206" i="1"/>
  <c r="F188" i="1"/>
  <c r="F192" i="1"/>
  <c r="F113" i="1"/>
  <c r="F117" i="1"/>
  <c r="F121" i="1"/>
  <c r="F103" i="1"/>
  <c r="F107" i="1"/>
  <c r="F89" i="1"/>
  <c r="F93" i="1"/>
  <c r="F97" i="1"/>
  <c r="F79" i="1"/>
  <c r="F83" i="1"/>
  <c r="F5" i="1" s="1"/>
  <c r="F50" i="1"/>
  <c r="F54" i="1"/>
  <c r="F58" i="1"/>
  <c r="F49" i="1"/>
  <c r="F199" i="1"/>
  <c r="F203" i="1"/>
  <c r="F197" i="1"/>
  <c r="F189" i="1"/>
  <c r="F193" i="1"/>
  <c r="F114" i="1"/>
  <c r="F118" i="1"/>
  <c r="F112" i="1"/>
  <c r="F104" i="1"/>
  <c r="F108" i="1"/>
  <c r="F90" i="1"/>
  <c r="F94" i="1"/>
  <c r="F88" i="1"/>
  <c r="F80" i="1"/>
  <c r="F84" i="1"/>
  <c r="F51" i="1"/>
  <c r="F55" i="1"/>
  <c r="F59" i="1"/>
  <c r="F201" i="1"/>
  <c r="F205" i="1"/>
  <c r="F187" i="1"/>
  <c r="F191" i="1"/>
  <c r="F185" i="1"/>
  <c r="F116" i="1"/>
  <c r="F120" i="1"/>
  <c r="F102" i="1"/>
  <c r="F106" i="1"/>
  <c r="F100" i="1"/>
  <c r="F92" i="1"/>
  <c r="F96" i="1"/>
  <c r="F7" i="1" s="1"/>
  <c r="F78" i="1"/>
  <c r="F82" i="1"/>
  <c r="F76" i="1"/>
  <c r="F53" i="1"/>
  <c r="F57" i="1"/>
  <c r="F61" i="1"/>
  <c r="F43" i="1"/>
  <c r="F200" i="1"/>
  <c r="F194" i="1"/>
  <c r="F105" i="1"/>
  <c r="F77" i="1"/>
  <c r="F44" i="1" s="1"/>
  <c r="F56" i="1"/>
  <c r="F32" i="1"/>
  <c r="F36" i="1"/>
  <c r="F21" i="1"/>
  <c r="F25" i="1"/>
  <c r="F20" i="1"/>
  <c r="F52" i="1"/>
  <c r="F28" i="1"/>
  <c r="F204" i="1"/>
  <c r="F115" i="1"/>
  <c r="F109" i="1"/>
  <c r="F81" i="1"/>
  <c r="F60" i="1"/>
  <c r="T52" i="20" s="1"/>
  <c r="F33" i="1"/>
  <c r="F37" i="1"/>
  <c r="T56" i="20" s="1"/>
  <c r="F22" i="1"/>
  <c r="F26" i="1"/>
  <c r="F95" i="1"/>
  <c r="F35" i="1"/>
  <c r="F24" i="1"/>
  <c r="F186" i="1"/>
  <c r="F119" i="1"/>
  <c r="F91" i="1"/>
  <c r="F85" i="1"/>
  <c r="F45" i="1"/>
  <c r="F34" i="1"/>
  <c r="F38" i="1"/>
  <c r="F23" i="1"/>
  <c r="F27" i="1"/>
  <c r="F190" i="1"/>
  <c r="F101" i="1"/>
  <c r="F41" i="1"/>
  <c r="F31" i="1"/>
  <c r="T43" i="1"/>
  <c r="T23" i="1"/>
  <c r="D28" i="1"/>
  <c r="D23" i="1"/>
  <c r="D37" i="1"/>
  <c r="D33" i="1"/>
  <c r="D41" i="1"/>
  <c r="D52" i="1"/>
  <c r="D127" i="1" s="1"/>
  <c r="D55" i="1"/>
  <c r="D79" i="1"/>
  <c r="D83" i="1"/>
  <c r="D5" i="1" s="1"/>
  <c r="D90" i="1"/>
  <c r="D97" i="1" s="1"/>
  <c r="D8" i="1" s="1"/>
  <c r="D94" i="1"/>
  <c r="D103" i="1"/>
  <c r="E14" i="1"/>
  <c r="E21" i="1"/>
  <c r="E25" i="1"/>
  <c r="E38" i="1"/>
  <c r="E35" i="1"/>
  <c r="E43" i="1"/>
  <c r="E42" i="1" s="1"/>
  <c r="E50" i="1"/>
  <c r="E56" i="1"/>
  <c r="E77" i="1"/>
  <c r="E81" i="1"/>
  <c r="E84" i="1" s="1"/>
  <c r="E4" i="1" s="1"/>
  <c r="E89" i="1"/>
  <c r="E93" i="1"/>
  <c r="E103" i="1"/>
  <c r="D204" i="1"/>
  <c r="D200" i="1"/>
  <c r="C204" i="1"/>
  <c r="C200" i="1"/>
  <c r="E192" i="1"/>
  <c r="E188" i="1"/>
  <c r="E177" i="1"/>
  <c r="E172" i="1"/>
  <c r="D189" i="1"/>
  <c r="D185" i="1"/>
  <c r="D174" i="1"/>
  <c r="D13" i="1"/>
  <c r="D21" i="1"/>
  <c r="D26" i="1"/>
  <c r="D34" i="1"/>
  <c r="D45" i="1"/>
  <c r="D51" i="1"/>
  <c r="D162" i="1" s="1"/>
  <c r="D54" i="1"/>
  <c r="D80" i="1"/>
  <c r="D88" i="1"/>
  <c r="D93" i="1"/>
  <c r="D141" i="1" s="1"/>
  <c r="C104" i="1"/>
  <c r="D14" i="1"/>
  <c r="D22" i="1"/>
  <c r="D31" i="1"/>
  <c r="D35" i="1"/>
  <c r="D49" i="1"/>
  <c r="D56" i="1"/>
  <c r="D76" i="1"/>
  <c r="D84" i="1" s="1"/>
  <c r="D4" i="1" s="1"/>
  <c r="D81" i="1"/>
  <c r="D89" i="1"/>
  <c r="D95" i="1"/>
  <c r="E106" i="1"/>
  <c r="E13" i="1"/>
  <c r="E22" i="1"/>
  <c r="E37" i="1"/>
  <c r="E34" i="1"/>
  <c r="E49" i="1"/>
  <c r="E51" i="1"/>
  <c r="E52" i="1"/>
  <c r="E53" i="1"/>
  <c r="E128" i="1" s="1"/>
  <c r="E54" i="1"/>
  <c r="E76" i="1"/>
  <c r="E82" i="1"/>
  <c r="E91" i="1"/>
  <c r="E163" i="1" s="1"/>
  <c r="C101" i="1"/>
  <c r="D203" i="1"/>
  <c r="D198" i="1"/>
  <c r="C201" i="1"/>
  <c r="C206" i="1" s="1"/>
  <c r="E191" i="1"/>
  <c r="E186" i="1"/>
  <c r="E174" i="1"/>
  <c r="D188" i="1"/>
  <c r="D176" i="1"/>
  <c r="E203" i="1"/>
  <c r="E199" i="1"/>
  <c r="C191" i="1"/>
  <c r="C187" i="1"/>
  <c r="C174" i="1"/>
  <c r="C109" i="1"/>
  <c r="C6" i="1" s="1"/>
  <c r="E116" i="1"/>
  <c r="E140" i="1" s="1"/>
  <c r="E112" i="1"/>
  <c r="C177" i="1"/>
  <c r="D118" i="1"/>
  <c r="D130" i="1" s="1"/>
  <c r="D114" i="1"/>
  <c r="D126" i="1" s="1"/>
  <c r="M110" i="1"/>
  <c r="C118" i="1"/>
  <c r="C114" i="1"/>
  <c r="L110" i="1"/>
  <c r="C102" i="1"/>
  <c r="T22" i="1"/>
  <c r="D27" i="1"/>
  <c r="D38" i="1"/>
  <c r="D77" i="1"/>
  <c r="D91" i="1"/>
  <c r="D107" i="1"/>
  <c r="E20" i="1"/>
  <c r="E31" i="1"/>
  <c r="E41" i="1"/>
  <c r="E55" i="1"/>
  <c r="E57" i="1"/>
  <c r="E78" i="1"/>
  <c r="E88" i="1"/>
  <c r="E160" i="1" s="1"/>
  <c r="E95" i="1"/>
  <c r="D202" i="1"/>
  <c r="D206" i="1" s="1"/>
  <c r="C203" i="1"/>
  <c r="C197" i="1"/>
  <c r="E185" i="1"/>
  <c r="D191" i="1"/>
  <c r="D177" i="1"/>
  <c r="E202" i="1"/>
  <c r="E197" i="1"/>
  <c r="C188" i="1"/>
  <c r="S110" i="1"/>
  <c r="E118" i="1"/>
  <c r="E142" i="1" s="1"/>
  <c r="E113" i="1"/>
  <c r="E137" i="1" s="1"/>
  <c r="C175" i="1"/>
  <c r="C180" i="1" s="1"/>
  <c r="D116" i="1"/>
  <c r="Q110" i="1"/>
  <c r="C117" i="1"/>
  <c r="C112" i="1"/>
  <c r="C124" i="1" s="1"/>
  <c r="C100" i="1"/>
  <c r="C106" i="1"/>
  <c r="C14" i="1"/>
  <c r="C21" i="1"/>
  <c r="C25" i="1"/>
  <c r="C38" i="1"/>
  <c r="C35" i="1"/>
  <c r="C45" i="1"/>
  <c r="C50" i="1"/>
  <c r="C56" i="1"/>
  <c r="C78" i="1"/>
  <c r="C82" i="1"/>
  <c r="C89" i="1"/>
  <c r="C93" i="1"/>
  <c r="D100" i="1"/>
  <c r="E105" i="1"/>
  <c r="T28" i="1"/>
  <c r="D20" i="1"/>
  <c r="D32" i="1"/>
  <c r="D50" i="1"/>
  <c r="D125" i="1" s="1"/>
  <c r="D57" i="1"/>
  <c r="D78" i="1"/>
  <c r="D92" i="1"/>
  <c r="E23" i="1"/>
  <c r="E32" i="1"/>
  <c r="E79" i="1"/>
  <c r="E90" i="1"/>
  <c r="D104" i="1"/>
  <c r="D201" i="1"/>
  <c r="C202" i="1"/>
  <c r="E190" i="1"/>
  <c r="AW156" i="1"/>
  <c r="Q156" i="1" s="1"/>
  <c r="AW71" i="1"/>
  <c r="P136" i="1"/>
  <c r="H138" i="1"/>
  <c r="H143" i="1"/>
  <c r="AF59" i="19"/>
  <c r="AV59" i="19"/>
  <c r="AV72" i="19" s="1"/>
  <c r="AJ156" i="19"/>
  <c r="L108" i="19"/>
  <c r="D95" i="2"/>
  <c r="D81" i="2"/>
  <c r="C77" i="2"/>
  <c r="E54" i="2"/>
  <c r="E165" i="2" s="1"/>
  <c r="E53" i="2"/>
  <c r="E52" i="2"/>
  <c r="E36" i="2"/>
  <c r="E31" i="2"/>
  <c r="E23" i="2"/>
  <c r="E27" i="2"/>
  <c r="C91" i="2"/>
  <c r="D100" i="2"/>
  <c r="E109" i="2"/>
  <c r="E6" i="2" s="1"/>
  <c r="D114" i="2"/>
  <c r="D119" i="2"/>
  <c r="E113" i="2"/>
  <c r="E137" i="2" s="1"/>
  <c r="E118" i="2"/>
  <c r="E88" i="2"/>
  <c r="E94" i="2"/>
  <c r="C105" i="2"/>
  <c r="O110" i="2"/>
  <c r="C114" i="2"/>
  <c r="C119" i="2"/>
  <c r="E177" i="2"/>
  <c r="E182" i="2" s="1"/>
  <c r="C188" i="2"/>
  <c r="C172" i="2"/>
  <c r="D186" i="2"/>
  <c r="D175" i="2"/>
  <c r="C189" i="2"/>
  <c r="E186" i="2"/>
  <c r="E192" i="2"/>
  <c r="C201" i="2"/>
  <c r="D198" i="2"/>
  <c r="D204" i="2"/>
  <c r="E102" i="2"/>
  <c r="D90" i="2"/>
  <c r="D97" i="2" s="1"/>
  <c r="D8" i="2" s="1"/>
  <c r="E76" i="2"/>
  <c r="D54" i="2"/>
  <c r="D49" i="2"/>
  <c r="D33" i="2"/>
  <c r="D26" i="2"/>
  <c r="D21" i="2"/>
  <c r="D78" i="2"/>
  <c r="L69" i="2"/>
  <c r="P67" i="2"/>
  <c r="H66" i="2"/>
  <c r="H64" i="2"/>
  <c r="AX61" i="2"/>
  <c r="AX132" i="2" s="1"/>
  <c r="V61" i="2"/>
  <c r="V132" i="2" s="1"/>
  <c r="P130" i="2"/>
  <c r="C55" i="2"/>
  <c r="C51" i="2"/>
  <c r="C126" i="2" s="1"/>
  <c r="C45" i="2"/>
  <c r="C33" i="2"/>
  <c r="C26" i="2"/>
  <c r="C20" i="2"/>
  <c r="C103" i="1"/>
  <c r="C95" i="1"/>
  <c r="C90" i="1"/>
  <c r="C81" i="1"/>
  <c r="C77" i="1"/>
  <c r="AS61" i="1"/>
  <c r="P166" i="1"/>
  <c r="H165" i="1"/>
  <c r="C52" i="1"/>
  <c r="P160" i="1"/>
  <c r="C41" i="1"/>
  <c r="C32" i="1"/>
  <c r="C24" i="1"/>
  <c r="C28" i="1"/>
  <c r="D105" i="1"/>
  <c r="AC71" i="1"/>
  <c r="AS156" i="1"/>
  <c r="H110" i="1"/>
  <c r="C116" i="1"/>
  <c r="D112" i="1"/>
  <c r="D136" i="1" s="1"/>
  <c r="D119" i="1"/>
  <c r="R110" i="1"/>
  <c r="E119" i="1"/>
  <c r="C185" i="1"/>
  <c r="C194" i="1" s="1"/>
  <c r="C192" i="1"/>
  <c r="E204" i="1"/>
  <c r="D187" i="1"/>
  <c r="E176" i="1"/>
  <c r="E181" i="1" s="1"/>
  <c r="C199" i="1"/>
  <c r="C105" i="1"/>
  <c r="E80" i="1"/>
  <c r="E26" i="1"/>
  <c r="E102" i="1"/>
  <c r="D25" i="1"/>
  <c r="F176" i="1"/>
  <c r="S8" i="1"/>
  <c r="V44" i="19"/>
  <c r="V42" i="19"/>
  <c r="Z42" i="19"/>
  <c r="Z44" i="19"/>
  <c r="J43" i="19"/>
  <c r="AD44" i="19"/>
  <c r="AL44" i="19"/>
  <c r="AL42" i="19"/>
  <c r="N43" i="19"/>
  <c r="AP42" i="19"/>
  <c r="AP44" i="19"/>
  <c r="AX44" i="19"/>
  <c r="AX42" i="19"/>
  <c r="R43" i="19"/>
  <c r="BB44" i="19"/>
  <c r="W148" i="19"/>
  <c r="W58" i="19"/>
  <c r="W59" i="19" s="1"/>
  <c r="W68" i="19" s="1"/>
  <c r="AA148" i="19"/>
  <c r="AA58" i="19"/>
  <c r="AI58" i="19"/>
  <c r="L58" i="19" s="1"/>
  <c r="AI148" i="19"/>
  <c r="AM148" i="19"/>
  <c r="AM58" i="19"/>
  <c r="AU58" i="19"/>
  <c r="AU148" i="19"/>
  <c r="AY58" i="19"/>
  <c r="AY160" i="19"/>
  <c r="BC148" i="19"/>
  <c r="BC58" i="19"/>
  <c r="AU149" i="19"/>
  <c r="AU161" i="19"/>
  <c r="AQ162" i="19"/>
  <c r="AQ150" i="19"/>
  <c r="BC165" i="19"/>
  <c r="BC153" i="19"/>
  <c r="AA167" i="19"/>
  <c r="AA155" i="19"/>
  <c r="AZ58" i="19"/>
  <c r="AZ148" i="19"/>
  <c r="AZ152" i="19"/>
  <c r="AZ164" i="19"/>
  <c r="BB108" i="19"/>
  <c r="X144" i="1"/>
  <c r="X168" i="1"/>
  <c r="H136" i="1"/>
  <c r="P143" i="1"/>
  <c r="S179" i="1"/>
  <c r="K181" i="1"/>
  <c r="K182" i="1"/>
  <c r="P126" i="2"/>
  <c r="P65" i="2"/>
  <c r="P12" i="2"/>
  <c r="P72" i="2"/>
  <c r="P60" i="2"/>
  <c r="K84" i="2"/>
  <c r="K4" i="2" s="1"/>
  <c r="AG156" i="2"/>
  <c r="AF144" i="2"/>
  <c r="K96" i="2"/>
  <c r="K7" i="2" s="1"/>
  <c r="X148" i="19"/>
  <c r="X160" i="19"/>
  <c r="H102" i="1"/>
  <c r="H162" i="1"/>
  <c r="L136" i="1"/>
  <c r="P137" i="1"/>
  <c r="H142" i="1"/>
  <c r="L143" i="1"/>
  <c r="K180" i="1"/>
  <c r="O182" i="1"/>
  <c r="H106" i="2"/>
  <c r="H142" i="2"/>
  <c r="J180" i="2"/>
  <c r="N181" i="2"/>
  <c r="R182" i="2"/>
  <c r="AQ59" i="19"/>
  <c r="AQ157" i="19" s="1"/>
  <c r="C104" i="2"/>
  <c r="D89" i="2"/>
  <c r="C79" i="2"/>
  <c r="D103" i="2"/>
  <c r="E49" i="2"/>
  <c r="E59" i="2" s="1"/>
  <c r="E33" i="2"/>
  <c r="E26" i="2"/>
  <c r="E20" i="2"/>
  <c r="C81" i="2"/>
  <c r="C88" i="2"/>
  <c r="C94" i="2"/>
  <c r="D104" i="2"/>
  <c r="M110" i="2"/>
  <c r="D117" i="2"/>
  <c r="J110" i="2"/>
  <c r="E115" i="2"/>
  <c r="E82" i="2"/>
  <c r="E84" i="2" s="1"/>
  <c r="E4" i="2" s="1"/>
  <c r="E91" i="2"/>
  <c r="C101" i="2"/>
  <c r="C109" i="2"/>
  <c r="C6" i="2" s="1"/>
  <c r="L110" i="2"/>
  <c r="C116" i="2"/>
  <c r="E175" i="2"/>
  <c r="D189" i="2"/>
  <c r="C192" i="2"/>
  <c r="C176" i="2"/>
  <c r="D192" i="2"/>
  <c r="D177" i="2"/>
  <c r="E199" i="2"/>
  <c r="E206" i="2" s="1"/>
  <c r="E189" i="2"/>
  <c r="C198" i="2"/>
  <c r="C204" i="2"/>
  <c r="D201" i="2"/>
  <c r="E202" i="2"/>
  <c r="D94" i="2"/>
  <c r="E79" i="2"/>
  <c r="D57" i="2"/>
  <c r="D51" i="2"/>
  <c r="D36" i="2"/>
  <c r="D38" i="2"/>
  <c r="D23" i="2"/>
  <c r="D42" i="2" s="1"/>
  <c r="D27" i="2"/>
  <c r="D80" i="2"/>
  <c r="L70" i="2"/>
  <c r="P68" i="2"/>
  <c r="P66" i="2"/>
  <c r="H65" i="2"/>
  <c r="H130" i="2"/>
  <c r="H129" i="2"/>
  <c r="C53" i="2"/>
  <c r="C36" i="2"/>
  <c r="C31" i="2"/>
  <c r="C23" i="2"/>
  <c r="C107" i="1"/>
  <c r="E101" i="1"/>
  <c r="C92" i="1"/>
  <c r="C79" i="1"/>
  <c r="BA61" i="1"/>
  <c r="AG61" i="1"/>
  <c r="L167" i="1"/>
  <c r="C55" i="1"/>
  <c r="C166" i="1" s="1"/>
  <c r="C53" i="1"/>
  <c r="L161" i="1"/>
  <c r="C49" i="1"/>
  <c r="C160" i="1" s="1"/>
  <c r="C34" i="1"/>
  <c r="C37" i="1"/>
  <c r="C22" i="1"/>
  <c r="C13" i="1"/>
  <c r="H141" i="1"/>
  <c r="D101" i="1"/>
  <c r="BE156" i="1"/>
  <c r="AK156" i="1"/>
  <c r="C113" i="1"/>
  <c r="C125" i="1" s="1"/>
  <c r="E109" i="1"/>
  <c r="E6" i="1" s="1"/>
  <c r="D115" i="1"/>
  <c r="D139" i="1" s="1"/>
  <c r="J110" i="1"/>
  <c r="E115" i="1"/>
  <c r="E120" i="1" s="1"/>
  <c r="O110" i="1"/>
  <c r="C189" i="1"/>
  <c r="E200" i="1"/>
  <c r="D175" i="1"/>
  <c r="D192" i="1"/>
  <c r="E189" i="1"/>
  <c r="D199" i="1"/>
  <c r="E92" i="1"/>
  <c r="E36" i="1"/>
  <c r="E28" i="1"/>
  <c r="D43" i="1"/>
  <c r="L197" i="19"/>
  <c r="BD151" i="19"/>
  <c r="E166" i="1"/>
  <c r="F206" i="19"/>
  <c r="F202" i="19"/>
  <c r="F198" i="19"/>
  <c r="F193" i="19"/>
  <c r="F189" i="19"/>
  <c r="F185" i="19"/>
  <c r="F176" i="19"/>
  <c r="F172" i="19"/>
  <c r="F119" i="19"/>
  <c r="F115" i="19"/>
  <c r="F106" i="19"/>
  <c r="F102" i="19"/>
  <c r="F97" i="19"/>
  <c r="F8" i="19" s="1"/>
  <c r="F93" i="19"/>
  <c r="F89" i="19"/>
  <c r="F84" i="19"/>
  <c r="F4" i="19" s="1"/>
  <c r="F80" i="19"/>
  <c r="F76" i="19"/>
  <c r="F59" i="19"/>
  <c r="F55" i="19"/>
  <c r="F51" i="19"/>
  <c r="F45" i="19"/>
  <c r="F38" i="19"/>
  <c r="F34" i="19"/>
  <c r="F25" i="19"/>
  <c r="F21" i="19"/>
  <c r="F13" i="19"/>
  <c r="F205" i="19"/>
  <c r="F201" i="19"/>
  <c r="F197" i="19"/>
  <c r="F192" i="19"/>
  <c r="F188" i="19"/>
  <c r="F175" i="19"/>
  <c r="F118" i="19"/>
  <c r="F114" i="19"/>
  <c r="F109" i="19"/>
  <c r="F6" i="19" s="1"/>
  <c r="F105" i="19"/>
  <c r="F101" i="19"/>
  <c r="F96" i="19"/>
  <c r="F7" i="19" s="1"/>
  <c r="F92" i="19"/>
  <c r="F88" i="19"/>
  <c r="F83" i="19"/>
  <c r="F5" i="19" s="1"/>
  <c r="F79" i="19"/>
  <c r="F58" i="19"/>
  <c r="F54" i="19"/>
  <c r="F50" i="19"/>
  <c r="F43" i="19"/>
  <c r="F37" i="19"/>
  <c r="V56" i="20" s="1"/>
  <c r="F33" i="19"/>
  <c r="F28" i="19"/>
  <c r="F24" i="19"/>
  <c r="F20" i="19"/>
  <c r="F203" i="19"/>
  <c r="F199" i="19"/>
  <c r="F194" i="19"/>
  <c r="F190" i="19"/>
  <c r="F186" i="19"/>
  <c r="F177" i="19"/>
  <c r="F173" i="19"/>
  <c r="F120" i="19"/>
  <c r="F116" i="19"/>
  <c r="F112" i="19"/>
  <c r="F107" i="19"/>
  <c r="F103" i="19"/>
  <c r="F94" i="19"/>
  <c r="F142" i="19" s="1"/>
  <c r="F90" i="19"/>
  <c r="F85" i="19"/>
  <c r="F81" i="19"/>
  <c r="F77" i="19"/>
  <c r="F60" i="19"/>
  <c r="F56" i="19"/>
  <c r="F52" i="19"/>
  <c r="F35" i="19"/>
  <c r="F31" i="19"/>
  <c r="F26" i="19"/>
  <c r="F22" i="19"/>
  <c r="F14" i="19"/>
  <c r="F200" i="19"/>
  <c r="F82" i="19"/>
  <c r="F49" i="19"/>
  <c r="F36" i="19"/>
  <c r="F23" i="19"/>
  <c r="F187" i="19"/>
  <c r="F121" i="19"/>
  <c r="F108" i="19"/>
  <c r="F95" i="19"/>
  <c r="F78" i="19"/>
  <c r="F61" i="19"/>
  <c r="F32" i="19"/>
  <c r="F100" i="19"/>
  <c r="F53" i="19"/>
  <c r="F191" i="19"/>
  <c r="F174" i="19"/>
  <c r="F117" i="19"/>
  <c r="F141" i="19" s="1"/>
  <c r="F104" i="19"/>
  <c r="F91" i="19"/>
  <c r="F57" i="19"/>
  <c r="F41" i="19"/>
  <c r="F204" i="19"/>
  <c r="F113" i="19"/>
  <c r="F137" i="19" s="1"/>
  <c r="F27" i="19"/>
  <c r="AB148" i="19"/>
  <c r="AB58" i="19"/>
  <c r="AB61" i="19" s="1"/>
  <c r="BG108" i="1"/>
  <c r="S84" i="1"/>
  <c r="S4" i="1" s="1"/>
  <c r="L137" i="1"/>
  <c r="L142" i="1"/>
  <c r="K179" i="1"/>
  <c r="O180" i="1"/>
  <c r="T25" i="2"/>
  <c r="F206" i="2"/>
  <c r="F202" i="2"/>
  <c r="F198" i="2"/>
  <c r="F193" i="2"/>
  <c r="F189" i="2"/>
  <c r="F185" i="2"/>
  <c r="F176" i="2"/>
  <c r="F172" i="2"/>
  <c r="F119" i="2"/>
  <c r="F115" i="2"/>
  <c r="F106" i="2"/>
  <c r="F102" i="2"/>
  <c r="F97" i="2"/>
  <c r="F8" i="2" s="1"/>
  <c r="F93" i="2"/>
  <c r="F89" i="2"/>
  <c r="F84" i="2"/>
  <c r="F4" i="2" s="1"/>
  <c r="F80" i="2"/>
  <c r="F76" i="2"/>
  <c r="F59" i="2"/>
  <c r="F55" i="2"/>
  <c r="F51" i="2"/>
  <c r="F45" i="2"/>
  <c r="F38" i="2"/>
  <c r="F34" i="2"/>
  <c r="F25" i="2"/>
  <c r="F21" i="2"/>
  <c r="F13" i="2"/>
  <c r="F205" i="2"/>
  <c r="F201" i="2"/>
  <c r="F197" i="2"/>
  <c r="F192" i="2"/>
  <c r="F188" i="2"/>
  <c r="F175" i="2"/>
  <c r="F118" i="2"/>
  <c r="F114" i="2"/>
  <c r="F109" i="2"/>
  <c r="F6" i="2" s="1"/>
  <c r="F105" i="2"/>
  <c r="F101" i="2"/>
  <c r="F96" i="2"/>
  <c r="F7" i="2" s="1"/>
  <c r="F92" i="2"/>
  <c r="F88" i="2"/>
  <c r="F83" i="2"/>
  <c r="F5" i="2" s="1"/>
  <c r="F79" i="2"/>
  <c r="F58" i="2"/>
  <c r="F54" i="2"/>
  <c r="F50" i="2"/>
  <c r="F43" i="2"/>
  <c r="F37" i="2"/>
  <c r="U56" i="20" s="1"/>
  <c r="F33" i="2"/>
  <c r="F28" i="2"/>
  <c r="F24" i="2"/>
  <c r="F20" i="2"/>
  <c r="F204" i="2"/>
  <c r="F200" i="2"/>
  <c r="F203" i="2"/>
  <c r="F199" i="2"/>
  <c r="F194" i="2"/>
  <c r="F190" i="2"/>
  <c r="F186" i="2"/>
  <c r="F177" i="2"/>
  <c r="F182" i="2" s="1"/>
  <c r="F173" i="2"/>
  <c r="F178" i="2" s="1"/>
  <c r="F120" i="2"/>
  <c r="F116" i="2"/>
  <c r="F112" i="2"/>
  <c r="F107" i="2"/>
  <c r="F103" i="2"/>
  <c r="F94" i="2"/>
  <c r="F90" i="2"/>
  <c r="F85" i="2"/>
  <c r="F81" i="2"/>
  <c r="F77" i="2"/>
  <c r="F44" i="2" s="1"/>
  <c r="F60" i="2"/>
  <c r="F56" i="2"/>
  <c r="F52" i="2"/>
  <c r="F35" i="2"/>
  <c r="F31" i="2"/>
  <c r="F26" i="2"/>
  <c r="F22" i="2"/>
  <c r="F14" i="2"/>
  <c r="F121" i="2"/>
  <c r="F108" i="2"/>
  <c r="F95" i="2"/>
  <c r="F78" i="2"/>
  <c r="F61" i="2"/>
  <c r="F32" i="2"/>
  <c r="F191" i="2"/>
  <c r="F174" i="2"/>
  <c r="F179" i="2" s="1"/>
  <c r="F117" i="2"/>
  <c r="F104" i="2"/>
  <c r="F91" i="2"/>
  <c r="F57" i="2"/>
  <c r="F41" i="2"/>
  <c r="F82" i="2"/>
  <c r="F36" i="2"/>
  <c r="F23" i="2"/>
  <c r="F187" i="2"/>
  <c r="F113" i="2"/>
  <c r="F100" i="2"/>
  <c r="F53" i="2"/>
  <c r="F27" i="2"/>
  <c r="F49" i="2"/>
  <c r="T21" i="2"/>
  <c r="C14" i="2"/>
  <c r="C21" i="2"/>
  <c r="C25" i="2"/>
  <c r="C38" i="2"/>
  <c r="C35" i="2"/>
  <c r="C49" i="2"/>
  <c r="C57" i="2"/>
  <c r="D77" i="2"/>
  <c r="D44" i="2" s="1"/>
  <c r="E104" i="2"/>
  <c r="D13" i="2"/>
  <c r="D20" i="2"/>
  <c r="D24" i="2"/>
  <c r="D31" i="2"/>
  <c r="D34" i="2"/>
  <c r="D45" i="2"/>
  <c r="D52" i="2"/>
  <c r="D56" i="2"/>
  <c r="D167" i="2" s="1"/>
  <c r="E77" i="2"/>
  <c r="D88" i="2"/>
  <c r="E203" i="2"/>
  <c r="D203" i="2"/>
  <c r="D199" i="2"/>
  <c r="C203" i="2"/>
  <c r="C199" i="2"/>
  <c r="E191" i="2"/>
  <c r="E194" i="2" s="1"/>
  <c r="E187" i="2"/>
  <c r="E197" i="2"/>
  <c r="C185" i="2"/>
  <c r="D174" i="2"/>
  <c r="D188" i="2"/>
  <c r="C175" i="2"/>
  <c r="E198" i="2"/>
  <c r="C186" i="2"/>
  <c r="C194" i="2" s="1"/>
  <c r="D185" i="2"/>
  <c r="E174" i="2"/>
  <c r="C117" i="2"/>
  <c r="C113" i="2"/>
  <c r="C125" i="2" s="1"/>
  <c r="D109" i="2"/>
  <c r="D6" i="2" s="1"/>
  <c r="E107" i="2"/>
  <c r="D102" i="2"/>
  <c r="E93" i="2"/>
  <c r="E96" i="2" s="1"/>
  <c r="E7" i="2" s="1"/>
  <c r="E89" i="2"/>
  <c r="E81" i="2"/>
  <c r="E116" i="2"/>
  <c r="E112" i="2"/>
  <c r="E136" i="2" s="1"/>
  <c r="C106" i="2"/>
  <c r="D116" i="2"/>
  <c r="D112" i="2"/>
  <c r="C107" i="2"/>
  <c r="E101" i="2"/>
  <c r="C93" i="2"/>
  <c r="C89" i="2"/>
  <c r="C83" i="2"/>
  <c r="C5" i="2" s="1"/>
  <c r="E14" i="2"/>
  <c r="E21" i="2"/>
  <c r="E25" i="2"/>
  <c r="E38" i="2"/>
  <c r="E35" i="2"/>
  <c r="E50" i="2"/>
  <c r="E100" i="2"/>
  <c r="C78" i="2"/>
  <c r="C84" i="2" s="1"/>
  <c r="C4" i="2" s="1"/>
  <c r="D82" i="2"/>
  <c r="D93" i="2"/>
  <c r="AH71" i="2"/>
  <c r="AH61" i="2"/>
  <c r="AH132" i="2" s="1"/>
  <c r="H12" i="2"/>
  <c r="H72" i="2"/>
  <c r="R179" i="2"/>
  <c r="AV69" i="19"/>
  <c r="AQ61" i="19"/>
  <c r="N109" i="19"/>
  <c r="N6" i="19" s="1"/>
  <c r="H141" i="2"/>
  <c r="D101" i="2"/>
  <c r="D83" i="2"/>
  <c r="D5" i="2" s="1"/>
  <c r="E57" i="2"/>
  <c r="E56" i="2"/>
  <c r="E55" i="2"/>
  <c r="E166" i="2" s="1"/>
  <c r="E51" i="2"/>
  <c r="E162" i="2" s="1"/>
  <c r="E43" i="2"/>
  <c r="E32" i="2"/>
  <c r="E24" i="2"/>
  <c r="E42" i="2" s="1"/>
  <c r="E28" i="2"/>
  <c r="C82" i="2"/>
  <c r="C90" i="2"/>
  <c r="C95" i="2"/>
  <c r="C143" i="2" s="1"/>
  <c r="E105" i="2"/>
  <c r="D113" i="2"/>
  <c r="D118" i="2"/>
  <c r="N110" i="2"/>
  <c r="E117" i="2"/>
  <c r="E83" i="2"/>
  <c r="E5" i="2" s="1"/>
  <c r="E92" i="2"/>
  <c r="E103" i="2"/>
  <c r="K110" i="2"/>
  <c r="C112" i="2"/>
  <c r="C118" i="2"/>
  <c r="E176" i="2"/>
  <c r="E181" i="2" s="1"/>
  <c r="D191" i="2"/>
  <c r="E200" i="2"/>
  <c r="C177" i="2"/>
  <c r="D172" i="2"/>
  <c r="D180" i="2" s="1"/>
  <c r="C187" i="2"/>
  <c r="E185" i="2"/>
  <c r="E190" i="2"/>
  <c r="C200" i="2"/>
  <c r="C206" i="2" s="1"/>
  <c r="D197" i="2"/>
  <c r="D202" i="2"/>
  <c r="E204" i="2"/>
  <c r="D92" i="2"/>
  <c r="D140" i="2" s="1"/>
  <c r="E78" i="2"/>
  <c r="D55" i="2"/>
  <c r="D50" i="2"/>
  <c r="D161" i="2" s="1"/>
  <c r="D35" i="2"/>
  <c r="D37" i="2"/>
  <c r="D22" i="2"/>
  <c r="D14" i="2"/>
  <c r="D79" i="2"/>
  <c r="D85" i="2" s="1"/>
  <c r="H70" i="2"/>
  <c r="L66" i="2"/>
  <c r="P64" i="2"/>
  <c r="BB61" i="2"/>
  <c r="BB132" i="2" s="1"/>
  <c r="Z61" i="2"/>
  <c r="Z132" i="2" s="1"/>
  <c r="BB168" i="2"/>
  <c r="C56" i="2"/>
  <c r="C54" i="2"/>
  <c r="C165" i="2" s="1"/>
  <c r="C50" i="2"/>
  <c r="C34" i="2"/>
  <c r="C37" i="2"/>
  <c r="C22" i="2"/>
  <c r="C42" i="2" s="1"/>
  <c r="C13" i="2"/>
  <c r="D106" i="1"/>
  <c r="C91" i="1"/>
  <c r="C83" i="1"/>
  <c r="C5" i="1" s="1"/>
  <c r="AW61" i="1"/>
  <c r="AC61" i="1"/>
  <c r="H131" i="1"/>
  <c r="H125" i="1"/>
  <c r="C43" i="1"/>
  <c r="C33" i="1"/>
  <c r="C26" i="1"/>
  <c r="C20" i="1"/>
  <c r="AG71" i="1"/>
  <c r="BA156" i="1"/>
  <c r="D109" i="1"/>
  <c r="D6" i="1" s="1"/>
  <c r="C115" i="1"/>
  <c r="I110" i="1"/>
  <c r="D117" i="1"/>
  <c r="N110" i="1"/>
  <c r="E117" i="1"/>
  <c r="E141" i="1" s="1"/>
  <c r="C176" i="1"/>
  <c r="C190" i="1"/>
  <c r="E201" i="1"/>
  <c r="D186" i="1"/>
  <c r="D194" i="1" s="1"/>
  <c r="E175" i="1"/>
  <c r="E180" i="1" s="1"/>
  <c r="C198" i="1"/>
  <c r="E83" i="1"/>
  <c r="E5" i="1" s="1"/>
  <c r="E33" i="1"/>
  <c r="E27" i="1"/>
  <c r="D82" i="1"/>
  <c r="D53" i="1"/>
  <c r="D128" i="1" s="1"/>
  <c r="D36" i="1"/>
  <c r="H197" i="19"/>
  <c r="AY148" i="19"/>
  <c r="AH42" i="19"/>
  <c r="BG108" i="19"/>
  <c r="S84" i="19"/>
  <c r="S4" i="19" s="1"/>
  <c r="BA109" i="19"/>
  <c r="BA6" i="19" s="1"/>
  <c r="R97" i="19"/>
  <c r="P133" i="1"/>
  <c r="P11" i="1" s="1"/>
  <c r="R179" i="19"/>
  <c r="N194" i="19"/>
  <c r="H205" i="19"/>
  <c r="Z167" i="19"/>
  <c r="AD167" i="19"/>
  <c r="Q180" i="2"/>
  <c r="M182" i="2"/>
  <c r="F152" i="19"/>
  <c r="F148" i="2"/>
  <c r="F152" i="2"/>
  <c r="H124" i="1"/>
  <c r="L124" i="1"/>
  <c r="P124" i="1"/>
  <c r="H161" i="1"/>
  <c r="L125" i="1"/>
  <c r="P161" i="1"/>
  <c r="H126" i="1"/>
  <c r="L126" i="1"/>
  <c r="P126" i="1"/>
  <c r="H163" i="1"/>
  <c r="L127" i="1"/>
  <c r="P127" i="1"/>
  <c r="L128" i="1"/>
  <c r="P128" i="1"/>
  <c r="L165" i="1"/>
  <c r="P165" i="1"/>
  <c r="H130" i="1"/>
  <c r="L130" i="1"/>
  <c r="P130" i="1"/>
  <c r="H167" i="1"/>
  <c r="L131" i="1"/>
  <c r="P167" i="1"/>
  <c r="H57" i="19"/>
  <c r="L57" i="19"/>
  <c r="P57" i="19"/>
  <c r="Z132" i="1"/>
  <c r="AH132" i="1"/>
  <c r="AP132" i="1"/>
  <c r="AX132" i="1"/>
  <c r="BB132" i="1"/>
  <c r="H60" i="1"/>
  <c r="H133" i="1" s="1"/>
  <c r="H11" i="1" s="1"/>
  <c r="F154" i="19"/>
  <c r="F150" i="19"/>
  <c r="F157" i="19"/>
  <c r="W74" i="20" s="1"/>
  <c r="F148" i="19"/>
  <c r="F150" i="2"/>
  <c r="F154" i="2"/>
  <c r="M56" i="19"/>
  <c r="K97" i="19"/>
  <c r="K109" i="19" s="1"/>
  <c r="K6" i="19" s="1"/>
  <c r="I113" i="19"/>
  <c r="M113" i="19"/>
  <c r="Q113" i="19"/>
  <c r="I114" i="19"/>
  <c r="M114" i="19"/>
  <c r="Q114" i="19"/>
  <c r="I115" i="19"/>
  <c r="Q115" i="19"/>
  <c r="I116" i="19"/>
  <c r="M116" i="19"/>
  <c r="Q116" i="19"/>
  <c r="I117" i="19"/>
  <c r="M117" i="19"/>
  <c r="Q117" i="19"/>
  <c r="I118" i="19"/>
  <c r="I142" i="19" s="1"/>
  <c r="M118" i="19"/>
  <c r="Q118" i="19"/>
  <c r="I119" i="19"/>
  <c r="M119" i="19"/>
  <c r="Q119" i="19"/>
  <c r="L177" i="19"/>
  <c r="O185" i="19"/>
  <c r="K186" i="19"/>
  <c r="S186" i="19"/>
  <c r="K187" i="19"/>
  <c r="O187" i="19"/>
  <c r="S187" i="19"/>
  <c r="K188" i="19"/>
  <c r="O188" i="19"/>
  <c r="S188" i="19"/>
  <c r="K189" i="19"/>
  <c r="O189" i="19"/>
  <c r="S189" i="19"/>
  <c r="K190" i="19"/>
  <c r="O190" i="19"/>
  <c r="S190" i="19"/>
  <c r="K191" i="19"/>
  <c r="O191" i="19"/>
  <c r="S191" i="19"/>
  <c r="Q138" i="2"/>
  <c r="M139" i="2"/>
  <c r="M140" i="2"/>
  <c r="Q140" i="2"/>
  <c r="I142" i="2"/>
  <c r="M142" i="2"/>
  <c r="Q142" i="2"/>
  <c r="I143" i="2"/>
  <c r="M143" i="2"/>
  <c r="Q143" i="2"/>
  <c r="F153" i="19"/>
  <c r="F149" i="19"/>
  <c r="F156" i="19"/>
  <c r="V60" i="20" s="1"/>
  <c r="F156" i="2"/>
  <c r="F155" i="19"/>
  <c r="F151" i="2"/>
  <c r="F155" i="2"/>
  <c r="AT194" i="19"/>
  <c r="P193" i="19"/>
  <c r="AS5" i="20"/>
  <c r="T64" i="20"/>
  <c r="AS6" i="20"/>
  <c r="C13" i="19"/>
  <c r="C81" i="19"/>
  <c r="E202" i="19"/>
  <c r="D200" i="19"/>
  <c r="L110" i="19"/>
  <c r="I110" i="19"/>
  <c r="E24" i="19"/>
  <c r="D43" i="19"/>
  <c r="D28" i="19"/>
  <c r="C21" i="19"/>
  <c r="D27" i="19"/>
  <c r="E203" i="19"/>
  <c r="C204" i="19"/>
  <c r="E172" i="19"/>
  <c r="E23" i="19"/>
  <c r="D79" i="19"/>
  <c r="D21" i="19"/>
  <c r="D13" i="19"/>
  <c r="D201" i="19"/>
  <c r="H110" i="19"/>
  <c r="K110" i="19"/>
  <c r="E77" i="19"/>
  <c r="D82" i="19"/>
  <c r="D23" i="19"/>
  <c r="R22" i="19"/>
  <c r="R42" i="19" s="1"/>
  <c r="BB42" i="19"/>
  <c r="BD148" i="19"/>
  <c r="BD160" i="19"/>
  <c r="AU100" i="19"/>
  <c r="AU160" i="19"/>
  <c r="AY101" i="19"/>
  <c r="AY161" i="19"/>
  <c r="BC103" i="19"/>
  <c r="BC163" i="19"/>
  <c r="AU105" i="19"/>
  <c r="AU165" i="19"/>
  <c r="AY105" i="19"/>
  <c r="AY165" i="19"/>
  <c r="AY106" i="19"/>
  <c r="AY166" i="19"/>
  <c r="Q94" i="19"/>
  <c r="Q106" i="19" s="1"/>
  <c r="AY107" i="19"/>
  <c r="Q95" i="19"/>
  <c r="AC179" i="19"/>
  <c r="J174" i="19"/>
  <c r="J179" i="19" s="1"/>
  <c r="AA180" i="19"/>
  <c r="I175" i="19"/>
  <c r="I180" i="19" s="1"/>
  <c r="BB181" i="19"/>
  <c r="R176" i="19"/>
  <c r="R181" i="19" s="1"/>
  <c r="W61" i="19"/>
  <c r="W132" i="19" s="1"/>
  <c r="AJ61" i="19"/>
  <c r="N193" i="19"/>
  <c r="J120" i="1"/>
  <c r="BB71" i="1"/>
  <c r="V71" i="1"/>
  <c r="BB156" i="1"/>
  <c r="AH156" i="1"/>
  <c r="Z168" i="1"/>
  <c r="H166" i="1"/>
  <c r="L129" i="1"/>
  <c r="H160" i="1"/>
  <c r="C182" i="1"/>
  <c r="C179" i="1"/>
  <c r="D180" i="1"/>
  <c r="E125" i="1"/>
  <c r="Q162" i="1"/>
  <c r="I161" i="1"/>
  <c r="J176" i="19"/>
  <c r="J181" i="19" s="1"/>
  <c r="AR58" i="19"/>
  <c r="AR61" i="19" s="1"/>
  <c r="AJ148" i="19"/>
  <c r="AU166" i="19"/>
  <c r="D78" i="19"/>
  <c r="E81" i="19"/>
  <c r="C202" i="19"/>
  <c r="C24" i="19"/>
  <c r="P93" i="19"/>
  <c r="P105" i="19" s="1"/>
  <c r="O109" i="1"/>
  <c r="O6" i="1" s="1"/>
  <c r="E164" i="2"/>
  <c r="D181" i="2"/>
  <c r="C181" i="1"/>
  <c r="I176" i="19"/>
  <c r="I181" i="19" s="1"/>
  <c r="AN58" i="19"/>
  <c r="AZ149" i="19"/>
  <c r="AF148" i="19"/>
  <c r="AY167" i="19"/>
  <c r="BC166" i="19"/>
  <c r="E27" i="19"/>
  <c r="J110" i="19"/>
  <c r="N110" i="19"/>
  <c r="D204" i="19"/>
  <c r="C79" i="19"/>
  <c r="K177" i="19"/>
  <c r="C28" i="19"/>
  <c r="AB168" i="19"/>
  <c r="K109" i="1"/>
  <c r="K6" i="1" s="1"/>
  <c r="K8" i="1"/>
  <c r="L141" i="1"/>
  <c r="P142" i="1"/>
  <c r="AD71" i="2"/>
  <c r="J58" i="2"/>
  <c r="J61" i="2" s="1"/>
  <c r="L12" i="2"/>
  <c r="L72" i="2"/>
  <c r="J101" i="2"/>
  <c r="J137" i="2"/>
  <c r="N101" i="2"/>
  <c r="N137" i="2"/>
  <c r="R101" i="2"/>
  <c r="R137" i="2"/>
  <c r="R102" i="2"/>
  <c r="R138" i="2"/>
  <c r="E20" i="19"/>
  <c r="E200" i="19"/>
  <c r="AA44" i="19"/>
  <c r="AA42" i="19"/>
  <c r="AV153" i="19"/>
  <c r="AV165" i="19"/>
  <c r="BC100" i="19"/>
  <c r="BC160" i="19"/>
  <c r="AY103" i="19"/>
  <c r="AY163" i="19"/>
  <c r="AU104" i="19"/>
  <c r="AU164" i="19"/>
  <c r="BC104" i="19"/>
  <c r="BC164" i="19"/>
  <c r="AU107" i="19"/>
  <c r="AU167" i="19"/>
  <c r="AY179" i="19"/>
  <c r="Q174" i="19"/>
  <c r="Q179" i="19" s="1"/>
  <c r="AL61" i="1"/>
  <c r="AL132" i="1" s="1"/>
  <c r="AL156" i="1"/>
  <c r="M156" i="1" s="1"/>
  <c r="AT61" i="1"/>
  <c r="AT132" i="1" s="1"/>
  <c r="AT156" i="1"/>
  <c r="BG108" i="2"/>
  <c r="S84" i="2"/>
  <c r="S4" i="2" s="1"/>
  <c r="J8" i="2"/>
  <c r="J109" i="2"/>
  <c r="J6" i="2" s="1"/>
  <c r="C163" i="1"/>
  <c r="E14" i="19"/>
  <c r="C172" i="19"/>
  <c r="D108" i="19"/>
  <c r="W44" i="19"/>
  <c r="W42" i="19"/>
  <c r="AU102" i="19"/>
  <c r="AU162" i="19"/>
  <c r="BC102" i="19"/>
  <c r="BC162" i="19"/>
  <c r="AY104" i="19"/>
  <c r="AY164" i="19"/>
  <c r="BC107" i="19"/>
  <c r="BC167" i="19"/>
  <c r="Z182" i="19"/>
  <c r="I177" i="19"/>
  <c r="I182" i="19" s="1"/>
  <c r="AO182" i="19"/>
  <c r="N177" i="19"/>
  <c r="N182" i="19" s="1"/>
  <c r="AD61" i="1"/>
  <c r="AD132" i="1" s="1"/>
  <c r="AD156" i="1"/>
  <c r="R84" i="1"/>
  <c r="R4" i="1" s="1"/>
  <c r="BC108" i="1"/>
  <c r="Q100" i="1"/>
  <c r="Q160" i="1"/>
  <c r="Q101" i="1"/>
  <c r="Q161" i="1"/>
  <c r="AP71" i="1"/>
  <c r="Z71" i="1"/>
  <c r="AX156" i="1"/>
  <c r="AL168" i="1"/>
  <c r="Z156" i="1"/>
  <c r="P131" i="1"/>
  <c r="C167" i="1"/>
  <c r="P163" i="1"/>
  <c r="P125" i="1"/>
  <c r="AB144" i="1"/>
  <c r="M161" i="1"/>
  <c r="I160" i="1"/>
  <c r="N176" i="19"/>
  <c r="N181" i="19" s="1"/>
  <c r="M174" i="19"/>
  <c r="M179" i="19" s="1"/>
  <c r="BD58" i="19"/>
  <c r="X58" i="19"/>
  <c r="X151" i="19"/>
  <c r="AV148" i="19"/>
  <c r="AM166" i="19"/>
  <c r="AA166" i="19"/>
  <c r="BC161" i="19"/>
  <c r="D26" i="19"/>
  <c r="E80" i="19"/>
  <c r="C200" i="19"/>
  <c r="AI42" i="19"/>
  <c r="H148" i="19"/>
  <c r="W156" i="19"/>
  <c r="AE156" i="19"/>
  <c r="L115" i="19"/>
  <c r="N185" i="19"/>
  <c r="I179" i="2"/>
  <c r="M180" i="2"/>
  <c r="Q181" i="2"/>
  <c r="J179" i="2"/>
  <c r="D41" i="19"/>
  <c r="E41" i="19"/>
  <c r="O148" i="19"/>
  <c r="S149" i="19"/>
  <c r="O150" i="19"/>
  <c r="K151" i="19"/>
  <c r="S151" i="19"/>
  <c r="O152" i="19"/>
  <c r="K153" i="19"/>
  <c r="AB160" i="19"/>
  <c r="AF160" i="19"/>
  <c r="AJ160" i="19"/>
  <c r="AN160" i="19"/>
  <c r="AR160" i="19"/>
  <c r="X161" i="19"/>
  <c r="AB161" i="19"/>
  <c r="AF161" i="19"/>
  <c r="AJ161" i="19"/>
  <c r="AN161" i="19"/>
  <c r="AR161" i="19"/>
  <c r="X162" i="19"/>
  <c r="AB162" i="19"/>
  <c r="AF162" i="19"/>
  <c r="AJ162" i="19"/>
  <c r="AN162" i="19"/>
  <c r="AR162" i="19"/>
  <c r="AB163" i="19"/>
  <c r="AF163" i="19"/>
  <c r="AJ163" i="19"/>
  <c r="AN163" i="19"/>
  <c r="AR163" i="19"/>
  <c r="X164" i="19"/>
  <c r="AB164" i="19"/>
  <c r="AF164" i="19"/>
  <c r="AJ164" i="19"/>
  <c r="AN164" i="19"/>
  <c r="AR164" i="19"/>
  <c r="BD164" i="19"/>
  <c r="X165" i="19"/>
  <c r="AB165" i="19"/>
  <c r="AF165" i="19"/>
  <c r="AJ165" i="19"/>
  <c r="AN165" i="19"/>
  <c r="AR165" i="19"/>
  <c r="X166" i="19"/>
  <c r="AF166" i="19"/>
  <c r="D106" i="19"/>
  <c r="AF167" i="19"/>
  <c r="L95" i="19"/>
  <c r="L107" i="19" s="1"/>
  <c r="AR167" i="19"/>
  <c r="H97" i="19"/>
  <c r="H8" i="19" s="1"/>
  <c r="R117" i="19"/>
  <c r="M142" i="19"/>
  <c r="Q176" i="19"/>
  <c r="Q181" i="19" s="1"/>
  <c r="P194" i="19"/>
  <c r="P186" i="19"/>
  <c r="C189" i="19"/>
  <c r="D189" i="19"/>
  <c r="E189" i="19"/>
  <c r="P190" i="19"/>
  <c r="Q205" i="19"/>
  <c r="H15" i="1"/>
  <c r="L15" i="1"/>
  <c r="H45" i="19"/>
  <c r="L45" i="19"/>
  <c r="I163" i="1"/>
  <c r="M163" i="1"/>
  <c r="I164" i="1"/>
  <c r="P58" i="2"/>
  <c r="P71" i="2" s="1"/>
  <c r="BD156" i="2"/>
  <c r="J68" i="2"/>
  <c r="N66" i="2"/>
  <c r="R69" i="2"/>
  <c r="H44" i="2"/>
  <c r="V156" i="2"/>
  <c r="H156" i="2" s="1"/>
  <c r="Z156" i="2"/>
  <c r="AH156" i="2"/>
  <c r="AT156" i="2"/>
  <c r="H162" i="2"/>
  <c r="L164" i="2"/>
  <c r="P140" i="2"/>
  <c r="S145" i="2"/>
  <c r="S9" i="2" s="1"/>
  <c r="H124" i="2"/>
  <c r="L124" i="2"/>
  <c r="AA144" i="2"/>
  <c r="AM144" i="2"/>
  <c r="AQ144" i="2"/>
  <c r="P120" i="2"/>
  <c r="AY144" i="2"/>
  <c r="M15" i="2"/>
  <c r="Q15" i="2"/>
  <c r="I150" i="2"/>
  <c r="M151" i="2"/>
  <c r="Q152" i="2"/>
  <c r="M153" i="2"/>
  <c r="I154" i="2"/>
  <c r="Q154" i="2"/>
  <c r="Q155" i="2"/>
  <c r="J157" i="2"/>
  <c r="N157" i="2"/>
  <c r="R157" i="2"/>
  <c r="I193" i="2"/>
  <c r="M193" i="2"/>
  <c r="Q193" i="2"/>
  <c r="I205" i="2"/>
  <c r="M205" i="2"/>
  <c r="Q205" i="2"/>
  <c r="Q44" i="1"/>
  <c r="S42" i="1"/>
  <c r="T44" i="1"/>
  <c r="P119" i="19"/>
  <c r="N15" i="1"/>
  <c r="AA96" i="19"/>
  <c r="L96" i="1"/>
  <c r="L7" i="1" s="1"/>
  <c r="AM168" i="1"/>
  <c r="AQ168" i="1"/>
  <c r="O138" i="1"/>
  <c r="S138" i="1"/>
  <c r="K139" i="1"/>
  <c r="O139" i="1"/>
  <c r="S139" i="1"/>
  <c r="K140" i="1"/>
  <c r="O140" i="1"/>
  <c r="S140" i="1"/>
  <c r="N120" i="1"/>
  <c r="R120" i="1"/>
  <c r="R144" i="1" s="1"/>
  <c r="J42" i="2"/>
  <c r="N42" i="2"/>
  <c r="C41" i="2"/>
  <c r="D41" i="2"/>
  <c r="E41" i="2"/>
  <c r="S44" i="2"/>
  <c r="K160" i="2"/>
  <c r="O124" i="2"/>
  <c r="K161" i="2"/>
  <c r="O161" i="2"/>
  <c r="S161" i="2"/>
  <c r="K162" i="2"/>
  <c r="AS156" i="2"/>
  <c r="W66" i="20"/>
  <c r="H169" i="2"/>
  <c r="H133" i="2"/>
  <c r="H11" i="2" s="1"/>
  <c r="O151" i="19"/>
  <c r="AB44" i="19"/>
  <c r="AB42" i="19"/>
  <c r="AJ44" i="19"/>
  <c r="L43" i="19"/>
  <c r="AR44" i="19"/>
  <c r="AR42" i="19"/>
  <c r="AV44" i="19"/>
  <c r="P43" i="19"/>
  <c r="P42" i="19" s="1"/>
  <c r="AZ44" i="19"/>
  <c r="AZ42" i="19"/>
  <c r="BA148" i="19"/>
  <c r="BA58" i="19"/>
  <c r="Y164" i="19"/>
  <c r="Y152" i="19"/>
  <c r="AK165" i="19"/>
  <c r="AK153" i="19"/>
  <c r="BE165" i="19"/>
  <c r="BE153" i="19"/>
  <c r="AW167" i="19"/>
  <c r="AW155" i="19"/>
  <c r="Q155" i="19" s="1"/>
  <c r="BE167" i="19"/>
  <c r="BE155" i="19"/>
  <c r="S155" i="19" s="1"/>
  <c r="BD102" i="19"/>
  <c r="BD162" i="19"/>
  <c r="AZ103" i="19"/>
  <c r="AZ163" i="19"/>
  <c r="AV104" i="19"/>
  <c r="AV164" i="19"/>
  <c r="J94" i="19"/>
  <c r="J106" i="19" s="1"/>
  <c r="AB166" i="19"/>
  <c r="E95" i="19"/>
  <c r="AV107" i="19"/>
  <c r="BE121" i="19"/>
  <c r="S120" i="19"/>
  <c r="Z179" i="19"/>
  <c r="I174" i="19"/>
  <c r="I179" i="19" s="1"/>
  <c r="AN179" i="19"/>
  <c r="N174" i="19"/>
  <c r="N179" i="19" s="1"/>
  <c r="S185" i="19"/>
  <c r="BC193" i="19"/>
  <c r="AQ71" i="19"/>
  <c r="AQ66" i="19"/>
  <c r="C127" i="1"/>
  <c r="K52" i="19"/>
  <c r="L92" i="19"/>
  <c r="L104" i="19" s="1"/>
  <c r="K32" i="19"/>
  <c r="Y163" i="19"/>
  <c r="K91" i="19"/>
  <c r="K103" i="19" s="1"/>
  <c r="AK163" i="19"/>
  <c r="AO163" i="19"/>
  <c r="O91" i="19"/>
  <c r="O103" i="19" s="1"/>
  <c r="AC164" i="19"/>
  <c r="K92" i="19"/>
  <c r="K104" i="19" s="1"/>
  <c r="D92" i="19"/>
  <c r="N92" i="19"/>
  <c r="N104" i="19" s="1"/>
  <c r="O92" i="19"/>
  <c r="O104" i="19" s="1"/>
  <c r="C105" i="19"/>
  <c r="J93" i="19"/>
  <c r="J105" i="19" s="1"/>
  <c r="AG165" i="19"/>
  <c r="N93" i="19"/>
  <c r="N105" i="19" s="1"/>
  <c r="O93" i="19"/>
  <c r="O105" i="19" s="1"/>
  <c r="AY108" i="2"/>
  <c r="AX156" i="2"/>
  <c r="H103" i="2"/>
  <c r="H139" i="2"/>
  <c r="H163" i="2"/>
  <c r="L106" i="2"/>
  <c r="L166" i="2"/>
  <c r="P106" i="2"/>
  <c r="P142" i="2"/>
  <c r="H107" i="2"/>
  <c r="H143" i="2"/>
  <c r="H167" i="2"/>
  <c r="P107" i="2"/>
  <c r="P167" i="2"/>
  <c r="O96" i="2"/>
  <c r="AR144" i="2"/>
  <c r="AV144" i="2"/>
  <c r="AV96" i="19"/>
  <c r="AV168" i="19" s="1"/>
  <c r="W144" i="2"/>
  <c r="H120" i="2"/>
  <c r="I10" i="2"/>
  <c r="I15" i="2" s="1"/>
  <c r="I145" i="2"/>
  <c r="I9" i="2" s="1"/>
  <c r="AH59" i="19"/>
  <c r="K8" i="19"/>
  <c r="L143" i="2"/>
  <c r="AB168" i="2"/>
  <c r="H165" i="2"/>
  <c r="H177" i="19"/>
  <c r="H182" i="19" s="1"/>
  <c r="AC58" i="19"/>
  <c r="AS155" i="19"/>
  <c r="AC155" i="19"/>
  <c r="AW154" i="19"/>
  <c r="AG154" i="19"/>
  <c r="K154" i="19" s="1"/>
  <c r="AC151" i="19"/>
  <c r="AW148" i="19"/>
  <c r="R92" i="19"/>
  <c r="R104" i="19" s="1"/>
  <c r="BD167" i="19"/>
  <c r="O149" i="19"/>
  <c r="K8" i="2"/>
  <c r="H92" i="19"/>
  <c r="H104" i="19" s="1"/>
  <c r="AV42" i="19"/>
  <c r="AV66" i="19"/>
  <c r="AV67" i="19"/>
  <c r="E136" i="1"/>
  <c r="E124" i="1"/>
  <c r="X44" i="19"/>
  <c r="X42" i="19"/>
  <c r="H43" i="19"/>
  <c r="H44" i="19" s="1"/>
  <c r="AN44" i="19"/>
  <c r="AN42" i="19"/>
  <c r="AG156" i="19"/>
  <c r="AG59" i="19"/>
  <c r="AG157" i="19" s="1"/>
  <c r="AO160" i="19"/>
  <c r="AO148" i="19"/>
  <c r="AW164" i="19"/>
  <c r="AW152" i="19"/>
  <c r="AC166" i="19"/>
  <c r="AC154" i="19"/>
  <c r="AK166" i="19"/>
  <c r="AK154" i="19"/>
  <c r="AS166" i="19"/>
  <c r="AS154" i="19"/>
  <c r="O154" i="19" s="1"/>
  <c r="BA166" i="19"/>
  <c r="BA154" i="19"/>
  <c r="R154" i="19" s="1"/>
  <c r="Y167" i="19"/>
  <c r="Y155" i="19"/>
  <c r="AG167" i="19"/>
  <c r="AG155" i="19"/>
  <c r="AO167" i="19"/>
  <c r="AO155" i="19"/>
  <c r="AZ100" i="19"/>
  <c r="AZ160" i="19"/>
  <c r="AV101" i="19"/>
  <c r="AV161" i="19"/>
  <c r="BD101" i="19"/>
  <c r="BD161" i="19"/>
  <c r="BC108" i="19"/>
  <c r="R120" i="19"/>
  <c r="BA121" i="19"/>
  <c r="L182" i="19"/>
  <c r="AL182" i="19"/>
  <c r="M177" i="19"/>
  <c r="M182" i="19" s="1"/>
  <c r="AT182" i="19"/>
  <c r="P177" i="19"/>
  <c r="P182" i="19" s="1"/>
  <c r="AI194" i="19"/>
  <c r="L193" i="19"/>
  <c r="AV65" i="19"/>
  <c r="AK156" i="19"/>
  <c r="AJ157" i="19"/>
  <c r="AJ64" i="19"/>
  <c r="C126" i="1"/>
  <c r="C139" i="1"/>
  <c r="D143" i="1"/>
  <c r="D131" i="1"/>
  <c r="D167" i="1"/>
  <c r="AO58" i="19"/>
  <c r="BA167" i="19"/>
  <c r="AK167" i="19"/>
  <c r="AW150" i="19"/>
  <c r="AG148" i="19"/>
  <c r="AJ166" i="19"/>
  <c r="S153" i="19"/>
  <c r="I44" i="19"/>
  <c r="I42" i="19"/>
  <c r="C92" i="19"/>
  <c r="AJ71" i="2"/>
  <c r="AJ156" i="2"/>
  <c r="L156" i="2" s="1"/>
  <c r="AJ61" i="2"/>
  <c r="AJ132" i="2" s="1"/>
  <c r="AN71" i="2"/>
  <c r="AN168" i="2"/>
  <c r="AN61" i="2"/>
  <c r="AN132" i="2" s="1"/>
  <c r="AR71" i="2"/>
  <c r="O58" i="2"/>
  <c r="O61" i="2" s="1"/>
  <c r="P101" i="2"/>
  <c r="P137" i="2"/>
  <c r="P103" i="2"/>
  <c r="P163" i="2"/>
  <c r="H104" i="2"/>
  <c r="H164" i="2"/>
  <c r="H140" i="2"/>
  <c r="L104" i="2"/>
  <c r="L140" i="2"/>
  <c r="P104" i="2"/>
  <c r="P164" i="2"/>
  <c r="L105" i="2"/>
  <c r="L141" i="2"/>
  <c r="L165" i="2"/>
  <c r="P105" i="2"/>
  <c r="P141" i="2"/>
  <c r="X144" i="2"/>
  <c r="X168" i="2"/>
  <c r="AF96" i="19"/>
  <c r="AF168" i="2"/>
  <c r="O109" i="2"/>
  <c r="O6" i="2" s="1"/>
  <c r="O8" i="2"/>
  <c r="O145" i="2"/>
  <c r="O9" i="2" s="1"/>
  <c r="L120" i="2"/>
  <c r="AI144" i="2"/>
  <c r="S179" i="2"/>
  <c r="S180" i="2"/>
  <c r="K181" i="2"/>
  <c r="S181" i="2"/>
  <c r="K182" i="2"/>
  <c r="O182" i="2"/>
  <c r="AV64" i="19"/>
  <c r="AW59" i="19"/>
  <c r="AW68" i="19" s="1"/>
  <c r="E161" i="1"/>
  <c r="AU144" i="2"/>
  <c r="AN156" i="2"/>
  <c r="C140" i="2"/>
  <c r="AV63" i="19"/>
  <c r="AV60" i="19"/>
  <c r="AV169" i="19" s="1"/>
  <c r="BC168" i="19"/>
  <c r="AH156" i="19"/>
  <c r="H109" i="19"/>
  <c r="H6" i="19" s="1"/>
  <c r="L142" i="2"/>
  <c r="P139" i="2"/>
  <c r="AJ168" i="2"/>
  <c r="P165" i="2"/>
  <c r="L163" i="2"/>
  <c r="AQ193" i="19"/>
  <c r="BE58" i="19"/>
  <c r="Y58" i="19"/>
  <c r="AG166" i="19"/>
  <c r="BA165" i="19"/>
  <c r="AO152" i="19"/>
  <c r="BA151" i="19"/>
  <c r="R91" i="19"/>
  <c r="R103" i="19" s="1"/>
  <c r="K152" i="19"/>
  <c r="AV163" i="19"/>
  <c r="AZ162" i="19"/>
  <c r="S148" i="19"/>
  <c r="AV160" i="19"/>
  <c r="E179" i="2"/>
  <c r="BC132" i="2"/>
  <c r="AQ132" i="2"/>
  <c r="C138" i="1"/>
  <c r="T80" i="1"/>
  <c r="T21" i="1"/>
  <c r="T27" i="1"/>
  <c r="AA168" i="19"/>
  <c r="K142" i="1"/>
  <c r="AW132" i="1"/>
  <c r="N180" i="1"/>
  <c r="R181" i="1"/>
  <c r="S169" i="2"/>
  <c r="E167" i="2"/>
  <c r="D125" i="2"/>
  <c r="AY132" i="2"/>
  <c r="AM132" i="2"/>
  <c r="C163" i="2"/>
  <c r="C165" i="1"/>
  <c r="E179" i="1"/>
  <c r="D160" i="1"/>
  <c r="T25" i="19"/>
  <c r="C27" i="19"/>
  <c r="C43" i="19"/>
  <c r="E198" i="19"/>
  <c r="D199" i="19"/>
  <c r="C198" i="19"/>
  <c r="D172" i="19"/>
  <c r="S110" i="19"/>
  <c r="E82" i="19"/>
  <c r="E25" i="19"/>
  <c r="E28" i="19"/>
  <c r="D83" i="19"/>
  <c r="D5" i="19" s="1"/>
  <c r="D76" i="19"/>
  <c r="D25" i="19"/>
  <c r="P33" i="19"/>
  <c r="AY44" i="19"/>
  <c r="Q43" i="19"/>
  <c r="O50" i="19"/>
  <c r="AU103" i="19"/>
  <c r="AU163" i="19"/>
  <c r="K44" i="1"/>
  <c r="J44" i="1"/>
  <c r="N44" i="1"/>
  <c r="O15" i="2"/>
  <c r="J149" i="2"/>
  <c r="N150" i="2"/>
  <c r="R151" i="2"/>
  <c r="J153" i="2"/>
  <c r="N154" i="2"/>
  <c r="O157" i="2"/>
  <c r="J193" i="2"/>
  <c r="N193" i="2"/>
  <c r="J205" i="2"/>
  <c r="N205" i="2"/>
  <c r="K192" i="19"/>
  <c r="O192" i="19"/>
  <c r="S192" i="19"/>
  <c r="J42" i="1"/>
  <c r="M125" i="2"/>
  <c r="BE9" i="19"/>
  <c r="H37" i="19"/>
  <c r="P37" i="19"/>
  <c r="H38" i="19"/>
  <c r="H32" i="19"/>
  <c r="P35" i="19"/>
  <c r="K49" i="19"/>
  <c r="O49" i="19"/>
  <c r="S49" i="19"/>
  <c r="K50" i="19"/>
  <c r="S50" i="19"/>
  <c r="O51" i="19"/>
  <c r="O52" i="19"/>
  <c r="O163" i="19" s="1"/>
  <c r="S52" i="19"/>
  <c r="K53" i="19"/>
  <c r="K164" i="19" s="1"/>
  <c r="O53" i="19"/>
  <c r="K54" i="19"/>
  <c r="O54" i="19"/>
  <c r="K55" i="19"/>
  <c r="O55" i="19"/>
  <c r="S55" i="19"/>
  <c r="K56" i="19"/>
  <c r="O56" i="19"/>
  <c r="S56" i="19"/>
  <c r="H88" i="19"/>
  <c r="H100" i="19" s="1"/>
  <c r="L88" i="19"/>
  <c r="L100" i="19" s="1"/>
  <c r="P88" i="19"/>
  <c r="P100" i="19" s="1"/>
  <c r="H89" i="19"/>
  <c r="H101" i="19" s="1"/>
  <c r="H90" i="19"/>
  <c r="H102" i="19" s="1"/>
  <c r="L90" i="19"/>
  <c r="L102" i="19" s="1"/>
  <c r="J44" i="2"/>
  <c r="N44" i="2"/>
  <c r="P102" i="1"/>
  <c r="P162" i="1"/>
  <c r="P138" i="1"/>
  <c r="W96" i="19"/>
  <c r="W168" i="19" s="1"/>
  <c r="W168" i="1"/>
  <c r="AY168" i="1"/>
  <c r="AY108" i="1"/>
  <c r="AY96" i="19"/>
  <c r="N109" i="1"/>
  <c r="N6" i="1" s="1"/>
  <c r="N8" i="1"/>
  <c r="N145" i="1"/>
  <c r="N9" i="1" s="1"/>
  <c r="K141" i="1"/>
  <c r="O141" i="1"/>
  <c r="S141" i="1"/>
  <c r="O142" i="1"/>
  <c r="S142" i="1"/>
  <c r="K143" i="1"/>
  <c r="S143" i="1"/>
  <c r="R179" i="1"/>
  <c r="R180" i="1"/>
  <c r="N181" i="1"/>
  <c r="N182" i="1"/>
  <c r="K42" i="2"/>
  <c r="K44" i="2"/>
  <c r="J12" i="2"/>
  <c r="J66" i="2"/>
  <c r="J70" i="2"/>
  <c r="R64" i="2"/>
  <c r="R68" i="2"/>
  <c r="H102" i="2"/>
  <c r="H138" i="2"/>
  <c r="L102" i="2"/>
  <c r="L162" i="2"/>
  <c r="K179" i="2"/>
  <c r="K180" i="2"/>
  <c r="O181" i="2"/>
  <c r="S182" i="2"/>
  <c r="L102" i="1"/>
  <c r="L138" i="1"/>
  <c r="L162" i="1"/>
  <c r="L103" i="1"/>
  <c r="L139" i="1"/>
  <c r="AE96" i="19"/>
  <c r="AE168" i="19" s="1"/>
  <c r="AE168" i="1"/>
  <c r="P96" i="1"/>
  <c r="P7" i="1" s="1"/>
  <c r="AU96" i="19"/>
  <c r="AU108" i="19" s="1"/>
  <c r="AU168" i="1"/>
  <c r="J8" i="1"/>
  <c r="J109" i="1"/>
  <c r="J6" i="1" s="1"/>
  <c r="J145" i="1"/>
  <c r="J9" i="1" s="1"/>
  <c r="R8" i="1"/>
  <c r="R145" i="1"/>
  <c r="R9" i="1" s="1"/>
  <c r="S10" i="1"/>
  <c r="S145" i="1"/>
  <c r="S9" i="1" s="1"/>
  <c r="N179" i="1"/>
  <c r="J180" i="1"/>
  <c r="J181" i="1"/>
  <c r="J182" i="1"/>
  <c r="R182" i="1"/>
  <c r="AV71" i="2"/>
  <c r="AV168" i="2"/>
  <c r="AV61" i="2"/>
  <c r="AV132" i="2" s="1"/>
  <c r="BD71" i="2"/>
  <c r="BD168" i="2"/>
  <c r="N60" i="2"/>
  <c r="N169" i="2" s="1"/>
  <c r="N12" i="2"/>
  <c r="N63" i="2"/>
  <c r="N67" i="2"/>
  <c r="P100" i="2"/>
  <c r="P136" i="2"/>
  <c r="O179" i="2"/>
  <c r="AK71" i="19"/>
  <c r="BB108" i="2"/>
  <c r="C44" i="2"/>
  <c r="O160" i="2"/>
  <c r="N69" i="2"/>
  <c r="R67" i="2"/>
  <c r="R65" i="2"/>
  <c r="J64" i="2"/>
  <c r="AZ61" i="2"/>
  <c r="AZ132" i="2" s="1"/>
  <c r="AZ156" i="2"/>
  <c r="R156" i="2" s="1"/>
  <c r="AR168" i="2"/>
  <c r="J72" i="2"/>
  <c r="L161" i="2"/>
  <c r="P160" i="2"/>
  <c r="H160" i="2"/>
  <c r="O145" i="1"/>
  <c r="O9" i="1" s="1"/>
  <c r="AK132" i="1"/>
  <c r="O128" i="1"/>
  <c r="AA168" i="1"/>
  <c r="P103" i="1"/>
  <c r="P139" i="1"/>
  <c r="H104" i="1"/>
  <c r="H140" i="1"/>
  <c r="H164" i="1"/>
  <c r="L104" i="1"/>
  <c r="L164" i="1"/>
  <c r="P104" i="1"/>
  <c r="P140" i="1"/>
  <c r="P164" i="1"/>
  <c r="H137" i="2"/>
  <c r="K124" i="2"/>
  <c r="R70" i="2"/>
  <c r="J69" i="2"/>
  <c r="J67" i="2"/>
  <c r="N65" i="2"/>
  <c r="R63" i="2"/>
  <c r="AR61" i="2"/>
  <c r="AR132" i="2" s="1"/>
  <c r="AZ168" i="2"/>
  <c r="BB156" i="2"/>
  <c r="AD156" i="2"/>
  <c r="J156" i="2" s="1"/>
  <c r="K145" i="1"/>
  <c r="K9" i="1" s="1"/>
  <c r="AG132" i="1"/>
  <c r="L163" i="1"/>
  <c r="C162" i="1"/>
  <c r="L140" i="1"/>
  <c r="AI168" i="1"/>
  <c r="W121" i="19"/>
  <c r="H96" i="1"/>
  <c r="H7" i="1" s="1"/>
  <c r="AQ63" i="19"/>
  <c r="O121" i="19"/>
  <c r="O10" i="19" s="1"/>
  <c r="O15" i="19" s="1"/>
  <c r="AR59" i="19"/>
  <c r="AR63" i="19" s="1"/>
  <c r="L137" i="2"/>
  <c r="AQ68" i="19"/>
  <c r="AQ69" i="19"/>
  <c r="L133" i="2"/>
  <c r="L11" i="2" s="1"/>
  <c r="AB59" i="19"/>
  <c r="AR156" i="19"/>
  <c r="AQ70" i="19"/>
  <c r="AQ60" i="19"/>
  <c r="AB156" i="19"/>
  <c r="AA144" i="19"/>
  <c r="L138" i="2"/>
  <c r="L136" i="2"/>
  <c r="D163" i="2"/>
  <c r="N70" i="2"/>
  <c r="N68" i="2"/>
  <c r="R66" i="2"/>
  <c r="J65" i="2"/>
  <c r="J63" i="2"/>
  <c r="AV156" i="2"/>
  <c r="R72" i="2"/>
  <c r="D160" i="2"/>
  <c r="P161" i="2"/>
  <c r="H161" i="2"/>
  <c r="L160" i="2"/>
  <c r="BE132" i="1"/>
  <c r="AS132" i="1"/>
  <c r="AC132" i="1"/>
  <c r="H139" i="1"/>
  <c r="AU108" i="1"/>
  <c r="AE59" i="19"/>
  <c r="M108" i="19"/>
  <c r="M7" i="19"/>
  <c r="J60" i="2"/>
  <c r="BA132" i="1"/>
  <c r="AO132" i="1"/>
  <c r="AS163" i="19"/>
  <c r="BE162" i="19"/>
  <c r="S154" i="19"/>
  <c r="Q93" i="19"/>
  <c r="Q105" i="19" s="1"/>
  <c r="AT44" i="19"/>
  <c r="L72" i="1"/>
  <c r="L12" i="1"/>
  <c r="P72" i="1"/>
  <c r="P12" i="1"/>
  <c r="E182" i="1"/>
  <c r="E194" i="1"/>
  <c r="K149" i="19"/>
  <c r="D93" i="19"/>
  <c r="M93" i="19"/>
  <c r="M105" i="19" s="1"/>
  <c r="AR166" i="19"/>
  <c r="O94" i="19"/>
  <c r="I120" i="19"/>
  <c r="AW120" i="19"/>
  <c r="AW121" i="19" s="1"/>
  <c r="Q112" i="19"/>
  <c r="AV179" i="19"/>
  <c r="P174" i="19"/>
  <c r="P179" i="19" s="1"/>
  <c r="AU181" i="19"/>
  <c r="P176" i="19"/>
  <c r="D137" i="1"/>
  <c r="BA162" i="19"/>
  <c r="BA9" i="19"/>
  <c r="BA11" i="19"/>
  <c r="O164" i="19"/>
  <c r="T108" i="19"/>
  <c r="AT101" i="19"/>
  <c r="P89" i="19"/>
  <c r="P101" i="19" s="1"/>
  <c r="H91" i="19"/>
  <c r="H103" i="19" s="1"/>
  <c r="L91" i="19"/>
  <c r="L103" i="19" s="1"/>
  <c r="K64" i="1"/>
  <c r="S126" i="1"/>
  <c r="S67" i="1"/>
  <c r="K60" i="1"/>
  <c r="K169" i="1" s="1"/>
  <c r="O60" i="1"/>
  <c r="K58" i="1"/>
  <c r="K61" i="1" s="1"/>
  <c r="R67" i="1"/>
  <c r="H44" i="1"/>
  <c r="L44" i="1"/>
  <c r="L108" i="1"/>
  <c r="R138" i="1"/>
  <c r="AG144" i="1"/>
  <c r="H145" i="1"/>
  <c r="H9" i="1" s="1"/>
  <c r="P169" i="1"/>
  <c r="Q124" i="1"/>
  <c r="I140" i="1"/>
  <c r="M140" i="1"/>
  <c r="Q140" i="1"/>
  <c r="I130" i="1"/>
  <c r="Q120" i="1"/>
  <c r="S120" i="1"/>
  <c r="H148" i="1"/>
  <c r="L148" i="1"/>
  <c r="P148" i="1"/>
  <c r="H149" i="1"/>
  <c r="L149" i="1"/>
  <c r="P149" i="1"/>
  <c r="H150" i="1"/>
  <c r="L150" i="1"/>
  <c r="P150" i="1"/>
  <c r="H151" i="1"/>
  <c r="L151" i="1"/>
  <c r="P151" i="1"/>
  <c r="H152" i="1"/>
  <c r="L152" i="1"/>
  <c r="P152" i="1"/>
  <c r="H153" i="1"/>
  <c r="L153" i="1"/>
  <c r="P153" i="1"/>
  <c r="H154" i="1"/>
  <c r="L154" i="1"/>
  <c r="P154" i="1"/>
  <c r="P155" i="1"/>
  <c r="I157" i="1"/>
  <c r="M157" i="1"/>
  <c r="Q157" i="1"/>
  <c r="L179" i="1"/>
  <c r="H182" i="1"/>
  <c r="Q193" i="1"/>
  <c r="I205" i="1"/>
  <c r="K205" i="1"/>
  <c r="D205" i="1"/>
  <c r="O205" i="1"/>
  <c r="E205" i="1"/>
  <c r="I42" i="2"/>
  <c r="L139" i="19"/>
  <c r="J37" i="19"/>
  <c r="N37" i="19"/>
  <c r="R37" i="19"/>
  <c r="I38" i="19"/>
  <c r="J38" i="19"/>
  <c r="D38" i="19"/>
  <c r="N38" i="19"/>
  <c r="Q38" i="19"/>
  <c r="R38" i="19"/>
  <c r="C32" i="19"/>
  <c r="I33" i="19"/>
  <c r="J33" i="19"/>
  <c r="N33" i="19"/>
  <c r="R33" i="19"/>
  <c r="J34" i="19"/>
  <c r="D34" i="19"/>
  <c r="R34" i="19"/>
  <c r="I35" i="19"/>
  <c r="J35" i="19"/>
  <c r="M35" i="19"/>
  <c r="N35" i="19"/>
  <c r="Q35" i="19"/>
  <c r="R35" i="19"/>
  <c r="C36" i="19"/>
  <c r="J36" i="19"/>
  <c r="N36" i="19"/>
  <c r="R36" i="19"/>
  <c r="I50" i="19"/>
  <c r="I125" i="19" s="1"/>
  <c r="AL162" i="19"/>
  <c r="D52" i="19"/>
  <c r="P152" i="19"/>
  <c r="Y160" i="19"/>
  <c r="AW160" i="19"/>
  <c r="AC161" i="19"/>
  <c r="AK161" i="19"/>
  <c r="AS161" i="19"/>
  <c r="Y162" i="19"/>
  <c r="AG162" i="19"/>
  <c r="K15" i="1"/>
  <c r="O15" i="1"/>
  <c r="L63" i="1"/>
  <c r="L64" i="1"/>
  <c r="P64" i="1"/>
  <c r="L65" i="1"/>
  <c r="P65" i="1"/>
  <c r="L66" i="1"/>
  <c r="L67" i="1"/>
  <c r="P67" i="1"/>
  <c r="L68" i="1"/>
  <c r="P68" i="1"/>
  <c r="L69" i="1"/>
  <c r="P69" i="1"/>
  <c r="L70" i="1"/>
  <c r="P70" i="1"/>
  <c r="M58" i="1"/>
  <c r="Q58" i="1"/>
  <c r="T108" i="1"/>
  <c r="M42" i="2"/>
  <c r="I45" i="19"/>
  <c r="Q163" i="2"/>
  <c r="S66" i="2"/>
  <c r="K108" i="2"/>
  <c r="AQ156" i="2"/>
  <c r="I136" i="2"/>
  <c r="J124" i="2"/>
  <c r="N124" i="2"/>
  <c r="O137" i="2"/>
  <c r="S125" i="2"/>
  <c r="O139" i="2"/>
  <c r="O128" i="2"/>
  <c r="K142" i="2"/>
  <c r="K131" i="2"/>
  <c r="Y144" i="2"/>
  <c r="AK144" i="2"/>
  <c r="AO144" i="2"/>
  <c r="AS144" i="2"/>
  <c r="AW144" i="2"/>
  <c r="R120" i="2"/>
  <c r="R144" i="2" s="1"/>
  <c r="S120" i="2"/>
  <c r="S144" i="2" s="1"/>
  <c r="H148" i="2"/>
  <c r="K148" i="2"/>
  <c r="L148" i="2"/>
  <c r="O148" i="2"/>
  <c r="P148" i="2"/>
  <c r="S148" i="2"/>
  <c r="H149" i="2"/>
  <c r="K149" i="2"/>
  <c r="L149" i="2"/>
  <c r="O149" i="2"/>
  <c r="P149" i="2"/>
  <c r="S149" i="2"/>
  <c r="H150" i="2"/>
  <c r="K150" i="2"/>
  <c r="L150" i="2"/>
  <c r="O150" i="2"/>
  <c r="P150" i="2"/>
  <c r="S150" i="2"/>
  <c r="H151" i="2"/>
  <c r="K151" i="2"/>
  <c r="L151" i="2"/>
  <c r="O151" i="2"/>
  <c r="P151" i="2"/>
  <c r="S151" i="2"/>
  <c r="H152" i="2"/>
  <c r="K152" i="2"/>
  <c r="L152" i="2"/>
  <c r="O152" i="2"/>
  <c r="P152" i="2"/>
  <c r="S152" i="2"/>
  <c r="H153" i="2"/>
  <c r="K153" i="2"/>
  <c r="L153" i="2"/>
  <c r="O153" i="2"/>
  <c r="P153" i="2"/>
  <c r="S153" i="2"/>
  <c r="H154" i="2"/>
  <c r="K154" i="2"/>
  <c r="L154" i="2"/>
  <c r="O154" i="2"/>
  <c r="P154" i="2"/>
  <c r="S154" i="2"/>
  <c r="P155" i="2"/>
  <c r="S155" i="2"/>
  <c r="H157" i="2"/>
  <c r="I157" i="2"/>
  <c r="L157" i="2"/>
  <c r="M157" i="2"/>
  <c r="P157" i="2"/>
  <c r="Q157" i="2"/>
  <c r="K193" i="2"/>
  <c r="O193" i="2"/>
  <c r="K205" i="2"/>
  <c r="L205" i="2"/>
  <c r="O205" i="2"/>
  <c r="Q44" i="19"/>
  <c r="R44" i="19"/>
  <c r="R44" i="1"/>
  <c r="R44" i="2"/>
  <c r="P42" i="2"/>
  <c r="E45" i="1"/>
  <c r="R45" i="1"/>
  <c r="E45" i="2"/>
  <c r="S15" i="1"/>
  <c r="T65" i="2"/>
  <c r="P124" i="2"/>
  <c r="T179" i="2"/>
  <c r="K71" i="1"/>
  <c r="AV102" i="19"/>
  <c r="E90" i="19"/>
  <c r="P90" i="19"/>
  <c r="P102" i="19" s="1"/>
  <c r="S63" i="1"/>
  <c r="S124" i="1"/>
  <c r="K126" i="1"/>
  <c r="K65" i="1"/>
  <c r="K162" i="1"/>
  <c r="O127" i="1"/>
  <c r="O163" i="1"/>
  <c r="O66" i="1"/>
  <c r="K165" i="1"/>
  <c r="K129" i="1"/>
  <c r="K68" i="1"/>
  <c r="O166" i="1"/>
  <c r="O130" i="1"/>
  <c r="O69" i="1"/>
  <c r="L58" i="1"/>
  <c r="L61" i="1" s="1"/>
  <c r="AJ168" i="1"/>
  <c r="AJ61" i="1"/>
  <c r="AJ132" i="1" s="1"/>
  <c r="AJ156" i="1"/>
  <c r="L156" i="1" s="1"/>
  <c r="AJ71" i="1"/>
  <c r="AZ156" i="1"/>
  <c r="R156" i="1" s="1"/>
  <c r="AZ168" i="1"/>
  <c r="AZ71" i="1"/>
  <c r="AZ61" i="1"/>
  <c r="AZ132" i="1" s="1"/>
  <c r="N72" i="1"/>
  <c r="N60" i="1"/>
  <c r="N63" i="1"/>
  <c r="N67" i="1"/>
  <c r="N64" i="1"/>
  <c r="N66" i="1"/>
  <c r="N68" i="1"/>
  <c r="N70" i="1"/>
  <c r="N65" i="1"/>
  <c r="N69" i="1"/>
  <c r="N12" i="1"/>
  <c r="S100" i="1"/>
  <c r="S136" i="1"/>
  <c r="I106" i="1"/>
  <c r="I166" i="1"/>
  <c r="M106" i="1"/>
  <c r="M166" i="1"/>
  <c r="M107" i="1"/>
  <c r="M167" i="1"/>
  <c r="C108" i="1"/>
  <c r="Y144" i="1"/>
  <c r="O96" i="1"/>
  <c r="AS168" i="1"/>
  <c r="AS144" i="1"/>
  <c r="L109" i="1"/>
  <c r="L6" i="1" s="1"/>
  <c r="L145" i="1"/>
  <c r="L9" i="1" s="1"/>
  <c r="L169" i="1"/>
  <c r="M124" i="1"/>
  <c r="M136" i="1"/>
  <c r="M137" i="1"/>
  <c r="M125" i="1"/>
  <c r="M126" i="1"/>
  <c r="M138" i="1"/>
  <c r="M131" i="1"/>
  <c r="M143" i="1"/>
  <c r="AA144" i="1"/>
  <c r="I120" i="1"/>
  <c r="M10" i="1"/>
  <c r="M15" i="1" s="1"/>
  <c r="M145" i="1"/>
  <c r="M9" i="1" s="1"/>
  <c r="P179" i="1"/>
  <c r="L181" i="1"/>
  <c r="I63" i="2"/>
  <c r="I160" i="2"/>
  <c r="I124" i="2"/>
  <c r="I161" i="2"/>
  <c r="I125" i="2"/>
  <c r="I64" i="2"/>
  <c r="M162" i="2"/>
  <c r="M126" i="2"/>
  <c r="M65" i="2"/>
  <c r="I66" i="2"/>
  <c r="I163" i="2"/>
  <c r="I127" i="2"/>
  <c r="I67" i="2"/>
  <c r="I164" i="2"/>
  <c r="I128" i="2"/>
  <c r="M68" i="2"/>
  <c r="M165" i="2"/>
  <c r="Q130" i="2"/>
  <c r="Q69" i="2"/>
  <c r="Q131" i="2"/>
  <c r="Q70" i="2"/>
  <c r="Q60" i="2"/>
  <c r="Q133" i="2" s="1"/>
  <c r="Q11" i="2" s="1"/>
  <c r="Q57" i="19"/>
  <c r="AL71" i="2"/>
  <c r="AL156" i="2"/>
  <c r="AL61" i="2"/>
  <c r="AL132" i="2" s="1"/>
  <c r="AL168" i="2"/>
  <c r="M58" i="2"/>
  <c r="AW71" i="2"/>
  <c r="AW156" i="2"/>
  <c r="Q156" i="2" s="1"/>
  <c r="AW168" i="2"/>
  <c r="AW61" i="2"/>
  <c r="AW132" i="2" s="1"/>
  <c r="K12" i="2"/>
  <c r="K63" i="2"/>
  <c r="K66" i="2"/>
  <c r="K70" i="2"/>
  <c r="K65" i="2"/>
  <c r="K69" i="2"/>
  <c r="K72" i="2"/>
  <c r="K67" i="2"/>
  <c r="K68" i="2"/>
  <c r="M44" i="2"/>
  <c r="AU156" i="2"/>
  <c r="AU108" i="2"/>
  <c r="AV108" i="2"/>
  <c r="P102" i="2"/>
  <c r="P138" i="2"/>
  <c r="N103" i="2"/>
  <c r="N139" i="2"/>
  <c r="N104" i="2"/>
  <c r="N140" i="2"/>
  <c r="N164" i="2"/>
  <c r="N105" i="2"/>
  <c r="N141" i="2"/>
  <c r="N165" i="2"/>
  <c r="N106" i="2"/>
  <c r="N142" i="2"/>
  <c r="N166" i="2"/>
  <c r="R107" i="2"/>
  <c r="R143" i="2"/>
  <c r="R167" i="2"/>
  <c r="L96" i="2"/>
  <c r="L7" i="2" s="1"/>
  <c r="AH144" i="2"/>
  <c r="AH168" i="2"/>
  <c r="D108" i="2"/>
  <c r="P96" i="2"/>
  <c r="P108" i="2" s="1"/>
  <c r="AT96" i="19"/>
  <c r="E108" i="2"/>
  <c r="AT168" i="2"/>
  <c r="K125" i="2"/>
  <c r="K137" i="2"/>
  <c r="K138" i="2"/>
  <c r="K126" i="2"/>
  <c r="S138" i="2"/>
  <c r="S126" i="2"/>
  <c r="S127" i="2"/>
  <c r="S139" i="2"/>
  <c r="K129" i="2"/>
  <c r="K141" i="2"/>
  <c r="S131" i="2"/>
  <c r="S143" i="2"/>
  <c r="N10" i="2"/>
  <c r="N15" i="2" s="1"/>
  <c r="N145" i="2"/>
  <c r="N9" i="2" s="1"/>
  <c r="P179" i="2"/>
  <c r="H181" i="2"/>
  <c r="L182" i="2"/>
  <c r="H193" i="2"/>
  <c r="C193" i="2"/>
  <c r="L193" i="2"/>
  <c r="D193" i="2"/>
  <c r="E193" i="2"/>
  <c r="P193" i="2"/>
  <c r="P205" i="2"/>
  <c r="E205" i="2"/>
  <c r="AV157" i="19"/>
  <c r="AW70" i="19"/>
  <c r="O140" i="2"/>
  <c r="O125" i="2"/>
  <c r="Q167" i="2"/>
  <c r="M129" i="2"/>
  <c r="Q136" i="1"/>
  <c r="AY144" i="1"/>
  <c r="AA132" i="1"/>
  <c r="D85" i="1"/>
  <c r="D44" i="1"/>
  <c r="O160" i="1"/>
  <c r="O63" i="1"/>
  <c r="O124" i="1"/>
  <c r="O64" i="1"/>
  <c r="O125" i="1"/>
  <c r="O161" i="1"/>
  <c r="O162" i="1"/>
  <c r="O65" i="1"/>
  <c r="O126" i="1"/>
  <c r="K163" i="1"/>
  <c r="K127" i="1"/>
  <c r="K66" i="1"/>
  <c r="K67" i="1"/>
  <c r="K128" i="1"/>
  <c r="K164" i="1"/>
  <c r="S128" i="1"/>
  <c r="S164" i="1"/>
  <c r="S165" i="1"/>
  <c r="S68" i="1"/>
  <c r="S129" i="1"/>
  <c r="O131" i="1"/>
  <c r="O70" i="1"/>
  <c r="O167" i="1"/>
  <c r="S167" i="1"/>
  <c r="S70" i="1"/>
  <c r="S131" i="1"/>
  <c r="O169" i="1"/>
  <c r="O133" i="1"/>
  <c r="O11" i="1" s="1"/>
  <c r="AB168" i="1"/>
  <c r="AB71" i="1"/>
  <c r="AN71" i="1"/>
  <c r="AN168" i="1"/>
  <c r="AN61" i="1"/>
  <c r="AN132" i="1" s="1"/>
  <c r="AN156" i="1"/>
  <c r="P58" i="1"/>
  <c r="AV61" i="1"/>
  <c r="AV132" i="1" s="1"/>
  <c r="AV71" i="1"/>
  <c r="AV168" i="1"/>
  <c r="J12" i="1"/>
  <c r="J72" i="1"/>
  <c r="J66" i="1"/>
  <c r="J70" i="1"/>
  <c r="J68" i="1"/>
  <c r="J63" i="1"/>
  <c r="J65" i="1"/>
  <c r="J69" i="1"/>
  <c r="J60" i="1"/>
  <c r="J67" i="1"/>
  <c r="BD108" i="1"/>
  <c r="BE108" i="1"/>
  <c r="K100" i="1"/>
  <c r="K136" i="1"/>
  <c r="O100" i="1"/>
  <c r="O136" i="1"/>
  <c r="K101" i="1"/>
  <c r="K137" i="1"/>
  <c r="O101" i="1"/>
  <c r="O137" i="1"/>
  <c r="S101" i="1"/>
  <c r="S137" i="1"/>
  <c r="N102" i="1"/>
  <c r="N162" i="1"/>
  <c r="N138" i="1"/>
  <c r="J103" i="1"/>
  <c r="J139" i="1"/>
  <c r="J163" i="1"/>
  <c r="R103" i="1"/>
  <c r="R163" i="1"/>
  <c r="R139" i="1"/>
  <c r="N104" i="1"/>
  <c r="N140" i="1"/>
  <c r="N164" i="1"/>
  <c r="M105" i="1"/>
  <c r="M165" i="1"/>
  <c r="I107" i="1"/>
  <c r="I167" i="1"/>
  <c r="AC96" i="19"/>
  <c r="AC168" i="1"/>
  <c r="J96" i="1"/>
  <c r="J108" i="1" s="1"/>
  <c r="AC144" i="1"/>
  <c r="M96" i="1"/>
  <c r="D108" i="1"/>
  <c r="AK168" i="1"/>
  <c r="AK144" i="1"/>
  <c r="N96" i="1"/>
  <c r="AO144" i="1"/>
  <c r="E108" i="1"/>
  <c r="AW144" i="1"/>
  <c r="AW108" i="1"/>
  <c r="P109" i="1"/>
  <c r="P6" i="1" s="1"/>
  <c r="P8" i="1"/>
  <c r="P145" i="1"/>
  <c r="P9" i="1" s="1"/>
  <c r="I124" i="1"/>
  <c r="I136" i="1"/>
  <c r="I125" i="1"/>
  <c r="I137" i="1"/>
  <c r="I126" i="1"/>
  <c r="I138" i="1"/>
  <c r="I127" i="1"/>
  <c r="I139" i="1"/>
  <c r="Q127" i="1"/>
  <c r="Q139" i="1"/>
  <c r="M129" i="1"/>
  <c r="M141" i="1"/>
  <c r="M130" i="1"/>
  <c r="M142" i="1"/>
  <c r="I131" i="1"/>
  <c r="I143" i="1"/>
  <c r="Q143" i="1"/>
  <c r="Q131" i="1"/>
  <c r="AE132" i="1"/>
  <c r="AE144" i="1"/>
  <c r="K120" i="1"/>
  <c r="AM144" i="1"/>
  <c r="M120" i="1"/>
  <c r="Q10" i="1"/>
  <c r="Q15" i="1" s="1"/>
  <c r="Q145" i="1"/>
  <c r="Q9" i="1" s="1"/>
  <c r="H179" i="1"/>
  <c r="H180" i="1"/>
  <c r="H181" i="1"/>
  <c r="L182" i="1"/>
  <c r="H205" i="1"/>
  <c r="C205" i="1"/>
  <c r="Q42" i="2"/>
  <c r="Q44" i="2"/>
  <c r="Q160" i="2"/>
  <c r="Q124" i="2"/>
  <c r="Q161" i="2"/>
  <c r="Q125" i="2"/>
  <c r="Q64" i="2"/>
  <c r="Q126" i="2"/>
  <c r="Q65" i="2"/>
  <c r="M163" i="2"/>
  <c r="M127" i="2"/>
  <c r="M128" i="2"/>
  <c r="M67" i="2"/>
  <c r="I165" i="2"/>
  <c r="I129" i="2"/>
  <c r="I68" i="2"/>
  <c r="I130" i="2"/>
  <c r="I166" i="2"/>
  <c r="I70" i="2"/>
  <c r="I167" i="2"/>
  <c r="I131" i="2"/>
  <c r="I57" i="19"/>
  <c r="I60" i="2"/>
  <c r="I169" i="2" s="1"/>
  <c r="W71" i="2"/>
  <c r="H58" i="2"/>
  <c r="W168" i="2"/>
  <c r="W156" i="2"/>
  <c r="AE71" i="2"/>
  <c r="AE168" i="2"/>
  <c r="AE61" i="2"/>
  <c r="AE132" i="2" s="1"/>
  <c r="AE156" i="2"/>
  <c r="K156" i="2" s="1"/>
  <c r="K58" i="2"/>
  <c r="K61" i="2" s="1"/>
  <c r="AP71" i="2"/>
  <c r="N58" i="2"/>
  <c r="AP168" i="2"/>
  <c r="AP61" i="2"/>
  <c r="AP132" i="2" s="1"/>
  <c r="AP156" i="2"/>
  <c r="N156" i="2" s="1"/>
  <c r="BA156" i="2"/>
  <c r="BA61" i="2"/>
  <c r="BA132" i="2" s="1"/>
  <c r="BA168" i="2"/>
  <c r="O12" i="2"/>
  <c r="O72" i="2"/>
  <c r="O67" i="2"/>
  <c r="O63" i="2"/>
  <c r="O66" i="2"/>
  <c r="O70" i="2"/>
  <c r="O64" i="2"/>
  <c r="O68" i="2"/>
  <c r="O65" i="2"/>
  <c r="I44" i="2"/>
  <c r="BD108" i="2"/>
  <c r="BC108" i="2"/>
  <c r="BC156" i="2"/>
  <c r="M100" i="2"/>
  <c r="M136" i="2"/>
  <c r="Q136" i="2"/>
  <c r="Q100" i="2"/>
  <c r="M101" i="2"/>
  <c r="M137" i="2"/>
  <c r="M102" i="2"/>
  <c r="M138" i="2"/>
  <c r="J103" i="2"/>
  <c r="J139" i="2"/>
  <c r="J163" i="2"/>
  <c r="J104" i="2"/>
  <c r="J140" i="2"/>
  <c r="J164" i="2"/>
  <c r="J105" i="2"/>
  <c r="J141" i="2"/>
  <c r="J165" i="2"/>
  <c r="R105" i="2"/>
  <c r="R141" i="2"/>
  <c r="R106" i="2"/>
  <c r="R142" i="2"/>
  <c r="R166" i="2"/>
  <c r="N107" i="2"/>
  <c r="N167" i="2"/>
  <c r="N143" i="2"/>
  <c r="I96" i="2"/>
  <c r="Z168" i="2"/>
  <c r="Z144" i="2"/>
  <c r="N96" i="2"/>
  <c r="AP144" i="2"/>
  <c r="I109" i="2"/>
  <c r="I6" i="2" s="1"/>
  <c r="I8" i="2"/>
  <c r="Q109" i="2"/>
  <c r="Q6" i="2" s="1"/>
  <c r="Q145" i="2"/>
  <c r="Q9" i="2" s="1"/>
  <c r="K140" i="2"/>
  <c r="K128" i="2"/>
  <c r="S140" i="2"/>
  <c r="S128" i="2"/>
  <c r="O141" i="2"/>
  <c r="O129" i="2"/>
  <c r="S129" i="2"/>
  <c r="S141" i="2"/>
  <c r="S142" i="2"/>
  <c r="S130" i="2"/>
  <c r="AG144" i="2"/>
  <c r="K120" i="2"/>
  <c r="K144" i="2" s="1"/>
  <c r="H179" i="2"/>
  <c r="H180" i="2"/>
  <c r="P180" i="2"/>
  <c r="P181" i="2"/>
  <c r="P182" i="2"/>
  <c r="H205" i="2"/>
  <c r="C205" i="2"/>
  <c r="AH67" i="19"/>
  <c r="AH66" i="19"/>
  <c r="AH71" i="19"/>
  <c r="AH157" i="19"/>
  <c r="AH63" i="19"/>
  <c r="S137" i="2"/>
  <c r="K64" i="2"/>
  <c r="K130" i="2"/>
  <c r="N163" i="2"/>
  <c r="C127" i="2"/>
  <c r="C139" i="2"/>
  <c r="C131" i="2"/>
  <c r="D205" i="2"/>
  <c r="I100" i="2"/>
  <c r="C161" i="1"/>
  <c r="J64" i="1"/>
  <c r="S160" i="1"/>
  <c r="P144" i="2"/>
  <c r="C96" i="1"/>
  <c r="E167" i="1"/>
  <c r="E131" i="1"/>
  <c r="E59" i="1"/>
  <c r="E66" i="1" s="1"/>
  <c r="D166" i="1"/>
  <c r="D142" i="1"/>
  <c r="Q133" i="1"/>
  <c r="Q11" i="1" s="1"/>
  <c r="Q169" i="1"/>
  <c r="K63" i="1"/>
  <c r="K160" i="1"/>
  <c r="K124" i="1"/>
  <c r="K161" i="1"/>
  <c r="K125" i="1"/>
  <c r="S161" i="1"/>
  <c r="S64" i="1"/>
  <c r="S125" i="1"/>
  <c r="S65" i="1"/>
  <c r="S162" i="1"/>
  <c r="S163" i="1"/>
  <c r="S127" i="1"/>
  <c r="S66" i="1"/>
  <c r="O164" i="1"/>
  <c r="O67" i="1"/>
  <c r="O68" i="1"/>
  <c r="O165" i="1"/>
  <c r="O129" i="1"/>
  <c r="K69" i="1"/>
  <c r="K130" i="1"/>
  <c r="S69" i="1"/>
  <c r="S130" i="1"/>
  <c r="S166" i="1"/>
  <c r="K167" i="1"/>
  <c r="K70" i="1"/>
  <c r="K131" i="1"/>
  <c r="I58" i="1"/>
  <c r="Y168" i="1"/>
  <c r="Y156" i="1"/>
  <c r="I156" i="1" s="1"/>
  <c r="Y61" i="1"/>
  <c r="Y132" i="1" s="1"/>
  <c r="AF61" i="1"/>
  <c r="AF132" i="1" s="1"/>
  <c r="AF156" i="1"/>
  <c r="AF168" i="1"/>
  <c r="AF71" i="1"/>
  <c r="AR168" i="1"/>
  <c r="AR156" i="1"/>
  <c r="O156" i="1" s="1"/>
  <c r="AR61" i="1"/>
  <c r="AR132" i="1" s="1"/>
  <c r="AR71" i="1"/>
  <c r="BD71" i="1"/>
  <c r="BD61" i="1"/>
  <c r="BD132" i="1" s="1"/>
  <c r="BD168" i="1"/>
  <c r="BD156" i="1"/>
  <c r="S156" i="1" s="1"/>
  <c r="R12" i="1"/>
  <c r="R72" i="1"/>
  <c r="R64" i="1"/>
  <c r="R68" i="1"/>
  <c r="R60" i="1"/>
  <c r="R69" i="1"/>
  <c r="R66" i="1"/>
  <c r="R65" i="1"/>
  <c r="R63" i="1"/>
  <c r="R70" i="1"/>
  <c r="H84" i="1"/>
  <c r="H4" i="1" s="1"/>
  <c r="H108" i="1"/>
  <c r="X156" i="1"/>
  <c r="H156" i="1" s="1"/>
  <c r="P84" i="1"/>
  <c r="P4" i="1" s="1"/>
  <c r="P108" i="1"/>
  <c r="AV108" i="1"/>
  <c r="BA108" i="1"/>
  <c r="AZ108" i="1"/>
  <c r="R102" i="1"/>
  <c r="R162" i="1"/>
  <c r="N103" i="1"/>
  <c r="N139" i="1"/>
  <c r="N163" i="1"/>
  <c r="J104" i="1"/>
  <c r="J140" i="1"/>
  <c r="J164" i="1"/>
  <c r="R104" i="1"/>
  <c r="R164" i="1"/>
  <c r="R140" i="1"/>
  <c r="Q105" i="1"/>
  <c r="Q165" i="1"/>
  <c r="Q106" i="1"/>
  <c r="Q166" i="1"/>
  <c r="Q107" i="1"/>
  <c r="Q167" i="1"/>
  <c r="Q125" i="1"/>
  <c r="Q137" i="1"/>
  <c r="Q138" i="1"/>
  <c r="Q126" i="1"/>
  <c r="I141" i="1"/>
  <c r="Q141" i="1"/>
  <c r="Q130" i="1"/>
  <c r="Q142" i="1"/>
  <c r="H120" i="1"/>
  <c r="H144" i="1" s="1"/>
  <c r="W144" i="1"/>
  <c r="L120" i="1"/>
  <c r="L144" i="1" s="1"/>
  <c r="AI144" i="1"/>
  <c r="O120" i="1"/>
  <c r="AQ144" i="1"/>
  <c r="P120" i="1"/>
  <c r="AU144" i="1"/>
  <c r="I10" i="1"/>
  <c r="I15" i="1" s="1"/>
  <c r="I145" i="1"/>
  <c r="I9" i="1" s="1"/>
  <c r="I133" i="1"/>
  <c r="I11" i="1" s="1"/>
  <c r="L180" i="1"/>
  <c r="P180" i="1"/>
  <c r="P181" i="1"/>
  <c r="P182" i="1"/>
  <c r="H193" i="1"/>
  <c r="C193" i="1"/>
  <c r="L193" i="1"/>
  <c r="D193" i="1"/>
  <c r="P193" i="1"/>
  <c r="E193" i="1"/>
  <c r="M124" i="2"/>
  <c r="M63" i="2"/>
  <c r="M64" i="2"/>
  <c r="M161" i="2"/>
  <c r="I126" i="2"/>
  <c r="I162" i="2"/>
  <c r="I65" i="2"/>
  <c r="Q127" i="2"/>
  <c r="Q66" i="2"/>
  <c r="Q164" i="2"/>
  <c r="Q128" i="2"/>
  <c r="Q67" i="2"/>
  <c r="Q165" i="2"/>
  <c r="Q129" i="2"/>
  <c r="Q68" i="2"/>
  <c r="M166" i="2"/>
  <c r="M69" i="2"/>
  <c r="M130" i="2"/>
  <c r="M167" i="2"/>
  <c r="M131" i="2"/>
  <c r="M70" i="2"/>
  <c r="M60" i="2"/>
  <c r="M57" i="19"/>
  <c r="AA71" i="2"/>
  <c r="I58" i="2"/>
  <c r="AA168" i="2"/>
  <c r="AA61" i="2"/>
  <c r="AA132" i="2" s="1"/>
  <c r="AA156" i="2"/>
  <c r="I156" i="2" s="1"/>
  <c r="AI71" i="2"/>
  <c r="L58" i="2"/>
  <c r="AI61" i="2"/>
  <c r="AI132" i="2" s="1"/>
  <c r="AI168" i="2"/>
  <c r="AS71" i="2"/>
  <c r="AS61" i="2"/>
  <c r="AS132" i="2" s="1"/>
  <c r="AS168" i="2"/>
  <c r="BE156" i="2"/>
  <c r="BE168" i="2"/>
  <c r="S58" i="2"/>
  <c r="S71" i="2" s="1"/>
  <c r="BE61" i="2"/>
  <c r="BE132" i="2" s="1"/>
  <c r="S12" i="2"/>
  <c r="S64" i="2"/>
  <c r="S68" i="2"/>
  <c r="S72" i="2"/>
  <c r="S67" i="2"/>
  <c r="S69" i="2"/>
  <c r="S70" i="2"/>
  <c r="S65" i="2"/>
  <c r="M84" i="2"/>
  <c r="M4" i="2" s="1"/>
  <c r="AM156" i="2"/>
  <c r="Q84" i="2"/>
  <c r="Q4" i="2" s="1"/>
  <c r="R108" i="2"/>
  <c r="AZ108" i="2"/>
  <c r="AY156" i="2"/>
  <c r="I138" i="2"/>
  <c r="I102" i="2"/>
  <c r="S102" i="2"/>
  <c r="S162" i="2"/>
  <c r="R103" i="2"/>
  <c r="R139" i="2"/>
  <c r="R163" i="2"/>
  <c r="R104" i="2"/>
  <c r="R140" i="2"/>
  <c r="R164" i="2"/>
  <c r="J106" i="2"/>
  <c r="J142" i="2"/>
  <c r="J166" i="2"/>
  <c r="J107" i="2"/>
  <c r="J143" i="2"/>
  <c r="J167" i="2"/>
  <c r="V144" i="2"/>
  <c r="C108" i="2"/>
  <c r="H96" i="2"/>
  <c r="H108" i="2" s="1"/>
  <c r="V168" i="2"/>
  <c r="AD96" i="19"/>
  <c r="AD144" i="19" s="1"/>
  <c r="J96" i="2"/>
  <c r="AD168" i="2"/>
  <c r="AD144" i="2"/>
  <c r="AL144" i="2"/>
  <c r="M96" i="2"/>
  <c r="AX96" i="19"/>
  <c r="AX108" i="19" s="1"/>
  <c r="Q96" i="2"/>
  <c r="AX144" i="2"/>
  <c r="AX168" i="2"/>
  <c r="AX108" i="2"/>
  <c r="M8" i="2"/>
  <c r="M109" i="2"/>
  <c r="M6" i="2" s="1"/>
  <c r="M145" i="2"/>
  <c r="M9" i="2" s="1"/>
  <c r="S124" i="2"/>
  <c r="S136" i="2"/>
  <c r="O126" i="2"/>
  <c r="O138" i="2"/>
  <c r="K127" i="2"/>
  <c r="K139" i="2"/>
  <c r="O130" i="2"/>
  <c r="O142" i="2"/>
  <c r="O143" i="2"/>
  <c r="O131" i="2"/>
  <c r="J120" i="2"/>
  <c r="J132" i="2" s="1"/>
  <c r="AC144" i="2"/>
  <c r="R10" i="2"/>
  <c r="R15" i="2" s="1"/>
  <c r="R145" i="2"/>
  <c r="R9" i="2" s="1"/>
  <c r="L179" i="2"/>
  <c r="L180" i="2"/>
  <c r="L181" i="2"/>
  <c r="H182" i="2"/>
  <c r="AQ169" i="19"/>
  <c r="AQ133" i="19"/>
  <c r="D163" i="1"/>
  <c r="AT144" i="2"/>
  <c r="O127" i="2"/>
  <c r="I69" i="2"/>
  <c r="Q58" i="2"/>
  <c r="Q71" i="2" s="1"/>
  <c r="Q166" i="2"/>
  <c r="M164" i="2"/>
  <c r="Q162" i="2"/>
  <c r="M160" i="2"/>
  <c r="P162" i="2"/>
  <c r="I142" i="1"/>
  <c r="AB61" i="1"/>
  <c r="AB132" i="1" s="1"/>
  <c r="K166" i="1"/>
  <c r="K138" i="1"/>
  <c r="AV156" i="1"/>
  <c r="AV162" i="19"/>
  <c r="O108" i="2"/>
  <c r="O7" i="2"/>
  <c r="AU121" i="19"/>
  <c r="AE144" i="19"/>
  <c r="AE121" i="19"/>
  <c r="K120" i="19"/>
  <c r="AX121" i="19"/>
  <c r="Q121" i="19" s="1"/>
  <c r="AM132" i="1"/>
  <c r="BD42" i="19"/>
  <c r="BD41" i="19"/>
  <c r="AW45" i="19"/>
  <c r="Q32" i="19"/>
  <c r="BA45" i="19"/>
  <c r="R32" i="19"/>
  <c r="D33" i="19"/>
  <c r="M33" i="19"/>
  <c r="E33" i="19"/>
  <c r="Q33" i="19"/>
  <c r="E34" i="19"/>
  <c r="Q34" i="19"/>
  <c r="Q36" i="19"/>
  <c r="E36" i="19"/>
  <c r="Y44" i="19"/>
  <c r="Y42" i="19"/>
  <c r="AC44" i="19"/>
  <c r="AC42" i="19"/>
  <c r="AG44" i="19"/>
  <c r="K43" i="19"/>
  <c r="AG42" i="19"/>
  <c r="AO44" i="19"/>
  <c r="AO42" i="19"/>
  <c r="AS44" i="19"/>
  <c r="AS42" i="19"/>
  <c r="O43" i="19"/>
  <c r="O44" i="19" s="1"/>
  <c r="AW44" i="19"/>
  <c r="AW42" i="19"/>
  <c r="AL153" i="19"/>
  <c r="M153" i="19" s="1"/>
  <c r="M54" i="19"/>
  <c r="AT154" i="19"/>
  <c r="P154" i="19" s="1"/>
  <c r="E55" i="19"/>
  <c r="AP167" i="19"/>
  <c r="AP155" i="19"/>
  <c r="D100" i="19"/>
  <c r="D88" i="19"/>
  <c r="BE100" i="19"/>
  <c r="BE160" i="19"/>
  <c r="C89" i="19"/>
  <c r="C101" i="19"/>
  <c r="BA101" i="19"/>
  <c r="BA161" i="19"/>
  <c r="N90" i="19"/>
  <c r="N102" i="19" s="1"/>
  <c r="AO162" i="19"/>
  <c r="O44" i="1"/>
  <c r="O42" i="1"/>
  <c r="AJ67" i="19"/>
  <c r="AG72" i="19"/>
  <c r="W70" i="19"/>
  <c r="M133" i="1"/>
  <c r="M11" i="1" s="1"/>
  <c r="E128" i="2"/>
  <c r="K58" i="19"/>
  <c r="AG61" i="19"/>
  <c r="AG132" i="19" s="1"/>
  <c r="I121" i="19"/>
  <c r="I10" i="19" s="1"/>
  <c r="I15" i="19" s="1"/>
  <c r="H169" i="1"/>
  <c r="J156" i="1"/>
  <c r="C42" i="1"/>
  <c r="BC132" i="1"/>
  <c r="AJ63" i="19"/>
  <c r="AG65" i="19"/>
  <c r="Q141" i="19"/>
  <c r="Y132" i="2"/>
  <c r="C161" i="2"/>
  <c r="D130" i="2"/>
  <c r="D126" i="2"/>
  <c r="C164" i="2"/>
  <c r="G87" i="14"/>
  <c r="AG132" i="2"/>
  <c r="AY132" i="1"/>
  <c r="W132" i="1"/>
  <c r="AV156" i="19"/>
  <c r="AC132" i="2"/>
  <c r="E140" i="2"/>
  <c r="AU132" i="1"/>
  <c r="AW103" i="19"/>
  <c r="E103" i="19"/>
  <c r="BE103" i="19"/>
  <c r="S91" i="19"/>
  <c r="S103" i="19" s="1"/>
  <c r="BD105" i="19"/>
  <c r="BD165" i="19"/>
  <c r="AN166" i="19"/>
  <c r="N94" i="19"/>
  <c r="N106" i="19" s="1"/>
  <c r="AZ106" i="19"/>
  <c r="AZ166" i="19"/>
  <c r="C95" i="19"/>
  <c r="H95" i="19"/>
  <c r="H107" i="19" s="1"/>
  <c r="AB167" i="19"/>
  <c r="J95" i="19"/>
  <c r="J107" i="19" s="1"/>
  <c r="N95" i="19"/>
  <c r="N107" i="19" s="1"/>
  <c r="AN167" i="19"/>
  <c r="AY109" i="19"/>
  <c r="AY6" i="19" s="1"/>
  <c r="Q97" i="19"/>
  <c r="M112" i="19"/>
  <c r="AK120" i="19"/>
  <c r="O120" i="19"/>
  <c r="O144" i="19" s="1"/>
  <c r="D115" i="19"/>
  <c r="M115" i="19"/>
  <c r="M141" i="19"/>
  <c r="AH182" i="19"/>
  <c r="D177" i="19"/>
  <c r="D182" i="19" s="1"/>
  <c r="AE193" i="19"/>
  <c r="K185" i="19"/>
  <c r="AY193" i="19"/>
  <c r="Q185" i="19"/>
  <c r="AB205" i="19"/>
  <c r="J205" i="19" s="1"/>
  <c r="J197" i="19"/>
  <c r="AN205" i="19"/>
  <c r="N205" i="19" s="1"/>
  <c r="N197" i="19"/>
  <c r="AR205" i="19"/>
  <c r="O205" i="19" s="1"/>
  <c r="O197" i="19"/>
  <c r="AC165" i="19"/>
  <c r="AG164" i="19"/>
  <c r="R95" i="19"/>
  <c r="R107" i="19" s="1"/>
  <c r="AV167" i="19"/>
  <c r="X167" i="19"/>
  <c r="J92" i="19"/>
  <c r="J104" i="19" s="1"/>
  <c r="AY102" i="19"/>
  <c r="Q90" i="19"/>
  <c r="Q102" i="19" s="1"/>
  <c r="AY162" i="19"/>
  <c r="Q31" i="19"/>
  <c r="T149" i="1"/>
  <c r="T108" i="2"/>
  <c r="S33" i="19"/>
  <c r="T139" i="1"/>
  <c r="T143" i="1"/>
  <c r="T63" i="2"/>
  <c r="AF71" i="19"/>
  <c r="AF70" i="19"/>
  <c r="AF69" i="19"/>
  <c r="AF72" i="19"/>
  <c r="AF63" i="19"/>
  <c r="AK72" i="19"/>
  <c r="AK157" i="19"/>
  <c r="AK64" i="19"/>
  <c r="AK67" i="19"/>
  <c r="AV71" i="19"/>
  <c r="AV68" i="19"/>
  <c r="AV70" i="19"/>
  <c r="AF64" i="19"/>
  <c r="AE66" i="19"/>
  <c r="AE63" i="19"/>
  <c r="AE72" i="19"/>
  <c r="AE70" i="19"/>
  <c r="W194" i="19"/>
  <c r="H193" i="19"/>
  <c r="AJ68" i="19"/>
  <c r="AG64" i="19"/>
  <c r="AQ67" i="19"/>
  <c r="AQ72" i="19"/>
  <c r="E85" i="2"/>
  <c r="D143" i="2"/>
  <c r="C141" i="1"/>
  <c r="E138" i="1"/>
  <c r="H7" i="2"/>
  <c r="D139" i="2"/>
  <c r="D127" i="2"/>
  <c r="C84" i="1"/>
  <c r="C4" i="1" s="1"/>
  <c r="K156" i="1"/>
  <c r="Q92" i="19"/>
  <c r="I92" i="19"/>
  <c r="E104" i="19"/>
  <c r="P181" i="19"/>
  <c r="I112" i="19"/>
  <c r="AW165" i="19"/>
  <c r="AO165" i="19"/>
  <c r="Y165" i="19"/>
  <c r="BA164" i="19"/>
  <c r="AS164" i="19"/>
  <c r="AK164" i="19"/>
  <c r="BE163" i="19"/>
  <c r="AW163" i="19"/>
  <c r="AG163" i="19"/>
  <c r="R94" i="19"/>
  <c r="R106" i="19" s="1"/>
  <c r="R90" i="19"/>
  <c r="R102" i="19" s="1"/>
  <c r="C107" i="19"/>
  <c r="D104" i="19"/>
  <c r="E93" i="19"/>
  <c r="E107" i="19"/>
  <c r="C109" i="19"/>
  <c r="C6" i="19" s="1"/>
  <c r="S176" i="19"/>
  <c r="S181" i="19" s="1"/>
  <c r="L174" i="19"/>
  <c r="L179" i="19" s="1"/>
  <c r="S90" i="19"/>
  <c r="S102" i="19" s="1"/>
  <c r="S93" i="19"/>
  <c r="S105" i="19" s="1"/>
  <c r="H174" i="19"/>
  <c r="S174" i="19"/>
  <c r="T27" i="19"/>
  <c r="W67" i="20"/>
  <c r="M37" i="19"/>
  <c r="L38" i="19"/>
  <c r="P38" i="19"/>
  <c r="D136" i="2"/>
  <c r="J177" i="19"/>
  <c r="J182" i="19" s="1"/>
  <c r="J175" i="19"/>
  <c r="J180" i="19" s="1"/>
  <c r="Q177" i="19"/>
  <c r="Q182" i="19" s="1"/>
  <c r="M176" i="19"/>
  <c r="M181" i="19" s="1"/>
  <c r="R93" i="19"/>
  <c r="R105" i="19" s="1"/>
  <c r="AZ167" i="19"/>
  <c r="AJ167" i="19"/>
  <c r="BD166" i="19"/>
  <c r="AV166" i="19"/>
  <c r="AZ165" i="19"/>
  <c r="R112" i="19"/>
  <c r="M92" i="19"/>
  <c r="C175" i="19"/>
  <c r="C180" i="19" s="1"/>
  <c r="E177" i="19"/>
  <c r="P94" i="19"/>
  <c r="P106" i="19" s="1"/>
  <c r="L175" i="19"/>
  <c r="O174" i="19"/>
  <c r="S94" i="19"/>
  <c r="T26" i="19"/>
  <c r="I36" i="19"/>
  <c r="P36" i="19"/>
  <c r="I91" i="19"/>
  <c r="J91" i="19"/>
  <c r="J103" i="19" s="1"/>
  <c r="M91" i="19"/>
  <c r="M103" i="19" s="1"/>
  <c r="N91" i="19"/>
  <c r="N103" i="19" s="1"/>
  <c r="I93" i="19"/>
  <c r="P97" i="19"/>
  <c r="J58" i="1"/>
  <c r="AG168" i="1"/>
  <c r="AO168" i="1"/>
  <c r="O58" i="1"/>
  <c r="R58" i="1"/>
  <c r="S58" i="1"/>
  <c r="S168" i="1" s="1"/>
  <c r="V96" i="19"/>
  <c r="Z96" i="19"/>
  <c r="Z144" i="19" s="1"/>
  <c r="BC42" i="19"/>
  <c r="N34" i="19"/>
  <c r="S96" i="19"/>
  <c r="S144" i="19" s="1"/>
  <c r="J97" i="19"/>
  <c r="K42" i="1"/>
  <c r="M45" i="19"/>
  <c r="I165" i="1"/>
  <c r="J42" i="19"/>
  <c r="BE42" i="19"/>
  <c r="C45" i="19"/>
  <c r="AP160" i="19"/>
  <c r="R49" i="19"/>
  <c r="Z161" i="19"/>
  <c r="M149" i="19"/>
  <c r="AP161" i="19"/>
  <c r="P50" i="19"/>
  <c r="BB161" i="19"/>
  <c r="AP162" i="19"/>
  <c r="BB162" i="19"/>
  <c r="AX163" i="19"/>
  <c r="H53" i="19"/>
  <c r="R53" i="19"/>
  <c r="I54" i="19"/>
  <c r="L54" i="19"/>
  <c r="Q54" i="19"/>
  <c r="R54" i="19"/>
  <c r="I154" i="19"/>
  <c r="P55" i="19"/>
  <c r="C57" i="19"/>
  <c r="D57" i="19"/>
  <c r="J44" i="19"/>
  <c r="BA108" i="19"/>
  <c r="BE108" i="19"/>
  <c r="C100" i="19"/>
  <c r="J88" i="19"/>
  <c r="J100" i="19" s="1"/>
  <c r="K88" i="19"/>
  <c r="M88" i="19"/>
  <c r="M100" i="19" s="1"/>
  <c r="N88" i="19"/>
  <c r="N100" i="19" s="1"/>
  <c r="AS160" i="19"/>
  <c r="Q88" i="19"/>
  <c r="I89" i="19"/>
  <c r="J89" i="19"/>
  <c r="J101" i="19" s="1"/>
  <c r="K89" i="19"/>
  <c r="M89" i="19"/>
  <c r="N89" i="19"/>
  <c r="N101" i="19" s="1"/>
  <c r="O89" i="19"/>
  <c r="J90" i="19"/>
  <c r="J102" i="19" s="1"/>
  <c r="K90" i="19"/>
  <c r="K102" i="19" s="1"/>
  <c r="O90" i="19"/>
  <c r="H112" i="19"/>
  <c r="H136" i="19" s="1"/>
  <c r="J112" i="19"/>
  <c r="J136" i="19" s="1"/>
  <c r="K112" i="19"/>
  <c r="N112" i="19"/>
  <c r="O112" i="19"/>
  <c r="O124" i="19" s="1"/>
  <c r="S112" i="19"/>
  <c r="S124" i="19" s="1"/>
  <c r="J113" i="19"/>
  <c r="N113" i="19"/>
  <c r="N137" i="19" s="1"/>
  <c r="O113" i="19"/>
  <c r="P113" i="19"/>
  <c r="R113" i="19"/>
  <c r="S113" i="19"/>
  <c r="J114" i="19"/>
  <c r="K114" i="19"/>
  <c r="L114" i="19"/>
  <c r="L138" i="19" s="1"/>
  <c r="N114" i="19"/>
  <c r="O114" i="19"/>
  <c r="P114" i="19"/>
  <c r="R114" i="19"/>
  <c r="S114" i="19"/>
  <c r="H115" i="19"/>
  <c r="J115" i="19"/>
  <c r="K115" i="19"/>
  <c r="N115" i="19"/>
  <c r="O115" i="19"/>
  <c r="P115" i="19"/>
  <c r="R115" i="19"/>
  <c r="S115" i="19"/>
  <c r="H116" i="19"/>
  <c r="J116" i="19"/>
  <c r="K116" i="19"/>
  <c r="N116" i="19"/>
  <c r="N140" i="19" s="1"/>
  <c r="O116" i="19"/>
  <c r="R116" i="19"/>
  <c r="R140" i="19" s="1"/>
  <c r="S116" i="19"/>
  <c r="J117" i="19"/>
  <c r="K117" i="19"/>
  <c r="K129" i="19" s="1"/>
  <c r="N117" i="19"/>
  <c r="N141" i="19" s="1"/>
  <c r="O117" i="19"/>
  <c r="S117" i="19"/>
  <c r="J118" i="19"/>
  <c r="J142" i="19" s="1"/>
  <c r="K118" i="19"/>
  <c r="L118" i="19"/>
  <c r="N118" i="19"/>
  <c r="O118" i="19"/>
  <c r="R118" i="19"/>
  <c r="S118" i="19"/>
  <c r="S130" i="19" s="1"/>
  <c r="H119" i="19"/>
  <c r="J119" i="19"/>
  <c r="J143" i="19" s="1"/>
  <c r="K119" i="19"/>
  <c r="K131" i="19" s="1"/>
  <c r="L119" i="19"/>
  <c r="L143" i="19" s="1"/>
  <c r="N119" i="19"/>
  <c r="N143" i="19" s="1"/>
  <c r="O119" i="19"/>
  <c r="R119" i="19"/>
  <c r="S119" i="19"/>
  <c r="S131" i="19" s="1"/>
  <c r="K174" i="19"/>
  <c r="K179" i="19" s="1"/>
  <c r="I186" i="19"/>
  <c r="J186" i="19"/>
  <c r="M186" i="19"/>
  <c r="N186" i="19"/>
  <c r="Q186" i="19"/>
  <c r="R186" i="19"/>
  <c r="I187" i="19"/>
  <c r="J187" i="19"/>
  <c r="M187" i="19"/>
  <c r="N187" i="19"/>
  <c r="Q187" i="19"/>
  <c r="R187" i="19"/>
  <c r="H188" i="19"/>
  <c r="I188" i="19"/>
  <c r="J188" i="19"/>
  <c r="L188" i="19"/>
  <c r="M188" i="19"/>
  <c r="N188" i="19"/>
  <c r="Q188" i="19"/>
  <c r="R188" i="19"/>
  <c r="H189" i="19"/>
  <c r="I189" i="19"/>
  <c r="J189" i="19"/>
  <c r="L189" i="19"/>
  <c r="M189" i="19"/>
  <c r="N189" i="19"/>
  <c r="P189" i="19"/>
  <c r="Q189" i="19"/>
  <c r="R189" i="19"/>
  <c r="I190" i="19"/>
  <c r="J190" i="19"/>
  <c r="M190" i="19"/>
  <c r="N190" i="19"/>
  <c r="Q190" i="19"/>
  <c r="R190" i="19"/>
  <c r="I191" i="19"/>
  <c r="J191" i="19"/>
  <c r="M191" i="19"/>
  <c r="N191" i="19"/>
  <c r="Q191" i="19"/>
  <c r="R191" i="19"/>
  <c r="H192" i="19"/>
  <c r="I192" i="19"/>
  <c r="J192" i="19"/>
  <c r="M192" i="19"/>
  <c r="N192" i="19"/>
  <c r="P192" i="19"/>
  <c r="Q192" i="19"/>
  <c r="R192" i="19"/>
  <c r="K197" i="19"/>
  <c r="P15" i="1"/>
  <c r="I148" i="1"/>
  <c r="J148" i="1"/>
  <c r="K148" i="1"/>
  <c r="M148" i="1"/>
  <c r="N148" i="1"/>
  <c r="O148" i="1"/>
  <c r="Q148" i="1"/>
  <c r="R148" i="1"/>
  <c r="T157" i="1"/>
  <c r="T156" i="19"/>
  <c r="S63" i="2"/>
  <c r="X96" i="19"/>
  <c r="X168" i="19" s="1"/>
  <c r="AZ96" i="19"/>
  <c r="R96" i="19" s="1"/>
  <c r="I137" i="2"/>
  <c r="I141" i="2"/>
  <c r="Q141" i="2"/>
  <c r="I148" i="2"/>
  <c r="J148" i="2"/>
  <c r="M148" i="2"/>
  <c r="N148" i="2"/>
  <c r="R148" i="2"/>
  <c r="I149" i="2"/>
  <c r="M149" i="2"/>
  <c r="N149" i="2"/>
  <c r="Q149" i="2"/>
  <c r="R149" i="2"/>
  <c r="J150" i="2"/>
  <c r="C150" i="2" s="1"/>
  <c r="M150" i="2"/>
  <c r="Q150" i="2"/>
  <c r="R150" i="2"/>
  <c r="I151" i="2"/>
  <c r="J151" i="2"/>
  <c r="N151" i="2"/>
  <c r="Q151" i="2"/>
  <c r="I152" i="2"/>
  <c r="J152" i="2"/>
  <c r="M152" i="2"/>
  <c r="N152" i="2"/>
  <c r="R152" i="2"/>
  <c r="E152" i="2" s="1"/>
  <c r="I153" i="2"/>
  <c r="N153" i="2"/>
  <c r="Q153" i="2"/>
  <c r="R153" i="2"/>
  <c r="J154" i="2"/>
  <c r="M154" i="2"/>
  <c r="R154" i="2"/>
  <c r="R155" i="2"/>
  <c r="K157" i="2"/>
  <c r="S157" i="2"/>
  <c r="T166" i="2"/>
  <c r="S148" i="1"/>
  <c r="I149" i="1"/>
  <c r="J149" i="1"/>
  <c r="K149" i="1"/>
  <c r="M149" i="1"/>
  <c r="N149" i="1"/>
  <c r="O149" i="1"/>
  <c r="Q149" i="1"/>
  <c r="R149" i="1"/>
  <c r="S149" i="1"/>
  <c r="I150" i="1"/>
  <c r="J150" i="1"/>
  <c r="K150" i="1"/>
  <c r="M150" i="1"/>
  <c r="N150" i="1"/>
  <c r="O150" i="1"/>
  <c r="Q150" i="1"/>
  <c r="R150" i="1"/>
  <c r="S150" i="1"/>
  <c r="I151" i="1"/>
  <c r="J151" i="1"/>
  <c r="K151" i="1"/>
  <c r="M151" i="1"/>
  <c r="N151" i="1"/>
  <c r="O151" i="1"/>
  <c r="Q151" i="1"/>
  <c r="R151" i="1"/>
  <c r="S151" i="1"/>
  <c r="I152" i="1"/>
  <c r="J152" i="1"/>
  <c r="K152" i="1"/>
  <c r="M152" i="1"/>
  <c r="N152" i="1"/>
  <c r="O152" i="1"/>
  <c r="Q152" i="1"/>
  <c r="R152" i="1"/>
  <c r="S152" i="1"/>
  <c r="I153" i="1"/>
  <c r="J153" i="1"/>
  <c r="K153" i="1"/>
  <c r="M153" i="1"/>
  <c r="N153" i="1"/>
  <c r="O153" i="1"/>
  <c r="Q153" i="1"/>
  <c r="R153" i="1"/>
  <c r="S153" i="1"/>
  <c r="I154" i="1"/>
  <c r="J154" i="1"/>
  <c r="K154" i="1"/>
  <c r="M154" i="1"/>
  <c r="N154" i="1"/>
  <c r="O154" i="1"/>
  <c r="Q154" i="1"/>
  <c r="R154" i="1"/>
  <c r="S154" i="1"/>
  <c r="Q155" i="1"/>
  <c r="R155" i="1"/>
  <c r="S155" i="1"/>
  <c r="H157" i="1"/>
  <c r="J157" i="1"/>
  <c r="K157" i="1"/>
  <c r="L157" i="1"/>
  <c r="N157" i="1"/>
  <c r="O157" i="1"/>
  <c r="P157" i="1"/>
  <c r="R157" i="1"/>
  <c r="S157" i="1"/>
  <c r="I193" i="1"/>
  <c r="J193" i="1"/>
  <c r="K193" i="1"/>
  <c r="M193" i="1"/>
  <c r="N193" i="1"/>
  <c r="O193" i="1"/>
  <c r="J205" i="1"/>
  <c r="L205" i="1"/>
  <c r="M205" i="1"/>
  <c r="N205" i="1"/>
  <c r="P205" i="1"/>
  <c r="Q205" i="1"/>
  <c r="H15" i="2"/>
  <c r="K15" i="2"/>
  <c r="H42" i="2"/>
  <c r="L42" i="2"/>
  <c r="H179" i="19"/>
  <c r="L180" i="19"/>
  <c r="W71" i="19"/>
  <c r="AB65" i="19"/>
  <c r="AF66" i="19"/>
  <c r="AF68" i="19"/>
  <c r="AF157" i="19"/>
  <c r="AK65" i="19"/>
  <c r="AK66" i="19"/>
  <c r="W60" i="19"/>
  <c r="P61" i="2"/>
  <c r="P132" i="2" s="1"/>
  <c r="P168" i="2"/>
  <c r="D84" i="2"/>
  <c r="D4" i="2" s="1"/>
  <c r="AB70" i="19"/>
  <c r="AB157" i="19"/>
  <c r="AF67" i="19"/>
  <c r="AF65" i="19"/>
  <c r="AF60" i="19"/>
  <c r="AK69" i="19"/>
  <c r="AW156" i="19"/>
  <c r="AH60" i="19"/>
  <c r="AH65" i="19"/>
  <c r="AH70" i="19"/>
  <c r="W157" i="19"/>
  <c r="W69" i="19"/>
  <c r="C97" i="1"/>
  <c r="C8" i="1" s="1"/>
  <c r="E44" i="2"/>
  <c r="C96" i="2"/>
  <c r="C7" i="2" s="1"/>
  <c r="C142" i="2"/>
  <c r="D121" i="2"/>
  <c r="D10" i="2" s="1"/>
  <c r="D15" i="2" s="1"/>
  <c r="E131" i="2"/>
  <c r="E142" i="2"/>
  <c r="C136" i="2"/>
  <c r="C128" i="2"/>
  <c r="D206" i="2"/>
  <c r="C136" i="1"/>
  <c r="AG160" i="19"/>
  <c r="O153" i="19"/>
  <c r="S152" i="19"/>
  <c r="M152" i="19"/>
  <c r="I151" i="19"/>
  <c r="S150" i="19"/>
  <c r="K150" i="19"/>
  <c r="K148" i="19"/>
  <c r="O110" i="19"/>
  <c r="C93" i="19"/>
  <c r="I88" i="19"/>
  <c r="C34" i="19"/>
  <c r="E13" i="19"/>
  <c r="D22" i="19"/>
  <c r="D37" i="19"/>
  <c r="D36" i="19"/>
  <c r="D56" i="19"/>
  <c r="D80" i="19"/>
  <c r="D95" i="19"/>
  <c r="D107" i="19"/>
  <c r="E21" i="19"/>
  <c r="E38" i="19"/>
  <c r="E43" i="19"/>
  <c r="E78" i="19"/>
  <c r="E94" i="19"/>
  <c r="E166" i="19" s="1"/>
  <c r="E105" i="19"/>
  <c r="Q110" i="19"/>
  <c r="C177" i="19"/>
  <c r="C182" i="19" s="1"/>
  <c r="E174" i="19"/>
  <c r="C116" i="19"/>
  <c r="C140" i="19" s="1"/>
  <c r="C201" i="19"/>
  <c r="D197" i="19"/>
  <c r="D203" i="19"/>
  <c r="E199" i="19"/>
  <c r="E204" i="19"/>
  <c r="AL161" i="19"/>
  <c r="C83" i="19"/>
  <c r="C5" i="19" s="1"/>
  <c r="C26" i="19"/>
  <c r="D14" i="19"/>
  <c r="AD155" i="19"/>
  <c r="C14" i="19"/>
  <c r="D109" i="19"/>
  <c r="D6" i="19" s="1"/>
  <c r="C76" i="19"/>
  <c r="C82" i="19"/>
  <c r="C25" i="19"/>
  <c r="O177" i="19"/>
  <c r="O182" i="19" s="1"/>
  <c r="AE42" i="19"/>
  <c r="BA42" i="19"/>
  <c r="T21" i="19"/>
  <c r="T22" i="19"/>
  <c r="T24" i="1"/>
  <c r="T20" i="1"/>
  <c r="S121" i="19"/>
  <c r="S10" i="19" s="1"/>
  <c r="S15" i="19" s="1"/>
  <c r="O108" i="19"/>
  <c r="N8" i="23"/>
  <c r="T81" i="19"/>
  <c r="T77" i="19"/>
  <c r="T83" i="19"/>
  <c r="T5" i="19" s="1"/>
  <c r="T23" i="19"/>
  <c r="C23" i="19"/>
  <c r="C78" i="19"/>
  <c r="C50" i="19"/>
  <c r="C106" i="19"/>
  <c r="C20" i="19"/>
  <c r="C77" i="19"/>
  <c r="C44" i="19" s="1"/>
  <c r="E205" i="19"/>
  <c r="E201" i="19"/>
  <c r="E197" i="19"/>
  <c r="D202" i="19"/>
  <c r="D198" i="19"/>
  <c r="C203" i="19"/>
  <c r="C199" i="19"/>
  <c r="P110" i="19"/>
  <c r="E176" i="19"/>
  <c r="D174" i="19"/>
  <c r="D179" i="19" s="1"/>
  <c r="C174" i="19"/>
  <c r="C179" i="19" s="1"/>
  <c r="M110" i="19"/>
  <c r="E106" i="19"/>
  <c r="E102" i="19"/>
  <c r="E92" i="19"/>
  <c r="E83" i="19"/>
  <c r="E5" i="19" s="1"/>
  <c r="E79" i="19"/>
  <c r="E76" i="19"/>
  <c r="E35" i="19"/>
  <c r="E26" i="19"/>
  <c r="E22" i="19"/>
  <c r="R110" i="19"/>
  <c r="D105" i="19"/>
  <c r="D94" i="19"/>
  <c r="D81" i="19"/>
  <c r="D77" i="19"/>
  <c r="D45" i="19"/>
  <c r="D35" i="19"/>
  <c r="D31" i="19"/>
  <c r="D24" i="19"/>
  <c r="D20" i="19"/>
  <c r="BB9" i="19"/>
  <c r="AG180" i="19"/>
  <c r="K175" i="19"/>
  <c r="K180" i="19" s="1"/>
  <c r="AX165" i="19"/>
  <c r="C22" i="19"/>
  <c r="N50" i="19"/>
  <c r="C104" i="19"/>
  <c r="C94" i="19"/>
  <c r="C41" i="19"/>
  <c r="C80" i="19"/>
  <c r="T28" i="19"/>
  <c r="AS109" i="19"/>
  <c r="AS6" i="19" s="1"/>
  <c r="O97" i="19"/>
  <c r="V180" i="19"/>
  <c r="H175" i="19"/>
  <c r="H180" i="19" s="1"/>
  <c r="AL205" i="19"/>
  <c r="M197" i="19"/>
  <c r="F177" i="1"/>
  <c r="F172" i="1"/>
  <c r="F181" i="1" s="1"/>
  <c r="F174" i="1"/>
  <c r="F14" i="1"/>
  <c r="T57" i="20"/>
  <c r="F13" i="1"/>
  <c r="T76" i="1"/>
  <c r="T41" i="1"/>
  <c r="T83" i="1"/>
  <c r="T5" i="1" s="1"/>
  <c r="F173" i="1"/>
  <c r="F143" i="1"/>
  <c r="F6" i="1"/>
  <c r="T78" i="1"/>
  <c r="T84" i="1"/>
  <c r="T4" i="1" s="1"/>
  <c r="T81" i="1"/>
  <c r="F175" i="1"/>
  <c r="F139" i="1"/>
  <c r="T85" i="1"/>
  <c r="T82" i="1"/>
  <c r="T79" i="1"/>
  <c r="T25" i="1"/>
  <c r="T26" i="1"/>
  <c r="E107" i="1"/>
  <c r="AD163" i="19"/>
  <c r="AD151" i="19"/>
  <c r="J151" i="19" s="1"/>
  <c r="AP163" i="19"/>
  <c r="N52" i="19"/>
  <c r="J53" i="19"/>
  <c r="AD152" i="19"/>
  <c r="J152" i="19" s="1"/>
  <c r="Z166" i="19"/>
  <c r="I55" i="19"/>
  <c r="C90" i="19"/>
  <c r="D102" i="19"/>
  <c r="D112" i="19"/>
  <c r="D136" i="19" s="1"/>
  <c r="E112" i="19"/>
  <c r="E116" i="19"/>
  <c r="E118" i="19"/>
  <c r="E119" i="19"/>
  <c r="E143" i="19" s="1"/>
  <c r="S179" i="19"/>
  <c r="E185" i="19"/>
  <c r="C186" i="19"/>
  <c r="H186" i="19"/>
  <c r="E186" i="19"/>
  <c r="D187" i="19"/>
  <c r="E187" i="19"/>
  <c r="E188" i="19"/>
  <c r="D190" i="19"/>
  <c r="L190" i="19"/>
  <c r="E190" i="19"/>
  <c r="C191" i="19"/>
  <c r="E191" i="19"/>
  <c r="D192" i="19"/>
  <c r="L192" i="19"/>
  <c r="AA205" i="19"/>
  <c r="I197" i="19"/>
  <c r="T165" i="19"/>
  <c r="T129" i="19"/>
  <c r="I44" i="1"/>
  <c r="M44" i="1"/>
  <c r="T107" i="19"/>
  <c r="S8" i="2"/>
  <c r="S109" i="2"/>
  <c r="S6" i="2" s="1"/>
  <c r="T85" i="2"/>
  <c r="BC9" i="19"/>
  <c r="L37" i="19"/>
  <c r="H31" i="19"/>
  <c r="K31" i="19"/>
  <c r="L31" i="19"/>
  <c r="S31" i="19"/>
  <c r="S38" i="19"/>
  <c r="L32" i="19"/>
  <c r="O33" i="19"/>
  <c r="L34" i="19"/>
  <c r="H35" i="19"/>
  <c r="K36" i="19"/>
  <c r="O36" i="19"/>
  <c r="I95" i="19"/>
  <c r="K95" i="19"/>
  <c r="M95" i="19"/>
  <c r="O95" i="19"/>
  <c r="O143" i="19" s="1"/>
  <c r="P95" i="19"/>
  <c r="S95" i="19"/>
  <c r="I97" i="19"/>
  <c r="L97" i="19"/>
  <c r="M97" i="19"/>
  <c r="H42" i="1"/>
  <c r="L42" i="1"/>
  <c r="M128" i="1"/>
  <c r="M141" i="2"/>
  <c r="T107" i="2"/>
  <c r="T136" i="19"/>
  <c r="T140" i="19"/>
  <c r="T136" i="2"/>
  <c r="T140" i="2"/>
  <c r="T143" i="2"/>
  <c r="T137" i="19"/>
  <c r="L89" i="19"/>
  <c r="L101" i="19" s="1"/>
  <c r="H93" i="19"/>
  <c r="H105" i="19" s="1"/>
  <c r="K93" i="19"/>
  <c r="L93" i="19"/>
  <c r="H94" i="19"/>
  <c r="H106" i="19" s="1"/>
  <c r="L94" i="19"/>
  <c r="BE108" i="2"/>
  <c r="Q137" i="2"/>
  <c r="I139" i="2"/>
  <c r="I120" i="2"/>
  <c r="I144" i="2" s="1"/>
  <c r="M120" i="2"/>
  <c r="N120" i="2"/>
  <c r="N144" i="2" s="1"/>
  <c r="O120" i="2"/>
  <c r="O144" i="2" s="1"/>
  <c r="Q120" i="2"/>
  <c r="Q144" i="2" s="1"/>
  <c r="T68" i="1"/>
  <c r="T15" i="1"/>
  <c r="T66" i="1"/>
  <c r="R108" i="1"/>
  <c r="T124" i="1"/>
  <c r="O42" i="19"/>
  <c r="N44" i="19"/>
  <c r="N42" i="19"/>
  <c r="W65" i="19"/>
  <c r="W66" i="19"/>
  <c r="AR68" i="19"/>
  <c r="W67" i="19"/>
  <c r="AK60" i="19"/>
  <c r="AK68" i="19"/>
  <c r="AK70" i="19"/>
  <c r="W72" i="19"/>
  <c r="W63" i="19"/>
  <c r="W64" i="19"/>
  <c r="D121" i="1"/>
  <c r="E85" i="1"/>
  <c r="AD194" i="19"/>
  <c r="J194" i="19" s="1"/>
  <c r="J193" i="19"/>
  <c r="AQ64" i="19"/>
  <c r="AQ65" i="19"/>
  <c r="E127" i="2"/>
  <c r="C181" i="2"/>
  <c r="C182" i="2"/>
  <c r="D142" i="2"/>
  <c r="D166" i="2"/>
  <c r="C166" i="2"/>
  <c r="C162" i="2"/>
  <c r="C164" i="1"/>
  <c r="C140" i="1"/>
  <c r="Q151" i="19"/>
  <c r="D164" i="1"/>
  <c r="I106" i="19"/>
  <c r="S43" i="19"/>
  <c r="S42" i="19" s="1"/>
  <c r="BE44" i="19"/>
  <c r="H49" i="19"/>
  <c r="V58" i="19"/>
  <c r="I49" i="19"/>
  <c r="Z148" i="19"/>
  <c r="I148" i="19" s="1"/>
  <c r="Z160" i="19"/>
  <c r="AD58" i="19"/>
  <c r="AD160" i="19"/>
  <c r="AH160" i="19"/>
  <c r="AH148" i="19"/>
  <c r="L148" i="19" s="1"/>
  <c r="AL58" i="19"/>
  <c r="M49" i="19"/>
  <c r="AL160" i="19"/>
  <c r="AP58" i="19"/>
  <c r="AP148" i="19"/>
  <c r="N148" i="19" s="1"/>
  <c r="N49" i="19"/>
  <c r="P49" i="19"/>
  <c r="AT160" i="19"/>
  <c r="E49" i="19"/>
  <c r="Q49" i="19"/>
  <c r="AX148" i="19"/>
  <c r="Q148" i="19" s="1"/>
  <c r="BB160" i="19"/>
  <c r="BB58" i="19"/>
  <c r="H50" i="19"/>
  <c r="V149" i="19"/>
  <c r="H149" i="19" s="1"/>
  <c r="AD161" i="19"/>
  <c r="AD149" i="19"/>
  <c r="J149" i="19" s="1"/>
  <c r="L50" i="19"/>
  <c r="AH149" i="19"/>
  <c r="L149" i="19" s="1"/>
  <c r="AH161" i="19"/>
  <c r="AT161" i="19"/>
  <c r="E50" i="19"/>
  <c r="AT149" i="19"/>
  <c r="P149" i="19" s="1"/>
  <c r="AX161" i="19"/>
  <c r="AX149" i="19"/>
  <c r="Q149" i="19" s="1"/>
  <c r="Q50" i="19"/>
  <c r="V162" i="19"/>
  <c r="H51" i="19"/>
  <c r="V150" i="19"/>
  <c r="H150" i="19" s="1"/>
  <c r="Z150" i="19"/>
  <c r="I150" i="19" s="1"/>
  <c r="I51" i="19"/>
  <c r="AD150" i="19"/>
  <c r="J150" i="19" s="1"/>
  <c r="J51" i="19"/>
  <c r="L51" i="19"/>
  <c r="AH162" i="19"/>
  <c r="M51" i="19"/>
  <c r="AL150" i="19"/>
  <c r="M150" i="19" s="1"/>
  <c r="AT162" i="19"/>
  <c r="AT150" i="19"/>
  <c r="P150" i="19" s="1"/>
  <c r="Q51" i="19"/>
  <c r="AX162" i="19"/>
  <c r="BB150" i="19"/>
  <c r="R150" i="19" s="1"/>
  <c r="R51" i="19"/>
  <c r="C52" i="19"/>
  <c r="H52" i="19"/>
  <c r="V151" i="19"/>
  <c r="H151" i="19" s="1"/>
  <c r="V163" i="19"/>
  <c r="L52" i="19"/>
  <c r="AH163" i="19"/>
  <c r="AH151" i="19"/>
  <c r="L151" i="19" s="1"/>
  <c r="AL163" i="19"/>
  <c r="AL151" i="19"/>
  <c r="M151" i="19" s="1"/>
  <c r="P52" i="19"/>
  <c r="AT151" i="19"/>
  <c r="P151" i="19" s="1"/>
  <c r="BB151" i="19"/>
  <c r="BB163" i="19"/>
  <c r="R52" i="19"/>
  <c r="Z152" i="19"/>
  <c r="I152" i="19" s="1"/>
  <c r="Z164" i="19"/>
  <c r="I53" i="19"/>
  <c r="AH164" i="19"/>
  <c r="AH152" i="19"/>
  <c r="L152" i="19" s="1"/>
  <c r="N53" i="19"/>
  <c r="AP164" i="19"/>
  <c r="AP152" i="19"/>
  <c r="N152" i="19" s="1"/>
  <c r="P53" i="19"/>
  <c r="E53" i="19"/>
  <c r="AX152" i="19"/>
  <c r="AX164" i="19"/>
  <c r="Q53" i="19"/>
  <c r="C54" i="19"/>
  <c r="H54" i="19"/>
  <c r="Z165" i="19"/>
  <c r="Z153" i="19"/>
  <c r="I153" i="19" s="1"/>
  <c r="AD165" i="19"/>
  <c r="AD153" i="19"/>
  <c r="J153" i="19" s="1"/>
  <c r="J54" i="19"/>
  <c r="N54" i="19"/>
  <c r="AP165" i="19"/>
  <c r="AP153" i="19"/>
  <c r="N153" i="19" s="1"/>
  <c r="AT165" i="19"/>
  <c r="E54" i="19"/>
  <c r="AT153" i="19"/>
  <c r="P153" i="19" s="1"/>
  <c r="P54" i="19"/>
  <c r="H55" i="19"/>
  <c r="V166" i="19"/>
  <c r="J55" i="19"/>
  <c r="AD166" i="19"/>
  <c r="AD154" i="19"/>
  <c r="J154" i="19" s="1"/>
  <c r="AH166" i="19"/>
  <c r="L55" i="19"/>
  <c r="AL154" i="19"/>
  <c r="M55" i="19"/>
  <c r="N55" i="19"/>
  <c r="AP166" i="19"/>
  <c r="AP154" i="19"/>
  <c r="N154" i="19" s="1"/>
  <c r="AX166" i="19"/>
  <c r="AX154" i="19"/>
  <c r="Q154" i="19" s="1"/>
  <c r="Q55" i="19"/>
  <c r="V167" i="19"/>
  <c r="H56" i="19"/>
  <c r="C56" i="19"/>
  <c r="V155" i="19"/>
  <c r="L56" i="19"/>
  <c r="AH155" i="19"/>
  <c r="AL167" i="19"/>
  <c r="AL155" i="19"/>
  <c r="AT167" i="19"/>
  <c r="P56" i="19"/>
  <c r="BB167" i="19"/>
  <c r="R56" i="19"/>
  <c r="AT207" i="19"/>
  <c r="E57" i="19"/>
  <c r="AW100" i="19"/>
  <c r="E100" i="19"/>
  <c r="E88" i="19"/>
  <c r="AW101" i="19"/>
  <c r="E101" i="19"/>
  <c r="E89" i="19"/>
  <c r="BE101" i="19"/>
  <c r="S89" i="19"/>
  <c r="AT103" i="19"/>
  <c r="P91" i="19"/>
  <c r="BC109" i="19"/>
  <c r="BC6" i="19" s="1"/>
  <c r="S97" i="19"/>
  <c r="H113" i="19"/>
  <c r="H137" i="19" s="1"/>
  <c r="C113" i="19"/>
  <c r="L113" i="19"/>
  <c r="L137" i="19" s="1"/>
  <c r="D113" i="19"/>
  <c r="H114" i="19"/>
  <c r="H138" i="19" s="1"/>
  <c r="C114" i="19"/>
  <c r="L116" i="19"/>
  <c r="L140" i="19" s="1"/>
  <c r="D116" i="19"/>
  <c r="H117" i="19"/>
  <c r="C117" i="19"/>
  <c r="D117" i="19"/>
  <c r="L117" i="19"/>
  <c r="P117" i="19"/>
  <c r="P141" i="19" s="1"/>
  <c r="E117" i="19"/>
  <c r="H118" i="19"/>
  <c r="H142" i="19" s="1"/>
  <c r="C118" i="19"/>
  <c r="AK180" i="19"/>
  <c r="D175" i="19"/>
  <c r="D180" i="19" s="1"/>
  <c r="AS180" i="19"/>
  <c r="O175" i="19"/>
  <c r="O180" i="19" s="1"/>
  <c r="AV180" i="19"/>
  <c r="P175" i="19"/>
  <c r="P180" i="19" s="1"/>
  <c r="E175" i="19"/>
  <c r="AE181" i="19"/>
  <c r="K176" i="19"/>
  <c r="K181" i="19" s="1"/>
  <c r="AI181" i="19"/>
  <c r="D176" i="19"/>
  <c r="D181" i="19" s="1"/>
  <c r="AQ181" i="19"/>
  <c r="O176" i="19"/>
  <c r="O181" i="19" s="1"/>
  <c r="I185" i="19"/>
  <c r="Z193" i="19"/>
  <c r="M185" i="19"/>
  <c r="AL193" i="19"/>
  <c r="R185" i="19"/>
  <c r="BB193" i="19"/>
  <c r="L186" i="19"/>
  <c r="D186" i="19"/>
  <c r="C187" i="19"/>
  <c r="H187" i="19"/>
  <c r="H190" i="19"/>
  <c r="C190" i="19"/>
  <c r="L191" i="19"/>
  <c r="D191" i="19"/>
  <c r="S7" i="1"/>
  <c r="S108" i="1"/>
  <c r="I96" i="1"/>
  <c r="Y96" i="19"/>
  <c r="AG96" i="19"/>
  <c r="K96" i="1"/>
  <c r="AW96" i="19"/>
  <c r="Q96" i="1"/>
  <c r="J144" i="1"/>
  <c r="P185" i="19"/>
  <c r="R177" i="19"/>
  <c r="R182" i="19" s="1"/>
  <c r="R175" i="19"/>
  <c r="R180" i="19" s="1"/>
  <c r="L176" i="19"/>
  <c r="L181" i="19" s="1"/>
  <c r="AN120" i="19"/>
  <c r="AB120" i="19"/>
  <c r="Q91" i="19"/>
  <c r="M90" i="19"/>
  <c r="J56" i="19"/>
  <c r="C53" i="19"/>
  <c r="C49" i="19"/>
  <c r="D49" i="19"/>
  <c r="D53" i="19"/>
  <c r="D89" i="19"/>
  <c r="D101" i="19"/>
  <c r="E56" i="19"/>
  <c r="D118" i="19"/>
  <c r="C119" i="19"/>
  <c r="C143" i="19" s="1"/>
  <c r="C192" i="19"/>
  <c r="E192" i="19"/>
  <c r="AH167" i="19"/>
  <c r="AH153" i="19"/>
  <c r="L153" i="19" s="1"/>
  <c r="AT163" i="19"/>
  <c r="R50" i="19"/>
  <c r="V161" i="19"/>
  <c r="AT58" i="19"/>
  <c r="AT166" i="19"/>
  <c r="V154" i="19"/>
  <c r="H154" i="19" s="1"/>
  <c r="AT164" i="19"/>
  <c r="AD164" i="19"/>
  <c r="AX150" i="19"/>
  <c r="AH150" i="19"/>
  <c r="L150" i="19" s="1"/>
  <c r="BB148" i="19"/>
  <c r="R148" i="19" s="1"/>
  <c r="AL148" i="19"/>
  <c r="M148" i="19" s="1"/>
  <c r="V160" i="19"/>
  <c r="AL165" i="19"/>
  <c r="AP151" i="19"/>
  <c r="N151" i="19" s="1"/>
  <c r="AP149" i="19"/>
  <c r="N149" i="19" s="1"/>
  <c r="J185" i="19"/>
  <c r="L187" i="19"/>
  <c r="S177" i="19"/>
  <c r="S182" i="19" s="1"/>
  <c r="Z58" i="19"/>
  <c r="P118" i="19"/>
  <c r="R121" i="19"/>
  <c r="K121" i="19"/>
  <c r="Q193" i="19"/>
  <c r="I133" i="2"/>
  <c r="I11" i="2" s="1"/>
  <c r="J168" i="1"/>
  <c r="P188" i="19"/>
  <c r="L185" i="19"/>
  <c r="N175" i="19"/>
  <c r="N180" i="19" s="1"/>
  <c r="H176" i="19"/>
  <c r="H181" i="19" s="1"/>
  <c r="AS162" i="19"/>
  <c r="AK162" i="19"/>
  <c r="AC162" i="19"/>
  <c r="BE161" i="19"/>
  <c r="AW161" i="19"/>
  <c r="AO161" i="19"/>
  <c r="AG161" i="19"/>
  <c r="Y161" i="19"/>
  <c r="BA160" i="19"/>
  <c r="AK160" i="19"/>
  <c r="AC160" i="19"/>
  <c r="R89" i="19"/>
  <c r="AV120" i="19"/>
  <c r="AJ120" i="19"/>
  <c r="X120" i="19"/>
  <c r="Q56" i="19"/>
  <c r="I56" i="19"/>
  <c r="C51" i="19"/>
  <c r="D50" i="19"/>
  <c r="D54" i="19"/>
  <c r="D90" i="19"/>
  <c r="E113" i="19"/>
  <c r="E51" i="19"/>
  <c r="E91" i="19"/>
  <c r="E114" i="19"/>
  <c r="D119" i="19"/>
  <c r="C176" i="19"/>
  <c r="C181" i="19" s="1"/>
  <c r="C112" i="19"/>
  <c r="C185" i="19"/>
  <c r="C197" i="19"/>
  <c r="D185" i="19"/>
  <c r="Z155" i="19"/>
  <c r="AH165" i="19"/>
  <c r="M52" i="19"/>
  <c r="BB149" i="19"/>
  <c r="R149" i="19" s="1"/>
  <c r="R55" i="19"/>
  <c r="AL166" i="19"/>
  <c r="BB152" i="19"/>
  <c r="R152" i="19" s="1"/>
  <c r="M53" i="19"/>
  <c r="V152" i="19"/>
  <c r="H152" i="19" s="1"/>
  <c r="N51" i="19"/>
  <c r="AD162" i="19"/>
  <c r="AX160" i="19"/>
  <c r="J49" i="19"/>
  <c r="BB155" i="19"/>
  <c r="R155" i="19" s="1"/>
  <c r="BB153" i="19"/>
  <c r="R153" i="19" s="1"/>
  <c r="V153" i="19"/>
  <c r="H153" i="19" s="1"/>
  <c r="I52" i="19"/>
  <c r="Z149" i="19"/>
  <c r="I149" i="19" s="1"/>
  <c r="C102" i="19"/>
  <c r="S175" i="19"/>
  <c r="S180" i="19" s="1"/>
  <c r="P116" i="19"/>
  <c r="H191" i="19"/>
  <c r="P156" i="1"/>
  <c r="P191" i="19"/>
  <c r="P187" i="19"/>
  <c r="H185" i="19"/>
  <c r="M175" i="19"/>
  <c r="M180" i="19" s="1"/>
  <c r="R88" i="19"/>
  <c r="P112" i="19"/>
  <c r="L112" i="19"/>
  <c r="L136" i="19" s="1"/>
  <c r="BD108" i="19"/>
  <c r="Q89" i="19"/>
  <c r="C103" i="19"/>
  <c r="C91" i="19"/>
  <c r="I90" i="19"/>
  <c r="AX58" i="19"/>
  <c r="N56" i="19"/>
  <c r="C55" i="19"/>
  <c r="J50" i="19"/>
  <c r="D51" i="19"/>
  <c r="D55" i="19"/>
  <c r="D91" i="19"/>
  <c r="D103" i="19"/>
  <c r="E115" i="19"/>
  <c r="E52" i="19"/>
  <c r="D114" i="19"/>
  <c r="C115" i="19"/>
  <c r="C188" i="19"/>
  <c r="D188" i="19"/>
  <c r="AX167" i="19"/>
  <c r="AX153" i="19"/>
  <c r="Q153" i="19" s="1"/>
  <c r="Q52" i="19"/>
  <c r="J52" i="19"/>
  <c r="M50" i="19"/>
  <c r="BB166" i="19"/>
  <c r="AH154" i="19"/>
  <c r="L154" i="19" s="1"/>
  <c r="BB164" i="19"/>
  <c r="AL164" i="19"/>
  <c r="V164" i="19"/>
  <c r="AP150" i="19"/>
  <c r="N150" i="19" s="1"/>
  <c r="Z162" i="19"/>
  <c r="AT148" i="19"/>
  <c r="P148" i="19" s="1"/>
  <c r="AD148" i="19"/>
  <c r="J148" i="19" s="1"/>
  <c r="AT155" i="19"/>
  <c r="P155" i="19" s="1"/>
  <c r="BB165" i="19"/>
  <c r="V165" i="19"/>
  <c r="Z163" i="19"/>
  <c r="C88" i="19"/>
  <c r="L49" i="19"/>
  <c r="K182" i="19"/>
  <c r="O179" i="19"/>
  <c r="S144" i="1"/>
  <c r="BD45" i="19"/>
  <c r="S32" i="19"/>
  <c r="AF44" i="19"/>
  <c r="AF42" i="19"/>
  <c r="AM44" i="19"/>
  <c r="M43" i="19"/>
  <c r="AM42" i="19"/>
  <c r="AU44" i="19"/>
  <c r="AU42" i="19"/>
  <c r="AQ42" i="19"/>
  <c r="BD104" i="19"/>
  <c r="S92" i="19"/>
  <c r="N136" i="2"/>
  <c r="H87" i="14"/>
  <c r="K37" i="19"/>
  <c r="O37" i="19"/>
  <c r="S37" i="19"/>
  <c r="J31" i="19"/>
  <c r="M31" i="19"/>
  <c r="N31" i="19"/>
  <c r="O31" i="19"/>
  <c r="E31" i="19"/>
  <c r="R31" i="19"/>
  <c r="C38" i="19"/>
  <c r="K38" i="19"/>
  <c r="M38" i="19"/>
  <c r="O38" i="19"/>
  <c r="I32" i="19"/>
  <c r="J32" i="19"/>
  <c r="N32" i="19"/>
  <c r="O32" i="19"/>
  <c r="K51" i="19"/>
  <c r="P51" i="19"/>
  <c r="S51" i="19"/>
  <c r="L53" i="19"/>
  <c r="S53" i="19"/>
  <c r="S54" i="19"/>
  <c r="K94" i="19"/>
  <c r="K113" i="19"/>
  <c r="S45" i="1"/>
  <c r="T156" i="2"/>
  <c r="T106" i="2"/>
  <c r="T105" i="2"/>
  <c r="T103" i="2"/>
  <c r="T101" i="2"/>
  <c r="T100" i="2"/>
  <c r="T162" i="2"/>
  <c r="T127" i="1"/>
  <c r="T131" i="19"/>
  <c r="L8" i="1"/>
  <c r="AV108" i="19"/>
  <c r="P31" i="19"/>
  <c r="K33" i="19"/>
  <c r="T168" i="2"/>
  <c r="T132" i="2"/>
  <c r="T149" i="19"/>
  <c r="T166" i="1"/>
  <c r="T181" i="19"/>
  <c r="AE157" i="19"/>
  <c r="AE64" i="19"/>
  <c r="AE65" i="19"/>
  <c r="AE68" i="19"/>
  <c r="AE69" i="19"/>
  <c r="AB71" i="19"/>
  <c r="AB60" i="19"/>
  <c r="AB63" i="19"/>
  <c r="AB67" i="19"/>
  <c r="AB68" i="19"/>
  <c r="AB64" i="19"/>
  <c r="AR71" i="19"/>
  <c r="D141" i="2"/>
  <c r="D165" i="2"/>
  <c r="S168" i="2"/>
  <c r="S61" i="2"/>
  <c r="AJ71" i="19"/>
  <c r="AJ72" i="19"/>
  <c r="AJ65" i="19"/>
  <c r="AJ66" i="19"/>
  <c r="AJ60" i="19"/>
  <c r="AJ69" i="19"/>
  <c r="AJ70" i="19"/>
  <c r="AV45" i="19"/>
  <c r="P32" i="19"/>
  <c r="V61" i="1"/>
  <c r="V132" i="1" s="1"/>
  <c r="H58" i="1"/>
  <c r="K72" i="1"/>
  <c r="K12" i="1"/>
  <c r="O72" i="1"/>
  <c r="O12" i="1"/>
  <c r="S72" i="1"/>
  <c r="S12" i="1"/>
  <c r="H109" i="1"/>
  <c r="H6" i="1" s="1"/>
  <c r="H8" i="1"/>
  <c r="T79" i="2"/>
  <c r="T41" i="2"/>
  <c r="T43" i="2"/>
  <c r="T26" i="2"/>
  <c r="T23" i="2"/>
  <c r="T81" i="2"/>
  <c r="T80" i="2"/>
  <c r="T28" i="2"/>
  <c r="U57" i="20"/>
  <c r="T83" i="2"/>
  <c r="T5" i="2" s="1"/>
  <c r="T82" i="2"/>
  <c r="T84" i="2"/>
  <c r="T4" i="2" s="1"/>
  <c r="T22" i="2"/>
  <c r="T27" i="2"/>
  <c r="T78" i="2"/>
  <c r="T77" i="2"/>
  <c r="T24" i="2"/>
  <c r="T20" i="2"/>
  <c r="D105" i="2"/>
  <c r="O44" i="2"/>
  <c r="O42" i="2"/>
  <c r="K57" i="19"/>
  <c r="K60" i="2"/>
  <c r="O57" i="19"/>
  <c r="O60" i="2"/>
  <c r="BA71" i="2"/>
  <c r="R58" i="2"/>
  <c r="R12" i="2"/>
  <c r="R60" i="2"/>
  <c r="L44" i="2"/>
  <c r="J136" i="2"/>
  <c r="E139" i="2"/>
  <c r="C124" i="2"/>
  <c r="D124" i="2"/>
  <c r="Q128" i="1"/>
  <c r="I128" i="1"/>
  <c r="Q163" i="1"/>
  <c r="BD9" i="19"/>
  <c r="AZ11" i="19"/>
  <c r="I37" i="19"/>
  <c r="C37" i="19"/>
  <c r="E37" i="19"/>
  <c r="Q37" i="19"/>
  <c r="C31" i="19"/>
  <c r="I31" i="19"/>
  <c r="M32" i="19"/>
  <c r="D32" i="19"/>
  <c r="E126" i="2"/>
  <c r="C138" i="2"/>
  <c r="E180" i="2"/>
  <c r="D194" i="2"/>
  <c r="C180" i="2"/>
  <c r="I68" i="1"/>
  <c r="J162" i="1"/>
  <c r="N143" i="1"/>
  <c r="J138" i="1"/>
  <c r="I129" i="1"/>
  <c r="Q164" i="1"/>
  <c r="M127" i="1"/>
  <c r="M162" i="1"/>
  <c r="E32" i="19"/>
  <c r="N58" i="1"/>
  <c r="T76" i="2"/>
  <c r="C141" i="2"/>
  <c r="BE71" i="1"/>
  <c r="AO71" i="1"/>
  <c r="S60" i="1"/>
  <c r="BE168" i="1"/>
  <c r="AW168" i="1"/>
  <c r="M66" i="1"/>
  <c r="J167" i="1"/>
  <c r="N161" i="1"/>
  <c r="J143" i="1"/>
  <c r="R137" i="1"/>
  <c r="H72" i="1"/>
  <c r="H12" i="1"/>
  <c r="H66" i="1"/>
  <c r="Q109" i="1"/>
  <c r="Q6" i="1" s="1"/>
  <c r="Q8" i="1"/>
  <c r="S108" i="2"/>
  <c r="K145" i="2"/>
  <c r="K9" i="2" s="1"/>
  <c r="J71" i="2"/>
  <c r="Q8" i="2"/>
  <c r="N3" i="23"/>
  <c r="T76" i="19"/>
  <c r="T20" i="19"/>
  <c r="T24" i="19"/>
  <c r="AK44" i="19"/>
  <c r="AK42" i="19"/>
  <c r="H63" i="1"/>
  <c r="N133" i="2"/>
  <c r="N11" i="2" s="1"/>
  <c r="L33" i="19"/>
  <c r="AU45" i="19"/>
  <c r="T167" i="2"/>
  <c r="T70" i="2"/>
  <c r="Q42" i="19"/>
  <c r="T169" i="19"/>
  <c r="T70" i="19"/>
  <c r="T102" i="2"/>
  <c r="T103" i="19"/>
  <c r="T10" i="2"/>
  <c r="T15" i="2" s="1"/>
  <c r="T133" i="2"/>
  <c r="T11" i="2" s="1"/>
  <c r="T150" i="2"/>
  <c r="T165" i="1"/>
  <c r="AT45" i="19"/>
  <c r="T156" i="1"/>
  <c r="T163" i="1"/>
  <c r="T129" i="2"/>
  <c r="H34" i="19"/>
  <c r="I34" i="19"/>
  <c r="K34" i="19"/>
  <c r="M34" i="19"/>
  <c r="O34" i="19"/>
  <c r="P34" i="19"/>
  <c r="S34" i="19"/>
  <c r="K35" i="19"/>
  <c r="L35" i="19"/>
  <c r="O35" i="19"/>
  <c r="S35" i="19"/>
  <c r="H36" i="19"/>
  <c r="L36" i="19"/>
  <c r="M36" i="19"/>
  <c r="S36" i="19"/>
  <c r="K45" i="19"/>
  <c r="O45" i="19"/>
  <c r="H65" i="1"/>
  <c r="H70" i="1"/>
  <c r="T154" i="19"/>
  <c r="T150" i="19"/>
  <c r="P45" i="1"/>
  <c r="Q45" i="2"/>
  <c r="T107" i="1"/>
  <c r="T103" i="1"/>
  <c r="T155" i="2"/>
  <c r="T139" i="19"/>
  <c r="T136" i="1"/>
  <c r="T142" i="2"/>
  <c r="T126" i="2"/>
  <c r="T138" i="19"/>
  <c r="H67" i="1"/>
  <c r="H68" i="1"/>
  <c r="T150" i="1"/>
  <c r="T154" i="1"/>
  <c r="S45" i="2"/>
  <c r="T106" i="19"/>
  <c r="T102" i="19"/>
  <c r="T132" i="19"/>
  <c r="T153" i="19"/>
  <c r="T149" i="2"/>
  <c r="T153" i="2"/>
  <c r="T153" i="1"/>
  <c r="T154" i="2"/>
  <c r="T161" i="19"/>
  <c r="T141" i="2"/>
  <c r="T180" i="19"/>
  <c r="T179" i="19"/>
  <c r="T180" i="2"/>
  <c r="K156" i="19"/>
  <c r="D120" i="2"/>
  <c r="E138" i="2"/>
  <c r="E161" i="2"/>
  <c r="O88" i="19"/>
  <c r="O100" i="19" s="1"/>
  <c r="F137" i="1"/>
  <c r="C33" i="19"/>
  <c r="AY45" i="19"/>
  <c r="C35" i="19"/>
  <c r="P144" i="1"/>
  <c r="N22" i="23"/>
  <c r="T128" i="19"/>
  <c r="T67" i="19"/>
  <c r="T169" i="2"/>
  <c r="T178" i="1"/>
  <c r="T179" i="1"/>
  <c r="T182" i="1"/>
  <c r="T181" i="1"/>
  <c r="P63" i="1"/>
  <c r="H64" i="1"/>
  <c r="P66" i="1"/>
  <c r="H69" i="1"/>
  <c r="F157" i="1"/>
  <c r="T168" i="1"/>
  <c r="T145" i="2"/>
  <c r="T9" i="2" s="1"/>
  <c r="T12" i="19"/>
  <c r="T69" i="19"/>
  <c r="T64" i="19"/>
  <c r="T63" i="19"/>
  <c r="T68" i="19"/>
  <c r="T66" i="19"/>
  <c r="T162" i="1"/>
  <c r="T109" i="2"/>
  <c r="T6" i="2" s="1"/>
  <c r="T104" i="2"/>
  <c r="T105" i="1"/>
  <c r="T104" i="1"/>
  <c r="T101" i="1"/>
  <c r="T100" i="1"/>
  <c r="F156" i="1"/>
  <c r="T60" i="20" s="1"/>
  <c r="T71" i="19"/>
  <c r="T145" i="19"/>
  <c r="T9" i="19" s="1"/>
  <c r="T144" i="2"/>
  <c r="T163" i="19"/>
  <c r="T131" i="2"/>
  <c r="T167" i="19"/>
  <c r="T161" i="2"/>
  <c r="T125" i="2"/>
  <c r="T131" i="1"/>
  <c r="E4" i="14"/>
  <c r="H4" i="14" s="1"/>
  <c r="Q45" i="1"/>
  <c r="P45" i="2"/>
  <c r="R45" i="2"/>
  <c r="R45" i="19" s="1"/>
  <c r="F154" i="1"/>
  <c r="F150" i="1"/>
  <c r="T165" i="2"/>
  <c r="T102" i="1"/>
  <c r="T101" i="19"/>
  <c r="T105" i="19"/>
  <c r="T157" i="2"/>
  <c r="T68" i="2"/>
  <c r="T160" i="19"/>
  <c r="T140" i="1"/>
  <c r="T139" i="2"/>
  <c r="T137" i="1"/>
  <c r="T141" i="1"/>
  <c r="T125" i="19"/>
  <c r="T141" i="19"/>
  <c r="T182" i="19"/>
  <c r="T178" i="19"/>
  <c r="T180" i="1"/>
  <c r="T178" i="2"/>
  <c r="T182" i="2"/>
  <c r="L194" i="19"/>
  <c r="H194" i="19"/>
  <c r="O160" i="19"/>
  <c r="T7" i="19"/>
  <c r="T144" i="19"/>
  <c r="H33" i="19"/>
  <c r="T78" i="19"/>
  <c r="T43" i="19"/>
  <c r="T82" i="19"/>
  <c r="BE41" i="19"/>
  <c r="S41" i="19" s="1"/>
  <c r="T151" i="19"/>
  <c r="T41" i="19"/>
  <c r="T85" i="19"/>
  <c r="T79" i="19"/>
  <c r="T155" i="19"/>
  <c r="T152" i="19"/>
  <c r="T148" i="19"/>
  <c r="T151" i="2"/>
  <c r="T155" i="1"/>
  <c r="F155" i="1"/>
  <c r="T151" i="1"/>
  <c r="F151" i="1"/>
  <c r="F148" i="1"/>
  <c r="T152" i="2"/>
  <c r="BB41" i="19"/>
  <c r="R41" i="19" s="1"/>
  <c r="N21" i="23"/>
  <c r="N2" i="23"/>
  <c r="E109" i="19"/>
  <c r="T79" i="20"/>
  <c r="T84" i="19"/>
  <c r="T4" i="19" s="1"/>
  <c r="N12" i="23"/>
  <c r="N7" i="23"/>
  <c r="T80" i="19"/>
  <c r="N4" i="23"/>
  <c r="N10" i="23"/>
  <c r="N20" i="23"/>
  <c r="BD100" i="19"/>
  <c r="S88" i="19"/>
  <c r="T106" i="1"/>
  <c r="T169" i="1"/>
  <c r="T69" i="1"/>
  <c r="T70" i="1"/>
  <c r="T12" i="1"/>
  <c r="T65" i="1"/>
  <c r="T71" i="1"/>
  <c r="T133" i="1"/>
  <c r="T11" i="1" s="1"/>
  <c r="T64" i="1"/>
  <c r="U60" i="20"/>
  <c r="T8" i="1"/>
  <c r="T145" i="1"/>
  <c r="T9" i="1" s="1"/>
  <c r="T133" i="19"/>
  <c r="T11" i="19" s="1"/>
  <c r="T10" i="19"/>
  <c r="T15" i="19" s="1"/>
  <c r="T144" i="1"/>
  <c r="T132" i="1"/>
  <c r="T148" i="2"/>
  <c r="T164" i="19"/>
  <c r="T166" i="19"/>
  <c r="T130" i="19"/>
  <c r="T126" i="19"/>
  <c r="T65" i="19"/>
  <c r="T160" i="1"/>
  <c r="T63" i="1"/>
  <c r="T164" i="1"/>
  <c r="T128" i="1"/>
  <c r="T67" i="1"/>
  <c r="T163" i="2"/>
  <c r="T127" i="2"/>
  <c r="T66" i="2"/>
  <c r="T124" i="2"/>
  <c r="T160" i="2"/>
  <c r="T143" i="19"/>
  <c r="T148" i="1"/>
  <c r="F152" i="1"/>
  <c r="T152" i="1"/>
  <c r="T109" i="19"/>
  <c r="T6" i="19" s="1"/>
  <c r="T104" i="19"/>
  <c r="T100" i="19"/>
  <c r="T125" i="1"/>
  <c r="T164" i="2"/>
  <c r="F149" i="1"/>
  <c r="F153" i="1"/>
  <c r="BH6" i="1"/>
  <c r="T109" i="1"/>
  <c r="T6" i="1" s="1"/>
  <c r="T129" i="1"/>
  <c r="T138" i="2"/>
  <c r="T138" i="1"/>
  <c r="T142" i="1"/>
  <c r="T130" i="1"/>
  <c r="T142" i="19"/>
  <c r="T157" i="19"/>
  <c r="T67" i="2"/>
  <c r="T69" i="2"/>
  <c r="T168" i="19"/>
  <c r="T12" i="2"/>
  <c r="T71" i="2"/>
  <c r="T126" i="1"/>
  <c r="T161" i="1"/>
  <c r="T128" i="2"/>
  <c r="I6" i="14"/>
  <c r="I87" i="14" s="1"/>
  <c r="F4" i="14"/>
  <c r="I4" i="14" s="1"/>
  <c r="T64" i="2"/>
  <c r="T130" i="2"/>
  <c r="T124" i="19"/>
  <c r="T127" i="19"/>
  <c r="T167" i="1"/>
  <c r="T137" i="2"/>
  <c r="T181" i="2"/>
  <c r="D4" i="14"/>
  <c r="G4" i="14" s="1"/>
  <c r="O156" i="19" l="1"/>
  <c r="Q169" i="2"/>
  <c r="E97" i="2"/>
  <c r="E58" i="2"/>
  <c r="E168" i="2" s="1"/>
  <c r="AR70" i="19"/>
  <c r="AR66" i="19"/>
  <c r="K59" i="19"/>
  <c r="C59" i="1"/>
  <c r="C65" i="1" s="1"/>
  <c r="P140" i="19"/>
  <c r="C152" i="19"/>
  <c r="D140" i="19"/>
  <c r="E97" i="1"/>
  <c r="E8" i="1" s="1"/>
  <c r="AR60" i="19"/>
  <c r="E181" i="19"/>
  <c r="E44" i="19"/>
  <c r="L108" i="2"/>
  <c r="E154" i="2"/>
  <c r="O131" i="19"/>
  <c r="H140" i="19"/>
  <c r="E182" i="19"/>
  <c r="C120" i="2"/>
  <c r="D164" i="2"/>
  <c r="C137" i="1"/>
  <c r="E121" i="1"/>
  <c r="E10" i="1" s="1"/>
  <c r="E15" i="1" s="1"/>
  <c r="C58" i="2"/>
  <c r="C61" i="2" s="1"/>
  <c r="AG68" i="19"/>
  <c r="AG70" i="19"/>
  <c r="D161" i="1"/>
  <c r="D96" i="1"/>
  <c r="AG66" i="19"/>
  <c r="E44" i="1"/>
  <c r="AW64" i="19"/>
  <c r="O156" i="2"/>
  <c r="D165" i="1"/>
  <c r="D131" i="2"/>
  <c r="E141" i="2"/>
  <c r="E121" i="2"/>
  <c r="E10" i="2" s="1"/>
  <c r="E15" i="2" s="1"/>
  <c r="D138" i="2"/>
  <c r="D42" i="1"/>
  <c r="C121" i="2"/>
  <c r="C145" i="2" s="1"/>
  <c r="C9" i="2" s="1"/>
  <c r="S44" i="19"/>
  <c r="Q61" i="2"/>
  <c r="Q132" i="2" s="1"/>
  <c r="C97" i="2"/>
  <c r="C8" i="2" s="1"/>
  <c r="AR69" i="19"/>
  <c r="AR65" i="19"/>
  <c r="P136" i="19"/>
  <c r="Q150" i="19"/>
  <c r="E180" i="19"/>
  <c r="M154" i="19"/>
  <c r="Q152" i="19"/>
  <c r="D59" i="2"/>
  <c r="E96" i="1"/>
  <c r="E168" i="1" s="1"/>
  <c r="H42" i="19"/>
  <c r="P7" i="2"/>
  <c r="E157" i="2"/>
  <c r="D153" i="2"/>
  <c r="D151" i="2"/>
  <c r="E148" i="2"/>
  <c r="J141" i="19"/>
  <c r="E129" i="2"/>
  <c r="C59" i="2"/>
  <c r="D58" i="1"/>
  <c r="D61" i="1" s="1"/>
  <c r="N156" i="1"/>
  <c r="K133" i="1"/>
  <c r="K11" i="1" s="1"/>
  <c r="E125" i="2"/>
  <c r="E160" i="2"/>
  <c r="O58" i="19"/>
  <c r="O168" i="19" s="1"/>
  <c r="D96" i="2"/>
  <c r="D7" i="2" s="1"/>
  <c r="C167" i="2"/>
  <c r="P44" i="19"/>
  <c r="C131" i="1"/>
  <c r="Q142" i="19"/>
  <c r="F137" i="2"/>
  <c r="F178" i="19"/>
  <c r="D179" i="1"/>
  <c r="C85" i="2"/>
  <c r="C58" i="1"/>
  <c r="E130" i="2"/>
  <c r="D128" i="2"/>
  <c r="O61" i="19"/>
  <c r="O132" i="19" s="1"/>
  <c r="AR157" i="19"/>
  <c r="D59" i="1"/>
  <c r="E120" i="2"/>
  <c r="E144" i="2" s="1"/>
  <c r="D120" i="1"/>
  <c r="D132" i="1" s="1"/>
  <c r="C121" i="1"/>
  <c r="E179" i="19"/>
  <c r="C157" i="2"/>
  <c r="C154" i="2"/>
  <c r="R139" i="19"/>
  <c r="C129" i="2"/>
  <c r="Q120" i="19"/>
  <c r="D138" i="1"/>
  <c r="D182" i="2"/>
  <c r="D182" i="1"/>
  <c r="C64" i="1"/>
  <c r="C153" i="19"/>
  <c r="S141" i="19"/>
  <c r="D151" i="19"/>
  <c r="F140" i="2"/>
  <c r="F181" i="2"/>
  <c r="F141" i="2"/>
  <c r="F136" i="2"/>
  <c r="F138" i="19"/>
  <c r="F182" i="19"/>
  <c r="D66" i="2"/>
  <c r="M144" i="1"/>
  <c r="F142" i="2"/>
  <c r="F179" i="19"/>
  <c r="F44" i="19"/>
  <c r="F140" i="19"/>
  <c r="F180" i="19"/>
  <c r="C128" i="1"/>
  <c r="D162" i="2"/>
  <c r="D64" i="2"/>
  <c r="D70" i="2"/>
  <c r="D71" i="2"/>
  <c r="D42" i="19"/>
  <c r="E194" i="19"/>
  <c r="C142" i="19"/>
  <c r="AS59" i="19"/>
  <c r="AS61" i="19"/>
  <c r="D168" i="1"/>
  <c r="W144" i="19"/>
  <c r="F180" i="2"/>
  <c r="F181" i="19"/>
  <c r="F138" i="2"/>
  <c r="F136" i="19"/>
  <c r="Q168" i="2"/>
  <c r="C137" i="2"/>
  <c r="C157" i="1"/>
  <c r="F124" i="2"/>
  <c r="F160" i="2"/>
  <c r="F63" i="2"/>
  <c r="F167" i="2"/>
  <c r="F131" i="2"/>
  <c r="F70" i="2"/>
  <c r="F165" i="2"/>
  <c r="F129" i="2"/>
  <c r="F68" i="2"/>
  <c r="F162" i="2"/>
  <c r="F65" i="2"/>
  <c r="F126" i="2"/>
  <c r="F143" i="2"/>
  <c r="F128" i="19"/>
  <c r="F164" i="19"/>
  <c r="F67" i="19"/>
  <c r="F167" i="19"/>
  <c r="F131" i="19"/>
  <c r="F70" i="19"/>
  <c r="BC59" i="19"/>
  <c r="BC61" i="19"/>
  <c r="C44" i="1"/>
  <c r="D140" i="1"/>
  <c r="E165" i="1"/>
  <c r="E129" i="1"/>
  <c r="D129" i="1"/>
  <c r="F4" i="1"/>
  <c r="T55" i="20"/>
  <c r="C152" i="1"/>
  <c r="F132" i="2"/>
  <c r="U58" i="20" s="1"/>
  <c r="F168" i="2"/>
  <c r="F71" i="2"/>
  <c r="F145" i="2"/>
  <c r="F9" i="2" s="1"/>
  <c r="F10" i="2"/>
  <c r="F15" i="2" s="1"/>
  <c r="F169" i="2"/>
  <c r="F12" i="2"/>
  <c r="F133" i="2"/>
  <c r="F11" i="2" s="1"/>
  <c r="F72" i="2"/>
  <c r="F166" i="2"/>
  <c r="F130" i="2"/>
  <c r="F69" i="2"/>
  <c r="F42" i="19"/>
  <c r="F169" i="19"/>
  <c r="F12" i="19"/>
  <c r="F133" i="19"/>
  <c r="F11" i="19" s="1"/>
  <c r="F72" i="19"/>
  <c r="F161" i="19"/>
  <c r="F125" i="19"/>
  <c r="F64" i="19"/>
  <c r="F139" i="19"/>
  <c r="AU61" i="19"/>
  <c r="AU59" i="19"/>
  <c r="AI61" i="19"/>
  <c r="AI156" i="19"/>
  <c r="L156" i="19" s="1"/>
  <c r="AI59" i="19"/>
  <c r="C120" i="1"/>
  <c r="E139" i="1"/>
  <c r="E164" i="1"/>
  <c r="F12" i="1"/>
  <c r="F72" i="1"/>
  <c r="M131" i="19"/>
  <c r="D179" i="2"/>
  <c r="F128" i="2"/>
  <c r="F164" i="2"/>
  <c r="F67" i="2"/>
  <c r="F42" i="2"/>
  <c r="F165" i="19"/>
  <c r="F129" i="19"/>
  <c r="F68" i="19"/>
  <c r="F162" i="19"/>
  <c r="F65" i="19"/>
  <c r="F126" i="19"/>
  <c r="F143" i="19"/>
  <c r="C160" i="2"/>
  <c r="D137" i="2"/>
  <c r="P169" i="2"/>
  <c r="P133" i="2"/>
  <c r="P11" i="2" s="1"/>
  <c r="AZ61" i="19"/>
  <c r="AZ59" i="19"/>
  <c r="AM156" i="19"/>
  <c r="AM61" i="19"/>
  <c r="AM59" i="19"/>
  <c r="AA61" i="19"/>
  <c r="AA132" i="19" s="1"/>
  <c r="AA156" i="19"/>
  <c r="AA59" i="19"/>
  <c r="C130" i="2"/>
  <c r="E206" i="1"/>
  <c r="E143" i="1"/>
  <c r="E130" i="1"/>
  <c r="E127" i="1"/>
  <c r="R8" i="19"/>
  <c r="R109" i="19"/>
  <c r="R6" i="19" s="1"/>
  <c r="F163" i="2"/>
  <c r="F127" i="2"/>
  <c r="F66" i="2"/>
  <c r="F144" i="2"/>
  <c r="F161" i="2"/>
  <c r="F125" i="2"/>
  <c r="F64" i="2"/>
  <c r="F139" i="2"/>
  <c r="F132" i="19"/>
  <c r="V58" i="20" s="1"/>
  <c r="F168" i="19"/>
  <c r="F71" i="19"/>
  <c r="F145" i="19"/>
  <c r="F9" i="19" s="1"/>
  <c r="F10" i="19"/>
  <c r="F15" i="19" s="1"/>
  <c r="F124" i="19"/>
  <c r="F160" i="19"/>
  <c r="F63" i="19"/>
  <c r="F163" i="19"/>
  <c r="F66" i="19"/>
  <c r="F127" i="19"/>
  <c r="F144" i="19"/>
  <c r="F166" i="19"/>
  <c r="F69" i="19"/>
  <c r="F130" i="19"/>
  <c r="E124" i="2"/>
  <c r="AY59" i="19"/>
  <c r="AY61" i="19"/>
  <c r="D129" i="2"/>
  <c r="E163" i="2"/>
  <c r="C130" i="1"/>
  <c r="C142" i="1"/>
  <c r="E58" i="1"/>
  <c r="E61" i="1" s="1"/>
  <c r="E132" i="1" s="1"/>
  <c r="E126" i="1"/>
  <c r="E162" i="1"/>
  <c r="D124" i="1"/>
  <c r="D150" i="19"/>
  <c r="D149" i="19"/>
  <c r="C156" i="1"/>
  <c r="H144" i="2"/>
  <c r="BD61" i="19"/>
  <c r="BD59" i="19"/>
  <c r="BD168" i="19"/>
  <c r="AN156" i="19"/>
  <c r="AN59" i="19"/>
  <c r="AN61" i="19"/>
  <c r="S156" i="2"/>
  <c r="L144" i="2"/>
  <c r="Q107" i="19"/>
  <c r="Q143" i="19"/>
  <c r="AT6" i="20"/>
  <c r="AS8" i="20"/>
  <c r="AS9" i="20"/>
  <c r="AT5" i="20"/>
  <c r="K132" i="2"/>
  <c r="X61" i="19"/>
  <c r="X132" i="19" s="1"/>
  <c r="X156" i="19"/>
  <c r="X59" i="19"/>
  <c r="E153" i="1"/>
  <c r="Y59" i="19"/>
  <c r="Y156" i="19"/>
  <c r="Y61" i="19"/>
  <c r="Y132" i="19" s="1"/>
  <c r="AW66" i="19"/>
  <c r="AW60" i="19"/>
  <c r="AW71" i="19"/>
  <c r="AC156" i="19"/>
  <c r="AC61" i="19"/>
  <c r="AC132" i="19" s="1"/>
  <c r="AC59" i="19"/>
  <c r="S193" i="19"/>
  <c r="BC194" i="19"/>
  <c r="S194" i="19" s="1"/>
  <c r="C42" i="19"/>
  <c r="E42" i="19"/>
  <c r="C161" i="19"/>
  <c r="D157" i="1"/>
  <c r="C150" i="1"/>
  <c r="D154" i="2"/>
  <c r="E150" i="2"/>
  <c r="H143" i="19"/>
  <c r="N142" i="19"/>
  <c r="S138" i="19"/>
  <c r="N138" i="19"/>
  <c r="S125" i="19"/>
  <c r="C144" i="2"/>
  <c r="O144" i="1"/>
  <c r="O71" i="2"/>
  <c r="AW65" i="19"/>
  <c r="BE61" i="19"/>
  <c r="S58" i="19"/>
  <c r="S61" i="19" s="1"/>
  <c r="S132" i="19" s="1"/>
  <c r="BE168" i="19"/>
  <c r="BE59" i="19"/>
  <c r="AF168" i="19"/>
  <c r="AF144" i="19"/>
  <c r="AO59" i="19"/>
  <c r="AO61" i="19"/>
  <c r="AO156" i="19"/>
  <c r="AG71" i="19"/>
  <c r="AG60" i="19"/>
  <c r="AG63" i="19"/>
  <c r="K163" i="19"/>
  <c r="AG67" i="19"/>
  <c r="C154" i="19"/>
  <c r="H168" i="2"/>
  <c r="O136" i="19"/>
  <c r="C70" i="1"/>
  <c r="S132" i="2"/>
  <c r="D144" i="1"/>
  <c r="D154" i="19"/>
  <c r="E139" i="19"/>
  <c r="C141" i="19"/>
  <c r="R151" i="19"/>
  <c r="D150" i="1"/>
  <c r="R138" i="19"/>
  <c r="O165" i="19"/>
  <c r="AX144" i="19"/>
  <c r="O168" i="2"/>
  <c r="AW69" i="19"/>
  <c r="P156" i="2"/>
  <c r="L132" i="1"/>
  <c r="AW132" i="19"/>
  <c r="AW72" i="19"/>
  <c r="AQ194" i="19"/>
  <c r="O194" i="19" s="1"/>
  <c r="O193" i="19"/>
  <c r="AH69" i="19"/>
  <c r="AH72" i="19"/>
  <c r="AH68" i="19"/>
  <c r="AG69" i="19"/>
  <c r="BA168" i="19"/>
  <c r="BA61" i="19"/>
  <c r="BA59" i="19"/>
  <c r="L44" i="19"/>
  <c r="L42" i="19"/>
  <c r="AH64" i="19"/>
  <c r="D7" i="1"/>
  <c r="E154" i="19"/>
  <c r="K130" i="19"/>
  <c r="M156" i="2"/>
  <c r="D156" i="2" s="1"/>
  <c r="AW63" i="19"/>
  <c r="AU168" i="19"/>
  <c r="AW67" i="19"/>
  <c r="R144" i="19"/>
  <c r="R7" i="19"/>
  <c r="E149" i="19"/>
  <c r="E156" i="1"/>
  <c r="M61" i="1"/>
  <c r="M71" i="1"/>
  <c r="C156" i="2"/>
  <c r="S45" i="19"/>
  <c r="E155" i="19"/>
  <c r="C153" i="2"/>
  <c r="D67" i="2"/>
  <c r="D65" i="2"/>
  <c r="E12" i="1"/>
  <c r="C168" i="2"/>
  <c r="K157" i="19"/>
  <c r="S142" i="19"/>
  <c r="F180" i="1"/>
  <c r="F178" i="1"/>
  <c r="E155" i="2"/>
  <c r="R143" i="19"/>
  <c r="R142" i="19"/>
  <c r="P138" i="19"/>
  <c r="P137" i="19"/>
  <c r="D127" i="19"/>
  <c r="AU144" i="19"/>
  <c r="D156" i="1"/>
  <c r="AE60" i="19"/>
  <c r="AE67" i="19"/>
  <c r="AE71" i="19"/>
  <c r="AB69" i="19"/>
  <c r="AB72" i="19"/>
  <c r="AB66" i="19"/>
  <c r="AR64" i="19"/>
  <c r="AR72" i="19"/>
  <c r="AR67" i="19"/>
  <c r="D141" i="19"/>
  <c r="D150" i="2"/>
  <c r="M139" i="19"/>
  <c r="D157" i="2"/>
  <c r="O106" i="19"/>
  <c r="O166" i="19"/>
  <c r="Y67" i="20"/>
  <c r="S71" i="1"/>
  <c r="E141" i="19"/>
  <c r="T72" i="19"/>
  <c r="P45" i="19"/>
  <c r="E64" i="1"/>
  <c r="S61" i="1"/>
  <c r="S132" i="1" s="1"/>
  <c r="E148" i="19"/>
  <c r="D138" i="19"/>
  <c r="D142" i="19"/>
  <c r="H141" i="19"/>
  <c r="C151" i="19"/>
  <c r="M136" i="19"/>
  <c r="I145" i="19"/>
  <c r="I9" i="19" s="1"/>
  <c r="R141" i="19"/>
  <c r="E151" i="2"/>
  <c r="C149" i="2"/>
  <c r="H139" i="19"/>
  <c r="Q61" i="1"/>
  <c r="Q132" i="1" s="1"/>
  <c r="Q71" i="1"/>
  <c r="J169" i="2"/>
  <c r="J133" i="2"/>
  <c r="J11" i="2" s="1"/>
  <c r="AY108" i="19"/>
  <c r="AY144" i="19"/>
  <c r="AY168" i="19"/>
  <c r="K193" i="19"/>
  <c r="AE194" i="19"/>
  <c r="K194" i="19" s="1"/>
  <c r="C68" i="2"/>
  <c r="C67" i="2"/>
  <c r="C72" i="2"/>
  <c r="Y74" i="20"/>
  <c r="C71" i="2"/>
  <c r="C69" i="2"/>
  <c r="E63" i="1"/>
  <c r="E70" i="1"/>
  <c r="J7" i="1"/>
  <c r="C206" i="19"/>
  <c r="M144" i="2"/>
  <c r="P166" i="19"/>
  <c r="R124" i="19"/>
  <c r="M120" i="19"/>
  <c r="M144" i="19" s="1"/>
  <c r="AK121" i="19"/>
  <c r="M121" i="19" s="1"/>
  <c r="M10" i="19" s="1"/>
  <c r="M15" i="19" s="1"/>
  <c r="K42" i="19"/>
  <c r="K44" i="19"/>
  <c r="J144" i="2"/>
  <c r="I7" i="2"/>
  <c r="I108" i="2"/>
  <c r="E72" i="1"/>
  <c r="E67" i="1"/>
  <c r="K71" i="2"/>
  <c r="K168" i="2"/>
  <c r="J169" i="1"/>
  <c r="J133" i="1"/>
  <c r="J11" i="1" s="1"/>
  <c r="P168" i="1"/>
  <c r="P71" i="1"/>
  <c r="P61" i="1"/>
  <c r="P132" i="1" s="1"/>
  <c r="AT108" i="19"/>
  <c r="AT144" i="19"/>
  <c r="P96" i="19"/>
  <c r="N9" i="23"/>
  <c r="Q45" i="19"/>
  <c r="M132" i="1"/>
  <c r="C65" i="2"/>
  <c r="C12" i="2"/>
  <c r="C70" i="2"/>
  <c r="E68" i="1"/>
  <c r="C149" i="19"/>
  <c r="E138" i="19"/>
  <c r="D148" i="19"/>
  <c r="D153" i="19"/>
  <c r="C138" i="19"/>
  <c r="E84" i="19"/>
  <c r="D149" i="2"/>
  <c r="J140" i="19"/>
  <c r="E69" i="1"/>
  <c r="AY194" i="19"/>
  <c r="Q194" i="19" s="1"/>
  <c r="E193" i="19"/>
  <c r="Q138" i="19"/>
  <c r="Q108" i="2"/>
  <c r="Q7" i="2"/>
  <c r="L168" i="2"/>
  <c r="L71" i="2"/>
  <c r="L61" i="2"/>
  <c r="L132" i="2" s="1"/>
  <c r="M169" i="2"/>
  <c r="M133" i="2"/>
  <c r="M11" i="2" s="1"/>
  <c r="N168" i="2"/>
  <c r="N108" i="2"/>
  <c r="N7" i="2"/>
  <c r="N71" i="2"/>
  <c r="N61" i="2"/>
  <c r="N132" i="2" s="1"/>
  <c r="N7" i="1"/>
  <c r="N144" i="1"/>
  <c r="N108" i="1"/>
  <c r="M7" i="1"/>
  <c r="M108" i="1"/>
  <c r="M168" i="1"/>
  <c r="J96" i="19"/>
  <c r="AC168" i="19"/>
  <c r="AC144" i="19"/>
  <c r="O108" i="1"/>
  <c r="O7" i="1"/>
  <c r="N169" i="1"/>
  <c r="N133" i="1"/>
  <c r="N11" i="1" s="1"/>
  <c r="K132" i="1"/>
  <c r="M108" i="2"/>
  <c r="M7" i="2"/>
  <c r="J7" i="2"/>
  <c r="J168" i="2"/>
  <c r="J108" i="2"/>
  <c r="L168" i="1"/>
  <c r="L71" i="1"/>
  <c r="R108" i="19"/>
  <c r="E45" i="19"/>
  <c r="K61" i="19"/>
  <c r="K132" i="19" s="1"/>
  <c r="T44" i="2"/>
  <c r="C66" i="2"/>
  <c r="C64" i="2"/>
  <c r="E65" i="1"/>
  <c r="E60" i="1"/>
  <c r="T53" i="20" s="1"/>
  <c r="E140" i="19"/>
  <c r="F141" i="1"/>
  <c r="D167" i="19"/>
  <c r="E155" i="1"/>
  <c r="D152" i="1"/>
  <c r="C151" i="1"/>
  <c r="E149" i="1"/>
  <c r="E153" i="2"/>
  <c r="J138" i="19"/>
  <c r="S163" i="19"/>
  <c r="Q145" i="19"/>
  <c r="Q9" i="19" s="1"/>
  <c r="Q10" i="19"/>
  <c r="Q15" i="19" s="1"/>
  <c r="Q109" i="19"/>
  <c r="Q6" i="19" s="1"/>
  <c r="Q8" i="19"/>
  <c r="M129" i="19"/>
  <c r="M165" i="19"/>
  <c r="I168" i="2"/>
  <c r="I71" i="2"/>
  <c r="I61" i="2"/>
  <c r="R169" i="1"/>
  <c r="R133" i="1"/>
  <c r="R11" i="1" s="1"/>
  <c r="I71" i="1"/>
  <c r="I61" i="1"/>
  <c r="I132" i="1" s="1"/>
  <c r="C7" i="1"/>
  <c r="C144" i="1"/>
  <c r="H61" i="2"/>
  <c r="H132" i="2" s="1"/>
  <c r="H71" i="2"/>
  <c r="E71" i="1"/>
  <c r="M71" i="2"/>
  <c r="M168" i="2"/>
  <c r="M61" i="2"/>
  <c r="E157" i="1"/>
  <c r="E154" i="1"/>
  <c r="D153" i="1"/>
  <c r="E150" i="1"/>
  <c r="D149" i="1"/>
  <c r="C152" i="2"/>
  <c r="C151" i="2"/>
  <c r="D148" i="2"/>
  <c r="E148" i="1"/>
  <c r="J139" i="19"/>
  <c r="K138" i="19"/>
  <c r="K101" i="19"/>
  <c r="K161" i="19"/>
  <c r="I165" i="19"/>
  <c r="I129" i="19"/>
  <c r="R61" i="1"/>
  <c r="R132" i="1" s="1"/>
  <c r="R71" i="1"/>
  <c r="R168" i="1"/>
  <c r="J61" i="1"/>
  <c r="J132" i="1" s="1"/>
  <c r="J71" i="1"/>
  <c r="S166" i="19"/>
  <c r="S106" i="19"/>
  <c r="O130" i="19"/>
  <c r="O142" i="19"/>
  <c r="O128" i="19"/>
  <c r="O140" i="19"/>
  <c r="O139" i="19"/>
  <c r="O127" i="19"/>
  <c r="O138" i="19"/>
  <c r="O126" i="19"/>
  <c r="O137" i="19"/>
  <c r="O125" i="19"/>
  <c r="O101" i="19"/>
  <c r="O161" i="19"/>
  <c r="R165" i="19"/>
  <c r="R129" i="19"/>
  <c r="R164" i="19"/>
  <c r="R128" i="19"/>
  <c r="L61" i="19"/>
  <c r="L168" i="19"/>
  <c r="J109" i="19"/>
  <c r="J6" i="19" s="1"/>
  <c r="J8" i="19"/>
  <c r="O168" i="1"/>
  <c r="O71" i="1"/>
  <c r="O61" i="1"/>
  <c r="O132" i="1" s="1"/>
  <c r="P8" i="19"/>
  <c r="P109" i="19"/>
  <c r="P6" i="19" s="1"/>
  <c r="I104" i="19"/>
  <c r="I140" i="19"/>
  <c r="C154" i="1"/>
  <c r="E152" i="1"/>
  <c r="D151" i="1"/>
  <c r="D152" i="2"/>
  <c r="E149" i="2"/>
  <c r="C148" i="2"/>
  <c r="AZ168" i="19"/>
  <c r="AZ144" i="19"/>
  <c r="AZ108" i="19"/>
  <c r="C148" i="1"/>
  <c r="S139" i="19"/>
  <c r="S127" i="19"/>
  <c r="N139" i="19"/>
  <c r="N136" i="19"/>
  <c r="O102" i="19"/>
  <c r="O162" i="19"/>
  <c r="I161" i="19"/>
  <c r="I101" i="19"/>
  <c r="I137" i="19"/>
  <c r="Q165" i="19"/>
  <c r="Q129" i="19"/>
  <c r="H164" i="19"/>
  <c r="H128" i="19"/>
  <c r="S7" i="19"/>
  <c r="S108" i="19"/>
  <c r="H96" i="19"/>
  <c r="V144" i="19"/>
  <c r="I105" i="19"/>
  <c r="I141" i="19"/>
  <c r="I103" i="19"/>
  <c r="I139" i="19"/>
  <c r="M104" i="19"/>
  <c r="M140" i="19"/>
  <c r="Q104" i="19"/>
  <c r="Q140" i="19"/>
  <c r="D154" i="1"/>
  <c r="C153" i="1"/>
  <c r="E151" i="1"/>
  <c r="C149" i="1"/>
  <c r="D148" i="1"/>
  <c r="O141" i="19"/>
  <c r="O129" i="19"/>
  <c r="K140" i="19"/>
  <c r="K128" i="19"/>
  <c r="K127" i="19"/>
  <c r="K139" i="19"/>
  <c r="J137" i="19"/>
  <c r="K124" i="19"/>
  <c r="K136" i="19"/>
  <c r="M101" i="19"/>
  <c r="M137" i="19"/>
  <c r="Q100" i="19"/>
  <c r="Q136" i="19"/>
  <c r="K100" i="19"/>
  <c r="K160" i="19"/>
  <c r="P161" i="19"/>
  <c r="P125" i="19"/>
  <c r="C132" i="2"/>
  <c r="X68" i="20"/>
  <c r="E4" i="19"/>
  <c r="C139" i="19"/>
  <c r="M109" i="19"/>
  <c r="M6" i="19" s="1"/>
  <c r="M8" i="19"/>
  <c r="P107" i="19"/>
  <c r="P143" i="19"/>
  <c r="I107" i="19"/>
  <c r="I143" i="19"/>
  <c r="F126" i="1"/>
  <c r="F162" i="1"/>
  <c r="F65" i="1"/>
  <c r="F10" i="1"/>
  <c r="F15" i="1" s="1"/>
  <c r="F145" i="1"/>
  <c r="F9" i="1" s="1"/>
  <c r="F133" i="1"/>
  <c r="F11" i="1" s="1"/>
  <c r="F71" i="1"/>
  <c r="F168" i="1"/>
  <c r="F132" i="1"/>
  <c r="T58" i="20" s="1"/>
  <c r="F144" i="1"/>
  <c r="T59" i="20" s="1"/>
  <c r="D85" i="19"/>
  <c r="D84" i="19"/>
  <c r="D4" i="19" s="1"/>
  <c r="D44" i="19"/>
  <c r="E85" i="19"/>
  <c r="X67" i="20" s="1"/>
  <c r="T42" i="1"/>
  <c r="C85" i="19"/>
  <c r="C84" i="19"/>
  <c r="C4" i="19" s="1"/>
  <c r="I100" i="19"/>
  <c r="I136" i="19"/>
  <c r="AH133" i="19"/>
  <c r="AH169" i="19"/>
  <c r="O132" i="2"/>
  <c r="L165" i="19"/>
  <c r="L105" i="19"/>
  <c r="L109" i="19"/>
  <c r="L6" i="19" s="1"/>
  <c r="L8" i="19"/>
  <c r="O107" i="19"/>
  <c r="O167" i="19"/>
  <c r="I205" i="19"/>
  <c r="C205" i="19"/>
  <c r="F131" i="1"/>
  <c r="F167" i="1"/>
  <c r="F70" i="1"/>
  <c r="F125" i="1"/>
  <c r="F161" i="1"/>
  <c r="F64" i="1"/>
  <c r="F69" i="1"/>
  <c r="F130" i="1"/>
  <c r="F166" i="1"/>
  <c r="F163" i="1"/>
  <c r="F66" i="1"/>
  <c r="F127" i="1"/>
  <c r="F138" i="1"/>
  <c r="O109" i="19"/>
  <c r="O6" i="19" s="1"/>
  <c r="O8" i="19"/>
  <c r="V55" i="20"/>
  <c r="W68" i="20"/>
  <c r="Y68" i="20" s="1"/>
  <c r="V57" i="20"/>
  <c r="W71" i="20"/>
  <c r="Y71" i="20" s="1"/>
  <c r="O145" i="19"/>
  <c r="O9" i="19" s="1"/>
  <c r="I132" i="2"/>
  <c r="D152" i="19"/>
  <c r="E151" i="19"/>
  <c r="K105" i="19"/>
  <c r="K141" i="19"/>
  <c r="K165" i="19"/>
  <c r="I109" i="19"/>
  <c r="I6" i="19" s="1"/>
  <c r="I8" i="19"/>
  <c r="M107" i="19"/>
  <c r="M143" i="19"/>
  <c r="M167" i="19"/>
  <c r="J164" i="19"/>
  <c r="J128" i="19"/>
  <c r="F124" i="1"/>
  <c r="F160" i="1"/>
  <c r="F63" i="1"/>
  <c r="F42" i="1"/>
  <c r="F136" i="1"/>
  <c r="F68" i="1"/>
  <c r="F165" i="1"/>
  <c r="F129" i="1"/>
  <c r="F8" i="1"/>
  <c r="F169" i="1"/>
  <c r="M205" i="19"/>
  <c r="D205" i="19"/>
  <c r="W70" i="20"/>
  <c r="Y70" i="20" s="1"/>
  <c r="X69" i="20"/>
  <c r="W69" i="20"/>
  <c r="Y69" i="20" s="1"/>
  <c r="M132" i="2"/>
  <c r="AF133" i="19"/>
  <c r="AF169" i="19"/>
  <c r="W169" i="19"/>
  <c r="W133" i="19"/>
  <c r="L106" i="19"/>
  <c r="L142" i="19"/>
  <c r="S107" i="19"/>
  <c r="S143" i="19"/>
  <c r="S167" i="19"/>
  <c r="K107" i="19"/>
  <c r="K143" i="19"/>
  <c r="K167" i="19"/>
  <c r="E142" i="19"/>
  <c r="E130" i="19"/>
  <c r="I130" i="19"/>
  <c r="I166" i="19"/>
  <c r="N163" i="19"/>
  <c r="N127" i="19"/>
  <c r="F128" i="1"/>
  <c r="F67" i="1"/>
  <c r="F164" i="1"/>
  <c r="F140" i="1"/>
  <c r="F179" i="1"/>
  <c r="F182" i="1"/>
  <c r="N125" i="19"/>
  <c r="N161" i="19"/>
  <c r="C145" i="1"/>
  <c r="C9" i="1" s="1"/>
  <c r="C10" i="1"/>
  <c r="C15" i="1" s="1"/>
  <c r="E206" i="19"/>
  <c r="F142" i="1"/>
  <c r="D206" i="19"/>
  <c r="K106" i="19"/>
  <c r="K166" i="19"/>
  <c r="K142" i="19"/>
  <c r="S126" i="19"/>
  <c r="S162" i="19"/>
  <c r="J161" i="19"/>
  <c r="J125" i="19"/>
  <c r="I102" i="19"/>
  <c r="I138" i="19"/>
  <c r="M163" i="19"/>
  <c r="M127" i="19"/>
  <c r="D131" i="19"/>
  <c r="D143" i="19"/>
  <c r="E137" i="19"/>
  <c r="E121" i="19"/>
  <c r="E120" i="19"/>
  <c r="C162" i="19"/>
  <c r="C126" i="19"/>
  <c r="L120" i="19"/>
  <c r="AJ121" i="19"/>
  <c r="L121" i="19" s="1"/>
  <c r="P142" i="19"/>
  <c r="P130" i="19"/>
  <c r="C59" i="19"/>
  <c r="C65" i="19" s="1"/>
  <c r="C160" i="19"/>
  <c r="C58" i="19"/>
  <c r="C124" i="19"/>
  <c r="C63" i="19"/>
  <c r="Q103" i="19"/>
  <c r="Q139" i="19"/>
  <c r="Q7" i="1"/>
  <c r="Q108" i="1"/>
  <c r="Q168" i="1"/>
  <c r="Q144" i="1"/>
  <c r="I96" i="19"/>
  <c r="C108" i="19"/>
  <c r="Y168" i="19"/>
  <c r="Y144" i="19"/>
  <c r="BB194" i="19"/>
  <c r="R194" i="19" s="1"/>
  <c r="R193" i="19"/>
  <c r="Z194" i="19"/>
  <c r="I194" i="19" s="1"/>
  <c r="C193" i="19"/>
  <c r="I193" i="19"/>
  <c r="E136" i="19"/>
  <c r="E96" i="19"/>
  <c r="E7" i="19" s="1"/>
  <c r="E97" i="19"/>
  <c r="E8" i="19" s="1"/>
  <c r="L167" i="19"/>
  <c r="L131" i="19"/>
  <c r="P129" i="19"/>
  <c r="P165" i="19"/>
  <c r="H129" i="19"/>
  <c r="H165" i="19"/>
  <c r="E152" i="19"/>
  <c r="I128" i="19"/>
  <c r="I164" i="19"/>
  <c r="L127" i="19"/>
  <c r="L163" i="19"/>
  <c r="C127" i="19"/>
  <c r="C163" i="19"/>
  <c r="C66" i="19"/>
  <c r="Q126" i="19"/>
  <c r="Q162" i="19"/>
  <c r="M126" i="19"/>
  <c r="M162" i="19"/>
  <c r="H126" i="19"/>
  <c r="H162" i="19"/>
  <c r="AP59" i="19"/>
  <c r="AP61" i="19"/>
  <c r="AP156" i="19"/>
  <c r="N156" i="19" s="1"/>
  <c r="N58" i="19"/>
  <c r="H160" i="19"/>
  <c r="H124" i="19"/>
  <c r="D168" i="2"/>
  <c r="D61" i="2"/>
  <c r="D132" i="2" s="1"/>
  <c r="AR133" i="19"/>
  <c r="AR169" i="19"/>
  <c r="S165" i="19"/>
  <c r="S129" i="19"/>
  <c r="P126" i="19"/>
  <c r="P162" i="19"/>
  <c r="L160" i="19"/>
  <c r="L124" i="19"/>
  <c r="M161" i="19"/>
  <c r="M125" i="19"/>
  <c r="D139" i="19"/>
  <c r="D163" i="19"/>
  <c r="C130" i="19"/>
  <c r="C166" i="19"/>
  <c r="C72" i="1"/>
  <c r="C60" i="1"/>
  <c r="N126" i="19"/>
  <c r="N162" i="19"/>
  <c r="C194" i="19"/>
  <c r="I167" i="19"/>
  <c r="I131" i="19"/>
  <c r="P120" i="19"/>
  <c r="P144" i="19" s="1"/>
  <c r="AV144" i="19"/>
  <c r="AV121" i="19"/>
  <c r="AV132" i="19"/>
  <c r="Z156" i="19"/>
  <c r="I156" i="19" s="1"/>
  <c r="Z59" i="19"/>
  <c r="Z168" i="19"/>
  <c r="Z61" i="19"/>
  <c r="Z132" i="19" s="1"/>
  <c r="I58" i="19"/>
  <c r="AT168" i="19"/>
  <c r="P58" i="19"/>
  <c r="AT59" i="19"/>
  <c r="AT71" i="19" s="1"/>
  <c r="AT61" i="19"/>
  <c r="D96" i="19"/>
  <c r="D7" i="19" s="1"/>
  <c r="D97" i="19"/>
  <c r="D8" i="19" s="1"/>
  <c r="C128" i="19"/>
  <c r="C164" i="19"/>
  <c r="C67" i="19"/>
  <c r="J120" i="19"/>
  <c r="AB144" i="19"/>
  <c r="AB121" i="19"/>
  <c r="J121" i="19" s="1"/>
  <c r="E108" i="19"/>
  <c r="X71" i="20" s="1"/>
  <c r="AW108" i="19"/>
  <c r="Q96" i="19"/>
  <c r="AW168" i="19"/>
  <c r="AW144" i="19"/>
  <c r="I168" i="1"/>
  <c r="I108" i="1"/>
  <c r="I144" i="1"/>
  <c r="I7" i="1"/>
  <c r="C137" i="19"/>
  <c r="C125" i="19"/>
  <c r="P103" i="19"/>
  <c r="P139" i="19"/>
  <c r="R167" i="19"/>
  <c r="R131" i="19"/>
  <c r="Q130" i="19"/>
  <c r="Q166" i="19"/>
  <c r="L130" i="19"/>
  <c r="L166" i="19"/>
  <c r="J130" i="19"/>
  <c r="J166" i="19"/>
  <c r="E153" i="19"/>
  <c r="C129" i="19"/>
  <c r="C165" i="19"/>
  <c r="C68" i="19"/>
  <c r="E128" i="19"/>
  <c r="E164" i="19"/>
  <c r="N164" i="19"/>
  <c r="N128" i="19"/>
  <c r="R162" i="19"/>
  <c r="R126" i="19"/>
  <c r="I126" i="19"/>
  <c r="I162" i="19"/>
  <c r="P124" i="19"/>
  <c r="P160" i="19"/>
  <c r="C148" i="19"/>
  <c r="D12" i="1"/>
  <c r="D68" i="1"/>
  <c r="D71" i="1"/>
  <c r="D64" i="1"/>
  <c r="D70" i="1"/>
  <c r="E144" i="1"/>
  <c r="AK169" i="19"/>
  <c r="S164" i="19"/>
  <c r="S128" i="19"/>
  <c r="K162" i="19"/>
  <c r="K126" i="19"/>
  <c r="M44" i="19"/>
  <c r="M42" i="19"/>
  <c r="J127" i="19"/>
  <c r="J163" i="19"/>
  <c r="E127" i="19"/>
  <c r="E163" i="19"/>
  <c r="D166" i="19"/>
  <c r="D130" i="19"/>
  <c r="N131" i="19"/>
  <c r="N167" i="19"/>
  <c r="I163" i="19"/>
  <c r="I127" i="19"/>
  <c r="J124" i="19"/>
  <c r="J160" i="19"/>
  <c r="R166" i="19"/>
  <c r="R130" i="19"/>
  <c r="C120" i="19"/>
  <c r="C136" i="19"/>
  <c r="C121" i="19"/>
  <c r="D165" i="19"/>
  <c r="D129" i="19"/>
  <c r="Q167" i="19"/>
  <c r="Q131" i="19"/>
  <c r="R101" i="19"/>
  <c r="R137" i="19"/>
  <c r="K10" i="19"/>
  <c r="K15" i="19" s="1"/>
  <c r="K145" i="19"/>
  <c r="K9" i="19" s="1"/>
  <c r="D164" i="19"/>
  <c r="D128" i="19"/>
  <c r="J131" i="19"/>
  <c r="J167" i="19"/>
  <c r="AN121" i="19"/>
  <c r="N121" i="19" s="1"/>
  <c r="N120" i="19"/>
  <c r="N144" i="19" s="1"/>
  <c r="K108" i="1"/>
  <c r="K144" i="1"/>
  <c r="K7" i="1"/>
  <c r="K168" i="1"/>
  <c r="AL194" i="19"/>
  <c r="M194" i="19" s="1"/>
  <c r="M193" i="19"/>
  <c r="D193" i="19"/>
  <c r="C131" i="19"/>
  <c r="C70" i="19"/>
  <c r="C167" i="19"/>
  <c r="N130" i="19"/>
  <c r="N166" i="19"/>
  <c r="E165" i="19"/>
  <c r="E129" i="19"/>
  <c r="N129" i="19"/>
  <c r="N165" i="19"/>
  <c r="Q128" i="19"/>
  <c r="Q164" i="19"/>
  <c r="P128" i="19"/>
  <c r="P164" i="19"/>
  <c r="E150" i="19"/>
  <c r="L162" i="19"/>
  <c r="L126" i="19"/>
  <c r="Q161" i="19"/>
  <c r="Q125" i="19"/>
  <c r="E161" i="19"/>
  <c r="E125" i="19"/>
  <c r="L161" i="19"/>
  <c r="L125" i="19"/>
  <c r="H161" i="19"/>
  <c r="H125" i="19"/>
  <c r="Q124" i="19"/>
  <c r="Q160" i="19"/>
  <c r="N124" i="19"/>
  <c r="N160" i="19"/>
  <c r="M160" i="19"/>
  <c r="M124" i="19"/>
  <c r="I124" i="19"/>
  <c r="I160" i="19"/>
  <c r="K125" i="19"/>
  <c r="K137" i="19"/>
  <c r="L164" i="19"/>
  <c r="L128" i="19"/>
  <c r="S104" i="19"/>
  <c r="S140" i="19"/>
  <c r="C97" i="19"/>
  <c r="C8" i="19" s="1"/>
  <c r="C96" i="19"/>
  <c r="C7" i="19" s="1"/>
  <c r="Q127" i="19"/>
  <c r="Q163" i="19"/>
  <c r="D162" i="19"/>
  <c r="D126" i="19"/>
  <c r="AX168" i="19"/>
  <c r="AX59" i="19"/>
  <c r="AX61" i="19"/>
  <c r="Q58" i="19"/>
  <c r="Q101" i="19"/>
  <c r="Q137" i="19"/>
  <c r="R100" i="19"/>
  <c r="R136" i="19"/>
  <c r="R160" i="19"/>
  <c r="M128" i="19"/>
  <c r="M164" i="19"/>
  <c r="D194" i="19"/>
  <c r="E162" i="19"/>
  <c r="E126" i="19"/>
  <c r="D161" i="19"/>
  <c r="D125" i="19"/>
  <c r="H120" i="19"/>
  <c r="X121" i="19"/>
  <c r="H121" i="19" s="1"/>
  <c r="H145" i="19" s="1"/>
  <c r="H9" i="19" s="1"/>
  <c r="X144" i="19"/>
  <c r="R145" i="19"/>
  <c r="R9" i="19" s="1"/>
  <c r="R10" i="19"/>
  <c r="R15" i="19" s="1"/>
  <c r="R161" i="19"/>
  <c r="R125" i="19"/>
  <c r="E131" i="19"/>
  <c r="E167" i="19"/>
  <c r="D124" i="19"/>
  <c r="D59" i="19"/>
  <c r="D68" i="19" s="1"/>
  <c r="D160" i="19"/>
  <c r="D58" i="19"/>
  <c r="M102" i="19"/>
  <c r="M138" i="19"/>
  <c r="K96" i="19"/>
  <c r="AG168" i="19"/>
  <c r="AG144" i="19"/>
  <c r="L141" i="19"/>
  <c r="L129" i="19"/>
  <c r="D137" i="19"/>
  <c r="D121" i="19"/>
  <c r="D120" i="19"/>
  <c r="S109" i="19"/>
  <c r="S6" i="19" s="1"/>
  <c r="S8" i="19"/>
  <c r="S145" i="19"/>
  <c r="S9" i="19" s="1"/>
  <c r="S101" i="19"/>
  <c r="S137" i="19"/>
  <c r="S161" i="19"/>
  <c r="P131" i="19"/>
  <c r="P167" i="19"/>
  <c r="H131" i="19"/>
  <c r="H167" i="19"/>
  <c r="M130" i="19"/>
  <c r="M166" i="19"/>
  <c r="H130" i="19"/>
  <c r="H166" i="19"/>
  <c r="J129" i="19"/>
  <c r="J165" i="19"/>
  <c r="R163" i="19"/>
  <c r="R127" i="19"/>
  <c r="P127" i="19"/>
  <c r="P163" i="19"/>
  <c r="H127" i="19"/>
  <c r="H163" i="19"/>
  <c r="J162" i="19"/>
  <c r="J126" i="19"/>
  <c r="C150" i="19"/>
  <c r="R58" i="19"/>
  <c r="BB168" i="19"/>
  <c r="BB59" i="19"/>
  <c r="BB61" i="19"/>
  <c r="E124" i="19"/>
  <c r="E58" i="19"/>
  <c r="E160" i="19"/>
  <c r="E59" i="19"/>
  <c r="E63" i="19" s="1"/>
  <c r="AL156" i="19"/>
  <c r="M156" i="19" s="1"/>
  <c r="M58" i="19"/>
  <c r="AL61" i="19"/>
  <c r="AL59" i="19"/>
  <c r="AD59" i="19"/>
  <c r="J58" i="19"/>
  <c r="AD156" i="19"/>
  <c r="AD168" i="19"/>
  <c r="AD61" i="19"/>
  <c r="AD132" i="19" s="1"/>
  <c r="V156" i="19"/>
  <c r="H156" i="19" s="1"/>
  <c r="V61" i="19"/>
  <c r="V132" i="19" s="1"/>
  <c r="H58" i="19"/>
  <c r="V168" i="19"/>
  <c r="V59" i="19"/>
  <c r="V71" i="19" s="1"/>
  <c r="AB132" i="19"/>
  <c r="D69" i="2"/>
  <c r="D60" i="2"/>
  <c r="D133" i="2" s="1"/>
  <c r="D11" i="2" s="1"/>
  <c r="D68" i="2"/>
  <c r="D12" i="2"/>
  <c r="D145" i="1"/>
  <c r="D9" i="1" s="1"/>
  <c r="D10" i="1"/>
  <c r="D15" i="1" s="1"/>
  <c r="C168" i="1"/>
  <c r="C71" i="1"/>
  <c r="C61" i="1"/>
  <c r="C132" i="1" s="1"/>
  <c r="R169" i="2"/>
  <c r="R133" i="2"/>
  <c r="R11" i="2" s="1"/>
  <c r="O133" i="2"/>
  <c r="O11" i="2" s="1"/>
  <c r="O169" i="2"/>
  <c r="E8" i="2"/>
  <c r="E145" i="2"/>
  <c r="E9" i="2" s="1"/>
  <c r="E61" i="2"/>
  <c r="E132" i="2" s="1"/>
  <c r="E71" i="2"/>
  <c r="U52" i="20"/>
  <c r="T42" i="2"/>
  <c r="AJ133" i="19"/>
  <c r="AJ169" i="19"/>
  <c r="N71" i="1"/>
  <c r="N61" i="1"/>
  <c r="N132" i="1" s="1"/>
  <c r="N168" i="1"/>
  <c r="C10" i="2"/>
  <c r="C15" i="2" s="1"/>
  <c r="R71" i="2"/>
  <c r="R168" i="2"/>
  <c r="R61" i="2"/>
  <c r="R132" i="2" s="1"/>
  <c r="K169" i="2"/>
  <c r="K133" i="2"/>
  <c r="K11" i="2" s="1"/>
  <c r="U55" i="20"/>
  <c r="H71" i="1"/>
  <c r="H168" i="1"/>
  <c r="H61" i="1"/>
  <c r="H132" i="1" s="1"/>
  <c r="T72" i="2"/>
  <c r="S169" i="1"/>
  <c r="S133" i="1"/>
  <c r="S11" i="1" s="1"/>
  <c r="E63" i="2"/>
  <c r="E68" i="2"/>
  <c r="E12" i="2"/>
  <c r="E70" i="2"/>
  <c r="E67" i="2"/>
  <c r="E64" i="2"/>
  <c r="E72" i="2"/>
  <c r="E65" i="2"/>
  <c r="E60" i="2"/>
  <c r="E66" i="2"/>
  <c r="E69" i="2"/>
  <c r="U59" i="20"/>
  <c r="AB169" i="19"/>
  <c r="D145" i="2"/>
  <c r="D9" i="2" s="1"/>
  <c r="K12" i="19"/>
  <c r="K66" i="19"/>
  <c r="K70" i="19"/>
  <c r="K63" i="19"/>
  <c r="K67" i="19"/>
  <c r="K72" i="19"/>
  <c r="K64" i="19"/>
  <c r="K68" i="19"/>
  <c r="K60" i="19"/>
  <c r="K65" i="19"/>
  <c r="K69" i="19"/>
  <c r="K71" i="19"/>
  <c r="V59" i="20"/>
  <c r="D144" i="2"/>
  <c r="S100" i="19"/>
  <c r="S136" i="19"/>
  <c r="S160" i="19"/>
  <c r="V70" i="20"/>
  <c r="V66" i="20"/>
  <c r="V69" i="20"/>
  <c r="T72" i="20"/>
  <c r="U72" i="20"/>
  <c r="U71" i="20"/>
  <c r="T74" i="20"/>
  <c r="T70" i="20"/>
  <c r="T73" i="20"/>
  <c r="T71" i="20"/>
  <c r="V71" i="20" s="1"/>
  <c r="U68" i="20"/>
  <c r="U67" i="20"/>
  <c r="T69" i="20"/>
  <c r="T66" i="20"/>
  <c r="T67" i="20"/>
  <c r="T68" i="20"/>
  <c r="V68" i="20" s="1"/>
  <c r="U70" i="20"/>
  <c r="V67" i="20"/>
  <c r="V72" i="20"/>
  <c r="V74" i="20"/>
  <c r="V73" i="20"/>
  <c r="U69" i="20"/>
  <c r="V52" i="20"/>
  <c r="Y66" i="20"/>
  <c r="X70" i="20"/>
  <c r="E6" i="19"/>
  <c r="T44" i="19"/>
  <c r="T42" i="19"/>
  <c r="N11" i="23"/>
  <c r="N15" i="23"/>
  <c r="T72" i="1"/>
  <c r="H10" i="19"/>
  <c r="H15" i="19" s="1"/>
  <c r="D65" i="1" l="1"/>
  <c r="D72" i="1"/>
  <c r="D67" i="1"/>
  <c r="D63" i="1"/>
  <c r="D69" i="1"/>
  <c r="D60" i="1"/>
  <c r="D72" i="2"/>
  <c r="D63" i="2"/>
  <c r="E7" i="1"/>
  <c r="C63" i="1"/>
  <c r="C12" i="1"/>
  <c r="E133" i="1"/>
  <c r="E11" i="1" s="1"/>
  <c r="E145" i="1"/>
  <c r="E9" i="1" s="1"/>
  <c r="J144" i="19"/>
  <c r="C66" i="1"/>
  <c r="C68" i="1"/>
  <c r="C67" i="1"/>
  <c r="C69" i="1"/>
  <c r="D66" i="1"/>
  <c r="C60" i="2"/>
  <c r="C63" i="2"/>
  <c r="E156" i="2"/>
  <c r="E169" i="1"/>
  <c r="S168" i="19"/>
  <c r="J156" i="19"/>
  <c r="BB71" i="19"/>
  <c r="BB60" i="19"/>
  <c r="AS63" i="19"/>
  <c r="AS66" i="19"/>
  <c r="AS69" i="19"/>
  <c r="AS157" i="19"/>
  <c r="O157" i="19" s="1"/>
  <c r="AS65" i="19"/>
  <c r="O59" i="19"/>
  <c r="AS60" i="19"/>
  <c r="AS72" i="19"/>
  <c r="AS71" i="19"/>
  <c r="AS64" i="19"/>
  <c r="AS70" i="19"/>
  <c r="AS67" i="19"/>
  <c r="AS68" i="19"/>
  <c r="D156" i="19"/>
  <c r="AM71" i="19"/>
  <c r="AM66" i="19"/>
  <c r="AM69" i="19"/>
  <c r="AM67" i="19"/>
  <c r="AM65" i="19"/>
  <c r="AM64" i="19"/>
  <c r="AM70" i="19"/>
  <c r="AM63" i="19"/>
  <c r="AM68" i="19"/>
  <c r="AM60" i="19"/>
  <c r="AM157" i="19"/>
  <c r="AM72" i="19"/>
  <c r="AZ132" i="19"/>
  <c r="AZ156" i="19"/>
  <c r="AA68" i="19"/>
  <c r="AA60" i="19"/>
  <c r="AA66" i="19"/>
  <c r="AA157" i="19"/>
  <c r="AA72" i="19"/>
  <c r="AA64" i="19"/>
  <c r="AA71" i="19"/>
  <c r="AA70" i="19"/>
  <c r="AA65" i="19"/>
  <c r="AA63" i="19"/>
  <c r="AA69" i="19"/>
  <c r="AA67" i="19"/>
  <c r="BC132" i="19"/>
  <c r="BC156" i="19"/>
  <c r="AY156" i="19"/>
  <c r="AY132" i="19"/>
  <c r="AU69" i="19"/>
  <c r="AU70" i="19"/>
  <c r="AU66" i="19"/>
  <c r="AU60" i="19"/>
  <c r="AU67" i="19"/>
  <c r="AU64" i="19"/>
  <c r="AU63" i="19"/>
  <c r="AU72" i="19"/>
  <c r="AU71" i="19"/>
  <c r="AU68" i="19"/>
  <c r="AU65" i="19"/>
  <c r="BC63" i="19"/>
  <c r="BC66" i="19"/>
  <c r="BC65" i="19"/>
  <c r="BC67" i="19"/>
  <c r="BC72" i="19"/>
  <c r="BC69" i="19"/>
  <c r="BC60" i="19"/>
  <c r="BC71" i="19"/>
  <c r="BC169" i="19"/>
  <c r="BC64" i="19"/>
  <c r="BC68" i="19"/>
  <c r="BC70" i="19"/>
  <c r="AY60" i="19"/>
  <c r="AY68" i="19"/>
  <c r="AY70" i="19"/>
  <c r="AY72" i="19"/>
  <c r="AY64" i="19"/>
  <c r="AY69" i="19"/>
  <c r="AY67" i="19"/>
  <c r="AY63" i="19"/>
  <c r="AY71" i="19"/>
  <c r="AY66" i="19"/>
  <c r="AY65" i="19"/>
  <c r="AZ60" i="19"/>
  <c r="AZ65" i="19"/>
  <c r="AZ63" i="19"/>
  <c r="AZ72" i="19"/>
  <c r="AZ66" i="19"/>
  <c r="AZ69" i="19"/>
  <c r="AZ64" i="19"/>
  <c r="AZ71" i="19"/>
  <c r="AZ67" i="19"/>
  <c r="AZ68" i="19"/>
  <c r="AZ70" i="19"/>
  <c r="AI71" i="19"/>
  <c r="AI69" i="19"/>
  <c r="AI60" i="19"/>
  <c r="AI67" i="19"/>
  <c r="AI72" i="19"/>
  <c r="L59" i="19"/>
  <c r="AI66" i="19"/>
  <c r="AI157" i="19"/>
  <c r="L157" i="19" s="1"/>
  <c r="AI63" i="19"/>
  <c r="AI65" i="19"/>
  <c r="AI70" i="19"/>
  <c r="AI64" i="19"/>
  <c r="AI68" i="19"/>
  <c r="AU156" i="19"/>
  <c r="AU132" i="19"/>
  <c r="X157" i="19"/>
  <c r="X60" i="19"/>
  <c r="X169" i="19" s="1"/>
  <c r="X70" i="19"/>
  <c r="X64" i="19"/>
  <c r="X67" i="19"/>
  <c r="X66" i="19"/>
  <c r="X63" i="19"/>
  <c r="X72" i="19"/>
  <c r="X69" i="19"/>
  <c r="X68" i="19"/>
  <c r="X65" i="19"/>
  <c r="X71" i="19"/>
  <c r="BD70" i="19"/>
  <c r="BD64" i="19"/>
  <c r="BD67" i="19"/>
  <c r="BD60" i="19"/>
  <c r="BD72" i="19"/>
  <c r="BD65" i="19"/>
  <c r="BD63" i="19"/>
  <c r="BD169" i="19"/>
  <c r="BD68" i="19"/>
  <c r="BD69" i="19"/>
  <c r="BD66" i="19"/>
  <c r="BD71" i="19"/>
  <c r="C69" i="19"/>
  <c r="AN157" i="19"/>
  <c r="AN70" i="19"/>
  <c r="AN60" i="19"/>
  <c r="AN65" i="19"/>
  <c r="AN63" i="19"/>
  <c r="AN64" i="19"/>
  <c r="AN72" i="19"/>
  <c r="AN67" i="19"/>
  <c r="AN69" i="19"/>
  <c r="AN71" i="19"/>
  <c r="AN66" i="19"/>
  <c r="AN68" i="19"/>
  <c r="BD156" i="19"/>
  <c r="BD132" i="19"/>
  <c r="BE132" i="19"/>
  <c r="BE156" i="19"/>
  <c r="BA71" i="19"/>
  <c r="BA72" i="19"/>
  <c r="BA70" i="19"/>
  <c r="BA66" i="19"/>
  <c r="BA64" i="19"/>
  <c r="BA67" i="19"/>
  <c r="BA65" i="19"/>
  <c r="BA63" i="19"/>
  <c r="BA69" i="19"/>
  <c r="BA68" i="19"/>
  <c r="BA60" i="19"/>
  <c r="BE72" i="19"/>
  <c r="BE60" i="19"/>
  <c r="BE69" i="19"/>
  <c r="BE169" i="19"/>
  <c r="BE65" i="19"/>
  <c r="BE64" i="19"/>
  <c r="S59" i="19"/>
  <c r="BE70" i="19"/>
  <c r="BE63" i="19"/>
  <c r="BE68" i="19"/>
  <c r="BE71" i="19"/>
  <c r="BE67" i="19"/>
  <c r="BE66" i="19"/>
  <c r="AC60" i="19"/>
  <c r="AC66" i="19"/>
  <c r="AC72" i="19"/>
  <c r="AC157" i="19"/>
  <c r="AC63" i="19"/>
  <c r="AC69" i="19"/>
  <c r="AC67" i="19"/>
  <c r="AC71" i="19"/>
  <c r="AC64" i="19"/>
  <c r="AC70" i="19"/>
  <c r="AC68" i="19"/>
  <c r="AC65" i="19"/>
  <c r="AW157" i="19"/>
  <c r="AW169" i="19"/>
  <c r="AW133" i="19"/>
  <c r="Y69" i="19"/>
  <c r="Y72" i="19"/>
  <c r="Y70" i="19"/>
  <c r="Y71" i="19"/>
  <c r="Y64" i="19"/>
  <c r="Y67" i="19"/>
  <c r="Y65" i="19"/>
  <c r="Y66" i="19"/>
  <c r="Y157" i="19"/>
  <c r="Y60" i="19"/>
  <c r="Y68" i="19"/>
  <c r="Y63" i="19"/>
  <c r="BA156" i="19"/>
  <c r="BA132" i="19"/>
  <c r="AG133" i="19"/>
  <c r="AG169" i="19"/>
  <c r="AO67" i="19"/>
  <c r="AO69" i="19"/>
  <c r="AO70" i="19"/>
  <c r="AO65" i="19"/>
  <c r="AO157" i="19"/>
  <c r="AO66" i="19"/>
  <c r="AO68" i="19"/>
  <c r="AO64" i="19"/>
  <c r="AO72" i="19"/>
  <c r="AO71" i="19"/>
  <c r="AO63" i="19"/>
  <c r="AO60" i="19"/>
  <c r="AE169" i="19"/>
  <c r="AE133" i="19"/>
  <c r="H144" i="19"/>
  <c r="M145" i="19"/>
  <c r="M9" i="19" s="1"/>
  <c r="D169" i="2"/>
  <c r="AB133" i="19"/>
  <c r="D144" i="19"/>
  <c r="J7" i="19"/>
  <c r="J108" i="19"/>
  <c r="P7" i="19"/>
  <c r="P108" i="19"/>
  <c r="AK133" i="19"/>
  <c r="H108" i="19"/>
  <c r="H7" i="19"/>
  <c r="AD63" i="19"/>
  <c r="AD65" i="19"/>
  <c r="AD72" i="19"/>
  <c r="AD66" i="19"/>
  <c r="AD64" i="19"/>
  <c r="AD60" i="19"/>
  <c r="AD157" i="19"/>
  <c r="J157" i="19" s="1"/>
  <c r="AD70" i="19"/>
  <c r="AD68" i="19"/>
  <c r="AD67" i="19"/>
  <c r="AD69" i="19"/>
  <c r="J59" i="19"/>
  <c r="E168" i="19"/>
  <c r="E61" i="19"/>
  <c r="E132" i="19" s="1"/>
  <c r="E71" i="19"/>
  <c r="D61" i="19"/>
  <c r="D132" i="19" s="1"/>
  <c r="D168" i="19"/>
  <c r="D71" i="19"/>
  <c r="D63" i="19"/>
  <c r="D64" i="19"/>
  <c r="AX60" i="19"/>
  <c r="AX65" i="19"/>
  <c r="AX64" i="19"/>
  <c r="AX69" i="19"/>
  <c r="AX68" i="19"/>
  <c r="AX67" i="19"/>
  <c r="AX70" i="19"/>
  <c r="AX63" i="19"/>
  <c r="AX72" i="19"/>
  <c r="AX66" i="19"/>
  <c r="Q59" i="19"/>
  <c r="Q71" i="19" s="1"/>
  <c r="E68" i="19"/>
  <c r="Q108" i="19"/>
  <c r="Q7" i="19"/>
  <c r="Q144" i="19"/>
  <c r="AT132" i="19"/>
  <c r="AT156" i="19"/>
  <c r="P156" i="19" s="1"/>
  <c r="I168" i="19"/>
  <c r="I61" i="19"/>
  <c r="I132" i="19" s="1"/>
  <c r="I108" i="19"/>
  <c r="I7" i="19"/>
  <c r="I144" i="19"/>
  <c r="E145" i="19"/>
  <c r="E9" i="19" s="1"/>
  <c r="E10" i="19"/>
  <c r="E15" i="19" s="1"/>
  <c r="V157" i="19"/>
  <c r="V68" i="19"/>
  <c r="V64" i="19"/>
  <c r="V60" i="19"/>
  <c r="V66" i="19"/>
  <c r="H59" i="19"/>
  <c r="H71" i="19" s="1"/>
  <c r="V65" i="19"/>
  <c r="V70" i="19"/>
  <c r="V67" i="19"/>
  <c r="V72" i="19"/>
  <c r="V69" i="19"/>
  <c r="V63" i="19"/>
  <c r="AD71" i="19"/>
  <c r="AL63" i="19"/>
  <c r="AL72" i="19"/>
  <c r="AL70" i="19"/>
  <c r="AL60" i="19"/>
  <c r="AL67" i="19"/>
  <c r="AL66" i="19"/>
  <c r="AL68" i="19"/>
  <c r="AL65" i="19"/>
  <c r="AL71" i="19"/>
  <c r="M59" i="19"/>
  <c r="AL157" i="19"/>
  <c r="AL64" i="19"/>
  <c r="AL69" i="19"/>
  <c r="K7" i="19"/>
  <c r="K144" i="19"/>
  <c r="K108" i="19"/>
  <c r="K168" i="19"/>
  <c r="AX71" i="19"/>
  <c r="C144" i="19"/>
  <c r="AT70" i="19"/>
  <c r="AT60" i="19"/>
  <c r="AT66" i="19"/>
  <c r="P59" i="19"/>
  <c r="P71" i="19" s="1"/>
  <c r="AT67" i="19"/>
  <c r="AT64" i="19"/>
  <c r="AT69" i="19"/>
  <c r="AT63" i="19"/>
  <c r="AT68" i="19"/>
  <c r="AT65" i="19"/>
  <c r="AT72" i="19"/>
  <c r="AP70" i="19"/>
  <c r="AP60" i="19"/>
  <c r="N59" i="19"/>
  <c r="AP69" i="19"/>
  <c r="AP65" i="19"/>
  <c r="AP71" i="19"/>
  <c r="AP68" i="19"/>
  <c r="AP64" i="19"/>
  <c r="AP67" i="19"/>
  <c r="AP63" i="19"/>
  <c r="AP66" i="19"/>
  <c r="AP157" i="19"/>
  <c r="N157" i="19" s="1"/>
  <c r="AP72" i="19"/>
  <c r="C61" i="19"/>
  <c r="C132" i="19" s="1"/>
  <c r="C168" i="19"/>
  <c r="C71" i="19"/>
  <c r="C156" i="19"/>
  <c r="E66" i="19"/>
  <c r="E72" i="19"/>
  <c r="E60" i="19"/>
  <c r="E12" i="19"/>
  <c r="E69" i="19"/>
  <c r="E67" i="19"/>
  <c r="BB156" i="19"/>
  <c r="R156" i="19" s="1"/>
  <c r="BB132" i="19"/>
  <c r="R168" i="19"/>
  <c r="R61" i="19"/>
  <c r="R132" i="19" s="1"/>
  <c r="D70" i="19"/>
  <c r="D12" i="19"/>
  <c r="D66" i="19"/>
  <c r="D60" i="19"/>
  <c r="D72" i="19"/>
  <c r="E70" i="19"/>
  <c r="Q168" i="19"/>
  <c r="Q61" i="19"/>
  <c r="Q132" i="19" s="1"/>
  <c r="D67" i="19"/>
  <c r="P168" i="19"/>
  <c r="P61" i="19"/>
  <c r="P132" i="19" s="1"/>
  <c r="P121" i="19"/>
  <c r="AV133" i="19"/>
  <c r="N168" i="19"/>
  <c r="N61" i="19"/>
  <c r="N132" i="19" s="1"/>
  <c r="L145" i="19"/>
  <c r="L9" i="19" s="1"/>
  <c r="L10" i="19"/>
  <c r="L15" i="19" s="1"/>
  <c r="H168" i="19"/>
  <c r="H61" i="19"/>
  <c r="H132" i="19" s="1"/>
  <c r="J168" i="19"/>
  <c r="J61" i="19"/>
  <c r="J132" i="19" s="1"/>
  <c r="M168" i="19"/>
  <c r="M61" i="19"/>
  <c r="M132" i="19" s="1"/>
  <c r="R59" i="19"/>
  <c r="R71" i="19" s="1"/>
  <c r="BB70" i="19"/>
  <c r="BB64" i="19"/>
  <c r="BB69" i="19"/>
  <c r="BB63" i="19"/>
  <c r="BB68" i="19"/>
  <c r="BB66" i="19"/>
  <c r="BB67" i="19"/>
  <c r="BB72" i="19"/>
  <c r="BB65" i="19"/>
  <c r="D145" i="19"/>
  <c r="D9" i="19" s="1"/>
  <c r="D10" i="19"/>
  <c r="D15" i="19" s="1"/>
  <c r="E65" i="19"/>
  <c r="AX132" i="19"/>
  <c r="AX156" i="19"/>
  <c r="Q156" i="19" s="1"/>
  <c r="D65" i="19"/>
  <c r="E64" i="19"/>
  <c r="N145" i="19"/>
  <c r="N9" i="19" s="1"/>
  <c r="N10" i="19"/>
  <c r="N15" i="19" s="1"/>
  <c r="C145" i="19"/>
  <c r="C9" i="19" s="1"/>
  <c r="C10" i="19"/>
  <c r="C15" i="19" s="1"/>
  <c r="D69" i="19"/>
  <c r="J145" i="19"/>
  <c r="J9" i="19" s="1"/>
  <c r="J10" i="19"/>
  <c r="J15" i="19" s="1"/>
  <c r="Z67" i="19"/>
  <c r="Z68" i="19"/>
  <c r="Z63" i="19"/>
  <c r="Z72" i="19"/>
  <c r="Z64" i="19"/>
  <c r="I59" i="19"/>
  <c r="Z157" i="19"/>
  <c r="Z65" i="19"/>
  <c r="Z69" i="19"/>
  <c r="Z70" i="19"/>
  <c r="Z60" i="19"/>
  <c r="Z71" i="19"/>
  <c r="Z66" i="19"/>
  <c r="C133" i="1"/>
  <c r="C11" i="1" s="1"/>
  <c r="C169" i="1"/>
  <c r="X133" i="19"/>
  <c r="C12" i="19"/>
  <c r="C72" i="19"/>
  <c r="C60" i="19"/>
  <c r="C64" i="19"/>
  <c r="L144" i="19"/>
  <c r="L132" i="19"/>
  <c r="E144" i="19"/>
  <c r="K169" i="19"/>
  <c r="K133" i="19"/>
  <c r="K11" i="19" s="1"/>
  <c r="E169" i="2"/>
  <c r="E133" i="2"/>
  <c r="E11" i="2" s="1"/>
  <c r="U53" i="20"/>
  <c r="W73" i="20"/>
  <c r="Y73" i="20" s="1"/>
  <c r="T54" i="20"/>
  <c r="U54" i="20"/>
  <c r="W72" i="20"/>
  <c r="Y72" i="20" s="1"/>
  <c r="X72" i="20"/>
  <c r="C169" i="2" l="1"/>
  <c r="C133" i="2"/>
  <c r="C11" i="2" s="1"/>
  <c r="I157" i="19"/>
  <c r="H157" i="19"/>
  <c r="C157" i="19" s="1"/>
  <c r="D133" i="1"/>
  <c r="D11" i="1" s="1"/>
  <c r="D169" i="1"/>
  <c r="M157" i="19"/>
  <c r="O65" i="19"/>
  <c r="O71" i="19"/>
  <c r="O64" i="19"/>
  <c r="O72" i="19"/>
  <c r="O12" i="19"/>
  <c r="O63" i="19"/>
  <c r="O68" i="19"/>
  <c r="O69" i="19"/>
  <c r="O66" i="19"/>
  <c r="O67" i="19"/>
  <c r="O60" i="19"/>
  <c r="O70" i="19"/>
  <c r="AS169" i="19"/>
  <c r="AS133" i="19"/>
  <c r="AI169" i="19"/>
  <c r="AI133" i="19"/>
  <c r="AY157" i="19"/>
  <c r="AY133" i="19"/>
  <c r="AY169" i="19"/>
  <c r="AU157" i="19"/>
  <c r="AU169" i="19"/>
  <c r="AU133" i="19"/>
  <c r="AM169" i="19"/>
  <c r="AM133" i="19"/>
  <c r="L71" i="19"/>
  <c r="L69" i="19"/>
  <c r="L72" i="19"/>
  <c r="L64" i="19"/>
  <c r="L63" i="19"/>
  <c r="L68" i="19"/>
  <c r="L67" i="19"/>
  <c r="L12" i="19"/>
  <c r="L70" i="19"/>
  <c r="L60" i="19"/>
  <c r="L66" i="19"/>
  <c r="L65" i="19"/>
  <c r="AZ157" i="19"/>
  <c r="U74" i="20" s="1"/>
  <c r="AZ169" i="19"/>
  <c r="AZ133" i="19"/>
  <c r="U73" i="20" s="1"/>
  <c r="T80" i="20"/>
  <c r="U66" i="20"/>
  <c r="BC157" i="19"/>
  <c r="BC133" i="19"/>
  <c r="AA133" i="19"/>
  <c r="AA169" i="19"/>
  <c r="AN169" i="19"/>
  <c r="AN133" i="19"/>
  <c r="BD133" i="19"/>
  <c r="BD157" i="19"/>
  <c r="S156" i="19"/>
  <c r="S71" i="19"/>
  <c r="S69" i="19"/>
  <c r="S68" i="19"/>
  <c r="S65" i="19"/>
  <c r="S60" i="19"/>
  <c r="S63" i="19"/>
  <c r="S67" i="19"/>
  <c r="S72" i="19"/>
  <c r="S64" i="19"/>
  <c r="S66" i="19"/>
  <c r="S70" i="19"/>
  <c r="S12" i="19"/>
  <c r="Y169" i="19"/>
  <c r="Y133" i="19"/>
  <c r="AC133" i="19"/>
  <c r="AC169" i="19"/>
  <c r="BE157" i="19"/>
  <c r="BE133" i="19"/>
  <c r="AO133" i="19"/>
  <c r="AO169" i="19"/>
  <c r="BA169" i="19"/>
  <c r="BA157" i="19"/>
  <c r="BA133" i="19"/>
  <c r="D157" i="19"/>
  <c r="C169" i="19"/>
  <c r="C133" i="19"/>
  <c r="C11" i="19" s="1"/>
  <c r="Z133" i="19"/>
  <c r="Z169" i="19"/>
  <c r="P145" i="19"/>
  <c r="P9" i="19" s="1"/>
  <c r="P10" i="19"/>
  <c r="P15" i="19" s="1"/>
  <c r="AP133" i="19"/>
  <c r="AP169" i="19"/>
  <c r="M12" i="19"/>
  <c r="M63" i="19"/>
  <c r="M70" i="19"/>
  <c r="M68" i="19"/>
  <c r="M64" i="19"/>
  <c r="M65" i="19"/>
  <c r="M66" i="19"/>
  <c r="M69" i="19"/>
  <c r="M71" i="19"/>
  <c r="M60" i="19"/>
  <c r="M67" i="19"/>
  <c r="M72" i="19"/>
  <c r="Q63" i="19"/>
  <c r="Q68" i="19"/>
  <c r="Q60" i="19"/>
  <c r="Q12" i="19"/>
  <c r="Q72" i="19"/>
  <c r="Q65" i="19"/>
  <c r="Q69" i="19"/>
  <c r="Q66" i="19"/>
  <c r="Q70" i="19"/>
  <c r="Q67" i="19"/>
  <c r="Q64" i="19"/>
  <c r="I65" i="19"/>
  <c r="I70" i="19"/>
  <c r="I68" i="19"/>
  <c r="I67" i="19"/>
  <c r="I71" i="19"/>
  <c r="I12" i="19"/>
  <c r="I72" i="19"/>
  <c r="I60" i="19"/>
  <c r="I64" i="19"/>
  <c r="I63" i="19"/>
  <c r="I69" i="19"/>
  <c r="I66" i="19"/>
  <c r="AT157" i="19"/>
  <c r="AT169" i="19"/>
  <c r="AT133" i="19"/>
  <c r="H72" i="19"/>
  <c r="H67" i="19"/>
  <c r="H60" i="19"/>
  <c r="H12" i="19"/>
  <c r="H63" i="19"/>
  <c r="H66" i="19"/>
  <c r="H65" i="19"/>
  <c r="H64" i="19"/>
  <c r="H70" i="19"/>
  <c r="H68" i="19"/>
  <c r="H69" i="19"/>
  <c r="AD133" i="19"/>
  <c r="AD169" i="19"/>
  <c r="BB169" i="19"/>
  <c r="BB157" i="19"/>
  <c r="BB133" i="19"/>
  <c r="D133" i="19"/>
  <c r="D11" i="19" s="1"/>
  <c r="D169" i="19"/>
  <c r="E169" i="19"/>
  <c r="E133" i="19"/>
  <c r="X66" i="20"/>
  <c r="V53" i="20"/>
  <c r="AL133" i="19"/>
  <c r="AL169" i="19"/>
  <c r="E156" i="19"/>
  <c r="AX157" i="19"/>
  <c r="AX133" i="19"/>
  <c r="AX169" i="19"/>
  <c r="R70" i="19"/>
  <c r="R72" i="19"/>
  <c r="R67" i="19"/>
  <c r="R60" i="19"/>
  <c r="R12" i="19"/>
  <c r="R68" i="19"/>
  <c r="R63" i="19"/>
  <c r="R65" i="19"/>
  <c r="R69" i="19"/>
  <c r="R64" i="19"/>
  <c r="R66" i="19"/>
  <c r="N71" i="19"/>
  <c r="N64" i="19"/>
  <c r="N70" i="19"/>
  <c r="N60" i="19"/>
  <c r="N69" i="19"/>
  <c r="N63" i="19"/>
  <c r="N66" i="19"/>
  <c r="N68" i="19"/>
  <c r="N65" i="19"/>
  <c r="N12" i="19"/>
  <c r="N72" i="19"/>
  <c r="N67" i="19"/>
  <c r="P72" i="19"/>
  <c r="P12" i="19"/>
  <c r="P64" i="19"/>
  <c r="P69" i="19"/>
  <c r="P60" i="19"/>
  <c r="P65" i="19"/>
  <c r="P63" i="19"/>
  <c r="P70" i="19"/>
  <c r="P66" i="19"/>
  <c r="P68" i="19"/>
  <c r="P67" i="19"/>
  <c r="V133" i="19"/>
  <c r="V169" i="19"/>
  <c r="J70" i="19"/>
  <c r="J69" i="19"/>
  <c r="J63" i="19"/>
  <c r="J12" i="19"/>
  <c r="J67" i="19"/>
  <c r="J66" i="19"/>
  <c r="J68" i="19"/>
  <c r="J72" i="19"/>
  <c r="J60" i="19"/>
  <c r="J64" i="19"/>
  <c r="J65" i="19"/>
  <c r="J71" i="19"/>
  <c r="R157" i="19" l="1"/>
  <c r="Q157" i="19"/>
  <c r="O169" i="19"/>
  <c r="O133" i="19"/>
  <c r="O11" i="19" s="1"/>
  <c r="L133" i="19"/>
  <c r="L11" i="19" s="1"/>
  <c r="L169" i="19"/>
  <c r="S157" i="19"/>
  <c r="S133" i="19"/>
  <c r="S11" i="19" s="1"/>
  <c r="S169" i="19"/>
  <c r="J133" i="19"/>
  <c r="J11" i="19" s="1"/>
  <c r="J169" i="19"/>
  <c r="P157" i="19"/>
  <c r="E157" i="19"/>
  <c r="X74" i="20" s="1"/>
  <c r="I169" i="19"/>
  <c r="I133" i="19"/>
  <c r="I11" i="19" s="1"/>
  <c r="Q169" i="19"/>
  <c r="Q133" i="19"/>
  <c r="Q11" i="19" s="1"/>
  <c r="P133" i="19"/>
  <c r="P11" i="19" s="1"/>
  <c r="P169" i="19"/>
  <c r="R169" i="19"/>
  <c r="R133" i="19"/>
  <c r="R11" i="19" s="1"/>
  <c r="E11" i="19"/>
  <c r="X73" i="20"/>
  <c r="M133" i="19"/>
  <c r="M11" i="19" s="1"/>
  <c r="M169" i="19"/>
  <c r="N169" i="19"/>
  <c r="N133" i="19"/>
  <c r="N11" i="19" s="1"/>
  <c r="H169" i="19"/>
  <c r="H133" i="19"/>
  <c r="H11" i="19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Hung Le (DOM)</author>
  </authors>
  <commentList>
    <comment ref="AF6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Hung Le (DOM):</t>
        </r>
        <r>
          <rPr>
            <sz val="9"/>
            <color indexed="81"/>
            <rFont val="Tahoma"/>
            <family val="2"/>
          </rPr>
          <t xml:space="preserve">
GVL Agency Business Plan 2016 - 2021_Master file (2016 03 22).xlsx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B000000}" name="Query from mysql_generali_connection1122512121" type="1" refreshedVersion="6" savePassword="1" background="1" saveData="1">
    <dbPr connection="DRIVER={MySQL ODBC 5.3 Unicode Driver};UID=tung;PWD=tung;DATABASE=generali;PORT=3306;" command="call report_segmentation_recruitment_by_designation_north(?,?);"/>
    <parameters count="2">
      <parameter name="Parameter1" parameterType="cell" cell="input_param!$B$2"/>
      <parameter name="Parameter2" parameterType="cell" cell="input_param!$C$2"/>
    </parameters>
  </connection>
  <connection id="2" xr16:uid="{00000000-0015-0000-FFFF-FFFF0C000000}" name="Query from mysql_generali_connection11225121211" type="1" refreshedVersion="6" savePassword="1" background="1" saveData="1">
    <dbPr connection="DRIVER={MySQL ODBC 5.3 Unicode Driver};UID=tung;PWD=tung;DATABASE=generali;PORT=3306;" command="call report_segmentation_recruitment_by_designation_south(?,?);"/>
    <parameters count="2">
      <parameter name="Parameter1" parameterType="cell" cell="input_param!$B$2"/>
      <parameter name="Parameter2" parameterType="cell" cell="input_param!$C$2"/>
    </parameters>
  </connection>
  <connection id="3" xr16:uid="{00000000-0015-0000-FFFF-FFFF0F000000}" name="Query from mysql_generali_connection11225121311" type="1" refreshedVersion="6" savePassword="1" background="1" saveData="1">
    <dbPr connection="DRIVER={MySQL ODBC 5.3 Unicode Driver};UID=tung;PWD=tung;DATABASE=generali;PORT=3306;" command="call report_segmentation_rookie_performance_tiedagency_north(?,?);"/>
    <parameters count="2">
      <parameter name="Parameter1" parameterType="cell" cell="input_param!$B$2"/>
      <parameter name="Parameter2" parameterType="cell" cell="input_param!$C$2"/>
    </parameters>
  </connection>
  <connection id="4" xr16:uid="{00000000-0015-0000-FFFF-FFFF10000000}" name="Query from mysql_generali_connection11225121312" type="1" refreshedVersion="6" savePassword="1" background="1" saveData="1">
    <dbPr connection="DRIVER={MySQL ODBC 5.3 Unicode Driver};UID=tung;PWD=tung;DATABASE=generali;PORT=3306;" command="call report_segmentation_rookie_performance_tiedagency_south(?,?);"/>
    <parameters count="2">
      <parameter name="Parameter1" parameterType="cell" cell="input_param!$B$2"/>
      <parameter name="Parameter2" parameterType="cell" cell="input_param!$C$2"/>
    </parameters>
  </connection>
  <connection id="5" xr16:uid="{00000000-0015-0000-FFFF-FFFF12000000}" name="Query from mysql_generali_connection112251214" type="1" refreshedVersion="6" savePassword="1" background="1" saveData="1">
    <dbPr connection="DRIVER={MySQL ODBC 5.3 Unicode Driver};UID=tung;PWD=tung;DATABASE=generali;PORT=3306;" command="call report_segmentation_al_recruitment_kpis_tiedagency_north(?,?);"/>
    <parameters count="2">
      <parameter name="Parameter1" parameterType="cell" cell="input_param!$B$2"/>
      <parameter name="Parameter2" parameterType="cell" cell="input_param!$C$2"/>
    </parameters>
  </connection>
  <connection id="6" xr16:uid="{00000000-0015-0000-FFFF-FFFF13000000}" name="Query from mysql_generali_connection112251215" type="1" refreshedVersion="6" savePassword="1" background="1" saveData="1">
    <dbPr connection="DRIVER={MySQL ODBC 5.3 Unicode Driver};UID=tung;PWD=tung;DATABASE=generali;PORT=3306;" command="call report_segmentation_al_recruitment_kpis_tiedagency_south(?,?);"/>
    <parameters count="2">
      <parameter name="Parameter1" parameterType="cell" cell="input_param!$B$2"/>
      <parameter name="Parameter2" parameterType="cell" cell="input_param!$C$2"/>
    </parameters>
  </connection>
  <connection id="7" xr16:uid="{00000000-0015-0000-FFFF-FFFF14000000}" name="Query from mysql_generali_connection11225131" type="1" refreshedVersion="6" savePassword="1" background="1" saveData="1">
    <dbPr connection="DRIVER={MySQL ODBC 5.3 Unicode Driver};UID=tung;PWD=tung;DATABASE=generali;PORT=3306;" command="call report_segmentation_man_power_by_designation_south(?,?);"/>
    <parameters count="2">
      <parameter name="Parameter1" parameterType="cell" cell="input_param!$B$2"/>
      <parameter name="Parameter2" parameterType="cell" cell="input_param!$C$2"/>
    </parameters>
  </connection>
  <connection id="8" xr16:uid="{00000000-0015-0000-FFFF-FFFF15000000}" name="Query from mysql_generali_connection1122514" type="1" refreshedVersion="6" savePassword="1" background="1" saveData="1">
    <dbPr connection="DRIVER={MySQL ODBC 5.3 Unicode Driver};UID=tung;PWD=tung;DATABASE=generali;PORT=3306;" command="call report_segmentation_man_power_by_designation_north(?,?);"/>
    <parameters count="2">
      <parameter name="Parameter1" parameterType="cell" cell="input_param!$B$2"/>
      <parameter name="Parameter2" parameterType="cell" cell="input_param!$C$2"/>
    </parameters>
  </connection>
</connections>
</file>

<file path=xl/sharedStrings.xml><?xml version="1.0" encoding="utf-8"?>
<sst xmlns="http://schemas.openxmlformats.org/spreadsheetml/2006/main" count="29451" uniqueCount="1227">
  <si>
    <t>Jan-15</t>
  </si>
  <si>
    <t>Feb-15</t>
  </si>
  <si>
    <t>Mar-15</t>
  </si>
  <si>
    <t>Apr-15</t>
  </si>
  <si>
    <t>May-15</t>
  </si>
  <si>
    <t>Jun-15</t>
  </si>
  <si>
    <t>Jul-15</t>
  </si>
  <si>
    <t>Aug-15</t>
  </si>
  <si>
    <t>Sep-15</t>
  </si>
  <si>
    <t>Oct-15</t>
  </si>
  <si>
    <t>Nov-15</t>
  </si>
  <si>
    <t>Dec-15</t>
  </si>
  <si>
    <t>Jan-16</t>
  </si>
  <si>
    <t>Feb-16</t>
  </si>
  <si>
    <t>Mar-16</t>
  </si>
  <si>
    <t>Apr-16</t>
  </si>
  <si>
    <t>May-16</t>
  </si>
  <si>
    <t>Jun-16</t>
  </si>
  <si>
    <t>Jul-16</t>
  </si>
  <si>
    <t>Aug-16</t>
  </si>
  <si>
    <t>Sep-16</t>
  </si>
  <si>
    <t>Oct-16</t>
  </si>
  <si>
    <t>Nov-16</t>
  </si>
  <si>
    <t>Dec-16</t>
  </si>
  <si>
    <t>Jan-17</t>
  </si>
  <si>
    <t>Feb-17</t>
  </si>
  <si>
    <t>Mar-17</t>
  </si>
  <si>
    <t>Apr-17</t>
  </si>
  <si>
    <t>May-17</t>
  </si>
  <si>
    <t>Jun-17</t>
  </si>
  <si>
    <t>Activity Ratio</t>
  </si>
  <si>
    <t># Active</t>
  </si>
  <si>
    <t/>
  </si>
  <si>
    <t xml:space="preserve">Overall KPI performance </t>
  </si>
  <si>
    <t xml:space="preserve">Ending MP </t>
  </si>
  <si>
    <t>AG</t>
  </si>
  <si>
    <t>US</t>
  </si>
  <si>
    <t>UM</t>
  </si>
  <si>
    <t>SUM</t>
  </si>
  <si>
    <t>BM</t>
  </si>
  <si>
    <t>SBM</t>
  </si>
  <si>
    <t xml:space="preserve">Recruitment </t>
  </si>
  <si>
    <t xml:space="preserve">AL recruitment KPIs </t>
  </si>
  <si>
    <t>Rookie in month</t>
  </si>
  <si>
    <t>Rookie last month</t>
  </si>
  <si>
    <t>2-3 months</t>
  </si>
  <si>
    <t>4 - 6 mths</t>
  </si>
  <si>
    <t>7-12mth</t>
  </si>
  <si>
    <t>13+mth</t>
  </si>
  <si>
    <t>SA</t>
  </si>
  <si>
    <t xml:space="preserve">APE </t>
  </si>
  <si>
    <t xml:space="preserve"># Active </t>
  </si>
  <si>
    <t># Case</t>
  </si>
  <si>
    <t>CaseSize</t>
  </si>
  <si>
    <t>Overall KPI performance:Persistency K1</t>
  </si>
  <si>
    <t>Overall KPI performance:Persistency K2</t>
  </si>
  <si>
    <t>MDRT/ GEN Lion (from Apr '17)</t>
  </si>
  <si>
    <t xml:space="preserve"># Manpower </t>
  </si>
  <si>
    <t>APE contribution</t>
  </si>
  <si>
    <t>Total</t>
  </si>
  <si>
    <t>Ending Manpower_ExSA</t>
  </si>
  <si>
    <t># SA</t>
  </si>
  <si>
    <t># Active_ExSA</t>
  </si>
  <si>
    <t>#cases</t>
  </si>
  <si>
    <t>% case with 4 riders</t>
  </si>
  <si>
    <t>Persistency K1</t>
  </si>
  <si>
    <t>Persistency K2</t>
  </si>
  <si>
    <t># Case/active</t>
  </si>
  <si>
    <t>Casesize</t>
  </si>
  <si>
    <t>Ending Manpower_Total</t>
  </si>
  <si>
    <t># AG</t>
  </si>
  <si>
    <t># US</t>
  </si>
  <si>
    <t># UM</t>
  </si>
  <si>
    <t># SUM</t>
  </si>
  <si>
    <t># BM</t>
  </si>
  <si>
    <t># SBM</t>
  </si>
  <si>
    <t>Total # New recruits</t>
  </si>
  <si>
    <t>Total recruited AL</t>
  </si>
  <si>
    <t># recruit</t>
  </si>
  <si>
    <t>%active leader</t>
  </si>
  <si>
    <t>avg recruit/ a. leader</t>
  </si>
  <si>
    <t>APE/Manpower</t>
  </si>
  <si>
    <t>Case/Active</t>
  </si>
  <si>
    <t>Rider attachment</t>
  </si>
  <si>
    <t>#leader</t>
  </si>
  <si>
    <t>#active leader</t>
  </si>
  <si>
    <t>Rookie Performance</t>
  </si>
  <si>
    <t>recruit</t>
  </si>
  <si>
    <t>1case/15d</t>
  </si>
  <si>
    <t>1case/30d</t>
  </si>
  <si>
    <t>3case/60d</t>
  </si>
  <si>
    <t>5case/90d</t>
  </si>
  <si>
    <t>%1case/15d</t>
  </si>
  <si>
    <t>%1case/30d</t>
  </si>
  <si>
    <t>%3case/60d</t>
  </si>
  <si>
    <t>%5case/90d</t>
  </si>
  <si>
    <t>Jul-17</t>
  </si>
  <si>
    <t>Aug-17</t>
  </si>
  <si>
    <t>Sep-17</t>
  </si>
  <si>
    <t>Oct-17</t>
  </si>
  <si>
    <t>Nov-17</t>
  </si>
  <si>
    <t>Dec-17</t>
  </si>
  <si>
    <t># Manpower_by_designation:Total (excl. SA)</t>
  </si>
  <si>
    <t># Manpower_by_designation:SA</t>
  </si>
  <si>
    <t># Manpower_by_designation:AG</t>
  </si>
  <si>
    <t># Manpower_by_designation:US</t>
  </si>
  <si>
    <t># Manpower_by_designation:UM</t>
  </si>
  <si>
    <t># Manpower_by_designation:SUM</t>
  </si>
  <si>
    <t># Manpower_by_designation:BM</t>
  </si>
  <si>
    <t># Manpower_by_designation:SBM</t>
  </si>
  <si>
    <t># Manpower_by_designation:Total</t>
  </si>
  <si>
    <t>Recruit_by_designation:AG</t>
  </si>
  <si>
    <t>Recruit_by_designation:US</t>
  </si>
  <si>
    <t>Recruit_by_designation:UM</t>
  </si>
  <si>
    <t>Recruit_by_designation:SUM</t>
  </si>
  <si>
    <t>Recruit_by_designation:BM</t>
  </si>
  <si>
    <t>Recruit_by_designation:SBM</t>
  </si>
  <si>
    <t>Q1 '15</t>
  </si>
  <si>
    <t>Q2 '15</t>
  </si>
  <si>
    <t>Q3 '15</t>
  </si>
  <si>
    <t>Q4 '15</t>
  </si>
  <si>
    <t>Q1 '17</t>
  </si>
  <si>
    <t>Q2 '17</t>
  </si>
  <si>
    <t>Q3 '17</t>
  </si>
  <si>
    <t>Q4 '17</t>
  </si>
  <si>
    <t>Q1 '16</t>
  </si>
  <si>
    <t>Q2 '16</t>
  </si>
  <si>
    <t>Q3 '16</t>
  </si>
  <si>
    <t>Q4 '16</t>
  </si>
  <si>
    <t>YTD '15</t>
  </si>
  <si>
    <t>YTD '16</t>
  </si>
  <si>
    <t>YTD '17</t>
  </si>
  <si>
    <t># Manpower_by_rookie_mdrt:MDRT</t>
  </si>
  <si>
    <t># Manpower_by_rookie_mdrt:Rookie in month</t>
  </si>
  <si>
    <t># Manpower_by_rookie_mdrt:Rookie last month</t>
  </si>
  <si>
    <t># Manpower_by_rookie_mdrt:2-3 months</t>
  </si>
  <si>
    <t># Manpower_by_rookie_mdrt:4 - 6 mths</t>
  </si>
  <si>
    <t># Manpower_by_rookie_mdrt:7-12mth</t>
  </si>
  <si>
    <t># Manpower_by_rookie_mdrt:13+mth</t>
  </si>
  <si>
    <t># Manpower_by_rookie_mdrt:SA</t>
  </si>
  <si>
    <t># Active_by_rookie_mdrt:MDRT</t>
  </si>
  <si>
    <t># Active_by_rookie_mdrt:Rookie in month</t>
  </si>
  <si>
    <t># Active_by_rookie_mdrt:Rookie last month</t>
  </si>
  <si>
    <t># Active_by_rookie_mdrt:2-3 months</t>
  </si>
  <si>
    <t># Active_by_rookie_mdrt:4 - 6 mths</t>
  </si>
  <si>
    <t># Active_by_rookie_mdrt:7-12mth</t>
  </si>
  <si>
    <t># Active_by_rookie_mdrt:13+mth</t>
  </si>
  <si>
    <t># Active_by_rookie_mdrt:SA</t>
  </si>
  <si>
    <t># Active_by_rookie_mdrt:Total (excl. SA)</t>
  </si>
  <si>
    <t># Active_by_rookie_mdrt:Total</t>
  </si>
  <si>
    <t>Total (excl. SA)</t>
  </si>
  <si>
    <t>Activity Ratio_by_rookie_mdrt:MDRT</t>
  </si>
  <si>
    <t>Activity Ratio_by_rookie_mdrt:Rookie in month</t>
  </si>
  <si>
    <t>Activity Ratio_by_rookie_mdrt:Rookie last month</t>
  </si>
  <si>
    <t>Activity Ratio_by_rookie_mdrt:2-3 months</t>
  </si>
  <si>
    <t>Activity Ratio_by_rookie_mdrt:4 - 6 mths</t>
  </si>
  <si>
    <t>Activity Ratio_by_rookie_mdrt:7-12mth</t>
  </si>
  <si>
    <t>Activity Ratio_by_rookie_mdrt:13+mth</t>
  </si>
  <si>
    <t>Activity Ratio_by_rookie_mdrt:SA</t>
  </si>
  <si>
    <t># Case_by_rookie_mdrt:MDRT</t>
  </si>
  <si>
    <t># Case_by_rookie_mdrt:Rookie in month</t>
  </si>
  <si>
    <t># Case_by_rookie_mdrt:Rookie last month</t>
  </si>
  <si>
    <t># Case_by_rookie_mdrt:2-3 months</t>
  </si>
  <si>
    <t># Case_by_rookie_mdrt:4 - 6 mths</t>
  </si>
  <si>
    <t># Case_by_rookie_mdrt:7-12mth</t>
  </si>
  <si>
    <t># Case_by_rookie_mdrt:13+mth</t>
  </si>
  <si>
    <t># Case_by_rookie_mdrt:SA</t>
  </si>
  <si>
    <t># Case/Active_by_rookie_mdrt:MDRT</t>
  </si>
  <si>
    <t># Case/Active_by_rookie_mdrt:Rookie in month</t>
  </si>
  <si>
    <t># Case/Active_by_rookie_mdrt:Rookie last month</t>
  </si>
  <si>
    <t># Case/Active_by_rookie_mdrt:2-3 months</t>
  </si>
  <si>
    <t># Case/Active_by_rookie_mdrt:4 - 6 mths</t>
  </si>
  <si>
    <t># Case/Active_by_rookie_mdrt:7-12mth</t>
  </si>
  <si>
    <t># Case/Active_by_rookie_mdrt:13+mth</t>
  </si>
  <si>
    <t># Case/Active_by_rookie_mdrt:SA</t>
  </si>
  <si>
    <t>CaseSize_by_rookie_mdrt:MDRT</t>
  </si>
  <si>
    <t>CaseSize_by_rookie_mdrt:Rookie in month</t>
  </si>
  <si>
    <t>CaseSize_by_rookie_mdrt:Rookie last month</t>
  </si>
  <si>
    <t>CaseSize_by_rookie_mdrt:2-3 months</t>
  </si>
  <si>
    <t>CaseSize_by_rookie_mdrt:4 - 6 mths</t>
  </si>
  <si>
    <t>CaseSize_by_rookie_mdrt:7-12mth</t>
  </si>
  <si>
    <t>CaseSize_by_rookie_mdrt:13+mth</t>
  </si>
  <si>
    <t>CaseSize_by_rookie_mdrt:SA</t>
  </si>
  <si>
    <t>APE_by_rookie_mdrt:MDRT</t>
  </si>
  <si>
    <t>APE_by_rookie_mdrt:Rookie in month</t>
  </si>
  <si>
    <t>APE_by_rookie_mdrt:Rookie last month</t>
  </si>
  <si>
    <t>APE_by_rookie_mdrt:2-3 months</t>
  </si>
  <si>
    <t>APE_by_rookie_mdrt:4 - 6 mths</t>
  </si>
  <si>
    <t>APE_by_rookie_mdrt:7-12mth</t>
  </si>
  <si>
    <t>APE_by_rookie_mdrt:13+mth</t>
  </si>
  <si>
    <t>APE_by_rookie_mdrt:SA</t>
  </si>
  <si>
    <t>APE contribution_by_rookie_mdrt:Rookie in month</t>
  </si>
  <si>
    <t>APE contribution_by_rookie_mdrt:Rookie last month</t>
  </si>
  <si>
    <t>APE contribution_by_rookie_mdrt:2-3 months</t>
  </si>
  <si>
    <t>APE contribution_by_rookie_mdrt:4 - 6 mths</t>
  </si>
  <si>
    <t>APE contribution_by_rookie_mdrt:7-12mth</t>
  </si>
  <si>
    <t>APE contribution_by_rookie_mdrt:13+mth</t>
  </si>
  <si>
    <t>APE contribution_by_rookie_mdrt:SA</t>
  </si>
  <si>
    <t>APE contribution_by_rookie_mdrt:Total</t>
  </si>
  <si>
    <t>APE contribution_by_rookie_mdrt:MDRT</t>
  </si>
  <si>
    <t>Recruit_by_designation:Total</t>
  </si>
  <si>
    <t>Overall KPI performance</t>
  </si>
  <si>
    <t>Activity Ratio_by_rookie_mdrt:Total</t>
  </si>
  <si>
    <t># Case/Active_by_rookie_mdrt:Total</t>
  </si>
  <si>
    <t># Case_by_rookie_mdrt:Total</t>
  </si>
  <si>
    <t>CaseSize_by_rookie_mdrt:Total</t>
  </si>
  <si>
    <t>APE_by_rookie_mdrt:Total</t>
  </si>
  <si>
    <t>APE</t>
  </si>
  <si>
    <t># Manpower</t>
  </si>
  <si>
    <t>RYP</t>
  </si>
  <si>
    <t>RYP_by_rookie_mdrt:MDRT</t>
  </si>
  <si>
    <t>MDRT</t>
  </si>
  <si>
    <t>RYP_by_rookie_mdrt:Rookie in month</t>
  </si>
  <si>
    <t>RYP_by_rookie_mdrt:Rookie last month</t>
  </si>
  <si>
    <t>RYP_by_rookie_mdrt:2-3 months</t>
  </si>
  <si>
    <t>RYP_by_rookie_mdrt:4 - 6 mths</t>
  </si>
  <si>
    <t>RYP_by_rookie_mdrt:7-12mth</t>
  </si>
  <si>
    <t>RYP_by_rookie_mdrt:13+mth</t>
  </si>
  <si>
    <t>RYP_by_rookie_mdrt:SA</t>
  </si>
  <si>
    <t>RYP_by_rookie_mdrt:Total</t>
  </si>
  <si>
    <t>MONTHLY AGENCY PERFORMANCE REPORT</t>
  </si>
  <si>
    <t xml:space="preserve"> </t>
  </si>
  <si>
    <t>Content:</t>
  </si>
  <si>
    <t>GA Performance</t>
  </si>
  <si>
    <t xml:space="preserve">As at: </t>
  </si>
  <si>
    <t>Recruit_AL</t>
  </si>
  <si>
    <t>active_recruit_leader</t>
  </si>
  <si>
    <t>Level</t>
  </si>
  <si>
    <t>NAME</t>
  </si>
  <si>
    <t>Zone</t>
  </si>
  <si>
    <t>Region</t>
  </si>
  <si>
    <t>Territory</t>
  </si>
  <si>
    <t>Province</t>
  </si>
  <si>
    <t>KPIs</t>
  </si>
  <si>
    <t>Manpower &amp; Activity</t>
  </si>
  <si>
    <t>Production</t>
  </si>
  <si>
    <t>Persistency</t>
  </si>
  <si>
    <t>GA Name</t>
  </si>
  <si>
    <t>Effective</t>
  </si>
  <si>
    <t>Start</t>
  </si>
  <si>
    <t>End</t>
  </si>
  <si>
    <t>AL</t>
  </si>
  <si>
    <t>Feb APE</t>
  </si>
  <si>
    <t>YTD APE</t>
  </si>
  <si>
    <t>K2</t>
  </si>
  <si>
    <t>Rider</t>
  </si>
  <si>
    <t>Agency retention ratio</t>
  </si>
  <si>
    <t>Back to cover page</t>
  </si>
  <si>
    <t>Recruits</t>
  </si>
  <si>
    <t># AG after 
mth 3</t>
  </si>
  <si>
    <t># AG after 
mth 6</t>
  </si>
  <si>
    <t># AG after 
mth 12</t>
  </si>
  <si>
    <t>%Retention after 
mth3</t>
  </si>
  <si>
    <t>%Retention
after
mth6</t>
  </si>
  <si>
    <t>%Retention
after
first year</t>
  </si>
  <si>
    <t>Jan APE</t>
  </si>
  <si>
    <t>North</t>
  </si>
  <si>
    <t>South</t>
  </si>
  <si>
    <t>Production_AD Structure</t>
  </si>
  <si>
    <t>Ending MP_Structure</t>
  </si>
  <si>
    <t>Recruitment_Structure</t>
  </si>
  <si>
    <t>new_crecuted_inmonth</t>
  </si>
  <si>
    <t>agent_retention:recruited_in_201204</t>
  </si>
  <si>
    <t>agent_retention:recruited_in_201205</t>
  </si>
  <si>
    <t>agent_retention:recruited_in_201206</t>
  </si>
  <si>
    <t>agent_retention:recruited_in_201207</t>
  </si>
  <si>
    <t>agent_retention:recruited_in_201208</t>
  </si>
  <si>
    <t>agent_retention:recruited_in_201209</t>
  </si>
  <si>
    <t>agent_retention:recruited_in_201210</t>
  </si>
  <si>
    <t>agent_retention:recruited_in_201211</t>
  </si>
  <si>
    <t>agent_retention:recruited_in_201212</t>
  </si>
  <si>
    <t>agent_retention:recruited_in_201301</t>
  </si>
  <si>
    <t>agent_retention:recruited_in_201302</t>
  </si>
  <si>
    <t>agent_retention:recruited_in_201303</t>
  </si>
  <si>
    <t>agent_retention:recruited_in_201304</t>
  </si>
  <si>
    <t>agent_retention:recruited_in_201305</t>
  </si>
  <si>
    <t>agent_retention:recruited_in_201306</t>
  </si>
  <si>
    <t>agent_retention:recruited_in_201307</t>
  </si>
  <si>
    <t>agent_retention:recruited_in_201308</t>
  </si>
  <si>
    <t>agent_retention:recruited_in_201309</t>
  </si>
  <si>
    <t>agent_retention:recruited_in_201310</t>
  </si>
  <si>
    <t>agent_retention:recruited_in_201311</t>
  </si>
  <si>
    <t>agent_retention:recruited_in_201312</t>
  </si>
  <si>
    <t>agent_retention:recruited_in_201401</t>
  </si>
  <si>
    <t>agent_retention:recruited_in_201402</t>
  </si>
  <si>
    <t>agent_retention:recruited_in_201403</t>
  </si>
  <si>
    <t>agent_retention:recruited_in_201404</t>
  </si>
  <si>
    <t>agent_retention:recruited_in_201405</t>
  </si>
  <si>
    <t>agent_retention:recruited_in_201406</t>
  </si>
  <si>
    <t>agent_retention:recruited_in_201407</t>
  </si>
  <si>
    <t>agent_retention:recruited_in_201408</t>
  </si>
  <si>
    <t>agent_retention:recruited_in_201409</t>
  </si>
  <si>
    <t>agent_retention:recruited_in_201410</t>
  </si>
  <si>
    <t>agent_retention:recruited_in_201411</t>
  </si>
  <si>
    <t>agent_retention:recruited_in_201412</t>
  </si>
  <si>
    <t>agent_retention:recruited_in_201501</t>
  </si>
  <si>
    <t>agent_retention:recruited_in_201502</t>
  </si>
  <si>
    <t>agent_retention:recruited_in_201503</t>
  </si>
  <si>
    <t>agent_retention:recruited_in_201504</t>
  </si>
  <si>
    <t>agent_retention:recruited_in_201505</t>
  </si>
  <si>
    <t>agent_retention:recruited_in_201506</t>
  </si>
  <si>
    <t>agent_retention:recruited_in_201507</t>
  </si>
  <si>
    <t>agent_retention:recruited_in_201508</t>
  </si>
  <si>
    <t>agent_retention:recruited_in_201509</t>
  </si>
  <si>
    <t>agent_retention:recruited_in_201510</t>
  </si>
  <si>
    <t>agent_retention:recruited_in_201511</t>
  </si>
  <si>
    <t>agent_retention:recruited_in_201512</t>
  </si>
  <si>
    <t>agent_retention:recruited_in_201601</t>
  </si>
  <si>
    <t>agent_retention:recruited_in_201602</t>
  </si>
  <si>
    <t>agent_retention:recruited_in_201603</t>
  </si>
  <si>
    <t>agent_retention:recruited_in_201604</t>
  </si>
  <si>
    <t>agent_retention:recruited_in_201605</t>
  </si>
  <si>
    <t>agent_retention:recruited_in_201606</t>
  </si>
  <si>
    <t>agent_retention:recruited_in_201607</t>
  </si>
  <si>
    <t>agent_retention:recruited_in_201608</t>
  </si>
  <si>
    <t>agent_retention:recruited_in_201609</t>
  </si>
  <si>
    <t>agent_retention:recruited_in_201610</t>
  </si>
  <si>
    <t>agent_retention:recruited_in_201611</t>
  </si>
  <si>
    <t>agent_retention:recruited_in_201612</t>
  </si>
  <si>
    <t>agent_retention:recruited_in_201701</t>
  </si>
  <si>
    <t>agent_retention:recruited_in_201702</t>
  </si>
  <si>
    <t>agent_retention:recruited_in_201703</t>
  </si>
  <si>
    <t>agent_retention:recruited_in_201704</t>
  </si>
  <si>
    <t>agent_retention:recruited_in_201705</t>
  </si>
  <si>
    <t>agent_retention:recruited_in_201706</t>
  </si>
  <si>
    <t>agent_retention:recruited_in_201707</t>
  </si>
  <si>
    <t>agent_retention:recruited_in_201708</t>
  </si>
  <si>
    <t>agent_retention:recruited_in_201709</t>
  </si>
  <si>
    <t>agent_retention:recruited_in_201710</t>
  </si>
  <si>
    <t>agent_retention:recruited_in_201711</t>
  </si>
  <si>
    <t>agent_retention:recruited_in_201712</t>
  </si>
  <si>
    <t>Recruitment KPI_Structure</t>
  </si>
  <si>
    <t>Rookie Metric</t>
  </si>
  <si>
    <t>Retention</t>
  </si>
  <si>
    <t>APE_by_rookie_mdrt:SP 100%</t>
  </si>
  <si>
    <t>SP 100%</t>
  </si>
  <si>
    <t>APE_total_mdrt_rookie_sa_10%sp</t>
  </si>
  <si>
    <t>Total (incl. 10%SP)</t>
  </si>
  <si>
    <t>Mar APE</t>
  </si>
  <si>
    <t>Apr APE</t>
  </si>
  <si>
    <t>May APE</t>
  </si>
  <si>
    <t>Jun APE</t>
  </si>
  <si>
    <t>Jul APE</t>
  </si>
  <si>
    <t>Add</t>
  </si>
  <si>
    <t>territory</t>
  </si>
  <si>
    <t>kpi</t>
  </si>
  <si>
    <t>level</t>
  </si>
  <si>
    <t>province</t>
  </si>
  <si>
    <t>region</t>
  </si>
  <si>
    <t>zone</t>
  </si>
  <si>
    <t>name</t>
  </si>
  <si>
    <t>Activity Ratio_by_rookie_mdrt:Total_Excl_SA</t>
  </si>
  <si>
    <t>CaseSize_by_rookie_mdrt:Total_exclude_SA</t>
  </si>
  <si>
    <t># Case/Active_by_rookie_mdrt:Total_exclude_SA</t>
  </si>
  <si>
    <t>RYP_by_rookie_mdrt:Total_EXCL_SA</t>
  </si>
  <si>
    <t>product_code</t>
  </si>
  <si>
    <t>product_name</t>
  </si>
  <si>
    <t>Product Mix</t>
  </si>
  <si>
    <t>Aug APE</t>
  </si>
  <si>
    <t>Sep APE</t>
  </si>
  <si>
    <t>Oct APE</t>
  </si>
  <si>
    <t>Nov APE</t>
  </si>
  <si>
    <t>BD  Performance</t>
  </si>
  <si>
    <t>FYP</t>
  </si>
  <si>
    <t>FYP_by_rookie_mdrt:MDRT</t>
  </si>
  <si>
    <t>FYP_by_rookie_mdrt:Rookie in month</t>
  </si>
  <si>
    <t>FYP_by_rookie_mdrt:Rookie last month</t>
  </si>
  <si>
    <t>FYP_by_rookie_mdrt:2-3 months</t>
  </si>
  <si>
    <t>FYP_by_rookie_mdrt:4 - 6 mths</t>
  </si>
  <si>
    <t>FYP_by_rookie_mdrt:7-12mth</t>
  </si>
  <si>
    <t>FYP_by_rookie_mdrt:13+mth</t>
  </si>
  <si>
    <t>FYP_by_rookie_mdrt:SA</t>
  </si>
  <si>
    <t>FYP_by_rookie_mdrt:Total_EXCL_SA</t>
  </si>
  <si>
    <t>FYP_by_rookie_mdrt:Total</t>
  </si>
  <si>
    <t>NORTH</t>
  </si>
  <si>
    <t>SOUTH</t>
  </si>
  <si>
    <t>rider_attach</t>
  </si>
  <si>
    <t>ratio_case4riders</t>
  </si>
  <si>
    <t xml:space="preserve">Country </t>
  </si>
  <si>
    <t>case4riders</t>
  </si>
  <si>
    <t>As at</t>
  </si>
  <si>
    <t>APE/Active</t>
  </si>
  <si>
    <t>Total (excl. SA, incl. 10%SP)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</si>
  <si>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</si>
  <si>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</si>
  <si>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</si>
  <si>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</si>
  <si>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</si>
  <si>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</si>
  <si>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</si>
  <si>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</si>
  <si>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</si>
  <si>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</si>
  <si>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</si>
  <si>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</si>
  <si>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GVL</t>
  </si>
  <si>
    <t>APE Growth</t>
  </si>
  <si>
    <t>APE Contribution</t>
  </si>
  <si>
    <t># Agent</t>
  </si>
  <si>
    <t># New recruits</t>
  </si>
  <si>
    <t>APE/Agent</t>
  </si>
  <si>
    <t>COUNTRY</t>
  </si>
  <si>
    <t>(*) Excl. Servicing agent</t>
  </si>
  <si>
    <t xml:space="preserve"> Actual </t>
  </si>
  <si>
    <t xml:space="preserve"> % Last year </t>
  </si>
  <si>
    <t xml:space="preserve"> % Plan </t>
  </si>
  <si>
    <t>Ending Manpower</t>
  </si>
  <si>
    <t>Ending Manpower (*)</t>
  </si>
  <si>
    <t># New recruit</t>
  </si>
  <si>
    <t>Activity Ratio (*)</t>
  </si>
  <si>
    <t>Case/ Active</t>
  </si>
  <si>
    <t>APE/ Manpower</t>
  </si>
  <si>
    <t>Overall Performance</t>
  </si>
  <si>
    <t>Performance by Region</t>
  </si>
  <si>
    <t>2017 Target</t>
  </si>
  <si>
    <t>2017 Actual</t>
  </si>
  <si>
    <t>501 bn</t>
  </si>
  <si>
    <t>2017 % achieved</t>
  </si>
  <si>
    <t>% Growth</t>
  </si>
  <si>
    <t>010 GA TIỀN GIANG 1</t>
  </si>
  <si>
    <t>003 GA HCM 2</t>
  </si>
  <si>
    <t>018 GA HUẾ 1</t>
  </si>
  <si>
    <t>008 GA BÀ RỊA - VŨNG TÀU 1</t>
  </si>
  <si>
    <t>011 GA NGHỆ AN 2</t>
  </si>
  <si>
    <t>025 GA HCM 4</t>
  </si>
  <si>
    <t>022 GA LẠNG SƠN 1</t>
  </si>
  <si>
    <t>028 GA BÀ RỊA - VŨNG TÀU 2</t>
  </si>
  <si>
    <t>015 GA THANH HÓA 1</t>
  </si>
  <si>
    <t>023 GA QUẢNG NINH 1</t>
  </si>
  <si>
    <t>027 GA THANH HÓA 3</t>
  </si>
  <si>
    <t>046 GA HÀ NỘI 7</t>
  </si>
  <si>
    <t>026 GA HÀ TĨNH 1</t>
  </si>
  <si>
    <t>044 GA HCM 7</t>
  </si>
  <si>
    <t>033 GA HẢI PHÒNG 1</t>
  </si>
  <si>
    <t>005 GA THÁI BÌNH 1</t>
  </si>
  <si>
    <t>021 GA HÀ NỘI 4</t>
  </si>
  <si>
    <t>017 GA HÀ NỘI 3</t>
  </si>
  <si>
    <t>024 GA HẢI DƯƠNG 1</t>
  </si>
  <si>
    <t>036 GA ĐÀ NẴNG 2</t>
  </si>
  <si>
    <t>012 GA NAM ĐỊNH 1</t>
  </si>
  <si>
    <t>014 GA ĐÀ NẴNG 1</t>
  </si>
  <si>
    <t>019 GA HCM 3</t>
  </si>
  <si>
    <t>032 GA HƯNG YÊN 2</t>
  </si>
  <si>
    <t>041 GA VĨNH PHÚC 1</t>
  </si>
  <si>
    <t>045 GA HCM 8</t>
  </si>
  <si>
    <t>004 GA NGHỆ AN 1</t>
  </si>
  <si>
    <t>040 GA ĐỒNG THÁP 1</t>
  </si>
  <si>
    <t>007 GA HÀ NỘI 1</t>
  </si>
  <si>
    <t>029 GA HÀ NỘI 5</t>
  </si>
  <si>
    <t>002 GA BẮC NINH 1</t>
  </si>
  <si>
    <t>013 GA YÊN BÁI 1</t>
  </si>
  <si>
    <t>001 GA HCM 1</t>
  </si>
  <si>
    <t>037 GA HCM 5</t>
  </si>
  <si>
    <t>016 GA THANH HÓA 2</t>
  </si>
  <si>
    <t>030 GA AN GIANG 1</t>
  </si>
  <si>
    <t>043 GA HCM 6</t>
  </si>
  <si>
    <t>031 GA HÀ NỘI 6</t>
  </si>
  <si>
    <t>034 GA LÀO CAI 1</t>
  </si>
  <si>
    <t>039 GA QUẢNG NINH 2</t>
  </si>
  <si>
    <t>020 GA BẾN TRE 1</t>
  </si>
  <si>
    <t>006 GA HƯNG YÊN 1</t>
  </si>
  <si>
    <t>042 GA CÀ MAU 1</t>
  </si>
  <si>
    <t>038 GA PHÚ YÊN 1</t>
  </si>
  <si>
    <t>035 GA TUYÊN QUANG 1</t>
  </si>
  <si>
    <t>009 GA HÀ NỘI 2</t>
  </si>
  <si>
    <t>2017-08-14</t>
  </si>
  <si>
    <t>2016-09-01</t>
  </si>
  <si>
    <t>2016-11-03</t>
  </si>
  <si>
    <t>2016-12-15</t>
  </si>
  <si>
    <t>2016-10-28</t>
  </si>
  <si>
    <t>2016-11-14</t>
  </si>
  <si>
    <t>2016-12-26</t>
  </si>
  <si>
    <t>2016-11-21</t>
  </si>
  <si>
    <t>2016-11-24</t>
  </si>
  <si>
    <t>2017-06-13</t>
  </si>
  <si>
    <t>2017-04-07</t>
  </si>
  <si>
    <t>2017-07-06</t>
  </si>
  <si>
    <t>2016-12-16</t>
  </si>
  <si>
    <t>2017-04-20</t>
  </si>
  <si>
    <t>2017-06-30</t>
  </si>
  <si>
    <t>2017-11-14</t>
  </si>
  <si>
    <t>2017-06-23</t>
  </si>
  <si>
    <t>2017-08-16</t>
  </si>
  <si>
    <t>2016-09-23</t>
  </si>
  <si>
    <t>2017-03-27</t>
  </si>
  <si>
    <t>2017-05-19</t>
  </si>
  <si>
    <t>2017-08-23</t>
  </si>
  <si>
    <t>2016-11-25</t>
  </si>
  <si>
    <t>2016-12-23</t>
  </si>
  <si>
    <t>2017-10-28</t>
  </si>
  <si>
    <t>2016-10-19</t>
  </si>
  <si>
    <t>2017-09-29</t>
  </si>
  <si>
    <t>2017-07-24</t>
  </si>
  <si>
    <t>2016-11-29</t>
  </si>
  <si>
    <t>2016-07-05</t>
  </si>
  <si>
    <t>2017-09-12</t>
  </si>
  <si>
    <t>2016-12-29</t>
  </si>
  <si>
    <t>2017-08-02</t>
  </si>
  <si>
    <t>2017-11-17</t>
  </si>
  <si>
    <t>2017-08-17</t>
  </si>
  <si>
    <t>2017-09-21</t>
  </si>
  <si>
    <t>2016-09-30</t>
  </si>
  <si>
    <t>2017-11-08</t>
  </si>
  <si>
    <t>2017-09-18</t>
  </si>
  <si>
    <t>2017-08-21</t>
  </si>
  <si>
    <t>GA</t>
  </si>
  <si>
    <t>Aver. APE</t>
  </si>
  <si>
    <t>&gt;= 1.5 bil</t>
  </si>
  <si>
    <t xml:space="preserve"> Fr 1 bil - 1.49 bil
</t>
  </si>
  <si>
    <t xml:space="preserve">Fr 800 mil - 999 mil
</t>
  </si>
  <si>
    <t xml:space="preserve"> Fr 600 mil - 799 mil
</t>
  </si>
  <si>
    <t xml:space="preserve">&lt; 600 mil
</t>
  </si>
  <si>
    <t>K2 Pers &gt;= 70%</t>
  </si>
  <si>
    <t>K2 Pers null</t>
  </si>
  <si>
    <t>K2 Pers &gt;= 60%</t>
  </si>
  <si>
    <t>K2 Pers &gt;= 50%</t>
  </si>
  <si>
    <t>K2 Pers &lt; 50%</t>
  </si>
  <si>
    <t>HỒ CHÍ MINH</t>
  </si>
  <si>
    <t>TÂY NAM</t>
  </si>
  <si>
    <t>BẮC TRUNG</t>
  </si>
  <si>
    <t>ĐÔNG NAM</t>
  </si>
  <si>
    <t>ĐÔNG BẮC</t>
  </si>
  <si>
    <t>MIỀN TRUNG</t>
  </si>
  <si>
    <t>HÀ NỘI</t>
  </si>
  <si>
    <t>DUYÊN HẢI</t>
  </si>
  <si>
    <t>TÂY BẮC</t>
  </si>
  <si>
    <t>054 GA HCM 10</t>
  </si>
  <si>
    <t>047 GA HCM 9</t>
  </si>
  <si>
    <t>048 GA THANH HÓA 4</t>
  </si>
  <si>
    <t>050 GA QUẢNG NGÃI 2</t>
  </si>
  <si>
    <t>052 GA ĐỒNG NAI 1</t>
  </si>
  <si>
    <t>049 GA QUẢNG NGÃI 1</t>
  </si>
  <si>
    <t>053 GA TRÀ VINH 1</t>
  </si>
  <si>
    <t>CÔNG TY TNHH TỔNG ĐẠI LÝ KHANG LỘC</t>
  </si>
  <si>
    <t>CÔNG TY TNHH MỘT THÀNH VIÊN VIỆT Ý TIỀN GIANG</t>
  </si>
  <si>
    <t>CÔNG TY TNHH GENCASA NGHỆ AN</t>
  </si>
  <si>
    <t>CÔNG TY TNHH KIM LONG NGƯ</t>
  </si>
  <si>
    <t>CÔNG TY TNHH MỘT THÀNH VIÊN HUYỀN ANH LẠNG SƠN</t>
  </si>
  <si>
    <t>CÔNG TY TNHH THÁI TƯỜNG NGÂN</t>
  </si>
  <si>
    <t>CÔNG TY TNHH MTV ĐẠI LÝ BHNT THIÊN HƯNG</t>
  </si>
  <si>
    <t>CÔNG TY TNHH MDRT TRÀNG AN</t>
  </si>
  <si>
    <t>CÔNG TY TNHH GIANG MINH HUY</t>
  </si>
  <si>
    <t>CÔNG TY TNHH MTK HÀ NỘI</t>
  </si>
  <si>
    <t>CÔNG TY TNHH MTV GIA ĐẠI HƯNG</t>
  </si>
  <si>
    <t>CÔNG TY TNHH LA DOLCE VITA VIỆT NAM</t>
  </si>
  <si>
    <t>CÔNG TY TNHH GEN HỒNG MINH</t>
  </si>
  <si>
    <t>CÔNG TY TRÁCH NHIỆM HỮU HẠN BÀN TRÒN TRIỆU ĐÔ</t>
  </si>
  <si>
    <t>CÔNG TY TNHH GEN ĐOÀN NHẤT</t>
  </si>
  <si>
    <t>CÔNG TY TNHH GENCASA VIỆT NAM</t>
  </si>
  <si>
    <t>CÔNG TY TNHH SIÊU LIFE</t>
  </si>
  <si>
    <t>CÔNG TY TNHH BẢO AN BÌNH</t>
  </si>
  <si>
    <t>CÔNG TY TNHH GENCASA VŨNG TÀU</t>
  </si>
  <si>
    <t>CÔNG TY TNHH MỘT THÀNH VIÊN GENCASA NAM ĐỊNH</t>
  </si>
  <si>
    <t>CÔNG TY TNHH MỘT THÀNH VIÊN HỒNG PHÁT ĐỒNG THÁP</t>
  </si>
  <si>
    <t>CÔNG TY TNHH MTV ĐẠI LÝ BẢO HIỂM THÁI BÌNH</t>
  </si>
  <si>
    <t>CÔNG TY TNHH MTV ĐẠI LÝ BẢO HIỂM THUẬN PHÁT</t>
  </si>
  <si>
    <t>CÔNG TY TNHH MTV TÀI CHÍNH BẢO AN VIỆT</t>
  </si>
  <si>
    <t>CÔNG TY TNHH BẢO AN TOÀN PHÁT</t>
  </si>
  <si>
    <t>CÔNG TY TNHH ĐẠI VIỆT Ý</t>
  </si>
  <si>
    <t>CÔNG TY TNHH GEN NGỌC TRANG</t>
  </si>
  <si>
    <t>CÔNG TY TNHH GENCASA THANH XUÂN</t>
  </si>
  <si>
    <t>CÔNG TY TNHH MTV VITA VIỆT Ý</t>
  </si>
  <si>
    <t>CÔNG TY TNHH MTV KHA GIA LONG</t>
  </si>
  <si>
    <t>CÔNG TY TNHH MTV BẢO MINH KHOA</t>
  </si>
  <si>
    <t>CÔNG TY TNHH MỘT THÀNH VIÊN BẢO AN GIA VIỆT</t>
  </si>
  <si>
    <t>CÔNG TY TNHH MTV NGOAN ĐOÀN LONG BIÊN</t>
  </si>
  <si>
    <t>CTY TNHH MTV PHẠM PHƯƠNG THANH BẢO</t>
  </si>
  <si>
    <t>CÔNG TY TNHH TỔNG ĐẠI LÝ KIM NHẬT</t>
  </si>
  <si>
    <t>CÔNG TY TNHH CƯỜNG MINH BẮC NINH</t>
  </si>
  <si>
    <t>CÔNG TY TNHH ÂN HOÀNG PHÚC</t>
  </si>
  <si>
    <t>CÔNG TY TNHH GEN THÁI AN</t>
  </si>
  <si>
    <t>CÔNG TY TNHH MỘT THÀNH VIÊN THIÊN TRƯỜNG HẠNH PHÚC</t>
  </si>
  <si>
    <t>CT TNHH MTV GEN CÀ MAU</t>
  </si>
  <si>
    <t>CÔNG TY TNHH MINH LƯƠNG THÀNH ĐẠT</t>
  </si>
  <si>
    <t>CÔNG TY TNHH BẢO AN PHÁT YÊN BÁI</t>
  </si>
  <si>
    <t>CTY TNHH MTV VĨNH LINH CHÂU ĐỐC</t>
  </si>
  <si>
    <t>CÔNG TY TNHH MTV HOÀNG GIA BẢO TH</t>
  </si>
  <si>
    <t>CÔNG TY TNHH MỘT THÀNH VIÊN PHÚC NHÂN PHÁT</t>
  </si>
  <si>
    <t>CÔNG TY TNHH GENCASA PHÚ YÊN</t>
  </si>
  <si>
    <t>CÔNG TY TNHH DỊCH VỤ ICASA</t>
  </si>
  <si>
    <t>CÔNG TY TNHH MTV TÂM PHÚC HÀ ĐÔNG</t>
  </si>
  <si>
    <t>CÔNG TY TNHH MỘT THÀNH VIÊN TRỊNH XUÂN QUANG</t>
  </si>
  <si>
    <t>CÔNG TY TNHH MỘT THÀNH VIÊN QN AN BÌNH</t>
  </si>
  <si>
    <t>CÔNG TY TNHH MTV VIỆT-Ý TRÀ VINH</t>
  </si>
  <si>
    <t>AG004412</t>
  </si>
  <si>
    <t>AG015629</t>
  </si>
  <si>
    <t>AG017309</t>
  </si>
  <si>
    <t>AG017653</t>
  </si>
  <si>
    <t>AG016511</t>
  </si>
  <si>
    <t>AG009553</t>
  </si>
  <si>
    <t>AG011599</t>
  </si>
  <si>
    <t>AG004172</t>
  </si>
  <si>
    <t>AG020350</t>
  </si>
  <si>
    <t>AG017307</t>
  </si>
  <si>
    <t>AG000698</t>
  </si>
  <si>
    <t>AG015967</t>
  </si>
  <si>
    <t>AG032793</t>
  </si>
  <si>
    <t>AG006640</t>
  </si>
  <si>
    <t>AG032208</t>
  </si>
  <si>
    <t>AG008477</t>
  </si>
  <si>
    <t>AG031681</t>
  </si>
  <si>
    <t>AG028187</t>
  </si>
  <si>
    <t>AG011259</t>
  </si>
  <si>
    <t>AG008864</t>
  </si>
  <si>
    <t>AG012233</t>
  </si>
  <si>
    <t>AG031180</t>
  </si>
  <si>
    <t>AG015537</t>
  </si>
  <si>
    <t>AG005391</t>
  </si>
  <si>
    <t>AG019466</t>
  </si>
  <si>
    <t>AG023677</t>
  </si>
  <si>
    <t>AG022170</t>
  </si>
  <si>
    <t>AG003132</t>
  </si>
  <si>
    <t>AG006939</t>
  </si>
  <si>
    <t>AG024964</t>
  </si>
  <si>
    <t>AG017312</t>
  </si>
  <si>
    <t>AG007574</t>
  </si>
  <si>
    <t>AG012344</t>
  </si>
  <si>
    <t>AG010997</t>
  </si>
  <si>
    <t>AG002040</t>
  </si>
  <si>
    <t>AG002921</t>
  </si>
  <si>
    <t>AG007815</t>
  </si>
  <si>
    <t>AG005434</t>
  </si>
  <si>
    <t>AG000942</t>
  </si>
  <si>
    <t>AG029859</t>
  </si>
  <si>
    <t>AG008253</t>
  </si>
  <si>
    <t>AG032189</t>
  </si>
  <si>
    <t>AG012604</t>
  </si>
  <si>
    <t>AG018066</t>
  </si>
  <si>
    <t>AG017832</t>
  </si>
  <si>
    <t>AG017662</t>
  </si>
  <si>
    <t>AG021179</t>
  </si>
  <si>
    <t>AG023855</t>
  </si>
  <si>
    <t>AG025112</t>
  </si>
  <si>
    <t>AG015409</t>
  </si>
  <si>
    <t>AG020141</t>
  </si>
  <si>
    <t>AG030974</t>
  </si>
  <si>
    <t>AG032190</t>
  </si>
  <si>
    <t>PHAN THỊ TIỀN TUYẾN</t>
  </si>
  <si>
    <t>ĐẶNG PHONG LƯU</t>
  </si>
  <si>
    <t>BẠCH THỊ HẢI YẾN</t>
  </si>
  <si>
    <t>NGUYỄN THỊ THANH THÚY</t>
  </si>
  <si>
    <t>BÙI THỊ HUYỀN</t>
  </si>
  <si>
    <t>ĐINH THỊ HIỀN</t>
  </si>
  <si>
    <t>ĐỖ VĂN BIÊN</t>
  </si>
  <si>
    <t>TRẦN THỊ KIỀU HOA</t>
  </si>
  <si>
    <t>VŨ THỊ LỆ HẰNG</t>
  </si>
  <si>
    <t>ĐÀO GIANG HẢI</t>
  </si>
  <si>
    <t>TẠ THỊ THANH PHONG</t>
  </si>
  <si>
    <t>HÀ THỊ ĐÀO</t>
  </si>
  <si>
    <t>LÊ THANH HUYỀN</t>
  </si>
  <si>
    <t>LÊ THỊ HỒNG MINH</t>
  </si>
  <si>
    <t>TRẦN HOÀNG NGÂN KHÁNH</t>
  </si>
  <si>
    <t>NGUYỄN TRẦN BẢO KHA</t>
  </si>
  <si>
    <t>NGUYỄN VĂN CÔNG</t>
  </si>
  <si>
    <t>NGUYỄN THANH LONG</t>
  </si>
  <si>
    <t>HOÀNG VĂN MINH</t>
  </si>
  <si>
    <t>TRẦN THỊ BÍCH NGỌC</t>
  </si>
  <si>
    <t>HOÀNG THỊ ĐÀO</t>
  </si>
  <si>
    <t>NGUYỄN VĂN HUYỆN</t>
  </si>
  <si>
    <t>VŨ VĂN VĨNH</t>
  </si>
  <si>
    <t>TRƯƠNG LỆ HẰNG</t>
  </si>
  <si>
    <t>HOÀNG THỊ HỰU</t>
  </si>
  <si>
    <t>NGUYỄN VĂN TUẤN</t>
  </si>
  <si>
    <t>NGUYỄN VĂN THỐNG</t>
  </si>
  <si>
    <t>TRẦN THỊ TOÀN</t>
  </si>
  <si>
    <t>ĐỖ KIM DUNG</t>
  </si>
  <si>
    <t>NGUYỄN THỊ YẾN</t>
  </si>
  <si>
    <t>VŨ THỊ LY KHA</t>
  </si>
  <si>
    <t>NGUYỄN ĐĂNG HUY</t>
  </si>
  <si>
    <t>NGUYỄN HẢI HOÀNG</t>
  </si>
  <si>
    <t>ĐOÀN THỊ NGOAN</t>
  </si>
  <si>
    <t>PHẠM THỊ KIM HƯƠNG</t>
  </si>
  <si>
    <t>TRƯƠNG THỊ THU TRANG</t>
  </si>
  <si>
    <t>PHẠM VĂN CƯỜNG</t>
  </si>
  <si>
    <t>NGUYỄN THỊ NGỌC THÀNH</t>
  </si>
  <si>
    <t>NGUYỄN HẢI NAM</t>
  </si>
  <si>
    <t>NGUYỄN THANH MỸ</t>
  </si>
  <si>
    <t>ĐOÀN NGỌC QUỲNH</t>
  </si>
  <si>
    <t>TRẦN THẾ HUY</t>
  </si>
  <si>
    <t>MAI VĂN CÔNG</t>
  </si>
  <si>
    <t>PHAN THU HIÊN</t>
  </si>
  <si>
    <t>NGUYỄN VĨNH LINH</t>
  </si>
  <si>
    <t>HOÀNG HỮU HẢI</t>
  </si>
  <si>
    <t>NGUYỄN THÀNH NHÂN</t>
  </si>
  <si>
    <t>TRẦN THỊ MAI</t>
  </si>
  <si>
    <t>NGUYỄN HỒNG KHANH</t>
  </si>
  <si>
    <t>NGUYỄN THỊ HỘI</t>
  </si>
  <si>
    <t>TRỊNH XUÂN QUANG</t>
  </si>
  <si>
    <t>ĐỒNG VĂN CHỨC</t>
  </si>
  <si>
    <t>NGUYỄN THỊ BÉ LẬP</t>
  </si>
  <si>
    <t>051 GA QUẢNG TRỊ 1</t>
  </si>
  <si>
    <t>TERRITORY</t>
  </si>
  <si>
    <t>MP</t>
  </si>
  <si>
    <t>AR</t>
  </si>
  <si>
    <t>Active</t>
  </si>
  <si>
    <t>Case</t>
  </si>
  <si>
    <t>Active_excSA</t>
  </si>
  <si>
    <t>LOAI SA</t>
  </si>
  <si>
    <t>YTD '18</t>
  </si>
  <si>
    <t>Q1'28</t>
  </si>
  <si>
    <t>1case/7d</t>
  </si>
  <si>
    <t>%1case/7d</t>
  </si>
  <si>
    <t>CÔNG TY TNHH MỘT THÀNH VIÊN GREEN P&amp;G</t>
  </si>
  <si>
    <t>AG023666</t>
  </si>
  <si>
    <t>NGUYỄN THỊ XUÂN HIỀN</t>
  </si>
  <si>
    <t>Yearly Cash Back Rider Limited</t>
  </si>
  <si>
    <t>Yearly Cash Back Rider Regular</t>
  </si>
  <si>
    <t>REGION</t>
  </si>
  <si>
    <t>ZONE</t>
  </si>
  <si>
    <t>TEAM</t>
  </si>
  <si>
    <t>kpi_name</t>
  </si>
  <si>
    <t>Ending manpower</t>
  </si>
  <si>
    <t>Avg MP</t>
  </si>
  <si>
    <t>Ending ALs</t>
  </si>
  <si>
    <t>no. Active Agents</t>
  </si>
  <si>
    <t>Cases/active</t>
  </si>
  <si>
    <t>Total cases</t>
  </si>
  <si>
    <t>New agents</t>
  </si>
  <si>
    <t>New ALs</t>
  </si>
  <si>
    <t>Avg APE p agt</t>
  </si>
  <si>
    <t>Avg APE p active</t>
  </si>
  <si>
    <t>Mthly FYP per agt</t>
  </si>
  <si>
    <t>Avg FYP per active</t>
  </si>
  <si>
    <t>Avg cases per agt</t>
  </si>
  <si>
    <t>Avg MP per unit</t>
  </si>
  <si>
    <t>APE/MANPOWER</t>
  </si>
  <si>
    <t>Ending manpower excl SA</t>
  </si>
  <si>
    <t>Activity Ratio excl SA</t>
  </si>
  <si>
    <t>055 GA SƠN LA 1</t>
  </si>
  <si>
    <t>056 GA PHÚ YÊN 2</t>
  </si>
  <si>
    <t>CÔNG TY TNHH ĐẠI LÝ BẢO HIỂM NHÂN THỌ THIÊN PHƯỚC AN</t>
  </si>
  <si>
    <t>CÔNG TY TNHH GENCASA SƠN LA</t>
  </si>
  <si>
    <t>AG038324</t>
  </si>
  <si>
    <t>AG036388</t>
  </si>
  <si>
    <t>PHẠM VÂN SƠN</t>
  </si>
  <si>
    <t>LÊ TẤN LỰC</t>
  </si>
  <si>
    <t>057 GA BẮC GIANG 1</t>
  </si>
  <si>
    <t>CÔNG TY TNHH MTV GENCASA BẮC GIANG</t>
  </si>
  <si>
    <t>058 GA KIÊN GIANG 1</t>
  </si>
  <si>
    <t>CÔNG TY TNHH MỘT THÀNH VIÊN KỲ ANH NGUYỄN</t>
  </si>
  <si>
    <t>CÔNG TY TNHH BẢO HIỆP KHANG</t>
  </si>
  <si>
    <t>AG037069</t>
  </si>
  <si>
    <t>VÕ THỊ THANH TUYỀN</t>
  </si>
  <si>
    <t>Parameter names</t>
  </si>
  <si>
    <t>from</t>
  </si>
  <si>
    <t>to</t>
  </si>
  <si>
    <t>business date</t>
  </si>
  <si>
    <t>2018-12-31</t>
  </si>
  <si>
    <t>segment</t>
  </si>
  <si>
    <t>201801</t>
  </si>
  <si>
    <t>201802</t>
  </si>
  <si>
    <t>201803</t>
  </si>
  <si>
    <t>201804</t>
  </si>
  <si>
    <t>201805</t>
  </si>
  <si>
    <t>Total SA excl</t>
  </si>
  <si>
    <t>group_name</t>
  </si>
  <si>
    <t>TIEDAGENCY</t>
  </si>
  <si>
    <t>201701</t>
  </si>
  <si>
    <t>201702</t>
  </si>
  <si>
    <t>201703</t>
  </si>
  <si>
    <t>201704</t>
  </si>
  <si>
    <t>201705</t>
  </si>
  <si>
    <t>201706</t>
  </si>
  <si>
    <t>201707</t>
  </si>
  <si>
    <t>201708</t>
  </si>
  <si>
    <t>201709</t>
  </si>
  <si>
    <t>201710</t>
  </si>
  <si>
    <t>201711</t>
  </si>
  <si>
    <t>201712</t>
  </si>
  <si>
    <t>group_level</t>
  </si>
  <si>
    <t xml:space="preserve">  BẮC TRUNG</t>
  </si>
  <si>
    <t xml:space="preserve">  CAO NGUYÊN</t>
  </si>
  <si>
    <t xml:space="preserve">  DUMMY</t>
  </si>
  <si>
    <t xml:space="preserve">  DUYÊN HẢI</t>
  </si>
  <si>
    <t xml:space="preserve">  HÀ NỘI</t>
  </si>
  <si>
    <t xml:space="preserve">  HỒ CHÍ MINH</t>
  </si>
  <si>
    <t xml:space="preserve">  MIỀN TRUNG</t>
  </si>
  <si>
    <t xml:space="preserve">  TÂY BẮC</t>
  </si>
  <si>
    <t xml:space="preserve">  TÂY NAM</t>
  </si>
  <si>
    <t xml:space="preserve">  ĐÔNG BẮC</t>
  </si>
  <si>
    <t xml:space="preserve">  ĐÔNG NAM</t>
  </si>
  <si>
    <t xml:space="preserve">  ANT</t>
  </si>
  <si>
    <t xml:space="preserve">  BATTLE HORSE</t>
  </si>
  <si>
    <t xml:space="preserve">  BEAR</t>
  </si>
  <si>
    <t xml:space="preserve">  CAO NGUYÊN 1</t>
  </si>
  <si>
    <t xml:space="preserve">  CAO NGUYÊN 2</t>
  </si>
  <si>
    <t xml:space="preserve">  DOLPHIN</t>
  </si>
  <si>
    <t xml:space="preserve">  DRAGON</t>
  </si>
  <si>
    <t xml:space="preserve">  HỒ CHÍ MINH 1</t>
  </si>
  <si>
    <t xml:space="preserve">  HỒ CHÍ MINH 2</t>
  </si>
  <si>
    <t xml:space="preserve">  HỒ CHÍ MINH 3</t>
  </si>
  <si>
    <t xml:space="preserve">  HỒ CHÍ MINH 4</t>
  </si>
  <si>
    <t xml:space="preserve">  HỒ CHÍ MINH 5</t>
  </si>
  <si>
    <t xml:space="preserve">  HỒ CHÍ MINH 5-OLD</t>
  </si>
  <si>
    <t xml:space="preserve">  HỒ CHÍ MINH 6</t>
  </si>
  <si>
    <t xml:space="preserve">  LION</t>
  </si>
  <si>
    <t xml:space="preserve">  MIỀN TRUNG 1</t>
  </si>
  <si>
    <t xml:space="preserve">  MIỀN TRUNG 2</t>
  </si>
  <si>
    <t xml:space="preserve">  MIỀN TRUNG 3</t>
  </si>
  <si>
    <t xml:space="preserve">  PANDA</t>
  </si>
  <si>
    <t xml:space="preserve">  PANTHER</t>
  </si>
  <si>
    <t xml:space="preserve">  QUEEN BEE</t>
  </si>
  <si>
    <t xml:space="preserve">  RACE HORSE</t>
  </si>
  <si>
    <t xml:space="preserve">  SEALION</t>
  </si>
  <si>
    <t xml:space="preserve">  SPIDER</t>
  </si>
  <si>
    <t xml:space="preserve">  TÂY NAM 1</t>
  </si>
  <si>
    <t xml:space="preserve">  TÂY NAM 2</t>
  </si>
  <si>
    <t xml:space="preserve">  ĐÔNG NAM 1</t>
  </si>
  <si>
    <t xml:space="preserve">  ĐÔNG NAM 2</t>
  </si>
  <si>
    <t>OFFICE</t>
  </si>
  <si>
    <t xml:space="preserve">  001 GA HCM 1</t>
  </si>
  <si>
    <t xml:space="preserve">  002 GA BẮC NINH 1</t>
  </si>
  <si>
    <t xml:space="preserve">  003 GA HCM 2</t>
  </si>
  <si>
    <t xml:space="preserve">  004 GA NGHỆ AN 1</t>
  </si>
  <si>
    <t xml:space="preserve">  005 GA THÁI BÌNH 1</t>
  </si>
  <si>
    <t xml:space="preserve">  006 GA HƯNG YÊN 1</t>
  </si>
  <si>
    <t xml:space="preserve">  007 GA HÀ NỘI 1</t>
  </si>
  <si>
    <t xml:space="preserve">  008 GA BÀ RỊA - VŨNG TÀU 1</t>
  </si>
  <si>
    <t xml:space="preserve">  009 GA HÀ NỘI 2</t>
  </si>
  <si>
    <t xml:space="preserve">  010 GA TIỀN GIANG 1</t>
  </si>
  <si>
    <t xml:space="preserve">  011 GA NGHỆ AN 2</t>
  </si>
  <si>
    <t xml:space="preserve">  012 GA NAM ĐỊNH 1</t>
  </si>
  <si>
    <t xml:space="preserve">  013 GA YÊN BÁI 1</t>
  </si>
  <si>
    <t xml:space="preserve">  014 GA ĐÀ NẴNG 1</t>
  </si>
  <si>
    <t xml:space="preserve">  015 GA THANH HÓA 1</t>
  </si>
  <si>
    <t xml:space="preserve">  016 GA THANH HÓA 2</t>
  </si>
  <si>
    <t xml:space="preserve">  017 GA HÀ NỘI 3</t>
  </si>
  <si>
    <t xml:space="preserve">  018 GA HUẾ 1</t>
  </si>
  <si>
    <t xml:space="preserve">  019 GA HCM 3</t>
  </si>
  <si>
    <t xml:space="preserve">  020 GA BẾN TRE 1</t>
  </si>
  <si>
    <t xml:space="preserve">  021 GA HÀ NỘI 4</t>
  </si>
  <si>
    <t xml:space="preserve">  022 GA LẠNG SƠN 1</t>
  </si>
  <si>
    <t xml:space="preserve">  023 GA QUẢNG NINH 1</t>
  </si>
  <si>
    <t xml:space="preserve">  024 GA HẢI DƯƠNG 1</t>
  </si>
  <si>
    <t xml:space="preserve">  025 GA HCM 4</t>
  </si>
  <si>
    <t xml:space="preserve">  026 GA HÀ TĨNH 1</t>
  </si>
  <si>
    <t xml:space="preserve">  027 GA THANH HÓA 3</t>
  </si>
  <si>
    <t xml:space="preserve">  028 GA BÀ RỊA - VŨNG TÀU 2</t>
  </si>
  <si>
    <t xml:space="preserve">  029 GA HÀ NỘI 5</t>
  </si>
  <si>
    <t xml:space="preserve">  030 GA AN GIANG 1</t>
  </si>
  <si>
    <t xml:space="preserve">  031 GA HÀ NỘI 6</t>
  </si>
  <si>
    <t xml:space="preserve">  032 GA HƯNG YÊN 2</t>
  </si>
  <si>
    <t xml:space="preserve">  033 GA HẢI PHÒNG 1</t>
  </si>
  <si>
    <t xml:space="preserve">  034 GA LÀO CAI 1</t>
  </si>
  <si>
    <t xml:space="preserve">  035 GA TUYÊN QUANG 1</t>
  </si>
  <si>
    <t xml:space="preserve">  036 GA ĐÀ NẴNG 2</t>
  </si>
  <si>
    <t xml:space="preserve">  037 GA HCM 5</t>
  </si>
  <si>
    <t xml:space="preserve">  038 GA PHÚ YÊN 1</t>
  </si>
  <si>
    <t xml:space="preserve">  039 GA QUẢNG NINH 2</t>
  </si>
  <si>
    <t xml:space="preserve">  040 GA ĐỒNG THÁP 1</t>
  </si>
  <si>
    <t xml:space="preserve">  041 GA VĨNH PHÚC 1</t>
  </si>
  <si>
    <t xml:space="preserve">  042 GA CÀ MAU 1</t>
  </si>
  <si>
    <t xml:space="preserve">  043 GA HCM 6</t>
  </si>
  <si>
    <t xml:space="preserve">  044 GA HCM 7</t>
  </si>
  <si>
    <t xml:space="preserve">  045 GA HCM 8</t>
  </si>
  <si>
    <t xml:space="preserve">  046 GA HÀ NỘI 7</t>
  </si>
  <si>
    <t xml:space="preserve">  047 GA HCM 9</t>
  </si>
  <si>
    <t xml:space="preserve">  048 GA THANH HÓA 4</t>
  </si>
  <si>
    <t xml:space="preserve">  049 GA QUẢNG NGÃI 1</t>
  </si>
  <si>
    <t xml:space="preserve">  050 GA QUẢNG NGÃI 2</t>
  </si>
  <si>
    <t xml:space="preserve">  051 GA QUẢNG TRỊ 1</t>
  </si>
  <si>
    <t xml:space="preserve">  052 GA ĐỒNG NAI 1</t>
  </si>
  <si>
    <t xml:space="preserve">  053 GA TRÀ VINH 1</t>
  </si>
  <si>
    <t xml:space="preserve">  054 GA HCM 10</t>
  </si>
  <si>
    <t xml:space="preserve">  055 GA SƠN LA 1</t>
  </si>
  <si>
    <t xml:space="preserve">  056 GA PHÚ YÊN 2</t>
  </si>
  <si>
    <t xml:space="preserve">  057 GA BẮC GIANG 1</t>
  </si>
  <si>
    <t xml:space="preserve">  058 GA KIÊN GIANG 1</t>
  </si>
  <si>
    <t xml:space="preserve">  BHA VĂN PHÒNG TVBH BIÊN HÒA</t>
  </si>
  <si>
    <t xml:space="preserve">  CT2 VĂN PHÒNG TVBH CẦN THƠ</t>
  </si>
  <si>
    <t xml:space="preserve">  DD2 VĂN PHÒNG CHI NHÁNH HÀ NỘI</t>
  </si>
  <si>
    <t xml:space="preserve">  DD3 VĂN PHÒNG CHI NHÁNH HÀ NỘI</t>
  </si>
  <si>
    <t xml:space="preserve">  DD5 VĂN PHÒNG CHI NHÁNH HÀ NỘI</t>
  </si>
  <si>
    <t xml:space="preserve">  DD6 VĂN PHÒNG CHI NHÁNH HÀ NỘI</t>
  </si>
  <si>
    <t xml:space="preserve">  DD7 VĂN PHÒNG CHI NHÁNH HÀ NỘI</t>
  </si>
  <si>
    <t xml:space="preserve">  DD8 VĂN PHÒNG CHI NHÁNH HÀ NỘI</t>
  </si>
  <si>
    <t xml:space="preserve">  DD9 VĂN PHÒNG CHI NHÁNH HÀ NỘI</t>
  </si>
  <si>
    <t xml:space="preserve">  DDA VĂN PHÒNG CHI NHÁNH HÀ NỘI</t>
  </si>
  <si>
    <t xml:space="preserve">  DLA VĂN PHÒNG TVBH DAKLAK</t>
  </si>
  <si>
    <t xml:space="preserve">  DN1 VĂN PHÒNG TVBH ĐÀ NẴNG</t>
  </si>
  <si>
    <t xml:space="preserve">  DNG VĂN PHÒNG TVBH ĐÀ NẴNG</t>
  </si>
  <si>
    <t xml:space="preserve">  DUMMY QUẢNG NINH</t>
  </si>
  <si>
    <t xml:space="preserve">  GLA VĂN PHÒNG TVBH GIA LAI</t>
  </si>
  <si>
    <t xml:space="preserve">  HDG VĂN PHÒNG TVBH HẢI DƯƠNG</t>
  </si>
  <si>
    <t xml:space="preserve">  HPG VĂN PHÒNG TVBH HẢI PHÒNG</t>
  </si>
  <si>
    <t xml:space="preserve">  L10 VĂN PHÒNG TVBH LÝ CHÍNH THẮNG</t>
  </si>
  <si>
    <t xml:space="preserve">  L11 VĂN PHÒNG TVBH LÝ CHÍNH THẮNG</t>
  </si>
  <si>
    <t xml:space="preserve">  LC1 VĂN PHÒNG TVBH LÝ CHÍNH THẮNG</t>
  </si>
  <si>
    <t xml:space="preserve">  LC2 VĂN PHÒNG TVBH LÝ CHÍNH THẮNG</t>
  </si>
  <si>
    <t xml:space="preserve">  LC3 VĂN PHÒNG TVBH LÝ CHÍNH THẮNG</t>
  </si>
  <si>
    <t xml:space="preserve">  LC4 VĂN PHÒNG TVBH LÝ CHÍNH THẮNG</t>
  </si>
  <si>
    <t xml:space="preserve">  LC5 VĂN PHÒNG TVBH LÝ CHÍNH THẮNG</t>
  </si>
  <si>
    <t xml:space="preserve">  LC6 VĂN PHÒNG TVBH LÝ CHÍNH THẮNG</t>
  </si>
  <si>
    <t xml:space="preserve">  LC8 VĂN PHÒNG TVBH LÝ CHÍNH THẮNG</t>
  </si>
  <si>
    <t xml:space="preserve">  LC9 VĂN PHÒNG TVBH LÝ CHÍNH THẮNG</t>
  </si>
  <si>
    <t xml:space="preserve">  LCT VĂN PHÒNG TVBH LÝ CHÍNH THẮNG</t>
  </si>
  <si>
    <t xml:space="preserve">  LXU VĂN PHÒNG TVBH LONG XUYÊN</t>
  </si>
  <si>
    <t xml:space="preserve">  PTO VĂN PHÒNG TVBH PHÚ THỌ</t>
  </si>
  <si>
    <t xml:space="preserve">  QNH VĂN PHÒNG TVBH QUẢNG NINH</t>
  </si>
  <si>
    <t xml:space="preserve">  THA VĂN PHÒNG TVBH THANH HÓA</t>
  </si>
  <si>
    <t xml:space="preserve">  VLG VĂN PHÒNG TVBH VĨNH LONG</t>
  </si>
  <si>
    <t xml:space="preserve">  BÀ TRIỆU</t>
  </si>
  <si>
    <t xml:space="preserve">  BELLA VITA</t>
  </si>
  <si>
    <t xml:space="preserve">  BIÊN HÒA 2</t>
  </si>
  <si>
    <t xml:space="preserve">  BIG HERO</t>
  </si>
  <si>
    <t xml:space="preserve">  BÌNH THUẬN</t>
  </si>
  <si>
    <t xml:space="preserve">  BÌNH ĐỊNH 1</t>
  </si>
  <si>
    <t xml:space="preserve">  BORN TO WIN</t>
  </si>
  <si>
    <t xml:space="preserve">  CÀ MAU</t>
  </si>
  <si>
    <t xml:space="preserve">  CẦN THƠ</t>
  </si>
  <si>
    <t xml:space="preserve">  CUPID</t>
  </si>
  <si>
    <t xml:space="preserve">  DAKLAK</t>
  </si>
  <si>
    <t xml:space="preserve">  DANANG1</t>
  </si>
  <si>
    <t xml:space="preserve">  DIAMOND</t>
  </si>
  <si>
    <t xml:space="preserve">  DUMMY HẠ LONG</t>
  </si>
  <si>
    <t xml:space="preserve">  DUMMY THANH HÓA</t>
  </si>
  <si>
    <t xml:space="preserve">  ELITE</t>
  </si>
  <si>
    <t xml:space="preserve">  FLYING HORSE</t>
  </si>
  <si>
    <t xml:space="preserve">  G-G</t>
  </si>
  <si>
    <t xml:space="preserve">  GENCASA BÀ RỊA</t>
  </si>
  <si>
    <t xml:space="preserve">  GENCASA BA ĐÌNH</t>
  </si>
  <si>
    <t xml:space="preserve">  GENCASA BẮC GIANG</t>
  </si>
  <si>
    <t xml:space="preserve">  GENCASA BẮC NINH</t>
  </si>
  <si>
    <t xml:space="preserve">  GENCASA BẾN TRE</t>
  </si>
  <si>
    <t xml:space="preserve">  GENCASA BIÊN HÒA 1</t>
  </si>
  <si>
    <t xml:space="preserve">  GENCASA BÌNH THẠNH</t>
  </si>
  <si>
    <t xml:space="preserve">  GENCASA CẦU GIẤY</t>
  </si>
  <si>
    <t xml:space="preserve">  GENCASA HẠ LONG 1</t>
  </si>
  <si>
    <t xml:space="preserve">  GENCASA HẠ LONG 2</t>
  </si>
  <si>
    <t xml:space="preserve">  GENCASA HÀ TĨNH</t>
  </si>
  <si>
    <t xml:space="preserve">  GENCASA HÀ TĨNH 2</t>
  </si>
  <si>
    <t xml:space="preserve">  GENCASA HÀ TRUNG</t>
  </si>
  <si>
    <t xml:space="preserve">  GENCASA HÀ ĐÔNG</t>
  </si>
  <si>
    <t xml:space="preserve">  GENCASA HAI BÀ TRƯNG</t>
  </si>
  <si>
    <t xml:space="preserve">  GENCASA HẢI DƯƠNG 1</t>
  </si>
  <si>
    <t xml:space="preserve">  GENCASA HẢI PHÒNG</t>
  </si>
  <si>
    <t xml:space="preserve">  GENCASA HÒA BÌNH</t>
  </si>
  <si>
    <t xml:space="preserve">  GENCASA HOÀNG MAI</t>
  </si>
  <si>
    <t xml:space="preserve">  GENCASA HUẾ 1</t>
  </si>
  <si>
    <t xml:space="preserve">  GENCASA HƯNG YÊN</t>
  </si>
  <si>
    <t xml:space="preserve">  GENCASA KIÊN GIANG</t>
  </si>
  <si>
    <t xml:space="preserve">  GENCASA LAM SƠN</t>
  </si>
  <si>
    <t xml:space="preserve">  GENCASA LẠNG SƠN</t>
  </si>
  <si>
    <t xml:space="preserve">  GENCASA LÀO CAI</t>
  </si>
  <si>
    <t xml:space="preserve">  GENCASA LONG BIÊN</t>
  </si>
  <si>
    <t xml:space="preserve">  GENCASA LONG XUYÊN</t>
  </si>
  <si>
    <t xml:space="preserve">  GENCASA MỸ THO</t>
  </si>
  <si>
    <t xml:space="preserve">  GENCASA NAM ĐỊNH</t>
  </si>
  <si>
    <t xml:space="preserve">  GENCASA NGHỆ AN 1</t>
  </si>
  <si>
    <t xml:space="preserve">  GENCASA NGHỆ AN 2</t>
  </si>
  <si>
    <t xml:space="preserve">  GENCASA NHƯ QUỲNH</t>
  </si>
  <si>
    <t xml:space="preserve">  GENCASA PHÚ NHUẬN 2</t>
  </si>
  <si>
    <t xml:space="preserve">  GENCASA PHÚ YÊN 1</t>
  </si>
  <si>
    <t xml:space="preserve">  GENCASA PHÚ YÊN 2</t>
  </si>
  <si>
    <t xml:space="preserve">  GENCASA QUẬN 12</t>
  </si>
  <si>
    <t xml:space="preserve">  GENCASA QUẬN 4</t>
  </si>
  <si>
    <t xml:space="preserve">  GENCASA QUẢNG BÌNH</t>
  </si>
  <si>
    <t xml:space="preserve">  GENCASA QUẢNG NGÃI 1</t>
  </si>
  <si>
    <t xml:space="preserve">  GENCASA QUẢNG NGÃI 2</t>
  </si>
  <si>
    <t xml:space="preserve">  GENCASA QUẢNG TRỊ 1</t>
  </si>
  <si>
    <t xml:space="preserve">  GENCASA SƠN LA</t>
  </si>
  <si>
    <t xml:space="preserve">  GENCASA TÂN BÌNH</t>
  </si>
  <si>
    <t xml:space="preserve">  GENCASA TÂN BÌNH 2</t>
  </si>
  <si>
    <t xml:space="preserve">  GENCASA TÂN BÌNH 3</t>
  </si>
  <si>
    <t xml:space="preserve">  GENCASA TÂN BÌNH 4</t>
  </si>
  <si>
    <t xml:space="preserve">  GENCASA TÂN PHÚ</t>
  </si>
  <si>
    <t xml:space="preserve">  GENCASA THÁI BÌNH</t>
  </si>
  <si>
    <t xml:space="preserve">  GENCASA THÁI NGUYÊN</t>
  </si>
  <si>
    <t xml:space="preserve">  GENCASA THANH HÓA</t>
  </si>
  <si>
    <t xml:space="preserve">  GENCASA THANH XUÂN</t>
  </si>
  <si>
    <t xml:space="preserve">  GENCASA TRÀ VINH 1</t>
  </si>
  <si>
    <t xml:space="preserve">  GENCASA TUYÊN QUANG</t>
  </si>
  <si>
    <t xml:space="preserve">  GENCASA UÔNG BÍ</t>
  </si>
  <si>
    <t xml:space="preserve">  GENCASA VĨNH PHÚC 1</t>
  </si>
  <si>
    <t xml:space="preserve">  GENCASA YÊN BÁI</t>
  </si>
  <si>
    <t xml:space="preserve">  GENCASA ĐÀ NẴNG 1</t>
  </si>
  <si>
    <t xml:space="preserve">  GENCASA ĐÀ NẴNG 2</t>
  </si>
  <si>
    <t xml:space="preserve">  GENCASA ĐỒNG THÁP</t>
  </si>
  <si>
    <t xml:space="preserve">  GIALAI</t>
  </si>
  <si>
    <t xml:space="preserve">  HẢI DƯƠNG 2</t>
  </si>
  <si>
    <t xml:space="preserve">  HẢI PHÒNG</t>
  </si>
  <si>
    <t xml:space="preserve">  KHÁNH HÒA</t>
  </si>
  <si>
    <t xml:space="preserve">  LÂM ĐỒNG</t>
  </si>
  <si>
    <t xml:space="preserve">  LET WE GO</t>
  </si>
  <si>
    <t xml:space="preserve">  LIB</t>
  </si>
  <si>
    <t xml:space="preserve">  LION 2</t>
  </si>
  <si>
    <t xml:space="preserve">  LION KING</t>
  </si>
  <si>
    <t xml:space="preserve">  LONG XUYÊN 1</t>
  </si>
  <si>
    <t xml:space="preserve">  LUCKY CAT</t>
  </si>
  <si>
    <t xml:space="preserve">  MEGA</t>
  </si>
  <si>
    <t xml:space="preserve">  PHI MÃ</t>
  </si>
  <si>
    <t xml:space="preserve">  PHOENIX</t>
  </si>
  <si>
    <t xml:space="preserve">  PHÚ THỌ</t>
  </si>
  <si>
    <t xml:space="preserve">  QUẢNG NAM 1</t>
  </si>
  <si>
    <t xml:space="preserve">  QUẢNG TRỊ</t>
  </si>
  <si>
    <t xml:space="preserve">  S-EAGLE</t>
  </si>
  <si>
    <t xml:space="preserve">  SUCCESS</t>
  </si>
  <si>
    <t xml:space="preserve">  TÂY NINH</t>
  </si>
  <si>
    <t xml:space="preserve">  THĂNG LONG</t>
  </si>
  <si>
    <t xml:space="preserve">  THE CAPITAL</t>
  </si>
  <si>
    <t xml:space="preserve">  THE QUEEN</t>
  </si>
  <si>
    <t xml:space="preserve">  THIÊN SƠN</t>
  </si>
  <si>
    <t xml:space="preserve">  TIỀN GIANG 2</t>
  </si>
  <si>
    <t xml:space="preserve">  UNIVERSE</t>
  </si>
  <si>
    <t xml:space="preserve">  VĨNH LONG</t>
  </si>
  <si>
    <t xml:space="preserve">  VŨNG TÀU</t>
  </si>
  <si>
    <t xml:space="preserve">  WHITE HORSE</t>
  </si>
  <si>
    <t xml:space="preserve">  ĐẮK NÔNG</t>
  </si>
  <si>
    <t xml:space="preserve">  ĐỒNG NHÂN</t>
  </si>
  <si>
    <t>201806</t>
  </si>
  <si>
    <t>leader</t>
  </si>
  <si>
    <t>active leader</t>
  </si>
  <si>
    <t>2018-01-01</t>
  </si>
  <si>
    <t>Active Ratio</t>
  </si>
  <si>
    <t>2018</t>
  </si>
  <si>
    <t>VITA - SỐNG TỰ TIN</t>
  </si>
  <si>
    <t xml:space="preserve">     Rider</t>
  </si>
  <si>
    <t>Others</t>
  </si>
  <si>
    <t xml:space="preserve">     Basic</t>
  </si>
  <si>
    <t>VITA - BẢO AN TOÀN DiỆN</t>
  </si>
  <si>
    <t>Education Endowment Enhancement (EDU1, EDU3, EDU4)</t>
  </si>
  <si>
    <t>Universal Life (ULP1, ULP2)</t>
  </si>
  <si>
    <t>BẢO NHI TOÀN DIỆN</t>
  </si>
  <si>
    <t>APE mix</t>
  </si>
  <si>
    <t xml:space="preserve">Basic Products                    </t>
  </si>
  <si>
    <t>Riders (excl. Vita STT riders)</t>
  </si>
  <si>
    <t>Accidental Death &amp; Disabilities Rider</t>
  </si>
  <si>
    <t>BAO AN DANG KHOA Limited</t>
  </si>
  <si>
    <t>BAO AN DANG KHOA Regular</t>
  </si>
  <si>
    <t>Bảo hiểm bệnh hiểm nghèo</t>
  </si>
  <si>
    <t>Bảo hiểm tử vong và thương tật do tai nạn</t>
  </si>
  <si>
    <t>Critical Illness</t>
  </si>
  <si>
    <t>Critical Illness waiver</t>
  </si>
  <si>
    <t>Final Support Rider</t>
  </si>
  <si>
    <t>Individual Hospital Cash Rider</t>
  </si>
  <si>
    <t>Level Term Rider</t>
  </si>
  <si>
    <t>VITA - GOLDEN HEALTH</t>
  </si>
  <si>
    <t>Waive Of Premium</t>
  </si>
  <si>
    <t>Rider Mix (APE - excl. Vita STT riders)</t>
  </si>
  <si>
    <t>Rider Mix (Count - excl. Vita STT riders)</t>
  </si>
  <si>
    <t>BẢO AN THÀNH ĐẠT (QUYỀN LỢI THAI SẢN)</t>
  </si>
  <si>
    <t xml:space="preserve">  DD4 VĂN PHÒNG CHI NHÁNH HÀ NỘI</t>
  </si>
  <si>
    <t xml:space="preserve">  NEW IDEA</t>
  </si>
  <si>
    <t xml:space="preserve">  RED DRAGON</t>
  </si>
  <si>
    <t>Team Performance</t>
  </si>
  <si>
    <t xml:space="preserve">  LÊ VĂN TÙNG </t>
  </si>
  <si>
    <t xml:space="preserve">  TRẦN QUANG HÒA </t>
  </si>
  <si>
    <t xml:space="preserve">  LƯƠNG HỮU PHÚC </t>
  </si>
  <si>
    <t xml:space="preserve">  NGUYỄN TRÍ TÀI </t>
  </si>
  <si>
    <t xml:space="preserve">  HOÀNG PHƯỚC HỔ </t>
  </si>
  <si>
    <t xml:space="preserve">  NGUYỄN MINH HIẾU </t>
  </si>
  <si>
    <t xml:space="preserve">  TRẦN SÁNG TẠO </t>
  </si>
  <si>
    <t xml:space="preserve">  PHAN THỊ THANH LAN </t>
  </si>
  <si>
    <t xml:space="preserve">  C A O </t>
  </si>
  <si>
    <t xml:space="preserve">  TRẦN HUYỀN TRÂN </t>
  </si>
  <si>
    <t xml:space="preserve">  HÀ VĂN NGỌC </t>
  </si>
  <si>
    <t xml:space="preserve">  NGUYỄN HỒNG PHƯƠNG </t>
  </si>
  <si>
    <t xml:space="preserve">  NGUYỄN THỊ BÌNH </t>
  </si>
  <si>
    <t xml:space="preserve">  NGUYỄN NGỌC LƯỢNG </t>
  </si>
  <si>
    <t xml:space="preserve">  ĐẶNG THỊ THÚY AN </t>
  </si>
  <si>
    <t xml:space="preserve">  NGUYỄN HỒNG TRÍ </t>
  </si>
  <si>
    <t xml:space="preserve">  ĐỖ NGỌC PHƯƠNG QUỲNH </t>
  </si>
  <si>
    <t xml:space="preserve">  PHAN ĐÌNH LONG </t>
  </si>
  <si>
    <t xml:space="preserve">  HOÀNG TRỌNG NGHĨA </t>
  </si>
  <si>
    <t xml:space="preserve">  PHAN VĂN TRANG </t>
  </si>
  <si>
    <t xml:space="preserve">  LÊ THANH TUẤN </t>
  </si>
  <si>
    <t xml:space="preserve">  TRỊNH VĂN HÒA </t>
  </si>
  <si>
    <t xml:space="preserve">  NGUYỄN THỊ HOÀNG YẾN </t>
  </si>
  <si>
    <t xml:space="preserve">  NGUYỄN CAO MINH </t>
  </si>
  <si>
    <t xml:space="preserve">  ĐỖ THỊ MƠ </t>
  </si>
  <si>
    <t xml:space="preserve">  NGUYỄN ĐỨC DUY </t>
  </si>
  <si>
    <t xml:space="preserve">  VŨ THẾ HIỆP </t>
  </si>
  <si>
    <t xml:space="preserve">  NGÔ XUÂN HƯỞNG </t>
  </si>
  <si>
    <t xml:space="preserve">  NGUYỄN KHẮC BẢO CHUYÊN </t>
  </si>
  <si>
    <t xml:space="preserve">  TRẦN VĂN NAM </t>
  </si>
  <si>
    <t xml:space="preserve">  TRẦN TRUNG HIẾU </t>
  </si>
  <si>
    <t xml:space="preserve">  PHẠM THỊ THU CÚC </t>
  </si>
  <si>
    <t xml:space="preserve">  ĐINH THỊ KIM LIÊN </t>
  </si>
  <si>
    <t xml:space="preserve">  NGUYỄN NGỌC BÁ </t>
  </si>
  <si>
    <t xml:space="preserve">  ĐẶNG THỊ THU THỦY </t>
  </si>
  <si>
    <t xml:space="preserve">  HÀ ĐỨC THIỆN </t>
  </si>
  <si>
    <t xml:space="preserve">  NGUYỄN THANH HẢI </t>
  </si>
  <si>
    <t xml:space="preserve">  NGUYỄN THỊ KIM HOÀNG </t>
  </si>
  <si>
    <t xml:space="preserve">  NGUYỄN HỮU THÀNH </t>
  </si>
  <si>
    <t xml:space="preserve">  MAI VIỆT HÒA </t>
  </si>
  <si>
    <t xml:space="preserve">  LÊ MINH HÙNG </t>
  </si>
  <si>
    <t xml:space="preserve">  NGUYỄN HỮU NGHIỆM </t>
  </si>
  <si>
    <t xml:space="preserve">  LƯƠNG CÔNG BẢO NGHIỆP </t>
  </si>
  <si>
    <t xml:space="preserve">  TRƯƠNG THỊ THU TRÂM </t>
  </si>
  <si>
    <t xml:space="preserve">  LÂM MINH CÓ </t>
  </si>
  <si>
    <t xml:space="preserve">  NGUYỄN PHÚ HẢI </t>
  </si>
  <si>
    <t xml:space="preserve">  TÔ MI SA </t>
  </si>
  <si>
    <t xml:space="preserve">  PHẠM CHÍ THANH </t>
  </si>
  <si>
    <t xml:space="preserve">  NGUYỄN NGỌC HÒA </t>
  </si>
  <si>
    <t xml:space="preserve">  TRỊNH DUY BÌNH </t>
  </si>
  <si>
    <t xml:space="preserve">  TRẦN THỊ THÚY HẰNG </t>
  </si>
  <si>
    <t xml:space="preserve">  NGUYỄN THU HẰNG </t>
  </si>
  <si>
    <t xml:space="preserve">  NGUYỄN THÀNH TRUNG </t>
  </si>
  <si>
    <t xml:space="preserve">  NGUYỄN BÁ HOÀN SANH </t>
  </si>
  <si>
    <t xml:space="preserve">  NGUYỄN VĂN VŨ </t>
  </si>
  <si>
    <t xml:space="preserve">  TRẦN MINH HUY </t>
  </si>
  <si>
    <t xml:space="preserve">  NGUYỄN THỊ KIM CHUNG </t>
  </si>
  <si>
    <t xml:space="preserve">  HUỲNH THANH TRUNG </t>
  </si>
  <si>
    <t xml:space="preserve">  LÊ ANH HÙNG </t>
  </si>
  <si>
    <t>Jan Case</t>
  </si>
  <si>
    <t>Feb Case</t>
  </si>
  <si>
    <t>Mar Case</t>
  </si>
  <si>
    <t>Apr Case</t>
  </si>
  <si>
    <t>May Case</t>
  </si>
  <si>
    <t>YTD Case</t>
  </si>
  <si>
    <t>Jan Casesize</t>
  </si>
  <si>
    <t>Feb Casesize</t>
  </si>
  <si>
    <t>Mar Casesize</t>
  </si>
  <si>
    <t>Apr Casesize</t>
  </si>
  <si>
    <t>May Casesize</t>
  </si>
  <si>
    <t xml:space="preserve">  MIỀN TRUNG 4</t>
  </si>
  <si>
    <t xml:space="preserve">  059 GA NGHỆ AN 1</t>
  </si>
  <si>
    <t xml:space="preserve">  060 GA QUẢNG BÌNH 1</t>
  </si>
  <si>
    <t xml:space="preserve">  061 GA HÀ NỘI 8</t>
  </si>
  <si>
    <t xml:space="preserve">  DN2 VĂN PHÒNG TVBH ĐÀ NẴNG</t>
  </si>
  <si>
    <t xml:space="preserve">  GENCASA CỬA LÒ</t>
  </si>
  <si>
    <t xml:space="preserve">  NHA TRANG</t>
  </si>
  <si>
    <t>CTY TNHH BẢO AN TRUNG TÍN</t>
  </si>
  <si>
    <t>059 GA NGHỆ AN 1</t>
  </si>
  <si>
    <t>AG016617</t>
  </si>
  <si>
    <t>NGUYỄN THỊ DUNG</t>
  </si>
  <si>
    <t>060 GA QUẢNG BÌNH 1</t>
  </si>
  <si>
    <t>AG038323</t>
  </si>
  <si>
    <t>NGUYỄN THỊ THU HỒNG</t>
  </si>
  <si>
    <t>CHI NHÁNH CÔNG TY TNHH GEN ĐOÀN NHẤT- CHI NHÁNH BẾN TRE</t>
  </si>
  <si>
    <t>CHI NHÁNH CÔNG TY TNHH GEN ĐOÀN NHẤT- CHI NHÁNH THANH HÓA</t>
  </si>
  <si>
    <t>CHI NHÁNH CÔNG TY TNHH GEN ĐOÀN NHẤT- CHI NHÁNH NGHỆ AN</t>
  </si>
  <si>
    <t>2018-06-30</t>
  </si>
  <si>
    <t xml:space="preserve">  THE SUN</t>
  </si>
  <si>
    <t xml:space="preserve">  PHAN HỒNG THÁI </t>
  </si>
  <si>
    <t xml:space="preserve">  TRẦN QUANG TRUNG </t>
  </si>
  <si>
    <t xml:space="preserve">  VŨ CHÍ KIÊN </t>
  </si>
  <si>
    <t xml:space="preserve">  NGUYỄN VĂN VỊNH </t>
  </si>
  <si>
    <t xml:space="preserve">  ĐẶNG NGỌC HÒA </t>
  </si>
  <si>
    <t xml:space="preserve">  ĐẶNG THỊ KIM NHUNG </t>
  </si>
  <si>
    <t>Jun Case</t>
  </si>
  <si>
    <t>Jun Casesize</t>
  </si>
  <si>
    <t xml:space="preserve">  TRỊNH NGỌC HỒNG ÂN </t>
  </si>
  <si>
    <t xml:space="preserve">  TRỊNH THÚY HOA </t>
  </si>
  <si>
    <t>CÔNG TY TNHH MTV NỘI DUY ANH</t>
  </si>
  <si>
    <t>CÔNG TY TNHH TỔNG ĐẠI LÝ BẢO HIỂM TÂN THÀNH ĐẠT</t>
  </si>
  <si>
    <t>061 GA HÀ NỘI 8</t>
  </si>
  <si>
    <t>CÔNG TY TNHH GENCASA HÀ NỘI</t>
  </si>
  <si>
    <t>AG010330</t>
  </si>
  <si>
    <t>ĐỖ THỊ ÁNH NGUYỆT</t>
  </si>
  <si>
    <t>062 GA BÌNH DƯƠNG 1</t>
  </si>
  <si>
    <t>CÔNG TY TNHH MỘT THÀNH VIÊN BẢO NGUYÊN PHÁT</t>
  </si>
  <si>
    <t>AG031533</t>
  </si>
  <si>
    <t>ĐỖ THỊ HOA PHƯỢNG</t>
  </si>
  <si>
    <t>2018-07-31</t>
  </si>
  <si>
    <t>201807</t>
  </si>
  <si>
    <t xml:space="preserve">  HỒ CHÍ MINH 4-OLD</t>
  </si>
  <si>
    <t xml:space="preserve">  062 GA BÌNH DƯƠNG 1</t>
  </si>
  <si>
    <t xml:space="preserve">  DUMMY BẮC GIANG</t>
  </si>
  <si>
    <t xml:space="preserve">  GENCASA BÌNH DƯƠNG 1</t>
  </si>
  <si>
    <t xml:space="preserve">  KONTUM</t>
  </si>
  <si>
    <t xml:space="preserve">  PHÚ NHUẬN</t>
  </si>
  <si>
    <t xml:space="preserve">  QUEEN</t>
  </si>
  <si>
    <t>region_name</t>
  </si>
  <si>
    <t>zone_name</t>
  </si>
  <si>
    <t>team_name</t>
  </si>
  <si>
    <t>team_head_name</t>
  </si>
  <si>
    <t>Jul Case</t>
  </si>
  <si>
    <t>Jul Casesize</t>
  </si>
  <si>
    <t xml:space="preserve">  TRẦN VIỆT HUY </t>
  </si>
  <si>
    <t xml:space="preserve">  LÊ TÙNG LINH </t>
  </si>
  <si>
    <t xml:space="preserve">  PHẠM TẤN PHÁT </t>
  </si>
  <si>
    <t xml:space="preserve">  NGUYỄN THỊ DIỆU HIỀN </t>
  </si>
  <si>
    <t xml:space="preserve">  NGUYỄN THỊ HẢI YẾN </t>
  </si>
  <si>
    <t xml:space="preserve">  LÊ VIỆT DŨNG </t>
  </si>
  <si>
    <t xml:space="preserve">  PHẠM NGỌC TÂM </t>
  </si>
  <si>
    <t>Jan_APE</t>
  </si>
  <si>
    <t>Feb_APE</t>
  </si>
  <si>
    <t>Mar_APE</t>
  </si>
  <si>
    <t>Apr_APE</t>
  </si>
  <si>
    <t>May_APE</t>
  </si>
  <si>
    <t>Jun_APE</t>
  </si>
  <si>
    <t>Jul_APE</t>
  </si>
  <si>
    <t>Aug_APE</t>
  </si>
  <si>
    <t>Sep_APE</t>
  </si>
  <si>
    <t>Oct_APE</t>
  </si>
  <si>
    <t>Nov_APE</t>
  </si>
  <si>
    <t>Dec_APE</t>
  </si>
  <si>
    <t>YTD_APE</t>
  </si>
  <si>
    <t>Jan_FYP</t>
  </si>
  <si>
    <t>Feb_FYP</t>
  </si>
  <si>
    <t>Mar_FYP</t>
  </si>
  <si>
    <t>Apr_FYP</t>
  </si>
  <si>
    <t>May_FYP</t>
  </si>
  <si>
    <t>Jun_FYP</t>
  </si>
  <si>
    <t>Jul_FYP</t>
  </si>
  <si>
    <t>Aug_FYP</t>
  </si>
  <si>
    <t>Sep_FYP</t>
  </si>
  <si>
    <t>Oct_FYP</t>
  </si>
  <si>
    <t>Nov_FYP</t>
  </si>
  <si>
    <t>Dec_FYP</t>
  </si>
  <si>
    <t>YTD_FYP</t>
  </si>
  <si>
    <t>Office</t>
  </si>
  <si>
    <t>GAD</t>
  </si>
  <si>
    <t>GAD Name</t>
  </si>
  <si>
    <t>Contract</t>
  </si>
  <si>
    <t>Opening</t>
  </si>
  <si>
    <t>Jan_CASE</t>
  </si>
  <si>
    <t>Feb_CASE</t>
  </si>
  <si>
    <t>Mar_CASE</t>
  </si>
  <si>
    <t>Apr_CASE</t>
  </si>
  <si>
    <t>May_CASE</t>
  </si>
  <si>
    <t>Jun_CASE</t>
  </si>
  <si>
    <t>Jul_CASE</t>
  </si>
  <si>
    <t>Aug_CASE</t>
  </si>
  <si>
    <t>Sep_CASE</t>
  </si>
  <si>
    <t>Oct_CASE</t>
  </si>
  <si>
    <t>Nov_CASE</t>
  </si>
  <si>
    <t>Dec_CASE</t>
  </si>
  <si>
    <t>YTD_CASE</t>
  </si>
  <si>
    <t>P_K2</t>
  </si>
  <si>
    <t>P_2K</t>
  </si>
  <si>
    <t>2018 % achieved</t>
  </si>
  <si>
    <t>% Achv vs target</t>
  </si>
  <si>
    <t>2018 Actual</t>
  </si>
  <si>
    <t>2018 Target</t>
  </si>
  <si>
    <t>YTD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</si>
</sst>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2">
    <numFmt numFmtId="43" formatCode="_(* #,##0.00_);_(* \(#,##0.00\);_(* &quot;-&quot;??_);_(@_)"/>
    <numFmt numFmtId="164" formatCode="#,##0.0"/>
    <numFmt numFmtId="165" formatCode="#,##0.0%"/>
    <numFmt numFmtId="166" formatCode="_(* #,##0_);_(* \(#,##0\);_(* &quot;-&quot;??_);_(@_)"/>
    <numFmt numFmtId="167" formatCode="_(* #,##0.0_);_(* \(#,##0.0\);_(* &quot;-&quot;??_);_(@_)"/>
    <numFmt numFmtId="168" formatCode="0.0;\-0.0;&quot;-&quot;"/>
    <numFmt numFmtId="169" formatCode="#,##0;\-#,##0;&quot;-&quot;"/>
    <numFmt numFmtId="170" formatCode="_-[$€]* #,##0.00_-;\-[$€]* #,##0.00_-;_-[$€]* &quot;-&quot;??_-;_-@_-"/>
    <numFmt numFmtId="171" formatCode="0.0%"/>
    <numFmt numFmtId="172" formatCode="[$-409]mmm\-yy;@"/>
    <numFmt numFmtId="173" formatCode="[$-409]mmm/yy;@"/>
    <numFmt numFmtId="174" formatCode="mmm\ \'yy"/>
    <numFmt numFmtId="175" formatCode="0%;;&quot;-&quot;"/>
    <numFmt numFmtId="176" formatCode="\'yyyymm"/>
    <numFmt numFmtId="177" formatCode="mmm\'\ yy"/>
    <numFmt numFmtId="178" formatCode="0.0"/>
    <numFmt numFmtId="179" formatCode="#,##0%"/>
    <numFmt numFmtId="180" formatCode="_(* #,##0.000_);_(* \(#,##0.000\);_(* &quot;-&quot;??_);_(@_)"/>
    <numFmt numFmtId="181" formatCode="mmm"/>
    <numFmt numFmtId="182" formatCode="yyyy\-mm\-dd"/>
    <numFmt numFmtId="183" formatCode="dd\-mm\-yyyy"/>
    <numFmt numFmtId="184" formatCode="0%;;&quot;&quot;"/>
  </numFmts>
  <fonts count="96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sz val="11"/>
      <name val="Calibri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rgb="FF4646FF"/>
      <name val="Arial"/>
      <family val="2"/>
      <charset val="163"/>
    </font>
    <font>
      <b/>
      <sz val="11"/>
      <color indexed="8"/>
      <name val="Calibri"/>
      <family val="2"/>
      <scheme val="minor"/>
    </font>
    <font>
      <sz val="11"/>
      <color rgb="FFD9E1F2"/>
      <name val="Calibri"/>
      <family val="2"/>
      <scheme val="minor"/>
    </font>
    <font>
      <sz val="11"/>
      <color rgb="FFC6E0B4"/>
      <name val="Calibri"/>
      <family val="2"/>
      <scheme val="minor"/>
    </font>
    <font>
      <sz val="11"/>
      <color rgb="FFFCE4D6"/>
      <name val="Calibri"/>
      <family val="2"/>
      <scheme val="minor"/>
    </font>
    <font>
      <b/>
      <sz val="11"/>
      <color rgb="FF4646FF"/>
      <name val="Arial"/>
      <family val="2"/>
      <charset val="163"/>
    </font>
    <font>
      <b/>
      <sz val="11"/>
      <color theme="1"/>
      <name val="Arial"/>
      <family val="2"/>
      <charset val="163"/>
    </font>
    <font>
      <sz val="16"/>
      <color theme="1"/>
      <name val="Arial"/>
      <family val="2"/>
    </font>
    <font>
      <b/>
      <i/>
      <sz val="14"/>
      <name val="Calibri Light"/>
      <family val="1"/>
      <charset val="163"/>
      <scheme val="major"/>
    </font>
    <font>
      <sz val="14"/>
      <name val="Arial"/>
      <family val="2"/>
    </font>
    <font>
      <u/>
      <sz val="10"/>
      <color theme="10"/>
      <name val="Arial"/>
      <family val="2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b/>
      <sz val="10"/>
      <color theme="0"/>
      <name val="Arial"/>
      <family val="2"/>
      <charset val="163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i/>
      <sz val="10"/>
      <color rgb="FFC00000"/>
      <name val="Arial"/>
      <family val="2"/>
      <charset val="163"/>
    </font>
    <font>
      <b/>
      <sz val="12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i/>
      <u/>
      <sz val="8"/>
      <color theme="10"/>
      <name val="Arial"/>
      <family val="2"/>
      <charset val="163"/>
    </font>
    <font>
      <sz val="11"/>
      <color theme="0" tint="-0.14999847407452621"/>
      <name val="Calibri"/>
      <family val="2"/>
      <scheme val="minor"/>
    </font>
    <font>
      <sz val="11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b/>
      <sz val="11"/>
      <name val="Calibri"/>
      <family val="2"/>
      <scheme val="minor"/>
    </font>
    <font>
      <b/>
      <sz val="11"/>
      <name val="Calibri"/>
      <family val="2"/>
      <charset val="163"/>
      <scheme val="minor"/>
    </font>
    <font>
      <sz val="10"/>
      <color rgb="FF1F497D"/>
      <name val="Arial"/>
      <family val="2"/>
      <charset val="163"/>
    </font>
    <font>
      <sz val="10"/>
      <color indexed="8"/>
      <name val="Arial"/>
      <family val="2"/>
    </font>
    <font>
      <sz val="11"/>
      <color indexed="8"/>
      <name val="Calibri"/>
      <family val="2"/>
    </font>
    <font>
      <i/>
      <u/>
      <sz val="9"/>
      <color theme="10"/>
      <name val="Arial"/>
      <family val="2"/>
      <charset val="163"/>
    </font>
    <font>
      <sz val="10"/>
      <color theme="0"/>
      <name val="Arial"/>
      <family val="2"/>
    </font>
    <font>
      <sz val="10"/>
      <color theme="0"/>
      <name val="Lucida Console"/>
      <family val="3"/>
    </font>
    <font>
      <sz val="10"/>
      <color rgb="FF000000"/>
      <name val="Lucida Console"/>
      <family val="3"/>
    </font>
    <font>
      <i/>
      <sz val="11"/>
      <color rgb="FF7F7F7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4"/>
      <color rgb="FF92D050"/>
      <name val="Webdings"/>
      <family val="1"/>
      <charset val="2"/>
    </font>
    <font>
      <b/>
      <sz val="14"/>
      <color rgb="FFC00000"/>
      <name val="Arial Unicode MS"/>
      <family val="2"/>
    </font>
    <font>
      <b/>
      <sz val="14"/>
      <color rgb="FF000000"/>
      <name val="Arial Unicode MS"/>
      <family val="2"/>
    </font>
    <font>
      <sz val="14"/>
      <color rgb="FF000000"/>
      <name val="Arial Unicode MS"/>
      <family val="2"/>
    </font>
    <font>
      <sz val="14"/>
      <name val="Arial Unicode MS"/>
      <family val="2"/>
    </font>
    <font>
      <sz val="11"/>
      <color theme="2"/>
      <name val="Calibri"/>
      <family val="2"/>
      <scheme val="minor"/>
    </font>
    <font>
      <sz val="18"/>
      <name val="Arial"/>
      <family val="2"/>
    </font>
    <font>
      <b/>
      <sz val="14"/>
      <color rgb="FFFFFFFF"/>
      <name val="Arial"/>
      <family val="2"/>
    </font>
    <font>
      <sz val="14"/>
      <color rgb="FF000000"/>
      <name val="Arial"/>
      <family val="2"/>
    </font>
    <font>
      <sz val="14"/>
      <color theme="1"/>
      <name val="Arial"/>
      <family val="2"/>
    </font>
    <font>
      <i/>
      <sz val="9"/>
      <color rgb="FF000000"/>
      <name val="Arial"/>
      <family val="2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7" tint="0.59999389629810485"/>
      <name val="Calibri"/>
      <family val="2"/>
      <scheme val="minor"/>
    </font>
    <font>
      <sz val="11"/>
      <color rgb="FF006100"/>
      <name val="Calibri"/>
      <family val="2"/>
      <scheme val="minor"/>
    </font>
    <font>
      <sz val="8"/>
      <color rgb="FFFF0000"/>
      <name val="Lucida Console"/>
      <family val="3"/>
    </font>
    <font>
      <sz val="10"/>
      <color rgb="FFFF0000"/>
      <name val="Arial"/>
      <family val="2"/>
    </font>
    <font>
      <sz val="10"/>
      <color rgb="FFFF0000"/>
      <name val="Lucida Console"/>
      <family val="3"/>
    </font>
    <font>
      <sz val="10"/>
      <name val="Arial"/>
      <family val="2"/>
    </font>
    <font>
      <b/>
      <sz val="14"/>
      <color rgb="FFC00000"/>
      <name val="Arial"/>
      <family val="2"/>
    </font>
    <font>
      <i/>
      <sz val="12"/>
      <color rgb="FFC00000"/>
      <name val="Arial"/>
      <family val="2"/>
    </font>
    <font>
      <i/>
      <sz val="11"/>
      <color rgb="FFC00000"/>
      <name val="Calibri"/>
      <family val="2"/>
      <scheme val="minor"/>
    </font>
    <font>
      <i/>
      <sz val="10"/>
      <color rgb="FFC00000"/>
      <name val="Arial"/>
      <family val="2"/>
    </font>
    <font>
      <b/>
      <i/>
      <sz val="11"/>
      <color rgb="FFC00000"/>
      <name val="Calibri"/>
      <family val="2"/>
      <scheme val="minor"/>
    </font>
    <font>
      <b/>
      <sz val="10"/>
      <color theme="0"/>
      <name val="Arial"/>
      <family val="2"/>
    </font>
    <font>
      <sz val="11"/>
      <color rgb="FF9C5700"/>
      <name val="Calibri"/>
      <family val="2"/>
      <scheme val="minor"/>
    </font>
    <font>
      <b/>
      <sz val="14"/>
      <color theme="9"/>
      <name val="Arial"/>
      <family val="2"/>
    </font>
    <font>
      <sz val="11"/>
      <color theme="9"/>
      <name val="Calibri"/>
      <family val="2"/>
      <scheme val="minor"/>
    </font>
    <font>
      <i/>
      <sz val="12"/>
      <color theme="9"/>
      <name val="Arial"/>
      <family val="2"/>
    </font>
    <font>
      <i/>
      <sz val="11"/>
      <color theme="9"/>
      <name val="Calibri"/>
      <family val="2"/>
      <scheme val="minor"/>
    </font>
    <font>
      <i/>
      <sz val="10"/>
      <color theme="9"/>
      <name val="Arial"/>
      <family val="2"/>
    </font>
    <font>
      <b/>
      <i/>
      <sz val="11"/>
      <color theme="9"/>
      <name val="Calibri"/>
      <family val="2"/>
      <scheme val="minor"/>
    </font>
    <font>
      <sz val="11"/>
      <color theme="4" tint="-0.249977111117893"/>
      <name val="Arial"/>
      <family val="2"/>
    </font>
    <font>
      <sz val="11"/>
      <color theme="4"/>
      <name val="Arial"/>
      <family val="2"/>
    </font>
    <font>
      <sz val="10"/>
      <color theme="4"/>
      <name val="Arial"/>
      <family val="2"/>
    </font>
    <font>
      <i/>
      <u/>
      <sz val="10"/>
      <color theme="1"/>
      <name val="Arial"/>
      <family val="2"/>
      <charset val="163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4"/>
      <color rgb="FFFF0000"/>
      <name val="Arial Unicode MS"/>
      <family val="2"/>
    </font>
  </fonts>
  <fills count="34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C0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FFFF"/>
        <bgColor rgb="FFCCFFFF"/>
      </patternFill>
    </fill>
    <fill>
      <patternFill patternType="solid">
        <fgColor rgb="FF00CCFF"/>
        <bgColor rgb="FF00CCFF"/>
      </patternFill>
    </fill>
    <fill>
      <patternFill patternType="solid">
        <fgColor rgb="FFF2F2F2"/>
      </patternFill>
    </fill>
    <fill>
      <patternFill patternType="solid">
        <fgColor rgb="FFC6EFCE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theme="1"/>
        <bgColor theme="1"/>
      </patternFill>
    </fill>
    <fill>
      <patternFill patternType="solid">
        <fgColor rgb="FFFFEB9C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/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hair">
        <color rgb="FF92D050"/>
      </top>
      <bottom style="hair">
        <color rgb="FF92D050"/>
      </bottom>
      <diagonal/>
    </border>
    <border>
      <left/>
      <right/>
      <top style="hair">
        <color rgb="FF92D050"/>
      </top>
      <bottom/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theme="1" tint="0.499984740745262"/>
      </bottom>
      <diagonal/>
    </border>
    <border>
      <left style="thin">
        <color rgb="FF000000"/>
      </left>
      <right style="thin">
        <color rgb="FF000000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rgb="FF000000"/>
      </left>
      <right style="thin">
        <color rgb="FF000000"/>
      </right>
      <top/>
      <bottom style="thin">
        <color theme="1" tint="0.499984740745262"/>
      </bottom>
      <diagonal/>
    </border>
    <border>
      <left style="thin">
        <color rgb="FF000000"/>
      </left>
      <right style="thin">
        <color rgb="FF000000"/>
      </right>
      <top style="thin">
        <color theme="1" tint="0.499984740745262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hair">
        <color theme="1"/>
      </left>
      <right style="hair">
        <color theme="1"/>
      </right>
      <top style="thin">
        <color theme="1"/>
      </top>
      <bottom style="thin">
        <color theme="1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/>
      <top style="thin">
        <color rgb="FFC00000"/>
      </top>
      <bottom style="double">
        <color rgb="FFC00000"/>
      </bottom>
      <diagonal/>
    </border>
    <border>
      <left style="thin">
        <color rgb="FFC00000"/>
      </left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40">
    <xf numFmtId="0" fontId="0" fillId="0" borderId="0"/>
    <xf numFmtId="43" fontId="13" fillId="0" borderId="0" applyFont="0" applyFill="0" applyBorder="0" applyAlignment="0" applyProtection="0"/>
    <xf numFmtId="0" fontId="17" fillId="0" borderId="0"/>
    <xf numFmtId="43" fontId="1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8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170" fontId="18" fillId="0" borderId="0"/>
    <xf numFmtId="170" fontId="29" fillId="0" borderId="0" applyNumberFormat="0" applyFill="0" applyBorder="0" applyAlignment="0" applyProtection="0">
      <alignment vertical="top"/>
      <protection locked="0"/>
    </xf>
    <xf numFmtId="170" fontId="37" fillId="0" borderId="3">
      <alignment horizontal="left" vertical="center"/>
    </xf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39" fillId="0" borderId="0"/>
    <xf numFmtId="0" fontId="30" fillId="15" borderId="0" applyNumberFormat="0" applyBorder="0" applyAlignment="0" applyProtection="0"/>
    <xf numFmtId="0" fontId="55" fillId="0" borderId="0" applyNumberFormat="0" applyFill="0" applyBorder="0" applyAlignment="0" applyProtection="0"/>
    <xf numFmtId="0" fontId="30" fillId="16" borderId="0" applyNumberFormat="0" applyBorder="0" applyAlignment="0" applyProtection="0"/>
    <xf numFmtId="0" fontId="68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69" fillId="22" borderId="46" applyNumberFormat="0" applyAlignment="0" applyProtection="0"/>
    <xf numFmtId="9" fontId="13" fillId="0" borderId="0" applyFont="0" applyFill="0" applyBorder="0" applyAlignment="0" applyProtection="0"/>
    <xf numFmtId="0" fontId="71" fillId="23" borderId="0" applyNumberFormat="0" applyBorder="0" applyAlignment="0" applyProtection="0"/>
    <xf numFmtId="0" fontId="17" fillId="0" borderId="0"/>
    <xf numFmtId="0" fontId="14" fillId="0" borderId="51" applyFill="0" applyAlignment="0" applyProtection="0"/>
    <xf numFmtId="0" fontId="82" fillId="28" borderId="0" applyNumberFormat="0" applyBorder="0" applyAlignment="0" applyProtection="0"/>
  </cellStyleXfs>
  <cellXfs count="1501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2" fillId="0" borderId="0" xfId="0" applyFont="1" applyAlignment="1">
      <alignment horizontal="right" wrapText="1"/>
    </xf>
    <xf numFmtId="3" fontId="0" fillId="0" borderId="0" xfId="0" applyNumberFormat="1"/>
    <xf numFmtId="0" fontId="15" fillId="0" borderId="0" xfId="0" applyFont="1"/>
    <xf numFmtId="3" fontId="15" fillId="0" borderId="0" xfId="0" applyNumberFormat="1" applyFont="1"/>
    <xf numFmtId="0" fontId="0" fillId="0" borderId="0" xfId="0" applyAlignment="1">
      <alignment horizontal="left" indent="2"/>
    </xf>
    <xf numFmtId="9" fontId="0" fillId="0" borderId="0" xfId="0" applyNumberFormat="1"/>
    <xf numFmtId="9" fontId="15" fillId="0" borderId="0" xfId="0" applyNumberFormat="1" applyFont="1"/>
    <xf numFmtId="166" fontId="0" fillId="0" borderId="0" xfId="1" applyNumberFormat="1" applyFont="1"/>
    <xf numFmtId="167" fontId="0" fillId="0" borderId="0" xfId="1" applyNumberFormat="1" applyFont="1"/>
    <xf numFmtId="167" fontId="15" fillId="0" borderId="0" xfId="1" applyNumberFormat="1" applyFont="1"/>
    <xf numFmtId="0" fontId="12" fillId="0" borderId="0" xfId="0" applyFont="1" applyBorder="1" applyAlignment="1">
      <alignment horizontal="right" wrapText="1"/>
    </xf>
    <xf numFmtId="0" fontId="16" fillId="0" borderId="0" xfId="0" applyFont="1" applyBorder="1" applyAlignment="1">
      <alignment horizontal="right" wrapText="1"/>
    </xf>
    <xf numFmtId="0" fontId="16" fillId="0" borderId="0" xfId="0" applyFont="1" applyAlignment="1">
      <alignment horizontal="right" wrapText="1"/>
    </xf>
    <xf numFmtId="0" fontId="12" fillId="0" borderId="2" xfId="0" applyFont="1" applyBorder="1" applyAlignment="1">
      <alignment horizontal="right" wrapText="1"/>
    </xf>
    <xf numFmtId="3" fontId="14" fillId="0" borderId="0" xfId="0" applyNumberFormat="1" applyFont="1"/>
    <xf numFmtId="0" fontId="14" fillId="0" borderId="0" xfId="0" applyFont="1"/>
    <xf numFmtId="0" fontId="0" fillId="0" borderId="0" xfId="0" applyAlignment="1">
      <alignment horizontal="right"/>
    </xf>
    <xf numFmtId="0" fontId="19" fillId="0" borderId="1" xfId="0" applyFont="1" applyBorder="1" applyAlignment="1">
      <alignment horizontal="right"/>
    </xf>
    <xf numFmtId="0" fontId="7" fillId="2" borderId="0" xfId="16" applyBorder="1" applyAlignment="1">
      <alignment horizontal="right" wrapText="1"/>
    </xf>
    <xf numFmtId="0" fontId="7" fillId="2" borderId="2" xfId="16" applyBorder="1" applyAlignment="1">
      <alignment horizontal="right" wrapText="1"/>
    </xf>
    <xf numFmtId="0" fontId="7" fillId="4" borderId="0" xfId="18" applyBorder="1" applyAlignment="1">
      <alignment horizontal="right" wrapText="1"/>
    </xf>
    <xf numFmtId="0" fontId="7" fillId="4" borderId="2" xfId="18" applyBorder="1" applyAlignment="1">
      <alignment horizontal="right" wrapText="1"/>
    </xf>
    <xf numFmtId="0" fontId="7" fillId="3" borderId="2" xfId="17" applyBorder="1" applyAlignment="1">
      <alignment horizontal="right" wrapText="1"/>
    </xf>
    <xf numFmtId="0" fontId="7" fillId="5" borderId="2" xfId="19" applyBorder="1" applyAlignment="1">
      <alignment horizontal="right" wrapText="1"/>
    </xf>
    <xf numFmtId="49" fontId="7" fillId="2" borderId="2" xfId="16" applyNumberFormat="1" applyBorder="1" applyAlignment="1">
      <alignment horizontal="right" wrapText="1"/>
    </xf>
    <xf numFmtId="165" fontId="20" fillId="0" borderId="0" xfId="0" applyNumberFormat="1" applyFont="1"/>
    <xf numFmtId="0" fontId="20" fillId="0" borderId="0" xfId="0" applyFont="1"/>
    <xf numFmtId="3" fontId="14" fillId="0" borderId="0" xfId="0" applyNumberFormat="1" applyFont="1" applyFill="1"/>
    <xf numFmtId="3" fontId="6" fillId="0" borderId="0" xfId="0" applyNumberFormat="1" applyFont="1"/>
    <xf numFmtId="0" fontId="21" fillId="4" borderId="0" xfId="18" applyFont="1" applyBorder="1" applyAlignment="1">
      <alignment horizontal="right" wrapText="1"/>
    </xf>
    <xf numFmtId="0" fontId="22" fillId="5" borderId="0" xfId="19" applyFont="1" applyBorder="1" applyAlignment="1">
      <alignment horizontal="right" wrapText="1"/>
    </xf>
    <xf numFmtId="0" fontId="23" fillId="2" borderId="0" xfId="16" applyFont="1" applyBorder="1" applyAlignment="1">
      <alignment horizontal="right" wrapText="1"/>
    </xf>
    <xf numFmtId="0" fontId="0" fillId="0" borderId="0" xfId="0" applyFont="1"/>
    <xf numFmtId="0" fontId="24" fillId="0" borderId="1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25" fillId="0" borderId="0" xfId="0" applyFont="1" applyAlignment="1">
      <alignment horizontal="right"/>
    </xf>
    <xf numFmtId="168" fontId="0" fillId="0" borderId="0" xfId="0" applyNumberFormat="1"/>
    <xf numFmtId="169" fontId="0" fillId="0" borderId="0" xfId="0" applyNumberFormat="1"/>
    <xf numFmtId="9" fontId="0" fillId="0" borderId="0" xfId="0" applyNumberFormat="1" applyAlignment="1">
      <alignment horizontal="left" indent="2"/>
    </xf>
    <xf numFmtId="170" fontId="26" fillId="0" borderId="0" xfId="20" applyFont="1"/>
    <xf numFmtId="170" fontId="18" fillId="0" borderId="0" xfId="20"/>
    <xf numFmtId="3" fontId="0" fillId="0" borderId="0" xfId="1" applyNumberFormat="1" applyFont="1"/>
    <xf numFmtId="3" fontId="0" fillId="0" borderId="0" xfId="0" applyNumberFormat="1" applyAlignment="1">
      <alignment horizontal="left" indent="2"/>
    </xf>
    <xf numFmtId="3" fontId="20" fillId="0" borderId="0" xfId="0" applyNumberFormat="1" applyFont="1"/>
    <xf numFmtId="3" fontId="14" fillId="0" borderId="0" xfId="1" applyNumberFormat="1" applyFont="1"/>
    <xf numFmtId="165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9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166" fontId="0" fillId="0" borderId="0" xfId="1" applyNumberFormat="1" applyFont="1" applyAlignment="1">
      <alignment horizontal="right"/>
    </xf>
    <xf numFmtId="3" fontId="0" fillId="0" borderId="0" xfId="1" applyNumberFormat="1" applyFont="1" applyAlignment="1">
      <alignment horizontal="right"/>
    </xf>
    <xf numFmtId="3" fontId="20" fillId="0" borderId="0" xfId="1" applyNumberFormat="1" applyFont="1" applyAlignment="1">
      <alignment horizontal="right"/>
    </xf>
    <xf numFmtId="171" fontId="0" fillId="0" borderId="0" xfId="0" applyNumberFormat="1" applyAlignment="1">
      <alignment horizontal="right"/>
    </xf>
    <xf numFmtId="171" fontId="0" fillId="0" borderId="0" xfId="0" applyNumberFormat="1"/>
    <xf numFmtId="171" fontId="0" fillId="0" borderId="0" xfId="1" applyNumberFormat="1" applyFont="1"/>
    <xf numFmtId="171" fontId="0" fillId="0" borderId="0" xfId="0" applyNumberFormat="1" applyFill="1" applyBorder="1"/>
    <xf numFmtId="1" fontId="0" fillId="0" borderId="0" xfId="0" applyNumberFormat="1" applyFill="1" applyBorder="1"/>
    <xf numFmtId="1" fontId="0" fillId="0" borderId="0" xfId="1" applyNumberFormat="1" applyFont="1"/>
    <xf numFmtId="1" fontId="0" fillId="0" borderId="0" xfId="0" applyNumberFormat="1"/>
    <xf numFmtId="3" fontId="5" fillId="0" borderId="0" xfId="0" applyNumberFormat="1" applyFont="1" applyAlignment="1">
      <alignment horizontal="right"/>
    </xf>
    <xf numFmtId="37" fontId="0" fillId="0" borderId="0" xfId="1" applyNumberFormat="1" applyFont="1" applyAlignment="1">
      <alignment horizontal="right"/>
    </xf>
    <xf numFmtId="37" fontId="0" fillId="0" borderId="0" xfId="0" applyNumberFormat="1" applyAlignment="1">
      <alignment horizontal="right"/>
    </xf>
    <xf numFmtId="171" fontId="0" fillId="0" borderId="0" xfId="0" applyNumberFormat="1" applyFill="1" applyBorder="1" applyAlignment="1">
      <alignment horizontal="right"/>
    </xf>
    <xf numFmtId="0" fontId="30" fillId="0" borderId="0" xfId="0" applyFont="1"/>
    <xf numFmtId="0" fontId="31" fillId="0" borderId="0" xfId="0" applyFont="1" applyBorder="1" applyAlignment="1">
      <alignment horizontal="right" wrapText="1"/>
    </xf>
    <xf numFmtId="165" fontId="30" fillId="0" borderId="0" xfId="0" applyNumberFormat="1" applyFont="1"/>
    <xf numFmtId="0" fontId="24" fillId="0" borderId="0" xfId="0" applyFont="1" applyBorder="1" applyAlignment="1">
      <alignment horizontal="right"/>
    </xf>
    <xf numFmtId="1" fontId="32" fillId="6" borderId="0" xfId="20" applyNumberFormat="1" applyFont="1" applyFill="1" applyAlignment="1">
      <alignment horizontal="left"/>
    </xf>
    <xf numFmtId="1" fontId="32" fillId="6" borderId="0" xfId="20" applyNumberFormat="1" applyFont="1" applyFill="1"/>
    <xf numFmtId="0" fontId="0" fillId="0" borderId="0" xfId="0" applyNumberFormat="1" applyAlignment="1">
      <alignment horizontal="right"/>
    </xf>
    <xf numFmtId="3" fontId="30" fillId="0" borderId="0" xfId="0" applyNumberFormat="1" applyFont="1"/>
    <xf numFmtId="0" fontId="40" fillId="0" borderId="0" xfId="25" applyFont="1" applyProtection="1">
      <protection locked="0"/>
    </xf>
    <xf numFmtId="0" fontId="4" fillId="0" borderId="0" xfId="25" applyProtection="1">
      <protection locked="0"/>
    </xf>
    <xf numFmtId="170" fontId="41" fillId="0" borderId="0" xfId="21" applyFont="1" applyAlignment="1" applyProtection="1"/>
    <xf numFmtId="0" fontId="4" fillId="0" borderId="0" xfId="25" applyAlignment="1" applyProtection="1">
      <alignment horizontal="center" vertical="center"/>
      <protection locked="0"/>
    </xf>
    <xf numFmtId="0" fontId="42" fillId="0" borderId="0" xfId="25" applyFont="1" applyProtection="1">
      <protection locked="0"/>
    </xf>
    <xf numFmtId="0" fontId="30" fillId="0" borderId="0" xfId="25" applyFont="1" applyAlignment="1" applyProtection="1">
      <alignment horizontal="center" vertical="center"/>
      <protection locked="0"/>
    </xf>
    <xf numFmtId="0" fontId="34" fillId="0" borderId="0" xfId="25" applyFont="1" applyAlignment="1" applyProtection="1">
      <alignment horizontal="center" vertical="center"/>
      <protection locked="0"/>
    </xf>
    <xf numFmtId="0" fontId="43" fillId="0" borderId="0" xfId="25" applyFont="1" applyAlignment="1" applyProtection="1">
      <alignment horizontal="center" vertical="center"/>
      <protection locked="0"/>
    </xf>
    <xf numFmtId="173" fontId="4" fillId="0" borderId="0" xfId="25" applyNumberFormat="1" applyProtection="1">
      <protection locked="0"/>
    </xf>
    <xf numFmtId="174" fontId="4" fillId="9" borderId="8" xfId="25" applyNumberFormat="1" applyFill="1" applyBorder="1" applyAlignment="1" applyProtection="1">
      <alignment horizontal="center" vertical="center"/>
      <protection locked="0"/>
    </xf>
    <xf numFmtId="0" fontId="46" fillId="13" borderId="0" xfId="25" applyFont="1" applyFill="1" applyProtection="1">
      <protection locked="0"/>
    </xf>
    <xf numFmtId="0" fontId="4" fillId="13" borderId="3" xfId="25" applyFill="1" applyBorder="1" applyProtection="1">
      <protection locked="0"/>
    </xf>
    <xf numFmtId="0" fontId="30" fillId="13" borderId="3" xfId="25" applyFont="1" applyFill="1" applyBorder="1" applyAlignment="1" applyProtection="1">
      <alignment horizontal="center" vertical="center" wrapText="1"/>
      <protection locked="0"/>
    </xf>
    <xf numFmtId="170" fontId="48" fillId="0" borderId="0" xfId="20" applyFont="1"/>
    <xf numFmtId="0" fontId="4" fillId="13" borderId="0" xfId="25" applyFill="1" applyBorder="1" applyProtection="1">
      <protection locked="0"/>
    </xf>
    <xf numFmtId="173" fontId="4" fillId="0" borderId="0" xfId="25" applyNumberFormat="1" applyFill="1" applyBorder="1" applyAlignment="1" applyProtection="1">
      <alignment horizontal="center" vertical="center"/>
      <protection locked="0"/>
    </xf>
    <xf numFmtId="173" fontId="4" fillId="13" borderId="0" xfId="25" applyNumberFormat="1" applyFill="1" applyBorder="1" applyAlignment="1" applyProtection="1">
      <alignment horizontal="center" vertical="center"/>
      <protection locked="0"/>
    </xf>
    <xf numFmtId="173" fontId="4" fillId="13" borderId="1" xfId="25" applyNumberFormat="1" applyFill="1" applyBorder="1" applyAlignment="1" applyProtection="1">
      <alignment horizontal="center" vertical="center"/>
      <protection locked="0"/>
    </xf>
    <xf numFmtId="173" fontId="4" fillId="13" borderId="3" xfId="25" applyNumberFormat="1" applyFill="1" applyBorder="1" applyAlignment="1" applyProtection="1">
      <alignment horizontal="center" vertical="center"/>
      <protection locked="0"/>
    </xf>
    <xf numFmtId="0" fontId="4" fillId="13" borderId="0" xfId="25" applyFill="1" applyBorder="1" applyAlignment="1" applyProtection="1">
      <alignment horizontal="center" vertical="center"/>
      <protection locked="0"/>
    </xf>
    <xf numFmtId="0" fontId="4" fillId="13" borderId="0" xfId="25" applyFill="1" applyAlignment="1" applyProtection="1">
      <alignment horizontal="center" vertical="center"/>
      <protection locked="0"/>
    </xf>
    <xf numFmtId="174" fontId="4" fillId="0" borderId="9" xfId="25" applyNumberFormat="1" applyBorder="1" applyAlignment="1" applyProtection="1">
      <alignment horizontal="right" indent="1"/>
      <protection locked="0"/>
    </xf>
    <xf numFmtId="175" fontId="0" fillId="0" borderId="9" xfId="26" applyNumberFormat="1" applyFont="1" applyBorder="1" applyAlignment="1" applyProtection="1">
      <alignment horizontal="right" indent="1"/>
      <protection locked="0"/>
    </xf>
    <xf numFmtId="0" fontId="4" fillId="13" borderId="11" xfId="25" applyFill="1" applyBorder="1" applyAlignment="1" applyProtection="1">
      <alignment horizontal="right" vertical="center" indent="1"/>
      <protection locked="0"/>
    </xf>
    <xf numFmtId="0" fontId="4" fillId="13" borderId="9" xfId="25" applyFill="1" applyBorder="1" applyAlignment="1" applyProtection="1">
      <alignment horizontal="right" vertical="center" indent="1"/>
      <protection locked="0"/>
    </xf>
    <xf numFmtId="174" fontId="4" fillId="0" borderId="13" xfId="25" applyNumberFormat="1" applyBorder="1" applyAlignment="1" applyProtection="1">
      <alignment horizontal="right" indent="1"/>
      <protection locked="0"/>
    </xf>
    <xf numFmtId="175" fontId="0" fillId="0" borderId="13" xfId="26" applyNumberFormat="1" applyFont="1" applyBorder="1" applyAlignment="1" applyProtection="1">
      <alignment horizontal="right" indent="1"/>
      <protection locked="0"/>
    </xf>
    <xf numFmtId="170" fontId="51" fillId="0" borderId="0" xfId="21" applyFont="1" applyAlignment="1" applyProtection="1"/>
    <xf numFmtId="0" fontId="30" fillId="0" borderId="0" xfId="25" applyFont="1" applyProtection="1">
      <protection locked="0"/>
    </xf>
    <xf numFmtId="0" fontId="33" fillId="13" borderId="0" xfId="25" applyFont="1" applyFill="1" applyProtection="1">
      <protection locked="0"/>
    </xf>
    <xf numFmtId="0" fontId="30" fillId="13" borderId="0" xfId="25" applyFont="1" applyFill="1" applyBorder="1" applyProtection="1">
      <protection locked="0"/>
    </xf>
    <xf numFmtId="175" fontId="0" fillId="0" borderId="11" xfId="26" applyNumberFormat="1" applyFont="1" applyBorder="1" applyAlignment="1" applyProtection="1">
      <alignment horizontal="right" indent="1"/>
      <protection locked="0"/>
    </xf>
    <xf numFmtId="176" fontId="0" fillId="0" borderId="10" xfId="26" applyNumberFormat="1" applyFont="1" applyBorder="1" applyProtection="1">
      <protection locked="0"/>
    </xf>
    <xf numFmtId="175" fontId="4" fillId="0" borderId="0" xfId="25" applyNumberFormat="1" applyProtection="1">
      <protection locked="0"/>
    </xf>
    <xf numFmtId="1" fontId="52" fillId="0" borderId="0" xfId="20" applyNumberFormat="1" applyFont="1"/>
    <xf numFmtId="170" fontId="52" fillId="0" borderId="0" xfId="20" applyFont="1"/>
    <xf numFmtId="172" fontId="36" fillId="8" borderId="0" xfId="0" applyNumberFormat="1" applyFont="1" applyFill="1" applyAlignment="1">
      <alignment horizontal="left" indent="1"/>
    </xf>
    <xf numFmtId="170" fontId="37" fillId="0" borderId="4" xfId="22" applyBorder="1" applyAlignment="1">
      <alignment horizontal="center" vertical="center" wrapText="1"/>
    </xf>
    <xf numFmtId="170" fontId="37" fillId="10" borderId="5" xfId="22" applyFill="1" applyBorder="1" applyAlignment="1">
      <alignment horizontal="center" vertical="center" wrapText="1"/>
    </xf>
    <xf numFmtId="0" fontId="0" fillId="0" borderId="15" xfId="0" applyBorder="1"/>
    <xf numFmtId="14" fontId="0" fillId="0" borderId="6" xfId="0" applyNumberFormat="1" applyBorder="1"/>
    <xf numFmtId="9" fontId="0" fillId="0" borderId="16" xfId="0" applyNumberFormat="1" applyBorder="1"/>
    <xf numFmtId="0" fontId="0" fillId="0" borderId="17" xfId="0" applyBorder="1"/>
    <xf numFmtId="14" fontId="0" fillId="0" borderId="7" xfId="0" applyNumberFormat="1" applyBorder="1"/>
    <xf numFmtId="9" fontId="0" fillId="0" borderId="18" xfId="0" applyNumberFormat="1" applyBorder="1"/>
    <xf numFmtId="0" fontId="0" fillId="8" borderId="0" xfId="0" applyFill="1"/>
    <xf numFmtId="0" fontId="53" fillId="0" borderId="0" xfId="0" applyFont="1" applyAlignment="1">
      <alignment vertical="center"/>
    </xf>
    <xf numFmtId="170" fontId="18" fillId="0" borderId="0" xfId="20" applyFill="1"/>
    <xf numFmtId="1" fontId="52" fillId="0" borderId="0" xfId="20" applyNumberFormat="1" applyFont="1" applyAlignment="1">
      <alignment horizontal="right"/>
    </xf>
    <xf numFmtId="170" fontId="52" fillId="0" borderId="0" xfId="20" applyFont="1" applyAlignment="1">
      <alignment horizontal="right"/>
    </xf>
    <xf numFmtId="0" fontId="54" fillId="0" borderId="0" xfId="0" applyFont="1" applyAlignment="1">
      <alignment vertical="center"/>
    </xf>
    <xf numFmtId="9" fontId="0" fillId="0" borderId="0" xfId="0" applyNumberFormat="1"/>
    <xf numFmtId="0" fontId="0" fillId="0" borderId="0" xfId="0"/>
    <xf numFmtId="170" fontId="27" fillId="0" borderId="0" xfId="20" applyFont="1" applyFill="1" applyAlignment="1">
      <alignment horizontal="left" indent="8"/>
    </xf>
    <xf numFmtId="170" fontId="27" fillId="0" borderId="0" xfId="20" applyFont="1" applyFill="1" applyAlignment="1">
      <alignment horizontal="right"/>
    </xf>
    <xf numFmtId="170" fontId="28" fillId="0" borderId="0" xfId="20" applyFont="1" applyFill="1"/>
    <xf numFmtId="1" fontId="28" fillId="0" borderId="0" xfId="20" quotePrefix="1" applyNumberFormat="1" applyFont="1" applyFill="1" applyAlignment="1">
      <alignment horizontal="right"/>
    </xf>
    <xf numFmtId="170" fontId="55" fillId="0" borderId="0" xfId="29" applyNumberFormat="1" applyFill="1"/>
    <xf numFmtId="170" fontId="28" fillId="0" borderId="22" xfId="21" applyFont="1" applyFill="1" applyBorder="1" applyAlignment="1" applyProtection="1">
      <alignment vertical="center"/>
    </xf>
    <xf numFmtId="0" fontId="57" fillId="0" borderId="22" xfId="21" applyNumberFormat="1" applyFont="1" applyFill="1" applyBorder="1" applyAlignment="1" applyProtection="1">
      <alignment vertical="center"/>
    </xf>
    <xf numFmtId="170" fontId="55" fillId="0" borderId="0" xfId="29" applyNumberFormat="1" applyFill="1" applyAlignment="1">
      <alignment horizontal="left" indent="4"/>
    </xf>
    <xf numFmtId="9" fontId="0" fillId="0" borderId="0" xfId="0" applyNumberFormat="1" applyFill="1" applyBorder="1"/>
    <xf numFmtId="3" fontId="0" fillId="0" borderId="0" xfId="0" applyNumberFormat="1" applyFill="1" applyBorder="1"/>
    <xf numFmtId="1" fontId="0" fillId="0" borderId="0" xfId="0" applyNumberFormat="1" applyFill="1" applyBorder="1" applyAlignment="1">
      <alignment horizontal="right"/>
    </xf>
    <xf numFmtId="164" fontId="0" fillId="0" borderId="0" xfId="1" applyNumberFormat="1" applyFont="1" applyAlignment="1">
      <alignment horizontal="right"/>
    </xf>
    <xf numFmtId="0" fontId="0" fillId="0" borderId="0" xfId="0"/>
    <xf numFmtId="3" fontId="0" fillId="0" borderId="0" xfId="0" applyNumberFormat="1"/>
    <xf numFmtId="0" fontId="28" fillId="0" borderId="24" xfId="0" applyFont="1" applyBorder="1" applyAlignment="1">
      <alignment vertical="top" wrapText="1"/>
    </xf>
    <xf numFmtId="0" fontId="58" fillId="0" borderId="24" xfId="0" applyFont="1" applyBorder="1" applyAlignment="1">
      <alignment horizontal="center" vertical="center" wrapText="1" readingOrder="1"/>
    </xf>
    <xf numFmtId="0" fontId="59" fillId="0" borderId="25" xfId="0" applyFont="1" applyBorder="1" applyAlignment="1">
      <alignment horizontal="left" vertical="center" wrapText="1" indent="1" readingOrder="1"/>
    </xf>
    <xf numFmtId="3" fontId="60" fillId="0" borderId="25" xfId="0" applyNumberFormat="1" applyFont="1" applyBorder="1" applyAlignment="1">
      <alignment horizontal="center" vertical="center" wrapText="1" readingOrder="1"/>
    </xf>
    <xf numFmtId="0" fontId="59" fillId="0" borderId="26" xfId="0" applyFont="1" applyBorder="1" applyAlignment="1">
      <alignment horizontal="left" vertical="center" wrapText="1" indent="1" readingOrder="1"/>
    </xf>
    <xf numFmtId="9" fontId="60" fillId="0" borderId="26" xfId="0" applyNumberFormat="1" applyFont="1" applyBorder="1" applyAlignment="1">
      <alignment horizontal="center" vertical="center" wrapText="1" readingOrder="1"/>
    </xf>
    <xf numFmtId="9" fontId="61" fillId="0" borderId="26" xfId="0" applyNumberFormat="1" applyFont="1" applyBorder="1" applyAlignment="1">
      <alignment horizontal="center" vertical="center" wrapText="1" readingOrder="1"/>
    </xf>
    <xf numFmtId="0" fontId="28" fillId="0" borderId="26" xfId="0" applyFont="1" applyBorder="1" applyAlignment="1">
      <alignment horizontal="center" vertical="top" wrapText="1"/>
    </xf>
    <xf numFmtId="3" fontId="60" fillId="0" borderId="26" xfId="0" applyNumberFormat="1" applyFont="1" applyBorder="1" applyAlignment="1">
      <alignment horizontal="center" vertical="center" wrapText="1" readingOrder="1"/>
    </xf>
    <xf numFmtId="164" fontId="60" fillId="0" borderId="26" xfId="0" applyNumberFormat="1" applyFont="1" applyBorder="1" applyAlignment="1">
      <alignment horizontal="center" vertical="center" wrapText="1" readingOrder="1"/>
    </xf>
    <xf numFmtId="1" fontId="62" fillId="0" borderId="0" xfId="0" applyNumberFormat="1" applyFont="1"/>
    <xf numFmtId="3" fontId="0" fillId="0" borderId="0" xfId="0" applyNumberFormat="1"/>
    <xf numFmtId="0" fontId="0" fillId="0" borderId="0" xfId="0"/>
    <xf numFmtId="0" fontId="30" fillId="16" borderId="0" xfId="30"/>
    <xf numFmtId="0" fontId="33" fillId="16" borderId="0" xfId="30" applyFont="1"/>
    <xf numFmtId="0" fontId="63" fillId="0" borderId="27" xfId="0" applyFont="1" applyBorder="1" applyAlignment="1">
      <alignment vertical="center" wrapText="1"/>
    </xf>
    <xf numFmtId="0" fontId="64" fillId="6" borderId="28" xfId="0" applyFont="1" applyFill="1" applyBorder="1" applyAlignment="1">
      <alignment horizontal="center" vertical="center" wrapText="1" readingOrder="1"/>
    </xf>
    <xf numFmtId="0" fontId="65" fillId="0" borderId="29" xfId="0" applyFont="1" applyBorder="1" applyAlignment="1">
      <alignment horizontal="left" vertical="center" wrapText="1" indent="1" readingOrder="1"/>
    </xf>
    <xf numFmtId="3" fontId="65" fillId="0" borderId="29" xfId="0" applyNumberFormat="1" applyFont="1" applyBorder="1" applyAlignment="1">
      <alignment horizontal="right" vertical="center" wrapText="1" indent="1" readingOrder="1"/>
    </xf>
    <xf numFmtId="9" fontId="65" fillId="13" borderId="29" xfId="0" applyNumberFormat="1" applyFont="1" applyFill="1" applyBorder="1" applyAlignment="1">
      <alignment horizontal="right" vertical="center" wrapText="1" indent="1" readingOrder="1"/>
    </xf>
    <xf numFmtId="9" fontId="66" fillId="13" borderId="29" xfId="0" applyNumberFormat="1" applyFont="1" applyFill="1" applyBorder="1" applyAlignment="1">
      <alignment horizontal="right" vertical="center" wrapText="1" indent="1" readingOrder="1"/>
    </xf>
    <xf numFmtId="3" fontId="65" fillId="13" borderId="29" xfId="0" applyNumberFormat="1" applyFont="1" applyFill="1" applyBorder="1" applyAlignment="1">
      <alignment horizontal="right" vertical="center" wrapText="1" indent="1" readingOrder="1"/>
    </xf>
    <xf numFmtId="0" fontId="65" fillId="0" borderId="30" xfId="0" applyFont="1" applyBorder="1" applyAlignment="1">
      <alignment horizontal="left" vertical="center" wrapText="1" indent="1" readingOrder="1"/>
    </xf>
    <xf numFmtId="9" fontId="65" fillId="13" borderId="31" xfId="0" applyNumberFormat="1" applyFont="1" applyFill="1" applyBorder="1" applyAlignment="1">
      <alignment horizontal="right" vertical="center" wrapText="1" indent="1" readingOrder="1"/>
    </xf>
    <xf numFmtId="9" fontId="66" fillId="13" borderId="31" xfId="0" applyNumberFormat="1" applyFont="1" applyFill="1" applyBorder="1" applyAlignment="1">
      <alignment horizontal="right" vertical="center" wrapText="1" indent="1" readingOrder="1"/>
    </xf>
    <xf numFmtId="3" fontId="65" fillId="13" borderId="31" xfId="0" applyNumberFormat="1" applyFont="1" applyFill="1" applyBorder="1" applyAlignment="1">
      <alignment horizontal="right" vertical="center" wrapText="1" indent="1" readingOrder="1"/>
    </xf>
    <xf numFmtId="9" fontId="65" fillId="13" borderId="30" xfId="0" applyNumberFormat="1" applyFont="1" applyFill="1" applyBorder="1" applyAlignment="1">
      <alignment horizontal="right" vertical="center" wrapText="1" indent="1" readingOrder="1"/>
    </xf>
    <xf numFmtId="3" fontId="65" fillId="13" borderId="30" xfId="0" applyNumberFormat="1" applyFont="1" applyFill="1" applyBorder="1" applyAlignment="1">
      <alignment horizontal="right" vertical="center" wrapText="1" indent="1" readingOrder="1"/>
    </xf>
    <xf numFmtId="9" fontId="66" fillId="13" borderId="30" xfId="0" applyNumberFormat="1" applyFont="1" applyFill="1" applyBorder="1" applyAlignment="1">
      <alignment horizontal="right" vertical="center" wrapText="1" indent="1" readingOrder="1"/>
    </xf>
    <xf numFmtId="178" fontId="65" fillId="13" borderId="30" xfId="0" applyNumberFormat="1" applyFont="1" applyFill="1" applyBorder="1" applyAlignment="1">
      <alignment horizontal="right" vertical="center" wrapText="1" indent="1" readingOrder="1"/>
    </xf>
    <xf numFmtId="0" fontId="65" fillId="0" borderId="32" xfId="0" applyFont="1" applyBorder="1" applyAlignment="1">
      <alignment horizontal="left" vertical="center" wrapText="1" indent="1" readingOrder="1"/>
    </xf>
    <xf numFmtId="9" fontId="66" fillId="13" borderId="32" xfId="0" applyNumberFormat="1" applyFont="1" applyFill="1" applyBorder="1" applyAlignment="1">
      <alignment horizontal="right" vertical="center" wrapText="1" indent="1" readingOrder="1"/>
    </xf>
    <xf numFmtId="178" fontId="65" fillId="13" borderId="32" xfId="0" applyNumberFormat="1" applyFont="1" applyFill="1" applyBorder="1" applyAlignment="1">
      <alignment horizontal="right" vertical="center" wrapText="1" indent="1" readingOrder="1"/>
    </xf>
    <xf numFmtId="0" fontId="0" fillId="0" borderId="33" xfId="0" applyBorder="1"/>
    <xf numFmtId="0" fontId="0" fillId="0" borderId="35" xfId="0" applyBorder="1"/>
    <xf numFmtId="0" fontId="0" fillId="0" borderId="14" xfId="0" applyBorder="1"/>
    <xf numFmtId="0" fontId="0" fillId="0" borderId="10" xfId="0" applyBorder="1"/>
    <xf numFmtId="0" fontId="67" fillId="0" borderId="0" xfId="0" applyFont="1" applyBorder="1" applyAlignment="1">
      <alignment horizontal="left" vertical="center" readingOrder="1"/>
    </xf>
    <xf numFmtId="0" fontId="0" fillId="0" borderId="0" xfId="0" applyBorder="1"/>
    <xf numFmtId="0" fontId="0" fillId="0" borderId="36" xfId="0" applyBorder="1"/>
    <xf numFmtId="0" fontId="0" fillId="0" borderId="1" xfId="0" applyBorder="1"/>
    <xf numFmtId="0" fontId="0" fillId="0" borderId="37" xfId="0" applyBorder="1"/>
    <xf numFmtId="1" fontId="34" fillId="0" borderId="0" xfId="0" applyNumberFormat="1" applyFont="1"/>
    <xf numFmtId="0" fontId="0" fillId="0" borderId="39" xfId="0" applyBorder="1"/>
    <xf numFmtId="14" fontId="0" fillId="0" borderId="39" xfId="0" applyNumberFormat="1" applyBorder="1"/>
    <xf numFmtId="166" fontId="0" fillId="7" borderId="39" xfId="24" applyNumberFormat="1" applyFont="1" applyFill="1" applyBorder="1"/>
    <xf numFmtId="166" fontId="35" fillId="10" borderId="39" xfId="24" applyNumberFormat="1" applyFont="1" applyFill="1" applyBorder="1"/>
    <xf numFmtId="166" fontId="0" fillId="0" borderId="39" xfId="0" applyNumberFormat="1" applyBorder="1"/>
    <xf numFmtId="170" fontId="7" fillId="3" borderId="38" xfId="17" applyNumberFormat="1" applyBorder="1" applyAlignment="1">
      <alignment horizontal="center" vertical="center" wrapText="1"/>
    </xf>
    <xf numFmtId="170" fontId="30" fillId="18" borderId="38" xfId="32" applyNumberFormat="1" applyBorder="1" applyAlignment="1">
      <alignment horizontal="center" vertical="center" wrapText="1"/>
    </xf>
    <xf numFmtId="170" fontId="30" fillId="15" borderId="38" xfId="28" applyNumberFormat="1" applyBorder="1" applyAlignment="1">
      <alignment horizontal="center" vertical="center" wrapText="1"/>
    </xf>
    <xf numFmtId="0" fontId="7" fillId="4" borderId="39" xfId="18" applyBorder="1"/>
    <xf numFmtId="14" fontId="7" fillId="4" borderId="39" xfId="18" applyNumberFormat="1" applyBorder="1"/>
    <xf numFmtId="166" fontId="7" fillId="4" borderId="39" xfId="18" applyNumberFormat="1" applyBorder="1"/>
    <xf numFmtId="0" fontId="7" fillId="0" borderId="39" xfId="18" applyFill="1" applyBorder="1"/>
    <xf numFmtId="14" fontId="7" fillId="0" borderId="39" xfId="18" applyNumberFormat="1" applyFill="1" applyBorder="1"/>
    <xf numFmtId="166" fontId="7" fillId="0" borderId="39" xfId="18" applyNumberFormat="1" applyFill="1" applyBorder="1"/>
    <xf numFmtId="170" fontId="68" fillId="17" borderId="38" xfId="31" applyNumberFormat="1" applyBorder="1" applyAlignment="1">
      <alignment horizontal="center" vertical="center" wrapText="1"/>
    </xf>
    <xf numFmtId="170" fontId="30" fillId="19" borderId="38" xfId="33" applyNumberFormat="1" applyBorder="1" applyAlignment="1">
      <alignment horizontal="center" vertical="center" wrapText="1"/>
    </xf>
    <xf numFmtId="170" fontId="30" fillId="15" borderId="43" xfId="28" applyNumberFormat="1" applyBorder="1" applyAlignment="1">
      <alignment horizontal="center" vertical="center" wrapText="1"/>
    </xf>
    <xf numFmtId="0" fontId="0" fillId="0" borderId="42" xfId="0" applyBorder="1"/>
    <xf numFmtId="0" fontId="0" fillId="0" borderId="45" xfId="0" applyBorder="1"/>
    <xf numFmtId="9" fontId="0" fillId="0" borderId="44" xfId="0" applyNumberFormat="1" applyBorder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164" fontId="0" fillId="20" borderId="0" xfId="0" applyNumberFormat="1" applyFill="1"/>
    <xf numFmtId="164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0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164" fontId="0" fillId="21" borderId="0" xfId="0" applyNumberFormat="1" applyFill="1"/>
    <xf numFmtId="164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21" borderId="0" xfId="0" applyNumberFormat="1" applyFill="1"/>
    <xf numFmtId="3" fontId="0" fillId="8" borderId="0" xfId="0" applyNumberFormat="1" applyFill="1"/>
    <xf numFmtId="3" fontId="0" fillId="8" borderId="0" xfId="1" applyNumberFormat="1" applyFont="1" applyFill="1"/>
    <xf numFmtId="176" fontId="0" fillId="0" borderId="0" xfId="26" applyNumberFormat="1" applyFont="1" applyBorder="1" applyProtection="1">
      <protection locked="0"/>
    </xf>
    <xf numFmtId="174" fontId="30" fillId="0" borderId="0" xfId="25" applyNumberFormat="1" applyFont="1" applyProtection="1">
      <protection locked="0"/>
    </xf>
    <xf numFmtId="0" fontId="30" fillId="15" borderId="0" xfId="28" applyBorder="1" applyAlignment="1">
      <alignment horizontal="right" wrapText="1"/>
    </xf>
    <xf numFmtId="17" fontId="30" fillId="15" borderId="2" xfId="28" applyNumberFormat="1" applyBorder="1" applyAlignment="1">
      <alignment horizontal="right" wrapText="1"/>
    </xf>
    <xf numFmtId="166" fontId="69" fillId="22" borderId="46" xfId="34" applyNumberFormat="1"/>
    <xf numFmtId="9" fontId="69" fillId="22" borderId="46" xfId="34" applyNumberFormat="1"/>
    <xf numFmtId="3" fontId="69" fillId="22" borderId="46" xfId="34" applyNumberFormat="1"/>
    <xf numFmtId="17" fontId="31" fillId="0" borderId="0" xfId="0" applyNumberFormat="1" applyFont="1" applyBorder="1" applyAlignment="1">
      <alignment horizontal="right" wrapText="1"/>
    </xf>
    <xf numFmtId="0" fontId="69" fillId="22" borderId="46" xfId="34"/>
    <xf numFmtId="168" fontId="69" fillId="22" borderId="46" xfId="34" applyNumberFormat="1"/>
    <xf numFmtId="164" fontId="69" fillId="22" borderId="46" xfId="34" applyNumberFormat="1"/>
    <xf numFmtId="164" fontId="69" fillId="22" borderId="46" xfId="34" applyNumberFormat="1" applyAlignment="1">
      <alignment horizontal="right"/>
    </xf>
    <xf numFmtId="171" fontId="69" fillId="22" borderId="46" xfId="34" applyNumberFormat="1" applyAlignment="1">
      <alignment horizontal="right"/>
    </xf>
    <xf numFmtId="17" fontId="30" fillId="15" borderId="0" xfId="28" applyNumberFormat="1" applyBorder="1" applyAlignment="1">
      <alignment horizontal="right" wrapText="1"/>
    </xf>
    <xf numFmtId="1" fontId="69" fillId="22" borderId="46" xfId="34" applyNumberFormat="1"/>
    <xf numFmtId="0" fontId="43" fillId="4" borderId="0" xfId="18" applyFont="1" applyBorder="1" applyAlignment="1">
      <alignment horizontal="right" wrapText="1"/>
    </xf>
    <xf numFmtId="0" fontId="43" fillId="5" borderId="0" xfId="19" applyFont="1" applyBorder="1" applyAlignment="1">
      <alignment horizontal="right" wrapText="1"/>
    </xf>
    <xf numFmtId="0" fontId="43" fillId="2" borderId="0" xfId="16" applyFont="1" applyBorder="1" applyAlignment="1">
      <alignment horizontal="right" wrapText="1"/>
    </xf>
    <xf numFmtId="17" fontId="30" fillId="15" borderId="0" xfId="28" applyNumberFormat="1" applyFont="1" applyBorder="1" applyAlignment="1">
      <alignment horizontal="right" wrapText="1"/>
    </xf>
    <xf numFmtId="0" fontId="70" fillId="3" borderId="0" xfId="17" applyFont="1" applyBorder="1" applyAlignment="1">
      <alignment horizontal="right" wrapText="1"/>
    </xf>
    <xf numFmtId="179" fontId="0" fillId="0" borderId="0" xfId="0" applyNumberFormat="1" applyAlignment="1">
      <alignment horizontal="right"/>
    </xf>
    <xf numFmtId="179" fontId="0" fillId="0" borderId="0" xfId="0" applyNumberFormat="1"/>
    <xf numFmtId="179" fontId="0" fillId="0" borderId="0" xfId="1" applyNumberFormat="1" applyFont="1"/>
    <xf numFmtId="179" fontId="20" fillId="0" borderId="0" xfId="0" applyNumberFormat="1" applyFont="1"/>
    <xf numFmtId="178" fontId="0" fillId="0" borderId="0" xfId="0" applyNumberFormat="1" applyAlignment="1">
      <alignment horizontal="right"/>
    </xf>
    <xf numFmtId="178" fontId="0" fillId="0" borderId="0" xfId="0" applyNumberFormat="1"/>
    <xf numFmtId="178" fontId="0" fillId="0" borderId="0" xfId="1" applyNumberFormat="1" applyFont="1"/>
    <xf numFmtId="178" fontId="0" fillId="0" borderId="0" xfId="0" applyNumberFormat="1" applyFill="1" applyBorder="1"/>
    <xf numFmtId="178" fontId="69" fillId="22" borderId="46" xfId="34" applyNumberFormat="1"/>
    <xf numFmtId="171" fontId="69" fillId="22" borderId="46" xfId="34" applyNumberFormat="1"/>
    <xf numFmtId="3" fontId="69" fillId="22" borderId="46" xfId="34" applyNumberFormat="1" applyAlignment="1">
      <alignment horizontal="right"/>
    </xf>
    <xf numFmtId="178" fontId="69" fillId="22" borderId="46" xfId="34" applyNumberFormat="1" applyAlignment="1">
      <alignment horizontal="right"/>
    </xf>
    <xf numFmtId="3" fontId="34" fillId="0" borderId="0" xfId="0" applyNumberFormat="1" applyFont="1"/>
    <xf numFmtId="9" fontId="47" fillId="14" borderId="47" xfId="26" applyNumberFormat="1" applyFont="1" applyFill="1" applyBorder="1" applyAlignment="1" applyProtection="1">
      <alignment vertical="center" wrapText="1"/>
    </xf>
    <xf numFmtId="0" fontId="72" fillId="0" borderId="0" xfId="0" applyFont="1" applyAlignment="1">
      <alignment vertical="center"/>
    </xf>
    <xf numFmtId="170" fontId="73" fillId="0" borderId="0" xfId="20" applyFont="1"/>
    <xf numFmtId="0" fontId="74" fillId="0" borderId="0" xfId="0" applyFont="1" applyAlignment="1">
      <alignment vertical="center"/>
    </xf>
    <xf numFmtId="9" fontId="65" fillId="0" borderId="29" xfId="0" applyNumberFormat="1" applyFont="1" applyBorder="1" applyAlignment="1">
      <alignment horizontal="right" vertical="center" wrapText="1" indent="1" readingOrder="1"/>
    </xf>
    <xf numFmtId="164" fontId="65" fillId="0" borderId="29" xfId="35" applyNumberFormat="1" applyFont="1" applyBorder="1" applyAlignment="1">
      <alignment horizontal="right" vertical="center" wrapText="1" indent="1" readingOrder="1"/>
    </xf>
    <xf numFmtId="17" fontId="43" fillId="26" borderId="2" xfId="28" applyNumberFormat="1" applyFont="1" applyFill="1" applyBorder="1" applyAlignment="1">
      <alignment horizontal="right" wrapText="1"/>
    </xf>
    <xf numFmtId="1" fontId="0" fillId="25" borderId="0" xfId="0" applyNumberFormat="1" applyFill="1"/>
    <xf numFmtId="0" fontId="0" fillId="25" borderId="0" xfId="0" applyFill="1"/>
    <xf numFmtId="9" fontId="0" fillId="25" borderId="0" xfId="35" applyFont="1" applyFill="1"/>
    <xf numFmtId="9" fontId="0" fillId="0" borderId="0" xfId="35" applyFont="1"/>
    <xf numFmtId="178" fontId="0" fillId="25" borderId="0" xfId="0" applyNumberFormat="1" applyFill="1"/>
    <xf numFmtId="0" fontId="33" fillId="27" borderId="48" xfId="37" applyNumberFormat="1" applyFont="1" applyFill="1" applyBorder="1" applyAlignment="1"/>
    <xf numFmtId="0" fontId="33" fillId="27" borderId="49" xfId="37" applyNumberFormat="1" applyFont="1" applyFill="1" applyBorder="1" applyAlignment="1"/>
    <xf numFmtId="0" fontId="33" fillId="27" borderId="50" xfId="37" applyNumberFormat="1" applyFont="1" applyFill="1" applyBorder="1" applyAlignment="1"/>
    <xf numFmtId="0" fontId="17" fillId="0" borderId="47" xfId="37" applyFont="1" applyBorder="1"/>
    <xf numFmtId="49" fontId="17" fillId="0" borderId="47" xfId="37" applyNumberFormat="1" applyFont="1" applyBorder="1"/>
    <xf numFmtId="166" fontId="0" fillId="0" borderId="0" xfId="1" applyNumberFormat="1" applyFont="1" applyBorder="1"/>
    <xf numFmtId="166" fontId="75" fillId="0" borderId="0" xfId="1" applyNumberFormat="1" applyFont="1" applyBorder="1"/>
    <xf numFmtId="166" fontId="0" fillId="0" borderId="0" xfId="0" applyNumberFormat="1"/>
    <xf numFmtId="166" fontId="0" fillId="0" borderId="0" xfId="0" applyNumberFormat="1" applyAlignment="1">
      <alignment horizontal="right"/>
    </xf>
    <xf numFmtId="170" fontId="51" fillId="0" borderId="0" xfId="21" applyFont="1" applyAlignment="1" applyProtection="1">
      <alignment horizontal="center"/>
    </xf>
    <xf numFmtId="170" fontId="51" fillId="0" borderId="0" xfId="21" applyFont="1" applyAlignment="1" applyProtection="1">
      <alignment horizontal="center"/>
    </xf>
    <xf numFmtId="170" fontId="71" fillId="23" borderId="0" xfId="36" applyNumberFormat="1"/>
    <xf numFmtId="170" fontId="68" fillId="17" borderId="0" xfId="31" applyNumberFormat="1"/>
    <xf numFmtId="170" fontId="52" fillId="0" borderId="0" xfId="20" applyFont="1" applyAlignment="1">
      <alignment horizontal="left"/>
    </xf>
    <xf numFmtId="170" fontId="18" fillId="0" borderId="0" xfId="20" applyAlignment="1">
      <alignment horizontal="left"/>
    </xf>
    <xf numFmtId="0" fontId="0" fillId="0" borderId="0" xfId="0" applyAlignment="1">
      <alignment horizontal="left"/>
    </xf>
    <xf numFmtId="17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7" fontId="0" fillId="0" borderId="0" xfId="0" applyNumberFormat="1"/>
    <xf numFmtId="167" fontId="0" fillId="0" borderId="0" xfId="0" applyNumberFormat="1"/>
    <xf numFmtId="17" fontId="33" fillId="15" borderId="2" xfId="28" applyNumberFormat="1" applyFont="1" applyFill="1" applyBorder="1" applyAlignment="1">
      <alignment horizontal="right" wrapText="1"/>
    </xf>
    <xf numFmtId="9" fontId="0" fillId="0" borderId="0" xfId="0" applyNumberFormat="1" applyFill="1" applyBorder="1" applyAlignment="1">
      <alignment horizontal="right"/>
    </xf>
    <xf numFmtId="3" fontId="0" fillId="0" borderId="0" xfId="0" applyNumberFormat="1" applyFill="1" applyBorder="1" applyAlignment="1">
      <alignment horizontal="right"/>
    </xf>
    <xf numFmtId="1" fontId="0" fillId="0" borderId="0" xfId="0" applyNumberFormat="1" applyAlignment="1">
      <alignment horizontal="right"/>
    </xf>
    <xf numFmtId="3" fontId="14" fillId="0" borderId="0" xfId="1" applyNumberFormat="1" applyFont="1" applyAlignment="1">
      <alignment horizontal="right"/>
    </xf>
    <xf numFmtId="3" fontId="15" fillId="0" borderId="0" xfId="0" applyNumberFormat="1" applyFont="1" applyAlignment="1">
      <alignment horizontal="right"/>
    </xf>
    <xf numFmtId="168" fontId="0" fillId="0" borderId="0" xfId="0" applyNumberFormat="1" applyAlignment="1">
      <alignment horizontal="right"/>
    </xf>
    <xf numFmtId="1" fontId="0" fillId="0" borderId="0" xfId="1" applyNumberFormat="1" applyFont="1" applyAlignment="1">
      <alignment horizontal="right"/>
    </xf>
    <xf numFmtId="0" fontId="76" fillId="0" borderId="0" xfId="0" applyFont="1"/>
    <xf numFmtId="14" fontId="0" fillId="0" borderId="0" xfId="0" applyNumberFormat="1"/>
    <xf numFmtId="180" fontId="0" fillId="0" borderId="0" xfId="1" applyNumberFormat="1" applyFont="1"/>
    <xf numFmtId="0" fontId="77" fillId="0" borderId="0" xfId="0" applyFont="1" applyAlignment="1">
      <alignment horizontal="right"/>
    </xf>
    <xf numFmtId="49" fontId="78" fillId="0" borderId="0" xfId="0" applyNumberFormat="1" applyFont="1"/>
    <xf numFmtId="181" fontId="0" fillId="0" borderId="0" xfId="0" applyNumberFormat="1"/>
    <xf numFmtId="0" fontId="79" fillId="0" borderId="0" xfId="0" applyFont="1" applyAlignment="1">
      <alignment horizontal="right"/>
    </xf>
    <xf numFmtId="0" fontId="80" fillId="0" borderId="0" xfId="0" applyFont="1"/>
    <xf numFmtId="0" fontId="33" fillId="16" borderId="0" xfId="30" applyFont="1" applyBorder="1" applyAlignment="1">
      <alignment horizontal="left"/>
    </xf>
    <xf numFmtId="0" fontId="30" fillId="16" borderId="0" xfId="30" applyBorder="1" applyAlignment="1">
      <alignment horizontal="centerContinuous"/>
    </xf>
    <xf numFmtId="182" fontId="0" fillId="0" borderId="0" xfId="0" applyNumberFormat="1"/>
    <xf numFmtId="37" fontId="0" fillId="0" borderId="0" xfId="1" applyNumberFormat="1" applyFont="1"/>
    <xf numFmtId="182" fontId="3" fillId="0" borderId="0" xfId="35" applyNumberFormat="1" applyFont="1"/>
    <xf numFmtId="182" fontId="0" fillId="0" borderId="0" xfId="35" applyNumberFormat="1" applyFont="1"/>
    <xf numFmtId="9" fontId="0" fillId="0" borderId="0" xfId="35" applyNumberFormat="1" applyFont="1"/>
    <xf numFmtId="9" fontId="0" fillId="0" borderId="0" xfId="35" applyFont="1" applyBorder="1"/>
    <xf numFmtId="182" fontId="3" fillId="0" borderId="0" xfId="35" applyNumberFormat="1" applyFont="1" applyBorder="1"/>
    <xf numFmtId="182" fontId="0" fillId="0" borderId="0" xfId="35" applyNumberFormat="1" applyFont="1" applyBorder="1"/>
    <xf numFmtId="37" fontId="0" fillId="0" borderId="0" xfId="1" applyNumberFormat="1" applyFont="1" applyBorder="1"/>
    <xf numFmtId="9" fontId="0" fillId="0" borderId="0" xfId="35" applyNumberFormat="1" applyFont="1" applyBorder="1"/>
    <xf numFmtId="0" fontId="81" fillId="24" borderId="0" xfId="0" applyFont="1" applyFill="1" applyBorder="1" applyAlignment="1"/>
    <xf numFmtId="0" fontId="30" fillId="15" borderId="0" xfId="28" applyBorder="1" applyAlignment="1">
      <alignment horizontal="left"/>
    </xf>
    <xf numFmtId="0" fontId="38" fillId="0" borderId="0" xfId="0" applyFont="1" applyBorder="1" applyAlignment="1">
      <alignment vertical="center"/>
    </xf>
    <xf numFmtId="164" fontId="0" fillId="0" borderId="0" xfId="1" applyNumberFormat="1" applyFont="1"/>
    <xf numFmtId="164" fontId="0" fillId="0" borderId="0" xfId="35" applyNumberFormat="1" applyFont="1"/>
    <xf numFmtId="49" fontId="73" fillId="0" borderId="0" xfId="20" applyNumberFormat="1" applyFont="1" applyAlignment="1">
      <alignment horizontal="left"/>
    </xf>
    <xf numFmtId="49" fontId="18" fillId="0" borderId="0" xfId="20" applyNumberFormat="1" applyAlignment="1">
      <alignment horizontal="left"/>
    </xf>
    <xf numFmtId="49" fontId="0" fillId="0" borderId="0" xfId="0" applyNumberFormat="1" applyAlignment="1">
      <alignment horizontal="left"/>
    </xf>
    <xf numFmtId="170" fontId="51" fillId="0" borderId="0" xfId="21" applyFont="1" applyAlignment="1" applyProtection="1">
      <alignment horizontal="center"/>
    </xf>
    <xf numFmtId="0" fontId="0" fillId="0" borderId="0" xfId="0" applyAlignment="1">
      <alignment vertical="center"/>
    </xf>
    <xf numFmtId="164" fontId="75" fillId="0" borderId="52" xfId="1" applyNumberFormat="1" applyFont="1" applyBorder="1"/>
    <xf numFmtId="164" fontId="0" fillId="0" borderId="52" xfId="1" applyNumberFormat="1" applyFont="1" applyBorder="1"/>
    <xf numFmtId="164" fontId="0" fillId="0" borderId="52" xfId="35" applyNumberFormat="1" applyFont="1" applyBorder="1"/>
    <xf numFmtId="164" fontId="0" fillId="0" borderId="52" xfId="0" applyNumberFormat="1" applyBorder="1" applyAlignment="1">
      <alignment horizontal="right"/>
    </xf>
    <xf numFmtId="164" fontId="0" fillId="0" borderId="52" xfId="0" applyNumberFormat="1" applyBorder="1"/>
    <xf numFmtId="49" fontId="0" fillId="0" borderId="0" xfId="0" applyNumberFormat="1" applyBorder="1" applyAlignment="1">
      <alignment horizontal="left"/>
    </xf>
    <xf numFmtId="49" fontId="0" fillId="0" borderId="0" xfId="1" applyNumberFormat="1" applyFont="1" applyBorder="1" applyAlignment="1">
      <alignment horizontal="left"/>
    </xf>
    <xf numFmtId="164" fontId="75" fillId="0" borderId="0" xfId="1" applyNumberFormat="1" applyFont="1" applyBorder="1"/>
    <xf numFmtId="166" fontId="0" fillId="0" borderId="52" xfId="1" applyNumberFormat="1" applyFont="1" applyBorder="1"/>
    <xf numFmtId="9" fontId="0" fillId="0" borderId="52" xfId="0" applyNumberFormat="1" applyBorder="1"/>
    <xf numFmtId="9" fontId="0" fillId="0" borderId="52" xfId="35" applyNumberFormat="1" applyFont="1" applyBorder="1"/>
    <xf numFmtId="166" fontId="7" fillId="13" borderId="0" xfId="18" applyNumberFormat="1" applyFill="1"/>
    <xf numFmtId="9" fontId="13" fillId="13" borderId="0" xfId="35" applyFill="1"/>
    <xf numFmtId="166" fontId="7" fillId="13" borderId="0" xfId="18" applyNumberFormat="1" applyFill="1" applyBorder="1"/>
    <xf numFmtId="9" fontId="13" fillId="13" borderId="0" xfId="35" applyFill="1" applyBorder="1"/>
    <xf numFmtId="37" fontId="0" fillId="0" borderId="52" xfId="1" applyNumberFormat="1" applyFont="1" applyBorder="1"/>
    <xf numFmtId="37" fontId="0" fillId="0" borderId="0" xfId="0" applyNumberFormat="1"/>
    <xf numFmtId="37" fontId="0" fillId="0" borderId="52" xfId="0" applyNumberFormat="1" applyBorder="1"/>
    <xf numFmtId="166" fontId="0" fillId="0" borderId="52" xfId="0" applyNumberFormat="1" applyBorder="1"/>
    <xf numFmtId="9" fontId="0" fillId="0" borderId="0" xfId="0" applyNumberFormat="1" applyBorder="1"/>
    <xf numFmtId="49" fontId="0" fillId="0" borderId="0" xfId="0" applyNumberFormat="1"/>
    <xf numFmtId="0" fontId="82" fillId="28" borderId="0" xfId="39" applyBorder="1" applyAlignment="1">
      <alignment horizontal="centerContinuous"/>
    </xf>
    <xf numFmtId="0" fontId="83" fillId="0" borderId="0" xfId="0" applyFont="1"/>
    <xf numFmtId="0" fontId="84" fillId="0" borderId="0" xfId="0" applyFont="1"/>
    <xf numFmtId="0" fontId="85" fillId="0" borderId="0" xfId="0" applyFont="1" applyAlignment="1">
      <alignment horizontal="right"/>
    </xf>
    <xf numFmtId="49" fontId="86" fillId="0" borderId="0" xfId="0" applyNumberFormat="1" applyFont="1"/>
    <xf numFmtId="0" fontId="84" fillId="0" borderId="0" xfId="0" applyFont="1" applyAlignment="1">
      <alignment horizontal="right"/>
    </xf>
    <xf numFmtId="0" fontId="87" fillId="0" borderId="0" xfId="0" applyFont="1" applyAlignment="1">
      <alignment horizontal="right"/>
    </xf>
    <xf numFmtId="0" fontId="88" fillId="0" borderId="0" xfId="0" applyFont="1"/>
    <xf numFmtId="181" fontId="84" fillId="0" borderId="0" xfId="0" applyNumberFormat="1" applyFont="1"/>
    <xf numFmtId="178" fontId="0" fillId="0" borderId="0" xfId="0" applyNumberFormat="1" applyFill="1" applyBorder="1" applyAlignment="1">
      <alignment horizontal="right"/>
    </xf>
    <xf numFmtId="170" fontId="18" fillId="0" borderId="0" xfId="20" applyAlignment="1">
      <alignment horizontal="right"/>
    </xf>
    <xf numFmtId="166" fontId="0" fillId="0" borderId="0" xfId="1" applyNumberFormat="1" applyFont="1" applyBorder="1" applyAlignment="1">
      <alignment horizontal="right"/>
    </xf>
    <xf numFmtId="0" fontId="4" fillId="0" borderId="47" xfId="25" applyBorder="1" applyProtection="1">
      <protection locked="0"/>
    </xf>
    <xf numFmtId="0" fontId="4" fillId="11" borderId="47" xfId="25" applyFill="1" applyBorder="1" applyAlignment="1" applyProtection="1">
      <alignment horizontal="center" vertical="center"/>
      <protection locked="0"/>
    </xf>
    <xf numFmtId="0" fontId="4" fillId="7" borderId="47" xfId="25" applyFill="1" applyBorder="1" applyAlignment="1" applyProtection="1">
      <alignment horizontal="center" vertical="center" wrapText="1"/>
      <protection locked="0"/>
    </xf>
    <xf numFmtId="0" fontId="44" fillId="12" borderId="47" xfId="25" applyFont="1" applyFill="1" applyBorder="1" applyAlignment="1" applyProtection="1">
      <alignment horizontal="center" vertical="center" wrapText="1"/>
      <protection locked="0"/>
    </xf>
    <xf numFmtId="174" fontId="4" fillId="9" borderId="47" xfId="25" applyNumberFormat="1" applyFill="1" applyBorder="1" applyAlignment="1" applyProtection="1">
      <alignment horizontal="center" vertical="center"/>
      <protection locked="0"/>
    </xf>
    <xf numFmtId="174" fontId="15" fillId="9" borderId="47" xfId="25" applyNumberFormat="1" applyFont="1" applyFill="1" applyBorder="1" applyAlignment="1" applyProtection="1">
      <alignment horizontal="center" vertical="center"/>
      <protection locked="0"/>
    </xf>
    <xf numFmtId="174" fontId="45" fillId="9" borderId="47" xfId="25" applyNumberFormat="1" applyFont="1" applyFill="1" applyBorder="1" applyAlignment="1" applyProtection="1">
      <alignment horizontal="center" vertical="center"/>
      <protection locked="0"/>
    </xf>
    <xf numFmtId="0" fontId="46" fillId="0" borderId="47" xfId="25" applyFont="1" applyFill="1" applyBorder="1" applyAlignment="1" applyProtection="1">
      <alignment horizontal="right"/>
      <protection locked="0"/>
    </xf>
    <xf numFmtId="3" fontId="0" fillId="13" borderId="47" xfId="26" applyNumberFormat="1" applyFont="1" applyFill="1" applyBorder="1" applyProtection="1">
      <protection locked="0"/>
    </xf>
    <xf numFmtId="173" fontId="46" fillId="13" borderId="47" xfId="25" applyNumberFormat="1" applyFont="1" applyFill="1" applyBorder="1" applyAlignment="1" applyProtection="1">
      <alignment horizontal="center" vertical="center"/>
      <protection locked="0"/>
    </xf>
    <xf numFmtId="3" fontId="46" fillId="13" borderId="47" xfId="25" applyNumberFormat="1" applyFont="1" applyFill="1" applyBorder="1" applyAlignment="1" applyProtection="1">
      <alignment horizontal="center" vertical="center"/>
      <protection locked="0"/>
    </xf>
    <xf numFmtId="37" fontId="2" fillId="11" borderId="9" xfId="1" applyNumberFormat="1" applyFont="1" applyFill="1" applyBorder="1" applyAlignment="1" applyProtection="1">
      <alignment horizontal="right" indent="1"/>
      <protection locked="0"/>
    </xf>
    <xf numFmtId="37" fontId="2" fillId="7" borderId="9" xfId="1" applyNumberFormat="1" applyFont="1" applyFill="1" applyBorder="1" applyAlignment="1" applyProtection="1">
      <alignment horizontal="right" indent="1"/>
      <protection locked="0"/>
    </xf>
    <xf numFmtId="3" fontId="2" fillId="0" borderId="11" xfId="1" applyNumberFormat="1" applyFont="1" applyBorder="1" applyAlignment="1" applyProtection="1">
      <alignment horizontal="right" vertical="center" indent="1"/>
      <protection locked="0"/>
    </xf>
    <xf numFmtId="3" fontId="2" fillId="13" borderId="11" xfId="1" applyNumberFormat="1" applyFont="1" applyFill="1" applyBorder="1" applyAlignment="1" applyProtection="1">
      <alignment horizontal="right" vertical="center" indent="1"/>
      <protection locked="0"/>
    </xf>
    <xf numFmtId="3" fontId="50" fillId="13" borderId="11" xfId="1" applyNumberFormat="1" applyFont="1" applyFill="1" applyBorder="1" applyAlignment="1">
      <alignment horizontal="right" vertical="center" wrapText="1" indent="1"/>
    </xf>
    <xf numFmtId="3" fontId="2" fillId="0" borderId="12" xfId="1" applyNumberFormat="1" applyFont="1" applyBorder="1" applyAlignment="1" applyProtection="1">
      <alignment horizontal="right" vertical="center" indent="1"/>
      <protection locked="0"/>
    </xf>
    <xf numFmtId="3" fontId="2" fillId="13" borderId="9" xfId="1" applyNumberFormat="1" applyFont="1" applyFill="1" applyBorder="1" applyAlignment="1" applyProtection="1">
      <alignment horizontal="right" vertical="center" indent="1"/>
      <protection locked="0"/>
    </xf>
    <xf numFmtId="3" fontId="49" fillId="13" borderId="9" xfId="1" applyNumberFormat="1" applyFont="1" applyFill="1" applyBorder="1" applyAlignment="1">
      <alignment horizontal="right" vertical="center" indent="1"/>
    </xf>
    <xf numFmtId="3" fontId="50" fillId="13" borderId="9" xfId="1" applyNumberFormat="1" applyFont="1" applyFill="1" applyBorder="1" applyAlignment="1">
      <alignment horizontal="right" vertical="center" wrapText="1" indent="1"/>
    </xf>
    <xf numFmtId="3" fontId="2" fillId="0" borderId="9" xfId="1" applyNumberFormat="1" applyFont="1" applyBorder="1" applyAlignment="1" applyProtection="1">
      <alignment horizontal="right" vertical="center" indent="1"/>
      <protection locked="0"/>
    </xf>
    <xf numFmtId="3" fontId="43" fillId="13" borderId="9" xfId="1" applyNumberFormat="1" applyFont="1" applyFill="1" applyBorder="1" applyAlignment="1" applyProtection="1">
      <alignment horizontal="right" vertical="center" indent="1"/>
      <protection locked="0"/>
    </xf>
    <xf numFmtId="37" fontId="2" fillId="11" borderId="13" xfId="1" applyNumberFormat="1" applyFont="1" applyFill="1" applyBorder="1" applyAlignment="1" applyProtection="1">
      <alignment horizontal="right" indent="1"/>
      <protection locked="0"/>
    </xf>
    <xf numFmtId="37" fontId="2" fillId="7" borderId="13" xfId="1" applyNumberFormat="1" applyFont="1" applyFill="1" applyBorder="1" applyAlignment="1" applyProtection="1">
      <alignment horizontal="right" indent="1"/>
      <protection locked="0"/>
    </xf>
    <xf numFmtId="3" fontId="2" fillId="0" borderId="13" xfId="1" applyNumberFormat="1" applyFont="1" applyBorder="1" applyAlignment="1" applyProtection="1">
      <alignment horizontal="right" vertical="center" indent="1"/>
      <protection locked="0"/>
    </xf>
    <xf numFmtId="3" fontId="2" fillId="13" borderId="13" xfId="1" applyNumberFormat="1" applyFont="1" applyFill="1" applyBorder="1" applyAlignment="1" applyProtection="1">
      <alignment horizontal="right" vertical="center" indent="1"/>
      <protection locked="0"/>
    </xf>
    <xf numFmtId="17" fontId="33" fillId="15" borderId="0" xfId="28" applyNumberFormat="1" applyFont="1" applyFill="1" applyBorder="1" applyAlignment="1">
      <alignment horizontal="right" wrapText="1"/>
    </xf>
    <xf numFmtId="0" fontId="0" fillId="0" borderId="53" xfId="0" applyBorder="1" applyAlignment="1">
      <alignment horizontal="right"/>
    </xf>
    <xf numFmtId="166" fontId="0" fillId="0" borderId="53" xfId="1" applyNumberFormat="1" applyFont="1" applyBorder="1"/>
    <xf numFmtId="166" fontId="75" fillId="0" borderId="53" xfId="1" applyNumberFormat="1" applyFont="1" applyBorder="1"/>
    <xf numFmtId="0" fontId="33" fillId="6" borderId="0" xfId="0" applyFont="1" applyFill="1"/>
    <xf numFmtId="17" fontId="33" fillId="6" borderId="0" xfId="28" applyNumberFormat="1" applyFont="1" applyFill="1" applyBorder="1" applyAlignment="1">
      <alignment horizontal="left" wrapText="1"/>
    </xf>
    <xf numFmtId="17" fontId="33" fillId="6" borderId="0" xfId="28" applyNumberFormat="1" applyFont="1" applyFill="1" applyBorder="1" applyAlignment="1">
      <alignment horizontal="right" wrapText="1"/>
    </xf>
    <xf numFmtId="0" fontId="0" fillId="0" borderId="53" xfId="0" applyBorder="1" applyAlignment="1">
      <alignment horizontal="left"/>
    </xf>
    <xf numFmtId="166" fontId="0" fillId="0" borderId="53" xfId="1" applyNumberFormat="1" applyFont="1" applyBorder="1" applyAlignment="1">
      <alignment horizontal="right"/>
    </xf>
    <xf numFmtId="166" fontId="0" fillId="0" borderId="53" xfId="1" applyNumberFormat="1" applyFont="1" applyBorder="1" applyAlignment="1">
      <alignment horizontal="left"/>
    </xf>
    <xf numFmtId="167" fontId="75" fillId="0" borderId="53" xfId="1" applyNumberFormat="1" applyFont="1" applyBorder="1"/>
    <xf numFmtId="14" fontId="33" fillId="6" borderId="0" xfId="0" applyNumberFormat="1" applyFont="1" applyFill="1"/>
    <xf numFmtId="166" fontId="33" fillId="6" borderId="0" xfId="1" applyNumberFormat="1" applyFont="1" applyFill="1"/>
    <xf numFmtId="180" fontId="33" fillId="6" borderId="0" xfId="1" applyNumberFormat="1" applyFont="1" applyFill="1"/>
    <xf numFmtId="49" fontId="33" fillId="6" borderId="0" xfId="28" applyNumberFormat="1" applyFont="1" applyFill="1" applyBorder="1" applyAlignment="1">
      <alignment horizontal="left" wrapText="1"/>
    </xf>
    <xf numFmtId="164" fontId="75" fillId="0" borderId="53" xfId="1" applyNumberFormat="1" applyFont="1" applyBorder="1"/>
    <xf numFmtId="170" fontId="51" fillId="0" borderId="0" xfId="21" applyFont="1" applyAlignment="1" applyProtection="1">
      <alignment horizontal="center"/>
    </xf>
    <xf numFmtId="3" fontId="1" fillId="30" borderId="54" xfId="0" applyNumberFormat="1" applyFont="1" applyFill="1" applyBorder="1"/>
    <xf numFmtId="3" fontId="1" fillId="30" borderId="55" xfId="0" applyNumberFormat="1" applyFont="1" applyFill="1" applyBorder="1"/>
    <xf numFmtId="9" fontId="1" fillId="30" borderId="54" xfId="0" applyNumberFormat="1" applyFont="1" applyFill="1" applyBorder="1"/>
    <xf numFmtId="0" fontId="1" fillId="30" borderId="56" xfId="0" applyFont="1" applyFill="1" applyBorder="1"/>
    <xf numFmtId="0" fontId="33" fillId="29" borderId="57" xfId="0" applyFont="1" applyFill="1" applyBorder="1" applyAlignment="1">
      <alignment vertical="center"/>
    </xf>
    <xf numFmtId="0" fontId="33" fillId="29" borderId="58" xfId="0" applyFont="1" applyFill="1" applyBorder="1" applyAlignment="1">
      <alignment vertical="center"/>
    </xf>
    <xf numFmtId="0" fontId="33" fillId="29" borderId="59" xfId="0" applyFont="1" applyFill="1" applyBorder="1" applyAlignment="1">
      <alignment vertical="center"/>
    </xf>
    <xf numFmtId="0" fontId="1" fillId="30" borderId="57" xfId="0" applyFont="1" applyFill="1" applyBorder="1"/>
    <xf numFmtId="9" fontId="1" fillId="30" borderId="58" xfId="0" applyNumberFormat="1" applyFont="1" applyFill="1" applyBorder="1"/>
    <xf numFmtId="3" fontId="1" fillId="30" borderId="58" xfId="0" applyNumberFormat="1" applyFont="1" applyFill="1" applyBorder="1"/>
    <xf numFmtId="3" fontId="1" fillId="30" borderId="59" xfId="0" applyNumberFormat="1" applyFont="1" applyFill="1" applyBorder="1"/>
    <xf numFmtId="0" fontId="1" fillId="0" borderId="57" xfId="0" applyFont="1" applyBorder="1"/>
    <xf numFmtId="9" fontId="1" fillId="0" borderId="58" xfId="0" applyNumberFormat="1" applyFont="1" applyBorder="1"/>
    <xf numFmtId="3" fontId="1" fillId="0" borderId="58" xfId="0" applyNumberFormat="1" applyFont="1" applyBorder="1"/>
    <xf numFmtId="3" fontId="1" fillId="0" borderId="59" xfId="0" applyNumberFormat="1" applyFont="1" applyBorder="1"/>
    <xf numFmtId="183" fontId="0" fillId="0" borderId="0" xfId="0" applyNumberFormat="1"/>
    <xf numFmtId="3" fontId="0" fillId="0" borderId="0" xfId="0" applyNumberFormat="1"/>
    <xf numFmtId="3" fontId="0" fillId="0" borderId="0" xfId="0" applyNumberFormat="1"/>
    <xf numFmtId="0" fontId="0" fillId="0" borderId="0" xfId="0"/>
    <xf numFmtId="3" fontId="0" fillId="0" borderId="0" xfId="0" applyNumberFormat="1"/>
    <xf numFmtId="164" fontId="0" fillId="0" borderId="0" xfId="0" applyNumberFormat="1"/>
    <xf numFmtId="3" fontId="0" fillId="0" borderId="0" xfId="0" applyNumberFormat="1"/>
    <xf numFmtId="3" fontId="0" fillId="0" borderId="11" xfId="0" applyNumberFormat="1" applyBorder="1"/>
    <xf numFmtId="3" fontId="0" fillId="0" borderId="0" xfId="0" applyNumberFormat="1"/>
    <xf numFmtId="164" fontId="0" fillId="0" borderId="0" xfId="0" applyNumberFormat="1"/>
    <xf numFmtId="3" fontId="0" fillId="0" borderId="0" xfId="0" applyNumberFormat="1"/>
    <xf numFmtId="164" fontId="0" fillId="0" borderId="0" xfId="0" applyNumberFormat="1"/>
    <xf numFmtId="3" fontId="0" fillId="0" borderId="0" xfId="0" applyNumberFormat="1"/>
    <xf numFmtId="164" fontId="0" fillId="0" borderId="0" xfId="0" applyNumberFormat="1"/>
    <xf numFmtId="9" fontId="89" fillId="0" borderId="0" xfId="6" applyNumberFormat="1" applyFont="1"/>
    <xf numFmtId="0" fontId="38" fillId="0" borderId="0" xfId="6" applyFont="1"/>
    <xf numFmtId="0" fontId="10" fillId="0" borderId="0" xfId="6"/>
    <xf numFmtId="9" fontId="10" fillId="0" borderId="0" xfId="6" applyNumberFormat="1"/>
    <xf numFmtId="184" fontId="90" fillId="0" borderId="0" xfId="6" applyNumberFormat="1" applyFont="1"/>
    <xf numFmtId="3" fontId="10" fillId="0" borderId="0" xfId="6" applyNumberFormat="1"/>
    <xf numFmtId="3" fontId="10" fillId="31" borderId="0" xfId="6" applyNumberFormat="1" applyFill="1"/>
    <xf numFmtId="3" fontId="90" fillId="0" borderId="0" xfId="3" applyNumberFormat="1" applyFont="1" applyAlignment="1" applyProtection="1">
      <alignment horizontal="right" vertical="center"/>
    </xf>
    <xf numFmtId="3" fontId="91" fillId="13" borderId="0" xfId="3" applyNumberFormat="1" applyFont="1" applyFill="1"/>
    <xf numFmtId="3" fontId="90" fillId="32" borderId="0" xfId="6" applyNumberFormat="1" applyFont="1" applyFill="1"/>
    <xf numFmtId="0" fontId="92" fillId="33" borderId="0" xfId="6" applyNumberFormat="1" applyFont="1" applyFill="1" applyAlignment="1">
      <alignment horizontal="right"/>
    </xf>
    <xf numFmtId="0" fontId="92" fillId="8" borderId="0" xfId="6" applyNumberFormat="1" applyFont="1" applyFill="1" applyAlignment="1">
      <alignment horizontal="right"/>
    </xf>
    <xf numFmtId="3" fontId="95" fillId="0" borderId="25" xfId="0" applyNumberFormat="1" applyFont="1" applyBorder="1" applyAlignment="1">
      <alignment horizontal="center" vertical="center" wrapText="1" readingOrder="1"/>
    </xf>
    <xf numFmtId="9" fontId="95" fillId="0" borderId="26" xfId="0" applyNumberFormat="1" applyFont="1" applyBorder="1" applyAlignment="1">
      <alignment horizontal="center" vertical="center" wrapText="1" readingOrder="1"/>
    </xf>
    <xf numFmtId="3" fontId="61" fillId="0" borderId="25" xfId="0" applyNumberFormat="1" applyFont="1" applyBorder="1" applyAlignment="1">
      <alignment horizontal="center" vertical="center" wrapText="1" readingOrder="1"/>
    </xf>
    <xf numFmtId="3" fontId="95" fillId="0" borderId="26" xfId="0" applyNumberFormat="1" applyFont="1" applyBorder="1" applyAlignment="1">
      <alignment horizontal="center" vertical="center" wrapText="1" readingOrder="1"/>
    </xf>
    <xf numFmtId="164" fontId="95" fillId="0" borderId="26" xfId="0" applyNumberFormat="1" applyFont="1" applyBorder="1" applyAlignment="1">
      <alignment horizontal="center" vertical="center" wrapText="1" readingOrder="1"/>
    </xf>
    <xf numFmtId="3" fontId="20" fillId="0" borderId="0" xfId="0" applyNumberFormat="1" applyFont="1" applyAlignment="1">
      <alignment horizontal="right"/>
    </xf>
    <xf numFmtId="0" fontId="56" fillId="7" borderId="19" xfId="0" applyFont="1" applyFill="1" applyBorder="1" applyAlignment="1">
      <alignment horizontal="center" vertical="center"/>
    </xf>
    <xf numFmtId="0" fontId="56" fillId="7" borderId="20" xfId="0" applyFont="1" applyFill="1" applyBorder="1" applyAlignment="1">
      <alignment horizontal="center" vertical="center"/>
    </xf>
    <xf numFmtId="0" fontId="56" fillId="7" borderId="21" xfId="0" applyFont="1" applyFill="1" applyBorder="1" applyAlignment="1">
      <alignment horizontal="center" vertical="center"/>
    </xf>
    <xf numFmtId="170" fontId="28" fillId="0" borderId="23" xfId="21" applyFont="1" applyFill="1" applyBorder="1" applyAlignment="1" applyProtection="1">
      <alignment horizontal="left" indent="3"/>
    </xf>
    <xf numFmtId="177" fontId="64" fillId="6" borderId="2" xfId="0" applyNumberFormat="1" applyFont="1" applyFill="1" applyBorder="1" applyAlignment="1">
      <alignment horizontal="center" vertical="center" wrapText="1" readingOrder="1"/>
    </xf>
    <xf numFmtId="177" fontId="64" fillId="6" borderId="27" xfId="0" applyNumberFormat="1" applyFont="1" applyFill="1" applyBorder="1" applyAlignment="1">
      <alignment horizontal="center" vertical="center" wrapText="1" readingOrder="1"/>
    </xf>
    <xf numFmtId="17" fontId="64" fillId="6" borderId="2" xfId="0" applyNumberFormat="1" applyFont="1" applyFill="1" applyBorder="1" applyAlignment="1">
      <alignment horizontal="center" vertical="center" wrapText="1" readingOrder="1"/>
    </xf>
    <xf numFmtId="0" fontId="64" fillId="6" borderId="2" xfId="0" applyFont="1" applyFill="1" applyBorder="1" applyAlignment="1">
      <alignment horizontal="center" vertical="center" wrapText="1" readingOrder="1"/>
    </xf>
    <xf numFmtId="0" fontId="64" fillId="6" borderId="27" xfId="0" applyFont="1" applyFill="1" applyBorder="1" applyAlignment="1">
      <alignment horizontal="center" vertical="center" wrapText="1" readingOrder="1"/>
    </xf>
    <xf numFmtId="0" fontId="0" fillId="0" borderId="34" xfId="0" applyBorder="1" applyAlignment="1">
      <alignment horizontal="center"/>
    </xf>
    <xf numFmtId="170" fontId="51" fillId="0" borderId="0" xfId="21" applyFont="1" applyAlignment="1" applyProtection="1">
      <alignment horizontal="center"/>
    </xf>
    <xf numFmtId="0" fontId="82" fillId="28" borderId="0" xfId="39" applyBorder="1" applyAlignment="1">
      <alignment horizontal="left"/>
    </xf>
    <xf numFmtId="0" fontId="81" fillId="24" borderId="0" xfId="0" applyFont="1" applyFill="1" applyBorder="1" applyAlignment="1">
      <alignment horizontal="left"/>
    </xf>
    <xf numFmtId="0" fontId="30" fillId="15" borderId="40" xfId="28" applyBorder="1" applyAlignment="1">
      <alignment horizontal="center"/>
    </xf>
    <xf numFmtId="0" fontId="30" fillId="15" borderId="3" xfId="28" applyBorder="1" applyAlignment="1">
      <alignment horizontal="center"/>
    </xf>
    <xf numFmtId="0" fontId="30" fillId="15" borderId="41" xfId="28" applyBorder="1" applyAlignment="1">
      <alignment horizontal="center"/>
    </xf>
    <xf numFmtId="0" fontId="68" fillId="17" borderId="40" xfId="31" applyBorder="1" applyAlignment="1">
      <alignment horizontal="center"/>
    </xf>
    <xf numFmtId="0" fontId="68" fillId="17" borderId="3" xfId="31" applyBorder="1" applyAlignment="1">
      <alignment horizontal="center"/>
    </xf>
    <xf numFmtId="0" fontId="68" fillId="17" borderId="41" xfId="31" applyBorder="1" applyAlignment="1">
      <alignment horizontal="center"/>
    </xf>
    <xf numFmtId="0" fontId="30" fillId="18" borderId="40" xfId="32" applyBorder="1" applyAlignment="1">
      <alignment horizontal="center" wrapText="1"/>
    </xf>
    <xf numFmtId="0" fontId="30" fillId="18" borderId="3" xfId="32" applyBorder="1" applyAlignment="1">
      <alignment horizontal="center"/>
    </xf>
    <xf numFmtId="0" fontId="30" fillId="18" borderId="41" xfId="32" applyBorder="1" applyAlignment="1">
      <alignment horizontal="center"/>
    </xf>
    <xf numFmtId="0" fontId="7" fillId="3" borderId="40" xfId="17" applyBorder="1" applyAlignment="1">
      <alignment horizontal="center" wrapText="1"/>
    </xf>
    <xf numFmtId="0" fontId="7" fillId="3" borderId="3" xfId="17" applyBorder="1" applyAlignment="1">
      <alignment horizontal="center"/>
    </xf>
    <xf numFmtId="0" fontId="7" fillId="3" borderId="41" xfId="17" applyBorder="1" applyAlignment="1">
      <alignment horizontal="center"/>
    </xf>
    <xf numFmtId="0" fontId="30" fillId="19" borderId="40" xfId="33" applyBorder="1" applyAlignment="1">
      <alignment horizontal="center" wrapText="1"/>
    </xf>
    <xf numFmtId="0" fontId="30" fillId="19" borderId="3" xfId="33" applyBorder="1" applyAlignment="1">
      <alignment horizontal="center"/>
    </xf>
    <xf numFmtId="0" fontId="30" fillId="19" borderId="41" xfId="33" applyBorder="1" applyAlignment="1">
      <alignment horizontal="center"/>
    </xf>
    <xf numFmtId="0" fontId="30" fillId="15" borderId="40" xfId="28" applyBorder="1" applyAlignment="1">
      <alignment horizontal="center" vertical="center" wrapText="1"/>
    </xf>
    <xf numFmtId="0" fontId="30" fillId="15" borderId="3" xfId="28" applyBorder="1" applyAlignment="1">
      <alignment horizontal="center" vertical="center"/>
    </xf>
    <xf numFmtId="0" fontId="30" fillId="15" borderId="41" xfId="28" applyBorder="1" applyAlignment="1">
      <alignment horizontal="center" vertical="center"/>
    </xf>
    <xf numFmtId="0" fontId="68" fillId="17" borderId="40" xfId="31" applyBorder="1" applyAlignment="1">
      <alignment horizontal="center" vertical="center" wrapText="1"/>
    </xf>
    <xf numFmtId="0" fontId="68" fillId="17" borderId="3" xfId="31" applyBorder="1" applyAlignment="1">
      <alignment horizontal="center" vertical="center"/>
    </xf>
    <xf numFmtId="0" fontId="68" fillId="17" borderId="41" xfId="31" applyBorder="1" applyAlignment="1">
      <alignment horizontal="center" vertical="center"/>
    </xf>
    <xf numFmtId="0" fontId="30" fillId="18" borderId="40" xfId="32" applyBorder="1" applyAlignment="1">
      <alignment horizontal="center" vertical="center" wrapText="1"/>
    </xf>
    <xf numFmtId="0" fontId="30" fillId="18" borderId="3" xfId="32" applyBorder="1" applyAlignment="1">
      <alignment horizontal="center" vertical="center"/>
    </xf>
    <xf numFmtId="0" fontId="30" fillId="18" borderId="41" xfId="32" applyBorder="1" applyAlignment="1">
      <alignment horizontal="center" vertical="center"/>
    </xf>
  </cellXfs>
  <cellStyles count="40">
    <cellStyle name="20% - Accent2" xfId="16" builtinId="34"/>
    <cellStyle name="20% - Accent5" xfId="18" builtinId="46"/>
    <cellStyle name="40% - Accent4" xfId="17" builtinId="43"/>
    <cellStyle name="40% - Accent6" xfId="19" builtinId="51"/>
    <cellStyle name="60% - Accent5" xfId="32" builtinId="48"/>
    <cellStyle name="60% - Accent6" xfId="33" builtinId="52"/>
    <cellStyle name="Accent5" xfId="28" builtinId="45"/>
    <cellStyle name="Accent6" xfId="30" builtinId="49"/>
    <cellStyle name="Bad" xfId="31" builtinId="27"/>
    <cellStyle name="Comma" xfId="1" builtinId="3"/>
    <cellStyle name="Comma 2" xfId="3" xr:uid="{00000000-0005-0000-0000-00000A000000}"/>
    <cellStyle name="Comma 3" xfId="7" xr:uid="{00000000-0005-0000-0000-00000B000000}"/>
    <cellStyle name="Comma 4" xfId="11" xr:uid="{00000000-0005-0000-0000-00000C000000}"/>
    <cellStyle name="Comma 5" xfId="15" xr:uid="{00000000-0005-0000-0000-00000D000000}"/>
    <cellStyle name="Comma 6" xfId="24" xr:uid="{00000000-0005-0000-0000-00000E000000}"/>
    <cellStyle name="Explanatory Text" xfId="29" builtinId="53"/>
    <cellStyle name="Good" xfId="36" builtinId="26"/>
    <cellStyle name="Header2" xfId="22" xr:uid="{00000000-0005-0000-0000-000011000000}"/>
    <cellStyle name="Hyperlink" xfId="21" builtinId="8"/>
    <cellStyle name="Neutral" xfId="39" builtinId="28"/>
    <cellStyle name="Normal" xfId="0" builtinId="0"/>
    <cellStyle name="Normal 13" xfId="25" xr:uid="{00000000-0005-0000-0000-000015000000}"/>
    <cellStyle name="Normal 15" xfId="27" xr:uid="{00000000-0005-0000-0000-000016000000}"/>
    <cellStyle name="Normal 2" xfId="4" xr:uid="{00000000-0005-0000-0000-000017000000}"/>
    <cellStyle name="Normal 2 2" xfId="37" xr:uid="{00000000-0005-0000-0000-000018000000}"/>
    <cellStyle name="Normal 3" xfId="6" xr:uid="{00000000-0005-0000-0000-000019000000}"/>
    <cellStyle name="Normal 4" xfId="10" xr:uid="{00000000-0005-0000-0000-00001A000000}"/>
    <cellStyle name="Normal 4 2" xfId="2" xr:uid="{00000000-0005-0000-0000-00001B000000}"/>
    <cellStyle name="Normal 5" xfId="13" xr:uid="{00000000-0005-0000-0000-00001C000000}"/>
    <cellStyle name="Normal 6" xfId="9" xr:uid="{00000000-0005-0000-0000-00001D000000}"/>
    <cellStyle name="Normal 7" xfId="20" xr:uid="{00000000-0005-0000-0000-00001E000000}"/>
    <cellStyle name="Output" xfId="34" builtinId="21"/>
    <cellStyle name="Percent" xfId="35" builtinId="5"/>
    <cellStyle name="Percent 2" xfId="5" xr:uid="{00000000-0005-0000-0000-000021000000}"/>
    <cellStyle name="Percent 3" xfId="8" xr:uid="{00000000-0005-0000-0000-000022000000}"/>
    <cellStyle name="Percent 4" xfId="12" xr:uid="{00000000-0005-0000-0000-000023000000}"/>
    <cellStyle name="Percent 5" xfId="14" xr:uid="{00000000-0005-0000-0000-000024000000}"/>
    <cellStyle name="Percent 6" xfId="23" xr:uid="{00000000-0005-0000-0000-000025000000}"/>
    <cellStyle name="Percent 7" xfId="26" xr:uid="{00000000-0005-0000-0000-000026000000}"/>
    <cellStyle name="Total 2" xfId="38" xr:uid="{00000000-0005-0000-0000-000027000000}"/>
  </cellStyles>
  <dxfs count="210"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ont>
        <b val="0"/>
        <i/>
        <color theme="2" tint="-0.499984740745262"/>
      </font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color theme="0"/>
      </font>
      <numFmt numFmtId="171" formatCode="0.0%"/>
      <fill>
        <patternFill>
          <bgColor rgb="FF00B050"/>
        </patternFill>
      </fill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color theme="0"/>
      </font>
      <numFmt numFmtId="171" formatCode="0.0%"/>
      <fill>
        <patternFill>
          <bgColor rgb="FF00B050"/>
        </patternFill>
      </fill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font>
        <b/>
        <i/>
      </font>
      <border>
        <top style="thin">
          <color rgb="FFC00000"/>
        </top>
        <bottom style="thin">
          <color rgb="FFC00000"/>
        </bottom>
        <vertical/>
        <horizontal/>
      </border>
    </dxf>
    <dxf>
      <numFmt numFmtId="166" formatCode="_(* #,##0_);_(* \(#,##0\);_(* &quot;-&quot;??_);_(@_)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numFmt numFmtId="166" formatCode="_(* #,##0_);_(* \(#,##0\);_(* &quot;-&quot;??_);_(@_)"/>
      <alignment horizontal="right" vertical="bottom" textRotation="0" wrapText="0" indent="0" justifyLastLine="0" shrinkToFit="0" readingOrder="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fill>
        <patternFill>
          <bgColor theme="9" tint="0.59996337778862885"/>
        </patternFill>
      </fill>
    </dxf>
    <dxf>
      <numFmt numFmtId="166" formatCode="_(* #,##0_);_(* \(#,##0\);_(* &quot;-&quot;??_);_(@_)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numFmt numFmtId="171" formatCode="0.0%"/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numFmt numFmtId="166" formatCode="_(* #,##0_);_(* \(#,##0\);_(* &quot;-&quot;??_);_(@_)"/>
      <alignment horizontal="right" vertical="bottom" textRotation="0" wrapText="0" indent="0" justifyLastLine="0" shrinkToFit="0" readingOrder="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numFmt numFmtId="166" formatCode="_(* #,##0_);_(* \(#,##0\);_(* &quot;-&quot;??_);_(@_)"/>
    </dxf>
    <dxf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numFmt numFmtId="22" formatCode="mmm\-yy"/>
      <alignment horizontal="right" vertical="bottom" textRotation="0" wrapText="1" indent="0" justifyLastLine="0" shrinkToFit="0" readingOrder="0"/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/>
      </font>
      <border>
        <top style="double">
          <color rgb="FFC00000"/>
        </top>
      </border>
    </dxf>
    <dxf>
      <font>
        <b/>
        <i val="0"/>
        <color theme="0"/>
      </font>
      <fill>
        <patternFill>
          <bgColor rgb="FFC0000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2" defaultTableStyle="TableStyleMedium2" defaultPivotStyle="PivotStyleLight16">
    <tableStyle name="MySqlDefault" pivot="0" table="0" count="2" xr9:uid="{00000000-0011-0000-FFFF-FFFF00000000}">
      <tableStyleElement type="wholeTable" dxfId="209"/>
      <tableStyleElement type="headerRow" dxfId="208"/>
    </tableStyle>
    <tableStyle name="Table Style 1" pivot="0" count="2" xr9:uid="{00000000-0011-0000-FFFF-FFFF01000000}">
      <tableStyleElement type="headerRow" dxfId="207"/>
      <tableStyleElement type="totalRow" dxfId="206"/>
    </tableStyle>
  </tableStyles>
  <colors>
    <mruColors>
      <color rgb="FFC00000"/>
      <color rgb="FFFCE4D6"/>
      <color rgb="FFCC6600"/>
      <color rgb="FFFF9797"/>
      <color rgb="FFFF5757"/>
      <color rgb="FFFA0000"/>
      <color rgb="FF820000"/>
      <color rgb="FFFF5050"/>
      <color rgb="FFC6E0B4"/>
      <color rgb="FFD9E1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Active Leader - # Recruit/ Leader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Active leader (N)</c:v>
          </c:tx>
          <c:spPr>
            <a:solidFill>
              <a:srgbClr val="FF7C80"/>
            </a:solidFill>
            <a:ln>
              <a:noFill/>
            </a:ln>
            <a:effectLst/>
          </c:spPr>
          <c:invertIfNegative val="0"/>
          <c:dLbls>
            <c:dLbl>
              <c:idx val="20"/>
              <c:layout>
                <c:manualLayout>
                  <c:x val="0"/>
                  <c:y val="0.1759842095612273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0E8-450E-8D47-5798529AC117}"/>
                </c:ext>
              </c:extLst>
            </c:dLbl>
            <c:spPr>
              <a:solidFill>
                <a:srgbClr val="FF5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Country!$AT$40:$BE$40</c:f>
              <c:strCache>
                <c:ptCount val="12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</c:strCache>
            </c:strRef>
          </c:cat>
          <c:val>
            <c:numRef>
              <c:f>North!$AT$42:$BE$42</c:f>
              <c:numCache>
                <c:formatCode>0.0%</c:formatCode>
                <c:ptCount val="12"/>
                <c:pt idx="0">
                  <c:v>0.15202952029520295</c:v>
                </c:pt>
                <c:pt idx="1">
                  <c:v>0.24081920903954801</c:v>
                </c:pt>
                <c:pt idx="2">
                  <c:v>0.28162973552537529</c:v>
                </c:pt>
                <c:pt idx="3">
                  <c:v>0.24881889763779527</c:v>
                </c:pt>
                <c:pt idx="4">
                  <c:v>0.22137983320697499</c:v>
                </c:pt>
                <c:pt idx="5">
                  <c:v>0.37138508371385082</c:v>
                </c:pt>
                <c:pt idx="6">
                  <c:v>0.27288135593220336</c:v>
                </c:pt>
                <c:pt idx="7">
                  <c:v>0.29680759275237273</c:v>
                </c:pt>
                <c:pt idx="8">
                  <c:v>0.30017921146953402</c:v>
                </c:pt>
                <c:pt idx="9">
                  <c:v>0.29888551165146909</c:v>
                </c:pt>
                <c:pt idx="10">
                  <c:v>0.34362139917695472</c:v>
                </c:pt>
                <c:pt idx="11">
                  <c:v>0.44605809128630708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E8-450E-8D47-5798529AC117}"/>
            </c:ext>
          </c:extLst>
        </c:ser>
        <c:ser>
          <c:idx val="0"/>
          <c:order val="1"/>
          <c:tx>
            <c:v>Active leader (S)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12"/>
              <c:layout>
                <c:manualLayout>
                  <c:x val="-7.7550016351097339E-17"/>
                  <c:y val="0.1126376466799262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0E8-450E-8D47-5798529AC117}"/>
                </c:ext>
              </c:extLst>
            </c:dLbl>
            <c:dLbl>
              <c:idx val="13"/>
              <c:layout>
                <c:manualLayout>
                  <c:x val="1.0575124393023248E-3"/>
                  <c:y val="0.2252880822030817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0E8-450E-8D47-5798529AC117}"/>
                </c:ext>
              </c:extLst>
            </c:dLbl>
            <c:dLbl>
              <c:idx val="19"/>
              <c:layout>
                <c:manualLayout>
                  <c:x val="-1.0575124393023248E-3"/>
                  <c:y val="0.2516858757493630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0E8-450E-8D47-5798529AC117}"/>
                </c:ext>
              </c:extLst>
            </c:dLbl>
            <c:dLbl>
              <c:idx val="20"/>
              <c:layout>
                <c:manualLayout>
                  <c:x val="0"/>
                  <c:y val="0.1565390436178808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0E8-450E-8D47-5798529AC117}"/>
                </c:ext>
              </c:extLst>
            </c:dLbl>
            <c:spPr>
              <a:solidFill>
                <a:srgbClr val="00B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Country!$AT$40:$BE$40</c:f>
              <c:strCache>
                <c:ptCount val="12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</c:strCache>
            </c:strRef>
          </c:cat>
          <c:val>
            <c:numRef>
              <c:f>South!$AT$42:$BE$42</c:f>
              <c:numCache>
                <c:formatCode>0.0%</c:formatCode>
                <c:ptCount val="12"/>
                <c:pt idx="0">
                  <c:v>0.16901408450704225</c:v>
                </c:pt>
                <c:pt idx="1">
                  <c:v>0.24103299856527977</c:v>
                </c:pt>
                <c:pt idx="2">
                  <c:v>0.24825662482566249</c:v>
                </c:pt>
                <c:pt idx="3">
                  <c:v>0.22304283604135894</c:v>
                </c:pt>
                <c:pt idx="4">
                  <c:v>0.22205882352941175</c:v>
                </c:pt>
                <c:pt idx="5">
                  <c:v>0.2796352583586626</c:v>
                </c:pt>
                <c:pt idx="6">
                  <c:v>0.23993558776167473</c:v>
                </c:pt>
                <c:pt idx="7">
                  <c:v>0.29032258064516131</c:v>
                </c:pt>
                <c:pt idx="8">
                  <c:v>0.30526315789473685</c:v>
                </c:pt>
                <c:pt idx="9">
                  <c:v>0.27140549273021003</c:v>
                </c:pt>
                <c:pt idx="10">
                  <c:v>0.35348837209302325</c:v>
                </c:pt>
                <c:pt idx="11">
                  <c:v>0.38670694864048338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0E8-450E-8D47-5798529A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2"/>
        <c:axId val="229924240"/>
        <c:axId val="229919144"/>
      </c:barChart>
      <c:lineChart>
        <c:grouping val="standard"/>
        <c:varyColors val="0"/>
        <c:ser>
          <c:idx val="5"/>
          <c:order val="2"/>
          <c:tx>
            <c:v># Recruit/ Leader (N)</c:v>
          </c:tx>
          <c:spPr>
            <a:ln w="444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2"/>
              <c:layout>
                <c:manualLayout>
                  <c:x val="-3.4501551503978564E-3"/>
                  <c:y val="1.71739754605514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0E8-450E-8D47-5798529AC117}"/>
                </c:ext>
              </c:extLst>
            </c:dLbl>
            <c:dLbl>
              <c:idx val="4"/>
              <c:layout>
                <c:manualLayout>
                  <c:x val="-2.0370354179235037E-2"/>
                  <c:y val="-2.85776608809459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0E8-450E-8D47-5798529AC117}"/>
                </c:ext>
              </c:extLst>
            </c:dLbl>
            <c:dLbl>
              <c:idx val="16"/>
              <c:layout>
                <c:manualLayout>
                  <c:x val="-2.0370354179235037E-2"/>
                  <c:y val="-1.71397517955716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0E8-450E-8D47-5798529AC11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North!$AT$44:$BE$44</c:f>
              <c:numCache>
                <c:formatCode>#,##0.0</c:formatCode>
                <c:ptCount val="12"/>
                <c:pt idx="0">
                  <c:v>1.5533980582524272</c:v>
                </c:pt>
                <c:pt idx="1">
                  <c:v>1.9530791788856305</c:v>
                </c:pt>
                <c:pt idx="2">
                  <c:v>2.1700507614213196</c:v>
                </c:pt>
                <c:pt idx="3">
                  <c:v>2.0569620253164556</c:v>
                </c:pt>
                <c:pt idx="4">
                  <c:v>2.0102739726027399</c:v>
                </c:pt>
                <c:pt idx="5">
                  <c:v>2.6885245901639343</c:v>
                </c:pt>
                <c:pt idx="6">
                  <c:v>2.5621118012422359</c:v>
                </c:pt>
                <c:pt idx="7">
                  <c:v>2.5784883720930232</c:v>
                </c:pt>
                <c:pt idx="8">
                  <c:v>2.6298507462686569</c:v>
                </c:pt>
                <c:pt idx="9">
                  <c:v>2.1288135593220341</c:v>
                </c:pt>
                <c:pt idx="10">
                  <c:v>2.6736526946107784</c:v>
                </c:pt>
                <c:pt idx="11">
                  <c:v>3.8697674418604651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0E8-450E-8D47-5798529AC117}"/>
            </c:ext>
          </c:extLst>
        </c:ser>
        <c:ser>
          <c:idx val="1"/>
          <c:order val="3"/>
          <c:tx>
            <c:v># Recruit/ Leader (S)</c:v>
          </c:tx>
          <c:spPr>
            <a:ln w="444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5764982059493237E-2"/>
                  <c:y val="-3.54746299971504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0E8-450E-8D47-5798529AC117}"/>
                </c:ext>
              </c:extLst>
            </c:dLbl>
            <c:dLbl>
              <c:idx val="2"/>
              <c:layout>
                <c:manualLayout>
                  <c:x val="-1.508279198272343E-2"/>
                  <c:y val="-2.86118845459258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0E8-450E-8D47-5798529AC117}"/>
                </c:ext>
              </c:extLst>
            </c:dLbl>
            <c:dLbl>
              <c:idx val="12"/>
              <c:layout>
                <c:manualLayout>
                  <c:x val="-1.5082791982723411E-2"/>
                  <c:y val="-4.92001208995997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0E8-450E-8D47-5798529AC11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South!$AT$44:$BE$44</c:f>
              <c:numCache>
                <c:formatCode>#,##0.0</c:formatCode>
                <c:ptCount val="12"/>
                <c:pt idx="0">
                  <c:v>1.75</c:v>
                </c:pt>
                <c:pt idx="1">
                  <c:v>2.2559523809523809</c:v>
                </c:pt>
                <c:pt idx="2">
                  <c:v>1.9438202247191012</c:v>
                </c:pt>
                <c:pt idx="3">
                  <c:v>1.9139072847682119</c:v>
                </c:pt>
                <c:pt idx="4">
                  <c:v>2.2980132450331126</c:v>
                </c:pt>
                <c:pt idx="5">
                  <c:v>2.2010869565217392</c:v>
                </c:pt>
                <c:pt idx="6">
                  <c:v>2.2684563758389262</c:v>
                </c:pt>
                <c:pt idx="7">
                  <c:v>2.3386243386243386</c:v>
                </c:pt>
                <c:pt idx="8">
                  <c:v>2.3300492610837438</c:v>
                </c:pt>
                <c:pt idx="9">
                  <c:v>2.2083333333333335</c:v>
                </c:pt>
                <c:pt idx="10">
                  <c:v>2.75</c:v>
                </c:pt>
                <c:pt idx="11">
                  <c:v>2.9921875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0E8-450E-8D47-5798529A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9920320"/>
        <c:axId val="229919536"/>
      </c:lineChart>
      <c:catAx>
        <c:axId val="22992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919144"/>
        <c:crosses val="autoZero"/>
        <c:auto val="1"/>
        <c:lblAlgn val="ctr"/>
        <c:lblOffset val="100"/>
        <c:noMultiLvlLbl val="0"/>
      </c:catAx>
      <c:valAx>
        <c:axId val="22991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924240"/>
        <c:crosses val="autoZero"/>
        <c:crossBetween val="between"/>
      </c:valAx>
      <c:valAx>
        <c:axId val="229919536"/>
        <c:scaling>
          <c:orientation val="minMax"/>
        </c:scaling>
        <c:delete val="0"/>
        <c:axPos val="r"/>
        <c:numFmt formatCode="#,##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920320"/>
        <c:crosses val="max"/>
        <c:crossBetween val="between"/>
      </c:valAx>
      <c:catAx>
        <c:axId val="2299203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299195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Recruitment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518979803724127E-2"/>
          <c:y val="8.3207272487965306E-2"/>
          <c:w val="0.8779941639403217"/>
          <c:h val="0.74103322759340717"/>
        </c:manualLayout>
      </c:layout>
      <c:barChart>
        <c:barDir val="col"/>
        <c:grouping val="clustered"/>
        <c:varyColors val="0"/>
        <c:ser>
          <c:idx val="0"/>
          <c:order val="0"/>
          <c:tx>
            <c:v>Recruiter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Country!$AT$40:$BE$40</c:f>
              <c:strCache>
                <c:ptCount val="12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</c:strCache>
            </c:strRef>
          </c:cat>
          <c:val>
            <c:numRef>
              <c:f>Country!$AT$41:$BE$41</c:f>
              <c:numCache>
                <c:formatCode>#,##0</c:formatCode>
                <c:ptCount val="12"/>
                <c:pt idx="0">
                  <c:v>1994</c:v>
                </c:pt>
                <c:pt idx="1">
                  <c:v>2113</c:v>
                </c:pt>
                <c:pt idx="2">
                  <c:v>2116</c:v>
                </c:pt>
                <c:pt idx="3">
                  <c:v>1947</c:v>
                </c:pt>
                <c:pt idx="4">
                  <c:v>1999</c:v>
                </c:pt>
                <c:pt idx="5">
                  <c:v>1972</c:v>
                </c:pt>
                <c:pt idx="6">
                  <c:v>1801</c:v>
                </c:pt>
                <c:pt idx="7">
                  <c:v>1810</c:v>
                </c:pt>
                <c:pt idx="8">
                  <c:v>1781</c:v>
                </c:pt>
                <c:pt idx="9">
                  <c:v>1606</c:v>
                </c:pt>
                <c:pt idx="10">
                  <c:v>1617</c:v>
                </c:pt>
                <c:pt idx="11">
                  <c:v>1626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C3-48FD-8E8D-8E40806551F5}"/>
            </c:ext>
          </c:extLst>
        </c:ser>
        <c:ser>
          <c:idx val="1"/>
          <c:order val="1"/>
          <c:tx>
            <c:v>Active Recruiter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Country!$AT$40:$BE$40</c:f>
              <c:strCache>
                <c:ptCount val="12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</c:strCache>
            </c:strRef>
          </c:cat>
          <c:val>
            <c:numRef>
              <c:f>Country!$AT$43:$BE$43</c:f>
              <c:numCache>
                <c:formatCode>#,##0</c:formatCode>
                <c:ptCount val="12"/>
                <c:pt idx="0">
                  <c:v>314</c:v>
                </c:pt>
                <c:pt idx="1">
                  <c:v>509</c:v>
                </c:pt>
                <c:pt idx="2">
                  <c:v>572</c:v>
                </c:pt>
                <c:pt idx="3">
                  <c:v>467</c:v>
                </c:pt>
                <c:pt idx="4">
                  <c:v>443</c:v>
                </c:pt>
                <c:pt idx="5">
                  <c:v>672</c:v>
                </c:pt>
                <c:pt idx="6">
                  <c:v>471</c:v>
                </c:pt>
                <c:pt idx="7">
                  <c:v>533</c:v>
                </c:pt>
                <c:pt idx="8">
                  <c:v>538</c:v>
                </c:pt>
                <c:pt idx="9">
                  <c:v>463</c:v>
                </c:pt>
                <c:pt idx="10">
                  <c:v>562</c:v>
                </c:pt>
                <c:pt idx="11">
                  <c:v>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C3-48FD-8E8D-8E4080655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47293224"/>
        <c:axId val="247297928"/>
      </c:barChart>
      <c:lineChart>
        <c:grouping val="standard"/>
        <c:varyColors val="0"/>
        <c:ser>
          <c:idx val="2"/>
          <c:order val="2"/>
          <c:tx>
            <c:v>% Actv Recruiter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5"/>
              <c:pt idx="0">
                <c:v>Jul</c:v>
              </c:pt>
              <c:pt idx="1">
                <c:v>Aug</c:v>
              </c:pt>
              <c:pt idx="2">
                <c:v>Sep</c:v>
              </c:pt>
              <c:pt idx="3">
                <c:v>Oct</c:v>
              </c:pt>
              <c:pt idx="4">
                <c:v>Nov</c:v>
              </c:pt>
              <c:pt idx="5">
                <c:v>Dec</c:v>
              </c:pt>
              <c:pt idx="6">
                <c:v>Jan'16</c:v>
              </c:pt>
              <c:pt idx="7">
                <c:v>Feb '16</c:v>
              </c:pt>
              <c:pt idx="8">
                <c:v>Mar '16</c:v>
              </c:pt>
              <c:pt idx="9">
                <c:v>Apr '16</c:v>
              </c:pt>
              <c:pt idx="10">
                <c:v>May '16</c:v>
              </c:pt>
              <c:pt idx="11">
                <c:v>Jun '16</c:v>
              </c:pt>
              <c:pt idx="12">
                <c:v>Jul '16</c:v>
              </c:pt>
              <c:pt idx="13">
                <c:v>Aug '16</c:v>
              </c:pt>
              <c:pt idx="14">
                <c:v>Sep '16</c:v>
              </c:pt>
            </c:strLit>
          </c:cat>
          <c:val>
            <c:numRef>
              <c:f>Country!$AT$42:$BE$42</c:f>
              <c:numCache>
                <c:formatCode>0.0%</c:formatCode>
                <c:ptCount val="12"/>
                <c:pt idx="0">
                  <c:v>0.15747241725175526</c:v>
                </c:pt>
                <c:pt idx="1">
                  <c:v>0.24088973024136298</c:v>
                </c:pt>
                <c:pt idx="2">
                  <c:v>0.27032136105860116</c:v>
                </c:pt>
                <c:pt idx="3">
                  <c:v>0.23985618900873137</c:v>
                </c:pt>
                <c:pt idx="4">
                  <c:v>0.22161080540270134</c:v>
                </c:pt>
                <c:pt idx="5">
                  <c:v>0.34077079107505071</c:v>
                </c:pt>
                <c:pt idx="6">
                  <c:v>0.26152137701277067</c:v>
                </c:pt>
                <c:pt idx="7">
                  <c:v>0.29447513812154696</c:v>
                </c:pt>
                <c:pt idx="8">
                  <c:v>0.30207748455923639</c:v>
                </c:pt>
                <c:pt idx="9">
                  <c:v>0.28829389788293897</c:v>
                </c:pt>
                <c:pt idx="10">
                  <c:v>0.34755720470006185</c:v>
                </c:pt>
                <c:pt idx="11">
                  <c:v>0.42189421894218943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BCC3-48FD-8E8D-8E40806551F5}"/>
            </c:ext>
          </c:extLst>
        </c:ser>
        <c:ser>
          <c:idx val="3"/>
          <c:order val="3"/>
          <c:tx>
            <c:strRef>
              <c:f>Country!$B$44</c:f>
              <c:strCache>
                <c:ptCount val="1"/>
                <c:pt idx="0">
                  <c:v>avg recruit/ a. leader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Lit>
              <c:ptCount val="15"/>
              <c:pt idx="0">
                <c:v>Jul</c:v>
              </c:pt>
              <c:pt idx="1">
                <c:v>Aug</c:v>
              </c:pt>
              <c:pt idx="2">
                <c:v>Sep</c:v>
              </c:pt>
              <c:pt idx="3">
                <c:v>Oct</c:v>
              </c:pt>
              <c:pt idx="4">
                <c:v>Nov</c:v>
              </c:pt>
              <c:pt idx="5">
                <c:v>Dec</c:v>
              </c:pt>
              <c:pt idx="6">
                <c:v>Jan'16</c:v>
              </c:pt>
              <c:pt idx="7">
                <c:v>Feb '16</c:v>
              </c:pt>
              <c:pt idx="8">
                <c:v>Mar '16</c:v>
              </c:pt>
              <c:pt idx="9">
                <c:v>Apr '16</c:v>
              </c:pt>
              <c:pt idx="10">
                <c:v>May '16</c:v>
              </c:pt>
              <c:pt idx="11">
                <c:v>Jun '16</c:v>
              </c:pt>
              <c:pt idx="12">
                <c:v>Jul '16</c:v>
              </c:pt>
              <c:pt idx="13">
                <c:v>Aug '16</c:v>
              </c:pt>
              <c:pt idx="14">
                <c:v>Sep '16</c:v>
              </c:pt>
            </c:strLit>
          </c:cat>
          <c:val>
            <c:numRef>
              <c:f>Country!$AT$44:$BE$44</c:f>
              <c:numCache>
                <c:formatCode>#,##0.0</c:formatCode>
                <c:ptCount val="12"/>
                <c:pt idx="0">
                  <c:v>1.6210191082802548</c:v>
                </c:pt>
                <c:pt idx="1">
                  <c:v>2.0530451866404715</c:v>
                </c:pt>
                <c:pt idx="2">
                  <c:v>2.0996503496503496</c:v>
                </c:pt>
                <c:pt idx="3">
                  <c:v>2.0107066381156318</c:v>
                </c:pt>
                <c:pt idx="4">
                  <c:v>2.1083521444695261</c:v>
                </c:pt>
                <c:pt idx="5">
                  <c:v>2.5550595238095237</c:v>
                </c:pt>
                <c:pt idx="6">
                  <c:v>2.4692144373673037</c:v>
                </c:pt>
                <c:pt idx="7">
                  <c:v>2.4934333958724202</c:v>
                </c:pt>
                <c:pt idx="8">
                  <c:v>2.516728624535316</c:v>
                </c:pt>
                <c:pt idx="9">
                  <c:v>2.1576673866090714</c:v>
                </c:pt>
                <c:pt idx="10">
                  <c:v>2.7046263345195731</c:v>
                </c:pt>
                <c:pt idx="11">
                  <c:v>3.5422740524781342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BCC3-48FD-8E8D-8E4080655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298320"/>
        <c:axId val="247297144"/>
      </c:lineChart>
      <c:catAx>
        <c:axId val="247293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7928"/>
        <c:crosses val="autoZero"/>
        <c:auto val="1"/>
        <c:lblAlgn val="ctr"/>
        <c:lblOffset val="100"/>
        <c:noMultiLvlLbl val="0"/>
      </c:catAx>
      <c:valAx>
        <c:axId val="247297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3224"/>
        <c:crosses val="autoZero"/>
        <c:crossBetween val="between"/>
      </c:valAx>
      <c:valAx>
        <c:axId val="247297144"/>
        <c:scaling>
          <c:orientation val="minMax"/>
        </c:scaling>
        <c:delete val="0"/>
        <c:axPos val="r"/>
        <c:numFmt formatCode="0.0%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8320"/>
        <c:crosses val="max"/>
        <c:crossBetween val="between"/>
      </c:valAx>
      <c:catAx>
        <c:axId val="2472983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one"/>
        <c:crossAx val="247297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vi-VN"/>
              <a:t>TỶ LỆ ĐÓNG GÓP DOANH THU CỦA CÁC NHÓM ĐẠI LÝ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Country!$B$63</c:f>
              <c:strCache>
                <c:ptCount val="1"/>
                <c:pt idx="0">
                  <c:v>MDRT/ GEN Lion (from Apr '17)</c:v>
                </c:pt>
              </c:strCache>
            </c:strRef>
          </c:tx>
          <c:spPr>
            <a:solidFill>
              <a:srgbClr val="82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Country!$BG$62:$BM$62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Country!$BG$63:$BM$63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2F4D-4E58-A0F7-3DF5ADBA81D4}"/>
            </c:ext>
          </c:extLst>
        </c:ser>
        <c:ser>
          <c:idx val="1"/>
          <c:order val="1"/>
          <c:tx>
            <c:strRef>
              <c:f>Country!$B$64</c:f>
              <c:strCache>
                <c:ptCount val="1"/>
                <c:pt idx="0">
                  <c:v>Rookie in month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Country!$BG$62:$BM$62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Country!$BG$64:$BM$64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2F4D-4E58-A0F7-3DF5ADBA81D4}"/>
            </c:ext>
          </c:extLst>
        </c:ser>
        <c:ser>
          <c:idx val="2"/>
          <c:order val="2"/>
          <c:tx>
            <c:strRef>
              <c:f>Country!$B$65</c:f>
              <c:strCache>
                <c:ptCount val="1"/>
                <c:pt idx="0">
                  <c:v>Rookie last month</c:v>
                </c:pt>
              </c:strCache>
            </c:strRef>
          </c:tx>
          <c:spPr>
            <a:solidFill>
              <a:srgbClr val="FA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Country!$BG$62:$BM$62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Country!$BG$65:$BM$65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2-2F4D-4E58-A0F7-3DF5ADBA81D4}"/>
            </c:ext>
          </c:extLst>
        </c:ser>
        <c:ser>
          <c:idx val="3"/>
          <c:order val="3"/>
          <c:tx>
            <c:strRef>
              <c:f>Country!$B$66</c:f>
              <c:strCache>
                <c:ptCount val="1"/>
                <c:pt idx="0">
                  <c:v>2-3 months</c:v>
                </c:pt>
              </c:strCache>
            </c:strRef>
          </c:tx>
          <c:spPr>
            <a:solidFill>
              <a:srgbClr val="CC66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Country!$BG$62:$BM$62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Country!$BG$66:$BM$66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3-2F4D-4E58-A0F7-3DF5ADBA81D4}"/>
            </c:ext>
          </c:extLst>
        </c:ser>
        <c:ser>
          <c:idx val="4"/>
          <c:order val="4"/>
          <c:tx>
            <c:strRef>
              <c:f>Country!$B$67</c:f>
              <c:strCache>
                <c:ptCount val="1"/>
                <c:pt idx="0">
                  <c:v>4 - 6 mths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Country!$BG$62:$BM$62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Country!$BG$67:$BM$67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4-2F4D-4E58-A0F7-3DF5ADBA81D4}"/>
            </c:ext>
          </c:extLst>
        </c:ser>
        <c:ser>
          <c:idx val="5"/>
          <c:order val="5"/>
          <c:tx>
            <c:strRef>
              <c:f>Country!$B$68</c:f>
              <c:strCache>
                <c:ptCount val="1"/>
                <c:pt idx="0">
                  <c:v>7-12mth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Country!$BG$62:$BM$62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Country!$BG$68:$BM$68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5-2F4D-4E58-A0F7-3DF5ADBA81D4}"/>
            </c:ext>
          </c:extLst>
        </c:ser>
        <c:ser>
          <c:idx val="6"/>
          <c:order val="6"/>
          <c:tx>
            <c:strRef>
              <c:f>Country!$B$69</c:f>
              <c:strCache>
                <c:ptCount val="1"/>
                <c:pt idx="0">
                  <c:v>13+mth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Country!$BG$62:$BM$62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Country!$BG$69:$BM$69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6-2F4D-4E58-A0F7-3DF5ADBA81D4}"/>
            </c:ext>
          </c:extLst>
        </c:ser>
        <c:ser>
          <c:idx val="7"/>
          <c:order val="7"/>
          <c:tx>
            <c:strRef>
              <c:f>Country!$B$70</c:f>
              <c:strCache>
                <c:ptCount val="1"/>
                <c:pt idx="0">
                  <c:v>SA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F4D-4E58-A0F7-3DF5ADBA81D4}"/>
                </c:ext>
              </c:extLst>
            </c:dLbl>
            <c:dLbl>
              <c:idx val="1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F4D-4E58-A0F7-3DF5ADBA81D4}"/>
                </c:ext>
              </c:extLst>
            </c:dLbl>
            <c:dLbl>
              <c:idx val="2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F4D-4E58-A0F7-3DF5ADBA81D4}"/>
                </c:ext>
              </c:extLst>
            </c:dLbl>
            <c:dLbl>
              <c:idx val="3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F4D-4E58-A0F7-3DF5ADBA81D4}"/>
                </c:ext>
              </c:extLst>
            </c:dLbl>
            <c:dLbl>
              <c:idx val="4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F4D-4E58-A0F7-3DF5ADBA81D4}"/>
                </c:ext>
              </c:extLst>
            </c:dLbl>
            <c:dLbl>
              <c:idx val="5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F4D-4E58-A0F7-3DF5ADBA81D4}"/>
                </c:ext>
              </c:extLst>
            </c:dLbl>
            <c:dLbl>
              <c:idx val="6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F4D-4E58-A0F7-3DF5ADBA81D4}"/>
                </c:ext>
              </c:extLst>
            </c:dLbl>
            <c:dLbl>
              <c:idx val="7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F4D-4E58-A0F7-3DF5ADBA81D4}"/>
                </c:ext>
              </c:extLst>
            </c:dLbl>
            <c:dLbl>
              <c:idx val="8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F4D-4E58-A0F7-3DF5ADBA81D4}"/>
                </c:ext>
              </c:extLst>
            </c:dLbl>
            <c:dLbl>
              <c:idx val="9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F4D-4E58-A0F7-3DF5ADBA81D4}"/>
                </c:ext>
              </c:extLst>
            </c:dLbl>
            <c:dLbl>
              <c:idx val="10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F4D-4E58-A0F7-3DF5ADBA81D4}"/>
                </c:ext>
              </c:extLst>
            </c:dLbl>
            <c:dLbl>
              <c:idx val="11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F4D-4E58-A0F7-3DF5ADBA81D4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2F4D-4E58-A0F7-3DF5ADBA81D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Country!$BG$62:$BM$62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Country!$BG$70:$BM$70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14-2F4D-4E58-A0F7-3DF5ADBA81D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247295576"/>
        <c:axId val="247299104"/>
      </c:barChart>
      <c:dateAx>
        <c:axId val="247295576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9104"/>
        <c:crosses val="autoZero"/>
        <c:auto val="1"/>
        <c:lblOffset val="100"/>
        <c:baseTimeUnit val="months"/>
      </c:dateAx>
      <c:valAx>
        <c:axId val="247299104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4729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Activity Ratio by Segmentation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GENLION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Country!$BG$99:$BM$99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Country!$BG$100:$BM$100</c:f>
              <c:numCache>
                <c:formatCode>0%</c:formatCode>
                <c:ptCount val="7"/>
                <c:pt idx="0">
                  <c:v>0.45653939886271322</c:v>
                </c:pt>
                <c:pt idx="1">
                  <c:v>0.38351822503961963</c:v>
                </c:pt>
                <c:pt idx="2">
                  <c:v>0.51945988880063543</c:v>
                </c:pt>
                <c:pt idx="3">
                  <c:v>0.57361702127659575</c:v>
                </c:pt>
                <c:pt idx="4">
                  <c:v>0.60431654676258995</c:v>
                </c:pt>
                <c:pt idx="5">
                  <c:v>0.58642533936651586</c:v>
                </c:pt>
                <c:pt idx="6">
                  <c:v>0.61377506538796867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85B-4A20-A817-995AF1FBBDF5}"/>
            </c:ext>
          </c:extLst>
        </c:ser>
        <c:ser>
          <c:idx val="1"/>
          <c:order val="1"/>
          <c:tx>
            <c:strRef>
              <c:f>Country!$B$101</c:f>
              <c:strCache>
                <c:ptCount val="1"/>
                <c:pt idx="0">
                  <c:v>Rookie in month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Country!$BG$99:$BM$99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Country!$BG$101:$BM$101</c:f>
              <c:numCache>
                <c:formatCode>0%</c:formatCode>
                <c:ptCount val="7"/>
                <c:pt idx="0">
                  <c:v>0.21250758955676988</c:v>
                </c:pt>
                <c:pt idx="1">
                  <c:v>0.13003663003663005</c:v>
                </c:pt>
                <c:pt idx="2">
                  <c:v>0.74876150035385702</c:v>
                </c:pt>
                <c:pt idx="3">
                  <c:v>0.25610417797069995</c:v>
                </c:pt>
                <c:pt idx="4">
                  <c:v>0.50483091787439616</c:v>
                </c:pt>
                <c:pt idx="5">
                  <c:v>0.54354228018510731</c:v>
                </c:pt>
                <c:pt idx="6">
                  <c:v>0.37815126050420167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85B-4A20-A817-995AF1FBBDF5}"/>
            </c:ext>
          </c:extLst>
        </c:ser>
        <c:ser>
          <c:idx val="2"/>
          <c:order val="2"/>
          <c:tx>
            <c:strRef>
              <c:f>Country!$B$102</c:f>
              <c:strCache>
                <c:ptCount val="1"/>
                <c:pt idx="0">
                  <c:v>Rookie last month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Country!$BG$99:$BM$99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Country!$BG$102:$BM$102</c:f>
              <c:numCache>
                <c:formatCode>0%</c:formatCode>
                <c:ptCount val="7"/>
                <c:pt idx="0">
                  <c:v>9.4825388733112415E-2</c:v>
                </c:pt>
                <c:pt idx="1">
                  <c:v>6.9746099724686442E-2</c:v>
                </c:pt>
                <c:pt idx="2">
                  <c:v>6.4220183486238536E-2</c:v>
                </c:pt>
                <c:pt idx="3">
                  <c:v>0.20402298850574713</c:v>
                </c:pt>
                <c:pt idx="4">
                  <c:v>0.12184412733260154</c:v>
                </c:pt>
                <c:pt idx="5">
                  <c:v>0.25981873111782477</c:v>
                </c:pt>
                <c:pt idx="6">
                  <c:v>0.17832764505119453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85B-4A20-A817-995AF1FBBDF5}"/>
            </c:ext>
          </c:extLst>
        </c:ser>
        <c:ser>
          <c:idx val="3"/>
          <c:order val="3"/>
          <c:tx>
            <c:strRef>
              <c:f>Country!$B$103</c:f>
              <c:strCache>
                <c:ptCount val="1"/>
                <c:pt idx="0">
                  <c:v>2-3 months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Country!$BG$99:$BM$99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Country!$BG$103:$BM$103</c:f>
              <c:numCache>
                <c:formatCode>0%</c:formatCode>
                <c:ptCount val="7"/>
                <c:pt idx="0">
                  <c:v>4.3505807814149949E-2</c:v>
                </c:pt>
                <c:pt idx="1">
                  <c:v>5.2690403959763689E-2</c:v>
                </c:pt>
                <c:pt idx="2">
                  <c:v>8.3022539322198802E-2</c:v>
                </c:pt>
                <c:pt idx="3">
                  <c:v>2.9830508474576273E-2</c:v>
                </c:pt>
                <c:pt idx="4">
                  <c:v>0.12999467234949388</c:v>
                </c:pt>
                <c:pt idx="5">
                  <c:v>0.12326043737574553</c:v>
                </c:pt>
                <c:pt idx="6">
                  <c:v>9.6877502001601279E-2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85B-4A20-A817-995AF1FBBDF5}"/>
            </c:ext>
          </c:extLst>
        </c:ser>
        <c:ser>
          <c:idx val="4"/>
          <c:order val="4"/>
          <c:tx>
            <c:strRef>
              <c:f>Country!$B$104</c:f>
              <c:strCache>
                <c:ptCount val="1"/>
                <c:pt idx="0">
                  <c:v>4 - 6 mths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Country!$BG$99:$BM$99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Country!$BG$104:$BM$104</c:f>
              <c:numCache>
                <c:formatCode>0%</c:formatCode>
                <c:ptCount val="7"/>
                <c:pt idx="0">
                  <c:v>9.5870206489675522E-2</c:v>
                </c:pt>
                <c:pt idx="1">
                  <c:v>8.59375E-2</c:v>
                </c:pt>
                <c:pt idx="2">
                  <c:v>0.19142419601837674</c:v>
                </c:pt>
                <c:pt idx="3">
                  <c:v>8.395802098950525E-2</c:v>
                </c:pt>
                <c:pt idx="4">
                  <c:v>0.10053313023610053</c:v>
                </c:pt>
                <c:pt idx="5">
                  <c:v>0.12465116279069767</c:v>
                </c:pt>
                <c:pt idx="6">
                  <c:v>9.2154420921544203E-2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85B-4A20-A817-995AF1FBBDF5}"/>
            </c:ext>
          </c:extLst>
        </c:ser>
        <c:ser>
          <c:idx val="5"/>
          <c:order val="5"/>
          <c:tx>
            <c:strRef>
              <c:f>Country!$B$105</c:f>
              <c:strCache>
                <c:ptCount val="1"/>
                <c:pt idx="0">
                  <c:v>7-12mth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Country!$BG$99:$BM$99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Country!$BG$105:$BM$105</c:f>
              <c:numCache>
                <c:formatCode>0%</c:formatCode>
                <c:ptCount val="7"/>
                <c:pt idx="0">
                  <c:v>9.2814371257485026E-2</c:v>
                </c:pt>
                <c:pt idx="1">
                  <c:v>8.8495575221238937E-2</c:v>
                </c:pt>
                <c:pt idx="2">
                  <c:v>0.13009404388714735</c:v>
                </c:pt>
                <c:pt idx="3">
                  <c:v>0.11382113821138211</c:v>
                </c:pt>
                <c:pt idx="4">
                  <c:v>8.7732342007434946E-2</c:v>
                </c:pt>
                <c:pt idx="5">
                  <c:v>0.11614730878186968</c:v>
                </c:pt>
                <c:pt idx="6">
                  <c:v>0.11259259259259259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85B-4A20-A817-995AF1FBBDF5}"/>
            </c:ext>
          </c:extLst>
        </c:ser>
        <c:ser>
          <c:idx val="6"/>
          <c:order val="6"/>
          <c:tx>
            <c:strRef>
              <c:f>Country!$B$106</c:f>
              <c:strCache>
                <c:ptCount val="1"/>
                <c:pt idx="0">
                  <c:v>13+mth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Country!$BG$99:$BM$99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Country!$BG$106:$BM$106</c:f>
              <c:numCache>
                <c:formatCode>0%</c:formatCode>
                <c:ptCount val="7"/>
                <c:pt idx="0">
                  <c:v>7.0093457943925228E-2</c:v>
                </c:pt>
                <c:pt idx="1">
                  <c:v>5.2920619071392908E-2</c:v>
                </c:pt>
                <c:pt idx="2">
                  <c:v>0.13341000575043127</c:v>
                </c:pt>
                <c:pt idx="3">
                  <c:v>0.10450450450450451</c:v>
                </c:pt>
                <c:pt idx="4">
                  <c:v>0.10085836909871244</c:v>
                </c:pt>
                <c:pt idx="5">
                  <c:v>0.12552301255230125</c:v>
                </c:pt>
                <c:pt idx="6">
                  <c:v>0.11737629459148446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E85B-4A20-A817-995AF1FBBDF5}"/>
            </c:ext>
          </c:extLst>
        </c:ser>
        <c:ser>
          <c:idx val="7"/>
          <c:order val="7"/>
          <c:tx>
            <c:strRef>
              <c:f>Country!$B$107</c:f>
              <c:strCache>
                <c:ptCount val="1"/>
                <c:pt idx="0">
                  <c:v>SA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Country!$BG$99:$BM$99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Country!$BG$107:$BM$107</c:f>
              <c:numCache>
                <c:formatCode>0%</c:formatCode>
                <c:ptCount val="7"/>
                <c:pt idx="0">
                  <c:v>4.8342226478770463E-3</c:v>
                </c:pt>
                <c:pt idx="1">
                  <c:v>4.9705139005897219E-3</c:v>
                </c:pt>
                <c:pt idx="2">
                  <c:v>1.1298583910816512E-2</c:v>
                </c:pt>
                <c:pt idx="3">
                  <c:v>8.0087368037859482E-3</c:v>
                </c:pt>
                <c:pt idx="4">
                  <c:v>7.263769580596261E-3</c:v>
                </c:pt>
                <c:pt idx="5">
                  <c:v>8.8428499242041436E-3</c:v>
                </c:pt>
                <c:pt idx="6">
                  <c:v>6.0517203730854419E-3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E85B-4A20-A817-995AF1FBB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295184"/>
        <c:axId val="247294008"/>
      </c:lineChart>
      <c:dateAx>
        <c:axId val="247295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4008"/>
        <c:crosses val="autoZero"/>
        <c:auto val="1"/>
        <c:lblOffset val="100"/>
        <c:baseTimeUnit val="months"/>
      </c:dateAx>
      <c:valAx>
        <c:axId val="247294008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GENLION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North!$BG$62:$BM$62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North!$BG$63:$BM$63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5A65-431B-8068-C9D37F7F0D97}"/>
            </c:ext>
          </c:extLst>
        </c:ser>
        <c:ser>
          <c:idx val="1"/>
          <c:order val="1"/>
          <c:tx>
            <c:strRef>
              <c:f>North!$B$64</c:f>
              <c:strCache>
                <c:ptCount val="1"/>
                <c:pt idx="0">
                  <c:v>Rookie in month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North!$BG$62:$BM$62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North!$BG$64:$BM$64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5A65-431B-8068-C9D37F7F0D97}"/>
            </c:ext>
          </c:extLst>
        </c:ser>
        <c:ser>
          <c:idx val="2"/>
          <c:order val="2"/>
          <c:tx>
            <c:strRef>
              <c:f>North!$B$65</c:f>
              <c:strCache>
                <c:ptCount val="1"/>
                <c:pt idx="0">
                  <c:v>Rookie last month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North!$BG$62:$BM$62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North!$BG$65:$BM$65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2-5A65-431B-8068-C9D37F7F0D97}"/>
            </c:ext>
          </c:extLst>
        </c:ser>
        <c:ser>
          <c:idx val="3"/>
          <c:order val="3"/>
          <c:tx>
            <c:strRef>
              <c:f>North!$B$66</c:f>
              <c:strCache>
                <c:ptCount val="1"/>
                <c:pt idx="0">
                  <c:v>2-3 months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North!$BG$62:$BM$62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North!$BG$66:$BM$66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3-5A65-431B-8068-C9D37F7F0D97}"/>
            </c:ext>
          </c:extLst>
        </c:ser>
        <c:ser>
          <c:idx val="4"/>
          <c:order val="4"/>
          <c:tx>
            <c:strRef>
              <c:f>North!$B$67</c:f>
              <c:strCache>
                <c:ptCount val="1"/>
                <c:pt idx="0">
                  <c:v>4 - 6 mths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North!$BG$62:$BM$62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North!$BG$67:$BM$67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4-5A65-431B-8068-C9D37F7F0D97}"/>
            </c:ext>
          </c:extLst>
        </c:ser>
        <c:ser>
          <c:idx val="5"/>
          <c:order val="5"/>
          <c:tx>
            <c:strRef>
              <c:f>North!$B$68</c:f>
              <c:strCache>
                <c:ptCount val="1"/>
                <c:pt idx="0">
                  <c:v>7-12mth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North!$BG$62:$BM$62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North!$BG$68:$BM$68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5-5A65-431B-8068-C9D37F7F0D97}"/>
            </c:ext>
          </c:extLst>
        </c:ser>
        <c:ser>
          <c:idx val="6"/>
          <c:order val="6"/>
          <c:tx>
            <c:strRef>
              <c:f>North!$B$69</c:f>
              <c:strCache>
                <c:ptCount val="1"/>
                <c:pt idx="0">
                  <c:v>13+mth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North!$BG$62:$BM$62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North!$BG$69:$BM$69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6-5A65-431B-8068-C9D37F7F0D97}"/>
            </c:ext>
          </c:extLst>
        </c:ser>
        <c:ser>
          <c:idx val="7"/>
          <c:order val="7"/>
          <c:tx>
            <c:strRef>
              <c:f>North!$B$70</c:f>
              <c:strCache>
                <c:ptCount val="1"/>
                <c:pt idx="0">
                  <c:v>SA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North!$BG$62:$BM$62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North!$BG$70:$BM$70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7-5A65-431B-8068-C9D37F7F0D9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247296360"/>
        <c:axId val="247298712"/>
      </c:barChart>
      <c:dateAx>
        <c:axId val="24729636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8712"/>
        <c:crosses val="autoZero"/>
        <c:auto val="1"/>
        <c:lblOffset val="100"/>
        <c:baseTimeUnit val="months"/>
      </c:dateAx>
      <c:valAx>
        <c:axId val="247298712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47296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GENLION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North!$BG$99:$BM$99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North!$BG$100:$BM$100</c:f>
              <c:numCache>
                <c:formatCode>0%</c:formatCode>
                <c:ptCount val="7"/>
                <c:pt idx="0">
                  <c:v>0.40916530278232405</c:v>
                </c:pt>
                <c:pt idx="1">
                  <c:v>0.35126582278481011</c:v>
                </c:pt>
                <c:pt idx="2">
                  <c:v>0.44976076555023925</c:v>
                </c:pt>
                <c:pt idx="3">
                  <c:v>0.51027397260273977</c:v>
                </c:pt>
                <c:pt idx="4">
                  <c:v>0.5539568345323741</c:v>
                </c:pt>
                <c:pt idx="5">
                  <c:v>0.53405017921146958</c:v>
                </c:pt>
                <c:pt idx="6">
                  <c:v>0.63973063973063971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F05-46E2-AFEA-5122010FC100}"/>
            </c:ext>
          </c:extLst>
        </c:ser>
        <c:ser>
          <c:idx val="1"/>
          <c:order val="1"/>
          <c:tx>
            <c:strRef>
              <c:f>North!$B$101</c:f>
              <c:strCache>
                <c:ptCount val="1"/>
                <c:pt idx="0">
                  <c:v>Rookie in month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North!$BG$99:$BM$99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North!$BG$101:$BM$101</c:f>
              <c:numCache>
                <c:formatCode>0%</c:formatCode>
                <c:ptCount val="7"/>
                <c:pt idx="0">
                  <c:v>0.21940163191296463</c:v>
                </c:pt>
                <c:pt idx="1">
                  <c:v>0.109375</c:v>
                </c:pt>
                <c:pt idx="2">
                  <c:v>0.75957446808510642</c:v>
                </c:pt>
                <c:pt idx="3">
                  <c:v>0.23357664233576642</c:v>
                </c:pt>
                <c:pt idx="4">
                  <c:v>0.5817174515235457</c:v>
                </c:pt>
                <c:pt idx="5">
                  <c:v>0.52671755725190839</c:v>
                </c:pt>
                <c:pt idx="6">
                  <c:v>0.41255605381165922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F05-46E2-AFEA-5122010FC100}"/>
            </c:ext>
          </c:extLst>
        </c:ser>
        <c:ser>
          <c:idx val="2"/>
          <c:order val="2"/>
          <c:tx>
            <c:strRef>
              <c:f>North!$B$102</c:f>
              <c:strCache>
                <c:ptCount val="1"/>
                <c:pt idx="0">
                  <c:v>Rookie last month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North!$BG$99:$BM$99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North!$BG$102:$BM$102</c:f>
              <c:numCache>
                <c:formatCode>0%</c:formatCode>
                <c:ptCount val="7"/>
                <c:pt idx="0">
                  <c:v>0.1044365920691009</c:v>
                </c:pt>
                <c:pt idx="1">
                  <c:v>7.0159453302961278E-2</c:v>
                </c:pt>
                <c:pt idx="2">
                  <c:v>3.1298904538341159E-2</c:v>
                </c:pt>
                <c:pt idx="3">
                  <c:v>0.19284940411700974</c:v>
                </c:pt>
                <c:pt idx="4">
                  <c:v>9.8684210526315791E-2</c:v>
                </c:pt>
                <c:pt idx="5">
                  <c:v>0.29362880886426596</c:v>
                </c:pt>
                <c:pt idx="6">
                  <c:v>0.17087378640776699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F05-46E2-AFEA-5122010FC100}"/>
            </c:ext>
          </c:extLst>
        </c:ser>
        <c:ser>
          <c:idx val="3"/>
          <c:order val="3"/>
          <c:tx>
            <c:strRef>
              <c:f>North!$B$103</c:f>
              <c:strCache>
                <c:ptCount val="1"/>
                <c:pt idx="0">
                  <c:v>2-3 months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North!$BG$99:$BM$99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North!$BG$103:$BM$103</c:f>
              <c:numCache>
                <c:formatCode>0%</c:formatCode>
                <c:ptCount val="7"/>
                <c:pt idx="0">
                  <c:v>3.5883547731888961E-2</c:v>
                </c:pt>
                <c:pt idx="1">
                  <c:v>5.0958627648839558E-2</c:v>
                </c:pt>
                <c:pt idx="2">
                  <c:v>7.5184275184275187E-2</c:v>
                </c:pt>
                <c:pt idx="3">
                  <c:v>2.0693222969477496E-2</c:v>
                </c:pt>
                <c:pt idx="4">
                  <c:v>0.1118421052631579</c:v>
                </c:pt>
                <c:pt idx="5">
                  <c:v>9.768009768009768E-2</c:v>
                </c:pt>
                <c:pt idx="6">
                  <c:v>0.10519801980198019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0F05-46E2-AFEA-5122010FC100}"/>
            </c:ext>
          </c:extLst>
        </c:ser>
        <c:ser>
          <c:idx val="4"/>
          <c:order val="4"/>
          <c:tx>
            <c:strRef>
              <c:f>North!$B$104</c:f>
              <c:strCache>
                <c:ptCount val="1"/>
                <c:pt idx="0">
                  <c:v>4 - 6 mths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North!$BG$99:$BM$99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North!$BG$104:$BM$104</c:f>
              <c:numCache>
                <c:formatCode>0%</c:formatCode>
                <c:ptCount val="7"/>
                <c:pt idx="0">
                  <c:v>7.0818070818070816E-2</c:v>
                </c:pt>
                <c:pt idx="1">
                  <c:v>7.1326676176890161E-2</c:v>
                </c:pt>
                <c:pt idx="2">
                  <c:v>0.16616314199395771</c:v>
                </c:pt>
                <c:pt idx="3">
                  <c:v>6.6473988439306353E-2</c:v>
                </c:pt>
                <c:pt idx="4">
                  <c:v>0.10159651669085631</c:v>
                </c:pt>
                <c:pt idx="5">
                  <c:v>0.13893967093235832</c:v>
                </c:pt>
                <c:pt idx="6">
                  <c:v>6.2639821029082776E-2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0F05-46E2-AFEA-5122010FC100}"/>
            </c:ext>
          </c:extLst>
        </c:ser>
        <c:ser>
          <c:idx val="5"/>
          <c:order val="5"/>
          <c:tx>
            <c:strRef>
              <c:f>North!$B$105</c:f>
              <c:strCache>
                <c:ptCount val="1"/>
                <c:pt idx="0">
                  <c:v>7-12mth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North!$BG$99:$BM$99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North!$BG$105:$BM$105</c:f>
              <c:numCache>
                <c:formatCode>0%</c:formatCode>
                <c:ptCount val="7"/>
                <c:pt idx="0">
                  <c:v>9.03954802259887E-2</c:v>
                </c:pt>
                <c:pt idx="1">
                  <c:v>8.062709966405375E-2</c:v>
                </c:pt>
                <c:pt idx="2">
                  <c:v>8.9805825242718448E-2</c:v>
                </c:pt>
                <c:pt idx="3">
                  <c:v>9.4267515923566886E-2</c:v>
                </c:pt>
                <c:pt idx="4">
                  <c:v>8.8541666666666671E-2</c:v>
                </c:pt>
                <c:pt idx="5">
                  <c:v>0.1121251629726206</c:v>
                </c:pt>
                <c:pt idx="6">
                  <c:v>0.11533420707732635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0F05-46E2-AFEA-5122010FC100}"/>
            </c:ext>
          </c:extLst>
        </c:ser>
        <c:ser>
          <c:idx val="6"/>
          <c:order val="6"/>
          <c:tx>
            <c:strRef>
              <c:f>North!$B$106</c:f>
              <c:strCache>
                <c:ptCount val="1"/>
                <c:pt idx="0">
                  <c:v>13+mth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North!$BG$99:$BM$99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North!$BG$106:$BM$106</c:f>
              <c:numCache>
                <c:formatCode>0%</c:formatCode>
                <c:ptCount val="7"/>
                <c:pt idx="0">
                  <c:v>6.8620443173695492E-2</c:v>
                </c:pt>
                <c:pt idx="1">
                  <c:v>5.5257099002302378E-2</c:v>
                </c:pt>
                <c:pt idx="2">
                  <c:v>0.12078152753108348</c:v>
                </c:pt>
                <c:pt idx="3">
                  <c:v>9.4339622641509441E-2</c:v>
                </c:pt>
                <c:pt idx="4">
                  <c:v>8.247422680412371E-2</c:v>
                </c:pt>
                <c:pt idx="5">
                  <c:v>0.10981098109810981</c:v>
                </c:pt>
                <c:pt idx="6">
                  <c:v>9.1791703442188885E-2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0F05-46E2-AFEA-5122010FC100}"/>
            </c:ext>
          </c:extLst>
        </c:ser>
        <c:ser>
          <c:idx val="7"/>
          <c:order val="7"/>
          <c:tx>
            <c:strRef>
              <c:f>North!$B$107</c:f>
              <c:strCache>
                <c:ptCount val="1"/>
                <c:pt idx="0">
                  <c:v>SA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North!$BG$99:$BM$99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North!$BG$107:$BM$107</c:f>
              <c:numCache>
                <c:formatCode>0%</c:formatCode>
                <c:ptCount val="7"/>
                <c:pt idx="0">
                  <c:v>3.7450845764933523E-3</c:v>
                </c:pt>
                <c:pt idx="1">
                  <c:v>4.884004884004884E-3</c:v>
                </c:pt>
                <c:pt idx="2">
                  <c:v>8.945014469876349E-3</c:v>
                </c:pt>
                <c:pt idx="3">
                  <c:v>8.0235107524373739E-3</c:v>
                </c:pt>
                <c:pt idx="4">
                  <c:v>6.5900792590613587E-3</c:v>
                </c:pt>
                <c:pt idx="5">
                  <c:v>8.9658233466489122E-3</c:v>
                </c:pt>
                <c:pt idx="6">
                  <c:v>5.2905387531963673E-3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0F05-46E2-AFEA-5122010FC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7294400"/>
        <c:axId val="231894704"/>
      </c:lineChart>
      <c:dateAx>
        <c:axId val="24729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4704"/>
        <c:crosses val="autoZero"/>
        <c:auto val="1"/>
        <c:lblOffset val="100"/>
        <c:baseTimeUnit val="months"/>
      </c:dateAx>
      <c:valAx>
        <c:axId val="231894704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GENLION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South!$BG$62:$BM$62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South!$BG$63:$BM$63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D769-44D8-BABE-3657ADC4E29A}"/>
            </c:ext>
          </c:extLst>
        </c:ser>
        <c:ser>
          <c:idx val="1"/>
          <c:order val="1"/>
          <c:tx>
            <c:strRef>
              <c:f>South!$B$64</c:f>
              <c:strCache>
                <c:ptCount val="1"/>
                <c:pt idx="0">
                  <c:v>Rookie in month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South!$BG$62:$BM$62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South!$BG$64:$BM$64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D769-44D8-BABE-3657ADC4E29A}"/>
            </c:ext>
          </c:extLst>
        </c:ser>
        <c:ser>
          <c:idx val="2"/>
          <c:order val="2"/>
          <c:tx>
            <c:strRef>
              <c:f>South!$B$65</c:f>
              <c:strCache>
                <c:ptCount val="1"/>
                <c:pt idx="0">
                  <c:v>Rookie last month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South!$BG$62:$BM$62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South!$BG$65:$BM$65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2-D769-44D8-BABE-3657ADC4E29A}"/>
            </c:ext>
          </c:extLst>
        </c:ser>
        <c:ser>
          <c:idx val="3"/>
          <c:order val="3"/>
          <c:tx>
            <c:strRef>
              <c:f>South!$B$66</c:f>
              <c:strCache>
                <c:ptCount val="1"/>
                <c:pt idx="0">
                  <c:v>2-3 months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South!$BG$62:$BM$62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South!$BG$66:$BM$66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3-D769-44D8-BABE-3657ADC4E29A}"/>
            </c:ext>
          </c:extLst>
        </c:ser>
        <c:ser>
          <c:idx val="4"/>
          <c:order val="4"/>
          <c:tx>
            <c:strRef>
              <c:f>South!$B$67</c:f>
              <c:strCache>
                <c:ptCount val="1"/>
                <c:pt idx="0">
                  <c:v>4 - 6 mths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South!$BG$62:$BM$62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South!$BG$67:$BM$67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4-D769-44D8-BABE-3657ADC4E29A}"/>
            </c:ext>
          </c:extLst>
        </c:ser>
        <c:ser>
          <c:idx val="5"/>
          <c:order val="5"/>
          <c:tx>
            <c:strRef>
              <c:f>South!$B$68</c:f>
              <c:strCache>
                <c:ptCount val="1"/>
                <c:pt idx="0">
                  <c:v>7-12mth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South!$BG$62:$BM$62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South!$BG$68:$BM$68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5-D769-44D8-BABE-3657ADC4E29A}"/>
            </c:ext>
          </c:extLst>
        </c:ser>
        <c:ser>
          <c:idx val="6"/>
          <c:order val="6"/>
          <c:tx>
            <c:strRef>
              <c:f>South!$B$69</c:f>
              <c:strCache>
                <c:ptCount val="1"/>
                <c:pt idx="0">
                  <c:v>13+mth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South!$BG$62:$BM$62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South!$BG$69:$BM$69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6-D769-44D8-BABE-3657ADC4E29A}"/>
            </c:ext>
          </c:extLst>
        </c:ser>
        <c:ser>
          <c:idx val="7"/>
          <c:order val="7"/>
          <c:tx>
            <c:strRef>
              <c:f>South!$B$70</c:f>
              <c:strCache>
                <c:ptCount val="1"/>
                <c:pt idx="0">
                  <c:v>SA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South!$BG$62:$BM$62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South!$BG$70:$BM$70</c:f>
              <c:numCache>
                <c:formatCode>#,##0.0%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7-D769-44D8-BABE-3657ADC4E29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231899408"/>
        <c:axId val="231902152"/>
      </c:barChart>
      <c:dateAx>
        <c:axId val="231899408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02152"/>
        <c:crosses val="autoZero"/>
        <c:auto val="1"/>
        <c:lblOffset val="100"/>
        <c:baseTimeUnit val="months"/>
      </c:dateAx>
      <c:valAx>
        <c:axId val="231902152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23189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GENLION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numRef>
              <c:f>South!$BG$99:$BM$99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South!$BG$100:$BM$100</c:f>
              <c:numCache>
                <c:formatCode>0%</c:formatCode>
                <c:ptCount val="7"/>
                <c:pt idx="0">
                  <c:v>0.50322580645161286</c:v>
                </c:pt>
                <c:pt idx="1">
                  <c:v>0.41587301587301589</c:v>
                </c:pt>
                <c:pt idx="2">
                  <c:v>0.58860759493670889</c:v>
                </c:pt>
                <c:pt idx="3">
                  <c:v>0.63620981387478848</c:v>
                </c:pt>
                <c:pt idx="4">
                  <c:v>0.65703971119133575</c:v>
                </c:pt>
                <c:pt idx="5">
                  <c:v>0.64220183486238536</c:v>
                </c:pt>
                <c:pt idx="6">
                  <c:v>0.58589511754068713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1E9-448D-8841-03360FB3F35C}"/>
            </c:ext>
          </c:extLst>
        </c:ser>
        <c:ser>
          <c:idx val="1"/>
          <c:order val="1"/>
          <c:tx>
            <c:strRef>
              <c:f>South!$B$101</c:f>
              <c:strCache>
                <c:ptCount val="1"/>
                <c:pt idx="0">
                  <c:v>Rookie in month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South!$BG$99:$BM$99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South!$BG$101:$BM$101</c:f>
              <c:numCache>
                <c:formatCode>0%</c:formatCode>
                <c:ptCount val="7"/>
                <c:pt idx="0">
                  <c:v>0.19852941176470587</c:v>
                </c:pt>
                <c:pt idx="1">
                  <c:v>0.15929203539823009</c:v>
                </c:pt>
                <c:pt idx="2">
                  <c:v>0.72727272727272729</c:v>
                </c:pt>
                <c:pt idx="3">
                  <c:v>0.30163934426229511</c:v>
                </c:pt>
                <c:pt idx="4">
                  <c:v>0.36331569664902996</c:v>
                </c:pt>
                <c:pt idx="5">
                  <c:v>0.58072590738423024</c:v>
                </c:pt>
                <c:pt idx="6">
                  <c:v>0.31257631257631258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61E9-448D-8841-03360FB3F35C}"/>
            </c:ext>
          </c:extLst>
        </c:ser>
        <c:ser>
          <c:idx val="2"/>
          <c:order val="2"/>
          <c:tx>
            <c:strRef>
              <c:f>South!$B$102</c:f>
              <c:strCache>
                <c:ptCount val="1"/>
                <c:pt idx="0">
                  <c:v>Rookie last month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numRef>
              <c:f>South!$BG$99:$BM$99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South!$BG$102:$BM$102</c:f>
              <c:numCache>
                <c:formatCode>0%</c:formatCode>
                <c:ptCount val="7"/>
                <c:pt idx="0">
                  <c:v>7.7034883720930231E-2</c:v>
                </c:pt>
                <c:pt idx="1">
                  <c:v>6.8901303538175043E-2</c:v>
                </c:pt>
                <c:pt idx="2">
                  <c:v>0.11086474501108648</c:v>
                </c:pt>
                <c:pt idx="3">
                  <c:v>0.22601279317697229</c:v>
                </c:pt>
                <c:pt idx="4">
                  <c:v>0.16722408026755853</c:v>
                </c:pt>
                <c:pt idx="5">
                  <c:v>0.19858156028368795</c:v>
                </c:pt>
                <c:pt idx="6">
                  <c:v>0.19274092615769711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61E9-448D-8841-03360FB3F35C}"/>
            </c:ext>
          </c:extLst>
        </c:ser>
        <c:ser>
          <c:idx val="3"/>
          <c:order val="3"/>
          <c:tx>
            <c:strRef>
              <c:f>South!$B$103</c:f>
              <c:strCache>
                <c:ptCount val="1"/>
                <c:pt idx="0">
                  <c:v>2-3 months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numRef>
              <c:f>South!$BG$99:$BM$99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South!$BG$103:$BM$103</c:f>
              <c:numCache>
                <c:formatCode>0%</c:formatCode>
                <c:ptCount val="7"/>
                <c:pt idx="0">
                  <c:v>5.6148231330713082E-2</c:v>
                </c:pt>
                <c:pt idx="1">
                  <c:v>5.567638103523271E-2</c:v>
                </c:pt>
                <c:pt idx="2">
                  <c:v>9.8235574630424413E-2</c:v>
                </c:pt>
                <c:pt idx="3">
                  <c:v>4.71976401179941E-2</c:v>
                </c:pt>
                <c:pt idx="4">
                  <c:v>0.16981132075471697</c:v>
                </c:pt>
                <c:pt idx="5">
                  <c:v>0.176056338028169</c:v>
                </c:pt>
                <c:pt idx="6">
                  <c:v>8.1632653061224483E-2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61E9-448D-8841-03360FB3F35C}"/>
            </c:ext>
          </c:extLst>
        </c:ser>
        <c:ser>
          <c:idx val="4"/>
          <c:order val="4"/>
          <c:tx>
            <c:strRef>
              <c:f>South!$B$104</c:f>
              <c:strCache>
                <c:ptCount val="1"/>
                <c:pt idx="0">
                  <c:v>4 - 6 mths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numRef>
              <c:f>South!$BG$99:$BM$99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South!$BG$104:$BM$104</c:f>
              <c:numCache>
                <c:formatCode>0%</c:formatCode>
                <c:ptCount val="7"/>
                <c:pt idx="0">
                  <c:v>0.13407821229050279</c:v>
                </c:pt>
                <c:pt idx="1">
                  <c:v>0.10362694300518134</c:v>
                </c:pt>
                <c:pt idx="2">
                  <c:v>0.21739130434782608</c:v>
                </c:pt>
                <c:pt idx="3">
                  <c:v>0.10280373831775701</c:v>
                </c:pt>
                <c:pt idx="4">
                  <c:v>0.10820895522388059</c:v>
                </c:pt>
                <c:pt idx="5">
                  <c:v>0.13181818181818181</c:v>
                </c:pt>
                <c:pt idx="6">
                  <c:v>0.12921348314606743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61E9-448D-8841-03360FB3F35C}"/>
            </c:ext>
          </c:extLst>
        </c:ser>
        <c:ser>
          <c:idx val="5"/>
          <c:order val="5"/>
          <c:tx>
            <c:strRef>
              <c:f>South!$B$105</c:f>
              <c:strCache>
                <c:ptCount val="1"/>
                <c:pt idx="0">
                  <c:v>7-12mth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numRef>
              <c:f>South!$BG$99:$BM$99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South!$BG$105:$BM$105</c:f>
              <c:numCache>
                <c:formatCode>0%</c:formatCode>
                <c:ptCount val="7"/>
                <c:pt idx="0">
                  <c:v>9.7560975609756101E-2</c:v>
                </c:pt>
                <c:pt idx="1">
                  <c:v>0.10367170626349892</c:v>
                </c:pt>
                <c:pt idx="2">
                  <c:v>0.20353982300884957</c:v>
                </c:pt>
                <c:pt idx="3">
                  <c:v>0.14831460674157304</c:v>
                </c:pt>
                <c:pt idx="4">
                  <c:v>0.11037527593818984</c:v>
                </c:pt>
                <c:pt idx="5">
                  <c:v>0.14971209213051823</c:v>
                </c:pt>
                <c:pt idx="6">
                  <c:v>0.10902896081771721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61E9-448D-8841-03360FB3F35C}"/>
            </c:ext>
          </c:extLst>
        </c:ser>
        <c:ser>
          <c:idx val="6"/>
          <c:order val="6"/>
          <c:tx>
            <c:strRef>
              <c:f>South!$B$106</c:f>
              <c:strCache>
                <c:ptCount val="1"/>
                <c:pt idx="0">
                  <c:v>13+mth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South!$BG$99:$BM$99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South!$BG$106:$BM$106</c:f>
              <c:numCache>
                <c:formatCode>0%</c:formatCode>
                <c:ptCount val="7"/>
                <c:pt idx="0">
                  <c:v>7.28744939271255E-2</c:v>
                </c:pt>
                <c:pt idx="1">
                  <c:v>4.8571428571428571E-2</c:v>
                </c:pt>
                <c:pt idx="2">
                  <c:v>0.15660685154975529</c:v>
                </c:pt>
                <c:pt idx="3">
                  <c:v>0.12231404958677686</c:v>
                </c:pt>
                <c:pt idx="4">
                  <c:v>0.15841584158415842</c:v>
                </c:pt>
                <c:pt idx="5">
                  <c:v>0.19344262295081968</c:v>
                </c:pt>
                <c:pt idx="6">
                  <c:v>0.16528925619834711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61E9-448D-8841-03360FB3F35C}"/>
            </c:ext>
          </c:extLst>
        </c:ser>
        <c:ser>
          <c:idx val="7"/>
          <c:order val="7"/>
          <c:tx>
            <c:strRef>
              <c:f>South!$B$107</c:f>
              <c:strCache>
                <c:ptCount val="1"/>
                <c:pt idx="0">
                  <c:v>SA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cat>
            <c:numRef>
              <c:f>South!$BG$99:$BM$99</c:f>
              <c:numCache>
                <c:formatCode>mmm\-yy</c:formatCode>
                <c:ptCount val="7"/>
                <c:pt idx="0">
                  <c:v>43118</c:v>
                </c:pt>
                <c:pt idx="1">
                  <c:v>43149</c:v>
                </c:pt>
                <c:pt idx="2">
                  <c:v>43177</c:v>
                </c:pt>
                <c:pt idx="3">
                  <c:v>43208</c:v>
                </c:pt>
                <c:pt idx="4">
                  <c:v>43238</c:v>
                </c:pt>
                <c:pt idx="5">
                  <c:v>43269</c:v>
                </c:pt>
                <c:pt idx="6">
                  <c:v>43299</c:v>
                </c:pt>
              </c:numCache>
            </c:numRef>
          </c:cat>
          <c:val>
            <c:numRef>
              <c:f>South!$BG$107:$BM$107</c:f>
              <c:numCache>
                <c:formatCode>0%</c:formatCode>
                <c:ptCount val="7"/>
                <c:pt idx="0">
                  <c:v>7.7913279132791327E-3</c:v>
                </c:pt>
                <c:pt idx="1">
                  <c:v>5.2011626128193357E-3</c:v>
                </c:pt>
                <c:pt idx="2">
                  <c:v>1.7234522073445578E-2</c:v>
                </c:pt>
                <c:pt idx="3">
                  <c:v>7.9762989972652684E-3</c:v>
                </c:pt>
                <c:pt idx="4">
                  <c:v>9.2875750368105105E-3</c:v>
                </c:pt>
                <c:pt idx="5">
                  <c:v>8.9051261559538759E-3</c:v>
                </c:pt>
                <c:pt idx="6">
                  <c:v>7.8933333333333338E-3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61E9-448D-8841-03360FB3F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900976"/>
        <c:axId val="231901368"/>
      </c:lineChart>
      <c:dateAx>
        <c:axId val="231900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01368"/>
        <c:crosses val="autoZero"/>
        <c:auto val="1"/>
        <c:lblOffset val="100"/>
        <c:baseTimeUnit val="months"/>
      </c:dateAx>
      <c:valAx>
        <c:axId val="231901368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0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SOUTH: Case/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South!$AT$145:$BE$145</c:f>
              <c:numCache>
                <c:formatCode>0.0;\-0.0;"-"</c:formatCode>
                <c:ptCount val="12"/>
                <c:pt idx="0">
                  <c:v>1.9166666666666667</c:v>
                </c:pt>
                <c:pt idx="1">
                  <c:v>1.6600361663652801</c:v>
                </c:pt>
                <c:pt idx="2">
                  <c:v>2.04</c:v>
                </c:pt>
                <c:pt idx="3">
                  <c:v>2.0306449999999998</c:v>
                </c:pt>
                <c:pt idx="4">
                  <c:v>3.0591050000000002</c:v>
                </c:pt>
                <c:pt idx="5">
                  <c:v>2.4017729999999999</c:v>
                </c:pt>
                <c:pt idx="6">
                  <c:v>2.0910709999999999</c:v>
                </c:pt>
                <c:pt idx="7">
                  <c:v>1.935897</c:v>
                </c:pt>
                <c:pt idx="8">
                  <c:v>2.5297299999999998</c:v>
                </c:pt>
                <c:pt idx="9">
                  <c:v>2.0984379999999998</c:v>
                </c:pt>
                <c:pt idx="10">
                  <c:v>1.706941</c:v>
                </c:pt>
                <c:pt idx="11">
                  <c:v>1.9702329999999999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25-4539-8EAE-C5DE1AFA14E7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South!$BG$145:$BM$145</c:f>
              <c:numCache>
                <c:formatCode>0.0;\-0.0;"-"</c:formatCode>
                <c:ptCount val="7"/>
                <c:pt idx="0">
                  <c:v>1.8252631578947369</c:v>
                </c:pt>
                <c:pt idx="1">
                  <c:v>2.1207865168539324</c:v>
                </c:pt>
                <c:pt idx="2">
                  <c:v>2.3314685314685315</c:v>
                </c:pt>
                <c:pt idx="3">
                  <c:v>1.9616161616161616</c:v>
                </c:pt>
                <c:pt idx="4">
                  <c:v>2.4830827067669174</c:v>
                </c:pt>
                <c:pt idx="5">
                  <c:v>2.1534090909090908</c:v>
                </c:pt>
                <c:pt idx="6">
                  <c:v>1.5339449541284405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25-4539-8EAE-C5DE1AFA14E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230368"/>
        <c:axId val="249233896"/>
      </c:lineChart>
      <c:dateAx>
        <c:axId val="24923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3896"/>
        <c:crosses val="autoZero"/>
        <c:auto val="0"/>
        <c:lblOffset val="100"/>
        <c:baseTimeUnit val="days"/>
      </c:dateAx>
      <c:valAx>
        <c:axId val="24923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;\-0.0;&quot;-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SOUTH: APE/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South!$AT$169:$BE$169</c:f>
              <c:numCache>
                <c:formatCode>#,##0.0</c:formatCode>
                <c:ptCount val="12"/>
                <c:pt idx="0">
                  <c:v>36.821758055555556</c:v>
                </c:pt>
                <c:pt idx="1">
                  <c:v>38.799073960217001</c:v>
                </c:pt>
                <c:pt idx="2">
                  <c:v>39.845128571428575</c:v>
                </c:pt>
                <c:pt idx="3">
                  <c:v>39.575903225806456</c:v>
                </c:pt>
                <c:pt idx="4">
                  <c:v>50.248961661341852</c:v>
                </c:pt>
                <c:pt idx="5">
                  <c:v>46.153914327917285</c:v>
                </c:pt>
                <c:pt idx="6">
                  <c:v>41.850232142857145</c:v>
                </c:pt>
                <c:pt idx="7">
                  <c:v>39.066642450142446</c:v>
                </c:pt>
                <c:pt idx="8">
                  <c:v>53.849128378378381</c:v>
                </c:pt>
                <c:pt idx="9">
                  <c:v>41.261649999999996</c:v>
                </c:pt>
                <c:pt idx="10">
                  <c:v>35.51773264781491</c:v>
                </c:pt>
                <c:pt idx="11">
                  <c:v>41.228337488372091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29-4523-A25A-0A024D9929F6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South!$BG$169:$BM$169</c:f>
              <c:numCache>
                <c:formatCode>#,##0.0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31.555828862385319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29-4523-A25A-0A024D9929F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230760"/>
        <c:axId val="249235856"/>
      </c:lineChart>
      <c:dateAx>
        <c:axId val="249230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5856"/>
        <c:crosses val="autoZero"/>
        <c:auto val="0"/>
        <c:lblOffset val="100"/>
        <c:baseTimeUnit val="days"/>
      </c:dateAx>
      <c:valAx>
        <c:axId val="2492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0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Active Ratio - Case per Active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Case/Actv (N)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dLbl>
              <c:idx val="20"/>
              <c:layout>
                <c:manualLayout>
                  <c:x val="0"/>
                  <c:y val="0.1759842095612273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45D-4C79-A6F6-397DD99FF73C}"/>
                </c:ext>
              </c:extLst>
            </c:dLbl>
            <c:spPr>
              <a:solidFill>
                <a:srgbClr val="FF5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Country!$AT$40:$BH$40</c:f>
              <c:strCache>
                <c:ptCount val="15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  <c:pt idx="12">
                  <c:v>segment</c:v>
                </c:pt>
                <c:pt idx="13">
                  <c:v>201801</c:v>
                </c:pt>
                <c:pt idx="14">
                  <c:v>201802</c:v>
                </c:pt>
              </c:strCache>
            </c:strRef>
          </c:cat>
          <c:val>
            <c:numRef>
              <c:f>North!$AT$145:$BG$145</c:f>
              <c:numCache>
                <c:formatCode>0.0;\-0.0;"-"</c:formatCode>
                <c:ptCount val="14"/>
                <c:pt idx="0">
                  <c:v>1.3797276853252647</c:v>
                </c:pt>
                <c:pt idx="1">
                  <c:v>1.42350557244174</c:v>
                </c:pt>
                <c:pt idx="2">
                  <c:v>1.62277304415182</c:v>
                </c:pt>
                <c:pt idx="3">
                  <c:v>1.5457540000000001</c:v>
                </c:pt>
                <c:pt idx="4">
                  <c:v>1.6442730000000001</c:v>
                </c:pt>
                <c:pt idx="5">
                  <c:v>1.4976339999999999</c:v>
                </c:pt>
                <c:pt idx="6">
                  <c:v>1.621885</c:v>
                </c:pt>
                <c:pt idx="7">
                  <c:v>1.544367</c:v>
                </c:pt>
                <c:pt idx="8">
                  <c:v>1.5385949999999999</c:v>
                </c:pt>
                <c:pt idx="9">
                  <c:v>1.348123</c:v>
                </c:pt>
                <c:pt idx="10">
                  <c:v>1.4773160000000001</c:v>
                </c:pt>
                <c:pt idx="11">
                  <c:v>1.6031040000000001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5D-4C79-A6F6-397DD99FF73C}"/>
            </c:ext>
          </c:extLst>
        </c:ser>
        <c:ser>
          <c:idx val="0"/>
          <c:order val="1"/>
          <c:tx>
            <c:v>Case/Actv (S)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12"/>
              <c:layout>
                <c:manualLayout>
                  <c:x val="-7.7550016351097339E-17"/>
                  <c:y val="0.1126376466799262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45D-4C79-A6F6-397DD99FF73C}"/>
                </c:ext>
              </c:extLst>
            </c:dLbl>
            <c:dLbl>
              <c:idx val="13"/>
              <c:layout>
                <c:manualLayout>
                  <c:x val="1.0575124393023248E-3"/>
                  <c:y val="0.2252880822030817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45D-4C79-A6F6-397DD99FF73C}"/>
                </c:ext>
              </c:extLst>
            </c:dLbl>
            <c:dLbl>
              <c:idx val="19"/>
              <c:layout>
                <c:manualLayout>
                  <c:x val="-1.0575124393023248E-3"/>
                  <c:y val="0.2516858757493630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45D-4C79-A6F6-397DD99FF73C}"/>
                </c:ext>
              </c:extLst>
            </c:dLbl>
            <c:dLbl>
              <c:idx val="20"/>
              <c:layout>
                <c:manualLayout>
                  <c:x val="0"/>
                  <c:y val="0.1565390436178808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45D-4C79-A6F6-397DD99FF73C}"/>
                </c:ext>
              </c:extLst>
            </c:dLbl>
            <c:spPr>
              <a:solidFill>
                <a:srgbClr val="00B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Country!$AT$40:$BH$40</c:f>
              <c:strCache>
                <c:ptCount val="15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  <c:pt idx="12">
                  <c:v>segment</c:v>
                </c:pt>
                <c:pt idx="13">
                  <c:v>201801</c:v>
                </c:pt>
                <c:pt idx="14">
                  <c:v>201802</c:v>
                </c:pt>
              </c:strCache>
            </c:strRef>
          </c:cat>
          <c:val>
            <c:numRef>
              <c:f>South!$AT$145:$BG$145</c:f>
              <c:numCache>
                <c:formatCode>0.0;\-0.0;"-"</c:formatCode>
                <c:ptCount val="14"/>
                <c:pt idx="0">
                  <c:v>1.9166666666666667</c:v>
                </c:pt>
                <c:pt idx="1">
                  <c:v>1.6600361663652801</c:v>
                </c:pt>
                <c:pt idx="2">
                  <c:v>2.04</c:v>
                </c:pt>
                <c:pt idx="3">
                  <c:v>2.0306449999999998</c:v>
                </c:pt>
                <c:pt idx="4">
                  <c:v>3.0591050000000002</c:v>
                </c:pt>
                <c:pt idx="5">
                  <c:v>2.4017729999999999</c:v>
                </c:pt>
                <c:pt idx="6">
                  <c:v>2.0910709999999999</c:v>
                </c:pt>
                <c:pt idx="7">
                  <c:v>1.935897</c:v>
                </c:pt>
                <c:pt idx="8">
                  <c:v>2.5297299999999998</c:v>
                </c:pt>
                <c:pt idx="9">
                  <c:v>2.0984379999999998</c:v>
                </c:pt>
                <c:pt idx="10">
                  <c:v>1.706941</c:v>
                </c:pt>
                <c:pt idx="11">
                  <c:v>1.9702329999999999</c:v>
                </c:pt>
                <c:pt idx="13">
                  <c:v>1.8252631578947369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5D-4C79-A6F6-397DD99FF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2"/>
        <c:axId val="249228800"/>
        <c:axId val="249235464"/>
      </c:barChart>
      <c:lineChart>
        <c:grouping val="standard"/>
        <c:varyColors val="0"/>
        <c:ser>
          <c:idx val="5"/>
          <c:order val="2"/>
          <c:tx>
            <c:v>Actv Ratio (N)</c:v>
          </c:tx>
          <c:spPr>
            <a:ln w="444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1.4385486662989808E-2"/>
                  <c:y val="1.31365531446950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45D-4C79-A6F6-397DD99FF73C}"/>
                </c:ext>
              </c:extLst>
            </c:dLbl>
            <c:dLbl>
              <c:idx val="2"/>
              <c:layout>
                <c:manualLayout>
                  <c:x val="-3.7420441795456505E-2"/>
                  <c:y val="3.75747414684116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45D-4C79-A6F6-397DD99FF73C}"/>
                </c:ext>
              </c:extLst>
            </c:dLbl>
            <c:dLbl>
              <c:idx val="3"/>
              <c:layout>
                <c:manualLayout>
                  <c:x val="-6.1916486977883121E-2"/>
                  <c:y val="2.77085004708919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45D-4C79-A6F6-397DD99FF73C}"/>
                </c:ext>
              </c:extLst>
            </c:dLbl>
            <c:dLbl>
              <c:idx val="4"/>
              <c:layout>
                <c:manualLayout>
                  <c:x val="-6.8019386229002554E-2"/>
                  <c:y val="-1.40058214355869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45D-4C79-A6F6-397DD99FF73C}"/>
                </c:ext>
              </c:extLst>
            </c:dLbl>
            <c:dLbl>
              <c:idx val="6"/>
              <c:layout>
                <c:manualLayout>
                  <c:x val="-7.1110591800962325E-2"/>
                  <c:y val="-1.60073415076986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45D-4C79-A6F6-397DD99FF73C}"/>
                </c:ext>
              </c:extLst>
            </c:dLbl>
            <c:dLbl>
              <c:idx val="9"/>
              <c:layout>
                <c:manualLayout>
                  <c:x val="-5.0054232773746869E-2"/>
                  <c:y val="-7.42951308124858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45D-4C79-A6F6-397DD99FF73C}"/>
                </c:ext>
              </c:extLst>
            </c:dLbl>
            <c:dLbl>
              <c:idx val="10"/>
              <c:layout>
                <c:manualLayout>
                  <c:x val="-5.2323236979265768E-2"/>
                  <c:y val="-7.42951308124859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45D-4C79-A6F6-397DD99FF73C}"/>
                </c:ext>
              </c:extLst>
            </c:dLbl>
            <c:dLbl>
              <c:idx val="16"/>
              <c:layout>
                <c:manualLayout>
                  <c:x val="-2.0370354179235037E-2"/>
                  <c:y val="-1.71397517955716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45D-4C79-A6F6-397DD99FF7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North!$AT$109:$BG$109</c:f>
              <c:numCache>
                <c:formatCode>0%</c:formatCode>
                <c:ptCount val="14"/>
                <c:pt idx="0">
                  <c:v>9.7846199393087113E-2</c:v>
                </c:pt>
                <c:pt idx="1">
                  <c:v>0.1464717667136603</c:v>
                </c:pt>
                <c:pt idx="2">
                  <c:v>0.18958807548278142</c:v>
                </c:pt>
                <c:pt idx="3">
                  <c:v>0.17269362186788154</c:v>
                </c:pt>
                <c:pt idx="4">
                  <c:v>0.12286874154262517</c:v>
                </c:pt>
                <c:pt idx="5">
                  <c:v>0.15363179257284787</c:v>
                </c:pt>
                <c:pt idx="6">
                  <c:v>0.10049539985845718</c:v>
                </c:pt>
                <c:pt idx="7">
                  <c:v>0.1013643254168772</c:v>
                </c:pt>
                <c:pt idx="8">
                  <c:v>0.1089483133327034</c:v>
                </c:pt>
                <c:pt idx="9">
                  <c:v>7.8664757472704488E-2</c:v>
                </c:pt>
                <c:pt idx="10">
                  <c:v>8.9988081048867699E-2</c:v>
                </c:pt>
                <c:pt idx="11">
                  <c:v>0.14099257522469716</c:v>
                </c:pt>
                <c:pt idx="13">
                  <c:v>5.1016689745645362E-2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45D-4C79-A6F6-397DD99FF73C}"/>
            </c:ext>
          </c:extLst>
        </c:ser>
        <c:ser>
          <c:idx val="1"/>
          <c:order val="3"/>
          <c:tx>
            <c:v>Actv Ratio (S)</c:v>
          </c:tx>
          <c:spPr>
            <a:ln w="444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5764982059493237E-2"/>
                  <c:y val="-3.54746299971504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45D-4C79-A6F6-397DD99FF73C}"/>
                </c:ext>
              </c:extLst>
            </c:dLbl>
            <c:dLbl>
              <c:idx val="1"/>
              <c:layout>
                <c:manualLayout>
                  <c:x val="-7.5648600212000025E-2"/>
                  <c:y val="-1.4789952837376684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45D-4C79-A6F6-397DD99FF73C}"/>
                </c:ext>
              </c:extLst>
            </c:dLbl>
            <c:dLbl>
              <c:idx val="2"/>
              <c:layout>
                <c:manualLayout>
                  <c:x val="-1.508279198272343E-2"/>
                  <c:y val="-2.86118845459258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45D-4C79-A6F6-397DD99FF73C}"/>
                </c:ext>
              </c:extLst>
            </c:dLbl>
            <c:dLbl>
              <c:idx val="3"/>
              <c:layout>
                <c:manualLayout>
                  <c:x val="-9.8287327536215347E-3"/>
                  <c:y val="-1.89653320751738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45D-4C79-A6F6-397DD99FF73C}"/>
                </c:ext>
              </c:extLst>
            </c:dLbl>
            <c:dLbl>
              <c:idx val="5"/>
              <c:layout>
                <c:manualLayout>
                  <c:x val="-1.6654490868508703E-2"/>
                  <c:y val="-3.64516688666100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45D-4C79-A6F6-397DD99FF73C}"/>
                </c:ext>
              </c:extLst>
            </c:dLbl>
            <c:dLbl>
              <c:idx val="6"/>
              <c:layout>
                <c:manualLayout>
                  <c:x val="-4.1613537129216657E-2"/>
                  <c:y val="-6.26811740537642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45D-4C79-A6F6-397DD99FF73C}"/>
                </c:ext>
              </c:extLst>
            </c:dLbl>
            <c:dLbl>
              <c:idx val="12"/>
              <c:layout>
                <c:manualLayout>
                  <c:x val="-1.5082791982723411E-2"/>
                  <c:y val="-4.92001208995997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345D-4C79-A6F6-397DD99FF7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South!$AT$109:$BG$109</c:f>
              <c:numCache>
                <c:formatCode>0%</c:formatCode>
                <c:ptCount val="14"/>
                <c:pt idx="0">
                  <c:v>0.11313639220615965</c:v>
                </c:pt>
                <c:pt idx="1">
                  <c:v>0.16800850675983595</c:v>
                </c:pt>
                <c:pt idx="2">
                  <c:v>0.20591263421091338</c:v>
                </c:pt>
                <c:pt idx="3">
                  <c:v>0.17989264471202671</c:v>
                </c:pt>
                <c:pt idx="4">
                  <c:v>0.1740339171531832</c:v>
                </c:pt>
                <c:pt idx="5">
                  <c:v>0.17408074055026998</c:v>
                </c:pt>
                <c:pt idx="6">
                  <c:v>0.13638577691183634</c:v>
                </c:pt>
                <c:pt idx="7">
                  <c:v>0.16255644320944773</c:v>
                </c:pt>
                <c:pt idx="8">
                  <c:v>0.15896885069817401</c:v>
                </c:pt>
                <c:pt idx="9">
                  <c:v>0.13026663952778345</c:v>
                </c:pt>
                <c:pt idx="10">
                  <c:v>0.14860089771750548</c:v>
                </c:pt>
                <c:pt idx="11">
                  <c:v>0.18518518518518517</c:v>
                </c:pt>
                <c:pt idx="13">
                  <c:v>7.6012161945911344E-2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45D-4C79-A6F6-397DD99FF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229584"/>
        <c:axId val="249235072"/>
      </c:lineChart>
      <c:catAx>
        <c:axId val="24922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5464"/>
        <c:crosses val="autoZero"/>
        <c:auto val="1"/>
        <c:lblAlgn val="ctr"/>
        <c:lblOffset val="100"/>
        <c:noMultiLvlLbl val="0"/>
      </c:catAx>
      <c:valAx>
        <c:axId val="249235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;\-0.0;&quot;-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28800"/>
        <c:crosses val="autoZero"/>
        <c:crossBetween val="between"/>
      </c:valAx>
      <c:valAx>
        <c:axId val="249235072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29584"/>
        <c:crosses val="max"/>
        <c:crossBetween val="between"/>
      </c:valAx>
      <c:catAx>
        <c:axId val="2492295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492350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Case Size - APE per Active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Case size (N)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dLbl>
              <c:idx val="20"/>
              <c:layout>
                <c:manualLayout>
                  <c:x val="0"/>
                  <c:y val="0.1759842095612273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1AB-46C7-A5F7-AADBA7D6AB9B}"/>
                </c:ext>
              </c:extLst>
            </c:dLbl>
            <c:spPr>
              <a:solidFill>
                <a:srgbClr val="FF5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Country!$AT$40:$BG$40</c:f>
              <c:strCache>
                <c:ptCount val="14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  <c:pt idx="12">
                  <c:v>segment</c:v>
                </c:pt>
                <c:pt idx="13">
                  <c:v>201801</c:v>
                </c:pt>
              </c:strCache>
            </c:strRef>
          </c:cat>
          <c:val>
            <c:numRef>
              <c:f>North!$AT$133:$BG$133</c:f>
              <c:numCache>
                <c:formatCode>#,##0.0</c:formatCode>
                <c:ptCount val="14"/>
                <c:pt idx="0">
                  <c:v>14.728037105263155</c:v>
                </c:pt>
                <c:pt idx="1">
                  <c:v>14.417887117437722</c:v>
                </c:pt>
                <c:pt idx="2">
                  <c:v>14.612542720763722</c:v>
                </c:pt>
                <c:pt idx="3">
                  <c:v>14.357626666666667</c:v>
                </c:pt>
                <c:pt idx="4">
                  <c:v>15.376409912926992</c:v>
                </c:pt>
                <c:pt idx="5">
                  <c:v>14.850115850447603</c:v>
                </c:pt>
                <c:pt idx="6">
                  <c:v>15.006713426853707</c:v>
                </c:pt>
                <c:pt idx="7">
                  <c:v>15.459045836023241</c:v>
                </c:pt>
                <c:pt idx="8">
                  <c:v>14.814912626832017</c:v>
                </c:pt>
                <c:pt idx="9">
                  <c:v>16.01770210970464</c:v>
                </c:pt>
                <c:pt idx="10">
                  <c:v>15.203059756877797</c:v>
                </c:pt>
                <c:pt idx="11">
                  <c:v>16.148969294605809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AB-46C7-A5F7-AADBA7D6AB9B}"/>
            </c:ext>
          </c:extLst>
        </c:ser>
        <c:ser>
          <c:idx val="0"/>
          <c:order val="1"/>
          <c:tx>
            <c:v>Case size (S)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4"/>
              <c:layout>
                <c:manualLayout>
                  <c:x val="0"/>
                  <c:y val="9.995851010903029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1AB-46C7-A5F7-AADBA7D6AB9B}"/>
                </c:ext>
              </c:extLst>
            </c:dLbl>
            <c:dLbl>
              <c:idx val="12"/>
              <c:layout>
                <c:manualLayout>
                  <c:x val="-7.7550016351097339E-17"/>
                  <c:y val="0.1126376466799262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1AB-46C7-A5F7-AADBA7D6AB9B}"/>
                </c:ext>
              </c:extLst>
            </c:dLbl>
            <c:dLbl>
              <c:idx val="13"/>
              <c:layout>
                <c:manualLayout>
                  <c:x val="1.0575124393023248E-3"/>
                  <c:y val="0.2252880822030817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1AB-46C7-A5F7-AADBA7D6AB9B}"/>
                </c:ext>
              </c:extLst>
            </c:dLbl>
            <c:dLbl>
              <c:idx val="19"/>
              <c:layout>
                <c:manualLayout>
                  <c:x val="-1.0575124393023248E-3"/>
                  <c:y val="0.2516858757493630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1AB-46C7-A5F7-AADBA7D6AB9B}"/>
                </c:ext>
              </c:extLst>
            </c:dLbl>
            <c:dLbl>
              <c:idx val="20"/>
              <c:layout>
                <c:manualLayout>
                  <c:x val="0"/>
                  <c:y val="0.1565390436178808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1AB-46C7-A5F7-AADBA7D6AB9B}"/>
                </c:ext>
              </c:extLst>
            </c:dLbl>
            <c:spPr>
              <a:solidFill>
                <a:srgbClr val="00B05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Country!$AT$40:$BG$40</c:f>
              <c:strCache>
                <c:ptCount val="14"/>
                <c:pt idx="0">
                  <c:v>Jan-17</c:v>
                </c:pt>
                <c:pt idx="1">
                  <c:v>Feb-17</c:v>
                </c:pt>
                <c:pt idx="2">
                  <c:v>Mar-17</c:v>
                </c:pt>
                <c:pt idx="3">
                  <c:v>Apr-17</c:v>
                </c:pt>
                <c:pt idx="4">
                  <c:v>May-17</c:v>
                </c:pt>
                <c:pt idx="5">
                  <c:v>Jun-17</c:v>
                </c:pt>
                <c:pt idx="6">
                  <c:v>Jul-17</c:v>
                </c:pt>
                <c:pt idx="7">
                  <c:v>Aug-17</c:v>
                </c:pt>
                <c:pt idx="8">
                  <c:v>Sep-17</c:v>
                </c:pt>
                <c:pt idx="9">
                  <c:v>Oct-17</c:v>
                </c:pt>
                <c:pt idx="10">
                  <c:v>Nov-17</c:v>
                </c:pt>
                <c:pt idx="11">
                  <c:v>Dec-17</c:v>
                </c:pt>
                <c:pt idx="12">
                  <c:v>segment</c:v>
                </c:pt>
                <c:pt idx="13">
                  <c:v>201801</c:v>
                </c:pt>
              </c:strCache>
            </c:strRef>
          </c:cat>
          <c:val>
            <c:numRef>
              <c:f>South!$AT$133:$BG$133</c:f>
              <c:numCache>
                <c:formatCode>#,##0.0</c:formatCode>
                <c:ptCount val="14"/>
                <c:pt idx="0">
                  <c:v>19.211352028985509</c:v>
                </c:pt>
                <c:pt idx="1">
                  <c:v>23.372426906318083</c:v>
                </c:pt>
                <c:pt idx="2">
                  <c:v>19.531925770308124</c:v>
                </c:pt>
                <c:pt idx="3">
                  <c:v>19.489324861000796</c:v>
                </c:pt>
                <c:pt idx="4">
                  <c:v>16.426031331592689</c:v>
                </c:pt>
                <c:pt idx="5">
                  <c:v>19.216605166051661</c:v>
                </c:pt>
                <c:pt idx="6">
                  <c:v>20.013774551665243</c:v>
                </c:pt>
                <c:pt idx="7">
                  <c:v>20.180119941133185</c:v>
                </c:pt>
                <c:pt idx="8">
                  <c:v>21.286514423076923</c:v>
                </c:pt>
                <c:pt idx="9">
                  <c:v>19.663034996276991</c:v>
                </c:pt>
                <c:pt idx="10">
                  <c:v>20.807828313253012</c:v>
                </c:pt>
                <c:pt idx="11">
                  <c:v>20.925619830028328</c:v>
                </c:pt>
                <c:pt idx="13" formatCode="0.0;\-0.0;&quot;-&quot;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1AB-46C7-A5F7-AADBA7D6A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2"/>
        <c:axId val="249233504"/>
        <c:axId val="249229976"/>
      </c:barChart>
      <c:lineChart>
        <c:grouping val="standard"/>
        <c:varyColors val="0"/>
        <c:ser>
          <c:idx val="5"/>
          <c:order val="2"/>
          <c:tx>
            <c:v>Ape/Active (N)</c:v>
          </c:tx>
          <c:spPr>
            <a:ln w="444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dLbl>
              <c:idx val="2"/>
              <c:layout>
                <c:manualLayout>
                  <c:x val="-3.9592987144378679E-2"/>
                  <c:y val="-3.23706056973331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1AB-46C7-A5F7-AADBA7D6AB9B}"/>
                </c:ext>
              </c:extLst>
            </c:dLbl>
            <c:dLbl>
              <c:idx val="4"/>
              <c:layout>
                <c:manualLayout>
                  <c:x val="-2.0370354179235037E-2"/>
                  <c:y val="-2.85776608809459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1AB-46C7-A5F7-AADBA7D6AB9B}"/>
                </c:ext>
              </c:extLst>
            </c:dLbl>
            <c:dLbl>
              <c:idx val="16"/>
              <c:layout>
                <c:manualLayout>
                  <c:x val="-2.0370354179235037E-2"/>
                  <c:y val="-1.71397517955716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1AB-46C7-A5F7-AADBA7D6AB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North!$AT$169:$BG$169</c:f>
              <c:numCache>
                <c:formatCode>#,##0.0</c:formatCode>
                <c:ptCount val="14"/>
                <c:pt idx="0">
                  <c:v>20.320680544629347</c:v>
                </c:pt>
                <c:pt idx="1">
                  <c:v>20.523942654508609</c:v>
                </c:pt>
                <c:pt idx="2">
                  <c:v>23.712840433772268</c:v>
                </c:pt>
                <c:pt idx="3">
                  <c:v>22.193363561417971</c:v>
                </c:pt>
                <c:pt idx="4">
                  <c:v>25.283017621145373</c:v>
                </c:pt>
                <c:pt idx="5">
                  <c:v>22.240039432176655</c:v>
                </c:pt>
                <c:pt idx="6">
                  <c:v>24.33916576381365</c:v>
                </c:pt>
                <c:pt idx="7">
                  <c:v>23.874438683948156</c:v>
                </c:pt>
                <c:pt idx="8">
                  <c:v>22.794150043365132</c:v>
                </c:pt>
                <c:pt idx="9">
                  <c:v>21.593830489192264</c:v>
                </c:pt>
                <c:pt idx="10">
                  <c:v>22.480967265846736</c:v>
                </c:pt>
                <c:pt idx="11">
                  <c:v>25.888480709534367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1AB-46C7-A5F7-AADBA7D6AB9B}"/>
            </c:ext>
          </c:extLst>
        </c:ser>
        <c:ser>
          <c:idx val="1"/>
          <c:order val="3"/>
          <c:tx>
            <c:v>Ape/Active (S)</c:v>
          </c:tx>
          <c:spPr>
            <a:ln w="444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1.5764982059493237E-2"/>
                  <c:y val="-3.54746299971504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1AB-46C7-A5F7-AADBA7D6AB9B}"/>
                </c:ext>
              </c:extLst>
            </c:dLbl>
            <c:dLbl>
              <c:idx val="2"/>
              <c:layout>
                <c:manualLayout>
                  <c:x val="-1.508279198272343E-2"/>
                  <c:y val="-2.861188454592585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1AB-46C7-A5F7-AADBA7D6AB9B}"/>
                </c:ext>
              </c:extLst>
            </c:dLbl>
            <c:dLbl>
              <c:idx val="4"/>
              <c:layout>
                <c:manualLayout>
                  <c:x val="-3.2804530716170385E-2"/>
                  <c:y val="-2.18797215404132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1AB-46C7-A5F7-AADBA7D6AB9B}"/>
                </c:ext>
              </c:extLst>
            </c:dLbl>
            <c:dLbl>
              <c:idx val="8"/>
              <c:layout>
                <c:manualLayout>
                  <c:x val="-3.957183062567337E-2"/>
                  <c:y val="-2.77085004708919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1AB-46C7-A5F7-AADBA7D6AB9B}"/>
                </c:ext>
              </c:extLst>
            </c:dLbl>
            <c:dLbl>
              <c:idx val="12"/>
              <c:layout>
                <c:manualLayout>
                  <c:x val="-1.5082791982723411E-2"/>
                  <c:y val="-4.92001208995997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1AB-46C7-A5F7-AADBA7D6AB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B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Jan'16</c:v>
              </c:pt>
              <c:pt idx="1">
                <c:v>Feb '16</c:v>
              </c:pt>
              <c:pt idx="2">
                <c:v>Mar '16</c:v>
              </c:pt>
              <c:pt idx="3">
                <c:v>Apr '16</c:v>
              </c:pt>
              <c:pt idx="4">
                <c:v>May '16</c:v>
              </c:pt>
              <c:pt idx="5">
                <c:v>Jun '16</c:v>
              </c:pt>
            </c:strLit>
          </c:cat>
          <c:val>
            <c:numRef>
              <c:f>South!$AT$169:$BG$169</c:f>
              <c:numCache>
                <c:formatCode>#,##0.0</c:formatCode>
                <c:ptCount val="14"/>
                <c:pt idx="0">
                  <c:v>36.821758055555556</c:v>
                </c:pt>
                <c:pt idx="1">
                  <c:v>38.799073960217001</c:v>
                </c:pt>
                <c:pt idx="2">
                  <c:v>39.845128571428575</c:v>
                </c:pt>
                <c:pt idx="3">
                  <c:v>39.575903225806456</c:v>
                </c:pt>
                <c:pt idx="4">
                  <c:v>50.248961661341852</c:v>
                </c:pt>
                <c:pt idx="5">
                  <c:v>46.153914327917285</c:v>
                </c:pt>
                <c:pt idx="6">
                  <c:v>41.850232142857145</c:v>
                </c:pt>
                <c:pt idx="7">
                  <c:v>39.066642450142446</c:v>
                </c:pt>
                <c:pt idx="8">
                  <c:v>53.849128378378381</c:v>
                </c:pt>
                <c:pt idx="9">
                  <c:v>41.261649999999996</c:v>
                </c:pt>
                <c:pt idx="10">
                  <c:v>35.51773264781491</c:v>
                </c:pt>
                <c:pt idx="11">
                  <c:v>41.228337488372091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1AB-46C7-A5F7-AADBA7D6A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233504"/>
        <c:axId val="249229976"/>
      </c:lineChart>
      <c:catAx>
        <c:axId val="24923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29976"/>
        <c:crosses val="autoZero"/>
        <c:auto val="1"/>
        <c:lblAlgn val="ctr"/>
        <c:lblOffset val="100"/>
        <c:noMultiLvlLbl val="0"/>
      </c:catAx>
      <c:valAx>
        <c:axId val="24922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Ratio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Country!$AT$109:$BE$109</c:f>
              <c:numCache>
                <c:formatCode>0%</c:formatCode>
                <c:ptCount val="12"/>
                <c:pt idx="0">
                  <c:v>0.10274213836477987</c:v>
                </c:pt>
                <c:pt idx="1">
                  <c:v>0.15353938185443669</c:v>
                </c:pt>
                <c:pt idx="2">
                  <c:v>0.19502399843275542</c:v>
                </c:pt>
                <c:pt idx="3">
                  <c:v>0.1750632730051096</c:v>
                </c:pt>
                <c:pt idx="4">
                  <c:v>0.13961955037771911</c:v>
                </c:pt>
                <c:pt idx="5">
                  <c:v>0.16018118179946469</c:v>
                </c:pt>
                <c:pt idx="6">
                  <c:v>0.11158346187126143</c:v>
                </c:pt>
                <c:pt idx="7">
                  <c:v>0.11995637949836423</c:v>
                </c:pt>
                <c:pt idx="8">
                  <c:v>0.12422890143063395</c:v>
                </c:pt>
                <c:pt idx="9">
                  <c:v>9.44152655623582E-2</c:v>
                </c:pt>
                <c:pt idx="10">
                  <c:v>0.10804922569628451</c:v>
                </c:pt>
                <c:pt idx="11">
                  <c:v>0.15478494623655914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9-4C57-B966-CAD04315B3A3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Country!$BG$109:$BM$109</c:f>
              <c:numCache>
                <c:formatCode>0%</c:formatCode>
                <c:ptCount val="7"/>
                <c:pt idx="0">
                  <c:v>5.8838257386079118E-2</c:v>
                </c:pt>
                <c:pt idx="1">
                  <c:v>4.0684533419438167E-2</c:v>
                </c:pt>
                <c:pt idx="2">
                  <c:v>7.9464679641158886E-2</c:v>
                </c:pt>
                <c:pt idx="3">
                  <c:v>5.2294148605329889E-2</c:v>
                </c:pt>
                <c:pt idx="4">
                  <c:v>6.2494086479326333E-2</c:v>
                </c:pt>
                <c:pt idx="5">
                  <c:v>8.0710659898477158E-2</c:v>
                </c:pt>
                <c:pt idx="6">
                  <c:v>6.5166865988221218E-2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9-4C57-B966-CAD04315B3A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42312"/>
        <c:axId val="249745056"/>
      </c:lineChart>
      <c:dateAx>
        <c:axId val="249742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5056"/>
        <c:crosses val="autoZero"/>
        <c:auto val="0"/>
        <c:lblOffset val="100"/>
        <c:baseTimeUnit val="days"/>
      </c:dateAx>
      <c:valAx>
        <c:axId val="24974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 size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Country!$AT$133:$BE$133</c:f>
              <c:numCache>
                <c:formatCode>#,##0.0</c:formatCode>
                <c:ptCount val="12"/>
                <c:pt idx="0">
                  <c:v>16.659052896379524</c:v>
                </c:pt>
                <c:pt idx="1">
                  <c:v>17.956530047352576</c:v>
                </c:pt>
                <c:pt idx="2">
                  <c:v>16.606547544706217</c:v>
                </c:pt>
                <c:pt idx="3">
                  <c:v>16.419148149329931</c:v>
                </c:pt>
                <c:pt idx="4">
                  <c:v>15.966205399061032</c:v>
                </c:pt>
                <c:pt idx="5">
                  <c:v>16.864273475177306</c:v>
                </c:pt>
                <c:pt idx="6">
                  <c:v>17.204341979010497</c:v>
                </c:pt>
                <c:pt idx="7">
                  <c:v>17.66535213204952</c:v>
                </c:pt>
                <c:pt idx="8">
                  <c:v>18.137687849698303</c:v>
                </c:pt>
                <c:pt idx="9">
                  <c:v>17.954285087025312</c:v>
                </c:pt>
                <c:pt idx="10">
                  <c:v>17.777647312348666</c:v>
                </c:pt>
                <c:pt idx="11">
                  <c:v>18.168319744510978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45-4CDB-86CA-EFB76E2149D6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Country!$BG$133:$BM$133</c:f>
              <c:numCache>
                <c:formatCode>0.0;\-0.0;"-"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45-4CDB-86CA-EFB76E2149D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40352"/>
        <c:axId val="249736432"/>
      </c:lineChart>
      <c:dateAx>
        <c:axId val="24974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6432"/>
        <c:crosses val="autoZero"/>
        <c:auto val="0"/>
        <c:lblOffset val="100"/>
        <c:baseTimeUnit val="days"/>
      </c:dateAx>
      <c:valAx>
        <c:axId val="24973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Country!$AT$145:$BE$145</c:f>
              <c:numCache>
                <c:formatCode>0.0;\-0.0;"-"</c:formatCode>
                <c:ptCount val="12"/>
                <c:pt idx="0">
                  <c:v>1.5690499510284035</c:v>
                </c:pt>
                <c:pt idx="1">
                  <c:v>1.50844155844156</c:v>
                </c:pt>
                <c:pt idx="2">
                  <c:v>1.76946258161728</c:v>
                </c:pt>
                <c:pt idx="3">
                  <c:v>1.7097654118930701</c:v>
                </c:pt>
                <c:pt idx="4">
                  <c:v>2.22164276401565</c:v>
                </c:pt>
                <c:pt idx="5">
                  <c:v>1.81233933161954</c:v>
                </c:pt>
                <c:pt idx="6">
                  <c:v>1.7990559676331801</c:v>
                </c:pt>
                <c:pt idx="7">
                  <c:v>1.7055720000000001</c:v>
                </c:pt>
                <c:pt idx="8">
                  <c:v>1.9260429999999999</c:v>
                </c:pt>
                <c:pt idx="9">
                  <c:v>1.664253</c:v>
                </c:pt>
                <c:pt idx="10">
                  <c:v>1.574619</c:v>
                </c:pt>
                <c:pt idx="11">
                  <c:v>1.7401880000000001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C8-4EA7-8530-BE7A651B7DE4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Country!$BG$145:$BM$145</c:f>
              <c:numCache>
                <c:formatCode>0.0;\-0.0;"-"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C8-4EA7-8530-BE7A651B7DE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34864"/>
        <c:axId val="249735256"/>
      </c:lineChart>
      <c:dateAx>
        <c:axId val="24973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5256"/>
        <c:crosses val="autoZero"/>
        <c:auto val="0"/>
        <c:lblOffset val="100"/>
        <c:baseTimeUnit val="days"/>
      </c:dateAx>
      <c:valAx>
        <c:axId val="24973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;\-0.0;&quot;-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Country!$AT$169:$BE$169</c:f>
              <c:numCache>
                <c:formatCode>#,##0.0</c:formatCode>
                <c:ptCount val="12"/>
                <c:pt idx="0">
                  <c:v>26.138886131243879</c:v>
                </c:pt>
                <c:pt idx="1">
                  <c:v>27.086376168831194</c:v>
                </c:pt>
                <c:pt idx="2">
                  <c:v>29.384664490205925</c:v>
                </c:pt>
                <c:pt idx="3">
                  <c:v>28.072891598472449</c:v>
                </c:pt>
                <c:pt idx="4">
                  <c:v>35.471204693611469</c:v>
                </c:pt>
                <c:pt idx="5">
                  <c:v>30.563786118251929</c:v>
                </c:pt>
                <c:pt idx="6">
                  <c:v>30.9515741065408</c:v>
                </c:pt>
                <c:pt idx="7">
                  <c:v>30.129527272727277</c:v>
                </c:pt>
                <c:pt idx="8">
                  <c:v>34.933972477548863</c:v>
                </c:pt>
                <c:pt idx="9">
                  <c:v>29.450359447004601</c:v>
                </c:pt>
                <c:pt idx="10">
                  <c:v>27.677754768392372</c:v>
                </c:pt>
                <c:pt idx="11">
                  <c:v>31.399782216047239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1F-4C0B-A426-9A1C34FAE7C5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Country!$BG$169:$BM$169</c:f>
              <c:numCache>
                <c:formatCode>#,##0.0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1F-4C0B-A426-9A1C34FAE7C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37608"/>
        <c:axId val="249732904"/>
      </c:lineChart>
      <c:dateAx>
        <c:axId val="249737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2904"/>
        <c:crosses val="autoZero"/>
        <c:auto val="0"/>
        <c:lblOffset val="100"/>
        <c:baseTimeUnit val="days"/>
      </c:dateAx>
      <c:valAx>
        <c:axId val="249732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3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APE Monthly Performance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strRef>
              <c:f>Summary!$AF$7</c:f>
              <c:strCache>
                <c:ptCount val="1"/>
                <c:pt idx="0">
                  <c:v>2018 Actual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Summary!$AG$4:$AS$4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YTD</c:v>
                </c:pt>
              </c:strCache>
            </c:strRef>
          </c:cat>
          <c:val>
            <c:numRef>
              <c:f>Summary!$AG$7:$AS$7</c:f>
              <c:numCache>
                <c:formatCode>#,##0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47-427B-9C32-19C754A6A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25"/>
        <c:axId val="450996616"/>
        <c:axId val="450989168"/>
        <c:extLst/>
      </c:barChart>
      <c:lineChart>
        <c:grouping val="standard"/>
        <c:varyColors val="0"/>
        <c:ser>
          <c:idx val="5"/>
          <c:order val="1"/>
          <c:tx>
            <c:strRef>
              <c:f>Summary!$AF$8</c:f>
              <c:strCache>
                <c:ptCount val="1"/>
                <c:pt idx="0">
                  <c:v>2018 % achieved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6.804048830867343E-2"/>
                  <c:y val="-4.2073482276473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747-427B-9C32-19C754A6AA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  <c:pt idx="12">
                <c:v>YTD</c:v>
              </c:pt>
            </c:strLit>
          </c:cat>
          <c:val>
            <c:numRef>
              <c:f>Summary!$AG$8:$AS$8</c:f>
              <c:numCache>
                <c:formatCode>0%;;""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 formatCode="0%">
                  <c:v>0</c:v>
                </c:pt>
                <c:pt idx="4" formatCode="0%">
                  <c:v>0</c:v>
                </c:pt>
                <c:pt idx="5" formatCode="0%">
                  <c:v>0</c:v>
                </c:pt>
                <c:pt idx="6" formatCode="0%">
                  <c:v>0</c:v>
                </c:pt>
                <c:pt idx="7" formatCode="0%">
                  <c:v>0</c:v>
                </c:pt>
                <c:pt idx="8" formatCode="0%">
                  <c:v>0</c:v>
                </c:pt>
                <c:pt idx="9" formatCode="0%">
                  <c:v>0</c:v>
                </c:pt>
                <c:pt idx="10" formatCode="0%">
                  <c:v>0</c:v>
                </c:pt>
                <c:pt idx="11" formatCode="0%">
                  <c:v>0</c:v>
                </c:pt>
                <c:pt idx="12" formatCode="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47-427B-9C32-19C754A6AA7A}"/>
            </c:ext>
          </c:extLst>
        </c:ser>
        <c:ser>
          <c:idx val="6"/>
          <c:order val="2"/>
          <c:tx>
            <c:strRef>
              <c:f>Summary!$AF$9</c:f>
              <c:strCache>
                <c:ptCount val="1"/>
                <c:pt idx="0">
                  <c:v>% Growth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4.6758246010187098E-2"/>
                  <c:y val="4.365079365079357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747-427B-9C32-19C754A6AA7A}"/>
                </c:ext>
              </c:extLst>
            </c:dLbl>
            <c:dLbl>
              <c:idx val="1"/>
              <c:layout>
                <c:manualLayout>
                  <c:x val="-4.5369045976110141E-2"/>
                  <c:y val="7.978099662728101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747-427B-9C32-19C754A6AA7A}"/>
                </c:ext>
              </c:extLst>
            </c:dLbl>
            <c:dLbl>
              <c:idx val="2"/>
              <c:layout>
                <c:manualLayout>
                  <c:x val="-0.10065781837194665"/>
                  <c:y val="1.329683277121342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900" b="0" i="0" u="none" strike="noStrike" kern="1200" baseline="0">
                      <a:solidFill>
                        <a:schemeClr val="accent5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747-427B-9C32-19C754A6AA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  <c:pt idx="12">
                <c:v>YTD</c:v>
              </c:pt>
            </c:strLit>
          </c:cat>
          <c:val>
            <c:numRef>
              <c:f>Summary!$AG$9:$AS$9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747-427B-9C32-19C754A6A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1000928"/>
        <c:axId val="451000144"/>
      </c:lineChart>
      <c:catAx>
        <c:axId val="450996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89168"/>
        <c:crosses val="autoZero"/>
        <c:auto val="1"/>
        <c:lblAlgn val="ctr"/>
        <c:lblOffset val="100"/>
        <c:noMultiLvlLbl val="0"/>
      </c:catAx>
      <c:valAx>
        <c:axId val="450989168"/>
        <c:scaling>
          <c:orientation val="minMax"/>
          <c:max val="13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96616"/>
        <c:crosses val="autoZero"/>
        <c:crossBetween val="between"/>
      </c:valAx>
      <c:valAx>
        <c:axId val="451000144"/>
        <c:scaling>
          <c:orientation val="minMax"/>
        </c:scaling>
        <c:delete val="0"/>
        <c:axPos val="r"/>
        <c:numFmt formatCode="0%;;&quot;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000928"/>
        <c:crosses val="max"/>
        <c:crossBetween val="between"/>
      </c:valAx>
      <c:catAx>
        <c:axId val="451000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510001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APE Growth</a:t>
            </a:r>
            <a:r>
              <a:rPr lang="en-US" b="1" baseline="0"/>
              <a:t> </a:t>
            </a:r>
            <a:r>
              <a:rPr lang="en-US" b="1"/>
              <a:t>vs 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Summary!$AF$5</c:f>
              <c:strCache>
                <c:ptCount val="1"/>
                <c:pt idx="0">
                  <c:v>2017 Actual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Summary!$AE$9</c:f>
              <c:strCache>
                <c:ptCount val="1"/>
                <c:pt idx="0">
                  <c:v>GVL</c:v>
                </c:pt>
              </c:strCache>
            </c:strRef>
          </c:cat>
          <c:val>
            <c:numRef>
              <c:f>Summary!$AT$5</c:f>
              <c:numCache>
                <c:formatCode>#,##0</c:formatCode>
                <c:ptCount val="1"/>
                <c:pt idx="0">
                  <c:v>338.01753339999976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E-478C-A0AD-0595C7C0BCD2}"/>
            </c:ext>
          </c:extLst>
        </c:ser>
        <c:ser>
          <c:idx val="2"/>
          <c:order val="1"/>
          <c:tx>
            <c:strRef>
              <c:f>Summary!$AF$6</c:f>
              <c:strCache>
                <c:ptCount val="1"/>
                <c:pt idx="0">
                  <c:v>2018 Target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Summary!$AE$9</c:f>
              <c:strCache>
                <c:ptCount val="1"/>
                <c:pt idx="0">
                  <c:v>GVL</c:v>
                </c:pt>
              </c:strCache>
            </c:strRef>
          </c:cat>
          <c:val>
            <c:numRef>
              <c:f>Summary!$AT$6</c:f>
              <c:numCache>
                <c:formatCode>#,##0</c:formatCode>
                <c:ptCount val="1"/>
                <c:pt idx="0">
                  <c:v>464.28475398286452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E-478C-A0AD-0595C7C0BCD2}"/>
            </c:ext>
          </c:extLst>
        </c:ser>
        <c:ser>
          <c:idx val="1"/>
          <c:order val="2"/>
          <c:tx>
            <c:strRef>
              <c:f>Summary!$AF$7</c:f>
              <c:strCache>
                <c:ptCount val="1"/>
                <c:pt idx="0">
                  <c:v>2018 Actual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Summary!$AE$9</c:f>
              <c:strCache>
                <c:ptCount val="1"/>
                <c:pt idx="0">
                  <c:v>GVL</c:v>
                </c:pt>
              </c:strCache>
            </c:strRef>
          </c:cat>
          <c:val>
            <c:numRef>
              <c:f>Summary!$AT$7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4E-478C-A0AD-0595C7C0BCD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500"/>
        <c:overlap val="-50"/>
        <c:axId val="450997792"/>
        <c:axId val="450992696"/>
      </c:barChart>
      <c:lineChart>
        <c:grouping val="standard"/>
        <c:varyColors val="0"/>
        <c:ser>
          <c:idx val="3"/>
          <c:order val="3"/>
          <c:tx>
            <c:strRef>
              <c:f>Summary!$AE$8</c:f>
              <c:strCache>
                <c:ptCount val="1"/>
                <c:pt idx="0">
                  <c:v>% Achv vs target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ash"/>
            <c:size val="27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Summary!$AE$9</c:f>
              <c:strCache>
                <c:ptCount val="1"/>
                <c:pt idx="0">
                  <c:v>GVL</c:v>
                </c:pt>
              </c:strCache>
            </c:strRef>
          </c:cat>
          <c:val>
            <c:numRef>
              <c:f>Summary!$AS$8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4E-478C-A0AD-0595C7C0BCD2}"/>
            </c:ext>
          </c:extLst>
        </c:ser>
        <c:ser>
          <c:idx val="4"/>
          <c:order val="4"/>
          <c:tx>
            <c:strRef>
              <c:f>Summary!$AF$9</c:f>
              <c:strCache>
                <c:ptCount val="1"/>
                <c:pt idx="0">
                  <c:v>% Growth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18"/>
            <c:spPr>
              <a:solidFill>
                <a:srgbClr val="C00000"/>
              </a:solidFill>
              <a:ln w="9525" cmpd="sng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Summary!$AE$9</c:f>
              <c:strCache>
                <c:ptCount val="1"/>
                <c:pt idx="0">
                  <c:v>GVL</c:v>
                </c:pt>
              </c:strCache>
            </c:strRef>
          </c:cat>
          <c:val>
            <c:numRef>
              <c:f>Summary!$AS$9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4E-478C-A0AD-0595C7C0BCD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50999752"/>
        <c:axId val="450998184"/>
      </c:lineChart>
      <c:catAx>
        <c:axId val="45099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92696"/>
        <c:crosses val="autoZero"/>
        <c:auto val="1"/>
        <c:lblAlgn val="ctr"/>
        <c:lblOffset val="100"/>
        <c:noMultiLvlLbl val="0"/>
      </c:catAx>
      <c:valAx>
        <c:axId val="45099269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97792"/>
        <c:crosses val="autoZero"/>
        <c:crossBetween val="between"/>
      </c:valAx>
      <c:valAx>
        <c:axId val="450998184"/>
        <c:scaling>
          <c:orientation val="minMax"/>
          <c:min val="-0.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999752"/>
        <c:crosses val="max"/>
        <c:crossBetween val="between"/>
      </c:valAx>
      <c:catAx>
        <c:axId val="450999752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450998184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Ratio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Country!$AT$108:$BE$108</c:f>
              <c:numCache>
                <c:formatCode>0%</c:formatCode>
                <c:ptCount val="12"/>
                <c:pt idx="0">
                  <c:v>0.11575307522249306</c:v>
                </c:pt>
                <c:pt idx="1">
                  <c:v>0.16288263865356375</c:v>
                </c:pt>
                <c:pt idx="2">
                  <c:v>0.24784831424318904</c:v>
                </c:pt>
                <c:pt idx="3">
                  <c:v>0.22691115006067142</c:v>
                </c:pt>
                <c:pt idx="4">
                  <c:v>0.20322781741359008</c:v>
                </c:pt>
                <c:pt idx="5">
                  <c:v>0.24527443975316662</c:v>
                </c:pt>
                <c:pt idx="6">
                  <c:v>0.18024940168787001</c:v>
                </c:pt>
                <c:pt idx="7">
                  <c:v>0.2060559893353647</c:v>
                </c:pt>
                <c:pt idx="8">
                  <c:v>0.22123730378578024</c:v>
                </c:pt>
                <c:pt idx="9">
                  <c:v>0.17659468850831472</c:v>
                </c:pt>
                <c:pt idx="10">
                  <c:v>0.22081779687796246</c:v>
                </c:pt>
                <c:pt idx="11">
                  <c:v>0.31560078639990746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79-46F2-A289-C387FC541ACB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-1.2616541130677651E-2"/>
                  <c:y val="-6.9098133566637505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679-46F2-A289-C387FC541A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Country!$BG$108:$BM$108</c:f>
              <c:numCache>
                <c:formatCode>0%</c:formatCode>
                <c:ptCount val="7"/>
                <c:pt idx="0">
                  <c:v>0.12456286427976686</c:v>
                </c:pt>
                <c:pt idx="1">
                  <c:v>9.198184568835098E-2</c:v>
                </c:pt>
                <c:pt idx="2">
                  <c:v>0.2064561403508772</c:v>
                </c:pt>
                <c:pt idx="3">
                  <c:v>0.167745275692467</c:v>
                </c:pt>
                <c:pt idx="4">
                  <c:v>0.2194922194922195</c:v>
                </c:pt>
                <c:pt idx="5">
                  <c:v>0.26703178159488838</c:v>
                </c:pt>
                <c:pt idx="6">
                  <c:v>0.21973898858075042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79-46F2-A289-C387FC541AC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231544"/>
        <c:axId val="249232328"/>
      </c:lineChart>
      <c:dateAx>
        <c:axId val="249231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2328"/>
        <c:crosses val="autoZero"/>
        <c:auto val="0"/>
        <c:lblOffset val="100"/>
        <c:baseTimeUnit val="days"/>
      </c:dateAx>
      <c:valAx>
        <c:axId val="249232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1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 size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Country!$AT$132:$BE$132</c:f>
              <c:numCache>
                <c:formatCode>#,##0.0</c:formatCode>
                <c:ptCount val="12"/>
                <c:pt idx="0">
                  <c:v>16.659052896379524</c:v>
                </c:pt>
                <c:pt idx="1">
                  <c:v>18.180450827476779</c:v>
                </c:pt>
                <c:pt idx="2">
                  <c:v>16.697071794121946</c:v>
                </c:pt>
                <c:pt idx="3">
                  <c:v>16.600263936953915</c:v>
                </c:pt>
                <c:pt idx="4">
                  <c:v>15.964848886213124</c:v>
                </c:pt>
                <c:pt idx="5">
                  <c:v>16.903665607854464</c:v>
                </c:pt>
                <c:pt idx="6">
                  <c:v>17.255576098689286</c:v>
                </c:pt>
                <c:pt idx="7">
                  <c:v>17.74138737777778</c:v>
                </c:pt>
                <c:pt idx="8">
                  <c:v>18.27404495049505</c:v>
                </c:pt>
                <c:pt idx="9">
                  <c:v>18.100936988001649</c:v>
                </c:pt>
                <c:pt idx="10">
                  <c:v>17.889960610851599</c:v>
                </c:pt>
                <c:pt idx="11">
                  <c:v>18.309961673588038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EB-4743-9C92-ACD25C83FAEC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Country!$BG$132:$BM$132</c:f>
              <c:numCache>
                <c:formatCode>0.0;\-0.0;"-"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EB-4743-9C92-ACD25C83FAE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233112"/>
        <c:axId val="249234680"/>
      </c:lineChart>
      <c:dateAx>
        <c:axId val="249233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4680"/>
        <c:crosses val="autoZero"/>
        <c:auto val="0"/>
        <c:lblOffset val="100"/>
        <c:baseTimeUnit val="days"/>
      </c:dateAx>
      <c:valAx>
        <c:axId val="24923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233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Country!$AT$144:$BE$144</c:f>
              <c:numCache>
                <c:formatCode>#,##0</c:formatCode>
                <c:ptCount val="12"/>
                <c:pt idx="0">
                  <c:v>1.5690499510284035</c:v>
                </c:pt>
                <c:pt idx="1">
                  <c:v>1.5294729542302359</c:v>
                </c:pt>
                <c:pt idx="2">
                  <c:v>1.7856396866840731</c:v>
                </c:pt>
                <c:pt idx="3">
                  <c:v>1.7341057635175283</c:v>
                </c:pt>
                <c:pt idx="4">
                  <c:v>2.2644853442399455</c:v>
                </c:pt>
                <c:pt idx="5">
                  <c:v>1.8342161016949152</c:v>
                </c:pt>
                <c:pt idx="6">
                  <c:v>1.8127183787561145</c:v>
                </c:pt>
                <c:pt idx="7">
                  <c:v>1.7329019999999999</c:v>
                </c:pt>
                <c:pt idx="8">
                  <c:v>1.967168</c:v>
                </c:pt>
                <c:pt idx="9">
                  <c:v>1.6985239999999999</c:v>
                </c:pt>
                <c:pt idx="10">
                  <c:v>1.5921050000000001</c:v>
                </c:pt>
                <c:pt idx="11">
                  <c:v>1.7647489999999999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BC-4DD5-9CBD-3086EF193709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Country!$BG$144:$BM$144</c:f>
              <c:numCache>
                <c:formatCode>0.0;\-0.0;"-"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BC-4DD5-9CBD-3086EF19370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43488"/>
        <c:axId val="249744272"/>
      </c:lineChart>
      <c:dateAx>
        <c:axId val="24974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4272"/>
        <c:crosses val="autoZero"/>
        <c:auto val="0"/>
        <c:lblOffset val="100"/>
        <c:baseTimeUnit val="days"/>
      </c:dateAx>
      <c:valAx>
        <c:axId val="24974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Country!$AH$2:$AS$2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Country!$AT$168:$BE$168</c:f>
              <c:numCache>
                <c:formatCode>#,##0.0</c:formatCode>
                <c:ptCount val="12"/>
                <c:pt idx="0">
                  <c:v>25.10303721841332</c:v>
                </c:pt>
                <c:pt idx="1">
                  <c:v>27.286730235783658</c:v>
                </c:pt>
                <c:pt idx="2">
                  <c:v>29.208704960835508</c:v>
                </c:pt>
                <c:pt idx="3">
                  <c:v>28.636660724896018</c:v>
                </c:pt>
                <c:pt idx="4">
                  <c:v>35.28616905248807</c:v>
                </c:pt>
                <c:pt idx="5">
                  <c:v>30.304184322033905</c:v>
                </c:pt>
                <c:pt idx="6">
                  <c:v>30.981788958770093</c:v>
                </c:pt>
                <c:pt idx="7">
                  <c:v>29.742599507085643</c:v>
                </c:pt>
                <c:pt idx="8">
                  <c:v>35.588619922092377</c:v>
                </c:pt>
                <c:pt idx="9">
                  <c:v>30.285754040758952</c:v>
                </c:pt>
                <c:pt idx="10">
                  <c:v>28.151838580423586</c:v>
                </c:pt>
                <c:pt idx="11">
                  <c:v>32.084084463173319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33-403B-80E8-2D4F6EF1FA51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Country!$BG$168:$BM$168</c:f>
              <c:numCache>
                <c:formatCode>#,##0.0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33-403B-80E8-2D4F6EF1FA5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9742704"/>
        <c:axId val="249743880"/>
      </c:lineChart>
      <c:dateAx>
        <c:axId val="24974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3880"/>
        <c:crosses val="autoZero"/>
        <c:auto val="0"/>
        <c:lblOffset val="100"/>
        <c:baseTimeUnit val="days"/>
      </c:dateAx>
      <c:valAx>
        <c:axId val="24974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NORTH:</a:t>
            </a:r>
            <a:r>
              <a:rPr lang="en-US" baseline="0"/>
              <a:t> </a:t>
            </a:r>
            <a:r>
              <a:rPr lang="en-US"/>
              <a:t>Case/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North!$AT$145:$BE$145</c:f>
              <c:numCache>
                <c:formatCode>0.0;\-0.0;"-"</c:formatCode>
                <c:ptCount val="12"/>
                <c:pt idx="0">
                  <c:v>1.3797276853252647</c:v>
                </c:pt>
                <c:pt idx="1">
                  <c:v>1.42350557244174</c:v>
                </c:pt>
                <c:pt idx="2">
                  <c:v>1.62277304415182</c:v>
                </c:pt>
                <c:pt idx="3">
                  <c:v>1.5457540000000001</c:v>
                </c:pt>
                <c:pt idx="4">
                  <c:v>1.6442730000000001</c:v>
                </c:pt>
                <c:pt idx="5">
                  <c:v>1.4976339999999999</c:v>
                </c:pt>
                <c:pt idx="6">
                  <c:v>1.621885</c:v>
                </c:pt>
                <c:pt idx="7">
                  <c:v>1.544367</c:v>
                </c:pt>
                <c:pt idx="8">
                  <c:v>1.5385949999999999</c:v>
                </c:pt>
                <c:pt idx="9">
                  <c:v>1.348123</c:v>
                </c:pt>
                <c:pt idx="10">
                  <c:v>1.4773160000000001</c:v>
                </c:pt>
                <c:pt idx="11">
                  <c:v>1.6031040000000001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B9-4342-A82C-76A93394C142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North!$BG$145:$BM$145</c:f>
              <c:numCache>
                <c:formatCode>0.0;\-0.0;"-"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B9-4342-A82C-76A93394C14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31896272"/>
        <c:axId val="231895488"/>
      </c:lineChart>
      <c:dateAx>
        <c:axId val="231896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5488"/>
        <c:crosses val="autoZero"/>
        <c:auto val="0"/>
        <c:lblOffset val="100"/>
        <c:baseTimeUnit val="days"/>
      </c:dateAx>
      <c:valAx>
        <c:axId val="231895488"/>
        <c:scaling>
          <c:orientation val="minMax"/>
          <c:max val="3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;\-0.0;&quot;-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NORTH:</a:t>
            </a:r>
            <a:r>
              <a:rPr lang="en-US" baseline="0"/>
              <a:t> </a:t>
            </a:r>
            <a:r>
              <a:rPr lang="en-US"/>
              <a:t>APE/ Active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North!$AT$169:$BE$169</c:f>
              <c:numCache>
                <c:formatCode>#,##0.0</c:formatCode>
                <c:ptCount val="12"/>
                <c:pt idx="0">
                  <c:v>20.320680544629347</c:v>
                </c:pt>
                <c:pt idx="1">
                  <c:v>20.523942654508609</c:v>
                </c:pt>
                <c:pt idx="2">
                  <c:v>23.712840433772268</c:v>
                </c:pt>
                <c:pt idx="3">
                  <c:v>22.193363561417971</c:v>
                </c:pt>
                <c:pt idx="4">
                  <c:v>25.283017621145373</c:v>
                </c:pt>
                <c:pt idx="5">
                  <c:v>22.240039432176655</c:v>
                </c:pt>
                <c:pt idx="6">
                  <c:v>24.33916576381365</c:v>
                </c:pt>
                <c:pt idx="7">
                  <c:v>23.874438683948156</c:v>
                </c:pt>
                <c:pt idx="8">
                  <c:v>22.794150043365132</c:v>
                </c:pt>
                <c:pt idx="9">
                  <c:v>21.593830489192264</c:v>
                </c:pt>
                <c:pt idx="10">
                  <c:v>22.480967265846736</c:v>
                </c:pt>
                <c:pt idx="11">
                  <c:v>25.888480709534367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30-4AD2-9D00-30568BF18081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North!$BG$169:$BM$169</c:f>
              <c:numCache>
                <c:formatCode>#,##0.0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30-4AD2-9D00-30568BF1808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31897056"/>
        <c:axId val="231896664"/>
      </c:lineChart>
      <c:dateAx>
        <c:axId val="23189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6664"/>
        <c:crosses val="autoZero"/>
        <c:auto val="0"/>
        <c:lblOffset val="100"/>
        <c:baseTimeUnit val="days"/>
      </c:dateAx>
      <c:valAx>
        <c:axId val="231896664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SOUTH: Active Ratio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South!$AT$108:$BE$108</c:f>
              <c:numCache>
                <c:formatCode>0%</c:formatCode>
                <c:ptCount val="12"/>
                <c:pt idx="1">
                  <c:v>0.18049792531120332</c:v>
                </c:pt>
                <c:pt idx="2">
                  <c:v>0.26245586504511575</c:v>
                </c:pt>
                <c:pt idx="3">
                  <c:v>0.24069121579921826</c:v>
                </c:pt>
                <c:pt idx="4">
                  <c:v>0.2532017635943733</c:v>
                </c:pt>
                <c:pt idx="5">
                  <c:v>0.26872336107164602</c:v>
                </c:pt>
                <c:pt idx="6">
                  <c:v>0.22036319118547235</c:v>
                </c:pt>
                <c:pt idx="7">
                  <c:v>0.27090504150637779</c:v>
                </c:pt>
                <c:pt idx="8">
                  <c:v>0.26732673267326734</c:v>
                </c:pt>
                <c:pt idx="9">
                  <c:v>0.22546270330902973</c:v>
                </c:pt>
                <c:pt idx="10">
                  <c:v>0.26645207439198854</c:v>
                </c:pt>
                <c:pt idx="11">
                  <c:v>0.32589073634204274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A1-48DE-B4FC-237AD1A3D836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South!$BG$108:$BM$108</c:f>
              <c:numCache>
                <c:formatCode>0%</c:formatCode>
                <c:ptCount val="7"/>
                <c:pt idx="0">
                  <c:v>0.13709432817713071</c:v>
                </c:pt>
                <c:pt idx="1">
                  <c:v>0.109407777957076</c:v>
                </c:pt>
                <c:pt idx="2">
                  <c:v>0.24244684819097351</c:v>
                </c:pt>
                <c:pt idx="3">
                  <c:v>0.21009362868234757</c:v>
                </c:pt>
                <c:pt idx="4">
                  <c:v>0.24860759493670886</c:v>
                </c:pt>
                <c:pt idx="5">
                  <c:v>0.30708843223274068</c:v>
                </c:pt>
                <c:pt idx="6">
                  <c:v>0.22082156053031948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A1-48DE-B4FC-237AD1A3D836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7292048"/>
        <c:axId val="247292832"/>
      </c:lineChart>
      <c:dateAx>
        <c:axId val="2472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2832"/>
        <c:crosses val="autoZero"/>
        <c:auto val="0"/>
        <c:lblOffset val="100"/>
        <c:baseTimeUnit val="days"/>
      </c:dateAx>
      <c:valAx>
        <c:axId val="247292832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SOUTH: Case size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South!$AT$133:$BE$133</c:f>
              <c:numCache>
                <c:formatCode>#,##0.0</c:formatCode>
                <c:ptCount val="12"/>
                <c:pt idx="0">
                  <c:v>19.211352028985509</c:v>
                </c:pt>
                <c:pt idx="1">
                  <c:v>23.372426906318083</c:v>
                </c:pt>
                <c:pt idx="2">
                  <c:v>19.531925770308124</c:v>
                </c:pt>
                <c:pt idx="3">
                  <c:v>19.489324861000796</c:v>
                </c:pt>
                <c:pt idx="4">
                  <c:v>16.426031331592689</c:v>
                </c:pt>
                <c:pt idx="5">
                  <c:v>19.216605166051661</c:v>
                </c:pt>
                <c:pt idx="6">
                  <c:v>20.013774551665243</c:v>
                </c:pt>
                <c:pt idx="7">
                  <c:v>20.180119941133185</c:v>
                </c:pt>
                <c:pt idx="8">
                  <c:v>21.286514423076923</c:v>
                </c:pt>
                <c:pt idx="9">
                  <c:v>19.663034996276991</c:v>
                </c:pt>
                <c:pt idx="10">
                  <c:v>20.807828313253012</c:v>
                </c:pt>
                <c:pt idx="11">
                  <c:v>20.925619830028328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4-4F6E-96CC-F4F83FE9B487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South!$AH$2:$AS$2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South!$BG$133:$BM$133</c:f>
              <c:numCache>
                <c:formatCode>0.0;\-0.0;"-"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20.571682691387558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04-4F6E-96CC-F4F83FE9B48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47297536"/>
        <c:axId val="247292440"/>
      </c:lineChart>
      <c:dateAx>
        <c:axId val="24729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2440"/>
        <c:crosses val="autoZero"/>
        <c:auto val="0"/>
        <c:lblOffset val="100"/>
        <c:baseTimeUnit val="days"/>
      </c:dateAx>
      <c:valAx>
        <c:axId val="247292440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29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NORTH:</a:t>
            </a:r>
            <a:r>
              <a:rPr lang="en-US" baseline="0"/>
              <a:t> </a:t>
            </a:r>
            <a:r>
              <a:rPr lang="en-US"/>
              <a:t>Active Ratio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North!$AT$108:$BE$108</c:f>
              <c:numCache>
                <c:formatCode>0%</c:formatCode>
                <c:ptCount val="12"/>
                <c:pt idx="1">
                  <c:v>0.15433652071800033</c:v>
                </c:pt>
                <c:pt idx="2">
                  <c:v>0.24065668759053596</c:v>
                </c:pt>
                <c:pt idx="3">
                  <c:v>0.22019452521808883</c:v>
                </c:pt>
                <c:pt idx="4">
                  <c:v>0.17862311350010338</c:v>
                </c:pt>
                <c:pt idx="5">
                  <c:v>0.23423767672907911</c:v>
                </c:pt>
                <c:pt idx="6">
                  <c:v>0.16233943700464606</c:v>
                </c:pt>
                <c:pt idx="7">
                  <c:v>0.17643795080451266</c:v>
                </c:pt>
                <c:pt idx="8">
                  <c:v>0.19921768398071499</c:v>
                </c:pt>
                <c:pt idx="9">
                  <c:v>0.15235971757710889</c:v>
                </c:pt>
                <c:pt idx="10">
                  <c:v>0.19593273367227218</c:v>
                </c:pt>
                <c:pt idx="11">
                  <c:v>0.30968212041169507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9B-479D-B853-05DDA0E01395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North!$BG$108:$BM$108</c:f>
              <c:numCache>
                <c:formatCode>0%</c:formatCode>
                <c:ptCount val="7"/>
                <c:pt idx="0">
                  <c:v>0.11732772962087383</c:v>
                </c:pt>
                <c:pt idx="1">
                  <c:v>8.1525948876839657E-2</c:v>
                </c:pt>
                <c:pt idx="2">
                  <c:v>0.18474347434743474</c:v>
                </c:pt>
                <c:pt idx="3">
                  <c:v>0.1420249653259362</c:v>
                </c:pt>
                <c:pt idx="4">
                  <c:v>0.21531463229719486</c:v>
                </c:pt>
                <c:pt idx="5">
                  <c:v>0.2594832325453546</c:v>
                </c:pt>
                <c:pt idx="6">
                  <c:v>0.21908865387126256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9B-479D-B853-05DDA0E0139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31895880"/>
        <c:axId val="231899800"/>
      </c:lineChart>
      <c:dateAx>
        <c:axId val="231895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9800"/>
        <c:crosses val="autoZero"/>
        <c:auto val="0"/>
        <c:lblOffset val="100"/>
        <c:baseTimeUnit val="days"/>
      </c:dateAx>
      <c:valAx>
        <c:axId val="231899800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5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NORTH:</a:t>
            </a:r>
            <a:r>
              <a:rPr lang="en-US" baseline="0"/>
              <a:t> </a:t>
            </a:r>
            <a:r>
              <a:rPr lang="en-US"/>
              <a:t>Case size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2017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North!$AT$133:$BE$133</c:f>
              <c:numCache>
                <c:formatCode>#,##0.0</c:formatCode>
                <c:ptCount val="12"/>
                <c:pt idx="0">
                  <c:v>14.728037105263155</c:v>
                </c:pt>
                <c:pt idx="1">
                  <c:v>14.417887117437722</c:v>
                </c:pt>
                <c:pt idx="2">
                  <c:v>14.612542720763722</c:v>
                </c:pt>
                <c:pt idx="3">
                  <c:v>14.357626666666667</c:v>
                </c:pt>
                <c:pt idx="4">
                  <c:v>15.376409912926992</c:v>
                </c:pt>
                <c:pt idx="5">
                  <c:v>14.850115850447603</c:v>
                </c:pt>
                <c:pt idx="6">
                  <c:v>15.006713426853707</c:v>
                </c:pt>
                <c:pt idx="7">
                  <c:v>15.459045836023241</c:v>
                </c:pt>
                <c:pt idx="8">
                  <c:v>14.814912626832017</c:v>
                </c:pt>
                <c:pt idx="9">
                  <c:v>16.01770210970464</c:v>
                </c:pt>
                <c:pt idx="10">
                  <c:v>15.203059756877797</c:v>
                </c:pt>
                <c:pt idx="11">
                  <c:v>16.148969294605809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2-49E8-A2D7-7E71207CCAAE}"/>
            </c:ext>
          </c:extLst>
        </c:ser>
        <c:ser>
          <c:idx val="1"/>
          <c:order val="1"/>
          <c:tx>
            <c:v>2018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North!$AH$2:$AS$2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North!$BG$133:$BM$133</c:f>
              <c:numCache>
                <c:formatCode>#,##0.0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62-49E8-A2D7-7E71207CCAA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31900584"/>
        <c:axId val="231899016"/>
      </c:lineChart>
      <c:dateAx>
        <c:axId val="231900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99016"/>
        <c:crosses val="autoZero"/>
        <c:auto val="0"/>
        <c:lblOffset val="100"/>
        <c:baseTimeUnit val="days"/>
      </c:dateAx>
      <c:valAx>
        <c:axId val="231899016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900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/>
              </a:rPr>
              <a:t>Văn phòng GA có APE trung bình &gt;=1.5 tỷ/tháng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Summary_GA_APE!$C$5:$D$5</c:f>
              <c:strCache>
                <c:ptCount val="2"/>
                <c:pt idx="0">
                  <c:v>010 GA TIỀN GIANG 1</c:v>
                </c:pt>
                <c:pt idx="1">
                  <c:v>2016-11-14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Summary_GA_APE!$E$5:$O$5</c:f>
              <c:numCache>
                <c:formatCode>_(* #,##0_);_(* \(#,##0\);_(* "-"??_);_(@_)</c:formatCode>
                <c:ptCount val="11"/>
                <c:pt idx="0">
                  <c:v>3292.7759999999998</c:v>
                </c:pt>
                <c:pt idx="1">
                  <c:v>6609.683</c:v>
                </c:pt>
                <c:pt idx="2">
                  <c:v>6829.5559999999996</c:v>
                </c:pt>
                <c:pt idx="3">
                  <c:v>5643.7719999999999</c:v>
                </c:pt>
                <c:pt idx="4">
                  <c:v>6019.0079999999998</c:v>
                </c:pt>
                <c:pt idx="5">
                  <c:v>10661.888999999999</c:v>
                </c:pt>
                <c:pt idx="6">
                  <c:v>5299.9870000000001</c:v>
                </c:pt>
                <c:pt idx="7">
                  <c:v>5960.11</c:v>
                </c:pt>
                <c:pt idx="8">
                  <c:v>10487.069</c:v>
                </c:pt>
                <c:pt idx="9">
                  <c:v>8327.6769999999997</c:v>
                </c:pt>
                <c:pt idx="10">
                  <c:v>5421.8270000000002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3BD-49DD-A2E9-A51FD9652469}"/>
            </c:ext>
          </c:extLst>
        </c:ser>
        <c:ser>
          <c:idx val="1"/>
          <c:order val="1"/>
          <c:tx>
            <c:strRef>
              <c:f>Summary_GA_APE!$C$6:$D$6</c:f>
              <c:strCache>
                <c:ptCount val="2"/>
                <c:pt idx="0">
                  <c:v>003 GA HCM 2</c:v>
                </c:pt>
                <c:pt idx="1">
                  <c:v>2016-09-01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Summary_GA_APE!$E$6:$O$6</c:f>
              <c:numCache>
                <c:formatCode>_(* #,##0_);_(* \(#,##0\);_(* "-"??_);_(@_)</c:formatCode>
                <c:ptCount val="11"/>
                <c:pt idx="0">
                  <c:v>2662.625</c:v>
                </c:pt>
                <c:pt idx="1">
                  <c:v>3746.09</c:v>
                </c:pt>
                <c:pt idx="2">
                  <c:v>4580.857</c:v>
                </c:pt>
                <c:pt idx="3">
                  <c:v>4420.7299999999996</c:v>
                </c:pt>
                <c:pt idx="4">
                  <c:v>4465.8209999999999</c:v>
                </c:pt>
                <c:pt idx="5">
                  <c:v>5760.1279999999997</c:v>
                </c:pt>
                <c:pt idx="6">
                  <c:v>4361.7740000000003</c:v>
                </c:pt>
                <c:pt idx="7">
                  <c:v>4464.3490000000002</c:v>
                </c:pt>
                <c:pt idx="8">
                  <c:v>5943.4179999999997</c:v>
                </c:pt>
                <c:pt idx="9">
                  <c:v>2396.8420000000001</c:v>
                </c:pt>
                <c:pt idx="10">
                  <c:v>2698.0520000000001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03BD-49DD-A2E9-A51FD9652469}"/>
            </c:ext>
          </c:extLst>
        </c:ser>
        <c:ser>
          <c:idx val="2"/>
          <c:order val="2"/>
          <c:tx>
            <c:strRef>
              <c:f>Summary_GA_APE!$C$7:$D$7</c:f>
              <c:strCache>
                <c:ptCount val="2"/>
                <c:pt idx="0">
                  <c:v>018 GA HUẾ 1</c:v>
                </c:pt>
                <c:pt idx="1">
                  <c:v>2016-12-26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Summary_GA_APE!$E$7:$O$7</c:f>
              <c:numCache>
                <c:formatCode>_(* #,##0_);_(* \(#,##0\);_(* "-"??_);_(@_)</c:formatCode>
                <c:ptCount val="11"/>
                <c:pt idx="0">
                  <c:v>942.95799999999997</c:v>
                </c:pt>
                <c:pt idx="1">
                  <c:v>1082.45</c:v>
                </c:pt>
                <c:pt idx="2">
                  <c:v>1587.011</c:v>
                </c:pt>
                <c:pt idx="3">
                  <c:v>1911.2339999999999</c:v>
                </c:pt>
                <c:pt idx="4">
                  <c:v>2048.7750000000001</c:v>
                </c:pt>
                <c:pt idx="5">
                  <c:v>2095.1570000000002</c:v>
                </c:pt>
                <c:pt idx="6">
                  <c:v>1257.0340000000001</c:v>
                </c:pt>
                <c:pt idx="7">
                  <c:v>2159.0630000000001</c:v>
                </c:pt>
                <c:pt idx="8">
                  <c:v>2421.7959999999998</c:v>
                </c:pt>
                <c:pt idx="9">
                  <c:v>1601.7260000000001</c:v>
                </c:pt>
                <c:pt idx="10">
                  <c:v>2157.3939999999998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03BD-49DD-A2E9-A51FD9652469}"/>
            </c:ext>
          </c:extLst>
        </c:ser>
        <c:ser>
          <c:idx val="3"/>
          <c:order val="3"/>
          <c:tx>
            <c:strRef>
              <c:f>Summary_GA_APE!$C$8:$D$8</c:f>
              <c:strCache>
                <c:ptCount val="2"/>
                <c:pt idx="0">
                  <c:v>008 GA BÀ RỊA - VŨNG TÀU 1</c:v>
                </c:pt>
                <c:pt idx="1">
                  <c:v>2016-11-21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Summary_GA_APE!$E$8:$O$8</c:f>
              <c:numCache>
                <c:formatCode>_(* #,##0_);_(* \(#,##0\);_(* "-"??_);_(@_)</c:formatCode>
                <c:ptCount val="11"/>
                <c:pt idx="0">
                  <c:v>215.79300000000001</c:v>
                </c:pt>
                <c:pt idx="1">
                  <c:v>448.596</c:v>
                </c:pt>
                <c:pt idx="2">
                  <c:v>1633.075</c:v>
                </c:pt>
                <c:pt idx="3">
                  <c:v>758.20299999999997</c:v>
                </c:pt>
                <c:pt idx="4">
                  <c:v>1319.096</c:v>
                </c:pt>
                <c:pt idx="5">
                  <c:v>2480.1889999999999</c:v>
                </c:pt>
                <c:pt idx="6">
                  <c:v>1941.327</c:v>
                </c:pt>
                <c:pt idx="7">
                  <c:v>2109.8980000000001</c:v>
                </c:pt>
                <c:pt idx="8">
                  <c:v>3219.24</c:v>
                </c:pt>
                <c:pt idx="9">
                  <c:v>2001.9349999999999</c:v>
                </c:pt>
                <c:pt idx="10">
                  <c:v>2146.3580000000002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03BD-49DD-A2E9-A51FD9652469}"/>
            </c:ext>
          </c:extLst>
        </c:ser>
        <c:ser>
          <c:idx val="4"/>
          <c:order val="4"/>
          <c:tx>
            <c:strRef>
              <c:f>Summary_GA_APE!$C$9:$D$9</c:f>
              <c:strCache>
                <c:ptCount val="2"/>
                <c:pt idx="0">
                  <c:v>011 GA NGHỆ AN 2</c:v>
                </c:pt>
                <c:pt idx="1">
                  <c:v>2016-11-24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Summary_GA_APE!$E$9:$O$9</c:f>
              <c:numCache>
                <c:formatCode>_(* #,##0_);_(* \(#,##0\);_(* "-"??_);_(@_)</c:formatCode>
                <c:ptCount val="11"/>
                <c:pt idx="0">
                  <c:v>765.41</c:v>
                </c:pt>
                <c:pt idx="1">
                  <c:v>1180.972</c:v>
                </c:pt>
                <c:pt idx="2">
                  <c:v>1563.673</c:v>
                </c:pt>
                <c:pt idx="3">
                  <c:v>1637.6659999999999</c:v>
                </c:pt>
                <c:pt idx="4">
                  <c:v>1204.4280000000001</c:v>
                </c:pt>
                <c:pt idx="5">
                  <c:v>1867.7809999999999</c:v>
                </c:pt>
                <c:pt idx="6">
                  <c:v>1863.5920000000001</c:v>
                </c:pt>
                <c:pt idx="7">
                  <c:v>1522.7059999999999</c:v>
                </c:pt>
                <c:pt idx="8">
                  <c:v>2052.9549999999999</c:v>
                </c:pt>
                <c:pt idx="9">
                  <c:v>1593.299</c:v>
                </c:pt>
                <c:pt idx="10">
                  <c:v>2077.8969999999999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03BD-49DD-A2E9-A51FD9652469}"/>
            </c:ext>
          </c:extLst>
        </c:ser>
        <c:ser>
          <c:idx val="5"/>
          <c:order val="5"/>
          <c:tx>
            <c:strRef>
              <c:f>Summary_GA_APE!$C$10:$D$10</c:f>
              <c:strCache>
                <c:ptCount val="2"/>
                <c:pt idx="0">
                  <c:v>015 GA THANH HÓA 1</c:v>
                </c:pt>
                <c:pt idx="1">
                  <c:v>2016-12-16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Summary_GA_APE!$E$10:$O$10</c:f>
              <c:numCache>
                <c:formatCode>_(* #,##0_);_(* \(#,##0\);_(* "-"??_);_(@_)</c:formatCode>
                <c:ptCount val="11"/>
                <c:pt idx="0">
                  <c:v>901.29399999999998</c:v>
                </c:pt>
                <c:pt idx="1">
                  <c:v>1371.9459999999999</c:v>
                </c:pt>
                <c:pt idx="2">
                  <c:v>2876.96</c:v>
                </c:pt>
                <c:pt idx="3">
                  <c:v>2433.9949999999999</c:v>
                </c:pt>
                <c:pt idx="4">
                  <c:v>1437.1189999999999</c:v>
                </c:pt>
                <c:pt idx="5">
                  <c:v>2019.4960000000001</c:v>
                </c:pt>
                <c:pt idx="6">
                  <c:v>1552.143</c:v>
                </c:pt>
                <c:pt idx="7">
                  <c:v>1409.98</c:v>
                </c:pt>
                <c:pt idx="8">
                  <c:v>1070.6959999999999</c:v>
                </c:pt>
                <c:pt idx="9">
                  <c:v>472.03899999999999</c:v>
                </c:pt>
                <c:pt idx="10">
                  <c:v>1419.2270000000001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03BD-49DD-A2E9-A51FD9652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178584"/>
        <c:axId val="254176232"/>
      </c:lineChart>
      <c:catAx>
        <c:axId val="254178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6232"/>
        <c:crosses val="autoZero"/>
        <c:auto val="1"/>
        <c:lblAlgn val="ctr"/>
        <c:lblOffset val="100"/>
        <c:noMultiLvlLbl val="0"/>
      </c:catAx>
      <c:valAx>
        <c:axId val="25417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8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/>
              </a:rPr>
              <a:t>Văn phòng GA có APE trung bình &gt;=1 tỷ/tháng và &lt; 1.5 tỷ tháng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Summary_GA_APE!$C$11:$D$11</c:f>
              <c:strCache>
                <c:ptCount val="2"/>
                <c:pt idx="0">
                  <c:v>022 GA LẠNG SƠN 1</c:v>
                </c:pt>
                <c:pt idx="1">
                  <c:v>2017-04-07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Summary_GA_APE!$E$11:$O$11</c:f>
              <c:numCache>
                <c:formatCode>_(* #,##0_);_(* \(#,##0\);_(* "-"??_);_(@_)</c:formatCode>
                <c:ptCount val="11"/>
                <c:pt idx="3">
                  <c:v>663.53599999999994</c:v>
                </c:pt>
                <c:pt idx="4">
                  <c:v>836.49300000000005</c:v>
                </c:pt>
                <c:pt idx="5">
                  <c:v>1361.953</c:v>
                </c:pt>
                <c:pt idx="6">
                  <c:v>1085.549</c:v>
                </c:pt>
                <c:pt idx="7">
                  <c:v>1073.9849999999999</c:v>
                </c:pt>
                <c:pt idx="8">
                  <c:v>2297.7640000000001</c:v>
                </c:pt>
                <c:pt idx="9">
                  <c:v>1338.2149999999999</c:v>
                </c:pt>
                <c:pt idx="10">
                  <c:v>1516.836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EA2-42D0-9877-547591B5C431}"/>
            </c:ext>
          </c:extLst>
        </c:ser>
        <c:ser>
          <c:idx val="1"/>
          <c:order val="1"/>
          <c:tx>
            <c:strRef>
              <c:f>Summary_GA_APE!$C$12:$D$12</c:f>
              <c:strCache>
                <c:ptCount val="2"/>
                <c:pt idx="0">
                  <c:v>002 GA BẮC NINH 1</c:v>
                </c:pt>
                <c:pt idx="1">
                  <c:v>2016-09-01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Summary_GA_APE!$E$12:$O$12</c:f>
              <c:numCache>
                <c:formatCode>_(* #,##0_);_(* \(#,##0\);_(* "-"??_);_(@_)</c:formatCode>
                <c:ptCount val="11"/>
                <c:pt idx="0">
                  <c:v>1306.336</c:v>
                </c:pt>
                <c:pt idx="1">
                  <c:v>1399.374</c:v>
                </c:pt>
                <c:pt idx="2">
                  <c:v>2186.5079999999998</c:v>
                </c:pt>
                <c:pt idx="3">
                  <c:v>1390.0429999999999</c:v>
                </c:pt>
                <c:pt idx="4">
                  <c:v>1150.8630000000001</c:v>
                </c:pt>
                <c:pt idx="5">
                  <c:v>1124.864</c:v>
                </c:pt>
                <c:pt idx="6">
                  <c:v>1358.4269999999999</c:v>
                </c:pt>
                <c:pt idx="7">
                  <c:v>1079.856</c:v>
                </c:pt>
                <c:pt idx="8">
                  <c:v>1160.079</c:v>
                </c:pt>
                <c:pt idx="9">
                  <c:v>591.58199999999999</c:v>
                </c:pt>
                <c:pt idx="10">
                  <c:v>588.15599999999995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FEA2-42D0-9877-547591B5C431}"/>
            </c:ext>
          </c:extLst>
        </c:ser>
        <c:ser>
          <c:idx val="2"/>
          <c:order val="2"/>
          <c:tx>
            <c:strRef>
              <c:f>Summary_GA_APE!$C$13:$D$13</c:f>
              <c:strCache>
                <c:ptCount val="2"/>
                <c:pt idx="0">
                  <c:v>023 GA QUẢNG NINH 1</c:v>
                </c:pt>
                <c:pt idx="1">
                  <c:v>2017-04-20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Summary_GA_APE!$E$13:$O$13</c:f>
              <c:numCache>
                <c:formatCode>_(* #,##0_);_(* \(#,##0\);_(* "-"??_);_(@_)</c:formatCode>
                <c:ptCount val="11"/>
                <c:pt idx="3">
                  <c:v>1002.527</c:v>
                </c:pt>
                <c:pt idx="4">
                  <c:v>948.428</c:v>
                </c:pt>
                <c:pt idx="5">
                  <c:v>974.83</c:v>
                </c:pt>
                <c:pt idx="6">
                  <c:v>1079.211</c:v>
                </c:pt>
                <c:pt idx="7">
                  <c:v>1395.048</c:v>
                </c:pt>
                <c:pt idx="8">
                  <c:v>1714.6</c:v>
                </c:pt>
                <c:pt idx="9">
                  <c:v>1107.1279999999999</c:v>
                </c:pt>
                <c:pt idx="10">
                  <c:v>1243.5889999999999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FEA2-42D0-9877-547591B5C431}"/>
            </c:ext>
          </c:extLst>
        </c:ser>
        <c:ser>
          <c:idx val="3"/>
          <c:order val="3"/>
          <c:tx>
            <c:strRef>
              <c:f>Summary_GA_APE!$C$14:$D$14</c:f>
              <c:strCache>
                <c:ptCount val="2"/>
                <c:pt idx="0">
                  <c:v>046 GA HÀ NỘI 7</c:v>
                </c:pt>
                <c:pt idx="1">
                  <c:v>2017-11-14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Summary_GA_APE!$E$14:$O$14</c:f>
              <c:numCache>
                <c:formatCode>_(* #,##0_);_(* \(#,##0\);_(* "-"??_);_(@_)</c:formatCode>
                <c:ptCount val="11"/>
                <c:pt idx="10">
                  <c:v>1156.874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FEA2-42D0-9877-547591B5C431}"/>
            </c:ext>
          </c:extLst>
        </c:ser>
        <c:ser>
          <c:idx val="4"/>
          <c:order val="4"/>
          <c:tx>
            <c:strRef>
              <c:f>Summary_GA_APE!$C$15:$D$15</c:f>
              <c:strCache>
                <c:ptCount val="2"/>
                <c:pt idx="0">
                  <c:v>044 GA HCM 7</c:v>
                </c:pt>
                <c:pt idx="1">
                  <c:v>2017-11-14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Summary_GA_APE!$E$15:$O$15</c:f>
              <c:numCache>
                <c:formatCode>_(* #,##0_);_(* \(#,##0\);_(* "-"??_);_(@_)</c:formatCode>
                <c:ptCount val="11"/>
                <c:pt idx="10">
                  <c:v>1090.3820000000001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FEA2-42D0-9877-547591B5C431}"/>
            </c:ext>
          </c:extLst>
        </c:ser>
        <c:ser>
          <c:idx val="5"/>
          <c:order val="5"/>
          <c:tx>
            <c:strRef>
              <c:f>Summary_GA_APE!$C$16:$D$16</c:f>
              <c:strCache>
                <c:ptCount val="2"/>
                <c:pt idx="0">
                  <c:v>014 GA ĐÀ NẴNG 1</c:v>
                </c:pt>
                <c:pt idx="1">
                  <c:v>2016-12-15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Summary_GA_APE!$E$16:$O$16</c:f>
              <c:numCache>
                <c:formatCode>_(* #,##0_);_(* \(#,##0\);_(* "-"??_);_(@_)</c:formatCode>
                <c:ptCount val="11"/>
                <c:pt idx="0">
                  <c:v>767.95100000000002</c:v>
                </c:pt>
                <c:pt idx="1">
                  <c:v>1067.277</c:v>
                </c:pt>
                <c:pt idx="2">
                  <c:v>1114.2270000000001</c:v>
                </c:pt>
                <c:pt idx="3">
                  <c:v>557.13699999999994</c:v>
                </c:pt>
                <c:pt idx="4">
                  <c:v>1265.165</c:v>
                </c:pt>
                <c:pt idx="5">
                  <c:v>1167.67</c:v>
                </c:pt>
                <c:pt idx="6">
                  <c:v>1107.269</c:v>
                </c:pt>
                <c:pt idx="7">
                  <c:v>1317.6569999999999</c:v>
                </c:pt>
                <c:pt idx="8">
                  <c:v>1538.3</c:v>
                </c:pt>
                <c:pt idx="9">
                  <c:v>1146.1790000000001</c:v>
                </c:pt>
                <c:pt idx="10">
                  <c:v>778.19600000000003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FEA2-42D0-9877-547591B5C431}"/>
            </c:ext>
          </c:extLst>
        </c:ser>
        <c:ser>
          <c:idx val="6"/>
          <c:order val="6"/>
          <c:tx>
            <c:strRef>
              <c:f>Summary_GA_APE!$C$17:$D$17</c:f>
              <c:strCache>
                <c:ptCount val="2"/>
                <c:pt idx="0">
                  <c:v>028 GA BÀ RỊA - VŨNG TÀU 2</c:v>
                </c:pt>
                <c:pt idx="1">
                  <c:v>2017-07-06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Summary_GA_APE!$E$17:$O$17</c:f>
              <c:numCache>
                <c:formatCode>_(* #,##0_);_(* \(#,##0\);_(* "-"??_);_(@_)</c:formatCode>
                <c:ptCount val="11"/>
                <c:pt idx="6">
                  <c:v>782.69600000000003</c:v>
                </c:pt>
                <c:pt idx="7">
                  <c:v>1130.212</c:v>
                </c:pt>
                <c:pt idx="8">
                  <c:v>1128.0889999999999</c:v>
                </c:pt>
                <c:pt idx="9">
                  <c:v>806.82600000000002</c:v>
                </c:pt>
                <c:pt idx="10">
                  <c:v>1486.499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FEA2-42D0-9877-547591B5C431}"/>
            </c:ext>
          </c:extLst>
        </c:ser>
        <c:ser>
          <c:idx val="7"/>
          <c:order val="7"/>
          <c:tx>
            <c:strRef>
              <c:f>Summary_GA_APE!$C$18:$D$18</c:f>
              <c:strCache>
                <c:ptCount val="2"/>
                <c:pt idx="0">
                  <c:v>025 GA HCM 4</c:v>
                </c:pt>
                <c:pt idx="1">
                  <c:v>2017-06-13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Summary_GA_APE!$E$18:$O$18</c:f>
              <c:numCache>
                <c:formatCode>_(* #,##0_);_(* \(#,##0\);_(* "-"??_);_(@_)</c:formatCode>
                <c:ptCount val="11"/>
                <c:pt idx="5">
                  <c:v>683.22799999999995</c:v>
                </c:pt>
                <c:pt idx="6">
                  <c:v>819.02599999999995</c:v>
                </c:pt>
                <c:pt idx="7">
                  <c:v>1082.672</c:v>
                </c:pt>
                <c:pt idx="8">
                  <c:v>1046.7860000000001</c:v>
                </c:pt>
                <c:pt idx="9">
                  <c:v>911.92399999999998</c:v>
                </c:pt>
                <c:pt idx="10">
                  <c:v>1588.4590000000001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7-FEA2-42D0-9877-547591B5C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175840"/>
        <c:axId val="254180544"/>
      </c:lineChart>
      <c:catAx>
        <c:axId val="25417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80544"/>
        <c:crosses val="autoZero"/>
        <c:auto val="1"/>
        <c:lblAlgn val="ctr"/>
        <c:lblOffset val="100"/>
        <c:noMultiLvlLbl val="0"/>
      </c:catAx>
      <c:valAx>
        <c:axId val="25418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Văn phòng GA có APE trung bình &gt;= 800 tr/tháng và &lt; 1 tỷ tháng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Summary_GA_APE!$C$19:$D$19</c:f>
              <c:strCache>
                <c:ptCount val="2"/>
                <c:pt idx="0">
                  <c:v>005 GA THÁI BÌNH 1</c:v>
                </c:pt>
                <c:pt idx="1">
                  <c:v>2016-09-23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Summary_GA_APE!$E$19:$O$19</c:f>
              <c:numCache>
                <c:formatCode>_(* #,##0_);_(* \(#,##0\);_(* "-"??_);_(@_)</c:formatCode>
                <c:ptCount val="11"/>
                <c:pt idx="0">
                  <c:v>643.30899999999997</c:v>
                </c:pt>
                <c:pt idx="1">
                  <c:v>769.31399999999996</c:v>
                </c:pt>
                <c:pt idx="2">
                  <c:v>1080.951</c:v>
                </c:pt>
                <c:pt idx="3">
                  <c:v>1172.83</c:v>
                </c:pt>
                <c:pt idx="4">
                  <c:v>1116.145</c:v>
                </c:pt>
                <c:pt idx="5">
                  <c:v>907.3</c:v>
                </c:pt>
                <c:pt idx="6">
                  <c:v>1071.6199999999999</c:v>
                </c:pt>
                <c:pt idx="7">
                  <c:v>1276.027</c:v>
                </c:pt>
                <c:pt idx="8">
                  <c:v>1343.191</c:v>
                </c:pt>
                <c:pt idx="9">
                  <c:v>700.06</c:v>
                </c:pt>
                <c:pt idx="10">
                  <c:v>904.35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AD9-436A-96B1-56C9AEACCC8B}"/>
            </c:ext>
          </c:extLst>
        </c:ser>
        <c:ser>
          <c:idx val="1"/>
          <c:order val="1"/>
          <c:tx>
            <c:strRef>
              <c:f>Summary_GA_APE!$C$20:$D$20</c:f>
              <c:strCache>
                <c:ptCount val="2"/>
                <c:pt idx="0">
                  <c:v>001 GA HCM 1</c:v>
                </c:pt>
                <c:pt idx="1">
                  <c:v>2016-07-05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Summary_GA_APE!$E$20:$O$20</c:f>
              <c:numCache>
                <c:formatCode>_(* #,##0_);_(* \(#,##0\);_(* "-"??_);_(@_)</c:formatCode>
                <c:ptCount val="11"/>
                <c:pt idx="0">
                  <c:v>258.12900000000002</c:v>
                </c:pt>
                <c:pt idx="1">
                  <c:v>332.62099999999998</c:v>
                </c:pt>
                <c:pt idx="2">
                  <c:v>372.82100000000003</c:v>
                </c:pt>
                <c:pt idx="3">
                  <c:v>715.87099999999998</c:v>
                </c:pt>
                <c:pt idx="4">
                  <c:v>5712.03</c:v>
                </c:pt>
                <c:pt idx="5">
                  <c:v>491.82400000000001</c:v>
                </c:pt>
                <c:pt idx="6">
                  <c:v>383.24099999999999</c:v>
                </c:pt>
                <c:pt idx="7">
                  <c:v>715.76599999999996</c:v>
                </c:pt>
                <c:pt idx="8">
                  <c:v>742.63300000000004</c:v>
                </c:pt>
                <c:pt idx="9">
                  <c:v>413.69200000000001</c:v>
                </c:pt>
                <c:pt idx="10">
                  <c:v>534.55700000000002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AD9-436A-96B1-56C9AEACCC8B}"/>
            </c:ext>
          </c:extLst>
        </c:ser>
        <c:ser>
          <c:idx val="2"/>
          <c:order val="2"/>
          <c:tx>
            <c:strRef>
              <c:f>Summary_GA_APE!$C$21:$D$21</c:f>
              <c:strCache>
                <c:ptCount val="2"/>
                <c:pt idx="0">
                  <c:v>033 GA HẢI PHÒNG 1</c:v>
                </c:pt>
                <c:pt idx="1">
                  <c:v>2017-08-16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Summary_GA_APE!$E$21:$O$21</c:f>
              <c:numCache>
                <c:formatCode>_(* #,##0_);_(* \(#,##0\);_(* "-"??_);_(@_)</c:formatCode>
                <c:ptCount val="11"/>
                <c:pt idx="7">
                  <c:v>846.30499999999995</c:v>
                </c:pt>
                <c:pt idx="8">
                  <c:v>1191.31</c:v>
                </c:pt>
                <c:pt idx="9">
                  <c:v>668.36900000000003</c:v>
                </c:pt>
                <c:pt idx="10">
                  <c:v>1042.123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AD9-436A-96B1-56C9AEACCC8B}"/>
            </c:ext>
          </c:extLst>
        </c:ser>
        <c:ser>
          <c:idx val="3"/>
          <c:order val="3"/>
          <c:tx>
            <c:strRef>
              <c:f>Summary_GA_APE!$C$22:$D$22</c:f>
              <c:strCache>
                <c:ptCount val="2"/>
                <c:pt idx="0">
                  <c:v>021 GA HÀ NỘI 4</c:v>
                </c:pt>
                <c:pt idx="1">
                  <c:v>2017-03-27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Summary_GA_APE!$E$22:$O$22</c:f>
              <c:numCache>
                <c:formatCode>_(* #,##0_);_(* \(#,##0\);_(* "-"??_);_(@_)</c:formatCode>
                <c:ptCount val="11"/>
                <c:pt idx="2">
                  <c:v>206.93299999999999</c:v>
                </c:pt>
                <c:pt idx="3">
                  <c:v>1083.2809999999999</c:v>
                </c:pt>
                <c:pt idx="4">
                  <c:v>1647.462</c:v>
                </c:pt>
                <c:pt idx="5">
                  <c:v>1064.3209999999999</c:v>
                </c:pt>
                <c:pt idx="6">
                  <c:v>615.70100000000002</c:v>
                </c:pt>
                <c:pt idx="7">
                  <c:v>1175.952</c:v>
                </c:pt>
                <c:pt idx="8">
                  <c:v>949.20100000000002</c:v>
                </c:pt>
                <c:pt idx="9">
                  <c:v>742.05899999999997</c:v>
                </c:pt>
                <c:pt idx="10">
                  <c:v>886.91600000000005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AD9-436A-96B1-56C9AEACCC8B}"/>
            </c:ext>
          </c:extLst>
        </c:ser>
        <c:ser>
          <c:idx val="4"/>
          <c:order val="4"/>
          <c:tx>
            <c:strRef>
              <c:f>Summary_GA_APE!$C$23:$D$23</c:f>
              <c:strCache>
                <c:ptCount val="2"/>
                <c:pt idx="0">
                  <c:v>012 GA NAM ĐỊNH 1</c:v>
                </c:pt>
                <c:pt idx="1">
                  <c:v>2016-11-25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Summary_GA_APE!$E$23:$O$23</c:f>
              <c:numCache>
                <c:formatCode>_(* #,##0_);_(* \(#,##0\);_(* "-"??_);_(@_)</c:formatCode>
                <c:ptCount val="11"/>
                <c:pt idx="0">
                  <c:v>512.09199999999998</c:v>
                </c:pt>
                <c:pt idx="1">
                  <c:v>813.197</c:v>
                </c:pt>
                <c:pt idx="2">
                  <c:v>1464.654</c:v>
                </c:pt>
                <c:pt idx="3">
                  <c:v>1108.2750000000001</c:v>
                </c:pt>
                <c:pt idx="4">
                  <c:v>634.60799999999995</c:v>
                </c:pt>
                <c:pt idx="5">
                  <c:v>1553.7190000000001</c:v>
                </c:pt>
                <c:pt idx="6">
                  <c:v>693.10900000000004</c:v>
                </c:pt>
                <c:pt idx="7">
                  <c:v>649.03499999999997</c:v>
                </c:pt>
                <c:pt idx="8">
                  <c:v>892.51300000000003</c:v>
                </c:pt>
                <c:pt idx="9">
                  <c:v>735.39400000000001</c:v>
                </c:pt>
                <c:pt idx="10">
                  <c:v>800.32299999999998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AD9-436A-96B1-56C9AEACCC8B}"/>
            </c:ext>
          </c:extLst>
        </c:ser>
        <c:ser>
          <c:idx val="5"/>
          <c:order val="5"/>
          <c:tx>
            <c:strRef>
              <c:f>Summary_GA_APE!$C$24:$D$24</c:f>
              <c:strCache>
                <c:ptCount val="2"/>
                <c:pt idx="0">
                  <c:v>026 GA HÀ TĨNH 1</c:v>
                </c:pt>
                <c:pt idx="1">
                  <c:v>2017-06-23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Summary_GA_APE!$E$24:$O$24</c:f>
              <c:numCache>
                <c:formatCode>_(* #,##0_);_(* \(#,##0\);_(* "-"??_);_(@_)</c:formatCode>
                <c:ptCount val="11"/>
                <c:pt idx="5">
                  <c:v>729.92</c:v>
                </c:pt>
                <c:pt idx="6">
                  <c:v>753.34299999999996</c:v>
                </c:pt>
                <c:pt idx="7">
                  <c:v>892.46400000000006</c:v>
                </c:pt>
                <c:pt idx="8">
                  <c:v>990.19799999999998</c:v>
                </c:pt>
                <c:pt idx="9">
                  <c:v>817.01900000000001</c:v>
                </c:pt>
                <c:pt idx="10">
                  <c:v>1111.82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AD9-436A-96B1-56C9AEACCC8B}"/>
            </c:ext>
          </c:extLst>
        </c:ser>
        <c:ser>
          <c:idx val="6"/>
          <c:order val="6"/>
          <c:tx>
            <c:strRef>
              <c:f>Summary_GA_APE!$C$25:$D$25</c:f>
              <c:strCache>
                <c:ptCount val="2"/>
                <c:pt idx="0">
                  <c:v>004 GA NGHỆ AN 1</c:v>
                </c:pt>
                <c:pt idx="1">
                  <c:v>2016-10-19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Summary_GA_APE!$E$25:$O$25</c:f>
              <c:numCache>
                <c:formatCode>_(* #,##0_);_(* \(#,##0\);_(* "-"??_);_(@_)</c:formatCode>
                <c:ptCount val="11"/>
                <c:pt idx="0">
                  <c:v>759.18700000000001</c:v>
                </c:pt>
                <c:pt idx="1">
                  <c:v>1038.06</c:v>
                </c:pt>
                <c:pt idx="2">
                  <c:v>994.91800000000001</c:v>
                </c:pt>
                <c:pt idx="3">
                  <c:v>966.44200000000001</c:v>
                </c:pt>
                <c:pt idx="4">
                  <c:v>930.93600000000004</c:v>
                </c:pt>
                <c:pt idx="5">
                  <c:v>1055.1179999999999</c:v>
                </c:pt>
                <c:pt idx="6">
                  <c:v>813.774</c:v>
                </c:pt>
                <c:pt idx="7">
                  <c:v>1302.8599999999999</c:v>
                </c:pt>
                <c:pt idx="8">
                  <c:v>616.26800000000003</c:v>
                </c:pt>
                <c:pt idx="9">
                  <c:v>532.53499999999997</c:v>
                </c:pt>
                <c:pt idx="10">
                  <c:v>630.03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EAD9-436A-96B1-56C9AEACCC8B}"/>
            </c:ext>
          </c:extLst>
        </c:ser>
        <c:ser>
          <c:idx val="7"/>
          <c:order val="7"/>
          <c:tx>
            <c:strRef>
              <c:f>Summary_GA_APE!$C$26:$D$26</c:f>
              <c:strCache>
                <c:ptCount val="2"/>
                <c:pt idx="0">
                  <c:v>027 GA THANH HÓA 3</c:v>
                </c:pt>
                <c:pt idx="1">
                  <c:v>2017-06-30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Summary_GA_APE!$E$26:$O$26</c:f>
              <c:numCache>
                <c:formatCode>_(* #,##0_);_(* \(#,##0\);_(* "-"??_);_(@_)</c:formatCode>
                <c:ptCount val="11"/>
                <c:pt idx="5">
                  <c:v>281.25799999999998</c:v>
                </c:pt>
                <c:pt idx="6">
                  <c:v>978.59500000000003</c:v>
                </c:pt>
                <c:pt idx="7">
                  <c:v>1063.5809999999999</c:v>
                </c:pt>
                <c:pt idx="8">
                  <c:v>954.29300000000001</c:v>
                </c:pt>
                <c:pt idx="9">
                  <c:v>746.18899999999996</c:v>
                </c:pt>
                <c:pt idx="10">
                  <c:v>1218.229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AD9-436A-96B1-56C9AEACC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181328"/>
        <c:axId val="254174272"/>
      </c:lineChart>
      <c:catAx>
        <c:axId val="25418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4272"/>
        <c:crosses val="autoZero"/>
        <c:auto val="1"/>
        <c:lblAlgn val="ctr"/>
        <c:lblOffset val="100"/>
        <c:noMultiLvlLbl val="0"/>
      </c:catAx>
      <c:valAx>
        <c:axId val="25417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8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Văn phòng GA có APE trung bình &gt;= 600 tr/tháng và &lt; 800tr tháng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Summary_GA_APE!$C$27:$D$27</c:f>
              <c:strCache>
                <c:ptCount val="2"/>
                <c:pt idx="0">
                  <c:v>040 GA ĐỒNG THÁP 1</c:v>
                </c:pt>
                <c:pt idx="1">
                  <c:v>2017-09-29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Summary_GA_APE!$E$27:$P$27</c15:sqref>
                  </c15:fullRef>
                </c:ext>
              </c:extLst>
              <c:f>Summary_GA_APE!$E$27:$O$27</c:f>
              <c:numCache>
                <c:formatCode>_(* #,##0_);_(* \(#,##0\);_(* "-"??_);_(@_)</c:formatCode>
                <c:ptCount val="11"/>
                <c:pt idx="9">
                  <c:v>959.98099999999999</c:v>
                </c:pt>
                <c:pt idx="10">
                  <c:v>620.649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73B-43F9-A0D3-5B286D8BC88B}"/>
            </c:ext>
          </c:extLst>
        </c:ser>
        <c:ser>
          <c:idx val="1"/>
          <c:order val="1"/>
          <c:tx>
            <c:strRef>
              <c:f>Summary_GA_APE!$C$28:$D$28</c:f>
              <c:strCache>
                <c:ptCount val="2"/>
                <c:pt idx="0">
                  <c:v>029 GA HÀ NỘI 5</c:v>
                </c:pt>
                <c:pt idx="1">
                  <c:v>2017-07-24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Summary_GA_APE!$E$28:$P$28</c15:sqref>
                  </c15:fullRef>
                </c:ext>
              </c:extLst>
              <c:f>Summary_GA_APE!$E$28:$O$28</c:f>
              <c:numCache>
                <c:formatCode>_(* #,##0_);_(* \(#,##0\);_(* "-"??_);_(@_)</c:formatCode>
                <c:ptCount val="11"/>
                <c:pt idx="6">
                  <c:v>543.29999999999995</c:v>
                </c:pt>
                <c:pt idx="7">
                  <c:v>946.548</c:v>
                </c:pt>
                <c:pt idx="8">
                  <c:v>767.19399999999996</c:v>
                </c:pt>
                <c:pt idx="9">
                  <c:v>866.654</c:v>
                </c:pt>
                <c:pt idx="10">
                  <c:v>603.149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173B-43F9-A0D3-5B286D8BC88B}"/>
            </c:ext>
          </c:extLst>
        </c:ser>
        <c:ser>
          <c:idx val="2"/>
          <c:order val="2"/>
          <c:tx>
            <c:strRef>
              <c:f>Summary_GA_APE!$C$29:$D$29</c:f>
              <c:strCache>
                <c:ptCount val="2"/>
                <c:pt idx="0">
                  <c:v>020 GA BẾN TRE 1</c:v>
                </c:pt>
                <c:pt idx="1">
                  <c:v>2016-12-29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Summary_GA_APE!$E$29:$P$29</c15:sqref>
                  </c15:fullRef>
                </c:ext>
              </c:extLst>
              <c:f>Summary_GA_APE!$E$29:$O$29</c:f>
              <c:numCache>
                <c:formatCode>_(* #,##0_);_(* \(#,##0\);_(* "-"??_);_(@_)</c:formatCode>
                <c:ptCount val="11"/>
                <c:pt idx="0">
                  <c:v>12.092000000000001</c:v>
                </c:pt>
                <c:pt idx="1">
                  <c:v>298.19900000000001</c:v>
                </c:pt>
                <c:pt idx="2">
                  <c:v>319.46300000000002</c:v>
                </c:pt>
                <c:pt idx="3">
                  <c:v>359.45800000000003</c:v>
                </c:pt>
                <c:pt idx="4">
                  <c:v>76.040000000000006</c:v>
                </c:pt>
                <c:pt idx="5">
                  <c:v>333.88</c:v>
                </c:pt>
                <c:pt idx="6">
                  <c:v>884.55600000000004</c:v>
                </c:pt>
                <c:pt idx="7">
                  <c:v>1327.742</c:v>
                </c:pt>
                <c:pt idx="8">
                  <c:v>3564.9270000000001</c:v>
                </c:pt>
                <c:pt idx="9">
                  <c:v>360.21199999999999</c:v>
                </c:pt>
                <c:pt idx="10">
                  <c:v>390.27600000000001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173B-43F9-A0D3-5B286D8BC88B}"/>
            </c:ext>
          </c:extLst>
        </c:ser>
        <c:ser>
          <c:idx val="3"/>
          <c:order val="3"/>
          <c:tx>
            <c:strRef>
              <c:f>Summary_GA_APE!$C$30:$D$30</c:f>
              <c:strCache>
                <c:ptCount val="2"/>
                <c:pt idx="0">
                  <c:v>017 GA HÀ NỘI 3</c:v>
                </c:pt>
                <c:pt idx="1">
                  <c:v>2016-12-26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Summary_GA_APE!$E$30:$P$30</c15:sqref>
                  </c15:fullRef>
                </c:ext>
              </c:extLst>
              <c:f>Summary_GA_APE!$E$30:$O$30</c:f>
              <c:numCache>
                <c:formatCode>_(* #,##0_);_(* \(#,##0\);_(* "-"??_);_(@_)</c:formatCode>
                <c:ptCount val="11"/>
                <c:pt idx="0">
                  <c:v>-22.446999999999999</c:v>
                </c:pt>
                <c:pt idx="1">
                  <c:v>576.36400000000003</c:v>
                </c:pt>
                <c:pt idx="2">
                  <c:v>568.69000000000005</c:v>
                </c:pt>
                <c:pt idx="3">
                  <c:v>224.518</c:v>
                </c:pt>
                <c:pt idx="4">
                  <c:v>623.16600000000005</c:v>
                </c:pt>
                <c:pt idx="5">
                  <c:v>871.25699999999995</c:v>
                </c:pt>
                <c:pt idx="6">
                  <c:v>887.45699999999999</c:v>
                </c:pt>
                <c:pt idx="7">
                  <c:v>283.274</c:v>
                </c:pt>
                <c:pt idx="8">
                  <c:v>1494.5150000000001</c:v>
                </c:pt>
                <c:pt idx="9">
                  <c:v>1383.576</c:v>
                </c:pt>
                <c:pt idx="10">
                  <c:v>880.37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173B-43F9-A0D3-5B286D8BC88B}"/>
            </c:ext>
          </c:extLst>
        </c:ser>
        <c:ser>
          <c:idx val="4"/>
          <c:order val="4"/>
          <c:tx>
            <c:strRef>
              <c:f>Summary_GA_APE!$C$31:$D$31</c:f>
              <c:strCache>
                <c:ptCount val="2"/>
                <c:pt idx="0">
                  <c:v>024 GA HẢI DƯƠNG 1</c:v>
                </c:pt>
                <c:pt idx="1">
                  <c:v>2017-05-19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Summary_GA_APE!$E$31:$P$31</c15:sqref>
                  </c15:fullRef>
                </c:ext>
              </c:extLst>
              <c:f>Summary_GA_APE!$E$31:$O$31</c:f>
              <c:numCache>
                <c:formatCode>_(* #,##0_);_(* \(#,##0\);_(* "-"??_);_(@_)</c:formatCode>
                <c:ptCount val="11"/>
                <c:pt idx="4">
                  <c:v>768.92600000000004</c:v>
                </c:pt>
                <c:pt idx="5">
                  <c:v>629.59299999999996</c:v>
                </c:pt>
                <c:pt idx="6">
                  <c:v>598.625</c:v>
                </c:pt>
                <c:pt idx="7">
                  <c:v>602.08600000000001</c:v>
                </c:pt>
                <c:pt idx="8">
                  <c:v>886.58</c:v>
                </c:pt>
                <c:pt idx="9">
                  <c:v>484.42200000000003</c:v>
                </c:pt>
                <c:pt idx="10">
                  <c:v>860.07399999999996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173B-43F9-A0D3-5B286D8BC88B}"/>
            </c:ext>
          </c:extLst>
        </c:ser>
        <c:ser>
          <c:idx val="5"/>
          <c:order val="5"/>
          <c:tx>
            <c:strRef>
              <c:f>Summary_GA_APE!$C$32:$D$32</c:f>
              <c:strCache>
                <c:ptCount val="2"/>
                <c:pt idx="0">
                  <c:v>013 GA YÊN BÁI 1</c:v>
                </c:pt>
                <c:pt idx="1">
                  <c:v>2016-11-29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Summary_GA_APE!$E$32:$P$32</c15:sqref>
                  </c15:fullRef>
                </c:ext>
              </c:extLst>
              <c:f>Summary_GA_APE!$E$32:$O$32</c:f>
              <c:numCache>
                <c:formatCode>_(* #,##0_);_(* \(#,##0\);_(* "-"??_);_(@_)</c:formatCode>
                <c:ptCount val="11"/>
                <c:pt idx="0">
                  <c:v>431.81099999999998</c:v>
                </c:pt>
                <c:pt idx="1">
                  <c:v>838.86199999999997</c:v>
                </c:pt>
                <c:pt idx="2">
                  <c:v>1100.729</c:v>
                </c:pt>
                <c:pt idx="3">
                  <c:v>866.48400000000004</c:v>
                </c:pt>
                <c:pt idx="4">
                  <c:v>599.27499999999998</c:v>
                </c:pt>
                <c:pt idx="5">
                  <c:v>816.89099999999996</c:v>
                </c:pt>
                <c:pt idx="6">
                  <c:v>773.25199999999995</c:v>
                </c:pt>
                <c:pt idx="7">
                  <c:v>449.80700000000002</c:v>
                </c:pt>
                <c:pt idx="8">
                  <c:v>691.43700000000001</c:v>
                </c:pt>
                <c:pt idx="9">
                  <c:v>384.23099999999999</c:v>
                </c:pt>
                <c:pt idx="10">
                  <c:v>570.39599999999996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173B-43F9-A0D3-5B286D8BC88B}"/>
            </c:ext>
          </c:extLst>
        </c:ser>
        <c:ser>
          <c:idx val="6"/>
          <c:order val="6"/>
          <c:tx>
            <c:strRef>
              <c:f>Summary_GA_APE!$C$33:$D$33</c:f>
              <c:strCache>
                <c:ptCount val="2"/>
                <c:pt idx="0">
                  <c:v>007 GA HÀ NỘI 1</c:v>
                </c:pt>
                <c:pt idx="1">
                  <c:v>2016-10-28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Summary_GA_APE!$E$33:$P$33</c15:sqref>
                  </c15:fullRef>
                </c:ext>
              </c:extLst>
              <c:f>Summary_GA_APE!$E$33:$O$33</c:f>
              <c:numCache>
                <c:formatCode>_(* #,##0_);_(* \(#,##0\);_(* "-"??_);_(@_)</c:formatCode>
                <c:ptCount val="11"/>
                <c:pt idx="0">
                  <c:v>392.34199999999998</c:v>
                </c:pt>
                <c:pt idx="1">
                  <c:v>660.54899999999998</c:v>
                </c:pt>
                <c:pt idx="2">
                  <c:v>1003.804</c:v>
                </c:pt>
                <c:pt idx="3">
                  <c:v>851.447</c:v>
                </c:pt>
                <c:pt idx="4">
                  <c:v>538.11599999999999</c:v>
                </c:pt>
                <c:pt idx="5">
                  <c:v>856.44899999999996</c:v>
                </c:pt>
                <c:pt idx="6">
                  <c:v>769.36699999999996</c:v>
                </c:pt>
                <c:pt idx="7">
                  <c:v>840.23199999999997</c:v>
                </c:pt>
                <c:pt idx="8">
                  <c:v>483.21199999999999</c:v>
                </c:pt>
                <c:pt idx="9">
                  <c:v>495.50099999999998</c:v>
                </c:pt>
                <c:pt idx="10">
                  <c:v>605.75099999999998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173B-43F9-A0D3-5B286D8BC88B}"/>
            </c:ext>
          </c:extLst>
        </c:ser>
        <c:ser>
          <c:idx val="7"/>
          <c:order val="7"/>
          <c:tx>
            <c:strRef>
              <c:f>Summary_GA_APE!$C$34:$D$34</c:f>
              <c:strCache>
                <c:ptCount val="2"/>
                <c:pt idx="0">
                  <c:v>045 GA HCM 8</c:v>
                </c:pt>
                <c:pt idx="1">
                  <c:v>2017-11-14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Summary_GA_APE!$E$34:$P$34</c15:sqref>
                  </c15:fullRef>
                </c:ext>
              </c:extLst>
              <c:f>Summary_GA_APE!$E$34:$O$34</c:f>
              <c:numCache>
                <c:formatCode>_(* #,##0_);_(* \(#,##0\);_(* "-"??_);_(@_)</c:formatCode>
                <c:ptCount val="11"/>
                <c:pt idx="10">
                  <c:v>657.25699999999995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73B-43F9-A0D3-5B286D8BC88B}"/>
            </c:ext>
          </c:extLst>
        </c:ser>
        <c:ser>
          <c:idx val="8"/>
          <c:order val="8"/>
          <c:tx>
            <c:strRef>
              <c:f>Summary_GA_APE!$C$35:$D$35</c:f>
              <c:strCache>
                <c:ptCount val="2"/>
                <c:pt idx="0">
                  <c:v>036 GA ĐÀ NẴNG 2</c:v>
                </c:pt>
                <c:pt idx="1">
                  <c:v>2017-08-23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Summary_GA_APE!$E$35:$P$35</c15:sqref>
                  </c15:fullRef>
                </c:ext>
              </c:extLst>
              <c:f>Summary_GA_APE!$E$35:$O$35</c:f>
              <c:numCache>
                <c:formatCode>_(* #,##0_);_(* \(#,##0\);_(* "-"??_);_(@_)</c:formatCode>
                <c:ptCount val="11"/>
                <c:pt idx="7">
                  <c:v>433.79700000000003</c:v>
                </c:pt>
                <c:pt idx="8">
                  <c:v>1136.712</c:v>
                </c:pt>
                <c:pt idx="9">
                  <c:v>229.797</c:v>
                </c:pt>
                <c:pt idx="10">
                  <c:v>825.99300000000005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8-173B-43F9-A0D3-5B286D8BC88B}"/>
            </c:ext>
          </c:extLst>
        </c:ser>
        <c:ser>
          <c:idx val="9"/>
          <c:order val="9"/>
          <c:tx>
            <c:strRef>
              <c:f>Summary_GA_APE!$C$36:$D$36</c:f>
              <c:strCache>
                <c:ptCount val="2"/>
                <c:pt idx="0">
                  <c:v>016 GA THANH HÓA 2</c:v>
                </c:pt>
                <c:pt idx="1">
                  <c:v>2016-12-29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Summary_GA_APE!$E$36:$P$36</c15:sqref>
                  </c15:fullRef>
                </c:ext>
              </c:extLst>
              <c:f>Summary_GA_APE!$E$36:$O$36</c:f>
              <c:numCache>
                <c:formatCode>_(* #,##0_);_(* \(#,##0\);_(* "-"??_);_(@_)</c:formatCode>
                <c:ptCount val="11"/>
                <c:pt idx="0">
                  <c:v>362.863</c:v>
                </c:pt>
                <c:pt idx="1">
                  <c:v>667.52099999999996</c:v>
                </c:pt>
                <c:pt idx="2">
                  <c:v>1282.866</c:v>
                </c:pt>
                <c:pt idx="3">
                  <c:v>1087.7729999999999</c:v>
                </c:pt>
                <c:pt idx="4">
                  <c:v>664.81</c:v>
                </c:pt>
                <c:pt idx="5">
                  <c:v>991.96699999999998</c:v>
                </c:pt>
                <c:pt idx="6">
                  <c:v>372.82</c:v>
                </c:pt>
                <c:pt idx="7">
                  <c:v>517.56899999999996</c:v>
                </c:pt>
                <c:pt idx="8">
                  <c:v>491.34500000000003</c:v>
                </c:pt>
                <c:pt idx="9">
                  <c:v>185.72200000000001</c:v>
                </c:pt>
                <c:pt idx="10">
                  <c:v>469.19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173B-43F9-A0D3-5B286D8BC88B}"/>
            </c:ext>
          </c:extLst>
        </c:ser>
        <c:ser>
          <c:idx val="10"/>
          <c:order val="10"/>
          <c:tx>
            <c:strRef>
              <c:f>Summary_GA_APE!$C$37:$D$37</c:f>
              <c:strCache>
                <c:ptCount val="2"/>
                <c:pt idx="0">
                  <c:v>019 GA HCM 3</c:v>
                </c:pt>
                <c:pt idx="1">
                  <c:v>2016-12-23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Summary_GA_APE!$E$4:$O$4</c15:sqref>
                  </c15:fullRef>
                </c:ext>
              </c:extLst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Summary_GA_APE!$E$37:$P$37</c15:sqref>
                  </c15:fullRef>
                </c:ext>
              </c:extLst>
              <c:f>Summary_GA_APE!$E$37:$O$37</c:f>
              <c:numCache>
                <c:formatCode>_(* #,##0_);_(* \(#,##0\);_(* "-"??_);_(@_)</c:formatCode>
                <c:ptCount val="11"/>
                <c:pt idx="0">
                  <c:v>227.63800000000001</c:v>
                </c:pt>
                <c:pt idx="1">
                  <c:v>376.09</c:v>
                </c:pt>
                <c:pt idx="2">
                  <c:v>612.21600000000001</c:v>
                </c:pt>
                <c:pt idx="3">
                  <c:v>653.36199999999997</c:v>
                </c:pt>
                <c:pt idx="4">
                  <c:v>1117.9159999999999</c:v>
                </c:pt>
                <c:pt idx="5">
                  <c:v>484.07</c:v>
                </c:pt>
                <c:pt idx="6">
                  <c:v>465.279</c:v>
                </c:pt>
                <c:pt idx="7">
                  <c:v>480.22899999999998</c:v>
                </c:pt>
                <c:pt idx="8">
                  <c:v>987.48699999999997</c:v>
                </c:pt>
                <c:pt idx="9">
                  <c:v>876.98400000000004</c:v>
                </c:pt>
                <c:pt idx="10">
                  <c:v>758.01199999999994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A-173B-43F9-A0D3-5B286D8BC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177408"/>
        <c:axId val="254177016"/>
      </c:lineChart>
      <c:catAx>
        <c:axId val="25417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7016"/>
        <c:crosses val="autoZero"/>
        <c:auto val="1"/>
        <c:lblAlgn val="ctr"/>
        <c:lblOffset val="100"/>
        <c:noMultiLvlLbl val="0"/>
      </c:catAx>
      <c:valAx>
        <c:axId val="254177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/>
              </a:rPr>
              <a:t>Văn phòng GA có APE trung bình &lt; 600 tr/tháng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Summary_GA_APE!$C$38:$D$38</c:f>
              <c:strCache>
                <c:ptCount val="2"/>
                <c:pt idx="0">
                  <c:v>034 GA LÀO CAI 1</c:v>
                </c:pt>
                <c:pt idx="1">
                  <c:v>2017-08-17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Summary_GA_APE!$E$38:$O$38</c:f>
              <c:numCache>
                <c:formatCode>_(* #,##0_);_(* \(#,##0\);_(* "-"??_);_(@_)</c:formatCode>
                <c:ptCount val="11"/>
                <c:pt idx="7">
                  <c:v>658.81</c:v>
                </c:pt>
                <c:pt idx="8">
                  <c:v>553.05700000000002</c:v>
                </c:pt>
                <c:pt idx="9">
                  <c:v>565.11</c:v>
                </c:pt>
                <c:pt idx="10">
                  <c:v>424.327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6C0-40C2-A867-3D6A50EE4B68}"/>
            </c:ext>
          </c:extLst>
        </c:ser>
        <c:ser>
          <c:idx val="1"/>
          <c:order val="1"/>
          <c:tx>
            <c:strRef>
              <c:f>Summary_GA_APE!$C$39:$D$39</c:f>
              <c:strCache>
                <c:ptCount val="2"/>
                <c:pt idx="0">
                  <c:v>006 GA HƯNG YÊN 1</c:v>
                </c:pt>
                <c:pt idx="1">
                  <c:v>2016-09-30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Summary_GA_APE!$E$39:$O$39</c:f>
              <c:numCache>
                <c:formatCode>_(* #,##0_);_(* \(#,##0\);_(* "-"??_);_(@_)</c:formatCode>
                <c:ptCount val="11"/>
                <c:pt idx="0">
                  <c:v>191.654</c:v>
                </c:pt>
                <c:pt idx="1">
                  <c:v>552.74400000000003</c:v>
                </c:pt>
                <c:pt idx="2">
                  <c:v>1072.693</c:v>
                </c:pt>
                <c:pt idx="3">
                  <c:v>379.166</c:v>
                </c:pt>
                <c:pt idx="4">
                  <c:v>592.47500000000002</c:v>
                </c:pt>
                <c:pt idx="5">
                  <c:v>686.62800000000004</c:v>
                </c:pt>
                <c:pt idx="6">
                  <c:v>684.27499999999998</c:v>
                </c:pt>
                <c:pt idx="7">
                  <c:v>352.654</c:v>
                </c:pt>
                <c:pt idx="8">
                  <c:v>679.46500000000003</c:v>
                </c:pt>
                <c:pt idx="9">
                  <c:v>199.09899999999999</c:v>
                </c:pt>
                <c:pt idx="10">
                  <c:v>380.47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6C0-40C2-A867-3D6A50EE4B68}"/>
            </c:ext>
          </c:extLst>
        </c:ser>
        <c:ser>
          <c:idx val="2"/>
          <c:order val="2"/>
          <c:tx>
            <c:strRef>
              <c:f>Summary_GA_APE!$C$40:$D$40</c:f>
              <c:strCache>
                <c:ptCount val="2"/>
                <c:pt idx="0">
                  <c:v>032 GA HƯNG YÊN 2</c:v>
                </c:pt>
                <c:pt idx="1">
                  <c:v>2017-08-14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Summary_GA_APE!$E$40:$O$40</c:f>
              <c:numCache>
                <c:formatCode>_(* #,##0_);_(* \(#,##0\);_(* "-"??_);_(@_)</c:formatCode>
                <c:ptCount val="11"/>
                <c:pt idx="7">
                  <c:v>270.33800000000002</c:v>
                </c:pt>
                <c:pt idx="8">
                  <c:v>555.90800000000002</c:v>
                </c:pt>
                <c:pt idx="9">
                  <c:v>347.95299999999997</c:v>
                </c:pt>
                <c:pt idx="10">
                  <c:v>742.34299999999996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6C0-40C2-A867-3D6A50EE4B68}"/>
            </c:ext>
          </c:extLst>
        </c:ser>
        <c:ser>
          <c:idx val="3"/>
          <c:order val="3"/>
          <c:tx>
            <c:strRef>
              <c:f>Summary_GA_APE!$C$41:$D$41</c:f>
              <c:strCache>
                <c:ptCount val="2"/>
                <c:pt idx="0">
                  <c:v>030 GA AN GIANG 1</c:v>
                </c:pt>
                <c:pt idx="1">
                  <c:v>2017-08-02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Summary_GA_APE!$E$41:$O$41</c:f>
              <c:numCache>
                <c:formatCode>_(* #,##0_);_(* \(#,##0\);_(* "-"??_);_(@_)</c:formatCode>
                <c:ptCount val="11"/>
                <c:pt idx="7">
                  <c:v>466.80599999999998</c:v>
                </c:pt>
                <c:pt idx="8">
                  <c:v>473.03699999999998</c:v>
                </c:pt>
                <c:pt idx="9">
                  <c:v>462.79500000000002</c:v>
                </c:pt>
                <c:pt idx="10">
                  <c:v>466.589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6C0-40C2-A867-3D6A50EE4B68}"/>
            </c:ext>
          </c:extLst>
        </c:ser>
        <c:ser>
          <c:idx val="4"/>
          <c:order val="4"/>
          <c:tx>
            <c:strRef>
              <c:f>Summary_GA_APE!$C$42:$D$42</c:f>
              <c:strCache>
                <c:ptCount val="2"/>
                <c:pt idx="0">
                  <c:v>043 GA HCM 6</c:v>
                </c:pt>
                <c:pt idx="1">
                  <c:v>2017-11-17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Summary_GA_APE!$E$42:$O$42</c:f>
              <c:numCache>
                <c:formatCode>_(* #,##0_);_(* \(#,##0\);_(* "-"??_);_(@_)</c:formatCode>
                <c:ptCount val="11"/>
                <c:pt idx="10">
                  <c:v>463.79599999999999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6C0-40C2-A867-3D6A50EE4B68}"/>
            </c:ext>
          </c:extLst>
        </c:ser>
        <c:ser>
          <c:idx val="5"/>
          <c:order val="5"/>
          <c:tx>
            <c:strRef>
              <c:f>Summary_GA_APE!$C$43:$D$43</c:f>
              <c:strCache>
                <c:ptCount val="2"/>
                <c:pt idx="0">
                  <c:v>031 GA HÀ NỘI 6</c:v>
                </c:pt>
                <c:pt idx="1">
                  <c:v>2017-08-14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Summary_GA_APE!$E$43:$O$43</c:f>
              <c:numCache>
                <c:formatCode>_(* #,##0_);_(* \(#,##0\);_(* "-"??_);_(@_)</c:formatCode>
                <c:ptCount val="11"/>
                <c:pt idx="7">
                  <c:v>298.19099999999997</c:v>
                </c:pt>
                <c:pt idx="8">
                  <c:v>483.75099999999998</c:v>
                </c:pt>
                <c:pt idx="9">
                  <c:v>603.61400000000003</c:v>
                </c:pt>
                <c:pt idx="10">
                  <c:v>452.77699999999999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6C0-40C2-A867-3D6A50EE4B68}"/>
            </c:ext>
          </c:extLst>
        </c:ser>
        <c:ser>
          <c:idx val="6"/>
          <c:order val="6"/>
          <c:tx>
            <c:strRef>
              <c:f>Summary_GA_APE!$C$44:$D$44</c:f>
              <c:strCache>
                <c:ptCount val="2"/>
                <c:pt idx="0">
                  <c:v>039 GA QUẢNG NINH 2</c:v>
                </c:pt>
                <c:pt idx="1">
                  <c:v>2017-09-21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Summary_GA_APE!$E$44:$O$44</c:f>
              <c:numCache>
                <c:formatCode>_(* #,##0_);_(* \(#,##0\);_(* "-"??_);_(@_)</c:formatCode>
                <c:ptCount val="11"/>
                <c:pt idx="8">
                  <c:v>454.714</c:v>
                </c:pt>
                <c:pt idx="9">
                  <c:v>460.72399999999999</c:v>
                </c:pt>
                <c:pt idx="10">
                  <c:v>421.714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6C0-40C2-A867-3D6A50EE4B68}"/>
            </c:ext>
          </c:extLst>
        </c:ser>
        <c:ser>
          <c:idx val="7"/>
          <c:order val="7"/>
          <c:tx>
            <c:strRef>
              <c:f>Summary_GA_APE!$C$45:$D$45</c:f>
              <c:strCache>
                <c:ptCount val="2"/>
                <c:pt idx="0">
                  <c:v>041 GA VĨNH PHÚC 1</c:v>
                </c:pt>
                <c:pt idx="1">
                  <c:v>2017-10-28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Summary_GA_APE!$E$45:$O$45</c:f>
              <c:numCache>
                <c:formatCode>_(* #,##0_);_(* \(#,##0\);_(* "-"??_);_(@_)</c:formatCode>
                <c:ptCount val="11"/>
                <c:pt idx="9">
                  <c:v>154.15299999999999</c:v>
                </c:pt>
                <c:pt idx="10">
                  <c:v>726.69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6C0-40C2-A867-3D6A50EE4B68}"/>
            </c:ext>
          </c:extLst>
        </c:ser>
        <c:ser>
          <c:idx val="8"/>
          <c:order val="8"/>
          <c:tx>
            <c:strRef>
              <c:f>Summary_GA_APE!$C$46:$D$46</c:f>
              <c:strCache>
                <c:ptCount val="2"/>
                <c:pt idx="0">
                  <c:v>037 GA HCM 5</c:v>
                </c:pt>
                <c:pt idx="1">
                  <c:v>2017-09-12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Summary_GA_APE!$E$46:$O$46</c:f>
              <c:numCache>
                <c:formatCode>_(* #,##0_);_(* \(#,##0\);_(* "-"??_);_(@_)</c:formatCode>
                <c:ptCount val="11"/>
                <c:pt idx="8">
                  <c:v>421.245</c:v>
                </c:pt>
                <c:pt idx="9">
                  <c:v>237.50800000000001</c:v>
                </c:pt>
                <c:pt idx="10">
                  <c:v>525.01300000000003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6C0-40C2-A867-3D6A50EE4B68}"/>
            </c:ext>
          </c:extLst>
        </c:ser>
        <c:ser>
          <c:idx val="9"/>
          <c:order val="9"/>
          <c:tx>
            <c:strRef>
              <c:f>Summary_GA_APE!$C$47:$D$47</c:f>
              <c:strCache>
                <c:ptCount val="2"/>
                <c:pt idx="0">
                  <c:v>009 GA HÀ NỘI 2</c:v>
                </c:pt>
                <c:pt idx="1">
                  <c:v>2016-11-03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Summary_GA_APE!$E$47:$O$47</c:f>
              <c:numCache>
                <c:formatCode>_(* #,##0_);_(* \(#,##0\);_(* "-"??_);_(@_)</c:formatCode>
                <c:ptCount val="11"/>
                <c:pt idx="0">
                  <c:v>74.915000000000006</c:v>
                </c:pt>
                <c:pt idx="1">
                  <c:v>273.142</c:v>
                </c:pt>
                <c:pt idx="2">
                  <c:v>877.74900000000002</c:v>
                </c:pt>
                <c:pt idx="3">
                  <c:v>427.43</c:v>
                </c:pt>
                <c:pt idx="4">
                  <c:v>843.87300000000005</c:v>
                </c:pt>
                <c:pt idx="5">
                  <c:v>388.63400000000001</c:v>
                </c:pt>
                <c:pt idx="6">
                  <c:v>389.29199999999997</c:v>
                </c:pt>
                <c:pt idx="7">
                  <c:v>283.95699999999999</c:v>
                </c:pt>
                <c:pt idx="8">
                  <c:v>167.88200000000001</c:v>
                </c:pt>
                <c:pt idx="9">
                  <c:v>247.83</c:v>
                </c:pt>
                <c:pt idx="10">
                  <c:v>126.23099999999999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9-E6C0-40C2-A867-3D6A50EE4B68}"/>
            </c:ext>
          </c:extLst>
        </c:ser>
        <c:ser>
          <c:idx val="10"/>
          <c:order val="10"/>
          <c:tx>
            <c:strRef>
              <c:f>Summary_GA_APE!$C$48:$D$48</c:f>
              <c:strCache>
                <c:ptCount val="2"/>
                <c:pt idx="0">
                  <c:v>042 GA CÀ MAU 1</c:v>
                </c:pt>
                <c:pt idx="1">
                  <c:v>2017-11-08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Summary_GA_APE!$E$48:$O$48</c:f>
              <c:numCache>
                <c:formatCode>_(* #,##0_);_(* \(#,##0\);_(* "-"??_);_(@_)</c:formatCode>
                <c:ptCount val="11"/>
                <c:pt idx="10">
                  <c:v>289.03300000000002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6C0-40C2-A867-3D6A50EE4B68}"/>
            </c:ext>
          </c:extLst>
        </c:ser>
        <c:ser>
          <c:idx val="11"/>
          <c:order val="11"/>
          <c:tx>
            <c:strRef>
              <c:f>Summary_GA_APE!$C$49:$D$49</c:f>
              <c:strCache>
                <c:ptCount val="2"/>
                <c:pt idx="0">
                  <c:v>035 GA TUYÊN QUANG 1</c:v>
                </c:pt>
                <c:pt idx="1">
                  <c:v>2017-08-21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Summary_GA_APE!$E$49:$O$49</c:f>
              <c:numCache>
                <c:formatCode>_(* #,##0_);_(* \(#,##0\);_(* "-"??_);_(@_)</c:formatCode>
                <c:ptCount val="11"/>
                <c:pt idx="7">
                  <c:v>238.18199999999999</c:v>
                </c:pt>
                <c:pt idx="8">
                  <c:v>335.673</c:v>
                </c:pt>
                <c:pt idx="10">
                  <c:v>197.244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6C0-40C2-A867-3D6A50EE4B68}"/>
            </c:ext>
          </c:extLst>
        </c:ser>
        <c:ser>
          <c:idx val="12"/>
          <c:order val="12"/>
          <c:tx>
            <c:strRef>
              <c:f>Summary_GA_APE!$C$50:$D$50</c:f>
              <c:strCache>
                <c:ptCount val="2"/>
                <c:pt idx="0">
                  <c:v>038 GA PHÚ YÊN 1</c:v>
                </c:pt>
                <c:pt idx="1">
                  <c:v>2017-09-18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strRef>
              <c:f>Summary_GA_APE!$E$4:$O$4</c:f>
              <c:strCache>
                <c:ptCount val="11"/>
                <c:pt idx="0">
                  <c:v> Jan APE </c:v>
                </c:pt>
                <c:pt idx="1">
                  <c:v> Feb APE </c:v>
                </c:pt>
                <c:pt idx="2">
                  <c:v> Mar APE </c:v>
                </c:pt>
                <c:pt idx="3">
                  <c:v> Apr APE </c:v>
                </c:pt>
                <c:pt idx="4">
                  <c:v> May APE </c:v>
                </c:pt>
                <c:pt idx="5">
                  <c:v> Jun APE </c:v>
                </c:pt>
                <c:pt idx="6">
                  <c:v> Jul APE </c:v>
                </c:pt>
                <c:pt idx="7">
                  <c:v> Aug APE </c:v>
                </c:pt>
                <c:pt idx="8">
                  <c:v> Sep APE </c:v>
                </c:pt>
                <c:pt idx="9">
                  <c:v> Oct APE </c:v>
                </c:pt>
                <c:pt idx="10">
                  <c:v> Nov APE </c:v>
                </c:pt>
              </c:strCache>
            </c:strRef>
          </c:cat>
          <c:val>
            <c:numRef>
              <c:f>Summary_GA_APE!$E$50:$O$50</c:f>
              <c:numCache>
                <c:formatCode>_(* #,##0_);_(* \(#,##0\);_(* "-"??_);_(@_)</c:formatCode>
                <c:ptCount val="11"/>
                <c:pt idx="8">
                  <c:v>208.15199999999999</c:v>
                </c:pt>
                <c:pt idx="9">
                  <c:v>246.63499999999999</c:v>
                </c:pt>
                <c:pt idx="10">
                  <c:v>238.499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6C0-40C2-A867-3D6A50EE4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4174664"/>
        <c:axId val="254178976"/>
      </c:lineChart>
      <c:catAx>
        <c:axId val="254174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8976"/>
        <c:crosses val="autoZero"/>
        <c:auto val="1"/>
        <c:lblAlgn val="ctr"/>
        <c:lblOffset val="100"/>
        <c:noMultiLvlLbl val="0"/>
      </c:catAx>
      <c:valAx>
        <c:axId val="25417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174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67235</xdr:colOff>
      <xdr:row>50</xdr:row>
      <xdr:rowOff>233082</xdr:rowOff>
    </xdr:from>
    <xdr:to>
      <xdr:col>19</xdr:col>
      <xdr:colOff>1054017</xdr:colOff>
      <xdr:row>53</xdr:row>
      <xdr:rowOff>224117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8288000" y="9758082"/>
          <a:ext cx="986782" cy="775447"/>
        </a:xfrm>
        <a:prstGeom prst="rect">
          <a:avLst/>
        </a:prstGeom>
        <a:noFill/>
        <a:ln w="2857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81643</xdr:colOff>
      <xdr:row>54</xdr:row>
      <xdr:rowOff>19050</xdr:rowOff>
    </xdr:from>
    <xdr:to>
      <xdr:col>19</xdr:col>
      <xdr:colOff>1061357</xdr:colOff>
      <xdr:row>56</xdr:row>
      <xdr:rowOff>9525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8383250" y="10591800"/>
          <a:ext cx="979714" cy="507546"/>
        </a:xfrm>
        <a:prstGeom prst="rect">
          <a:avLst/>
        </a:prstGeom>
        <a:noFill/>
        <a:ln w="2857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221797</xdr:colOff>
      <xdr:row>55</xdr:row>
      <xdr:rowOff>241488</xdr:rowOff>
    </xdr:from>
    <xdr:to>
      <xdr:col>20</xdr:col>
      <xdr:colOff>1176482</xdr:colOff>
      <xdr:row>60</xdr:row>
      <xdr:rowOff>50988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19748047" y="11072774"/>
          <a:ext cx="954685" cy="1102178"/>
        </a:xfrm>
        <a:prstGeom prst="rect">
          <a:avLst/>
        </a:prstGeom>
        <a:noFill/>
        <a:ln w="2857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898871</xdr:colOff>
      <xdr:row>50</xdr:row>
      <xdr:rowOff>236125</xdr:rowOff>
    </xdr:from>
    <xdr:to>
      <xdr:col>11</xdr:col>
      <xdr:colOff>278918</xdr:colOff>
      <xdr:row>70</xdr:row>
      <xdr:rowOff>167001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898871</xdr:colOff>
      <xdr:row>71</xdr:row>
      <xdr:rowOff>182495</xdr:rowOff>
    </xdr:from>
    <xdr:to>
      <xdr:col>11</xdr:col>
      <xdr:colOff>225986</xdr:colOff>
      <xdr:row>101</xdr:row>
      <xdr:rowOff>89780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898072</xdr:colOff>
      <xdr:row>102</xdr:row>
      <xdr:rowOff>95250</xdr:rowOff>
    </xdr:from>
    <xdr:to>
      <xdr:col>11</xdr:col>
      <xdr:colOff>225290</xdr:colOff>
      <xdr:row>125</xdr:row>
      <xdr:rowOff>148590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884464</xdr:colOff>
      <xdr:row>126</xdr:row>
      <xdr:rowOff>163285</xdr:rowOff>
    </xdr:from>
    <xdr:to>
      <xdr:col>11</xdr:col>
      <xdr:colOff>211682</xdr:colOff>
      <xdr:row>150</xdr:row>
      <xdr:rowOff>26125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652677</xdr:colOff>
      <xdr:row>219</xdr:row>
      <xdr:rowOff>0</xdr:rowOff>
    </xdr:from>
    <xdr:to>
      <xdr:col>4</xdr:col>
      <xdr:colOff>1920862</xdr:colOff>
      <xdr:row>238</xdr:row>
      <xdr:rowOff>38100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641238</xdr:colOff>
      <xdr:row>239</xdr:row>
      <xdr:rowOff>137092</xdr:rowOff>
    </xdr:from>
    <xdr:to>
      <xdr:col>4</xdr:col>
      <xdr:colOff>2103121</xdr:colOff>
      <xdr:row>258</xdr:row>
      <xdr:rowOff>175192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57831</xdr:colOff>
      <xdr:row>219</xdr:row>
      <xdr:rowOff>0</xdr:rowOff>
    </xdr:from>
    <xdr:to>
      <xdr:col>12</xdr:col>
      <xdr:colOff>339879</xdr:colOff>
      <xdr:row>238</xdr:row>
      <xdr:rowOff>38100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256835</xdr:colOff>
      <xdr:row>239</xdr:row>
      <xdr:rowOff>137092</xdr:rowOff>
    </xdr:from>
    <xdr:to>
      <xdr:col>12</xdr:col>
      <xdr:colOff>548027</xdr:colOff>
      <xdr:row>258</xdr:row>
      <xdr:rowOff>175192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917767</xdr:colOff>
      <xdr:row>309</xdr:row>
      <xdr:rowOff>5911</xdr:rowOff>
    </xdr:from>
    <xdr:to>
      <xdr:col>9</xdr:col>
      <xdr:colOff>496012</xdr:colOff>
      <xdr:row>323</xdr:row>
      <xdr:rowOff>82111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926716</xdr:colOff>
      <xdr:row>324</xdr:row>
      <xdr:rowOff>17817</xdr:rowOff>
    </xdr:from>
    <xdr:to>
      <xdr:col>9</xdr:col>
      <xdr:colOff>504961</xdr:colOff>
      <xdr:row>338</xdr:row>
      <xdr:rowOff>94017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2</xdr:colOff>
      <xdr:row>22</xdr:row>
      <xdr:rowOff>35719</xdr:rowOff>
    </xdr:from>
    <xdr:to>
      <xdr:col>4</xdr:col>
      <xdr:colOff>1393033</xdr:colOff>
      <xdr:row>45</xdr:row>
      <xdr:rowOff>11907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0</xdr:colOff>
      <xdr:row>22</xdr:row>
      <xdr:rowOff>35718</xdr:rowOff>
    </xdr:from>
    <xdr:to>
      <xdr:col>13</xdr:col>
      <xdr:colOff>59532</xdr:colOff>
      <xdr:row>45</xdr:row>
      <xdr:rowOff>11906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0</xdr:colOff>
      <xdr:row>151</xdr:row>
      <xdr:rowOff>0</xdr:rowOff>
    </xdr:from>
    <xdr:to>
      <xdr:col>9</xdr:col>
      <xdr:colOff>309778</xdr:colOff>
      <xdr:row>180</xdr:row>
      <xdr:rowOff>80409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GrpSpPr/>
      </xdr:nvGrpSpPr>
      <xdr:grpSpPr>
        <a:xfrm>
          <a:off x="1850571" y="30017357"/>
          <a:ext cx="9344921" cy="5604909"/>
          <a:chOff x="42696557" y="22216756"/>
          <a:chExt cx="10207675" cy="5604909"/>
        </a:xfrm>
      </xdr:grpSpPr>
      <xdr:graphicFrame macro="">
        <xdr:nvGraphicFramePr>
          <xdr:cNvPr id="37" name="Chart 36">
            <a:extLst>
              <a:ext uri="{FF2B5EF4-FFF2-40B4-BE49-F238E27FC236}">
                <a16:creationId xmlns:a16="http://schemas.microsoft.com/office/drawing/2014/main" id="{00000000-0008-0000-0100-000025000000}"/>
              </a:ext>
            </a:extLst>
          </xdr:cNvPr>
          <xdr:cNvGraphicFramePr/>
        </xdr:nvGraphicFramePr>
        <xdr:xfrm>
          <a:off x="42696557" y="22216756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graphicFrame macro="">
        <xdr:nvGraphicFramePr>
          <xdr:cNvPr id="38" name="Chart 37">
            <a:extLst>
              <a:ext uri="{FF2B5EF4-FFF2-40B4-BE49-F238E27FC236}">
                <a16:creationId xmlns:a16="http://schemas.microsoft.com/office/drawing/2014/main" id="{00000000-0008-0000-0100-000026000000}"/>
              </a:ext>
            </a:extLst>
          </xdr:cNvPr>
          <xdr:cNvGraphicFramePr/>
        </xdr:nvGraphicFramePr>
        <xdr:xfrm>
          <a:off x="47875031" y="22216756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graphicFrame macro="">
        <xdr:nvGraphicFramePr>
          <xdr:cNvPr id="39" name="Chart 38">
            <a:extLst>
              <a:ext uri="{FF2B5EF4-FFF2-40B4-BE49-F238E27FC236}">
                <a16:creationId xmlns:a16="http://schemas.microsoft.com/office/drawing/2014/main" id="{00000000-0008-0000-0100-000027000000}"/>
              </a:ext>
            </a:extLst>
          </xdr:cNvPr>
          <xdr:cNvGraphicFramePr/>
        </xdr:nvGraphicFramePr>
        <xdr:xfrm>
          <a:off x="42696557" y="25078465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5"/>
          </a:graphicData>
        </a:graphic>
      </xdr:graphicFrame>
      <xdr:graphicFrame macro="">
        <xdr:nvGraphicFramePr>
          <xdr:cNvPr id="40" name="Chart 39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GraphicFramePr/>
        </xdr:nvGraphicFramePr>
        <xdr:xfrm>
          <a:off x="47875032" y="25078465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</xdr:grpSp>
    <xdr:clientData/>
  </xdr:twoCellAnchor>
  <xdr:twoCellAnchor>
    <xdr:from>
      <xdr:col>17</xdr:col>
      <xdr:colOff>0</xdr:colOff>
      <xdr:row>23</xdr:row>
      <xdr:rowOff>0</xdr:rowOff>
    </xdr:from>
    <xdr:to>
      <xdr:col>21</xdr:col>
      <xdr:colOff>866</xdr:colOff>
      <xdr:row>39</xdr:row>
      <xdr:rowOff>152400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CBE0BCC9-9BAF-40D3-82AE-C344CD90A3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21</xdr:col>
      <xdr:colOff>172316</xdr:colOff>
      <xdr:row>23</xdr:row>
      <xdr:rowOff>0</xdr:rowOff>
    </xdr:from>
    <xdr:to>
      <xdr:col>24</xdr:col>
      <xdr:colOff>1078057</xdr:colOff>
      <xdr:row>39</xdr:row>
      <xdr:rowOff>152400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DC6D6CD1-5F5E-47A9-A843-1601A42E8F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</xdr:col>
      <xdr:colOff>0</xdr:colOff>
      <xdr:row>184</xdr:row>
      <xdr:rowOff>0</xdr:rowOff>
    </xdr:from>
    <xdr:to>
      <xdr:col>9</xdr:col>
      <xdr:colOff>309778</xdr:colOff>
      <xdr:row>213</xdr:row>
      <xdr:rowOff>80409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CB4C576D-0A54-4829-BB03-145ADFE44E5D}"/>
            </a:ext>
          </a:extLst>
        </xdr:cNvPr>
        <xdr:cNvGrpSpPr/>
      </xdr:nvGrpSpPr>
      <xdr:grpSpPr>
        <a:xfrm>
          <a:off x="1850571" y="36303857"/>
          <a:ext cx="9344921" cy="5604909"/>
          <a:chOff x="42696557" y="22216756"/>
          <a:chExt cx="10207675" cy="5604909"/>
        </a:xfrm>
      </xdr:grpSpPr>
      <xdr:graphicFrame macro="">
        <xdr:nvGraphicFramePr>
          <xdr:cNvPr id="42" name="Chart 41">
            <a:extLst>
              <a:ext uri="{FF2B5EF4-FFF2-40B4-BE49-F238E27FC236}">
                <a16:creationId xmlns:a16="http://schemas.microsoft.com/office/drawing/2014/main" id="{8DE816D5-02C3-4E5B-9BAB-15D0001E5BC8}"/>
              </a:ext>
            </a:extLst>
          </xdr:cNvPr>
          <xdr:cNvGraphicFramePr/>
        </xdr:nvGraphicFramePr>
        <xdr:xfrm>
          <a:off x="42696557" y="22216756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9"/>
          </a:graphicData>
        </a:graphic>
      </xdr:graphicFrame>
      <xdr:graphicFrame macro="">
        <xdr:nvGraphicFramePr>
          <xdr:cNvPr id="45" name="Chart 44">
            <a:extLst>
              <a:ext uri="{FF2B5EF4-FFF2-40B4-BE49-F238E27FC236}">
                <a16:creationId xmlns:a16="http://schemas.microsoft.com/office/drawing/2014/main" id="{3B9A688D-23C6-48B6-B78B-6DD1666F1D06}"/>
              </a:ext>
            </a:extLst>
          </xdr:cNvPr>
          <xdr:cNvGraphicFramePr/>
        </xdr:nvGraphicFramePr>
        <xdr:xfrm>
          <a:off x="47875031" y="22216756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0"/>
          </a:graphicData>
        </a:graphic>
      </xdr:graphicFrame>
      <xdr:graphicFrame macro="">
        <xdr:nvGraphicFramePr>
          <xdr:cNvPr id="46" name="Chart 45">
            <a:extLst>
              <a:ext uri="{FF2B5EF4-FFF2-40B4-BE49-F238E27FC236}">
                <a16:creationId xmlns:a16="http://schemas.microsoft.com/office/drawing/2014/main" id="{38E2D56C-12B1-4863-9173-639C0F354BA0}"/>
              </a:ext>
            </a:extLst>
          </xdr:cNvPr>
          <xdr:cNvGraphicFramePr/>
        </xdr:nvGraphicFramePr>
        <xdr:xfrm>
          <a:off x="42696557" y="25078465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1"/>
          </a:graphicData>
        </a:graphic>
      </xdr:graphicFrame>
      <xdr:graphicFrame macro="">
        <xdr:nvGraphicFramePr>
          <xdr:cNvPr id="47" name="Chart 46">
            <a:extLst>
              <a:ext uri="{FF2B5EF4-FFF2-40B4-BE49-F238E27FC236}">
                <a16:creationId xmlns:a16="http://schemas.microsoft.com/office/drawing/2014/main" id="{C7B8E542-7E9F-4376-9D4B-F5DC35A686D2}"/>
              </a:ext>
            </a:extLst>
          </xdr:cNvPr>
          <xdr:cNvGraphicFramePr/>
        </xdr:nvGraphicFramePr>
        <xdr:xfrm>
          <a:off x="47875032" y="25078465"/>
          <a:ext cx="50292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2"/>
          </a:graphicData>
        </a:graphic>
      </xdr:graphicFrame>
    </xdr:grpSp>
    <xdr:clientData/>
  </xdr:twoCellAnchor>
  <xdr:twoCellAnchor>
    <xdr:from>
      <xdr:col>10</xdr:col>
      <xdr:colOff>8885</xdr:colOff>
      <xdr:row>309</xdr:row>
      <xdr:rowOff>0</xdr:rowOff>
    </xdr:from>
    <xdr:to>
      <xdr:col>17</xdr:col>
      <xdr:colOff>326265</xdr:colOff>
      <xdr:row>323</xdr:row>
      <xdr:rowOff>76200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353A7B25-0CE4-4721-8A07-A0B6F22C70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0</xdr:colOff>
      <xdr:row>324</xdr:row>
      <xdr:rowOff>0</xdr:rowOff>
    </xdr:from>
    <xdr:to>
      <xdr:col>17</xdr:col>
      <xdr:colOff>317380</xdr:colOff>
      <xdr:row>338</xdr:row>
      <xdr:rowOff>76200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E972FBC-4585-46E1-9890-617771B711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1457</xdr:colOff>
      <xdr:row>268</xdr:row>
      <xdr:rowOff>0</xdr:rowOff>
    </xdr:from>
    <xdr:to>
      <xdr:col>17</xdr:col>
      <xdr:colOff>118386</xdr:colOff>
      <xdr:row>282</xdr:row>
      <xdr:rowOff>76200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66ACDCB4-38E6-4469-A456-3A35D9559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283</xdr:row>
      <xdr:rowOff>0</xdr:rowOff>
    </xdr:from>
    <xdr:to>
      <xdr:col>17</xdr:col>
      <xdr:colOff>116929</xdr:colOff>
      <xdr:row>297</xdr:row>
      <xdr:rowOff>76200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3AEE3ECD-E87F-4189-BD91-ED001B0346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</xdr:col>
      <xdr:colOff>743670</xdr:colOff>
      <xdr:row>268</xdr:row>
      <xdr:rowOff>0</xdr:rowOff>
    </xdr:from>
    <xdr:to>
      <xdr:col>9</xdr:col>
      <xdr:colOff>484748</xdr:colOff>
      <xdr:row>282</xdr:row>
      <xdr:rowOff>76200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B6985B52-2721-4CF9-B975-916E28D573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</xdr:col>
      <xdr:colOff>734787</xdr:colOff>
      <xdr:row>283</xdr:row>
      <xdr:rowOff>11906</xdr:rowOff>
    </xdr:from>
    <xdr:to>
      <xdr:col>9</xdr:col>
      <xdr:colOff>475865</xdr:colOff>
      <xdr:row>297</xdr:row>
      <xdr:rowOff>88106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68BD1492-C20B-466E-BDBC-2D45304B76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0.82193</cdr:x>
      <cdr:y>0.08909</cdr:y>
    </cdr:from>
    <cdr:to>
      <cdr:x>0.92992</cdr:x>
      <cdr:y>0.18168</cdr:y>
    </cdr:to>
    <cdr:sp macro="" textlink="Summary!$AU$7">
      <cdr:nvSpPr>
        <cdr:cNvPr id="2" name="TextBox 1"/>
        <cdr:cNvSpPr txBox="1"/>
      </cdr:nvSpPr>
      <cdr:spPr>
        <a:xfrm xmlns:a="http://schemas.openxmlformats.org/drawingml/2006/main">
          <a:off x="4142314" y="285130"/>
          <a:ext cx="544188" cy="296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CBC946D8-2F0F-4066-9F57-A0D87F49C94A}" type="TxLink">
            <a:rPr lang="en-US" sz="1100" b="1" i="0" u="none" strike="noStrike">
              <a:solidFill>
                <a:srgbClr val="000000"/>
              </a:solidFill>
              <a:latin typeface="Arial"/>
              <a:cs typeface="Arial"/>
            </a:rPr>
            <a:pPr/>
            <a:t>0 bn</a:t>
          </a:fld>
          <a:endParaRPr lang="en-US" sz="900" b="1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42334</xdr:colOff>
      <xdr:row>14</xdr:row>
      <xdr:rowOff>115356</xdr:rowOff>
    </xdr:from>
    <xdr:to>
      <xdr:col>27</xdr:col>
      <xdr:colOff>489857</xdr:colOff>
      <xdr:row>34</xdr:row>
      <xdr:rowOff>74083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26458</xdr:colOff>
      <xdr:row>35</xdr:row>
      <xdr:rowOff>41275</xdr:rowOff>
    </xdr:from>
    <xdr:to>
      <xdr:col>27</xdr:col>
      <xdr:colOff>476250</xdr:colOff>
      <xdr:row>54</xdr:row>
      <xdr:rowOff>189103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55</xdr:row>
      <xdr:rowOff>157690</xdr:rowOff>
    </xdr:from>
    <xdr:to>
      <xdr:col>27</xdr:col>
      <xdr:colOff>486834</xdr:colOff>
      <xdr:row>73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585106</xdr:colOff>
      <xdr:row>74</xdr:row>
      <xdr:rowOff>91165</xdr:rowOff>
    </xdr:from>
    <xdr:to>
      <xdr:col>27</xdr:col>
      <xdr:colOff>489856</xdr:colOff>
      <xdr:row>95</xdr:row>
      <xdr:rowOff>190498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421821</xdr:colOff>
      <xdr:row>75</xdr:row>
      <xdr:rowOff>77560</xdr:rowOff>
    </xdr:from>
    <xdr:to>
      <xdr:col>17</xdr:col>
      <xdr:colOff>95249</xdr:colOff>
      <xdr:row>101</xdr:row>
      <xdr:rowOff>68036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~1\hcmtmd\LOCALS~1\Temp\notesE1EF34\Temp\notesE1EF34\MRTA%20TestScript,%20Feb%200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~1\hcmddn\LOCALS~1\Temp\notesE1EF34\DOCUME~1\HCMNTH~1\LOCALS~1\Temp\notesE1EF34\Products\Thach_PremCal\Prem%20Calculation_VT6.3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~1\hcmtmd\LOCALS~1\Temp\_ZCTmp.Dir\MRTA_NB%20Test%20Plan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MS\MIS\Monthly\201706\201706_GVL_Agency%20reports_v1.xls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orkspace_data_processing\gvl_data_utilities\KPI_PRODUCTION\output\Agency%20Performance%20by%20Segmentation\201702_GVL_Agency%20reports_Revised%20Template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M\Chi%20Diem\Project%201%20-%20Phan%20tich%20Agency%20Performance\201702_GVL_Agency%20reports_Revised%20Template.xlsm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MS\MIS\Monthly\201609\201609_GVL_Agency%20reports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0%20Agency%20Model\Agency%20Plan_SP2013%202015_hybrid_Jan%2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P41"/>
      <sheetName val="ENP42"/>
      <sheetName val="ADD41"/>
      <sheetName val="ADD42"/>
      <sheetName val="TLR41"/>
      <sheetName val="TLR42"/>
      <sheetName val="TLR1"/>
      <sheetName val="CIR1"/>
      <sheetName val="DSR2"/>
      <sheetName val="ADD1"/>
      <sheetName val="ADB1"/>
      <sheetName val="OPW2"/>
      <sheetName val="OPW1"/>
      <sheetName val="HSR1"/>
      <sheetName val="Mort Fac"/>
      <sheetName val="PM Fac"/>
      <sheetName val="EENP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"/>
      <sheetName val="PremCal"/>
      <sheetName val="Mix"/>
      <sheetName val="ENP1"/>
      <sheetName val="ENP2"/>
      <sheetName val="EEP1"/>
      <sheetName val="EAP1"/>
      <sheetName val="WLP1"/>
      <sheetName val="TLR1"/>
      <sheetName val="CIR1"/>
      <sheetName val="DSR1"/>
      <sheetName val="DSR2"/>
      <sheetName val="OPW2"/>
      <sheetName val="OPW3"/>
      <sheetName val="OPW1"/>
      <sheetName val="TLN1"/>
      <sheetName val="FCR"/>
      <sheetName val="FSR"/>
      <sheetName val="TLN1X"/>
      <sheetName val="EAP2"/>
    </sheetNames>
    <sheetDataSet>
      <sheetData sheetId="0" refreshError="1"/>
      <sheetData sheetId="1" refreshError="1"/>
      <sheetData sheetId="2" refreshError="1"/>
      <sheetData sheetId="3" refreshError="1">
        <row r="7">
          <cell r="A7">
            <v>0</v>
          </cell>
          <cell r="B7">
            <v>202.06</v>
          </cell>
          <cell r="C7">
            <v>180.83</v>
          </cell>
          <cell r="D7">
            <v>159.11000000000001</v>
          </cell>
          <cell r="E7">
            <v>136.91</v>
          </cell>
          <cell r="F7">
            <v>114.22</v>
          </cell>
          <cell r="G7">
            <v>91.01</v>
          </cell>
          <cell r="H7">
            <v>83.71</v>
          </cell>
          <cell r="I7">
            <v>76.3</v>
          </cell>
          <cell r="J7">
            <v>68.78</v>
          </cell>
          <cell r="K7">
            <v>61.16</v>
          </cell>
          <cell r="L7">
            <v>53.39</v>
          </cell>
          <cell r="M7">
            <v>49.94</v>
          </cell>
          <cell r="N7">
            <v>46.45</v>
          </cell>
          <cell r="O7">
            <v>42.91</v>
          </cell>
          <cell r="P7">
            <v>39.31</v>
          </cell>
          <cell r="Q7">
            <v>35.64</v>
          </cell>
          <cell r="R7">
            <v>33.33</v>
          </cell>
          <cell r="S7">
            <v>30.99</v>
          </cell>
          <cell r="T7">
            <v>28.62</v>
          </cell>
          <cell r="U7">
            <v>26.21</v>
          </cell>
          <cell r="V7">
            <v>23.72</v>
          </cell>
          <cell r="W7">
            <v>22.34</v>
          </cell>
          <cell r="X7">
            <v>20.94</v>
          </cell>
          <cell r="Y7">
            <v>19.510000000000002</v>
          </cell>
          <cell r="Z7">
            <v>18.07</v>
          </cell>
          <cell r="AA7">
            <v>16.559999999999999</v>
          </cell>
        </row>
        <row r="8">
          <cell r="A8">
            <v>1</v>
          </cell>
          <cell r="B8">
            <v>202.49</v>
          </cell>
          <cell r="C8">
            <v>181.3</v>
          </cell>
          <cell r="D8">
            <v>159.61000000000001</v>
          </cell>
          <cell r="E8">
            <v>137.44999999999999</v>
          </cell>
          <cell r="F8">
            <v>114.79</v>
          </cell>
          <cell r="G8">
            <v>91.63</v>
          </cell>
          <cell r="H8">
            <v>84.37</v>
          </cell>
          <cell r="I8">
            <v>76.989999999999995</v>
          </cell>
          <cell r="J8">
            <v>69.510000000000005</v>
          </cell>
          <cell r="K8">
            <v>61.92</v>
          </cell>
          <cell r="L8">
            <v>54.21</v>
          </cell>
          <cell r="M8">
            <v>50.82</v>
          </cell>
          <cell r="N8">
            <v>47.37</v>
          </cell>
          <cell r="O8">
            <v>43.88</v>
          </cell>
          <cell r="P8">
            <v>40.33</v>
          </cell>
          <cell r="Q8">
            <v>36.69</v>
          </cell>
          <cell r="R8">
            <v>34.39</v>
          </cell>
          <cell r="S8">
            <v>32.049999999999997</v>
          </cell>
          <cell r="T8">
            <v>29.69</v>
          </cell>
          <cell r="U8">
            <v>27.29</v>
          </cell>
          <cell r="V8">
            <v>24.84</v>
          </cell>
          <cell r="W8">
            <v>23.45</v>
          </cell>
          <cell r="X8">
            <v>22.04</v>
          </cell>
          <cell r="Y8">
            <v>20.62</v>
          </cell>
          <cell r="Z8">
            <v>19.170000000000002</v>
          </cell>
          <cell r="AA8">
            <v>17.670000000000002</v>
          </cell>
        </row>
        <row r="9">
          <cell r="A9">
            <v>2</v>
          </cell>
          <cell r="B9">
            <v>202.88</v>
          </cell>
          <cell r="C9">
            <v>181.72</v>
          </cell>
          <cell r="D9">
            <v>160.07</v>
          </cell>
          <cell r="E9">
            <v>137.94</v>
          </cell>
          <cell r="F9">
            <v>115.32</v>
          </cell>
          <cell r="G9">
            <v>92.18</v>
          </cell>
          <cell r="H9">
            <v>84.96</v>
          </cell>
          <cell r="I9">
            <v>77.63</v>
          </cell>
          <cell r="J9">
            <v>70.19</v>
          </cell>
          <cell r="K9">
            <v>62.65</v>
          </cell>
          <cell r="L9">
            <v>54.96</v>
          </cell>
          <cell r="M9">
            <v>51.6</v>
          </cell>
          <cell r="N9">
            <v>48.19</v>
          </cell>
          <cell r="O9">
            <v>44.73</v>
          </cell>
          <cell r="P9">
            <v>41.22</v>
          </cell>
          <cell r="Q9">
            <v>37.65</v>
          </cell>
          <cell r="R9">
            <v>35.369999999999997</v>
          </cell>
          <cell r="S9">
            <v>33.049999999999997</v>
          </cell>
          <cell r="T9">
            <v>30.7</v>
          </cell>
          <cell r="U9">
            <v>28.32</v>
          </cell>
          <cell r="V9">
            <v>25.86</v>
          </cell>
          <cell r="W9">
            <v>24.46</v>
          </cell>
          <cell r="X9">
            <v>23.05</v>
          </cell>
          <cell r="Y9">
            <v>21.62</v>
          </cell>
          <cell r="Z9">
            <v>20.170000000000002</v>
          </cell>
          <cell r="AA9">
            <v>18.670000000000002</v>
          </cell>
        </row>
        <row r="10">
          <cell r="A10">
            <v>3</v>
          </cell>
          <cell r="B10">
            <v>203.24</v>
          </cell>
          <cell r="C10">
            <v>182.1</v>
          </cell>
          <cell r="D10">
            <v>160.47999999999999</v>
          </cell>
          <cell r="E10">
            <v>138.37</v>
          </cell>
          <cell r="F10">
            <v>115.77</v>
          </cell>
          <cell r="G10">
            <v>92.69</v>
          </cell>
          <cell r="H10">
            <v>85.5</v>
          </cell>
          <cell r="I10">
            <v>78.209999999999994</v>
          </cell>
          <cell r="J10">
            <v>70.81</v>
          </cell>
          <cell r="K10">
            <v>63.29</v>
          </cell>
          <cell r="L10">
            <v>55.63</v>
          </cell>
          <cell r="M10">
            <v>52.31</v>
          </cell>
          <cell r="N10">
            <v>48.94</v>
          </cell>
          <cell r="O10">
            <v>45.51</v>
          </cell>
          <cell r="P10">
            <v>42.04</v>
          </cell>
          <cell r="Q10">
            <v>38.51</v>
          </cell>
          <cell r="R10">
            <v>36.229999999999997</v>
          </cell>
          <cell r="S10">
            <v>33.92</v>
          </cell>
          <cell r="T10">
            <v>31.57</v>
          </cell>
          <cell r="U10">
            <v>29.2</v>
          </cell>
          <cell r="V10">
            <v>26.77</v>
          </cell>
          <cell r="W10">
            <v>25.38</v>
          </cell>
          <cell r="X10">
            <v>23.96</v>
          </cell>
          <cell r="Y10">
            <v>22.52</v>
          </cell>
          <cell r="Z10">
            <v>21.06</v>
          </cell>
          <cell r="AA10">
            <v>19.559999999999999</v>
          </cell>
        </row>
        <row r="11">
          <cell r="A11">
            <v>4</v>
          </cell>
          <cell r="B11">
            <v>203.56</v>
          </cell>
          <cell r="C11">
            <v>182.45</v>
          </cell>
          <cell r="D11">
            <v>160.86000000000001</v>
          </cell>
          <cell r="E11">
            <v>138.78</v>
          </cell>
          <cell r="F11">
            <v>116.22</v>
          </cell>
          <cell r="G11">
            <v>93.14</v>
          </cell>
          <cell r="H11">
            <v>85.98</v>
          </cell>
          <cell r="I11">
            <v>78.709999999999994</v>
          </cell>
          <cell r="J11">
            <v>71.33</v>
          </cell>
          <cell r="K11">
            <v>63.84</v>
          </cell>
          <cell r="L11">
            <v>56.24</v>
          </cell>
          <cell r="M11">
            <v>52.95</v>
          </cell>
          <cell r="N11">
            <v>49.62</v>
          </cell>
          <cell r="O11">
            <v>46.23</v>
          </cell>
          <cell r="P11">
            <v>42.8</v>
          </cell>
          <cell r="Q11">
            <v>39.28</v>
          </cell>
          <cell r="R11">
            <v>37.020000000000003</v>
          </cell>
          <cell r="S11">
            <v>34.72</v>
          </cell>
          <cell r="T11">
            <v>32.39</v>
          </cell>
          <cell r="U11">
            <v>30.03</v>
          </cell>
          <cell r="V11">
            <v>27.59</v>
          </cell>
          <cell r="W11">
            <v>26.19</v>
          </cell>
          <cell r="X11">
            <v>24.76</v>
          </cell>
          <cell r="Y11">
            <v>23.32</v>
          </cell>
          <cell r="Z11">
            <v>21.86</v>
          </cell>
          <cell r="AA11">
            <v>20.37</v>
          </cell>
        </row>
        <row r="12">
          <cell r="A12">
            <v>5</v>
          </cell>
          <cell r="B12">
            <v>203.84</v>
          </cell>
          <cell r="C12">
            <v>182.76</v>
          </cell>
          <cell r="D12">
            <v>161.18</v>
          </cell>
          <cell r="E12">
            <v>139.13</v>
          </cell>
          <cell r="F12">
            <v>116.59</v>
          </cell>
          <cell r="G12">
            <v>93.55</v>
          </cell>
          <cell r="H12">
            <v>86.42</v>
          </cell>
          <cell r="I12">
            <v>79.180000000000007</v>
          </cell>
          <cell r="J12">
            <v>71.84</v>
          </cell>
          <cell r="K12">
            <v>64.38</v>
          </cell>
          <cell r="L12">
            <v>56.78</v>
          </cell>
          <cell r="M12">
            <v>53.52</v>
          </cell>
          <cell r="N12">
            <v>50.21</v>
          </cell>
          <cell r="O12">
            <v>46.84</v>
          </cell>
          <cell r="P12">
            <v>43.43</v>
          </cell>
          <cell r="Q12">
            <v>39.96</v>
          </cell>
          <cell r="R12">
            <v>37.71</v>
          </cell>
          <cell r="S12">
            <v>35.409999999999997</v>
          </cell>
          <cell r="T12">
            <v>33.090000000000003</v>
          </cell>
          <cell r="U12">
            <v>30.73</v>
          </cell>
          <cell r="V12">
            <v>28.31</v>
          </cell>
          <cell r="W12">
            <v>26.91</v>
          </cell>
          <cell r="X12">
            <v>25.49</v>
          </cell>
          <cell r="Y12">
            <v>24.05</v>
          </cell>
          <cell r="Z12">
            <v>22.59</v>
          </cell>
          <cell r="AA12">
            <v>21.09</v>
          </cell>
        </row>
        <row r="13">
          <cell r="A13">
            <v>6</v>
          </cell>
          <cell r="B13">
            <v>204.1</v>
          </cell>
          <cell r="C13">
            <v>183.03</v>
          </cell>
          <cell r="D13">
            <v>161.49</v>
          </cell>
          <cell r="E13">
            <v>139.44999999999999</v>
          </cell>
          <cell r="F13">
            <v>116.94</v>
          </cell>
          <cell r="G13">
            <v>93.9</v>
          </cell>
          <cell r="H13">
            <v>86.79</v>
          </cell>
          <cell r="I13">
            <v>79.58</v>
          </cell>
          <cell r="J13">
            <v>72.260000000000005</v>
          </cell>
          <cell r="K13">
            <v>64.83</v>
          </cell>
          <cell r="L13">
            <v>57.26</v>
          </cell>
          <cell r="M13">
            <v>54.02</v>
          </cell>
          <cell r="N13">
            <v>50.73</v>
          </cell>
          <cell r="O13">
            <v>47.39</v>
          </cell>
          <cell r="P13">
            <v>44.01</v>
          </cell>
          <cell r="Q13">
            <v>40.57</v>
          </cell>
          <cell r="R13">
            <v>38.32</v>
          </cell>
          <cell r="S13">
            <v>36.03</v>
          </cell>
          <cell r="T13">
            <v>33.71</v>
          </cell>
          <cell r="U13">
            <v>31.36</v>
          </cell>
          <cell r="V13">
            <v>28.95</v>
          </cell>
          <cell r="W13">
            <v>27.54</v>
          </cell>
          <cell r="X13">
            <v>26.12</v>
          </cell>
          <cell r="Y13">
            <v>24.67</v>
          </cell>
          <cell r="Z13">
            <v>23.2</v>
          </cell>
          <cell r="AA13">
            <v>21.72</v>
          </cell>
        </row>
        <row r="14">
          <cell r="A14">
            <v>7</v>
          </cell>
          <cell r="B14">
            <v>204.32</v>
          </cell>
          <cell r="C14">
            <v>183.26</v>
          </cell>
          <cell r="D14">
            <v>161.72999999999999</v>
          </cell>
          <cell r="E14">
            <v>139.71</v>
          </cell>
          <cell r="F14">
            <v>117.21</v>
          </cell>
          <cell r="G14">
            <v>94.22</v>
          </cell>
          <cell r="H14">
            <v>87.13</v>
          </cell>
          <cell r="I14">
            <v>79.92</v>
          </cell>
          <cell r="J14">
            <v>72.61</v>
          </cell>
          <cell r="K14">
            <v>65.2</v>
          </cell>
          <cell r="L14">
            <v>57.67</v>
          </cell>
          <cell r="M14">
            <v>54.45</v>
          </cell>
          <cell r="N14">
            <v>51.19</v>
          </cell>
          <cell r="O14">
            <v>47.88</v>
          </cell>
          <cell r="P14">
            <v>44.52</v>
          </cell>
          <cell r="Q14">
            <v>41.1</v>
          </cell>
          <cell r="R14">
            <v>38.85</v>
          </cell>
          <cell r="S14">
            <v>36.56</v>
          </cell>
          <cell r="T14">
            <v>34.25</v>
          </cell>
          <cell r="U14">
            <v>31.9</v>
          </cell>
          <cell r="V14">
            <v>29.51</v>
          </cell>
          <cell r="W14">
            <v>28.11</v>
          </cell>
          <cell r="X14">
            <v>26.69</v>
          </cell>
          <cell r="Y14">
            <v>25.24</v>
          </cell>
          <cell r="Z14">
            <v>23.78</v>
          </cell>
          <cell r="AA14">
            <v>22.26</v>
          </cell>
        </row>
        <row r="15">
          <cell r="A15">
            <v>8</v>
          </cell>
          <cell r="B15">
            <v>204.52</v>
          </cell>
          <cell r="C15">
            <v>183.48</v>
          </cell>
          <cell r="D15">
            <v>161.97</v>
          </cell>
          <cell r="E15">
            <v>139.97</v>
          </cell>
          <cell r="F15">
            <v>117.49</v>
          </cell>
          <cell r="G15">
            <v>94.49</v>
          </cell>
          <cell r="H15">
            <v>87.42</v>
          </cell>
          <cell r="I15">
            <v>80.239999999999995</v>
          </cell>
          <cell r="J15">
            <v>72.95</v>
          </cell>
          <cell r="K15">
            <v>65.56</v>
          </cell>
          <cell r="L15">
            <v>58.03</v>
          </cell>
          <cell r="M15">
            <v>54.84</v>
          </cell>
          <cell r="N15">
            <v>51.6</v>
          </cell>
          <cell r="O15">
            <v>48.31</v>
          </cell>
          <cell r="P15">
            <v>44.98</v>
          </cell>
          <cell r="Q15">
            <v>41.56</v>
          </cell>
          <cell r="R15">
            <v>39.32</v>
          </cell>
          <cell r="S15">
            <v>37.049999999999997</v>
          </cell>
          <cell r="T15">
            <v>34.75</v>
          </cell>
          <cell r="U15">
            <v>32.409999999999997</v>
          </cell>
          <cell r="V15">
            <v>30</v>
          </cell>
          <cell r="W15">
            <v>28.59</v>
          </cell>
          <cell r="X15">
            <v>27.16</v>
          </cell>
          <cell r="Y15">
            <v>25.71</v>
          </cell>
          <cell r="Z15">
            <v>24.23</v>
          </cell>
          <cell r="AA15">
            <v>22.74</v>
          </cell>
        </row>
        <row r="16">
          <cell r="A16">
            <v>9</v>
          </cell>
          <cell r="B16">
            <v>204.68</v>
          </cell>
          <cell r="C16">
            <v>183.66</v>
          </cell>
          <cell r="D16">
            <v>162.15</v>
          </cell>
          <cell r="E16">
            <v>140.16999999999999</v>
          </cell>
          <cell r="F16">
            <v>117.7</v>
          </cell>
          <cell r="G16">
            <v>94.72</v>
          </cell>
          <cell r="H16">
            <v>87.66</v>
          </cell>
          <cell r="I16">
            <v>80.489999999999995</v>
          </cell>
          <cell r="J16">
            <v>73.22</v>
          </cell>
          <cell r="K16">
            <v>65.83</v>
          </cell>
          <cell r="L16">
            <v>58.34</v>
          </cell>
          <cell r="M16">
            <v>55.16</v>
          </cell>
          <cell r="N16">
            <v>51.94</v>
          </cell>
          <cell r="O16">
            <v>48.66</v>
          </cell>
          <cell r="P16">
            <v>45.34</v>
          </cell>
          <cell r="Q16">
            <v>41.95</v>
          </cell>
          <cell r="R16">
            <v>39.72</v>
          </cell>
          <cell r="S16">
            <v>37.450000000000003</v>
          </cell>
          <cell r="T16">
            <v>35.15</v>
          </cell>
          <cell r="U16">
            <v>32.82</v>
          </cell>
          <cell r="V16">
            <v>30.41</v>
          </cell>
          <cell r="W16">
            <v>29</v>
          </cell>
          <cell r="X16">
            <v>27.57</v>
          </cell>
          <cell r="Y16">
            <v>26.12</v>
          </cell>
          <cell r="Z16">
            <v>24.65</v>
          </cell>
          <cell r="AA16">
            <v>23.15</v>
          </cell>
        </row>
        <row r="17">
          <cell r="A17">
            <v>10</v>
          </cell>
          <cell r="B17">
            <v>204.82</v>
          </cell>
          <cell r="C17">
            <v>183.81</v>
          </cell>
          <cell r="D17">
            <v>162.32</v>
          </cell>
          <cell r="E17">
            <v>140.35</v>
          </cell>
          <cell r="F17">
            <v>117.89</v>
          </cell>
          <cell r="G17">
            <v>94.92</v>
          </cell>
          <cell r="H17">
            <v>87.87</v>
          </cell>
          <cell r="I17">
            <v>80.709999999999994</v>
          </cell>
          <cell r="J17">
            <v>73.45</v>
          </cell>
          <cell r="K17">
            <v>66.08</v>
          </cell>
          <cell r="L17">
            <v>58.6</v>
          </cell>
          <cell r="M17">
            <v>55.43</v>
          </cell>
          <cell r="N17">
            <v>52.22</v>
          </cell>
          <cell r="O17">
            <v>48.96</v>
          </cell>
          <cell r="P17">
            <v>45.65</v>
          </cell>
          <cell r="Q17">
            <v>42.29</v>
          </cell>
          <cell r="R17">
            <v>40.049999999999997</v>
          </cell>
          <cell r="S17">
            <v>37.79</v>
          </cell>
          <cell r="T17">
            <v>35.49</v>
          </cell>
          <cell r="U17">
            <v>33.159999999999997</v>
          </cell>
          <cell r="V17">
            <v>30.76</v>
          </cell>
          <cell r="W17">
            <v>29.36</v>
          </cell>
          <cell r="X17">
            <v>27.93</v>
          </cell>
          <cell r="Y17">
            <v>26.48</v>
          </cell>
          <cell r="Z17">
            <v>25.02</v>
          </cell>
          <cell r="AA17">
            <v>23.5</v>
          </cell>
        </row>
        <row r="18">
          <cell r="A18">
            <v>11</v>
          </cell>
          <cell r="B18">
            <v>204.94</v>
          </cell>
          <cell r="C18">
            <v>183.94</v>
          </cell>
          <cell r="D18">
            <v>162.44999999999999</v>
          </cell>
          <cell r="E18">
            <v>140.47</v>
          </cell>
          <cell r="F18">
            <v>118.02</v>
          </cell>
          <cell r="G18">
            <v>95.08</v>
          </cell>
          <cell r="H18">
            <v>88.04</v>
          </cell>
          <cell r="I18">
            <v>80.900000000000006</v>
          </cell>
          <cell r="J18">
            <v>73.64</v>
          </cell>
          <cell r="K18">
            <v>66.290000000000006</v>
          </cell>
          <cell r="L18">
            <v>58.82</v>
          </cell>
          <cell r="M18">
            <v>55.66</v>
          </cell>
          <cell r="N18">
            <v>52.46</v>
          </cell>
          <cell r="O18">
            <v>49.21</v>
          </cell>
          <cell r="P18">
            <v>45.91</v>
          </cell>
          <cell r="Q18">
            <v>42.55</v>
          </cell>
          <cell r="R18">
            <v>40.32</v>
          </cell>
          <cell r="S18">
            <v>38.06</v>
          </cell>
          <cell r="T18">
            <v>35.76</v>
          </cell>
          <cell r="U18">
            <v>33.43</v>
          </cell>
          <cell r="V18">
            <v>31.04</v>
          </cell>
          <cell r="W18">
            <v>29.63</v>
          </cell>
          <cell r="X18">
            <v>28.21</v>
          </cell>
          <cell r="Y18">
            <v>26.77</v>
          </cell>
          <cell r="Z18">
            <v>25.3</v>
          </cell>
          <cell r="AA18">
            <v>23.78</v>
          </cell>
        </row>
        <row r="19">
          <cell r="A19">
            <v>12</v>
          </cell>
          <cell r="B19">
            <v>205.04</v>
          </cell>
          <cell r="C19">
            <v>184.04</v>
          </cell>
          <cell r="D19">
            <v>162.56</v>
          </cell>
          <cell r="E19">
            <v>140.6</v>
          </cell>
          <cell r="F19">
            <v>118.16</v>
          </cell>
          <cell r="G19">
            <v>95.21</v>
          </cell>
          <cell r="H19">
            <v>88.18</v>
          </cell>
          <cell r="I19">
            <v>81.05</v>
          </cell>
          <cell r="J19">
            <v>73.81</v>
          </cell>
          <cell r="K19">
            <v>66.459999999999994</v>
          </cell>
          <cell r="L19">
            <v>58.98</v>
          </cell>
          <cell r="M19">
            <v>55.84</v>
          </cell>
          <cell r="N19">
            <v>52.65</v>
          </cell>
          <cell r="O19">
            <v>49.41</v>
          </cell>
          <cell r="P19">
            <v>46.12</v>
          </cell>
          <cell r="Q19">
            <v>42.77</v>
          </cell>
          <cell r="R19">
            <v>40.54</v>
          </cell>
          <cell r="S19">
            <v>38.28</v>
          </cell>
          <cell r="T19">
            <v>35.979999999999997</v>
          </cell>
          <cell r="U19">
            <v>33.65</v>
          </cell>
          <cell r="V19">
            <v>31.27</v>
          </cell>
          <cell r="W19">
            <v>29.87</v>
          </cell>
          <cell r="X19">
            <v>28.44</v>
          </cell>
          <cell r="Y19">
            <v>27</v>
          </cell>
          <cell r="Z19">
            <v>25.54</v>
          </cell>
          <cell r="AA19">
            <v>24.01</v>
          </cell>
        </row>
        <row r="20">
          <cell r="A20">
            <v>13</v>
          </cell>
          <cell r="B20">
            <v>205.11</v>
          </cell>
          <cell r="C20">
            <v>184.13</v>
          </cell>
          <cell r="D20">
            <v>162.66</v>
          </cell>
          <cell r="E20">
            <v>140.71</v>
          </cell>
          <cell r="F20">
            <v>118.28</v>
          </cell>
          <cell r="G20">
            <v>95.32</v>
          </cell>
          <cell r="H20">
            <v>88.29</v>
          </cell>
          <cell r="I20">
            <v>81.16</v>
          </cell>
          <cell r="J20">
            <v>73.92</v>
          </cell>
          <cell r="K20">
            <v>66.569999999999993</v>
          </cell>
          <cell r="L20">
            <v>59.12</v>
          </cell>
          <cell r="M20">
            <v>55.99</v>
          </cell>
          <cell r="N20">
            <v>52.81</v>
          </cell>
          <cell r="O20">
            <v>49.58</v>
          </cell>
          <cell r="P20">
            <v>46.3</v>
          </cell>
          <cell r="Q20">
            <v>42.94</v>
          </cell>
          <cell r="R20">
            <v>40.71</v>
          </cell>
          <cell r="S20">
            <v>38.450000000000003</v>
          </cell>
          <cell r="T20">
            <v>36.159999999999997</v>
          </cell>
          <cell r="U20">
            <v>33.83</v>
          </cell>
          <cell r="V20">
            <v>31.45</v>
          </cell>
          <cell r="W20">
            <v>30.05</v>
          </cell>
          <cell r="X20">
            <v>28.62</v>
          </cell>
          <cell r="Y20">
            <v>27.18</v>
          </cell>
          <cell r="Z20">
            <v>25.72</v>
          </cell>
          <cell r="AA20">
            <v>24.19</v>
          </cell>
        </row>
        <row r="21">
          <cell r="A21">
            <v>14</v>
          </cell>
          <cell r="B21">
            <v>205.17</v>
          </cell>
          <cell r="C21">
            <v>184.19</v>
          </cell>
          <cell r="D21">
            <v>162.72</v>
          </cell>
          <cell r="E21">
            <v>140.77000000000001</v>
          </cell>
          <cell r="F21">
            <v>118.33</v>
          </cell>
          <cell r="G21">
            <v>95.39</v>
          </cell>
          <cell r="H21">
            <v>88.37</v>
          </cell>
          <cell r="I21">
            <v>81.25</v>
          </cell>
          <cell r="J21">
            <v>74.02</v>
          </cell>
          <cell r="K21">
            <v>66.69</v>
          </cell>
          <cell r="L21">
            <v>59.21</v>
          </cell>
          <cell r="M21">
            <v>56.08</v>
          </cell>
          <cell r="N21">
            <v>52.9</v>
          </cell>
          <cell r="O21">
            <v>49.67</v>
          </cell>
          <cell r="P21">
            <v>46.4</v>
          </cell>
          <cell r="Q21">
            <v>43.06</v>
          </cell>
          <cell r="R21">
            <v>40.83</v>
          </cell>
          <cell r="S21">
            <v>38.57</v>
          </cell>
          <cell r="T21">
            <v>36.28</v>
          </cell>
          <cell r="U21">
            <v>33.950000000000003</v>
          </cell>
          <cell r="V21">
            <v>31.58</v>
          </cell>
          <cell r="W21">
            <v>30.18</v>
          </cell>
          <cell r="X21">
            <v>28.76</v>
          </cell>
          <cell r="Y21">
            <v>27.32</v>
          </cell>
          <cell r="Z21">
            <v>25.86</v>
          </cell>
          <cell r="AA21">
            <v>24.33</v>
          </cell>
        </row>
        <row r="22">
          <cell r="A22">
            <v>15</v>
          </cell>
          <cell r="B22">
            <v>205.21</v>
          </cell>
          <cell r="C22">
            <v>184.22</v>
          </cell>
          <cell r="D22">
            <v>162.76</v>
          </cell>
          <cell r="E22">
            <v>140.81</v>
          </cell>
          <cell r="F22">
            <v>118.37</v>
          </cell>
          <cell r="G22">
            <v>95.44</v>
          </cell>
          <cell r="H22">
            <v>88.42</v>
          </cell>
          <cell r="I22">
            <v>81.3</v>
          </cell>
          <cell r="J22">
            <v>74.069999999999993</v>
          </cell>
          <cell r="K22">
            <v>66.739999999999995</v>
          </cell>
          <cell r="L22">
            <v>59.28</v>
          </cell>
          <cell r="M22">
            <v>56.15</v>
          </cell>
          <cell r="N22">
            <v>52.97</v>
          </cell>
          <cell r="O22">
            <v>49.75</v>
          </cell>
          <cell r="P22">
            <v>46.47</v>
          </cell>
          <cell r="Q22">
            <v>43.14</v>
          </cell>
          <cell r="R22">
            <v>40.92</v>
          </cell>
          <cell r="S22">
            <v>38.659999999999997</v>
          </cell>
          <cell r="T22">
            <v>36.36</v>
          </cell>
          <cell r="U22">
            <v>34.04</v>
          </cell>
          <cell r="V22">
            <v>31.67</v>
          </cell>
          <cell r="W22">
            <v>30.27</v>
          </cell>
          <cell r="X22">
            <v>28.85</v>
          </cell>
          <cell r="Y22">
            <v>27.41</v>
          </cell>
          <cell r="Z22">
            <v>25.95</v>
          </cell>
          <cell r="AA22">
            <v>24.42</v>
          </cell>
        </row>
        <row r="23">
          <cell r="A23">
            <v>16</v>
          </cell>
          <cell r="B23">
            <v>205.23</v>
          </cell>
          <cell r="C23">
            <v>184.24</v>
          </cell>
          <cell r="D23">
            <v>162.78</v>
          </cell>
          <cell r="E23">
            <v>140.83000000000001</v>
          </cell>
          <cell r="F23">
            <v>118.39</v>
          </cell>
          <cell r="G23">
            <v>95.47</v>
          </cell>
          <cell r="H23">
            <v>88.45</v>
          </cell>
          <cell r="I23">
            <v>81.33</v>
          </cell>
          <cell r="J23">
            <v>74.099999999999994</v>
          </cell>
          <cell r="K23">
            <v>66.77</v>
          </cell>
          <cell r="L23">
            <v>59.32</v>
          </cell>
          <cell r="M23">
            <v>56.18</v>
          </cell>
          <cell r="N23">
            <v>53.01</v>
          </cell>
          <cell r="O23">
            <v>49.78</v>
          </cell>
          <cell r="P23">
            <v>46.51</v>
          </cell>
          <cell r="Q23">
            <v>43.19</v>
          </cell>
          <cell r="R23">
            <v>40.96</v>
          </cell>
          <cell r="S23">
            <v>38.700000000000003</v>
          </cell>
          <cell r="T23">
            <v>36.409999999999997</v>
          </cell>
          <cell r="U23">
            <v>34.08</v>
          </cell>
          <cell r="V23">
            <v>31.72</v>
          </cell>
          <cell r="W23">
            <v>30.32</v>
          </cell>
          <cell r="X23">
            <v>28.9</v>
          </cell>
          <cell r="Y23">
            <v>27.46</v>
          </cell>
          <cell r="Z23">
            <v>26</v>
          </cell>
          <cell r="AA23">
            <v>24.49</v>
          </cell>
        </row>
        <row r="24">
          <cell r="A24">
            <v>17</v>
          </cell>
          <cell r="B24">
            <v>205.24</v>
          </cell>
          <cell r="C24">
            <v>184.25</v>
          </cell>
          <cell r="D24">
            <v>162.79</v>
          </cell>
          <cell r="E24">
            <v>140.84</v>
          </cell>
          <cell r="F24">
            <v>118.4</v>
          </cell>
          <cell r="G24">
            <v>95.49</v>
          </cell>
          <cell r="H24">
            <v>88.48</v>
          </cell>
          <cell r="I24">
            <v>81.349999999999994</v>
          </cell>
          <cell r="J24">
            <v>74.12</v>
          </cell>
          <cell r="K24">
            <v>66.790000000000006</v>
          </cell>
          <cell r="L24">
            <v>59.33</v>
          </cell>
          <cell r="M24">
            <v>56.21</v>
          </cell>
          <cell r="N24">
            <v>53.04</v>
          </cell>
          <cell r="O24">
            <v>49.82</v>
          </cell>
          <cell r="P24">
            <v>46.56</v>
          </cell>
          <cell r="Q24">
            <v>43.21</v>
          </cell>
          <cell r="R24">
            <v>40.98</v>
          </cell>
          <cell r="S24">
            <v>38.72</v>
          </cell>
          <cell r="T24">
            <v>36.43</v>
          </cell>
          <cell r="U24">
            <v>34.1</v>
          </cell>
          <cell r="V24">
            <v>31.75</v>
          </cell>
          <cell r="W24">
            <v>30.35</v>
          </cell>
          <cell r="X24">
            <v>28.93</v>
          </cell>
          <cell r="Y24">
            <v>27.49</v>
          </cell>
          <cell r="Z24">
            <v>26.03</v>
          </cell>
          <cell r="AA24">
            <v>24.52</v>
          </cell>
        </row>
        <row r="25">
          <cell r="A25">
            <v>18</v>
          </cell>
          <cell r="B25">
            <v>205.24</v>
          </cell>
          <cell r="C25">
            <v>184.25</v>
          </cell>
          <cell r="D25">
            <v>162.79</v>
          </cell>
          <cell r="E25">
            <v>140.84</v>
          </cell>
          <cell r="F25">
            <v>118.4</v>
          </cell>
          <cell r="G25">
            <v>95.49</v>
          </cell>
          <cell r="H25">
            <v>88.48</v>
          </cell>
          <cell r="I25">
            <v>81.349999999999994</v>
          </cell>
          <cell r="J25">
            <v>74.12</v>
          </cell>
          <cell r="K25">
            <v>66.790000000000006</v>
          </cell>
          <cell r="L25">
            <v>59.33</v>
          </cell>
          <cell r="M25">
            <v>56.21</v>
          </cell>
          <cell r="N25">
            <v>53.04</v>
          </cell>
          <cell r="O25">
            <v>49.82</v>
          </cell>
          <cell r="P25">
            <v>46.56</v>
          </cell>
          <cell r="Q25">
            <v>43.21</v>
          </cell>
          <cell r="R25">
            <v>40.98</v>
          </cell>
          <cell r="S25">
            <v>38.72</v>
          </cell>
          <cell r="T25">
            <v>36.43</v>
          </cell>
          <cell r="U25">
            <v>34.1</v>
          </cell>
          <cell r="V25">
            <v>31.75</v>
          </cell>
          <cell r="W25">
            <v>30.35</v>
          </cell>
          <cell r="X25">
            <v>28.93</v>
          </cell>
          <cell r="Y25">
            <v>27.49</v>
          </cell>
          <cell r="Z25">
            <v>26.03</v>
          </cell>
          <cell r="AA25">
            <v>24.53</v>
          </cell>
        </row>
        <row r="26">
          <cell r="A26">
            <v>19</v>
          </cell>
          <cell r="B26">
            <v>205.24</v>
          </cell>
          <cell r="C26">
            <v>184.25</v>
          </cell>
          <cell r="D26">
            <v>162.79</v>
          </cell>
          <cell r="E26">
            <v>140.84</v>
          </cell>
          <cell r="F26">
            <v>118.4</v>
          </cell>
          <cell r="G26">
            <v>95.49</v>
          </cell>
          <cell r="H26">
            <v>88.48</v>
          </cell>
          <cell r="I26">
            <v>81.349999999999994</v>
          </cell>
          <cell r="J26">
            <v>74.12</v>
          </cell>
          <cell r="K26">
            <v>66.790000000000006</v>
          </cell>
          <cell r="L26">
            <v>59.33</v>
          </cell>
          <cell r="M26">
            <v>56.21</v>
          </cell>
          <cell r="N26">
            <v>53.04</v>
          </cell>
          <cell r="O26">
            <v>49.82</v>
          </cell>
          <cell r="P26">
            <v>46.56</v>
          </cell>
          <cell r="Q26">
            <v>43.21</v>
          </cell>
          <cell r="R26">
            <v>40.98</v>
          </cell>
          <cell r="S26">
            <v>38.72</v>
          </cell>
          <cell r="T26">
            <v>36.43</v>
          </cell>
          <cell r="U26">
            <v>34.1</v>
          </cell>
          <cell r="V26">
            <v>31.75</v>
          </cell>
          <cell r="W26">
            <v>30.35</v>
          </cell>
          <cell r="X26">
            <v>28.93</v>
          </cell>
          <cell r="Y26">
            <v>27.49</v>
          </cell>
          <cell r="Z26">
            <v>26.03</v>
          </cell>
          <cell r="AA26">
            <v>24.53</v>
          </cell>
        </row>
        <row r="27">
          <cell r="A27">
            <v>20</v>
          </cell>
          <cell r="B27">
            <v>205.24</v>
          </cell>
          <cell r="C27">
            <v>184.25</v>
          </cell>
          <cell r="D27">
            <v>162.79</v>
          </cell>
          <cell r="E27">
            <v>140.84</v>
          </cell>
          <cell r="F27">
            <v>118.4</v>
          </cell>
          <cell r="G27">
            <v>95.49</v>
          </cell>
          <cell r="H27">
            <v>88.48</v>
          </cell>
          <cell r="I27">
            <v>81.349999999999994</v>
          </cell>
          <cell r="J27">
            <v>74.12</v>
          </cell>
          <cell r="K27">
            <v>66.790000000000006</v>
          </cell>
          <cell r="L27">
            <v>59.33</v>
          </cell>
          <cell r="M27">
            <v>56.21</v>
          </cell>
          <cell r="N27">
            <v>53.04</v>
          </cell>
          <cell r="O27">
            <v>49.82</v>
          </cell>
          <cell r="P27">
            <v>46.56</v>
          </cell>
          <cell r="Q27">
            <v>43.21</v>
          </cell>
          <cell r="R27">
            <v>40.98</v>
          </cell>
          <cell r="S27">
            <v>38.72</v>
          </cell>
          <cell r="T27">
            <v>36.43</v>
          </cell>
          <cell r="U27">
            <v>34.1</v>
          </cell>
          <cell r="V27">
            <v>31.75</v>
          </cell>
          <cell r="W27">
            <v>30.35</v>
          </cell>
          <cell r="X27">
            <v>28.93</v>
          </cell>
          <cell r="Y27">
            <v>27.49</v>
          </cell>
          <cell r="Z27">
            <v>26.03</v>
          </cell>
          <cell r="AA27">
            <v>24.53</v>
          </cell>
        </row>
        <row r="28">
          <cell r="A28">
            <v>21</v>
          </cell>
          <cell r="B28">
            <v>205.24</v>
          </cell>
          <cell r="C28">
            <v>184.25</v>
          </cell>
          <cell r="D28">
            <v>162.79</v>
          </cell>
          <cell r="E28">
            <v>140.84</v>
          </cell>
          <cell r="F28">
            <v>118.4</v>
          </cell>
          <cell r="G28">
            <v>95.49</v>
          </cell>
          <cell r="H28">
            <v>88.48</v>
          </cell>
          <cell r="I28">
            <v>81.349999999999994</v>
          </cell>
          <cell r="J28">
            <v>74.12</v>
          </cell>
          <cell r="K28">
            <v>66.790000000000006</v>
          </cell>
          <cell r="L28">
            <v>59.33</v>
          </cell>
          <cell r="M28">
            <v>56.21</v>
          </cell>
          <cell r="N28">
            <v>53.04</v>
          </cell>
          <cell r="O28">
            <v>49.82</v>
          </cell>
          <cell r="P28">
            <v>46.56</v>
          </cell>
          <cell r="Q28">
            <v>43.21</v>
          </cell>
          <cell r="R28">
            <v>40.98</v>
          </cell>
          <cell r="S28">
            <v>38.72</v>
          </cell>
          <cell r="T28">
            <v>36.43</v>
          </cell>
          <cell r="U28">
            <v>34.1</v>
          </cell>
          <cell r="V28">
            <v>31.75</v>
          </cell>
          <cell r="W28">
            <v>30.35</v>
          </cell>
          <cell r="X28">
            <v>28.93</v>
          </cell>
          <cell r="Y28">
            <v>27.49</v>
          </cell>
          <cell r="Z28">
            <v>26.03</v>
          </cell>
          <cell r="AA28">
            <v>24.53</v>
          </cell>
        </row>
        <row r="29">
          <cell r="A29">
            <v>22</v>
          </cell>
          <cell r="B29">
            <v>205.24</v>
          </cell>
          <cell r="C29">
            <v>184.25</v>
          </cell>
          <cell r="D29">
            <v>162.79</v>
          </cell>
          <cell r="E29">
            <v>140.84</v>
          </cell>
          <cell r="F29">
            <v>118.4</v>
          </cell>
          <cell r="G29">
            <v>95.49</v>
          </cell>
          <cell r="H29">
            <v>88.48</v>
          </cell>
          <cell r="I29">
            <v>81.349999999999994</v>
          </cell>
          <cell r="J29">
            <v>74.12</v>
          </cell>
          <cell r="K29">
            <v>66.790000000000006</v>
          </cell>
          <cell r="L29">
            <v>59.33</v>
          </cell>
          <cell r="M29">
            <v>56.21</v>
          </cell>
          <cell r="N29">
            <v>53.04</v>
          </cell>
          <cell r="O29">
            <v>49.82</v>
          </cell>
          <cell r="P29">
            <v>46.56</v>
          </cell>
          <cell r="Q29">
            <v>43.21</v>
          </cell>
          <cell r="R29">
            <v>40.98</v>
          </cell>
          <cell r="S29">
            <v>38.72</v>
          </cell>
          <cell r="T29">
            <v>36.43</v>
          </cell>
          <cell r="U29">
            <v>34.1</v>
          </cell>
          <cell r="V29">
            <v>31.75</v>
          </cell>
          <cell r="W29">
            <v>30.35</v>
          </cell>
          <cell r="X29">
            <v>28.93</v>
          </cell>
          <cell r="Y29">
            <v>27.49</v>
          </cell>
          <cell r="Z29">
            <v>26.03</v>
          </cell>
          <cell r="AA29">
            <v>24.53</v>
          </cell>
        </row>
        <row r="30">
          <cell r="A30">
            <v>23</v>
          </cell>
          <cell r="B30">
            <v>205.24</v>
          </cell>
          <cell r="C30">
            <v>184.25</v>
          </cell>
          <cell r="D30">
            <v>162.79</v>
          </cell>
          <cell r="E30">
            <v>140.84</v>
          </cell>
          <cell r="F30">
            <v>118.4</v>
          </cell>
          <cell r="G30">
            <v>95.49</v>
          </cell>
          <cell r="H30">
            <v>88.48</v>
          </cell>
          <cell r="I30">
            <v>81.349999999999994</v>
          </cell>
          <cell r="J30">
            <v>74.12</v>
          </cell>
          <cell r="K30">
            <v>66.790000000000006</v>
          </cell>
          <cell r="L30">
            <v>59.33</v>
          </cell>
          <cell r="M30">
            <v>56.21</v>
          </cell>
          <cell r="N30">
            <v>53.04</v>
          </cell>
          <cell r="O30">
            <v>49.82</v>
          </cell>
          <cell r="P30">
            <v>46.56</v>
          </cell>
          <cell r="Q30">
            <v>43.21</v>
          </cell>
          <cell r="R30">
            <v>40.98</v>
          </cell>
          <cell r="S30">
            <v>38.72</v>
          </cell>
          <cell r="T30">
            <v>36.43</v>
          </cell>
          <cell r="U30">
            <v>34.1</v>
          </cell>
          <cell r="V30">
            <v>31.75</v>
          </cell>
          <cell r="W30">
            <v>30.35</v>
          </cell>
          <cell r="X30">
            <v>28.93</v>
          </cell>
          <cell r="Y30">
            <v>27.49</v>
          </cell>
          <cell r="Z30">
            <v>26.03</v>
          </cell>
          <cell r="AA30">
            <v>24.53</v>
          </cell>
        </row>
        <row r="31">
          <cell r="A31">
            <v>24</v>
          </cell>
          <cell r="B31">
            <v>205.24</v>
          </cell>
          <cell r="C31">
            <v>184.25</v>
          </cell>
          <cell r="D31">
            <v>162.79</v>
          </cell>
          <cell r="E31">
            <v>140.84</v>
          </cell>
          <cell r="F31">
            <v>118.4</v>
          </cell>
          <cell r="G31">
            <v>95.49</v>
          </cell>
          <cell r="H31">
            <v>88.48</v>
          </cell>
          <cell r="I31">
            <v>81.349999999999994</v>
          </cell>
          <cell r="J31">
            <v>74.12</v>
          </cell>
          <cell r="K31">
            <v>66.790000000000006</v>
          </cell>
          <cell r="L31">
            <v>59.33</v>
          </cell>
          <cell r="M31">
            <v>56.21</v>
          </cell>
          <cell r="N31">
            <v>53.04</v>
          </cell>
          <cell r="O31">
            <v>49.82</v>
          </cell>
          <cell r="P31">
            <v>46.56</v>
          </cell>
          <cell r="Q31">
            <v>43.21</v>
          </cell>
          <cell r="R31">
            <v>40.98</v>
          </cell>
          <cell r="S31">
            <v>38.72</v>
          </cell>
          <cell r="T31">
            <v>36.43</v>
          </cell>
          <cell r="U31">
            <v>34.1</v>
          </cell>
          <cell r="V31">
            <v>31.75</v>
          </cell>
          <cell r="W31">
            <v>30.35</v>
          </cell>
          <cell r="X31">
            <v>28.93</v>
          </cell>
          <cell r="Y31">
            <v>27.49</v>
          </cell>
          <cell r="Z31">
            <v>26.03</v>
          </cell>
          <cell r="AA31">
            <v>24.53</v>
          </cell>
        </row>
        <row r="32">
          <cell r="A32">
            <v>25</v>
          </cell>
          <cell r="B32">
            <v>205.24</v>
          </cell>
          <cell r="C32">
            <v>184.25</v>
          </cell>
          <cell r="D32">
            <v>162.79</v>
          </cell>
          <cell r="E32">
            <v>140.84</v>
          </cell>
          <cell r="F32">
            <v>118.4</v>
          </cell>
          <cell r="G32">
            <v>95.49</v>
          </cell>
          <cell r="H32">
            <v>88.48</v>
          </cell>
          <cell r="I32">
            <v>81.349999999999994</v>
          </cell>
          <cell r="J32">
            <v>74.12</v>
          </cell>
          <cell r="K32">
            <v>66.790000000000006</v>
          </cell>
          <cell r="L32">
            <v>59.33</v>
          </cell>
          <cell r="M32">
            <v>56.21</v>
          </cell>
          <cell r="N32">
            <v>53.04</v>
          </cell>
          <cell r="O32">
            <v>49.82</v>
          </cell>
          <cell r="P32">
            <v>46.56</v>
          </cell>
          <cell r="Q32">
            <v>43.21</v>
          </cell>
          <cell r="R32">
            <v>40.98</v>
          </cell>
          <cell r="S32">
            <v>38.72</v>
          </cell>
          <cell r="T32">
            <v>36.43</v>
          </cell>
          <cell r="U32">
            <v>34.1</v>
          </cell>
          <cell r="V32">
            <v>31.75</v>
          </cell>
          <cell r="W32">
            <v>30.35</v>
          </cell>
          <cell r="X32">
            <v>28.93</v>
          </cell>
          <cell r="Y32">
            <v>27.49</v>
          </cell>
          <cell r="Z32">
            <v>26.03</v>
          </cell>
          <cell r="AA32">
            <v>24.53</v>
          </cell>
        </row>
        <row r="33">
          <cell r="A33">
            <v>26</v>
          </cell>
          <cell r="B33">
            <v>205.24</v>
          </cell>
          <cell r="C33">
            <v>184.25</v>
          </cell>
          <cell r="D33">
            <v>162.79</v>
          </cell>
          <cell r="E33">
            <v>140.84</v>
          </cell>
          <cell r="F33">
            <v>118.4</v>
          </cell>
          <cell r="G33">
            <v>95.49</v>
          </cell>
          <cell r="H33">
            <v>88.48</v>
          </cell>
          <cell r="I33">
            <v>81.349999999999994</v>
          </cell>
          <cell r="J33">
            <v>74.12</v>
          </cell>
          <cell r="K33">
            <v>66.790000000000006</v>
          </cell>
          <cell r="L33">
            <v>59.33</v>
          </cell>
          <cell r="M33">
            <v>56.21</v>
          </cell>
          <cell r="N33">
            <v>53.04</v>
          </cell>
          <cell r="O33">
            <v>49.82</v>
          </cell>
          <cell r="P33">
            <v>46.56</v>
          </cell>
          <cell r="Q33">
            <v>43.21</v>
          </cell>
          <cell r="R33">
            <v>40.98</v>
          </cell>
          <cell r="S33">
            <v>38.72</v>
          </cell>
          <cell r="T33">
            <v>36.43</v>
          </cell>
          <cell r="U33">
            <v>34.1</v>
          </cell>
          <cell r="V33">
            <v>31.75</v>
          </cell>
          <cell r="W33">
            <v>30.35</v>
          </cell>
          <cell r="X33">
            <v>28.93</v>
          </cell>
          <cell r="Y33">
            <v>27.49</v>
          </cell>
          <cell r="Z33">
            <v>26.03</v>
          </cell>
          <cell r="AA33">
            <v>24.53</v>
          </cell>
        </row>
        <row r="34">
          <cell r="A34">
            <v>27</v>
          </cell>
          <cell r="B34">
            <v>205.24</v>
          </cell>
          <cell r="C34">
            <v>184.25</v>
          </cell>
          <cell r="D34">
            <v>162.79</v>
          </cell>
          <cell r="E34">
            <v>140.84</v>
          </cell>
          <cell r="F34">
            <v>118.4</v>
          </cell>
          <cell r="G34">
            <v>95.49</v>
          </cell>
          <cell r="H34">
            <v>88.48</v>
          </cell>
          <cell r="I34">
            <v>81.349999999999994</v>
          </cell>
          <cell r="J34">
            <v>74.12</v>
          </cell>
          <cell r="K34">
            <v>66.790000000000006</v>
          </cell>
          <cell r="L34">
            <v>59.33</v>
          </cell>
          <cell r="M34">
            <v>56.21</v>
          </cell>
          <cell r="N34">
            <v>53.04</v>
          </cell>
          <cell r="O34">
            <v>49.82</v>
          </cell>
          <cell r="P34">
            <v>46.56</v>
          </cell>
          <cell r="Q34">
            <v>43.21</v>
          </cell>
          <cell r="R34">
            <v>40.98</v>
          </cell>
          <cell r="S34">
            <v>38.72</v>
          </cell>
          <cell r="T34">
            <v>36.43</v>
          </cell>
          <cell r="U34">
            <v>34.1</v>
          </cell>
          <cell r="V34">
            <v>31.75</v>
          </cell>
          <cell r="W34">
            <v>30.35</v>
          </cell>
          <cell r="X34">
            <v>28.93</v>
          </cell>
          <cell r="Y34">
            <v>27.49</v>
          </cell>
          <cell r="Z34">
            <v>26.03</v>
          </cell>
          <cell r="AA34">
            <v>24.53</v>
          </cell>
        </row>
        <row r="35">
          <cell r="A35">
            <v>28</v>
          </cell>
          <cell r="B35">
            <v>205.24</v>
          </cell>
          <cell r="C35">
            <v>184.25</v>
          </cell>
          <cell r="D35">
            <v>162.79</v>
          </cell>
          <cell r="E35">
            <v>140.84</v>
          </cell>
          <cell r="F35">
            <v>118.4</v>
          </cell>
          <cell r="G35">
            <v>95.49</v>
          </cell>
          <cell r="H35">
            <v>88.48</v>
          </cell>
          <cell r="I35">
            <v>81.349999999999994</v>
          </cell>
          <cell r="J35">
            <v>74.12</v>
          </cell>
          <cell r="K35">
            <v>66.790000000000006</v>
          </cell>
          <cell r="L35">
            <v>59.33</v>
          </cell>
          <cell r="M35">
            <v>56.21</v>
          </cell>
          <cell r="N35">
            <v>53.04</v>
          </cell>
          <cell r="O35">
            <v>49.82</v>
          </cell>
          <cell r="P35">
            <v>46.56</v>
          </cell>
          <cell r="Q35">
            <v>43.21</v>
          </cell>
          <cell r="R35">
            <v>40.98</v>
          </cell>
          <cell r="S35">
            <v>38.72</v>
          </cell>
          <cell r="T35">
            <v>36.43</v>
          </cell>
          <cell r="U35">
            <v>34.1</v>
          </cell>
          <cell r="V35">
            <v>31.75</v>
          </cell>
          <cell r="W35">
            <v>30.35</v>
          </cell>
          <cell r="X35">
            <v>28.93</v>
          </cell>
          <cell r="Y35">
            <v>27.49</v>
          </cell>
          <cell r="Z35">
            <v>26.03</v>
          </cell>
          <cell r="AA35">
            <v>24.53</v>
          </cell>
        </row>
        <row r="36">
          <cell r="A36">
            <v>29</v>
          </cell>
          <cell r="B36">
            <v>205.24</v>
          </cell>
          <cell r="C36">
            <v>184.25</v>
          </cell>
          <cell r="D36">
            <v>162.79</v>
          </cell>
          <cell r="E36">
            <v>140.84</v>
          </cell>
          <cell r="F36">
            <v>118.4</v>
          </cell>
          <cell r="G36">
            <v>95.49</v>
          </cell>
          <cell r="H36">
            <v>88.48</v>
          </cell>
          <cell r="I36">
            <v>81.349999999999994</v>
          </cell>
          <cell r="J36">
            <v>74.12</v>
          </cell>
          <cell r="K36">
            <v>66.790000000000006</v>
          </cell>
          <cell r="L36">
            <v>59.33</v>
          </cell>
          <cell r="M36">
            <v>56.21</v>
          </cell>
          <cell r="N36">
            <v>53.04</v>
          </cell>
          <cell r="O36">
            <v>49.82</v>
          </cell>
          <cell r="P36">
            <v>46.56</v>
          </cell>
          <cell r="Q36">
            <v>43.21</v>
          </cell>
          <cell r="R36">
            <v>40.98</v>
          </cell>
          <cell r="S36">
            <v>38.72</v>
          </cell>
          <cell r="T36">
            <v>36.43</v>
          </cell>
          <cell r="U36">
            <v>34.1</v>
          </cell>
          <cell r="V36">
            <v>31.75</v>
          </cell>
          <cell r="W36">
            <v>30.36</v>
          </cell>
          <cell r="X36">
            <v>28.95</v>
          </cell>
          <cell r="Y36">
            <v>27.52</v>
          </cell>
          <cell r="Z36">
            <v>26.07</v>
          </cell>
          <cell r="AA36">
            <v>24.58</v>
          </cell>
        </row>
        <row r="37">
          <cell r="A37">
            <v>30</v>
          </cell>
          <cell r="B37">
            <v>205.24</v>
          </cell>
          <cell r="C37">
            <v>184.25</v>
          </cell>
          <cell r="D37">
            <v>162.79</v>
          </cell>
          <cell r="E37">
            <v>140.84</v>
          </cell>
          <cell r="F37">
            <v>118.4</v>
          </cell>
          <cell r="G37">
            <v>95.49</v>
          </cell>
          <cell r="H37">
            <v>88.48</v>
          </cell>
          <cell r="I37">
            <v>81.349999999999994</v>
          </cell>
          <cell r="J37">
            <v>74.12</v>
          </cell>
          <cell r="K37">
            <v>66.790000000000006</v>
          </cell>
          <cell r="L37">
            <v>59.33</v>
          </cell>
          <cell r="M37">
            <v>56.21</v>
          </cell>
          <cell r="N37">
            <v>53.04</v>
          </cell>
          <cell r="O37">
            <v>49.82</v>
          </cell>
          <cell r="P37">
            <v>46.56</v>
          </cell>
          <cell r="Q37">
            <v>43.21</v>
          </cell>
          <cell r="R37">
            <v>40.98</v>
          </cell>
          <cell r="S37">
            <v>38.72</v>
          </cell>
          <cell r="T37">
            <v>36.43</v>
          </cell>
          <cell r="U37">
            <v>34.1</v>
          </cell>
          <cell r="V37">
            <v>31.75</v>
          </cell>
          <cell r="W37">
            <v>30.38</v>
          </cell>
          <cell r="X37">
            <v>28.99</v>
          </cell>
          <cell r="Y37">
            <v>27.59</v>
          </cell>
          <cell r="Z37">
            <v>26.16</v>
          </cell>
          <cell r="AA37">
            <v>24.7</v>
          </cell>
        </row>
        <row r="38">
          <cell r="A38">
            <v>31</v>
          </cell>
          <cell r="B38">
            <v>205.24</v>
          </cell>
          <cell r="C38">
            <v>184.25</v>
          </cell>
          <cell r="D38">
            <v>162.79</v>
          </cell>
          <cell r="E38">
            <v>140.84</v>
          </cell>
          <cell r="F38">
            <v>118.4</v>
          </cell>
          <cell r="G38">
            <v>95.49</v>
          </cell>
          <cell r="H38">
            <v>88.48</v>
          </cell>
          <cell r="I38">
            <v>81.349999999999994</v>
          </cell>
          <cell r="J38">
            <v>74.12</v>
          </cell>
          <cell r="K38">
            <v>66.790000000000006</v>
          </cell>
          <cell r="L38">
            <v>59.33</v>
          </cell>
          <cell r="M38">
            <v>56.21</v>
          </cell>
          <cell r="N38">
            <v>53.04</v>
          </cell>
          <cell r="O38">
            <v>49.82</v>
          </cell>
          <cell r="P38">
            <v>46.56</v>
          </cell>
          <cell r="Q38">
            <v>43.21</v>
          </cell>
          <cell r="R38">
            <v>40.98</v>
          </cell>
          <cell r="S38">
            <v>38.72</v>
          </cell>
          <cell r="T38">
            <v>36.43</v>
          </cell>
          <cell r="U38">
            <v>34.1</v>
          </cell>
          <cell r="V38">
            <v>31.75</v>
          </cell>
          <cell r="W38">
            <v>30.41</v>
          </cell>
          <cell r="X38">
            <v>29.06</v>
          </cell>
          <cell r="Y38">
            <v>27.69</v>
          </cell>
          <cell r="Z38">
            <v>26.3</v>
          </cell>
          <cell r="AA38">
            <v>24.87</v>
          </cell>
        </row>
        <row r="39">
          <cell r="A39">
            <v>32</v>
          </cell>
          <cell r="B39">
            <v>205.24</v>
          </cell>
          <cell r="C39">
            <v>184.25</v>
          </cell>
          <cell r="D39">
            <v>162.79</v>
          </cell>
          <cell r="E39">
            <v>140.84</v>
          </cell>
          <cell r="F39">
            <v>118.4</v>
          </cell>
          <cell r="G39">
            <v>95.49</v>
          </cell>
          <cell r="H39">
            <v>88.48</v>
          </cell>
          <cell r="I39">
            <v>81.349999999999994</v>
          </cell>
          <cell r="J39">
            <v>74.12</v>
          </cell>
          <cell r="K39">
            <v>66.790000000000006</v>
          </cell>
          <cell r="L39">
            <v>59.33</v>
          </cell>
          <cell r="M39">
            <v>56.21</v>
          </cell>
          <cell r="N39">
            <v>53.04</v>
          </cell>
          <cell r="O39">
            <v>49.82</v>
          </cell>
          <cell r="P39">
            <v>46.56</v>
          </cell>
          <cell r="Q39">
            <v>43.21</v>
          </cell>
          <cell r="R39">
            <v>40.98</v>
          </cell>
          <cell r="S39">
            <v>38.72</v>
          </cell>
          <cell r="T39">
            <v>36.43</v>
          </cell>
          <cell r="U39">
            <v>34.1</v>
          </cell>
          <cell r="V39">
            <v>31.75</v>
          </cell>
          <cell r="W39">
            <v>30.46</v>
          </cell>
          <cell r="X39">
            <v>29.15</v>
          </cell>
          <cell r="Y39">
            <v>27.82</v>
          </cell>
          <cell r="Z39">
            <v>26.48</v>
          </cell>
          <cell r="AA39">
            <v>25.09</v>
          </cell>
        </row>
        <row r="40">
          <cell r="A40">
            <v>33</v>
          </cell>
          <cell r="B40">
            <v>205.24</v>
          </cell>
          <cell r="C40">
            <v>184.25</v>
          </cell>
          <cell r="D40">
            <v>162.79</v>
          </cell>
          <cell r="E40">
            <v>140.84</v>
          </cell>
          <cell r="F40">
            <v>118.4</v>
          </cell>
          <cell r="G40">
            <v>95.49</v>
          </cell>
          <cell r="H40">
            <v>88.48</v>
          </cell>
          <cell r="I40">
            <v>81.349999999999994</v>
          </cell>
          <cell r="J40">
            <v>74.12</v>
          </cell>
          <cell r="K40">
            <v>66.790000000000006</v>
          </cell>
          <cell r="L40">
            <v>59.33</v>
          </cell>
          <cell r="M40">
            <v>56.21</v>
          </cell>
          <cell r="N40">
            <v>53.04</v>
          </cell>
          <cell r="O40">
            <v>49.82</v>
          </cell>
          <cell r="P40">
            <v>46.56</v>
          </cell>
          <cell r="Q40">
            <v>43.21</v>
          </cell>
          <cell r="R40">
            <v>40.98</v>
          </cell>
          <cell r="S40">
            <v>38.72</v>
          </cell>
          <cell r="T40">
            <v>36.43</v>
          </cell>
          <cell r="U40">
            <v>34.1</v>
          </cell>
          <cell r="V40">
            <v>31.75</v>
          </cell>
          <cell r="W40">
            <v>30.51</v>
          </cell>
          <cell r="X40">
            <v>29.26</v>
          </cell>
          <cell r="Y40">
            <v>27.99</v>
          </cell>
          <cell r="Z40">
            <v>26.7</v>
          </cell>
          <cell r="AA40">
            <v>25.37</v>
          </cell>
        </row>
        <row r="41">
          <cell r="A41">
            <v>34</v>
          </cell>
          <cell r="B41">
            <v>205.24</v>
          </cell>
          <cell r="C41">
            <v>184.25</v>
          </cell>
          <cell r="D41">
            <v>162.79</v>
          </cell>
          <cell r="E41">
            <v>140.84</v>
          </cell>
          <cell r="F41">
            <v>118.4</v>
          </cell>
          <cell r="G41">
            <v>95.49</v>
          </cell>
          <cell r="H41">
            <v>88.48</v>
          </cell>
          <cell r="I41">
            <v>81.349999999999994</v>
          </cell>
          <cell r="J41">
            <v>74.12</v>
          </cell>
          <cell r="K41">
            <v>66.790000000000006</v>
          </cell>
          <cell r="L41">
            <v>59.33</v>
          </cell>
          <cell r="M41">
            <v>56.21</v>
          </cell>
          <cell r="N41">
            <v>53.04</v>
          </cell>
          <cell r="O41">
            <v>49.82</v>
          </cell>
          <cell r="P41">
            <v>46.56</v>
          </cell>
          <cell r="Q41">
            <v>43.21</v>
          </cell>
          <cell r="R41">
            <v>41.03</v>
          </cell>
          <cell r="S41">
            <v>38.83</v>
          </cell>
          <cell r="T41">
            <v>36.590000000000003</v>
          </cell>
          <cell r="U41">
            <v>34.32</v>
          </cell>
          <cell r="V41">
            <v>31.98</v>
          </cell>
          <cell r="W41">
            <v>30.76</v>
          </cell>
          <cell r="X41">
            <v>29.52</v>
          </cell>
          <cell r="Y41">
            <v>28.26</v>
          </cell>
          <cell r="Z41">
            <v>26.99</v>
          </cell>
          <cell r="AA41">
            <v>25.7</v>
          </cell>
        </row>
        <row r="42">
          <cell r="A42">
            <v>35</v>
          </cell>
          <cell r="B42">
            <v>205.24</v>
          </cell>
          <cell r="C42">
            <v>184.25</v>
          </cell>
          <cell r="D42">
            <v>162.79</v>
          </cell>
          <cell r="E42">
            <v>140.84</v>
          </cell>
          <cell r="F42">
            <v>118.4</v>
          </cell>
          <cell r="G42">
            <v>95.49</v>
          </cell>
          <cell r="H42">
            <v>88.48</v>
          </cell>
          <cell r="I42">
            <v>81.349999999999994</v>
          </cell>
          <cell r="J42">
            <v>74.12</v>
          </cell>
          <cell r="K42">
            <v>66.790000000000006</v>
          </cell>
          <cell r="L42">
            <v>59.33</v>
          </cell>
          <cell r="M42">
            <v>56.21</v>
          </cell>
          <cell r="N42">
            <v>53.04</v>
          </cell>
          <cell r="O42">
            <v>49.82</v>
          </cell>
          <cell r="P42">
            <v>46.56</v>
          </cell>
          <cell r="Q42">
            <v>43.21</v>
          </cell>
          <cell r="R42">
            <v>41.09</v>
          </cell>
          <cell r="S42">
            <v>38.94</v>
          </cell>
          <cell r="T42">
            <v>36.76</v>
          </cell>
          <cell r="U42">
            <v>34.54</v>
          </cell>
          <cell r="V42">
            <v>32.25</v>
          </cell>
          <cell r="W42">
            <v>31.06</v>
          </cell>
          <cell r="X42">
            <v>29.84</v>
          </cell>
          <cell r="Y42">
            <v>28.61</v>
          </cell>
          <cell r="Z42">
            <v>27.36</v>
          </cell>
          <cell r="AA42">
            <v>26.09</v>
          </cell>
        </row>
        <row r="43">
          <cell r="A43">
            <v>36</v>
          </cell>
          <cell r="B43">
            <v>205.24</v>
          </cell>
          <cell r="C43">
            <v>184.25</v>
          </cell>
          <cell r="D43">
            <v>162.79</v>
          </cell>
          <cell r="E43">
            <v>140.84</v>
          </cell>
          <cell r="F43">
            <v>118.4</v>
          </cell>
          <cell r="G43">
            <v>95.49</v>
          </cell>
          <cell r="H43">
            <v>88.48</v>
          </cell>
          <cell r="I43">
            <v>81.349999999999994</v>
          </cell>
          <cell r="J43">
            <v>74.12</v>
          </cell>
          <cell r="K43">
            <v>66.790000000000006</v>
          </cell>
          <cell r="L43">
            <v>59.33</v>
          </cell>
          <cell r="M43">
            <v>56.24</v>
          </cell>
          <cell r="N43">
            <v>53.1</v>
          </cell>
          <cell r="O43">
            <v>49.92</v>
          </cell>
          <cell r="P43">
            <v>46.69</v>
          </cell>
          <cell r="Q43">
            <v>43.38</v>
          </cell>
          <cell r="R43">
            <v>41.29</v>
          </cell>
          <cell r="S43">
            <v>39.18</v>
          </cell>
          <cell r="T43">
            <v>37.03</v>
          </cell>
          <cell r="U43">
            <v>34.85</v>
          </cell>
          <cell r="V43">
            <v>32.61</v>
          </cell>
          <cell r="W43">
            <v>31.44</v>
          </cell>
          <cell r="X43">
            <v>30.25</v>
          </cell>
          <cell r="Y43">
            <v>29.04</v>
          </cell>
          <cell r="Z43">
            <v>27.82</v>
          </cell>
          <cell r="AA43">
            <v>26.55</v>
          </cell>
        </row>
        <row r="44">
          <cell r="A44">
            <v>37</v>
          </cell>
          <cell r="B44">
            <v>205.24</v>
          </cell>
          <cell r="C44">
            <v>184.25</v>
          </cell>
          <cell r="D44">
            <v>162.79</v>
          </cell>
          <cell r="E44">
            <v>140.84</v>
          </cell>
          <cell r="F44">
            <v>118.4</v>
          </cell>
          <cell r="G44">
            <v>95.49</v>
          </cell>
          <cell r="H44">
            <v>88.49</v>
          </cell>
          <cell r="I44">
            <v>81.37</v>
          </cell>
          <cell r="J44">
            <v>74.16</v>
          </cell>
          <cell r="K44">
            <v>66.83</v>
          </cell>
          <cell r="L44">
            <v>59.39</v>
          </cell>
          <cell r="M44">
            <v>56.34</v>
          </cell>
          <cell r="N44">
            <v>53.25</v>
          </cell>
          <cell r="O44">
            <v>50.11</v>
          </cell>
          <cell r="P44">
            <v>46.92</v>
          </cell>
          <cell r="Q44">
            <v>43.69</v>
          </cell>
          <cell r="R44">
            <v>41.62</v>
          </cell>
          <cell r="S44">
            <v>39.51</v>
          </cell>
          <cell r="T44">
            <v>37.380000000000003</v>
          </cell>
          <cell r="U44">
            <v>35.21</v>
          </cell>
          <cell r="V44">
            <v>33.020000000000003</v>
          </cell>
          <cell r="W44">
            <v>31.87</v>
          </cell>
          <cell r="X44">
            <v>30.71</v>
          </cell>
          <cell r="Y44">
            <v>29.52</v>
          </cell>
          <cell r="Z44">
            <v>28.32</v>
          </cell>
          <cell r="AA44">
            <v>27.09</v>
          </cell>
        </row>
        <row r="45">
          <cell r="A45">
            <v>38</v>
          </cell>
          <cell r="B45">
            <v>205.36</v>
          </cell>
          <cell r="C45">
            <v>184.39</v>
          </cell>
          <cell r="D45">
            <v>162.93</v>
          </cell>
          <cell r="E45">
            <v>140.99</v>
          </cell>
          <cell r="F45">
            <v>118.57</v>
          </cell>
          <cell r="G45">
            <v>95.66</v>
          </cell>
          <cell r="H45">
            <v>88.68</v>
          </cell>
          <cell r="I45">
            <v>81.59</v>
          </cell>
          <cell r="J45">
            <v>74.39</v>
          </cell>
          <cell r="K45">
            <v>67.09</v>
          </cell>
          <cell r="L45">
            <v>59.65</v>
          </cell>
          <cell r="M45">
            <v>56.62</v>
          </cell>
          <cell r="N45">
            <v>53.55</v>
          </cell>
          <cell r="O45">
            <v>50.43</v>
          </cell>
          <cell r="P45">
            <v>47.27</v>
          </cell>
          <cell r="Q45">
            <v>44.06</v>
          </cell>
          <cell r="R45">
            <v>42.01</v>
          </cell>
          <cell r="S45">
            <v>39.93</v>
          </cell>
          <cell r="T45">
            <v>37.82</v>
          </cell>
          <cell r="U45">
            <v>35.69</v>
          </cell>
          <cell r="V45">
            <v>33.5</v>
          </cell>
          <cell r="W45">
            <v>32.380000000000003</v>
          </cell>
          <cell r="X45">
            <v>31.24</v>
          </cell>
          <cell r="Y45">
            <v>30.09</v>
          </cell>
          <cell r="Z45">
            <v>28.91</v>
          </cell>
          <cell r="AA45">
            <v>27.7</v>
          </cell>
        </row>
        <row r="46">
          <cell r="A46">
            <v>39</v>
          </cell>
          <cell r="B46">
            <v>205.5</v>
          </cell>
          <cell r="C46">
            <v>184.55</v>
          </cell>
          <cell r="D46">
            <v>163.12</v>
          </cell>
          <cell r="E46">
            <v>141.19999999999999</v>
          </cell>
          <cell r="F46">
            <v>118.8</v>
          </cell>
          <cell r="G46">
            <v>95.88</v>
          </cell>
          <cell r="H46">
            <v>88.91</v>
          </cell>
          <cell r="I46">
            <v>81.83</v>
          </cell>
          <cell r="J46">
            <v>74.650000000000006</v>
          </cell>
          <cell r="K46">
            <v>67.349999999999994</v>
          </cell>
          <cell r="L46">
            <v>59.96</v>
          </cell>
          <cell r="M46">
            <v>56.97</v>
          </cell>
          <cell r="N46">
            <v>53.93</v>
          </cell>
          <cell r="O46">
            <v>50.85</v>
          </cell>
          <cell r="P46">
            <v>47.72</v>
          </cell>
          <cell r="Q46">
            <v>44.51</v>
          </cell>
          <cell r="R46">
            <v>42.49</v>
          </cell>
          <cell r="S46">
            <v>40.43</v>
          </cell>
          <cell r="T46">
            <v>38.35</v>
          </cell>
          <cell r="U46">
            <v>36.229999999999997</v>
          </cell>
          <cell r="V46">
            <v>34.07</v>
          </cell>
          <cell r="W46">
            <v>32.97</v>
          </cell>
          <cell r="X46">
            <v>31.86</v>
          </cell>
          <cell r="Y46">
            <v>30.73</v>
          </cell>
          <cell r="Z46">
            <v>29.58</v>
          </cell>
          <cell r="AA46">
            <v>28.4</v>
          </cell>
        </row>
        <row r="47">
          <cell r="A47">
            <v>40</v>
          </cell>
          <cell r="B47">
            <v>205.68</v>
          </cell>
          <cell r="C47">
            <v>184.73</v>
          </cell>
          <cell r="D47">
            <v>163.31</v>
          </cell>
          <cell r="E47">
            <v>141.4</v>
          </cell>
          <cell r="F47">
            <v>119.02</v>
          </cell>
          <cell r="G47">
            <v>96.13</v>
          </cell>
          <cell r="H47">
            <v>89.18</v>
          </cell>
          <cell r="I47">
            <v>82.12</v>
          </cell>
          <cell r="J47">
            <v>74.959999999999994</v>
          </cell>
          <cell r="K47">
            <v>67.69</v>
          </cell>
          <cell r="L47">
            <v>60.31</v>
          </cell>
          <cell r="M47">
            <v>57.34</v>
          </cell>
          <cell r="N47">
            <v>54.33</v>
          </cell>
          <cell r="O47">
            <v>51.27</v>
          </cell>
          <cell r="P47">
            <v>48.16</v>
          </cell>
          <cell r="Q47">
            <v>45.01</v>
          </cell>
          <cell r="R47">
            <v>43.02</v>
          </cell>
          <cell r="S47">
            <v>40.99</v>
          </cell>
          <cell r="T47">
            <v>38.93</v>
          </cell>
          <cell r="U47">
            <v>36.840000000000003</v>
          </cell>
          <cell r="V47">
            <v>34.71</v>
          </cell>
          <cell r="W47">
            <v>33.64</v>
          </cell>
          <cell r="X47">
            <v>32.549999999999997</v>
          </cell>
          <cell r="Y47">
            <v>31.45</v>
          </cell>
          <cell r="Z47">
            <v>30.33</v>
          </cell>
          <cell r="AA47">
            <v>29.18</v>
          </cell>
        </row>
        <row r="48">
          <cell r="A48">
            <v>41</v>
          </cell>
          <cell r="B48">
            <v>205.87</v>
          </cell>
          <cell r="C48">
            <v>184.94</v>
          </cell>
          <cell r="D48">
            <v>163.54</v>
          </cell>
          <cell r="E48">
            <v>141.66</v>
          </cell>
          <cell r="F48">
            <v>119.3</v>
          </cell>
          <cell r="G48">
            <v>96.42</v>
          </cell>
          <cell r="H48">
            <v>89.5</v>
          </cell>
          <cell r="I48">
            <v>82.48</v>
          </cell>
          <cell r="J48">
            <v>75.349999999999994</v>
          </cell>
          <cell r="K48">
            <v>68.12</v>
          </cell>
          <cell r="L48">
            <v>60.73</v>
          </cell>
          <cell r="M48">
            <v>57.8</v>
          </cell>
          <cell r="N48">
            <v>54.82</v>
          </cell>
          <cell r="O48">
            <v>51.8</v>
          </cell>
          <cell r="P48">
            <v>48.73</v>
          </cell>
          <cell r="Q48">
            <v>45.6</v>
          </cell>
          <cell r="R48">
            <v>43.63</v>
          </cell>
          <cell r="S48">
            <v>41.63</v>
          </cell>
          <cell r="T48">
            <v>39.590000000000003</v>
          </cell>
          <cell r="U48">
            <v>37.53</v>
          </cell>
          <cell r="V48">
            <v>35.43</v>
          </cell>
          <cell r="W48">
            <v>34.39</v>
          </cell>
          <cell r="X48">
            <v>33.35</v>
          </cell>
          <cell r="Y48">
            <v>32.28</v>
          </cell>
          <cell r="Z48">
            <v>31.2</v>
          </cell>
          <cell r="AA48">
            <v>30.06</v>
          </cell>
        </row>
        <row r="49">
          <cell r="A49">
            <v>42</v>
          </cell>
          <cell r="B49">
            <v>206.09</v>
          </cell>
          <cell r="C49">
            <v>185.19</v>
          </cell>
          <cell r="D49">
            <v>163.81</v>
          </cell>
          <cell r="E49">
            <v>141.94999999999999</v>
          </cell>
          <cell r="F49">
            <v>119.61</v>
          </cell>
          <cell r="G49">
            <v>96.76</v>
          </cell>
          <cell r="H49">
            <v>89.86</v>
          </cell>
          <cell r="I49">
            <v>82.86</v>
          </cell>
          <cell r="J49">
            <v>75.760000000000005</v>
          </cell>
          <cell r="K49">
            <v>68.55</v>
          </cell>
          <cell r="L49">
            <v>61.2</v>
          </cell>
          <cell r="M49">
            <v>58.31</v>
          </cell>
          <cell r="N49">
            <v>55.38</v>
          </cell>
          <cell r="O49">
            <v>52.4</v>
          </cell>
          <cell r="P49">
            <v>49.38</v>
          </cell>
          <cell r="Q49">
            <v>46.27</v>
          </cell>
          <cell r="R49">
            <v>44.33</v>
          </cell>
          <cell r="S49">
            <v>42.36</v>
          </cell>
          <cell r="T49">
            <v>40.369999999999997</v>
          </cell>
          <cell r="U49">
            <v>38.340000000000003</v>
          </cell>
          <cell r="V49">
            <v>36.24</v>
          </cell>
          <cell r="W49">
            <v>35.24</v>
          </cell>
          <cell r="X49">
            <v>34.22</v>
          </cell>
          <cell r="Y49">
            <v>33.18</v>
          </cell>
          <cell r="Z49">
            <v>32.130000000000003</v>
          </cell>
          <cell r="AA49">
            <v>31.04</v>
          </cell>
        </row>
        <row r="50">
          <cell r="A50">
            <v>43</v>
          </cell>
          <cell r="B50">
            <v>206.35</v>
          </cell>
          <cell r="C50">
            <v>185.47</v>
          </cell>
          <cell r="D50">
            <v>164.11</v>
          </cell>
          <cell r="E50">
            <v>142.28</v>
          </cell>
          <cell r="F50">
            <v>119.96</v>
          </cell>
          <cell r="G50">
            <v>97.14</v>
          </cell>
          <cell r="H50">
            <v>90.28</v>
          </cell>
          <cell r="I50">
            <v>83.31</v>
          </cell>
          <cell r="J50">
            <v>76.239999999999995</v>
          </cell>
          <cell r="K50">
            <v>69.06</v>
          </cell>
          <cell r="L50">
            <v>61.74</v>
          </cell>
          <cell r="M50">
            <v>58.88</v>
          </cell>
          <cell r="N50">
            <v>55.99</v>
          </cell>
          <cell r="O50">
            <v>53.04</v>
          </cell>
          <cell r="P50">
            <v>50.06</v>
          </cell>
          <cell r="Q50">
            <v>47.02</v>
          </cell>
          <cell r="R50">
            <v>45.1</v>
          </cell>
          <cell r="S50">
            <v>43.16</v>
          </cell>
          <cell r="T50">
            <v>41.2</v>
          </cell>
          <cell r="U50">
            <v>39.200000000000003</v>
          </cell>
          <cell r="V50">
            <v>37.159999999999997</v>
          </cell>
          <cell r="W50">
            <v>36.18</v>
          </cell>
          <cell r="X50">
            <v>35.19</v>
          </cell>
          <cell r="Y50">
            <v>34.19</v>
          </cell>
          <cell r="Z50">
            <v>33.159999999999997</v>
          </cell>
          <cell r="AA50">
            <v>32.130000000000003</v>
          </cell>
        </row>
        <row r="51">
          <cell r="A51">
            <v>44</v>
          </cell>
          <cell r="B51">
            <v>206.64</v>
          </cell>
          <cell r="C51">
            <v>185.79</v>
          </cell>
          <cell r="D51">
            <v>164.45</v>
          </cell>
          <cell r="E51">
            <v>142.63999999999999</v>
          </cell>
          <cell r="F51">
            <v>120.34</v>
          </cell>
          <cell r="G51">
            <v>97.56</v>
          </cell>
          <cell r="H51">
            <v>90.73</v>
          </cell>
          <cell r="I51">
            <v>83.8</v>
          </cell>
          <cell r="J51">
            <v>76.760000000000005</v>
          </cell>
          <cell r="K51">
            <v>69.62</v>
          </cell>
          <cell r="L51">
            <v>62.35</v>
          </cell>
          <cell r="M51">
            <v>59.54</v>
          </cell>
          <cell r="N51">
            <v>56.69</v>
          </cell>
          <cell r="O51">
            <v>53.79</v>
          </cell>
          <cell r="P51">
            <v>50.85</v>
          </cell>
          <cell r="Q51">
            <v>47.85</v>
          </cell>
          <cell r="R51">
            <v>45.98</v>
          </cell>
          <cell r="S51">
            <v>44.08</v>
          </cell>
          <cell r="T51">
            <v>42.15</v>
          </cell>
          <cell r="U51">
            <v>40.19</v>
          </cell>
          <cell r="V51">
            <v>38.18</v>
          </cell>
          <cell r="W51">
            <v>37.24</v>
          </cell>
          <cell r="X51">
            <v>36.29</v>
          </cell>
          <cell r="Y51">
            <v>35.32</v>
          </cell>
          <cell r="Z51">
            <v>34.340000000000003</v>
          </cell>
          <cell r="AA51">
            <v>33.31</v>
          </cell>
        </row>
        <row r="52">
          <cell r="A52">
            <v>45</v>
          </cell>
          <cell r="B52">
            <v>206.97</v>
          </cell>
          <cell r="C52">
            <v>186.14</v>
          </cell>
          <cell r="D52">
            <v>164.84</v>
          </cell>
          <cell r="E52">
            <v>143.06</v>
          </cell>
          <cell r="F52">
            <v>120.8</v>
          </cell>
          <cell r="G52">
            <v>98.04</v>
          </cell>
          <cell r="H52">
            <v>91.24</v>
          </cell>
          <cell r="I52">
            <v>84.34</v>
          </cell>
          <cell r="J52">
            <v>77.34</v>
          </cell>
          <cell r="K52">
            <v>70.23</v>
          </cell>
          <cell r="L52">
            <v>63.02</v>
          </cell>
          <cell r="M52">
            <v>60.26</v>
          </cell>
          <cell r="N52">
            <v>57.45</v>
          </cell>
          <cell r="O52">
            <v>54.61</v>
          </cell>
          <cell r="P52">
            <v>51.71</v>
          </cell>
          <cell r="Q52">
            <v>48.78</v>
          </cell>
          <cell r="R52">
            <v>46.95</v>
          </cell>
          <cell r="S52">
            <v>45.08</v>
          </cell>
          <cell r="T52">
            <v>43.19</v>
          </cell>
          <cell r="U52">
            <v>41.27</v>
          </cell>
          <cell r="V52">
            <v>39.29</v>
          </cell>
          <cell r="W52">
            <v>38.39</v>
          </cell>
          <cell r="X52">
            <v>37.46</v>
          </cell>
          <cell r="Y52">
            <v>36.53</v>
          </cell>
          <cell r="Z52">
            <v>35.58</v>
          </cell>
          <cell r="AA52">
            <v>34.61</v>
          </cell>
        </row>
        <row r="53">
          <cell r="A53">
            <v>46</v>
          </cell>
          <cell r="B53">
            <v>207.32</v>
          </cell>
          <cell r="C53">
            <v>186.53</v>
          </cell>
          <cell r="D53">
            <v>165.26</v>
          </cell>
          <cell r="E53">
            <v>143.51</v>
          </cell>
          <cell r="F53">
            <v>121.28</v>
          </cell>
          <cell r="G53">
            <v>98.57</v>
          </cell>
          <cell r="H53">
            <v>91.82</v>
          </cell>
          <cell r="I53">
            <v>84.96</v>
          </cell>
          <cell r="J53">
            <v>78</v>
          </cell>
          <cell r="K53">
            <v>70.94</v>
          </cell>
          <cell r="L53">
            <v>63.77</v>
          </cell>
          <cell r="M53">
            <v>61.06</v>
          </cell>
          <cell r="N53">
            <v>58.31</v>
          </cell>
          <cell r="O53">
            <v>55.52</v>
          </cell>
          <cell r="P53">
            <v>52.69</v>
          </cell>
          <cell r="Q53">
            <v>49.81</v>
          </cell>
          <cell r="R53">
            <v>48.01</v>
          </cell>
          <cell r="S53">
            <v>46.19</v>
          </cell>
          <cell r="T53">
            <v>44.34</v>
          </cell>
          <cell r="U53">
            <v>42.46</v>
          </cell>
          <cell r="V53">
            <v>40.520000000000003</v>
          </cell>
          <cell r="W53">
            <v>39.65</v>
          </cell>
          <cell r="X53">
            <v>38.770000000000003</v>
          </cell>
          <cell r="Y53">
            <v>37.880000000000003</v>
          </cell>
          <cell r="Z53">
            <v>36.97</v>
          </cell>
        </row>
        <row r="54">
          <cell r="A54">
            <v>47</v>
          </cell>
          <cell r="B54">
            <v>207.72</v>
          </cell>
          <cell r="C54">
            <v>186.96</v>
          </cell>
          <cell r="D54">
            <v>165.72</v>
          </cell>
          <cell r="E54">
            <v>144.01</v>
          </cell>
          <cell r="F54">
            <v>121.82</v>
          </cell>
          <cell r="G54">
            <v>99.15</v>
          </cell>
          <cell r="H54">
            <v>92.44</v>
          </cell>
          <cell r="I54">
            <v>85.63</v>
          </cell>
          <cell r="J54">
            <v>78.72</v>
          </cell>
          <cell r="K54">
            <v>71.7</v>
          </cell>
          <cell r="L54">
            <v>64.58</v>
          </cell>
          <cell r="M54">
            <v>61.95</v>
          </cell>
          <cell r="N54">
            <v>59.27</v>
          </cell>
          <cell r="O54">
            <v>56.55</v>
          </cell>
          <cell r="P54">
            <v>53.79</v>
          </cell>
          <cell r="Q54">
            <v>50.94</v>
          </cell>
          <cell r="R54">
            <v>49.19</v>
          </cell>
          <cell r="S54">
            <v>47.4</v>
          </cell>
          <cell r="T54">
            <v>45.59</v>
          </cell>
          <cell r="U54">
            <v>43.76</v>
          </cell>
          <cell r="V54">
            <v>41.87</v>
          </cell>
          <cell r="W54">
            <v>41.04</v>
          </cell>
          <cell r="X54">
            <v>40.21</v>
          </cell>
          <cell r="Y54">
            <v>39.35</v>
          </cell>
        </row>
        <row r="55">
          <cell r="A55">
            <v>48</v>
          </cell>
          <cell r="B55">
            <v>208.15</v>
          </cell>
          <cell r="C55">
            <v>187.44</v>
          </cell>
          <cell r="D55">
            <v>166.25</v>
          </cell>
          <cell r="E55">
            <v>144.58000000000001</v>
          </cell>
          <cell r="F55">
            <v>122.43</v>
          </cell>
          <cell r="G55">
            <v>99.8</v>
          </cell>
          <cell r="H55">
            <v>93.15</v>
          </cell>
          <cell r="I55">
            <v>86.39</v>
          </cell>
          <cell r="J55">
            <v>79.540000000000006</v>
          </cell>
          <cell r="K55">
            <v>72.58</v>
          </cell>
          <cell r="L55">
            <v>65.48</v>
          </cell>
          <cell r="M55">
            <v>62.91</v>
          </cell>
          <cell r="N55">
            <v>60.29</v>
          </cell>
          <cell r="O55">
            <v>57.63</v>
          </cell>
          <cell r="P55">
            <v>54.93</v>
          </cell>
          <cell r="Q55">
            <v>52.17</v>
          </cell>
          <cell r="R55">
            <v>50.46</v>
          </cell>
          <cell r="S55">
            <v>48.71</v>
          </cell>
          <cell r="T55">
            <v>46.95</v>
          </cell>
          <cell r="U55">
            <v>45.15</v>
          </cell>
          <cell r="V55">
            <v>43.33</v>
          </cell>
          <cell r="W55">
            <v>42.55</v>
          </cell>
          <cell r="X55">
            <v>41.75</v>
          </cell>
        </row>
        <row r="56">
          <cell r="A56">
            <v>49</v>
          </cell>
          <cell r="B56">
            <v>208.63</v>
          </cell>
          <cell r="C56">
            <v>187.96</v>
          </cell>
          <cell r="D56">
            <v>166.81</v>
          </cell>
          <cell r="E56">
            <v>145.19</v>
          </cell>
          <cell r="F56">
            <v>123.09</v>
          </cell>
          <cell r="G56">
            <v>100.5</v>
          </cell>
          <cell r="H56">
            <v>93.9</v>
          </cell>
          <cell r="I56">
            <v>87.2</v>
          </cell>
          <cell r="J56">
            <v>80.400000000000006</v>
          </cell>
          <cell r="K56">
            <v>73.5</v>
          </cell>
          <cell r="L56">
            <v>66.47</v>
          </cell>
          <cell r="M56">
            <v>63.96</v>
          </cell>
          <cell r="N56">
            <v>61.41</v>
          </cell>
          <cell r="O56">
            <v>58.82</v>
          </cell>
          <cell r="P56">
            <v>56.19</v>
          </cell>
          <cell r="Q56">
            <v>53.51</v>
          </cell>
          <cell r="R56">
            <v>51.85</v>
          </cell>
          <cell r="S56">
            <v>50.16</v>
          </cell>
          <cell r="T56">
            <v>48.44</v>
          </cell>
          <cell r="U56">
            <v>46.7</v>
          </cell>
          <cell r="V56">
            <v>44.92</v>
          </cell>
          <cell r="W56">
            <v>44.18</v>
          </cell>
        </row>
        <row r="57">
          <cell r="A57">
            <v>50</v>
          </cell>
          <cell r="B57">
            <v>209.15</v>
          </cell>
          <cell r="C57">
            <v>188.52</v>
          </cell>
          <cell r="D57">
            <v>167.42</v>
          </cell>
          <cell r="E57">
            <v>145.84</v>
          </cell>
          <cell r="F57">
            <v>123.79</v>
          </cell>
          <cell r="G57">
            <v>101.26</v>
          </cell>
          <cell r="H57">
            <v>94.72</v>
          </cell>
          <cell r="I57">
            <v>88.08</v>
          </cell>
          <cell r="J57">
            <v>81.33</v>
          </cell>
          <cell r="K57">
            <v>74.489999999999995</v>
          </cell>
          <cell r="L57">
            <v>67.540000000000006</v>
          </cell>
          <cell r="M57">
            <v>65.11</v>
          </cell>
          <cell r="N57">
            <v>62.65</v>
          </cell>
          <cell r="O57">
            <v>60.14</v>
          </cell>
          <cell r="P57">
            <v>57.59</v>
          </cell>
          <cell r="Q57">
            <v>54.98</v>
          </cell>
          <cell r="R57">
            <v>53.37</v>
          </cell>
          <cell r="S57">
            <v>51.73</v>
          </cell>
          <cell r="T57">
            <v>50.07</v>
          </cell>
          <cell r="U57">
            <v>48.38</v>
          </cell>
          <cell r="V57">
            <v>46.64</v>
          </cell>
        </row>
        <row r="58">
          <cell r="A58">
            <v>51</v>
          </cell>
          <cell r="B58">
            <v>209.71</v>
          </cell>
          <cell r="C58">
            <v>189.14</v>
          </cell>
          <cell r="D58">
            <v>168.09</v>
          </cell>
          <cell r="E58">
            <v>146.57</v>
          </cell>
          <cell r="F58">
            <v>124.57</v>
          </cell>
          <cell r="G58">
            <v>102.09</v>
          </cell>
          <cell r="H58">
            <v>95.61</v>
          </cell>
          <cell r="I58">
            <v>89.04</v>
          </cell>
          <cell r="J58">
            <v>82.36</v>
          </cell>
          <cell r="K58">
            <v>75.59</v>
          </cell>
          <cell r="L58">
            <v>68.7</v>
          </cell>
          <cell r="M58">
            <v>66.349999999999994</v>
          </cell>
          <cell r="N58">
            <v>63.97</v>
          </cell>
          <cell r="O58">
            <v>61.54</v>
          </cell>
          <cell r="P58">
            <v>59.08</v>
          </cell>
          <cell r="Q58">
            <v>56.55</v>
          </cell>
          <cell r="R58">
            <v>54.99</v>
          </cell>
          <cell r="S58">
            <v>53.41</v>
          </cell>
          <cell r="T58">
            <v>51.8</v>
          </cell>
          <cell r="U58">
            <v>50.17</v>
          </cell>
        </row>
        <row r="59">
          <cell r="A59">
            <v>52</v>
          </cell>
          <cell r="B59">
            <v>210.33</v>
          </cell>
          <cell r="C59">
            <v>189.81</v>
          </cell>
          <cell r="D59">
            <v>168.82</v>
          </cell>
          <cell r="E59">
            <v>147.35</v>
          </cell>
          <cell r="F59">
            <v>125.41</v>
          </cell>
          <cell r="G59">
            <v>102.99</v>
          </cell>
          <cell r="H59">
            <v>96.58</v>
          </cell>
          <cell r="I59">
            <v>90.07</v>
          </cell>
          <cell r="J59">
            <v>83.47</v>
          </cell>
          <cell r="K59">
            <v>76.760000000000005</v>
          </cell>
          <cell r="L59">
            <v>69.959999999999994</v>
          </cell>
          <cell r="M59">
            <v>67.69</v>
          </cell>
          <cell r="N59">
            <v>65.38</v>
          </cell>
          <cell r="O59">
            <v>63.04</v>
          </cell>
          <cell r="P59">
            <v>60.67</v>
          </cell>
          <cell r="Q59">
            <v>58.25</v>
          </cell>
          <cell r="R59">
            <v>56.75</v>
          </cell>
          <cell r="S59">
            <v>55.22</v>
          </cell>
          <cell r="T59">
            <v>53.67</v>
          </cell>
        </row>
        <row r="60">
          <cell r="A60">
            <v>53</v>
          </cell>
          <cell r="B60">
            <v>210.99</v>
          </cell>
          <cell r="C60">
            <v>190.53</v>
          </cell>
          <cell r="D60">
            <v>169.6</v>
          </cell>
          <cell r="E60">
            <v>148.21</v>
          </cell>
          <cell r="F60">
            <v>126.33</v>
          </cell>
          <cell r="G60">
            <v>103.95</v>
          </cell>
          <cell r="H60">
            <v>97.62</v>
          </cell>
          <cell r="I60">
            <v>91.19</v>
          </cell>
          <cell r="J60">
            <v>84.66</v>
          </cell>
          <cell r="K60">
            <v>78.040000000000006</v>
          </cell>
          <cell r="L60">
            <v>71.31</v>
          </cell>
          <cell r="M60">
            <v>69.14</v>
          </cell>
          <cell r="N60">
            <v>66.930000000000007</v>
          </cell>
          <cell r="O60">
            <v>64.680000000000007</v>
          </cell>
          <cell r="P60">
            <v>62.4</v>
          </cell>
          <cell r="Q60">
            <v>60.08</v>
          </cell>
          <cell r="R60">
            <v>58.64</v>
          </cell>
          <cell r="S60">
            <v>57.18</v>
          </cell>
        </row>
        <row r="61">
          <cell r="A61">
            <v>54</v>
          </cell>
          <cell r="B61">
            <v>211.69</v>
          </cell>
          <cell r="C61">
            <v>191.3</v>
          </cell>
          <cell r="D61">
            <v>170.44</v>
          </cell>
          <cell r="E61">
            <v>149.11000000000001</v>
          </cell>
          <cell r="F61">
            <v>127.3</v>
          </cell>
          <cell r="G61">
            <v>104.99</v>
          </cell>
          <cell r="H61">
            <v>98.75</v>
          </cell>
          <cell r="I61">
            <v>92.41</v>
          </cell>
          <cell r="J61">
            <v>85.97</v>
          </cell>
          <cell r="K61">
            <v>79.430000000000007</v>
          </cell>
          <cell r="L61">
            <v>72.760000000000005</v>
          </cell>
          <cell r="M61">
            <v>70.69</v>
          </cell>
          <cell r="N61">
            <v>68.58</v>
          </cell>
          <cell r="O61">
            <v>66.44</v>
          </cell>
          <cell r="P61">
            <v>64.27</v>
          </cell>
          <cell r="Q61">
            <v>62.04</v>
          </cell>
          <cell r="R61">
            <v>60.67</v>
          </cell>
        </row>
        <row r="62">
          <cell r="A62">
            <v>55</v>
          </cell>
          <cell r="B62">
            <v>212.45</v>
          </cell>
          <cell r="C62">
            <v>192.12</v>
          </cell>
          <cell r="D62">
            <v>171.33</v>
          </cell>
          <cell r="E62">
            <v>150.07</v>
          </cell>
          <cell r="F62">
            <v>128.33000000000001</v>
          </cell>
          <cell r="G62">
            <v>106.1</v>
          </cell>
          <cell r="H62">
            <v>99.93</v>
          </cell>
          <cell r="I62">
            <v>93.67</v>
          </cell>
          <cell r="J62">
            <v>87.32</v>
          </cell>
          <cell r="K62">
            <v>80.86</v>
          </cell>
          <cell r="L62">
            <v>74.31</v>
          </cell>
          <cell r="M62">
            <v>72.349999999999994</v>
          </cell>
          <cell r="N62">
            <v>70.349999999999994</v>
          </cell>
          <cell r="O62">
            <v>68.31</v>
          </cell>
          <cell r="P62">
            <v>66.25</v>
          </cell>
          <cell r="Q62">
            <v>64.14</v>
          </cell>
        </row>
        <row r="63">
          <cell r="A63">
            <v>56</v>
          </cell>
          <cell r="B63">
            <v>213.27</v>
          </cell>
          <cell r="C63">
            <v>193.01</v>
          </cell>
          <cell r="D63">
            <v>172.28</v>
          </cell>
          <cell r="E63">
            <v>151.09</v>
          </cell>
          <cell r="F63">
            <v>129.41999999999999</v>
          </cell>
          <cell r="G63">
            <v>107.29</v>
          </cell>
          <cell r="H63">
            <v>101.22</v>
          </cell>
          <cell r="I63">
            <v>95.06</v>
          </cell>
          <cell r="J63">
            <v>88.81</v>
          </cell>
          <cell r="K63">
            <v>82.46</v>
          </cell>
          <cell r="L63">
            <v>75.98</v>
          </cell>
          <cell r="M63">
            <v>74.13</v>
          </cell>
          <cell r="N63">
            <v>72.239999999999995</v>
          </cell>
          <cell r="O63">
            <v>70.33</v>
          </cell>
          <cell r="P63">
            <v>68.38</v>
          </cell>
        </row>
        <row r="64">
          <cell r="A64">
            <v>57</v>
          </cell>
          <cell r="B64">
            <v>214.13</v>
          </cell>
          <cell r="C64">
            <v>193.96</v>
          </cell>
          <cell r="D64">
            <v>173.32</v>
          </cell>
          <cell r="E64">
            <v>152.21</v>
          </cell>
          <cell r="F64">
            <v>130.63999999999999</v>
          </cell>
          <cell r="G64">
            <v>108.56</v>
          </cell>
          <cell r="H64">
            <v>102.59</v>
          </cell>
          <cell r="I64">
            <v>96.53</v>
          </cell>
          <cell r="J64">
            <v>90.38</v>
          </cell>
          <cell r="K64">
            <v>84.13</v>
          </cell>
          <cell r="L64">
            <v>77.75</v>
          </cell>
          <cell r="M64">
            <v>76.010000000000005</v>
          </cell>
          <cell r="N64">
            <v>74.25</v>
          </cell>
          <cell r="O64">
            <v>72.45</v>
          </cell>
        </row>
        <row r="65">
          <cell r="A65">
            <v>58</v>
          </cell>
          <cell r="B65">
            <v>215.05</v>
          </cell>
          <cell r="C65">
            <v>194.96</v>
          </cell>
          <cell r="D65">
            <v>174.4</v>
          </cell>
          <cell r="E65">
            <v>153.37</v>
          </cell>
          <cell r="F65">
            <v>131.88</v>
          </cell>
          <cell r="G65">
            <v>109.91</v>
          </cell>
          <cell r="H65">
            <v>104.04</v>
          </cell>
          <cell r="I65">
            <v>98.08</v>
          </cell>
          <cell r="J65">
            <v>92.03</v>
          </cell>
          <cell r="K65">
            <v>85.89</v>
          </cell>
          <cell r="L65">
            <v>79.63</v>
          </cell>
          <cell r="M65">
            <v>78.02</v>
          </cell>
          <cell r="N65">
            <v>76.39</v>
          </cell>
        </row>
        <row r="66">
          <cell r="A66">
            <v>59</v>
          </cell>
          <cell r="B66">
            <v>216.03</v>
          </cell>
          <cell r="C66">
            <v>196.02</v>
          </cell>
          <cell r="D66">
            <v>175.55</v>
          </cell>
          <cell r="E66">
            <v>154.61000000000001</v>
          </cell>
          <cell r="F66">
            <v>133.21</v>
          </cell>
          <cell r="G66">
            <v>111.35</v>
          </cell>
          <cell r="H66">
            <v>105.59</v>
          </cell>
          <cell r="I66">
            <v>99.75</v>
          </cell>
          <cell r="J66">
            <v>93.81</v>
          </cell>
          <cell r="K66">
            <v>87.78</v>
          </cell>
          <cell r="L66">
            <v>81.63</v>
          </cell>
          <cell r="M66">
            <v>80.16</v>
          </cell>
        </row>
        <row r="67">
          <cell r="A67">
            <v>60</v>
          </cell>
          <cell r="B67">
            <v>217.08</v>
          </cell>
          <cell r="C67">
            <v>197.16</v>
          </cell>
          <cell r="D67">
            <v>176.79</v>
          </cell>
          <cell r="E67">
            <v>155.96</v>
          </cell>
          <cell r="F67">
            <v>134.66</v>
          </cell>
          <cell r="G67">
            <v>112.87</v>
          </cell>
          <cell r="H67">
            <v>107.23</v>
          </cell>
          <cell r="I67">
            <v>101.49</v>
          </cell>
          <cell r="J67">
            <v>95.67</v>
          </cell>
          <cell r="K67">
            <v>89.75</v>
          </cell>
          <cell r="L67">
            <v>83.75</v>
          </cell>
        </row>
        <row r="68">
          <cell r="A68">
            <v>61</v>
          </cell>
          <cell r="B68">
            <v>218.17</v>
          </cell>
          <cell r="C68">
            <v>198.36</v>
          </cell>
          <cell r="D68">
            <v>178.08</v>
          </cell>
          <cell r="E68">
            <v>157.35</v>
          </cell>
          <cell r="F68">
            <v>136.15</v>
          </cell>
          <cell r="G68">
            <v>114.48</v>
          </cell>
          <cell r="H68">
            <v>108.97</v>
          </cell>
          <cell r="I68">
            <v>103.37</v>
          </cell>
          <cell r="J68">
            <v>97.68</v>
          </cell>
          <cell r="K68">
            <v>91.9</v>
          </cell>
        </row>
        <row r="69">
          <cell r="A69">
            <v>62</v>
          </cell>
          <cell r="B69">
            <v>219.34</v>
          </cell>
          <cell r="C69">
            <v>199.63</v>
          </cell>
          <cell r="D69">
            <v>179.47</v>
          </cell>
          <cell r="E69">
            <v>158.85</v>
          </cell>
          <cell r="F69">
            <v>137.77000000000001</v>
          </cell>
          <cell r="G69">
            <v>116.19</v>
          </cell>
          <cell r="H69">
            <v>110.8</v>
          </cell>
          <cell r="I69">
            <v>105.32</v>
          </cell>
          <cell r="J69">
            <v>99.76</v>
          </cell>
        </row>
        <row r="70">
          <cell r="A70">
            <v>63</v>
          </cell>
          <cell r="B70">
            <v>220.57</v>
          </cell>
          <cell r="C70">
            <v>200.97</v>
          </cell>
          <cell r="D70">
            <v>180.91</v>
          </cell>
          <cell r="E70">
            <v>160.38999999999999</v>
          </cell>
          <cell r="F70">
            <v>139.41</v>
          </cell>
          <cell r="G70">
            <v>117.98</v>
          </cell>
          <cell r="H70">
            <v>112.73</v>
          </cell>
          <cell r="I70">
            <v>107.4</v>
          </cell>
        </row>
        <row r="71">
          <cell r="A71">
            <v>64</v>
          </cell>
          <cell r="B71">
            <v>221.86</v>
          </cell>
          <cell r="C71">
            <v>202.38</v>
          </cell>
          <cell r="D71">
            <v>182.44</v>
          </cell>
          <cell r="E71">
            <v>162.04</v>
          </cell>
          <cell r="F71">
            <v>141.19</v>
          </cell>
          <cell r="G71">
            <v>119.88</v>
          </cell>
          <cell r="H71">
            <v>114.78</v>
          </cell>
        </row>
        <row r="72">
          <cell r="A72">
            <v>65</v>
          </cell>
          <cell r="B72">
            <v>223.23</v>
          </cell>
          <cell r="C72">
            <v>203.87</v>
          </cell>
          <cell r="D72">
            <v>184.05</v>
          </cell>
          <cell r="E72">
            <v>163.78</v>
          </cell>
          <cell r="F72">
            <v>143.06</v>
          </cell>
          <cell r="G72">
            <v>121.87</v>
          </cell>
        </row>
      </sheetData>
      <sheetData sheetId="4"/>
      <sheetData sheetId="5" refreshError="1">
        <row r="4">
          <cell r="A4">
            <v>0</v>
          </cell>
          <cell r="B4">
            <v>191.96</v>
          </cell>
          <cell r="C4">
            <v>157.11000000000001</v>
          </cell>
          <cell r="D4">
            <v>132.96</v>
          </cell>
          <cell r="E4">
            <v>115.25</v>
          </cell>
          <cell r="F4">
            <v>101.71</v>
          </cell>
          <cell r="G4">
            <v>91.01</v>
          </cell>
          <cell r="H4">
            <v>83.71</v>
          </cell>
          <cell r="I4">
            <v>76.3</v>
          </cell>
          <cell r="J4">
            <v>68.78</v>
          </cell>
          <cell r="K4">
            <v>61.16</v>
          </cell>
          <cell r="L4">
            <v>53.39</v>
          </cell>
          <cell r="M4">
            <v>49.94</v>
          </cell>
          <cell r="N4">
            <v>46.45</v>
          </cell>
          <cell r="O4">
            <v>42.91</v>
          </cell>
          <cell r="P4">
            <v>39.31</v>
          </cell>
          <cell r="Q4">
            <v>35.64</v>
          </cell>
          <cell r="R4">
            <v>33.33</v>
          </cell>
          <cell r="S4">
            <v>30.99</v>
          </cell>
          <cell r="T4">
            <v>28.62</v>
          </cell>
          <cell r="U4">
            <v>26.21</v>
          </cell>
          <cell r="V4">
            <v>23.72</v>
          </cell>
        </row>
        <row r="5">
          <cell r="A5">
            <v>1</v>
          </cell>
          <cell r="B5">
            <v>192.35</v>
          </cell>
          <cell r="C5">
            <v>157.66</v>
          </cell>
          <cell r="D5">
            <v>133.58000000000001</v>
          </cell>
          <cell r="E5">
            <v>115.88</v>
          </cell>
          <cell r="F5">
            <v>102.32</v>
          </cell>
          <cell r="G5">
            <v>91.63</v>
          </cell>
          <cell r="H5">
            <v>84.37</v>
          </cell>
          <cell r="I5">
            <v>76.989999999999995</v>
          </cell>
          <cell r="J5">
            <v>69.510000000000005</v>
          </cell>
          <cell r="K5">
            <v>61.92</v>
          </cell>
          <cell r="L5">
            <v>54.21</v>
          </cell>
          <cell r="M5">
            <v>50.82</v>
          </cell>
          <cell r="N5">
            <v>47.37</v>
          </cell>
          <cell r="O5">
            <v>43.88</v>
          </cell>
          <cell r="P5">
            <v>40.33</v>
          </cell>
          <cell r="Q5">
            <v>36.69</v>
          </cell>
          <cell r="R5">
            <v>34.39</v>
          </cell>
          <cell r="S5">
            <v>32.049999999999997</v>
          </cell>
          <cell r="T5">
            <v>29.69</v>
          </cell>
          <cell r="U5">
            <v>27.29</v>
          </cell>
        </row>
        <row r="6">
          <cell r="A6">
            <v>2</v>
          </cell>
          <cell r="B6">
            <v>192.74</v>
          </cell>
          <cell r="C6">
            <v>158.22</v>
          </cell>
          <cell r="D6">
            <v>134.19</v>
          </cell>
          <cell r="E6">
            <v>116.5</v>
          </cell>
          <cell r="F6">
            <v>102.92</v>
          </cell>
          <cell r="G6">
            <v>92.18</v>
          </cell>
          <cell r="H6">
            <v>84.96</v>
          </cell>
          <cell r="I6">
            <v>77.63</v>
          </cell>
          <cell r="J6">
            <v>70.19</v>
          </cell>
          <cell r="K6">
            <v>62.65</v>
          </cell>
          <cell r="L6">
            <v>54.96</v>
          </cell>
          <cell r="M6">
            <v>51.6</v>
          </cell>
          <cell r="N6">
            <v>48.19</v>
          </cell>
          <cell r="O6">
            <v>44.73</v>
          </cell>
          <cell r="P6">
            <v>41.22</v>
          </cell>
          <cell r="Q6">
            <v>37.65</v>
          </cell>
          <cell r="R6">
            <v>35.369999999999997</v>
          </cell>
          <cell r="S6">
            <v>33.049999999999997</v>
          </cell>
          <cell r="T6">
            <v>30.7</v>
          </cell>
        </row>
        <row r="7">
          <cell r="A7">
            <v>3</v>
          </cell>
          <cell r="B7">
            <v>193.08</v>
          </cell>
          <cell r="C7">
            <v>158.69999999999999</v>
          </cell>
          <cell r="D7">
            <v>134.72</v>
          </cell>
          <cell r="E7">
            <v>117.03</v>
          </cell>
          <cell r="F7">
            <v>103.45</v>
          </cell>
          <cell r="G7">
            <v>92.69</v>
          </cell>
          <cell r="H7">
            <v>85.5</v>
          </cell>
          <cell r="I7">
            <v>78.209999999999994</v>
          </cell>
          <cell r="J7">
            <v>70.81</v>
          </cell>
          <cell r="K7">
            <v>63.29</v>
          </cell>
          <cell r="L7">
            <v>55.63</v>
          </cell>
          <cell r="M7">
            <v>52.31</v>
          </cell>
          <cell r="N7">
            <v>48.94</v>
          </cell>
          <cell r="O7">
            <v>45.51</v>
          </cell>
          <cell r="P7">
            <v>42.04</v>
          </cell>
          <cell r="Q7">
            <v>38.51</v>
          </cell>
          <cell r="R7">
            <v>36.229999999999997</v>
          </cell>
          <cell r="S7">
            <v>33.92</v>
          </cell>
        </row>
        <row r="8">
          <cell r="A8">
            <v>4</v>
          </cell>
          <cell r="B8">
            <v>193.38</v>
          </cell>
          <cell r="C8">
            <v>159.13</v>
          </cell>
          <cell r="D8">
            <v>135.19</v>
          </cell>
          <cell r="E8">
            <v>117.51</v>
          </cell>
          <cell r="F8">
            <v>103.92</v>
          </cell>
          <cell r="G8">
            <v>93.14</v>
          </cell>
          <cell r="H8">
            <v>85.98</v>
          </cell>
          <cell r="I8">
            <v>78.709999999999994</v>
          </cell>
          <cell r="J8">
            <v>71.33</v>
          </cell>
          <cell r="K8">
            <v>63.84</v>
          </cell>
          <cell r="L8">
            <v>56.24</v>
          </cell>
          <cell r="M8">
            <v>52.95</v>
          </cell>
          <cell r="N8">
            <v>49.62</v>
          </cell>
          <cell r="O8">
            <v>46.23</v>
          </cell>
          <cell r="P8">
            <v>42.8</v>
          </cell>
          <cell r="Q8">
            <v>39.28</v>
          </cell>
          <cell r="R8">
            <v>37.020000000000003</v>
          </cell>
        </row>
        <row r="9">
          <cell r="A9">
            <v>5</v>
          </cell>
          <cell r="B9">
            <v>193.65</v>
          </cell>
          <cell r="C9">
            <v>159.51</v>
          </cell>
          <cell r="D9">
            <v>135.61000000000001</v>
          </cell>
          <cell r="E9">
            <v>117.93</v>
          </cell>
          <cell r="F9">
            <v>104.34</v>
          </cell>
          <cell r="G9">
            <v>93.55</v>
          </cell>
          <cell r="H9">
            <v>86.42</v>
          </cell>
          <cell r="I9">
            <v>79.180000000000007</v>
          </cell>
          <cell r="J9">
            <v>71.84</v>
          </cell>
          <cell r="K9">
            <v>64.38</v>
          </cell>
          <cell r="L9">
            <v>56.78</v>
          </cell>
          <cell r="M9">
            <v>53.52</v>
          </cell>
          <cell r="N9">
            <v>50.21</v>
          </cell>
          <cell r="O9">
            <v>46.84</v>
          </cell>
          <cell r="P9">
            <v>43.43</v>
          </cell>
          <cell r="Q9">
            <v>39.96</v>
          </cell>
        </row>
        <row r="10">
          <cell r="A10">
            <v>6</v>
          </cell>
          <cell r="B10">
            <v>193.9</v>
          </cell>
          <cell r="C10">
            <v>159.86000000000001</v>
          </cell>
          <cell r="D10">
            <v>135.99</v>
          </cell>
          <cell r="E10">
            <v>118.32</v>
          </cell>
          <cell r="F10">
            <v>104.72</v>
          </cell>
          <cell r="G10">
            <v>93.9</v>
          </cell>
          <cell r="H10">
            <v>86.79</v>
          </cell>
          <cell r="I10">
            <v>79.58</v>
          </cell>
          <cell r="J10">
            <v>72.260000000000005</v>
          </cell>
          <cell r="K10">
            <v>64.83</v>
          </cell>
          <cell r="L10">
            <v>57.26</v>
          </cell>
          <cell r="M10">
            <v>54.02</v>
          </cell>
          <cell r="N10">
            <v>50.73</v>
          </cell>
          <cell r="O10">
            <v>47.39</v>
          </cell>
          <cell r="P10">
            <v>44.01</v>
          </cell>
        </row>
        <row r="11">
          <cell r="A11">
            <v>7</v>
          </cell>
          <cell r="B11">
            <v>194.11</v>
          </cell>
          <cell r="C11">
            <v>160.16</v>
          </cell>
          <cell r="D11">
            <v>136.31</v>
          </cell>
          <cell r="E11">
            <v>118.65</v>
          </cell>
          <cell r="F11">
            <v>105.04</v>
          </cell>
          <cell r="G11">
            <v>94.22</v>
          </cell>
          <cell r="H11">
            <v>87.13</v>
          </cell>
          <cell r="I11">
            <v>79.92</v>
          </cell>
          <cell r="J11">
            <v>72.61</v>
          </cell>
          <cell r="K11">
            <v>65.2</v>
          </cell>
          <cell r="L11">
            <v>57.67</v>
          </cell>
          <cell r="M11">
            <v>54.45</v>
          </cell>
          <cell r="N11">
            <v>51.19</v>
          </cell>
          <cell r="O11">
            <v>47.88</v>
          </cell>
        </row>
        <row r="12">
          <cell r="A12">
            <v>8</v>
          </cell>
          <cell r="B12">
            <v>194.29</v>
          </cell>
          <cell r="C12">
            <v>160.41</v>
          </cell>
          <cell r="D12">
            <v>136.59</v>
          </cell>
          <cell r="E12">
            <v>118.93</v>
          </cell>
          <cell r="F12">
            <v>105.31</v>
          </cell>
          <cell r="G12">
            <v>94.49</v>
          </cell>
          <cell r="H12">
            <v>87.42</v>
          </cell>
          <cell r="I12">
            <v>80.239999999999995</v>
          </cell>
          <cell r="J12">
            <v>72.95</v>
          </cell>
          <cell r="K12">
            <v>65.56</v>
          </cell>
          <cell r="L12">
            <v>58.03</v>
          </cell>
          <cell r="M12">
            <v>54.84</v>
          </cell>
          <cell r="N12">
            <v>51.6</v>
          </cell>
        </row>
        <row r="13">
          <cell r="A13">
            <v>9</v>
          </cell>
          <cell r="B13">
            <v>194.45</v>
          </cell>
          <cell r="C13">
            <v>160.63</v>
          </cell>
          <cell r="D13">
            <v>136.83000000000001</v>
          </cell>
          <cell r="E13">
            <v>119.18</v>
          </cell>
          <cell r="F13">
            <v>105.56</v>
          </cell>
          <cell r="G13">
            <v>94.72</v>
          </cell>
          <cell r="H13">
            <v>87.66</v>
          </cell>
          <cell r="I13">
            <v>80.489999999999995</v>
          </cell>
          <cell r="J13">
            <v>73.22</v>
          </cell>
          <cell r="K13">
            <v>65.83</v>
          </cell>
          <cell r="L13">
            <v>58.34</v>
          </cell>
          <cell r="M13">
            <v>55.16</v>
          </cell>
        </row>
        <row r="14">
          <cell r="A14">
            <v>10</v>
          </cell>
          <cell r="B14">
            <v>194.58</v>
          </cell>
          <cell r="C14">
            <v>160.81</v>
          </cell>
          <cell r="D14">
            <v>137.03</v>
          </cell>
          <cell r="E14">
            <v>119.38</v>
          </cell>
          <cell r="F14">
            <v>105.75</v>
          </cell>
          <cell r="G14">
            <v>94.92</v>
          </cell>
          <cell r="H14">
            <v>87.87</v>
          </cell>
          <cell r="I14">
            <v>80.709999999999994</v>
          </cell>
          <cell r="J14">
            <v>73.45</v>
          </cell>
          <cell r="K14">
            <v>66.08</v>
          </cell>
          <cell r="L14">
            <v>58.6</v>
          </cell>
        </row>
        <row r="15">
          <cell r="A15">
            <v>11</v>
          </cell>
          <cell r="B15">
            <v>194.7</v>
          </cell>
          <cell r="C15">
            <v>160.97</v>
          </cell>
          <cell r="D15">
            <v>137.21</v>
          </cell>
          <cell r="E15">
            <v>119.56</v>
          </cell>
          <cell r="F15">
            <v>105.93</v>
          </cell>
          <cell r="G15">
            <v>95.08</v>
          </cell>
          <cell r="H15">
            <v>88.04</v>
          </cell>
          <cell r="I15">
            <v>80.900000000000006</v>
          </cell>
          <cell r="J15">
            <v>73.64</v>
          </cell>
          <cell r="K15">
            <v>66.290000000000006</v>
          </cell>
        </row>
        <row r="16">
          <cell r="A16">
            <v>12</v>
          </cell>
          <cell r="B16">
            <v>194.79</v>
          </cell>
          <cell r="C16">
            <v>161.1</v>
          </cell>
          <cell r="D16">
            <v>137.34</v>
          </cell>
          <cell r="E16">
            <v>119.69</v>
          </cell>
          <cell r="F16">
            <v>106.06</v>
          </cell>
          <cell r="G16">
            <v>95.21</v>
          </cell>
          <cell r="H16">
            <v>88.18</v>
          </cell>
          <cell r="I16">
            <v>81.05</v>
          </cell>
          <cell r="J16">
            <v>73.81</v>
          </cell>
        </row>
        <row r="17">
          <cell r="A17">
            <v>13</v>
          </cell>
          <cell r="B17">
            <v>194.86</v>
          </cell>
          <cell r="C17">
            <v>161.19</v>
          </cell>
          <cell r="D17">
            <v>137.44</v>
          </cell>
          <cell r="E17">
            <v>119.79</v>
          </cell>
          <cell r="F17">
            <v>106.16</v>
          </cell>
          <cell r="G17">
            <v>95.32</v>
          </cell>
          <cell r="H17">
            <v>88.29</v>
          </cell>
          <cell r="I17">
            <v>81.16</v>
          </cell>
        </row>
        <row r="18">
          <cell r="A18">
            <v>14</v>
          </cell>
          <cell r="B18">
            <v>194.92</v>
          </cell>
          <cell r="C18">
            <v>161.27000000000001</v>
          </cell>
          <cell r="D18">
            <v>137.53</v>
          </cell>
          <cell r="E18">
            <v>119.88</v>
          </cell>
          <cell r="F18">
            <v>106.25</v>
          </cell>
          <cell r="G18">
            <v>95.39</v>
          </cell>
          <cell r="H18">
            <v>88.37</v>
          </cell>
        </row>
        <row r="19">
          <cell r="A19">
            <v>15</v>
          </cell>
          <cell r="B19">
            <v>194.95</v>
          </cell>
          <cell r="C19">
            <v>161.31</v>
          </cell>
          <cell r="D19">
            <v>137.57</v>
          </cell>
          <cell r="E19">
            <v>119.93</v>
          </cell>
          <cell r="F19">
            <v>106.29</v>
          </cell>
          <cell r="G19">
            <v>95.44</v>
          </cell>
        </row>
        <row r="20">
          <cell r="A20">
            <v>16</v>
          </cell>
          <cell r="B20">
            <v>194.98</v>
          </cell>
          <cell r="C20">
            <v>161.36000000000001</v>
          </cell>
          <cell r="D20">
            <v>137.63</v>
          </cell>
          <cell r="E20">
            <v>119.98</v>
          </cell>
          <cell r="F20">
            <v>106.35</v>
          </cell>
        </row>
        <row r="21">
          <cell r="A21">
            <v>17</v>
          </cell>
          <cell r="B21">
            <v>194.98</v>
          </cell>
          <cell r="C21">
            <v>161.36000000000001</v>
          </cell>
          <cell r="D21">
            <v>137.63</v>
          </cell>
          <cell r="E21">
            <v>119.98</v>
          </cell>
        </row>
        <row r="22">
          <cell r="A22">
            <v>18</v>
          </cell>
          <cell r="B22">
            <v>194.98</v>
          </cell>
          <cell r="C22">
            <v>161.36000000000001</v>
          </cell>
          <cell r="D22">
            <v>137.63</v>
          </cell>
        </row>
        <row r="23">
          <cell r="A23">
            <v>19</v>
          </cell>
          <cell r="B23">
            <v>194.98</v>
          </cell>
          <cell r="C23">
            <v>161.36000000000001</v>
          </cell>
        </row>
        <row r="24">
          <cell r="A24">
            <v>20</v>
          </cell>
          <cell r="B24">
            <v>194.98</v>
          </cell>
        </row>
      </sheetData>
      <sheetData sheetId="6" refreshError="1">
        <row r="9">
          <cell r="A9">
            <v>0</v>
          </cell>
          <cell r="B9">
            <v>103.87</v>
          </cell>
        </row>
        <row r="10">
          <cell r="A10">
            <v>1</v>
          </cell>
          <cell r="B10">
            <v>104.39</v>
          </cell>
        </row>
        <row r="11">
          <cell r="A11">
            <v>2</v>
          </cell>
          <cell r="B11">
            <v>104.86</v>
          </cell>
        </row>
        <row r="12">
          <cell r="A12">
            <v>3</v>
          </cell>
          <cell r="B12">
            <v>105.28</v>
          </cell>
        </row>
        <row r="13">
          <cell r="A13">
            <v>4</v>
          </cell>
          <cell r="B13">
            <v>105.66</v>
          </cell>
        </row>
        <row r="14">
          <cell r="A14">
            <v>5</v>
          </cell>
          <cell r="B14">
            <v>105.99</v>
          </cell>
        </row>
        <row r="15">
          <cell r="A15">
            <v>6</v>
          </cell>
          <cell r="B15">
            <v>106.28</v>
          </cell>
        </row>
        <row r="16">
          <cell r="A16">
            <v>7</v>
          </cell>
          <cell r="B16">
            <v>106.54</v>
          </cell>
        </row>
        <row r="17">
          <cell r="A17">
            <v>8</v>
          </cell>
          <cell r="B17">
            <v>106.75</v>
          </cell>
        </row>
        <row r="18">
          <cell r="A18">
            <v>9</v>
          </cell>
          <cell r="B18">
            <v>106.94</v>
          </cell>
        </row>
        <row r="19">
          <cell r="A19">
            <v>10</v>
          </cell>
          <cell r="B19">
            <v>107.09</v>
          </cell>
        </row>
        <row r="20">
          <cell r="A20">
            <v>11</v>
          </cell>
          <cell r="B20">
            <v>107.22</v>
          </cell>
        </row>
        <row r="21">
          <cell r="A21">
            <v>12</v>
          </cell>
          <cell r="B21">
            <v>107.32</v>
          </cell>
        </row>
        <row r="22">
          <cell r="A22">
            <v>13</v>
          </cell>
          <cell r="B22">
            <v>107.39</v>
          </cell>
        </row>
        <row r="23">
          <cell r="A23">
            <v>14</v>
          </cell>
          <cell r="B23">
            <v>107.45</v>
          </cell>
        </row>
        <row r="24">
          <cell r="A24">
            <v>15</v>
          </cell>
          <cell r="B24">
            <v>107.48</v>
          </cell>
        </row>
        <row r="25">
          <cell r="A25">
            <v>16</v>
          </cell>
          <cell r="B25">
            <v>107.5</v>
          </cell>
        </row>
        <row r="26">
          <cell r="A26">
            <v>17</v>
          </cell>
          <cell r="B26">
            <v>107.51</v>
          </cell>
        </row>
        <row r="27">
          <cell r="A27">
            <v>18</v>
          </cell>
          <cell r="B27">
            <v>107.51</v>
          </cell>
        </row>
        <row r="28">
          <cell r="A28">
            <v>19</v>
          </cell>
          <cell r="B28">
            <v>107.51</v>
          </cell>
        </row>
        <row r="29">
          <cell r="A29">
            <v>20</v>
          </cell>
          <cell r="B29">
            <v>107.51</v>
          </cell>
        </row>
        <row r="30">
          <cell r="A30">
            <v>21</v>
          </cell>
          <cell r="B30">
            <v>107.51</v>
          </cell>
        </row>
        <row r="31">
          <cell r="A31">
            <v>22</v>
          </cell>
          <cell r="B31">
            <v>107.51</v>
          </cell>
        </row>
        <row r="32">
          <cell r="A32">
            <v>23</v>
          </cell>
          <cell r="B32">
            <v>107.51</v>
          </cell>
        </row>
        <row r="33">
          <cell r="A33">
            <v>24</v>
          </cell>
          <cell r="B33">
            <v>107.51</v>
          </cell>
        </row>
        <row r="34">
          <cell r="A34">
            <v>25</v>
          </cell>
          <cell r="B34">
            <v>107.51</v>
          </cell>
        </row>
        <row r="35">
          <cell r="A35">
            <v>26</v>
          </cell>
          <cell r="B35">
            <v>107.51</v>
          </cell>
        </row>
        <row r="36">
          <cell r="A36">
            <v>27</v>
          </cell>
          <cell r="B36">
            <v>107.51</v>
          </cell>
        </row>
        <row r="37">
          <cell r="A37">
            <v>28</v>
          </cell>
          <cell r="B37">
            <v>107.51</v>
          </cell>
        </row>
        <row r="38">
          <cell r="A38">
            <v>29</v>
          </cell>
          <cell r="B38">
            <v>107.51</v>
          </cell>
        </row>
        <row r="39">
          <cell r="A39">
            <v>30</v>
          </cell>
          <cell r="B39">
            <v>107.51</v>
          </cell>
        </row>
        <row r="40">
          <cell r="A40">
            <v>31</v>
          </cell>
          <cell r="B40">
            <v>107.53</v>
          </cell>
        </row>
        <row r="41">
          <cell r="A41">
            <v>32</v>
          </cell>
          <cell r="B41">
            <v>107.63</v>
          </cell>
        </row>
        <row r="42">
          <cell r="A42">
            <v>33</v>
          </cell>
          <cell r="B42">
            <v>107.75</v>
          </cell>
        </row>
        <row r="43">
          <cell r="A43">
            <v>34</v>
          </cell>
          <cell r="B43">
            <v>107.9</v>
          </cell>
        </row>
        <row r="44">
          <cell r="A44">
            <v>35</v>
          </cell>
          <cell r="B44">
            <v>108.08</v>
          </cell>
        </row>
        <row r="45">
          <cell r="A45">
            <v>36</v>
          </cell>
          <cell r="B45">
            <v>108.3</v>
          </cell>
        </row>
        <row r="46">
          <cell r="A46">
            <v>37</v>
          </cell>
          <cell r="B46">
            <v>108.54</v>
          </cell>
        </row>
        <row r="47">
          <cell r="A47">
            <v>38</v>
          </cell>
          <cell r="B47">
            <v>108.83</v>
          </cell>
        </row>
        <row r="48">
          <cell r="A48">
            <v>39</v>
          </cell>
          <cell r="B48">
            <v>109.16</v>
          </cell>
        </row>
        <row r="49">
          <cell r="A49">
            <v>40</v>
          </cell>
          <cell r="B49">
            <v>109.53</v>
          </cell>
        </row>
        <row r="50">
          <cell r="A50">
            <v>41</v>
          </cell>
          <cell r="B50">
            <v>109.94</v>
          </cell>
        </row>
        <row r="51">
          <cell r="A51">
            <v>42</v>
          </cell>
          <cell r="B51">
            <v>110.41</v>
          </cell>
        </row>
        <row r="52">
          <cell r="A52">
            <v>43</v>
          </cell>
          <cell r="B52">
            <v>110.92</v>
          </cell>
        </row>
        <row r="53">
          <cell r="A53">
            <v>44</v>
          </cell>
          <cell r="B53">
            <v>111.49</v>
          </cell>
        </row>
        <row r="54">
          <cell r="A54">
            <v>45</v>
          </cell>
          <cell r="B54">
            <v>112.11</v>
          </cell>
        </row>
        <row r="55">
          <cell r="A55">
            <v>46</v>
          </cell>
          <cell r="B55">
            <v>112.79</v>
          </cell>
        </row>
        <row r="56">
          <cell r="A56">
            <v>47</v>
          </cell>
          <cell r="B56">
            <v>113.52</v>
          </cell>
        </row>
        <row r="57">
          <cell r="A57">
            <v>48</v>
          </cell>
          <cell r="B57">
            <v>114.33</v>
          </cell>
        </row>
        <row r="58">
          <cell r="A58">
            <v>49</v>
          </cell>
          <cell r="B58">
            <v>115.19</v>
          </cell>
        </row>
        <row r="59">
          <cell r="A59">
            <v>50</v>
          </cell>
          <cell r="B59">
            <v>116.13</v>
          </cell>
        </row>
        <row r="60">
          <cell r="A60">
            <v>51</v>
          </cell>
          <cell r="B60">
            <v>117.13</v>
          </cell>
        </row>
        <row r="61">
          <cell r="A61">
            <v>52</v>
          </cell>
          <cell r="B61">
            <v>118.21</v>
          </cell>
        </row>
        <row r="62">
          <cell r="A62">
            <v>53</v>
          </cell>
          <cell r="B62">
            <v>119.36</v>
          </cell>
        </row>
        <row r="63">
          <cell r="A63">
            <v>54</v>
          </cell>
          <cell r="B63">
            <v>120.59</v>
          </cell>
        </row>
        <row r="64">
          <cell r="A64">
            <v>55</v>
          </cell>
          <cell r="B64">
            <v>121.89</v>
          </cell>
        </row>
        <row r="65">
          <cell r="A65">
            <v>56</v>
          </cell>
          <cell r="B65">
            <v>123.28</v>
          </cell>
        </row>
        <row r="66">
          <cell r="A66">
            <v>57</v>
          </cell>
          <cell r="B66">
            <v>124.76</v>
          </cell>
        </row>
        <row r="67">
          <cell r="A67">
            <v>58</v>
          </cell>
          <cell r="B67">
            <v>126.32</v>
          </cell>
        </row>
        <row r="68">
          <cell r="A68">
            <v>59</v>
          </cell>
          <cell r="B68">
            <v>127.97</v>
          </cell>
        </row>
        <row r="69">
          <cell r="A69">
            <v>60</v>
          </cell>
          <cell r="B69">
            <v>129.71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 refreshError="1"/>
      <sheetData sheetId="13" refreshError="1"/>
      <sheetData sheetId="14"/>
      <sheetData sheetId="15" refreshError="1"/>
      <sheetData sheetId="16"/>
      <sheetData sheetId="17"/>
      <sheetData sheetId="18"/>
      <sheetData sheetId="19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"/>
      <sheetName val="Test Plan NB"/>
      <sheetName val="Test Plan"/>
      <sheetName val="TLN5"/>
      <sheetName val="TLN4"/>
      <sheetName val="TLN5ex"/>
      <sheetName val="TLN4ex"/>
      <sheetName val="LPFAC"/>
      <sheetName val="Sheet25"/>
    </sheetNames>
    <sheetDataSet>
      <sheetData sheetId="0" refreshError="1"/>
      <sheetData sheetId="1" refreshError="1"/>
      <sheetData sheetId="2" refreshError="1"/>
      <sheetData sheetId="3">
        <row r="5">
          <cell r="A5">
            <v>18</v>
          </cell>
          <cell r="B5">
            <v>10.73</v>
          </cell>
          <cell r="C5">
            <v>11.38</v>
          </cell>
          <cell r="D5">
            <v>12.07</v>
          </cell>
          <cell r="E5">
            <v>12.84</v>
          </cell>
          <cell r="F5">
            <v>13.65</v>
          </cell>
          <cell r="G5">
            <v>15.02</v>
          </cell>
          <cell r="H5">
            <v>16.54</v>
          </cell>
          <cell r="I5">
            <v>17.559999999999999</v>
          </cell>
          <cell r="J5">
            <v>18.649999999999999</v>
          </cell>
          <cell r="K5">
            <v>19.82</v>
          </cell>
          <cell r="L5">
            <v>21.06</v>
          </cell>
        </row>
        <row r="6">
          <cell r="A6">
            <v>19</v>
          </cell>
          <cell r="B6">
            <v>10.73</v>
          </cell>
          <cell r="C6">
            <v>11.38</v>
          </cell>
          <cell r="D6">
            <v>12.07</v>
          </cell>
          <cell r="E6">
            <v>12.84</v>
          </cell>
          <cell r="F6">
            <v>13.65</v>
          </cell>
          <cell r="G6">
            <v>15.02</v>
          </cell>
          <cell r="H6">
            <v>16.54</v>
          </cell>
          <cell r="I6">
            <v>17.559999999999999</v>
          </cell>
          <cell r="J6">
            <v>18.649999999999999</v>
          </cell>
          <cell r="K6">
            <v>19.82</v>
          </cell>
          <cell r="L6">
            <v>21.06</v>
          </cell>
        </row>
        <row r="7">
          <cell r="A7">
            <v>20</v>
          </cell>
          <cell r="B7">
            <v>10.73</v>
          </cell>
          <cell r="C7">
            <v>11.38</v>
          </cell>
          <cell r="D7">
            <v>12.07</v>
          </cell>
          <cell r="E7">
            <v>12.84</v>
          </cell>
          <cell r="F7">
            <v>13.65</v>
          </cell>
          <cell r="G7">
            <v>15.02</v>
          </cell>
          <cell r="H7">
            <v>16.54</v>
          </cell>
          <cell r="I7">
            <v>17.559999999999999</v>
          </cell>
          <cell r="J7">
            <v>18.649999999999999</v>
          </cell>
          <cell r="K7">
            <v>19.82</v>
          </cell>
          <cell r="L7">
            <v>21.06</v>
          </cell>
        </row>
        <row r="8">
          <cell r="A8">
            <v>21</v>
          </cell>
          <cell r="B8">
            <v>10.73</v>
          </cell>
          <cell r="C8">
            <v>11.38</v>
          </cell>
          <cell r="D8">
            <v>12.07</v>
          </cell>
          <cell r="E8">
            <v>12.84</v>
          </cell>
          <cell r="F8">
            <v>13.65</v>
          </cell>
          <cell r="G8">
            <v>15.02</v>
          </cell>
          <cell r="H8">
            <v>16.54</v>
          </cell>
          <cell r="I8">
            <v>17.559999999999999</v>
          </cell>
          <cell r="J8">
            <v>18.649999999999999</v>
          </cell>
          <cell r="K8">
            <v>19.82</v>
          </cell>
          <cell r="L8">
            <v>21.06</v>
          </cell>
        </row>
        <row r="9">
          <cell r="A9">
            <v>22</v>
          </cell>
          <cell r="B9">
            <v>10.73</v>
          </cell>
          <cell r="C9">
            <v>11.38</v>
          </cell>
          <cell r="D9">
            <v>12.07</v>
          </cell>
          <cell r="E9">
            <v>12.84</v>
          </cell>
          <cell r="F9">
            <v>13.65</v>
          </cell>
          <cell r="G9">
            <v>15.02</v>
          </cell>
          <cell r="H9">
            <v>16.54</v>
          </cell>
          <cell r="I9">
            <v>17.559999999999999</v>
          </cell>
          <cell r="J9">
            <v>18.649999999999999</v>
          </cell>
          <cell r="K9">
            <v>19.82</v>
          </cell>
          <cell r="L9">
            <v>21.06</v>
          </cell>
        </row>
        <row r="10">
          <cell r="A10">
            <v>23</v>
          </cell>
          <cell r="B10">
            <v>10.73</v>
          </cell>
          <cell r="C10">
            <v>11.38</v>
          </cell>
          <cell r="D10">
            <v>12.07</v>
          </cell>
          <cell r="E10">
            <v>12.84</v>
          </cell>
          <cell r="F10">
            <v>13.65</v>
          </cell>
          <cell r="G10">
            <v>15.02</v>
          </cell>
          <cell r="H10">
            <v>16.54</v>
          </cell>
          <cell r="I10">
            <v>17.559999999999999</v>
          </cell>
          <cell r="J10">
            <v>18.649999999999999</v>
          </cell>
          <cell r="K10">
            <v>19.82</v>
          </cell>
          <cell r="L10">
            <v>21.06</v>
          </cell>
        </row>
        <row r="11">
          <cell r="A11">
            <v>24</v>
          </cell>
          <cell r="B11">
            <v>10.73</v>
          </cell>
          <cell r="C11">
            <v>11.38</v>
          </cell>
          <cell r="D11">
            <v>12.07</v>
          </cell>
          <cell r="E11">
            <v>12.84</v>
          </cell>
          <cell r="F11">
            <v>13.65</v>
          </cell>
          <cell r="G11">
            <v>15.02</v>
          </cell>
          <cell r="H11">
            <v>16.54</v>
          </cell>
          <cell r="I11">
            <v>17.559999999999999</v>
          </cell>
          <cell r="J11">
            <v>18.649999999999999</v>
          </cell>
          <cell r="K11">
            <v>19.82</v>
          </cell>
          <cell r="L11">
            <v>21.06</v>
          </cell>
        </row>
        <row r="12">
          <cell r="A12">
            <v>25</v>
          </cell>
          <cell r="B12">
            <v>10.73</v>
          </cell>
          <cell r="C12">
            <v>11.38</v>
          </cell>
          <cell r="D12">
            <v>12.07</v>
          </cell>
          <cell r="E12">
            <v>12.84</v>
          </cell>
          <cell r="F12">
            <v>13.65</v>
          </cell>
          <cell r="G12">
            <v>15.02</v>
          </cell>
          <cell r="H12">
            <v>16.54</v>
          </cell>
          <cell r="I12">
            <v>17.559999999999999</v>
          </cell>
          <cell r="J12">
            <v>18.649999999999999</v>
          </cell>
          <cell r="K12">
            <v>19.82</v>
          </cell>
          <cell r="L12">
            <v>21.06</v>
          </cell>
        </row>
        <row r="13">
          <cell r="A13">
            <v>26</v>
          </cell>
          <cell r="B13">
            <v>10.79</v>
          </cell>
          <cell r="C13">
            <v>11.47</v>
          </cell>
          <cell r="D13">
            <v>12.2</v>
          </cell>
          <cell r="E13">
            <v>13</v>
          </cell>
          <cell r="F13">
            <v>13.86</v>
          </cell>
          <cell r="G13">
            <v>15.29</v>
          </cell>
          <cell r="H13">
            <v>16.87</v>
          </cell>
          <cell r="I13">
            <v>17.95</v>
          </cell>
          <cell r="J13">
            <v>19.100000000000001</v>
          </cell>
          <cell r="K13">
            <v>20.34</v>
          </cell>
          <cell r="L13">
            <v>21.66</v>
          </cell>
        </row>
        <row r="14">
          <cell r="A14">
            <v>27</v>
          </cell>
          <cell r="B14">
            <v>10.85</v>
          </cell>
          <cell r="C14">
            <v>11.56</v>
          </cell>
          <cell r="D14">
            <v>12.32</v>
          </cell>
          <cell r="E14">
            <v>13.17</v>
          </cell>
          <cell r="F14">
            <v>14.07</v>
          </cell>
          <cell r="G14">
            <v>15.56</v>
          </cell>
          <cell r="H14">
            <v>17.2</v>
          </cell>
          <cell r="I14">
            <v>18.350000000000001</v>
          </cell>
          <cell r="J14">
            <v>19.57</v>
          </cell>
          <cell r="K14">
            <v>20.88</v>
          </cell>
          <cell r="L14">
            <v>22.28</v>
          </cell>
        </row>
        <row r="15">
          <cell r="A15">
            <v>28</v>
          </cell>
          <cell r="B15">
            <v>10.91</v>
          </cell>
          <cell r="C15">
            <v>11.65</v>
          </cell>
          <cell r="D15">
            <v>12.44</v>
          </cell>
          <cell r="E15">
            <v>13.34</v>
          </cell>
          <cell r="F15">
            <v>14.29</v>
          </cell>
          <cell r="G15">
            <v>15.84</v>
          </cell>
          <cell r="H15">
            <v>17.55</v>
          </cell>
          <cell r="I15">
            <v>18.75</v>
          </cell>
          <cell r="J15">
            <v>20.04</v>
          </cell>
          <cell r="K15">
            <v>21.43</v>
          </cell>
          <cell r="L15">
            <v>22.91</v>
          </cell>
        </row>
        <row r="16">
          <cell r="A16">
            <v>29</v>
          </cell>
          <cell r="B16">
            <v>10.97</v>
          </cell>
          <cell r="C16">
            <v>11.74</v>
          </cell>
          <cell r="D16">
            <v>12.57</v>
          </cell>
          <cell r="E16">
            <v>13.51</v>
          </cell>
          <cell r="F16">
            <v>14.52</v>
          </cell>
          <cell r="G16">
            <v>16.12</v>
          </cell>
          <cell r="H16">
            <v>17.899999999999999</v>
          </cell>
          <cell r="I16">
            <v>19.170000000000002</v>
          </cell>
          <cell r="J16">
            <v>20.53</v>
          </cell>
          <cell r="K16">
            <v>21.99</v>
          </cell>
          <cell r="L16">
            <v>23.56</v>
          </cell>
        </row>
        <row r="17">
          <cell r="A17">
            <v>30</v>
          </cell>
          <cell r="B17">
            <v>11.04</v>
          </cell>
          <cell r="C17">
            <v>11.83</v>
          </cell>
          <cell r="D17">
            <v>12.69</v>
          </cell>
          <cell r="E17">
            <v>13.68</v>
          </cell>
          <cell r="F17">
            <v>14.74</v>
          </cell>
          <cell r="G17">
            <v>16.399999999999999</v>
          </cell>
          <cell r="H17">
            <v>18.25</v>
          </cell>
          <cell r="I17">
            <v>19.59</v>
          </cell>
          <cell r="J17">
            <v>21.03</v>
          </cell>
          <cell r="K17">
            <v>22.58</v>
          </cell>
          <cell r="L17">
            <v>24.23</v>
          </cell>
        </row>
        <row r="18">
          <cell r="A18">
            <v>31</v>
          </cell>
          <cell r="B18">
            <v>11.35</v>
          </cell>
          <cell r="C18">
            <v>12.24</v>
          </cell>
          <cell r="D18">
            <v>13.19</v>
          </cell>
          <cell r="E18">
            <v>14.26</v>
          </cell>
          <cell r="F18">
            <v>15.42</v>
          </cell>
          <cell r="G18">
            <v>17.170000000000002</v>
          </cell>
          <cell r="H18">
            <v>19.12</v>
          </cell>
          <cell r="I18">
            <v>20.57</v>
          </cell>
          <cell r="J18">
            <v>22.13</v>
          </cell>
          <cell r="K18">
            <v>23.79</v>
          </cell>
          <cell r="L18">
            <v>25.57</v>
          </cell>
        </row>
        <row r="19">
          <cell r="A19">
            <v>32</v>
          </cell>
          <cell r="B19">
            <v>11.68</v>
          </cell>
          <cell r="C19">
            <v>12.65</v>
          </cell>
          <cell r="D19">
            <v>13.7</v>
          </cell>
          <cell r="E19">
            <v>14.87</v>
          </cell>
          <cell r="F19">
            <v>16.14</v>
          </cell>
          <cell r="G19">
            <v>17.98</v>
          </cell>
          <cell r="H19">
            <v>20.03</v>
          </cell>
          <cell r="I19">
            <v>21.6</v>
          </cell>
          <cell r="J19">
            <v>23.29</v>
          </cell>
          <cell r="K19">
            <v>25.07</v>
          </cell>
          <cell r="L19">
            <v>26.97</v>
          </cell>
        </row>
        <row r="20">
          <cell r="A20">
            <v>33</v>
          </cell>
          <cell r="B20">
            <v>12.02</v>
          </cell>
          <cell r="C20">
            <v>13.08</v>
          </cell>
          <cell r="D20">
            <v>14.23</v>
          </cell>
          <cell r="E20">
            <v>15.5</v>
          </cell>
          <cell r="F20">
            <v>16.88</v>
          </cell>
          <cell r="G20">
            <v>18.82</v>
          </cell>
          <cell r="H20">
            <v>20.98</v>
          </cell>
          <cell r="I20">
            <v>22.68</v>
          </cell>
          <cell r="J20">
            <v>24.52</v>
          </cell>
          <cell r="K20">
            <v>26.41</v>
          </cell>
          <cell r="L20">
            <v>28.46</v>
          </cell>
        </row>
        <row r="21">
          <cell r="A21">
            <v>34</v>
          </cell>
          <cell r="B21">
            <v>12.36</v>
          </cell>
          <cell r="C21">
            <v>13.52</v>
          </cell>
          <cell r="D21">
            <v>14.78</v>
          </cell>
          <cell r="E21">
            <v>16.16</v>
          </cell>
          <cell r="F21">
            <v>17.66</v>
          </cell>
          <cell r="G21">
            <v>19.7</v>
          </cell>
          <cell r="H21">
            <v>21.98</v>
          </cell>
          <cell r="I21">
            <v>23.81</v>
          </cell>
          <cell r="J21">
            <v>25.8</v>
          </cell>
          <cell r="K21">
            <v>27.83</v>
          </cell>
          <cell r="L21">
            <v>30.02</v>
          </cell>
        </row>
        <row r="22">
          <cell r="A22">
            <v>35</v>
          </cell>
          <cell r="B22">
            <v>12.72</v>
          </cell>
          <cell r="C22">
            <v>13.98</v>
          </cell>
          <cell r="D22">
            <v>15.36</v>
          </cell>
          <cell r="E22">
            <v>16.850000000000001</v>
          </cell>
          <cell r="F22">
            <v>18.48</v>
          </cell>
          <cell r="G22">
            <v>20.63</v>
          </cell>
          <cell r="H22">
            <v>23.03</v>
          </cell>
          <cell r="I22">
            <v>25</v>
          </cell>
          <cell r="J22">
            <v>27.15</v>
          </cell>
          <cell r="K22">
            <v>29.33</v>
          </cell>
          <cell r="L22">
            <v>31.67</v>
          </cell>
        </row>
        <row r="23">
          <cell r="A23">
            <v>36</v>
          </cell>
          <cell r="B23">
            <v>13.33</v>
          </cell>
          <cell r="C23">
            <v>14.71</v>
          </cell>
          <cell r="D23">
            <v>16.239999999999998</v>
          </cell>
          <cell r="E23">
            <v>17.87</v>
          </cell>
          <cell r="F23">
            <v>19.649999999999999</v>
          </cell>
          <cell r="G23">
            <v>21.96</v>
          </cell>
          <cell r="H23">
            <v>24.55</v>
          </cell>
          <cell r="I23">
            <v>26.67</v>
          </cell>
          <cell r="J23">
            <v>28.97</v>
          </cell>
          <cell r="K23">
            <v>31.35</v>
          </cell>
          <cell r="L23">
            <v>33.93</v>
          </cell>
        </row>
        <row r="24">
          <cell r="A24">
            <v>37</v>
          </cell>
          <cell r="B24">
            <v>13.96</v>
          </cell>
          <cell r="C24">
            <v>15.49</v>
          </cell>
          <cell r="D24">
            <v>17.170000000000002</v>
          </cell>
          <cell r="E24">
            <v>18.95</v>
          </cell>
          <cell r="F24">
            <v>20.91</v>
          </cell>
          <cell r="G24">
            <v>23.39</v>
          </cell>
          <cell r="H24">
            <v>26.17</v>
          </cell>
          <cell r="I24">
            <v>28.44</v>
          </cell>
          <cell r="J24">
            <v>30.91</v>
          </cell>
          <cell r="K24">
            <v>33.520000000000003</v>
          </cell>
          <cell r="L24">
            <v>36.35</v>
          </cell>
        </row>
        <row r="25">
          <cell r="A25">
            <v>38</v>
          </cell>
          <cell r="B25">
            <v>14.63</v>
          </cell>
          <cell r="C25">
            <v>16.3</v>
          </cell>
          <cell r="D25">
            <v>18.16</v>
          </cell>
          <cell r="E25">
            <v>20.09</v>
          </cell>
          <cell r="F25">
            <v>22.24</v>
          </cell>
          <cell r="G25">
            <v>24.91</v>
          </cell>
          <cell r="H25">
            <v>27.9</v>
          </cell>
          <cell r="I25">
            <v>30.33</v>
          </cell>
          <cell r="J25">
            <v>32.979999999999997</v>
          </cell>
          <cell r="K25">
            <v>35.840000000000003</v>
          </cell>
          <cell r="L25">
            <v>38.950000000000003</v>
          </cell>
        </row>
        <row r="26">
          <cell r="A26">
            <v>39</v>
          </cell>
          <cell r="B26">
            <v>15.33</v>
          </cell>
          <cell r="C26">
            <v>17.16</v>
          </cell>
          <cell r="D26">
            <v>19.2</v>
          </cell>
          <cell r="E26">
            <v>21.31</v>
          </cell>
          <cell r="F26">
            <v>23.65</v>
          </cell>
          <cell r="G26">
            <v>26.52</v>
          </cell>
          <cell r="H26">
            <v>29.74</v>
          </cell>
          <cell r="I26">
            <v>32.35</v>
          </cell>
          <cell r="J26">
            <v>35.19</v>
          </cell>
          <cell r="K26">
            <v>38.32</v>
          </cell>
          <cell r="L26">
            <v>41.73</v>
          </cell>
        </row>
        <row r="27">
          <cell r="A27">
            <v>40</v>
          </cell>
          <cell r="B27">
            <v>16.059999999999999</v>
          </cell>
          <cell r="C27">
            <v>18.059999999999999</v>
          </cell>
          <cell r="D27">
            <v>20.3</v>
          </cell>
          <cell r="E27">
            <v>22.6</v>
          </cell>
          <cell r="F27">
            <v>25.16</v>
          </cell>
          <cell r="G27">
            <v>28.24</v>
          </cell>
          <cell r="H27">
            <v>31.7</v>
          </cell>
          <cell r="I27">
            <v>34.5</v>
          </cell>
          <cell r="J27">
            <v>37.54</v>
          </cell>
          <cell r="K27">
            <v>40.97</v>
          </cell>
          <cell r="L27">
            <v>44.7</v>
          </cell>
        </row>
        <row r="28">
          <cell r="A28">
            <v>41</v>
          </cell>
          <cell r="B28">
            <v>16.96</v>
          </cell>
          <cell r="C28">
            <v>19.16</v>
          </cell>
          <cell r="D28">
            <v>21.64</v>
          </cell>
          <cell r="E28">
            <v>24.14</v>
          </cell>
          <cell r="F28">
            <v>26.93</v>
          </cell>
          <cell r="G28">
            <v>30.25</v>
          </cell>
          <cell r="H28">
            <v>33.99</v>
          </cell>
          <cell r="I28">
            <v>37.01</v>
          </cell>
          <cell r="J28">
            <v>40.299999999999997</v>
          </cell>
          <cell r="K28">
            <v>43.99</v>
          </cell>
          <cell r="L28">
            <v>48.01</v>
          </cell>
        </row>
        <row r="29">
          <cell r="A29">
            <v>42</v>
          </cell>
          <cell r="B29">
            <v>17.899999999999999</v>
          </cell>
          <cell r="C29">
            <v>20.32</v>
          </cell>
          <cell r="D29">
            <v>23.07</v>
          </cell>
          <cell r="E29">
            <v>25.78</v>
          </cell>
          <cell r="F29">
            <v>28.82</v>
          </cell>
          <cell r="G29">
            <v>32.409999999999997</v>
          </cell>
          <cell r="H29">
            <v>36.450000000000003</v>
          </cell>
          <cell r="I29">
            <v>39.71</v>
          </cell>
          <cell r="J29">
            <v>43.26</v>
          </cell>
          <cell r="K29">
            <v>47.23</v>
          </cell>
          <cell r="L29">
            <v>51.56</v>
          </cell>
        </row>
        <row r="30">
          <cell r="A30">
            <v>43</v>
          </cell>
          <cell r="B30">
            <v>18.899999999999999</v>
          </cell>
          <cell r="C30">
            <v>21.56</v>
          </cell>
          <cell r="D30">
            <v>24.59</v>
          </cell>
          <cell r="E30">
            <v>27.54</v>
          </cell>
          <cell r="F30">
            <v>30.84</v>
          </cell>
          <cell r="G30">
            <v>34.72</v>
          </cell>
          <cell r="H30">
            <v>39.08</v>
          </cell>
          <cell r="I30">
            <v>42.6</v>
          </cell>
          <cell r="J30">
            <v>46.44</v>
          </cell>
          <cell r="K30">
            <v>50.71</v>
          </cell>
          <cell r="L30">
            <v>55.37</v>
          </cell>
        </row>
        <row r="31">
          <cell r="A31">
            <v>44</v>
          </cell>
          <cell r="B31">
            <v>19.95</v>
          </cell>
          <cell r="C31">
            <v>22.87</v>
          </cell>
          <cell r="D31">
            <v>26.21</v>
          </cell>
          <cell r="E31">
            <v>29.41</v>
          </cell>
          <cell r="F31">
            <v>33.01</v>
          </cell>
          <cell r="G31">
            <v>37.19</v>
          </cell>
          <cell r="H31">
            <v>41.9</v>
          </cell>
          <cell r="I31">
            <v>45.71</v>
          </cell>
          <cell r="J31">
            <v>49.86</v>
          </cell>
          <cell r="K31">
            <v>54.45</v>
          </cell>
          <cell r="L31">
            <v>59.46</v>
          </cell>
        </row>
        <row r="32">
          <cell r="A32">
            <v>45</v>
          </cell>
          <cell r="B32">
            <v>21.06</v>
          </cell>
          <cell r="C32">
            <v>24.26</v>
          </cell>
          <cell r="D32">
            <v>27.94</v>
          </cell>
          <cell r="E32">
            <v>31.42</v>
          </cell>
          <cell r="F32">
            <v>35.32</v>
          </cell>
          <cell r="G32">
            <v>39.840000000000003</v>
          </cell>
          <cell r="H32">
            <v>44.93</v>
          </cell>
          <cell r="I32">
            <v>49.04</v>
          </cell>
          <cell r="J32">
            <v>53.52</v>
          </cell>
          <cell r="K32">
            <v>58.46</v>
          </cell>
          <cell r="L32">
            <v>63.85</v>
          </cell>
        </row>
        <row r="33">
          <cell r="A33">
            <v>46</v>
          </cell>
          <cell r="B33">
            <v>22.48</v>
          </cell>
          <cell r="C33">
            <v>25.98</v>
          </cell>
          <cell r="D33">
            <v>30.02</v>
          </cell>
          <cell r="E33">
            <v>33.82</v>
          </cell>
          <cell r="F33">
            <v>38.1</v>
          </cell>
          <cell r="G33">
            <v>42.96</v>
          </cell>
          <cell r="H33">
            <v>48.44</v>
          </cell>
          <cell r="I33">
            <v>52.91</v>
          </cell>
          <cell r="J33">
            <v>57.78</v>
          </cell>
          <cell r="K33">
            <v>63.09</v>
          </cell>
          <cell r="L33">
            <v>68.89</v>
          </cell>
        </row>
        <row r="34">
          <cell r="A34">
            <v>47</v>
          </cell>
          <cell r="B34">
            <v>24</v>
          </cell>
          <cell r="C34">
            <v>27.82</v>
          </cell>
          <cell r="D34">
            <v>32.25</v>
          </cell>
          <cell r="E34">
            <v>36.4</v>
          </cell>
          <cell r="F34">
            <v>41.08</v>
          </cell>
          <cell r="G34">
            <v>46.32</v>
          </cell>
          <cell r="H34">
            <v>52.24</v>
          </cell>
          <cell r="I34">
            <v>57.08</v>
          </cell>
          <cell r="J34">
            <v>62.38</v>
          </cell>
          <cell r="K34">
            <v>68.09</v>
          </cell>
          <cell r="L34">
            <v>74.319999999999993</v>
          </cell>
        </row>
        <row r="35">
          <cell r="A35">
            <v>48</v>
          </cell>
          <cell r="B35">
            <v>25.62</v>
          </cell>
          <cell r="C35">
            <v>29.79</v>
          </cell>
          <cell r="D35">
            <v>34.64</v>
          </cell>
          <cell r="E35">
            <v>39.18</v>
          </cell>
          <cell r="F35">
            <v>44.31</v>
          </cell>
          <cell r="G35">
            <v>49.95</v>
          </cell>
          <cell r="H35">
            <v>56.32</v>
          </cell>
          <cell r="I35">
            <v>61.59</v>
          </cell>
          <cell r="J35">
            <v>67.34</v>
          </cell>
          <cell r="K35">
            <v>73.48</v>
          </cell>
          <cell r="L35">
            <v>80.17</v>
          </cell>
        </row>
        <row r="36">
          <cell r="A36">
            <v>49</v>
          </cell>
          <cell r="B36">
            <v>27.36</v>
          </cell>
          <cell r="C36">
            <v>31.91</v>
          </cell>
          <cell r="D36">
            <v>37.22</v>
          </cell>
          <cell r="E36">
            <v>42.17</v>
          </cell>
          <cell r="F36">
            <v>47.78</v>
          </cell>
          <cell r="G36">
            <v>53.87</v>
          </cell>
          <cell r="H36">
            <v>60.73</v>
          </cell>
          <cell r="I36">
            <v>66.45</v>
          </cell>
          <cell r="J36">
            <v>72.7</v>
          </cell>
          <cell r="K36">
            <v>79.3</v>
          </cell>
          <cell r="L36">
            <v>86.49</v>
          </cell>
        </row>
        <row r="37">
          <cell r="A37">
            <v>50</v>
          </cell>
          <cell r="B37">
            <v>29.2</v>
          </cell>
          <cell r="C37">
            <v>34.17</v>
          </cell>
          <cell r="D37">
            <v>39.99</v>
          </cell>
          <cell r="E37">
            <v>45.39</v>
          </cell>
          <cell r="F37">
            <v>51.53</v>
          </cell>
          <cell r="G37">
            <v>58.09</v>
          </cell>
          <cell r="H37">
            <v>65.48</v>
          </cell>
          <cell r="I37">
            <v>71.69</v>
          </cell>
          <cell r="J37">
            <v>78.48</v>
          </cell>
          <cell r="K37">
            <v>85.58</v>
          </cell>
          <cell r="L37">
            <v>93.31</v>
          </cell>
        </row>
        <row r="38">
          <cell r="A38">
            <v>51</v>
          </cell>
          <cell r="B38">
            <v>31.49</v>
          </cell>
          <cell r="C38">
            <v>36.93</v>
          </cell>
          <cell r="D38">
            <v>43.32</v>
          </cell>
          <cell r="E38">
            <v>49.19</v>
          </cell>
          <cell r="F38">
            <v>55.86</v>
          </cell>
          <cell r="G38">
            <v>62.97</v>
          </cell>
          <cell r="H38">
            <v>70.98</v>
          </cell>
          <cell r="I38">
            <v>77.819999999999993</v>
          </cell>
          <cell r="J38">
            <v>85.31</v>
          </cell>
          <cell r="K38">
            <v>92.72</v>
          </cell>
          <cell r="L38">
            <v>0</v>
          </cell>
        </row>
        <row r="39">
          <cell r="A39">
            <v>52</v>
          </cell>
          <cell r="B39">
            <v>33.950000000000003</v>
          </cell>
          <cell r="C39">
            <v>39.909999999999997</v>
          </cell>
          <cell r="D39">
            <v>46.92</v>
          </cell>
          <cell r="E39">
            <v>53.31</v>
          </cell>
          <cell r="F39">
            <v>60.56</v>
          </cell>
          <cell r="G39">
            <v>68.260000000000005</v>
          </cell>
          <cell r="H39">
            <v>76.95</v>
          </cell>
          <cell r="I39">
            <v>84.47</v>
          </cell>
          <cell r="J39">
            <v>92.72</v>
          </cell>
          <cell r="K39">
            <v>0</v>
          </cell>
          <cell r="L39">
            <v>0</v>
          </cell>
        </row>
        <row r="40">
          <cell r="A40">
            <v>53</v>
          </cell>
          <cell r="B40">
            <v>36.6</v>
          </cell>
          <cell r="C40">
            <v>43.13</v>
          </cell>
          <cell r="D40">
            <v>50.83</v>
          </cell>
          <cell r="E40">
            <v>57.77</v>
          </cell>
          <cell r="F40">
            <v>65.650000000000006</v>
          </cell>
          <cell r="G40">
            <v>74</v>
          </cell>
          <cell r="H40">
            <v>83.41</v>
          </cell>
          <cell r="I40">
            <v>91.69</v>
          </cell>
          <cell r="J40">
            <v>0</v>
          </cell>
          <cell r="K40">
            <v>0</v>
          </cell>
          <cell r="L40">
            <v>0</v>
          </cell>
        </row>
        <row r="41">
          <cell r="A41">
            <v>54</v>
          </cell>
          <cell r="B41">
            <v>39.46</v>
          </cell>
          <cell r="C41">
            <v>46.61</v>
          </cell>
          <cell r="D41">
            <v>55.06</v>
          </cell>
          <cell r="E41">
            <v>62.6</v>
          </cell>
          <cell r="F41">
            <v>71.180000000000007</v>
          </cell>
          <cell r="G41">
            <v>80.22</v>
          </cell>
          <cell r="H41">
            <v>90.42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A42">
            <v>55</v>
          </cell>
          <cell r="B42">
            <v>42.54</v>
          </cell>
          <cell r="C42">
            <v>50.37</v>
          </cell>
          <cell r="D42">
            <v>59.64</v>
          </cell>
          <cell r="E42">
            <v>67.84</v>
          </cell>
          <cell r="F42">
            <v>77.16</v>
          </cell>
          <cell r="G42">
            <v>86.97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A43">
            <v>56</v>
          </cell>
          <cell r="B43">
            <v>46.04</v>
          </cell>
          <cell r="C43">
            <v>54.44</v>
          </cell>
          <cell r="D43">
            <v>64.69</v>
          </cell>
          <cell r="E43">
            <v>73.52</v>
          </cell>
          <cell r="F43">
            <v>84.24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A44">
            <v>57</v>
          </cell>
          <cell r="B44">
            <v>49.83</v>
          </cell>
          <cell r="C44">
            <v>58.83</v>
          </cell>
          <cell r="D44">
            <v>70.16</v>
          </cell>
          <cell r="E44">
            <v>79.67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A45">
            <v>58</v>
          </cell>
          <cell r="B45">
            <v>53.94</v>
          </cell>
          <cell r="C45">
            <v>63.58</v>
          </cell>
          <cell r="D45">
            <v>76.099999999999994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A46">
            <v>59</v>
          </cell>
          <cell r="B46">
            <v>58.38</v>
          </cell>
          <cell r="C46">
            <v>68.709999999999994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A47">
            <v>60</v>
          </cell>
          <cell r="B47">
            <v>63.18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</sheetData>
      <sheetData sheetId="4">
        <row r="5">
          <cell r="A5">
            <v>18</v>
          </cell>
          <cell r="B5">
            <v>4.3</v>
          </cell>
          <cell r="C5">
            <v>4.57</v>
          </cell>
          <cell r="D5">
            <v>4.8600000000000003</v>
          </cell>
          <cell r="E5">
            <v>5.35</v>
          </cell>
          <cell r="F5">
            <v>5.89</v>
          </cell>
          <cell r="G5">
            <v>6.25</v>
          </cell>
          <cell r="H5">
            <v>6.64</v>
          </cell>
          <cell r="I5">
            <v>7.06</v>
          </cell>
          <cell r="J5">
            <v>7.5</v>
          </cell>
        </row>
        <row r="6">
          <cell r="A6">
            <v>19</v>
          </cell>
          <cell r="B6">
            <v>4.3</v>
          </cell>
          <cell r="C6">
            <v>4.57</v>
          </cell>
          <cell r="D6">
            <v>4.8600000000000003</v>
          </cell>
          <cell r="E6">
            <v>5.35</v>
          </cell>
          <cell r="F6">
            <v>5.89</v>
          </cell>
          <cell r="G6">
            <v>6.25</v>
          </cell>
          <cell r="H6">
            <v>6.64</v>
          </cell>
          <cell r="I6">
            <v>7.06</v>
          </cell>
          <cell r="J6">
            <v>7.5</v>
          </cell>
        </row>
        <row r="7">
          <cell r="A7">
            <v>20</v>
          </cell>
          <cell r="B7">
            <v>4.3</v>
          </cell>
          <cell r="C7">
            <v>4.57</v>
          </cell>
          <cell r="D7">
            <v>4.8600000000000003</v>
          </cell>
          <cell r="E7">
            <v>5.35</v>
          </cell>
          <cell r="F7">
            <v>5.89</v>
          </cell>
          <cell r="G7">
            <v>6.25</v>
          </cell>
          <cell r="H7">
            <v>6.64</v>
          </cell>
          <cell r="I7">
            <v>7.06</v>
          </cell>
          <cell r="J7">
            <v>7.5</v>
          </cell>
        </row>
        <row r="8">
          <cell r="A8">
            <v>21</v>
          </cell>
          <cell r="B8">
            <v>4.3</v>
          </cell>
          <cell r="C8">
            <v>4.57</v>
          </cell>
          <cell r="D8">
            <v>4.8600000000000003</v>
          </cell>
          <cell r="E8">
            <v>5.35</v>
          </cell>
          <cell r="F8">
            <v>5.89</v>
          </cell>
          <cell r="G8">
            <v>6.25</v>
          </cell>
          <cell r="H8">
            <v>6.64</v>
          </cell>
          <cell r="I8">
            <v>7.06</v>
          </cell>
          <cell r="J8">
            <v>7.5</v>
          </cell>
        </row>
        <row r="9">
          <cell r="A9">
            <v>22</v>
          </cell>
          <cell r="B9">
            <v>4.3</v>
          </cell>
          <cell r="C9">
            <v>4.57</v>
          </cell>
          <cell r="D9">
            <v>4.8600000000000003</v>
          </cell>
          <cell r="E9">
            <v>5.35</v>
          </cell>
          <cell r="F9">
            <v>5.89</v>
          </cell>
          <cell r="G9">
            <v>6.25</v>
          </cell>
          <cell r="H9">
            <v>6.64</v>
          </cell>
          <cell r="I9">
            <v>7.06</v>
          </cell>
          <cell r="J9">
            <v>7.5</v>
          </cell>
        </row>
        <row r="10">
          <cell r="A10">
            <v>23</v>
          </cell>
          <cell r="B10">
            <v>4.3</v>
          </cell>
          <cell r="C10">
            <v>4.57</v>
          </cell>
          <cell r="D10">
            <v>4.8600000000000003</v>
          </cell>
          <cell r="E10">
            <v>5.35</v>
          </cell>
          <cell r="F10">
            <v>5.89</v>
          </cell>
          <cell r="G10">
            <v>6.25</v>
          </cell>
          <cell r="H10">
            <v>6.64</v>
          </cell>
          <cell r="I10">
            <v>7.06</v>
          </cell>
          <cell r="J10">
            <v>7.5</v>
          </cell>
        </row>
        <row r="11">
          <cell r="A11">
            <v>24</v>
          </cell>
          <cell r="B11">
            <v>4.3</v>
          </cell>
          <cell r="C11">
            <v>4.57</v>
          </cell>
          <cell r="D11">
            <v>4.8600000000000003</v>
          </cell>
          <cell r="E11">
            <v>5.35</v>
          </cell>
          <cell r="F11">
            <v>5.89</v>
          </cell>
          <cell r="G11">
            <v>6.25</v>
          </cell>
          <cell r="H11">
            <v>6.64</v>
          </cell>
          <cell r="I11">
            <v>7.06</v>
          </cell>
          <cell r="J11">
            <v>7.5</v>
          </cell>
        </row>
        <row r="12">
          <cell r="A12">
            <v>25</v>
          </cell>
          <cell r="B12">
            <v>4.3</v>
          </cell>
          <cell r="C12">
            <v>4.57</v>
          </cell>
          <cell r="D12">
            <v>4.8600000000000003</v>
          </cell>
          <cell r="E12">
            <v>5.35</v>
          </cell>
          <cell r="F12">
            <v>5.89</v>
          </cell>
          <cell r="G12">
            <v>6.25</v>
          </cell>
          <cell r="H12">
            <v>6.64</v>
          </cell>
          <cell r="I12">
            <v>7.06</v>
          </cell>
          <cell r="J12">
            <v>7.5</v>
          </cell>
        </row>
        <row r="13">
          <cell r="A13">
            <v>26</v>
          </cell>
          <cell r="B13">
            <v>4.34</v>
          </cell>
          <cell r="C13">
            <v>4.63</v>
          </cell>
          <cell r="D13">
            <v>4.9400000000000004</v>
          </cell>
          <cell r="E13">
            <v>5.45</v>
          </cell>
          <cell r="F13">
            <v>6.01</v>
          </cell>
          <cell r="G13">
            <v>6.39</v>
          </cell>
          <cell r="H13">
            <v>6.8</v>
          </cell>
          <cell r="I13">
            <v>7.24</v>
          </cell>
          <cell r="J13">
            <v>7.71</v>
          </cell>
        </row>
        <row r="14">
          <cell r="A14">
            <v>27</v>
          </cell>
          <cell r="B14">
            <v>4.3899999999999997</v>
          </cell>
          <cell r="C14">
            <v>4.6900000000000004</v>
          </cell>
          <cell r="D14">
            <v>5.01</v>
          </cell>
          <cell r="E14">
            <v>5.54</v>
          </cell>
          <cell r="F14">
            <v>6.13</v>
          </cell>
          <cell r="G14">
            <v>6.53</v>
          </cell>
          <cell r="H14">
            <v>6.97</v>
          </cell>
          <cell r="I14">
            <v>7.43</v>
          </cell>
          <cell r="J14">
            <v>7.93</v>
          </cell>
        </row>
        <row r="15">
          <cell r="A15">
            <v>28</v>
          </cell>
          <cell r="B15">
            <v>4.43</v>
          </cell>
          <cell r="C15">
            <v>4.75</v>
          </cell>
          <cell r="D15">
            <v>5.09</v>
          </cell>
          <cell r="E15">
            <v>5.64</v>
          </cell>
          <cell r="F15">
            <v>6.25</v>
          </cell>
          <cell r="G15">
            <v>6.68</v>
          </cell>
          <cell r="H15">
            <v>7.14</v>
          </cell>
          <cell r="I15">
            <v>7.63</v>
          </cell>
          <cell r="J15">
            <v>8.16</v>
          </cell>
        </row>
        <row r="16">
          <cell r="A16">
            <v>29</v>
          </cell>
          <cell r="B16">
            <v>4.4800000000000004</v>
          </cell>
          <cell r="C16">
            <v>4.8099999999999996</v>
          </cell>
          <cell r="D16">
            <v>5.17</v>
          </cell>
          <cell r="E16">
            <v>5.74</v>
          </cell>
          <cell r="F16">
            <v>6.37</v>
          </cell>
          <cell r="G16">
            <v>6.83</v>
          </cell>
          <cell r="H16">
            <v>7.31</v>
          </cell>
          <cell r="I16">
            <v>7.83</v>
          </cell>
          <cell r="J16">
            <v>8.39</v>
          </cell>
        </row>
        <row r="17">
          <cell r="A17">
            <v>30</v>
          </cell>
          <cell r="B17">
            <v>4.5199999999999996</v>
          </cell>
          <cell r="C17">
            <v>4.87</v>
          </cell>
          <cell r="D17">
            <v>5.25</v>
          </cell>
          <cell r="E17">
            <v>5.84</v>
          </cell>
          <cell r="F17">
            <v>6.5</v>
          </cell>
          <cell r="G17">
            <v>6.98</v>
          </cell>
          <cell r="H17">
            <v>7.49</v>
          </cell>
          <cell r="I17">
            <v>8.0399999999999991</v>
          </cell>
          <cell r="J17">
            <v>8.6300000000000008</v>
          </cell>
        </row>
        <row r="18">
          <cell r="A18">
            <v>31</v>
          </cell>
          <cell r="B18">
            <v>4.7</v>
          </cell>
          <cell r="C18">
            <v>5.08</v>
          </cell>
          <cell r="D18">
            <v>5.49</v>
          </cell>
          <cell r="E18">
            <v>6.12</v>
          </cell>
          <cell r="F18">
            <v>6.81</v>
          </cell>
          <cell r="G18">
            <v>7.33</v>
          </cell>
          <cell r="H18">
            <v>7.88</v>
          </cell>
          <cell r="I18">
            <v>8.4700000000000006</v>
          </cell>
          <cell r="J18">
            <v>9.1</v>
          </cell>
        </row>
        <row r="19">
          <cell r="A19">
            <v>32</v>
          </cell>
          <cell r="B19">
            <v>4.88</v>
          </cell>
          <cell r="C19">
            <v>5.29</v>
          </cell>
          <cell r="D19">
            <v>5.75</v>
          </cell>
          <cell r="E19">
            <v>6.4</v>
          </cell>
          <cell r="F19">
            <v>7.13</v>
          </cell>
          <cell r="G19">
            <v>7.69</v>
          </cell>
          <cell r="H19">
            <v>8.3000000000000007</v>
          </cell>
          <cell r="I19">
            <v>8.93</v>
          </cell>
          <cell r="J19">
            <v>9.61</v>
          </cell>
        </row>
        <row r="20">
          <cell r="A20">
            <v>33</v>
          </cell>
          <cell r="B20">
            <v>5.07</v>
          </cell>
          <cell r="C20">
            <v>5.52</v>
          </cell>
          <cell r="D20">
            <v>6.01</v>
          </cell>
          <cell r="E20">
            <v>6.7</v>
          </cell>
          <cell r="F20">
            <v>7.47</v>
          </cell>
          <cell r="G20">
            <v>8.08</v>
          </cell>
          <cell r="H20">
            <v>8.73</v>
          </cell>
          <cell r="I20">
            <v>9.41</v>
          </cell>
          <cell r="J20">
            <v>10.130000000000001</v>
          </cell>
        </row>
        <row r="21">
          <cell r="A21">
            <v>34</v>
          </cell>
          <cell r="B21">
            <v>5.27</v>
          </cell>
          <cell r="C21">
            <v>5.75</v>
          </cell>
          <cell r="D21">
            <v>6.29</v>
          </cell>
          <cell r="E21">
            <v>7.02</v>
          </cell>
          <cell r="F21">
            <v>7.83</v>
          </cell>
          <cell r="G21">
            <v>8.48</v>
          </cell>
          <cell r="H21">
            <v>9.19</v>
          </cell>
          <cell r="I21">
            <v>9.91</v>
          </cell>
          <cell r="J21">
            <v>10.69</v>
          </cell>
        </row>
        <row r="22">
          <cell r="A22">
            <v>35</v>
          </cell>
          <cell r="B22">
            <v>5.47</v>
          </cell>
          <cell r="C22">
            <v>6</v>
          </cell>
          <cell r="D22">
            <v>6.58</v>
          </cell>
          <cell r="E22">
            <v>7.35</v>
          </cell>
          <cell r="F22">
            <v>8.1999999999999993</v>
          </cell>
          <cell r="G22">
            <v>8.9</v>
          </cell>
          <cell r="H22">
            <v>9.67</v>
          </cell>
          <cell r="I22">
            <v>10.44</v>
          </cell>
          <cell r="J22">
            <v>11.28</v>
          </cell>
        </row>
        <row r="23">
          <cell r="A23">
            <v>36</v>
          </cell>
          <cell r="B23">
            <v>5.78</v>
          </cell>
          <cell r="C23">
            <v>6.36</v>
          </cell>
          <cell r="D23">
            <v>7</v>
          </cell>
          <cell r="E23">
            <v>7.82</v>
          </cell>
          <cell r="F23">
            <v>8.74</v>
          </cell>
          <cell r="G23">
            <v>9.5</v>
          </cell>
          <cell r="H23">
            <v>10.32</v>
          </cell>
          <cell r="I23">
            <v>11.17</v>
          </cell>
          <cell r="J23">
            <v>12.08</v>
          </cell>
        </row>
        <row r="24">
          <cell r="A24">
            <v>37</v>
          </cell>
          <cell r="B24">
            <v>6.12</v>
          </cell>
          <cell r="C24">
            <v>6.75</v>
          </cell>
          <cell r="D24">
            <v>7.44</v>
          </cell>
          <cell r="E24">
            <v>8.33</v>
          </cell>
          <cell r="F24">
            <v>9.32</v>
          </cell>
          <cell r="G24">
            <v>10.130000000000001</v>
          </cell>
          <cell r="H24">
            <v>11.01</v>
          </cell>
          <cell r="I24">
            <v>11.94</v>
          </cell>
          <cell r="J24">
            <v>12.95</v>
          </cell>
        </row>
        <row r="25">
          <cell r="A25">
            <v>38</v>
          </cell>
          <cell r="B25">
            <v>6.47</v>
          </cell>
          <cell r="C25">
            <v>7.16</v>
          </cell>
          <cell r="D25">
            <v>7.92</v>
          </cell>
          <cell r="E25">
            <v>8.8699999999999992</v>
          </cell>
          <cell r="F25">
            <v>9.93</v>
          </cell>
          <cell r="G25">
            <v>10.8</v>
          </cell>
          <cell r="H25">
            <v>11.74</v>
          </cell>
          <cell r="I25">
            <v>12.76</v>
          </cell>
          <cell r="J25">
            <v>13.87</v>
          </cell>
        </row>
        <row r="26">
          <cell r="A26">
            <v>39</v>
          </cell>
          <cell r="B26">
            <v>6.84</v>
          </cell>
          <cell r="C26">
            <v>7.59</v>
          </cell>
          <cell r="D26">
            <v>8.42</v>
          </cell>
          <cell r="E26">
            <v>9.4499999999999993</v>
          </cell>
          <cell r="F26">
            <v>10.59</v>
          </cell>
          <cell r="G26">
            <v>11.52</v>
          </cell>
          <cell r="H26">
            <v>12.53</v>
          </cell>
          <cell r="I26">
            <v>13.65</v>
          </cell>
          <cell r="J26">
            <v>14.86</v>
          </cell>
        </row>
        <row r="27">
          <cell r="A27">
            <v>40</v>
          </cell>
          <cell r="B27">
            <v>7.23</v>
          </cell>
          <cell r="C27">
            <v>8.0500000000000007</v>
          </cell>
          <cell r="D27">
            <v>8.9600000000000009</v>
          </cell>
          <cell r="E27">
            <v>10.06</v>
          </cell>
          <cell r="F27">
            <v>11.29</v>
          </cell>
          <cell r="G27">
            <v>12.29</v>
          </cell>
          <cell r="H27">
            <v>13.37</v>
          </cell>
          <cell r="I27">
            <v>14.59</v>
          </cell>
          <cell r="J27">
            <v>15.92</v>
          </cell>
        </row>
        <row r="28">
          <cell r="A28">
            <v>41</v>
          </cell>
          <cell r="B28">
            <v>7.71</v>
          </cell>
          <cell r="C28">
            <v>8.6</v>
          </cell>
          <cell r="D28">
            <v>9.59</v>
          </cell>
          <cell r="E28">
            <v>10.77</v>
          </cell>
          <cell r="F28">
            <v>12.11</v>
          </cell>
          <cell r="G28">
            <v>13.18</v>
          </cell>
          <cell r="H28">
            <v>14.35</v>
          </cell>
          <cell r="I28">
            <v>15.66</v>
          </cell>
          <cell r="J28">
            <v>17.100000000000001</v>
          </cell>
        </row>
        <row r="29">
          <cell r="A29">
            <v>42</v>
          </cell>
          <cell r="B29">
            <v>8.2200000000000006</v>
          </cell>
          <cell r="C29">
            <v>9.18</v>
          </cell>
          <cell r="D29">
            <v>10.26</v>
          </cell>
          <cell r="E29">
            <v>11.54</v>
          </cell>
          <cell r="F29">
            <v>12.98</v>
          </cell>
          <cell r="G29">
            <v>14.14</v>
          </cell>
          <cell r="H29">
            <v>15.41</v>
          </cell>
          <cell r="I29">
            <v>16.82</v>
          </cell>
          <cell r="J29">
            <v>18.36</v>
          </cell>
        </row>
        <row r="30">
          <cell r="A30">
            <v>43</v>
          </cell>
          <cell r="B30">
            <v>8.76</v>
          </cell>
          <cell r="C30">
            <v>9.81</v>
          </cell>
          <cell r="D30">
            <v>10.98</v>
          </cell>
          <cell r="E30">
            <v>12.36</v>
          </cell>
          <cell r="F30">
            <v>13.92</v>
          </cell>
          <cell r="G30">
            <v>15.17</v>
          </cell>
          <cell r="H30">
            <v>16.54</v>
          </cell>
          <cell r="I30">
            <v>18.059999999999999</v>
          </cell>
          <cell r="J30">
            <v>19.72</v>
          </cell>
        </row>
        <row r="31">
          <cell r="A31">
            <v>44</v>
          </cell>
          <cell r="B31">
            <v>9.33</v>
          </cell>
          <cell r="C31">
            <v>10.47</v>
          </cell>
          <cell r="D31">
            <v>11.75</v>
          </cell>
          <cell r="E31">
            <v>13.24</v>
          </cell>
          <cell r="F31">
            <v>14.92</v>
          </cell>
          <cell r="G31">
            <v>16.28</v>
          </cell>
          <cell r="H31">
            <v>17.760000000000002</v>
          </cell>
          <cell r="I31">
            <v>19.39</v>
          </cell>
          <cell r="J31">
            <v>21.17</v>
          </cell>
        </row>
        <row r="32">
          <cell r="A32">
            <v>45</v>
          </cell>
          <cell r="B32">
            <v>9.9499999999999993</v>
          </cell>
          <cell r="C32">
            <v>11.19</v>
          </cell>
          <cell r="D32">
            <v>12.58</v>
          </cell>
          <cell r="E32">
            <v>14.19</v>
          </cell>
          <cell r="F32">
            <v>16</v>
          </cell>
          <cell r="G32">
            <v>17.46</v>
          </cell>
          <cell r="H32">
            <v>19.059999999999999</v>
          </cell>
          <cell r="I32">
            <v>20.82</v>
          </cell>
          <cell r="J32">
            <v>22.74</v>
          </cell>
        </row>
        <row r="33">
          <cell r="A33">
            <v>46</v>
          </cell>
          <cell r="B33">
            <v>10.69</v>
          </cell>
          <cell r="C33">
            <v>12.04</v>
          </cell>
          <cell r="D33">
            <v>13.57</v>
          </cell>
          <cell r="E33">
            <v>15.3</v>
          </cell>
          <cell r="F33">
            <v>17.25</v>
          </cell>
          <cell r="G33">
            <v>18.84</v>
          </cell>
          <cell r="H33">
            <v>20.58</v>
          </cell>
          <cell r="I33">
            <v>22.47</v>
          </cell>
          <cell r="J33">
            <v>24.53</v>
          </cell>
        </row>
        <row r="34">
          <cell r="A34">
            <v>47</v>
          </cell>
          <cell r="B34">
            <v>11.48</v>
          </cell>
          <cell r="C34">
            <v>12.96</v>
          </cell>
          <cell r="D34">
            <v>14.63</v>
          </cell>
          <cell r="E34">
            <v>16.5</v>
          </cell>
          <cell r="F34">
            <v>18.600000000000001</v>
          </cell>
          <cell r="G34">
            <v>20.329999999999998</v>
          </cell>
          <cell r="H34">
            <v>22.21</v>
          </cell>
          <cell r="I34">
            <v>24.25</v>
          </cell>
          <cell r="J34">
            <v>26.47</v>
          </cell>
        </row>
        <row r="35">
          <cell r="A35">
            <v>48</v>
          </cell>
          <cell r="B35">
            <v>12.34</v>
          </cell>
          <cell r="C35">
            <v>13.95</v>
          </cell>
          <cell r="D35">
            <v>15.78</v>
          </cell>
          <cell r="E35">
            <v>17.79</v>
          </cell>
          <cell r="F35">
            <v>20.059999999999999</v>
          </cell>
          <cell r="G35">
            <v>21.93</v>
          </cell>
          <cell r="H35">
            <v>23.98</v>
          </cell>
          <cell r="I35">
            <v>26.17</v>
          </cell>
          <cell r="J35">
            <v>28.55</v>
          </cell>
        </row>
        <row r="36">
          <cell r="A36">
            <v>49</v>
          </cell>
          <cell r="B36">
            <v>13.25</v>
          </cell>
          <cell r="C36">
            <v>15.02</v>
          </cell>
          <cell r="D36">
            <v>17.02</v>
          </cell>
          <cell r="E36">
            <v>19.18</v>
          </cell>
          <cell r="F36">
            <v>21.63</v>
          </cell>
          <cell r="G36">
            <v>23.66</v>
          </cell>
          <cell r="H36">
            <v>25.89</v>
          </cell>
          <cell r="I36">
            <v>28.24</v>
          </cell>
          <cell r="J36">
            <v>30.8</v>
          </cell>
        </row>
        <row r="37">
          <cell r="A37">
            <v>50</v>
          </cell>
          <cell r="B37">
            <v>14.24</v>
          </cell>
          <cell r="C37">
            <v>16.16</v>
          </cell>
          <cell r="D37">
            <v>18.350000000000001</v>
          </cell>
          <cell r="E37">
            <v>20.69</v>
          </cell>
          <cell r="F37">
            <v>23.32</v>
          </cell>
          <cell r="G37">
            <v>25.53</v>
          </cell>
          <cell r="H37">
            <v>27.95</v>
          </cell>
          <cell r="I37">
            <v>30.48</v>
          </cell>
          <cell r="J37">
            <v>33.229999999999997</v>
          </cell>
        </row>
        <row r="38">
          <cell r="A38">
            <v>51</v>
          </cell>
          <cell r="B38">
            <v>15.43</v>
          </cell>
          <cell r="C38">
            <v>17.52</v>
          </cell>
          <cell r="D38">
            <v>19.89</v>
          </cell>
          <cell r="E38">
            <v>22.43</v>
          </cell>
          <cell r="F38">
            <v>25.28</v>
          </cell>
          <cell r="G38">
            <v>27.71</v>
          </cell>
          <cell r="H38">
            <v>30.38</v>
          </cell>
          <cell r="I38">
            <v>33.020000000000003</v>
          </cell>
          <cell r="J38">
            <v>0</v>
          </cell>
        </row>
        <row r="39">
          <cell r="A39">
            <v>52</v>
          </cell>
          <cell r="B39">
            <v>16.71</v>
          </cell>
          <cell r="C39">
            <v>18.98</v>
          </cell>
          <cell r="D39">
            <v>21.57</v>
          </cell>
          <cell r="E39">
            <v>24.31</v>
          </cell>
          <cell r="F39">
            <v>27.4</v>
          </cell>
          <cell r="G39">
            <v>30.08</v>
          </cell>
          <cell r="H39">
            <v>33.020000000000003</v>
          </cell>
          <cell r="I39">
            <v>0</v>
          </cell>
          <cell r="J39">
            <v>0</v>
          </cell>
        </row>
        <row r="40">
          <cell r="A40">
            <v>53</v>
          </cell>
          <cell r="B40">
            <v>18.100000000000001</v>
          </cell>
          <cell r="C40">
            <v>20.57</v>
          </cell>
          <cell r="D40">
            <v>23.38</v>
          </cell>
          <cell r="E40">
            <v>26.35</v>
          </cell>
          <cell r="F40">
            <v>29.7</v>
          </cell>
          <cell r="G40">
            <v>32.65</v>
          </cell>
          <cell r="H40">
            <v>0</v>
          </cell>
          <cell r="I40">
            <v>0</v>
          </cell>
          <cell r="J40">
            <v>0</v>
          </cell>
        </row>
        <row r="41">
          <cell r="A41">
            <v>54</v>
          </cell>
          <cell r="B41">
            <v>19.61</v>
          </cell>
          <cell r="C41">
            <v>22.29</v>
          </cell>
          <cell r="D41">
            <v>25.35</v>
          </cell>
          <cell r="E41">
            <v>28.57</v>
          </cell>
          <cell r="F41">
            <v>32.200000000000003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</row>
        <row r="42">
          <cell r="A42">
            <v>55</v>
          </cell>
          <cell r="B42">
            <v>21.24</v>
          </cell>
          <cell r="C42">
            <v>24.16</v>
          </cell>
          <cell r="D42">
            <v>27.48</v>
          </cell>
          <cell r="E42">
            <v>30.97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A43">
            <v>56</v>
          </cell>
          <cell r="B43">
            <v>23.04</v>
          </cell>
          <cell r="C43">
            <v>26.18</v>
          </cell>
          <cell r="D43">
            <v>30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</row>
        <row r="44">
          <cell r="A44">
            <v>57</v>
          </cell>
          <cell r="B44">
            <v>24.99</v>
          </cell>
          <cell r="C44">
            <v>28.37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A45">
            <v>58</v>
          </cell>
          <cell r="B45">
            <v>27.1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A46">
            <v>59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A47">
            <v>60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</sheetData>
      <sheetData sheetId="5"/>
      <sheetData sheetId="6"/>
      <sheetData sheetId="7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harts"/>
      <sheetName val="Country"/>
      <sheetName val="HCM"/>
      <sheetName val="HN"/>
      <sheetName val="Plan"/>
      <sheetName val="1.0 Production (GVL)"/>
      <sheetName val="1.1 Production by Region"/>
      <sheetName val="2.0 MP (GVL)"/>
      <sheetName val="2.1 MP by Region"/>
      <sheetName val="3.0 New AGs"/>
      <sheetName val="4.0 BD"/>
      <sheetName val="4.0 BD old"/>
      <sheetName val="4.1 BD Review"/>
      <sheetName val="TargetTeam"/>
      <sheetName val="BDList"/>
      <sheetName val="Target"/>
      <sheetName val="3.1 BD history"/>
      <sheetName val="BD comment"/>
      <sheetName val="4.1 New AG out-of profile by BD"/>
      <sheetName val="5 AL Segmentation"/>
      <sheetName val="HCMHN_BDMasterPlan"/>
      <sheetName val="5.0 AG retention"/>
      <sheetName val="6.0 GA"/>
      <sheetName val="7.0 Product Mix"/>
      <sheetName val="8.0 Customer"/>
      <sheetName val="Sheet1"/>
    </sheetNames>
    <sheetDataSet>
      <sheetData sheetId="0"/>
      <sheetData sheetId="1"/>
      <sheetData sheetId="2">
        <row r="54">
          <cell r="BO54">
            <v>1190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2" t="str">
            <v>NGUYEN THI LAN ANH</v>
          </cell>
        </row>
        <row r="3">
          <cell r="A3" t="str">
            <v>NGUYEN VAN HANH</v>
          </cell>
        </row>
        <row r="4">
          <cell r="A4" t="str">
            <v>NGUYEN HUU NGHIEM</v>
          </cell>
        </row>
        <row r="5">
          <cell r="A5" t="str">
            <v>NGUYEN THU HANG</v>
          </cell>
        </row>
        <row r="6">
          <cell r="A6" t="str">
            <v>NGUYEN THI KIM HONG</v>
          </cell>
        </row>
        <row r="7">
          <cell r="A7" t="str">
            <v>LE THI HONG LINH</v>
          </cell>
        </row>
        <row r="8">
          <cell r="A8" t="str">
            <v>NGUYEN QUY NHAN</v>
          </cell>
        </row>
        <row r="9">
          <cell r="A9" t="str">
            <v>PHAM THANH TRI</v>
          </cell>
        </row>
        <row r="10">
          <cell r="A10" t="str">
            <v>HONG KHANH HUNG - DRAGON</v>
          </cell>
        </row>
        <row r="11">
          <cell r="A11" t="str">
            <v>HONG KHANH HUNG - MDRT HCM</v>
          </cell>
        </row>
        <row r="12">
          <cell r="A12" t="str">
            <v>NGUYEN THI PHUONG TRINH</v>
          </cell>
        </row>
        <row r="13">
          <cell r="A13" t="str">
            <v>NGUYEN VAN VU - MDRT BH</v>
          </cell>
        </row>
        <row r="14">
          <cell r="A14" t="str">
            <v>NGUYEN TRAN QUOC TOAN</v>
          </cell>
        </row>
        <row r="15">
          <cell r="A15" t="str">
            <v>NGUYEN HUU HIEN</v>
          </cell>
        </row>
        <row r="16">
          <cell r="A16" t="str">
            <v>DO THI THANH THUY</v>
          </cell>
        </row>
        <row r="17">
          <cell r="A17" t="str">
            <v>NGUYEN VAN VU - MDRT HCM 2</v>
          </cell>
        </row>
        <row r="18">
          <cell r="A18" t="str">
            <v>TRUONG THI THU TRAM</v>
          </cell>
        </row>
        <row r="19">
          <cell r="A19" t="str">
            <v>HOANG NGUYET HANG</v>
          </cell>
        </row>
        <row r="20">
          <cell r="A20" t="str">
            <v>TRAN THI THUY HANG</v>
          </cell>
        </row>
        <row r="21">
          <cell r="A21" t="str">
            <v>LUONG HUU PHUC</v>
          </cell>
        </row>
        <row r="22">
          <cell r="A22" t="str">
            <v>DANG THI THU THUY</v>
          </cell>
        </row>
        <row r="23">
          <cell r="A23" t="str">
            <v>NGUYEN VAN VU - THE SUN</v>
          </cell>
        </row>
        <row r="24">
          <cell r="A24" t="str">
            <v>NGUYEN VAN PHU</v>
          </cell>
        </row>
        <row r="25">
          <cell r="A25" t="str">
            <v>QUACH CAM TU</v>
          </cell>
        </row>
        <row r="26">
          <cell r="A26" t="str">
            <v>HONG KHANH HUNG - MDRT VT</v>
          </cell>
        </row>
        <row r="27">
          <cell r="A27" t="str">
            <v>PHAM THI THANH TRUC</v>
          </cell>
        </row>
        <row r="28">
          <cell r="A28" t="str">
            <v>PHAN THI THANH LAN</v>
          </cell>
        </row>
        <row r="29">
          <cell r="A29" t="str">
            <v>NGUYEN THI KIM CHUNG</v>
          </cell>
        </row>
        <row r="30">
          <cell r="A30" t="str">
            <v>NGUYEN THI NGOC LAN</v>
          </cell>
        </row>
        <row r="31">
          <cell r="A31" t="str">
            <v>NGUYEN THI DAO</v>
          </cell>
        </row>
        <row r="32">
          <cell r="A32" t="str">
            <v>CHU THI AI THUONG</v>
          </cell>
        </row>
        <row r="33">
          <cell r="A33" t="str">
            <v>DO KIM HANH</v>
          </cell>
        </row>
        <row r="34">
          <cell r="A34" t="str">
            <v>LE THANH HUYEN</v>
          </cell>
        </row>
        <row r="35">
          <cell r="A35" t="str">
            <v>NGUYEN THI BINH</v>
          </cell>
        </row>
        <row r="36">
          <cell r="A36" t="str">
            <v>MAI QUOC HUY</v>
          </cell>
        </row>
        <row r="37">
          <cell r="A37" t="str">
            <v>NGUYEN VAN CONG</v>
          </cell>
        </row>
        <row r="38">
          <cell r="A38" t="str">
            <v>NGUYEN THI HOANG YEN</v>
          </cell>
        </row>
        <row r="39">
          <cell r="A39" t="str">
            <v>NGUYEN VAN HUE</v>
          </cell>
        </row>
        <row r="40">
          <cell r="A40" t="str">
            <v>DINH THI KIM LIEN</v>
          </cell>
        </row>
        <row r="41">
          <cell r="A41" t="str">
            <v>NGUYEN THI HONG</v>
          </cell>
        </row>
        <row r="42">
          <cell r="A42" t="str">
            <v>VU THI LE HANG</v>
          </cell>
        </row>
        <row r="43">
          <cell r="A43" t="str">
            <v>LUU THI OANH</v>
          </cell>
        </row>
        <row r="44">
          <cell r="A44" t="str">
            <v>NGUYEN DUY SON</v>
          </cell>
        </row>
        <row r="45">
          <cell r="A45" t="str">
            <v>BUI THI KIM LIEN</v>
          </cell>
        </row>
        <row r="46">
          <cell r="A46" t="str">
            <v>NGUYEN THI BINH - LION 1</v>
          </cell>
        </row>
        <row r="47">
          <cell r="A47" t="str">
            <v>NGUYEN THI BINH - LION 2</v>
          </cell>
        </row>
        <row r="48">
          <cell r="A48" t="str">
            <v>NGUYEN THI NGOC LAN - NGHE AN</v>
          </cell>
        </row>
        <row r="49">
          <cell r="A49" t="str">
            <v>NGUYEN VAN CONG - THE STARS 1</v>
          </cell>
        </row>
        <row r="50">
          <cell r="A50" t="str">
            <v>NGUYEN VAN CONG - THE STARS 2</v>
          </cell>
        </row>
        <row r="51">
          <cell r="A51" t="str">
            <v>DO THI MO</v>
          </cell>
        </row>
        <row r="52">
          <cell r="A52" t="str">
            <v>LE THI THOI</v>
          </cell>
        </row>
        <row r="53">
          <cell r="A53" t="str">
            <v>NGUYEN VAN NINH - HAI DANG</v>
          </cell>
        </row>
        <row r="54">
          <cell r="A54" t="str">
            <v>NGUYEN VAN NINH - BINH MINH</v>
          </cell>
        </row>
        <row r="55">
          <cell r="A55" t="str">
            <v>NGUYEN PHUOC LAP</v>
          </cell>
        </row>
        <row r="56">
          <cell r="A56" t="str">
            <v>TRAN HOANG NGAN KHANH</v>
          </cell>
        </row>
        <row r="57">
          <cell r="A57" t="str">
            <v>PHAM TAN PHAT</v>
          </cell>
        </row>
        <row r="58">
          <cell r="A58" t="str">
            <v>PHAM THANH TRI - DAKLAK</v>
          </cell>
        </row>
        <row r="59">
          <cell r="A59" t="str">
            <v>NGUYEN THU HANG - MDRT HCM2</v>
          </cell>
        </row>
        <row r="60">
          <cell r="A60" t="str">
            <v>NGUYEN HUU NGHIEM - LUCKY STAR</v>
          </cell>
        </row>
        <row r="61">
          <cell r="A61" t="str">
            <v>HONG KHANH HUNG - WE ARE 1</v>
          </cell>
        </row>
        <row r="62">
          <cell r="A62" t="str">
            <v>NGUYEN THI HOANG YEN - THE POWER</v>
          </cell>
        </row>
        <row r="63">
          <cell r="A63" t="str">
            <v>TRAN THI HAI YEN</v>
          </cell>
        </row>
        <row r="64">
          <cell r="A64" t="str">
            <v>TRAN THI THU GIANG</v>
          </cell>
        </row>
        <row r="65">
          <cell r="A65" t="str">
            <v>NGUYEN THI HOI</v>
          </cell>
        </row>
        <row r="66">
          <cell r="A66" t="str">
            <v>DO TRUONG AN</v>
          </cell>
        </row>
        <row r="67">
          <cell r="A67" t="str">
            <v>LUONG THU HUONG</v>
          </cell>
        </row>
        <row r="68">
          <cell r="A68" t="str">
            <v>NGUYEN DINH TUNG</v>
          </cell>
        </row>
        <row r="69">
          <cell r="A69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Rules"/>
      <sheetName val="Cover"/>
      <sheetName val="Charts"/>
      <sheetName val="Country"/>
      <sheetName val="HCM"/>
      <sheetName val="HN"/>
      <sheetName val="Plan"/>
      <sheetName val="North"/>
      <sheetName val="South"/>
      <sheetName val="Production_AD Structure"/>
      <sheetName val="Ending MP_Structure"/>
      <sheetName val="Recruitment_Structure"/>
      <sheetName val="Recruitment KPI_Structure"/>
      <sheetName val="Rookie Metric"/>
      <sheetName val="6.0 GA"/>
      <sheetName val="Rider"/>
      <sheetName val="7.0 Product Mix"/>
      <sheetName val="4.0 BD old"/>
      <sheetName val="4.1 BD Review"/>
      <sheetName val="TargetTeam"/>
      <sheetName val="BDList"/>
      <sheetName val="Target"/>
      <sheetName val="3.1 BD history"/>
      <sheetName val="BD comment"/>
      <sheetName val="4.1 New AG out-of profile by BD"/>
      <sheetName val="5 AL Segmentation"/>
      <sheetName val="HCMHN_BDMasterPlan"/>
      <sheetName val="5.0 AG retention"/>
      <sheetName val="4.0 BD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A2" t="str">
            <v>NGUYEN THI LAN ANH</v>
          </cell>
        </row>
        <row r="3">
          <cell r="A3" t="str">
            <v>NGUYEN VAN HANH</v>
          </cell>
        </row>
        <row r="4">
          <cell r="A4" t="str">
            <v>NGUYEN HUU NGHIEM</v>
          </cell>
        </row>
        <row r="5">
          <cell r="A5" t="str">
            <v>NGUYEN THU HANG</v>
          </cell>
        </row>
        <row r="6">
          <cell r="A6" t="str">
            <v>NGUYEN THI KIM HONG</v>
          </cell>
        </row>
        <row r="7">
          <cell r="A7" t="str">
            <v>LE THI HONG LINH</v>
          </cell>
        </row>
        <row r="8">
          <cell r="A8" t="str">
            <v>NGUYEN QUY NHAN</v>
          </cell>
        </row>
        <row r="9">
          <cell r="A9" t="str">
            <v>PHAM THANH TRI</v>
          </cell>
        </row>
        <row r="10">
          <cell r="A10" t="str">
            <v>HONG KHANH HUNG - DRAGON</v>
          </cell>
        </row>
        <row r="11">
          <cell r="A11" t="str">
            <v>HONG KHANH HUNG - MDRT HCM</v>
          </cell>
        </row>
        <row r="12">
          <cell r="A12" t="str">
            <v>NGUYEN THI PHUONG TRINH</v>
          </cell>
        </row>
        <row r="13">
          <cell r="A13" t="str">
            <v>NGUYEN VAN VU - MDRT BH</v>
          </cell>
        </row>
        <row r="14">
          <cell r="A14" t="str">
            <v>NGUYEN TRAN QUOC TOAN</v>
          </cell>
        </row>
        <row r="15">
          <cell r="A15" t="str">
            <v>NGUYEN HUU HIEN</v>
          </cell>
        </row>
        <row r="16">
          <cell r="A16" t="str">
            <v>DO THI THANH THUY</v>
          </cell>
        </row>
        <row r="17">
          <cell r="A17" t="str">
            <v>NGUYEN VAN VU - MDRT HCM 2</v>
          </cell>
        </row>
        <row r="18">
          <cell r="A18" t="str">
            <v>TRUONG THI THU TRAM</v>
          </cell>
        </row>
        <row r="19">
          <cell r="A19" t="str">
            <v>HOANG NGUYET HANG</v>
          </cell>
        </row>
        <row r="20">
          <cell r="A20" t="str">
            <v>TRAN THI THUY HANG</v>
          </cell>
        </row>
        <row r="21">
          <cell r="A21" t="str">
            <v>LUONG HUU PHUC</v>
          </cell>
        </row>
        <row r="22">
          <cell r="A22" t="str">
            <v>DANG THI THU THUY</v>
          </cell>
        </row>
        <row r="23">
          <cell r="A23" t="str">
            <v>NGUYEN VAN VU - THE SUN</v>
          </cell>
        </row>
        <row r="24">
          <cell r="A24" t="str">
            <v>NGUYEN VAN PHU</v>
          </cell>
        </row>
        <row r="25">
          <cell r="A25" t="str">
            <v>QUACH CAM TU</v>
          </cell>
        </row>
        <row r="26">
          <cell r="A26" t="str">
            <v>HONG KHANH HUNG - MDRT VT</v>
          </cell>
        </row>
        <row r="27">
          <cell r="A27" t="str">
            <v>PHAM THI THANH TRUC</v>
          </cell>
        </row>
        <row r="28">
          <cell r="A28" t="str">
            <v>PHAN THI THANH LAN</v>
          </cell>
        </row>
        <row r="29">
          <cell r="A29" t="str">
            <v>NGUYEN THI KIM CHUNG</v>
          </cell>
        </row>
        <row r="30">
          <cell r="A30" t="str">
            <v>NGUYEN THI NGOC LAN</v>
          </cell>
        </row>
        <row r="31">
          <cell r="A31" t="str">
            <v>NGUYEN THI DAO</v>
          </cell>
        </row>
        <row r="32">
          <cell r="A32" t="str">
            <v>CHU THI AI THUONG</v>
          </cell>
        </row>
        <row r="33">
          <cell r="A33" t="str">
            <v>DO KIM HANH</v>
          </cell>
        </row>
        <row r="34">
          <cell r="A34" t="str">
            <v>LE THANH HUYEN</v>
          </cell>
        </row>
        <row r="35">
          <cell r="A35" t="str">
            <v>NGUYEN THI BINH</v>
          </cell>
        </row>
        <row r="36">
          <cell r="A36" t="str">
            <v>MAI QUOC HUY</v>
          </cell>
        </row>
        <row r="37">
          <cell r="A37" t="str">
            <v>NGUYEN VAN CONG</v>
          </cell>
        </row>
        <row r="38">
          <cell r="A38" t="str">
            <v>NGUYEN THI HOANG YEN</v>
          </cell>
        </row>
        <row r="39">
          <cell r="A39" t="str">
            <v>NGUYEN VAN HUE</v>
          </cell>
        </row>
        <row r="40">
          <cell r="A40" t="str">
            <v>DINH THI KIM LIEN</v>
          </cell>
        </row>
        <row r="41">
          <cell r="A41" t="str">
            <v>NGUYEN THI HONG</v>
          </cell>
        </row>
        <row r="42">
          <cell r="A42" t="str">
            <v>VU THI LE HANG</v>
          </cell>
        </row>
        <row r="43">
          <cell r="A43" t="str">
            <v>LUU THI OANH</v>
          </cell>
        </row>
        <row r="44">
          <cell r="A44" t="str">
            <v>NGUYEN DUY SON</v>
          </cell>
        </row>
        <row r="45">
          <cell r="A45" t="str">
            <v>BUI THI KIM LIEN</v>
          </cell>
        </row>
        <row r="46">
          <cell r="A46" t="str">
            <v>NGUYEN THI BINH - LION 1</v>
          </cell>
        </row>
        <row r="47">
          <cell r="A47" t="str">
            <v>NGUYEN THI BINH - LION 2</v>
          </cell>
        </row>
        <row r="48">
          <cell r="A48" t="str">
            <v>NGUYEN THI NGOC LAN - NGHE AN</v>
          </cell>
        </row>
        <row r="49">
          <cell r="A49" t="str">
            <v>NGUYEN VAN CONG - THE STARS 1</v>
          </cell>
        </row>
        <row r="50">
          <cell r="A50" t="str">
            <v>NGUYEN VAN CONG - THE STARS 2</v>
          </cell>
        </row>
        <row r="51">
          <cell r="A51" t="str">
            <v>DO THI MO</v>
          </cell>
        </row>
        <row r="52">
          <cell r="A52" t="str">
            <v>LE THI THOI</v>
          </cell>
        </row>
        <row r="53">
          <cell r="A53" t="str">
            <v>NGUYEN VAN NINH - HAI DANG</v>
          </cell>
        </row>
        <row r="54">
          <cell r="A54" t="str">
            <v>NGUYEN VAN NINH - BINH MINH</v>
          </cell>
        </row>
        <row r="55">
          <cell r="A55" t="str">
            <v>NGUYEN PHUOC LAP</v>
          </cell>
        </row>
        <row r="56">
          <cell r="A56" t="str">
            <v>TRAN HOANG NGAN KHANH</v>
          </cell>
        </row>
        <row r="57">
          <cell r="A57" t="str">
            <v>PHAM TAN PHAT</v>
          </cell>
        </row>
        <row r="58">
          <cell r="A58" t="str">
            <v>PHAM THANH TRI - DAKLAK</v>
          </cell>
        </row>
        <row r="59">
          <cell r="A59" t="str">
            <v>NGUYEN THU HANG - MDRT HCM2</v>
          </cell>
        </row>
        <row r="60">
          <cell r="A60" t="str">
            <v>NGUYEN HUU NGHIEM - LUCKY STAR</v>
          </cell>
        </row>
        <row r="61">
          <cell r="A61" t="str">
            <v>HONG KHANH HUNG - WE ARE 1</v>
          </cell>
        </row>
        <row r="62">
          <cell r="A62" t="str">
            <v>NGUYEN THI HOANG YEN - THE POWER</v>
          </cell>
        </row>
        <row r="63">
          <cell r="A63" t="str">
            <v>TRAN THI HAI YEN</v>
          </cell>
        </row>
        <row r="64">
          <cell r="A64" t="str">
            <v>TRAN THI THU GIANG</v>
          </cell>
        </row>
        <row r="65">
          <cell r="A65" t="str">
            <v>NGUYEN THI HOI</v>
          </cell>
        </row>
        <row r="66">
          <cell r="A66" t="str">
            <v>DO TRUONG AN</v>
          </cell>
        </row>
        <row r="67">
          <cell r="A67" t="str">
            <v>LUONG THU HUONG</v>
          </cell>
        </row>
        <row r="68">
          <cell r="A68" t="str">
            <v>NGUYEN DINH TUNG</v>
          </cell>
        </row>
        <row r="69">
          <cell r="A69"/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Rules"/>
      <sheetName val="Cover"/>
      <sheetName val="Charts"/>
      <sheetName val="Country"/>
      <sheetName val="HCM"/>
      <sheetName val="HN"/>
      <sheetName val="Plan"/>
      <sheetName val="North"/>
      <sheetName val="South"/>
      <sheetName val="Production_AD Structure"/>
      <sheetName val="Ending MP_Structure"/>
      <sheetName val="Recruitment_Structure"/>
      <sheetName val="Recruitment KPI_Structure"/>
      <sheetName val="Rookie Metric"/>
      <sheetName val="6.0 GA"/>
      <sheetName val="Rider"/>
      <sheetName val="7.0 Product Mix"/>
      <sheetName val="4.0 BD old"/>
      <sheetName val="4.1 BD Review"/>
      <sheetName val="TargetTeam"/>
      <sheetName val="BDList"/>
      <sheetName val="Target"/>
      <sheetName val="3.1 BD history"/>
      <sheetName val="BD comment"/>
      <sheetName val="4.1 New AG out-of profile by BD"/>
      <sheetName val="5 AL Segmentation"/>
      <sheetName val="HCMHN_BDMasterPlan"/>
      <sheetName val="5.0 AG retention"/>
      <sheetName val="4.0 BD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2">
          <cell r="A2" t="str">
            <v>NGUYEN THI LAN ANH</v>
          </cell>
        </row>
        <row r="3">
          <cell r="A3" t="str">
            <v>NGUYEN VAN HANH</v>
          </cell>
        </row>
        <row r="4">
          <cell r="A4" t="str">
            <v>NGUYEN HUU NGHIEM</v>
          </cell>
        </row>
        <row r="5">
          <cell r="A5" t="str">
            <v>NGUYEN THU HANG</v>
          </cell>
        </row>
        <row r="6">
          <cell r="A6" t="str">
            <v>NGUYEN THI KIM HONG</v>
          </cell>
        </row>
        <row r="7">
          <cell r="A7" t="str">
            <v>LE THI HONG LINH</v>
          </cell>
        </row>
        <row r="8">
          <cell r="A8" t="str">
            <v>NGUYEN QUY NHAN</v>
          </cell>
        </row>
        <row r="9">
          <cell r="A9" t="str">
            <v>PHAM THANH TRI</v>
          </cell>
        </row>
        <row r="10">
          <cell r="A10" t="str">
            <v>HONG KHANH HUNG - DRAGON</v>
          </cell>
        </row>
        <row r="11">
          <cell r="A11" t="str">
            <v>HONG KHANH HUNG - MDRT HCM</v>
          </cell>
        </row>
        <row r="12">
          <cell r="A12" t="str">
            <v>NGUYEN THI PHUONG TRINH</v>
          </cell>
        </row>
        <row r="13">
          <cell r="A13" t="str">
            <v>NGUYEN VAN VU - MDRT BH</v>
          </cell>
        </row>
        <row r="14">
          <cell r="A14" t="str">
            <v>NGUYEN TRAN QUOC TOAN</v>
          </cell>
        </row>
        <row r="15">
          <cell r="A15" t="str">
            <v>NGUYEN HUU HIEN</v>
          </cell>
        </row>
        <row r="16">
          <cell r="A16" t="str">
            <v>DO THI THANH THUY</v>
          </cell>
        </row>
        <row r="17">
          <cell r="A17" t="str">
            <v>NGUYEN VAN VU - MDRT HCM 2</v>
          </cell>
        </row>
        <row r="18">
          <cell r="A18" t="str">
            <v>TRUONG THI THU TRAM</v>
          </cell>
        </row>
        <row r="19">
          <cell r="A19" t="str">
            <v>HOANG NGUYET HANG</v>
          </cell>
        </row>
        <row r="20">
          <cell r="A20" t="str">
            <v>TRAN THI THUY HANG</v>
          </cell>
        </row>
        <row r="21">
          <cell r="A21" t="str">
            <v>LUONG HUU PHUC</v>
          </cell>
        </row>
        <row r="22">
          <cell r="A22" t="str">
            <v>DANG THI THU THUY</v>
          </cell>
        </row>
        <row r="23">
          <cell r="A23" t="str">
            <v>NGUYEN VAN VU - THE SUN</v>
          </cell>
        </row>
        <row r="24">
          <cell r="A24" t="str">
            <v>NGUYEN VAN PHU</v>
          </cell>
        </row>
        <row r="25">
          <cell r="A25" t="str">
            <v>QUACH CAM TU</v>
          </cell>
        </row>
        <row r="26">
          <cell r="A26" t="str">
            <v>HONG KHANH HUNG - MDRT VT</v>
          </cell>
        </row>
        <row r="27">
          <cell r="A27" t="str">
            <v>PHAM THI THANH TRUC</v>
          </cell>
        </row>
        <row r="28">
          <cell r="A28" t="str">
            <v>PHAN THI THANH LAN</v>
          </cell>
        </row>
        <row r="29">
          <cell r="A29" t="str">
            <v>NGUYEN THI KIM CHUNG</v>
          </cell>
        </row>
        <row r="30">
          <cell r="A30" t="str">
            <v>NGUYEN THI NGOC LAN</v>
          </cell>
        </row>
        <row r="31">
          <cell r="A31" t="str">
            <v>NGUYEN THI DAO</v>
          </cell>
        </row>
        <row r="32">
          <cell r="A32" t="str">
            <v>CHU THI AI THUONG</v>
          </cell>
        </row>
        <row r="33">
          <cell r="A33" t="str">
            <v>DO KIM HANH</v>
          </cell>
        </row>
        <row r="34">
          <cell r="A34" t="str">
            <v>LE THANH HUYEN</v>
          </cell>
        </row>
        <row r="35">
          <cell r="A35" t="str">
            <v>NGUYEN THI BINH</v>
          </cell>
        </row>
        <row r="36">
          <cell r="A36" t="str">
            <v>MAI QUOC HUY</v>
          </cell>
        </row>
        <row r="37">
          <cell r="A37" t="str">
            <v>NGUYEN VAN CONG</v>
          </cell>
        </row>
        <row r="38">
          <cell r="A38" t="str">
            <v>NGUYEN THI HOANG YEN</v>
          </cell>
        </row>
        <row r="39">
          <cell r="A39" t="str">
            <v>NGUYEN VAN HUE</v>
          </cell>
        </row>
        <row r="40">
          <cell r="A40" t="str">
            <v>DINH THI KIM LIEN</v>
          </cell>
        </row>
        <row r="41">
          <cell r="A41" t="str">
            <v>NGUYEN THI HONG</v>
          </cell>
        </row>
        <row r="42">
          <cell r="A42" t="str">
            <v>VU THI LE HANG</v>
          </cell>
        </row>
        <row r="43">
          <cell r="A43" t="str">
            <v>LUU THI OANH</v>
          </cell>
        </row>
        <row r="44">
          <cell r="A44" t="str">
            <v>NGUYEN DUY SON</v>
          </cell>
        </row>
        <row r="45">
          <cell r="A45" t="str">
            <v>BUI THI KIM LIEN</v>
          </cell>
        </row>
        <row r="46">
          <cell r="A46" t="str">
            <v>NGUYEN THI BINH - LION 1</v>
          </cell>
        </row>
        <row r="47">
          <cell r="A47" t="str">
            <v>NGUYEN THI BINH - LION 2</v>
          </cell>
        </row>
        <row r="48">
          <cell r="A48" t="str">
            <v>NGUYEN THI NGOC LAN - NGHE AN</v>
          </cell>
        </row>
        <row r="49">
          <cell r="A49" t="str">
            <v>NGUYEN VAN CONG - THE STARS 1</v>
          </cell>
        </row>
        <row r="50">
          <cell r="A50" t="str">
            <v>NGUYEN VAN CONG - THE STARS 2</v>
          </cell>
        </row>
        <row r="51">
          <cell r="A51" t="str">
            <v>DO THI MO</v>
          </cell>
        </row>
        <row r="52">
          <cell r="A52" t="str">
            <v>LE THI THOI</v>
          </cell>
        </row>
        <row r="53">
          <cell r="A53" t="str">
            <v>NGUYEN VAN NINH - HAI DANG</v>
          </cell>
        </row>
        <row r="54">
          <cell r="A54" t="str">
            <v>NGUYEN VAN NINH - BINH MINH</v>
          </cell>
        </row>
        <row r="55">
          <cell r="A55" t="str">
            <v>NGUYEN PHUOC LAP</v>
          </cell>
        </row>
        <row r="56">
          <cell r="A56" t="str">
            <v>TRAN HOANG NGAN KHANH</v>
          </cell>
        </row>
        <row r="57">
          <cell r="A57" t="str">
            <v>PHAM TAN PHAT</v>
          </cell>
        </row>
        <row r="58">
          <cell r="A58" t="str">
            <v>PHAM THANH TRI - DAKLAK</v>
          </cell>
        </row>
        <row r="59">
          <cell r="A59" t="str">
            <v>NGUYEN THU HANG - MDRT HCM2</v>
          </cell>
        </row>
        <row r="60">
          <cell r="A60" t="str">
            <v>NGUYEN HUU NGHIEM - LUCKY STAR</v>
          </cell>
        </row>
        <row r="61">
          <cell r="A61" t="str">
            <v>HONG KHANH HUNG - WE ARE 1</v>
          </cell>
        </row>
        <row r="62">
          <cell r="A62" t="str">
            <v>NGUYEN THI HOANG YEN - THE POWER</v>
          </cell>
        </row>
        <row r="63">
          <cell r="A63" t="str">
            <v>TRAN THI HAI YEN</v>
          </cell>
        </row>
        <row r="64">
          <cell r="A64" t="str">
            <v>TRAN THI THU GIANG</v>
          </cell>
        </row>
        <row r="65">
          <cell r="A65" t="str">
            <v>NGUYEN THI HOI</v>
          </cell>
        </row>
        <row r="66">
          <cell r="A66" t="str">
            <v>DO TRUONG AN</v>
          </cell>
        </row>
        <row r="67">
          <cell r="A67" t="str">
            <v>LUONG THU HUONG</v>
          </cell>
        </row>
        <row r="68">
          <cell r="A68" t="str">
            <v>NGUYEN DINH TUNG</v>
          </cell>
        </row>
        <row r="69">
          <cell r="A69"/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harts"/>
      <sheetName val="Country"/>
      <sheetName val="HCM"/>
      <sheetName val="HN"/>
      <sheetName val="Plan"/>
      <sheetName val="Sheet2"/>
      <sheetName val="1.0 Production (GVL)"/>
      <sheetName val="1.1 Production by Region"/>
      <sheetName val="2.0 MP (GVL)"/>
      <sheetName val="2.1 MP by Region"/>
      <sheetName val="3.0 New AGs"/>
      <sheetName val="4.0 BD"/>
      <sheetName val="4.1 BD Review"/>
      <sheetName val="TargetTeam"/>
      <sheetName val="BDList"/>
      <sheetName val="Target"/>
      <sheetName val="3.1 BD history"/>
      <sheetName val="BD comment"/>
      <sheetName val="4.1 New AG out-of profile by BD"/>
      <sheetName val="5 AL Segmentation"/>
      <sheetName val="HCMHN_BDMasterPlan"/>
      <sheetName val="5.0 AG retention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2">
          <cell r="A2" t="str">
            <v>NGUYEN THI LAN ANH</v>
          </cell>
        </row>
        <row r="3">
          <cell r="A3" t="str">
            <v>NGUYEN VAN HANH</v>
          </cell>
        </row>
        <row r="4">
          <cell r="A4" t="str">
            <v>NGUYEN HUU NGHIEM</v>
          </cell>
        </row>
        <row r="5">
          <cell r="A5" t="str">
            <v>NGUYEN THU HANG</v>
          </cell>
        </row>
        <row r="6">
          <cell r="A6" t="str">
            <v>NGUYEN THI KIM HONG</v>
          </cell>
        </row>
        <row r="7">
          <cell r="A7" t="str">
            <v>LE THI HONG LINH</v>
          </cell>
        </row>
        <row r="8">
          <cell r="A8" t="str">
            <v>NGUYEN QUY NHAN</v>
          </cell>
        </row>
        <row r="9">
          <cell r="A9" t="str">
            <v>PHAM THANH TRI</v>
          </cell>
        </row>
        <row r="10">
          <cell r="A10" t="str">
            <v>HONG KHANH HUNG - DRAGON</v>
          </cell>
        </row>
        <row r="11">
          <cell r="A11" t="str">
            <v>HONG KHANH HUNG - MDRT HCM</v>
          </cell>
        </row>
        <row r="12">
          <cell r="A12" t="str">
            <v>NGUYEN THI PHUONG TRINH</v>
          </cell>
        </row>
        <row r="13">
          <cell r="A13" t="str">
            <v>NGUYEN VAN VU - MDRT BH</v>
          </cell>
        </row>
        <row r="14">
          <cell r="A14" t="str">
            <v>NGUYEN TRAN QUOC TOAN</v>
          </cell>
        </row>
        <row r="15">
          <cell r="A15" t="str">
            <v>NGUYEN HUU HIEN</v>
          </cell>
        </row>
        <row r="16">
          <cell r="A16" t="str">
            <v>DO THI THANH THUY</v>
          </cell>
        </row>
        <row r="17">
          <cell r="A17" t="str">
            <v>NGUYEN VAN VU - MDRT HCM 2</v>
          </cell>
        </row>
        <row r="18">
          <cell r="A18" t="str">
            <v>TRUONG THI THU TRAM</v>
          </cell>
        </row>
        <row r="19">
          <cell r="A19" t="str">
            <v>HOANG NGUYET HANG</v>
          </cell>
        </row>
        <row r="20">
          <cell r="A20" t="str">
            <v>TRAN THI THUY HANG</v>
          </cell>
        </row>
        <row r="21">
          <cell r="A21" t="str">
            <v>LUONG HUU PHUC</v>
          </cell>
        </row>
        <row r="22">
          <cell r="A22" t="str">
            <v>DANG THI THU THUY</v>
          </cell>
        </row>
        <row r="23">
          <cell r="A23" t="str">
            <v>NGUYEN VAN VU - THE SUN</v>
          </cell>
        </row>
        <row r="24">
          <cell r="A24" t="str">
            <v>NGUYEN VAN PHU</v>
          </cell>
        </row>
        <row r="25">
          <cell r="A25" t="str">
            <v>QUACH CAM TU</v>
          </cell>
        </row>
        <row r="26">
          <cell r="A26" t="str">
            <v>HONG KHANH HUNG - MDRT VT</v>
          </cell>
        </row>
        <row r="27">
          <cell r="A27" t="str">
            <v>PHAM THI THANH TRUC</v>
          </cell>
        </row>
        <row r="28">
          <cell r="A28" t="str">
            <v>PHAN THI THANH LAN</v>
          </cell>
        </row>
        <row r="29">
          <cell r="A29" t="str">
            <v>NGUYEN THI KIM CHUNG</v>
          </cell>
        </row>
        <row r="30">
          <cell r="A30" t="str">
            <v>NGUYEN THI NGOC LAN</v>
          </cell>
        </row>
        <row r="31">
          <cell r="A31" t="str">
            <v>NGUYEN THI DAO</v>
          </cell>
        </row>
        <row r="32">
          <cell r="A32" t="str">
            <v>CHU THI AI THUONG</v>
          </cell>
        </row>
        <row r="33">
          <cell r="A33" t="str">
            <v>DO KIM HANH</v>
          </cell>
        </row>
        <row r="34">
          <cell r="A34" t="str">
            <v>LE THANH HUYEN</v>
          </cell>
        </row>
        <row r="35">
          <cell r="A35" t="str">
            <v>NGUYEN THI BINH</v>
          </cell>
        </row>
        <row r="36">
          <cell r="A36" t="str">
            <v>MAI QUOC HUY</v>
          </cell>
        </row>
        <row r="37">
          <cell r="A37" t="str">
            <v>NGUYEN VAN CONG</v>
          </cell>
        </row>
        <row r="38">
          <cell r="A38" t="str">
            <v>NGUYEN THI HOANG YEN</v>
          </cell>
        </row>
        <row r="39">
          <cell r="A39" t="str">
            <v>NGUYEN VAN HUE</v>
          </cell>
        </row>
        <row r="40">
          <cell r="A40" t="str">
            <v>DINH THI KIM LIEN</v>
          </cell>
        </row>
        <row r="41">
          <cell r="A41" t="str">
            <v>NGUYEN THI HONG</v>
          </cell>
        </row>
        <row r="42">
          <cell r="A42" t="str">
            <v>VU THI LE HANG</v>
          </cell>
        </row>
        <row r="43">
          <cell r="A43" t="str">
            <v>LUU THI OANH</v>
          </cell>
        </row>
        <row r="44">
          <cell r="A44" t="str">
            <v>NGUYEN DUY SON</v>
          </cell>
        </row>
        <row r="45">
          <cell r="A45" t="str">
            <v>BUI THI KIM LIEN</v>
          </cell>
        </row>
        <row r="46">
          <cell r="A46" t="str">
            <v>NGUYEN THI BINH - LION 1</v>
          </cell>
        </row>
        <row r="47">
          <cell r="A47" t="str">
            <v>NGUYEN THI BINH - LION 2</v>
          </cell>
        </row>
        <row r="48">
          <cell r="A48" t="str">
            <v>NGUYEN THI NGOC LAN - NGHE AN</v>
          </cell>
        </row>
        <row r="49">
          <cell r="A49" t="str">
            <v>NGUYEN VAN CONG - THE STARS 1</v>
          </cell>
        </row>
        <row r="50">
          <cell r="A50" t="str">
            <v>NGUYEN VAN CONG - THE STARS 2</v>
          </cell>
        </row>
        <row r="51">
          <cell r="A51" t="str">
            <v>DO THI MO</v>
          </cell>
        </row>
        <row r="52">
          <cell r="A52" t="str">
            <v>LE THI THOI</v>
          </cell>
        </row>
        <row r="53">
          <cell r="A53" t="str">
            <v>NGUYEN VAN NINH - HAI DANG</v>
          </cell>
        </row>
        <row r="54">
          <cell r="A54" t="str">
            <v>NGUYEN VAN NINH - BINH MINH</v>
          </cell>
        </row>
        <row r="55">
          <cell r="A55" t="str">
            <v>NGUYEN PHUOC LAP</v>
          </cell>
        </row>
        <row r="56">
          <cell r="A56" t="str">
            <v>TRAN HOANG NGAN KHANH</v>
          </cell>
        </row>
        <row r="57">
          <cell r="A57" t="str">
            <v>PHAM TAN PHAT</v>
          </cell>
        </row>
        <row r="58">
          <cell r="A58" t="str">
            <v>PHAM THANH TRI - DAKLAK</v>
          </cell>
        </row>
        <row r="59">
          <cell r="A59" t="str">
            <v>NGUYEN THU HANG - MDRT HCM2</v>
          </cell>
        </row>
        <row r="60">
          <cell r="A60" t="str">
            <v>NGUYEN HUU NGHIEM - LUCKY STAR</v>
          </cell>
        </row>
        <row r="61">
          <cell r="A61" t="str">
            <v>HONG KHANH HUNG - WE ARE 1</v>
          </cell>
        </row>
        <row r="62">
          <cell r="A62" t="str">
            <v>NGUYEN THI HOANG YEN - THE POWER</v>
          </cell>
        </row>
        <row r="63">
          <cell r="A63" t="str">
            <v>TRAN THI HAI YEN</v>
          </cell>
        </row>
        <row r="64">
          <cell r="A64" t="str">
            <v>TRAN THI THU GIANG</v>
          </cell>
        </row>
        <row r="65">
          <cell r="A65" t="str">
            <v>NGUYEN THI HOI</v>
          </cell>
        </row>
        <row r="66">
          <cell r="A66" t="str">
            <v>DO TRUONG AN</v>
          </cell>
        </row>
        <row r="67">
          <cell r="A67" t="str">
            <v>LUONG THU HUONG</v>
          </cell>
        </row>
        <row r="68">
          <cell r="A68" t="str">
            <v>NGUYEN DINH TUNG</v>
          </cell>
        </row>
        <row r="69">
          <cell r="A69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(new)"/>
      <sheetName val="brief &amp; assumptions"/>
      <sheetName val="vs SP5"/>
      <sheetName val="prem flow"/>
      <sheetName val="Summary (old)"/>
      <sheetName val="Quarterly KPIs 2013"/>
      <sheetName val="Monthly"/>
      <sheetName val="Country"/>
      <sheetName val="HCMC"/>
      <sheetName val="HN"/>
      <sheetName val="Prov Jun"/>
      <sheetName val="Prov May"/>
      <sheetName val="Offices expansion"/>
      <sheetName val="by location"/>
      <sheetName val="AD headcount"/>
      <sheetName val="SP5"/>
    </sheetNames>
    <sheetDataSet>
      <sheetData sheetId="0"/>
      <sheetData sheetId="1">
        <row r="101">
          <cell r="E101">
            <v>0.4</v>
          </cell>
        </row>
        <row r="103">
          <cell r="E103">
            <v>0.2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1" growShrinkType="overwriteClear" adjustColumnWidth="0" connectionId="8" xr16:uid="{00000000-0016-0000-0400-000004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2" growShrinkType="overwriteClear" adjustColumnWidth="0" connectionId="1" xr16:uid="{00000000-0016-0000-0400-000005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3" growShrinkType="overwriteClear" adjustColumnWidth="0" connectionId="5" xr16:uid="{00000000-0016-0000-0400-000006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4" growShrinkType="overwriteClear" adjustColumnWidth="0" connectionId="3" xr16:uid="{00000000-0016-0000-0400-000007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1"/>
      <queryTableField id="2" name="201801" tableColumnId="2"/>
      <queryTableField id="3" name="201802" tableColumnId="3"/>
      <queryTableField id="4" name="201803" tableColumnId="4"/>
      <queryTableField id="5" name="201804" tableColumnId="5"/>
      <queryTableField id="6" name="201805" tableColumnId="6"/>
      <queryTableField id="7" name="201806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2" growShrinkType="overwriteClear" adjustColumnWidth="0" connectionId="7" xr16:uid="{00000000-0016-0000-0500-000008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3" growShrinkType="overwriteClear" adjustColumnWidth="0" connectionId="2" xr16:uid="{00000000-0016-0000-0500-000009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1" growShrinkType="overwriteClear" adjustColumnWidth="0" connectionId="6" xr16:uid="{00000000-0016-0000-0500-00000A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8"/>
      <queryTableField id="2" name="201801" tableColumnId="9"/>
      <queryTableField id="3" name="201802" tableColumnId="10"/>
      <queryTableField id="4" name="201803" tableColumnId="11"/>
      <queryTableField id="5" name="201804" tableColumnId="12"/>
      <queryTableField id="6" name="201805" tableColumnId="13"/>
      <queryTableField id="7" name="201806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mysql_generali_connection_4" growShrinkType="overwriteClear" adjustColumnWidth="0" connectionId="4" xr16:uid="{00000000-0016-0000-0500-00000B000000}" autoFormatId="16" applyNumberFormats="0" applyBorderFormats="0" applyFontFormats="0" applyPatternFormats="0" applyAlignmentFormats="0" applyWidthHeightFormats="0">
  <queryTableRefresh preserveSortFilterLayout="0" nextId="8">
    <queryTableFields count="7">
      <queryTableField id="1" name="segment" tableColumnId="1"/>
      <queryTableField id="2" name="201801" tableColumnId="2"/>
      <queryTableField id="3" name="201802" tableColumnId="3"/>
      <queryTableField id="4" name="201803" tableColumnId="4"/>
      <queryTableField id="5" name="201804" tableColumnId="5"/>
      <queryTableField id="6" name="201805" tableColumnId="6"/>
      <queryTableField id="7" name="201806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4000000}" name="Table_Query_from_mysql_generali_connection34841148" displayName="Table_Query_from_mysql_generali_connection34841148" ref="BF19:BL28" tableType="queryTable" totalsRowShown="0" headerRowDxfId="176" headerRowBorderDxfId="175" headerRowCellStyle="Accent5">
  <tableColumns count="7">
    <tableColumn id="8" xr3:uid="{00000000-0010-0000-0400-000008000000}" uniqueName="8" name="segment" queryTableFieldId="1" dataDxfId="174"/>
    <tableColumn id="9" xr3:uid="{00000000-0010-0000-0400-000009000000}" uniqueName="9" name="201801" queryTableFieldId="2" dataDxfId="173"/>
    <tableColumn id="10" xr3:uid="{00000000-0010-0000-0400-00000A000000}" uniqueName="10" name="201802" queryTableFieldId="3" dataDxfId="172"/>
    <tableColumn id="11" xr3:uid="{00000000-0010-0000-0400-00000B000000}" uniqueName="11" name="201803" queryTableFieldId="4" dataDxfId="171"/>
    <tableColumn id="12" xr3:uid="{00000000-0010-0000-0400-00000C000000}" uniqueName="12" name="201804" queryTableFieldId="5" dataDxfId="170"/>
    <tableColumn id="13" xr3:uid="{00000000-0010-0000-0400-00000D000000}" uniqueName="13" name="201805" queryTableFieldId="6" dataDxfId="169"/>
    <tableColumn id="14" xr3:uid="{00000000-0010-0000-0400-00000E000000}" uniqueName="14" name="201806" queryTableFieldId="7" dataDxfId="168" dataCellStyle="Comma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_Query_from_mysql_generali_connection348411411289" displayName="Table_Query_from_mysql_generali_connection348411411289" ref="BF30:BL38" tableType="queryTable" totalsRowShown="0" headerRowDxfId="167" headerRowBorderDxfId="166" headerRowCellStyle="Accent5">
  <tableColumns count="7">
    <tableColumn id="8" xr3:uid="{00000000-0010-0000-0500-000008000000}" uniqueName="8" name="segment" queryTableFieldId="1" dataDxfId="165"/>
    <tableColumn id="9" xr3:uid="{00000000-0010-0000-0500-000009000000}" uniqueName="9" name="201801" queryTableFieldId="2" dataDxfId="164"/>
    <tableColumn id="10" xr3:uid="{00000000-0010-0000-0500-00000A000000}" uniqueName="10" name="201802" queryTableFieldId="3" dataDxfId="163"/>
    <tableColumn id="11" xr3:uid="{00000000-0010-0000-0500-00000B000000}" uniqueName="11" name="201803" queryTableFieldId="4" dataDxfId="162"/>
    <tableColumn id="12" xr3:uid="{00000000-0010-0000-0500-00000C000000}" uniqueName="12" name="201804" queryTableFieldId="5" dataDxfId="161"/>
    <tableColumn id="13" xr3:uid="{00000000-0010-0000-0500-00000D000000}" uniqueName="13" name="201805" queryTableFieldId="6" dataDxfId="160"/>
    <tableColumn id="14" xr3:uid="{00000000-0010-0000-0500-00000E000000}" uniqueName="14" name="201806" queryTableFieldId="7" dataDxfId="159"/>
  </tableColumns>
  <tableStyleInfo name="Table Style 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6000000}" name="Table_Query_from_mysql_generali_connection348411411212" displayName="Table_Query_from_mysql_generali_connection348411411212" ref="BF40:BL45" tableType="queryTable" totalsRowShown="0" headerRowDxfId="158" headerRowBorderDxfId="157" headerRowCellStyle="Accent5">
  <tableColumns count="7">
    <tableColumn id="8" xr3:uid="{00000000-0010-0000-0600-000008000000}" uniqueName="8" name="segment" queryTableFieldId="1" dataDxfId="156"/>
    <tableColumn id="9" xr3:uid="{00000000-0010-0000-0600-000009000000}" uniqueName="9" name="201801" queryTableFieldId="2" dataDxfId="155"/>
    <tableColumn id="10" xr3:uid="{00000000-0010-0000-0600-00000A000000}" uniqueName="10" name="201802" queryTableFieldId="3" dataDxfId="154"/>
    <tableColumn id="11" xr3:uid="{00000000-0010-0000-0600-00000B000000}" uniqueName="11" name="201803" queryTableFieldId="4" dataDxfId="153"/>
    <tableColumn id="12" xr3:uid="{00000000-0010-0000-0600-00000C000000}" uniqueName="12" name="201804" queryTableFieldId="5" dataDxfId="152"/>
    <tableColumn id="13" xr3:uid="{00000000-0010-0000-0600-00000D000000}" uniqueName="13" name="201805" queryTableFieldId="6" dataDxfId="151"/>
    <tableColumn id="14" xr3:uid="{00000000-0010-0000-0600-00000E000000}" uniqueName="14" name="201806" queryTableFieldId="7" dataDxfId="150"/>
  </tableColumns>
  <tableStyleInfo name="Table Style 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7000000}" name="Table_Query_from_mysql_generali_connection348411411211215" displayName="Table_Query_from_mysql_generali_connection348411411211215" ref="BF171:BL182" tableType="queryTable" totalsRowShown="0" headerRowDxfId="149" headerRowBorderDxfId="148" headerRowCellStyle="Accent5">
  <tableColumns count="7">
    <tableColumn id="1" xr3:uid="{00000000-0010-0000-0700-000001000000}" uniqueName="1" name="segment" queryTableFieldId="1" dataDxfId="147"/>
    <tableColumn id="2" xr3:uid="{00000000-0010-0000-0700-000002000000}" uniqueName="2" name="201801" queryTableFieldId="2" dataDxfId="146"/>
    <tableColumn id="3" xr3:uid="{00000000-0010-0000-0700-000003000000}" uniqueName="3" name="201802" queryTableFieldId="3" dataDxfId="145"/>
    <tableColumn id="4" xr3:uid="{00000000-0010-0000-0700-000004000000}" uniqueName="4" name="201803" queryTableFieldId="4" dataDxfId="144"/>
    <tableColumn id="5" xr3:uid="{00000000-0010-0000-0700-000005000000}" uniqueName="5" name="201804" queryTableFieldId="5" dataDxfId="143"/>
    <tableColumn id="6" xr3:uid="{00000000-0010-0000-0700-000006000000}" uniqueName="6" name="201805" queryTableFieldId="6" dataDxfId="142"/>
    <tableColumn id="7" xr3:uid="{00000000-0010-0000-0700-000007000000}" uniqueName="7" name="201806" queryTableFieldId="7" dataDxfId="141"/>
  </tableColumns>
  <tableStyleInfo name="Table Style 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8000000}" name="Table_Query_from_mysql_generali_connection3484114710" displayName="Table_Query_from_mysql_generali_connection3484114710" ref="BF19:BL28" tableType="queryTable" totalsRowShown="0" headerRowDxfId="139" headerRowBorderDxfId="138" headerRowCellStyle="Accent5">
  <tableColumns count="7">
    <tableColumn id="8" xr3:uid="{00000000-0010-0000-0800-000008000000}" uniqueName="8" name="segment" queryTableFieldId="1" dataDxfId="137"/>
    <tableColumn id="9" xr3:uid="{00000000-0010-0000-0800-000009000000}" uniqueName="9" name="201801" queryTableFieldId="2" dataDxfId="136"/>
    <tableColumn id="10" xr3:uid="{00000000-0010-0000-0800-00000A000000}" uniqueName="10" name="201802" queryTableFieldId="3" dataDxfId="135"/>
    <tableColumn id="11" xr3:uid="{00000000-0010-0000-0800-00000B000000}" uniqueName="11" name="201803" queryTableFieldId="4" dataDxfId="134"/>
    <tableColumn id="12" xr3:uid="{00000000-0010-0000-0800-00000C000000}" uniqueName="12" name="201804" queryTableFieldId="5" dataDxfId="133"/>
    <tableColumn id="13" xr3:uid="{00000000-0010-0000-0800-00000D000000}" uniqueName="13" name="201805" queryTableFieldId="6" dataDxfId="132"/>
    <tableColumn id="14" xr3:uid="{00000000-0010-0000-0800-00000E000000}" uniqueName="14" name="201806" queryTableFieldId="7" dataDxfId="131" dataCellStyle="Comma"/>
  </tableColumns>
  <tableStyleInfo name="Table Style 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Table_Query_from_mysql_generali_connection34841141128910" displayName="Table_Query_from_mysql_generali_connection34841141128910" ref="BF30:BL38" tableType="queryTable" totalsRowShown="0" headerRowDxfId="130" headerRowBorderDxfId="129" headerRowCellStyle="Accent5">
  <tableColumns count="7">
    <tableColumn id="8" xr3:uid="{00000000-0010-0000-0900-000008000000}" uniqueName="8" name="segment" queryTableFieldId="1" dataDxfId="128"/>
    <tableColumn id="9" xr3:uid="{00000000-0010-0000-0900-000009000000}" uniqueName="9" name="201801" queryTableFieldId="2" dataDxfId="127"/>
    <tableColumn id="10" xr3:uid="{00000000-0010-0000-0900-00000A000000}" uniqueName="10" name="201802" queryTableFieldId="3" dataDxfId="126"/>
    <tableColumn id="11" xr3:uid="{00000000-0010-0000-0900-00000B000000}" uniqueName="11" name="201803" queryTableFieldId="4" dataDxfId="125"/>
    <tableColumn id="12" xr3:uid="{00000000-0010-0000-0900-00000C000000}" uniqueName="12" name="201804" queryTableFieldId="5" dataDxfId="124"/>
    <tableColumn id="13" xr3:uid="{00000000-0010-0000-0900-00000D000000}" uniqueName="13" name="201805" queryTableFieldId="6" dataDxfId="123"/>
    <tableColumn id="14" xr3:uid="{00000000-0010-0000-0900-00000E000000}" uniqueName="14" name="201806" queryTableFieldId="7" dataDxfId="122"/>
  </tableColumns>
  <tableStyleInfo name="Table Style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A000000}" name="Table_Query_from_mysql_generali_connection348411411213" displayName="Table_Query_from_mysql_generali_connection348411411213" ref="BF40:BL45" tableType="queryTable" totalsRowShown="0" headerRowDxfId="121" headerRowBorderDxfId="120" headerRowCellStyle="Accent5">
  <tableColumns count="7">
    <tableColumn id="8" xr3:uid="{00000000-0010-0000-0A00-000008000000}" uniqueName="8" name="segment" queryTableFieldId="1" dataDxfId="119"/>
    <tableColumn id="9" xr3:uid="{00000000-0010-0000-0A00-000009000000}" uniqueName="9" name="201801" queryTableFieldId="2" dataDxfId="118"/>
    <tableColumn id="10" xr3:uid="{00000000-0010-0000-0A00-00000A000000}" uniqueName="10" name="201802" queryTableFieldId="3" dataDxfId="117"/>
    <tableColumn id="11" xr3:uid="{00000000-0010-0000-0A00-00000B000000}" uniqueName="11" name="201803" queryTableFieldId="4" dataDxfId="116"/>
    <tableColumn id="12" xr3:uid="{00000000-0010-0000-0A00-00000C000000}" uniqueName="12" name="201804" queryTableFieldId="5" dataDxfId="115"/>
    <tableColumn id="13" xr3:uid="{00000000-0010-0000-0A00-00000D000000}" uniqueName="13" name="201805" queryTableFieldId="6" dataDxfId="114"/>
    <tableColumn id="14" xr3:uid="{00000000-0010-0000-0A00-00000E000000}" uniqueName="14" name="201806" queryTableFieldId="7" dataDxfId="113"/>
  </tableColumns>
  <tableStyleInfo name="Table Style 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Table_Query_from_mysql_generali_connection348411411211216" displayName="Table_Query_from_mysql_generali_connection348411411211216" ref="BF171:BL182" tableType="queryTable" totalsRowShown="0" headerRowDxfId="112" headerRowBorderDxfId="111" headerRowCellStyle="Accent5">
  <tableColumns count="7">
    <tableColumn id="1" xr3:uid="{00000000-0010-0000-0B00-000001000000}" uniqueName="1" name="segment" queryTableFieldId="1" dataDxfId="110"/>
    <tableColumn id="2" xr3:uid="{00000000-0010-0000-0B00-000002000000}" uniqueName="2" name="201801" queryTableFieldId="2" dataDxfId="109"/>
    <tableColumn id="3" xr3:uid="{00000000-0010-0000-0B00-000003000000}" uniqueName="3" name="201802" queryTableFieldId="3" dataDxfId="108"/>
    <tableColumn id="4" xr3:uid="{00000000-0010-0000-0B00-000004000000}" uniqueName="4" name="201803" queryTableFieldId="4" dataDxfId="107"/>
    <tableColumn id="5" xr3:uid="{00000000-0010-0000-0B00-000005000000}" uniqueName="5" name="201804" queryTableFieldId="5" dataDxfId="106"/>
    <tableColumn id="6" xr3:uid="{00000000-0010-0000-0B00-000006000000}" uniqueName="6" name="201805" queryTableFieldId="6" dataDxfId="105"/>
    <tableColumn id="7" xr3:uid="{00000000-0010-0000-0B00-000007000000}" uniqueName="7" name="201806" queryTableFieldId="7" dataDxfId="104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XFD21"/>
  <sheetViews>
    <sheetView showGridLines="0" zoomScale="90" zoomScaleNormal="90" workbookViewId="0">
      <selection activeCell="G4" sqref="G4"/>
    </sheetView>
  </sheetViews>
  <sheetFormatPr defaultColWidth="0" defaultRowHeight="12.75" zeroHeight="1" x14ac:dyDescent="0.2"/>
  <cols>
    <col min="1" max="1" width="3.28515625" style="43" customWidth="1" collapsed="1"/>
    <col min="2" max="2" width="15.5703125" style="43" customWidth="1" collapsed="1"/>
    <col min="3" max="7" width="14.28515625" style="43" customWidth="1" collapsed="1"/>
    <col min="8" max="8" width="8.28515625" style="43" hidden="1" collapsed="1"/>
    <col min="9" max="9" width="11.5703125" style="43" hidden="1" collapsed="1"/>
    <col min="10" max="11" width="0" style="43" hidden="1" collapsed="1"/>
    <col min="12" max="16382" width="9" style="43" hidden="1" collapsed="1"/>
    <col min="16383" max="16383" width="0.5703125" style="43" hidden="1" customWidth="1" collapsed="1"/>
    <col min="16384" max="16384" width="0.5703125" style="43" hidden="1" collapsed="1"/>
  </cols>
  <sheetData>
    <row r="1" spans="2:8" ht="14.25" customHeight="1" x14ac:dyDescent="0.2"/>
    <row r="2" spans="2:8" s="126" customFormat="1" ht="35.25" customHeight="1" x14ac:dyDescent="0.25">
      <c r="B2" s="1464" t="s">
        <v>220</v>
      </c>
      <c r="C2" s="1465"/>
      <c r="D2" s="1465"/>
      <c r="E2" s="1465"/>
      <c r="F2" s="1465"/>
      <c r="G2" s="1466"/>
    </row>
    <row r="3" spans="2:8" s="42" customFormat="1" ht="20.45" customHeight="1" x14ac:dyDescent="0.3">
      <c r="C3" s="127"/>
      <c r="D3" s="128"/>
      <c r="F3" s="134" t="s">
        <v>224</v>
      </c>
      <c r="G3" s="1432">
        <v>43312</v>
      </c>
      <c r="H3" s="42" t="s">
        <v>221</v>
      </c>
    </row>
    <row r="4" spans="2:8" s="42" customFormat="1" ht="20.25" x14ac:dyDescent="0.3">
      <c r="B4" s="131" t="s">
        <v>222</v>
      </c>
      <c r="C4" s="129"/>
      <c r="D4" s="129"/>
      <c r="E4" s="129"/>
      <c r="F4" s="129"/>
      <c r="G4" s="129"/>
    </row>
    <row r="5" spans="2:8" s="42" customFormat="1" ht="25.5" customHeight="1" x14ac:dyDescent="0.3">
      <c r="B5" s="130"/>
      <c r="C5" s="132" t="s">
        <v>378</v>
      </c>
      <c r="D5" s="132"/>
      <c r="E5" s="132"/>
      <c r="F5" s="132"/>
      <c r="G5" s="133">
        <v>4</v>
      </c>
    </row>
    <row r="6" spans="2:8" s="42" customFormat="1" ht="25.5" customHeight="1" x14ac:dyDescent="0.3">
      <c r="B6" s="130"/>
      <c r="C6" s="132" t="s">
        <v>256</v>
      </c>
      <c r="D6" s="132"/>
      <c r="E6" s="132"/>
      <c r="F6" s="132"/>
      <c r="G6" s="133">
        <v>4</v>
      </c>
    </row>
    <row r="7" spans="2:8" s="42" customFormat="1" ht="25.5" customHeight="1" x14ac:dyDescent="0.3">
      <c r="B7" s="130"/>
      <c r="C7" s="132" t="s">
        <v>257</v>
      </c>
      <c r="D7" s="132"/>
      <c r="E7" s="132"/>
      <c r="F7" s="132"/>
      <c r="G7" s="133">
        <v>4</v>
      </c>
    </row>
    <row r="8" spans="2:8" s="42" customFormat="1" ht="25.5" customHeight="1" x14ac:dyDescent="0.3">
      <c r="B8" s="130"/>
      <c r="C8" s="132" t="s">
        <v>258</v>
      </c>
      <c r="D8" s="132"/>
      <c r="E8" s="132"/>
      <c r="F8" s="132"/>
      <c r="G8" s="133">
        <v>4</v>
      </c>
    </row>
    <row r="9" spans="2:8" s="42" customFormat="1" ht="25.5" customHeight="1" x14ac:dyDescent="0.3">
      <c r="B9" s="130"/>
      <c r="C9" s="132" t="s">
        <v>259</v>
      </c>
      <c r="D9" s="132"/>
      <c r="E9" s="132"/>
      <c r="F9" s="132"/>
      <c r="G9" s="133">
        <v>4</v>
      </c>
    </row>
    <row r="10" spans="2:8" s="42" customFormat="1" ht="25.5" customHeight="1" x14ac:dyDescent="0.3">
      <c r="B10" s="130"/>
      <c r="C10" s="132" t="s">
        <v>260</v>
      </c>
      <c r="D10" s="132"/>
      <c r="E10" s="132"/>
      <c r="F10" s="132"/>
      <c r="G10" s="133">
        <v>4</v>
      </c>
    </row>
    <row r="11" spans="2:8" s="42" customFormat="1" ht="25.5" customHeight="1" x14ac:dyDescent="0.3">
      <c r="B11" s="130"/>
      <c r="C11" s="132" t="s">
        <v>331</v>
      </c>
      <c r="D11" s="132"/>
      <c r="E11" s="132"/>
      <c r="F11" s="132"/>
      <c r="G11" s="133">
        <v>4</v>
      </c>
    </row>
    <row r="12" spans="2:8" s="42" customFormat="1" ht="25.5" customHeight="1" x14ac:dyDescent="0.3">
      <c r="B12" s="130"/>
      <c r="C12" s="132" t="s">
        <v>332</v>
      </c>
      <c r="D12" s="132"/>
      <c r="E12" s="132"/>
      <c r="F12" s="132"/>
      <c r="G12" s="133">
        <v>4</v>
      </c>
    </row>
    <row r="13" spans="2:8" s="42" customFormat="1" ht="25.5" customHeight="1" x14ac:dyDescent="0.3">
      <c r="B13" s="130"/>
      <c r="C13" s="132" t="s">
        <v>223</v>
      </c>
      <c r="D13" s="132"/>
      <c r="E13" s="132"/>
      <c r="F13" s="132"/>
      <c r="G13" s="133">
        <v>4</v>
      </c>
    </row>
    <row r="14" spans="2:8" s="42" customFormat="1" ht="25.5" customHeight="1" x14ac:dyDescent="0.3">
      <c r="B14" s="130"/>
      <c r="C14" s="132" t="s">
        <v>245</v>
      </c>
      <c r="D14" s="132"/>
      <c r="E14" s="132"/>
      <c r="F14" s="132"/>
      <c r="G14" s="133">
        <v>4</v>
      </c>
    </row>
    <row r="15" spans="2:8" s="42" customFormat="1" ht="25.5" customHeight="1" x14ac:dyDescent="0.3">
      <c r="B15" s="130"/>
      <c r="C15" s="132" t="s">
        <v>357</v>
      </c>
      <c r="D15" s="132"/>
      <c r="E15" s="132"/>
      <c r="F15" s="132"/>
      <c r="G15" s="133">
        <v>4</v>
      </c>
    </row>
    <row r="16" spans="2:8" s="42" customFormat="1" ht="25.5" customHeight="1" x14ac:dyDescent="0.3">
      <c r="B16" s="130"/>
      <c r="C16" s="132" t="s">
        <v>333</v>
      </c>
      <c r="D16" s="132"/>
      <c r="E16" s="132"/>
      <c r="F16" s="132"/>
      <c r="G16" s="133">
        <v>4</v>
      </c>
    </row>
    <row r="17" spans="2:7" s="42" customFormat="1" ht="25.5" customHeight="1" x14ac:dyDescent="0.3">
      <c r="B17" s="130"/>
      <c r="C17" s="132" t="s">
        <v>362</v>
      </c>
      <c r="D17" s="132"/>
      <c r="E17" s="132"/>
      <c r="F17" s="132"/>
      <c r="G17" s="133">
        <v>4</v>
      </c>
    </row>
    <row r="18" spans="2:7" s="42" customFormat="1" ht="28.5" customHeight="1" x14ac:dyDescent="0.3">
      <c r="B18" s="130"/>
      <c r="C18" s="1467"/>
      <c r="D18" s="1467"/>
      <c r="E18" s="1467"/>
      <c r="F18" s="1467"/>
      <c r="G18" s="1467"/>
    </row>
    <row r="19" spans="2:7" x14ac:dyDescent="0.2"/>
    <row r="20" spans="2:7" x14ac:dyDescent="0.2"/>
    <row r="21" spans="2:7" x14ac:dyDescent="0.2"/>
  </sheetData>
  <mergeCells count="2">
    <mergeCell ref="B2:G2"/>
    <mergeCell ref="C18:G18"/>
  </mergeCells>
  <hyperlinks>
    <hyperlink ref="C6" location="'1. SP KPIs'!A1" display="Strategic Plan KPIs" xr:uid="{00000000-0004-0000-0000-000000000000}"/>
    <hyperlink ref="C7" location="'3. Products'!A1" display="Products" xr:uid="{00000000-0004-0000-0000-000001000000}"/>
    <hyperlink ref="C8" location="'4. Group'!A1" display="Agency Performance" xr:uid="{00000000-0004-0000-0000-000002000000}"/>
    <hyperlink ref="C7:G7" location="South!A1" display="South" xr:uid="{00000000-0004-0000-0000-000003000000}"/>
    <hyperlink ref="C8:G8" location="'Production_AD Structure'!A1" display="Production_AD Structure" xr:uid="{00000000-0004-0000-0000-000004000000}"/>
    <hyperlink ref="C11:G11" location="'Recruitment KPI_Structure'!A1" display="Recruitment KPI_Structure" xr:uid="{00000000-0004-0000-0000-000005000000}"/>
    <hyperlink ref="C9:G9" location="'Ending MP_Structure'!A1" display="Ending MP_Structure" xr:uid="{00000000-0004-0000-0000-000006000000}"/>
    <hyperlink ref="C10:G10" location="Recruitment_Structure!A1" display="Recruitment_Structure" xr:uid="{00000000-0004-0000-0000-000007000000}"/>
    <hyperlink ref="C13:G13" location="GA!A1" display="GA Performance" xr:uid="{00000000-0004-0000-0000-000008000000}"/>
    <hyperlink ref="C15:G15" location="'Product Mix'!A1" display="Agency Product Mix" xr:uid="{00000000-0004-0000-0000-000009000000}"/>
    <hyperlink ref="C12:G12" location="'Rookie Metric'!A1" display="Rookie Metric" xr:uid="{00000000-0004-0000-0000-00000A000000}"/>
    <hyperlink ref="C14:G14" location="Rider!A1" display="Rider" xr:uid="{00000000-0004-0000-0000-00000B000000}"/>
    <hyperlink ref="C16:G16" location="'5.0 AG retention'!A1" display="Retention" xr:uid="{00000000-0004-0000-0000-00000C000000}"/>
    <hyperlink ref="C17:G17" location="BD!A1" display="BD" xr:uid="{00000000-0004-0000-0000-00000D000000}"/>
    <hyperlink ref="C5" location="'1. SP KPIs'!A1" display="Strategic Plan KPIs" xr:uid="{00000000-0004-0000-0000-00000E000000}"/>
    <hyperlink ref="C6:G6" location="North!A1" display="Production &amp; Productivities (GVL)" xr:uid="{00000000-0004-0000-0000-00000F000000}"/>
    <hyperlink ref="C5:G5" location="Country!A1" display="Country" xr:uid="{00000000-0004-0000-0000-000010000000}"/>
  </hyperlinks>
  <pageMargins left="2.48" right="0.41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4"/>
  <dimension ref="A1:AU398"/>
  <sheetViews>
    <sheetView showGridLines="0" topLeftCell="X4" zoomScale="70" zoomScaleNormal="70" workbookViewId="0">
      <selection activeCell="AJ24" sqref="AJ24"/>
    </sheetView>
  </sheetViews>
  <sheetFormatPr defaultRowHeight="15" outlineLevelCol="1" x14ac:dyDescent="0.25"/>
  <cols>
    <col min="1" max="1" width="13.140625" style="153" bestFit="1" customWidth="1" collapsed="1"/>
    <col min="2" max="2" width="14.7109375" customWidth="1" collapsed="1"/>
    <col min="3" max="4" width="31.5703125" customWidth="1" collapsed="1"/>
    <col min="5" max="5" width="25.28515625" customWidth="1" collapsed="1"/>
    <col min="6" max="6" width="19.42578125" customWidth="1" collapsed="1"/>
    <col min="19" max="19" width="28.5703125" customWidth="1" collapsed="1"/>
    <col min="20" max="25" width="18.42578125" customWidth="1" collapsed="1"/>
    <col min="32" max="32" width="21" bestFit="1" customWidth="1"/>
    <col min="40" max="44" width="9.140625" customWidth="1" outlineLevel="1"/>
    <col min="45" max="45" width="17.5703125" bestFit="1" customWidth="1"/>
  </cols>
  <sheetData>
    <row r="1" spans="1:47" s="154" customFormat="1" x14ac:dyDescent="0.25">
      <c r="A1" s="155" t="s">
        <v>401</v>
      </c>
    </row>
    <row r="2" spans="1:47" s="1435" customFormat="1" x14ac:dyDescent="0.25"/>
    <row r="3" spans="1:47" s="1435" customFormat="1" x14ac:dyDescent="0.25"/>
    <row r="4" spans="1:47" s="1435" customFormat="1" x14ac:dyDescent="0.25">
      <c r="AG4" s="1457" t="s">
        <v>383</v>
      </c>
      <c r="AH4" s="1456" t="s">
        <v>384</v>
      </c>
      <c r="AI4" s="1456" t="s">
        <v>385</v>
      </c>
      <c r="AJ4" s="1456" t="s">
        <v>386</v>
      </c>
      <c r="AK4" s="1456" t="s">
        <v>387</v>
      </c>
      <c r="AL4" s="1456" t="s">
        <v>388</v>
      </c>
      <c r="AM4" s="1456" t="s">
        <v>389</v>
      </c>
      <c r="AN4" s="1456" t="s">
        <v>390</v>
      </c>
      <c r="AO4" s="1456" t="s">
        <v>391</v>
      </c>
      <c r="AP4" s="1456" t="s">
        <v>392</v>
      </c>
      <c r="AQ4" s="1456" t="s">
        <v>393</v>
      </c>
      <c r="AR4" s="1456" t="s">
        <v>394</v>
      </c>
      <c r="AS4" s="1456" t="s">
        <v>1226</v>
      </c>
    </row>
    <row r="5" spans="1:47" s="1435" customFormat="1" x14ac:dyDescent="0.25">
      <c r="AF5" s="1447" t="s">
        <v>415</v>
      </c>
      <c r="AG5" s="1455">
        <v>26687.802740000028</v>
      </c>
      <c r="AH5" s="1455">
        <v>41606.716999999931</v>
      </c>
      <c r="AI5" s="1455">
        <v>58504.849999999846</v>
      </c>
      <c r="AJ5" s="1455">
        <v>51457.592299999917</v>
      </c>
      <c r="AK5" s="1455">
        <v>54412.825800000093</v>
      </c>
      <c r="AL5" s="1455">
        <v>59446.556300000004</v>
      </c>
      <c r="AM5" s="1455">
        <v>45901.189259999941</v>
      </c>
      <c r="AN5" s="1455">
        <v>51370.844999999907</v>
      </c>
      <c r="AO5" s="1455">
        <v>66130.009879999998</v>
      </c>
      <c r="AP5" s="1455">
        <v>45388.432699999983</v>
      </c>
      <c r="AQ5" s="1455">
        <v>51395.178379999852</v>
      </c>
      <c r="AR5" s="1455">
        <v>91023.281919999543</v>
      </c>
      <c r="AS5" s="1452">
        <f>SUM(AG5:INDEX(AG5:AR5,Country!B2))</f>
        <v>338017.53339999978</v>
      </c>
      <c r="AT5" s="1451">
        <f>Summary!AS5/1000</f>
        <v>338.01753339999976</v>
      </c>
    </row>
    <row r="6" spans="1:47" s="1435" customFormat="1" x14ac:dyDescent="0.25">
      <c r="AF6" s="1447" t="s">
        <v>1225</v>
      </c>
      <c r="AG6" s="1454">
        <v>36915.466198724956</v>
      </c>
      <c r="AH6" s="1454">
        <v>34539.880373438245</v>
      </c>
      <c r="AI6" s="1454">
        <v>68959.951109582777</v>
      </c>
      <c r="AJ6" s="1454">
        <v>70946.847950361742</v>
      </c>
      <c r="AK6" s="1454">
        <v>81297.266364877054</v>
      </c>
      <c r="AL6" s="1454">
        <v>88886.123418272458</v>
      </c>
      <c r="AM6" s="1454">
        <v>82739.218567607299</v>
      </c>
      <c r="AN6" s="1454">
        <v>91104.163139461118</v>
      </c>
      <c r="AO6" s="1454">
        <v>102285.24457740074</v>
      </c>
      <c r="AP6" s="1454">
        <v>94667.504385491469</v>
      </c>
      <c r="AQ6" s="1454">
        <v>106456.88880913514</v>
      </c>
      <c r="AR6" s="1454">
        <v>127380.64701886302</v>
      </c>
      <c r="AS6" s="1452">
        <f>SUM(AG6:INDEX(AG6:AR6,Country!B2))</f>
        <v>464284.75398286449</v>
      </c>
      <c r="AT6" s="1451">
        <f>Summary!AS6/1000</f>
        <v>464.28475398286452</v>
      </c>
    </row>
    <row r="7" spans="1:47" s="1435" customFormat="1" x14ac:dyDescent="0.25">
      <c r="AF7" s="1447" t="s">
        <v>1224</v>
      </c>
      <c r="AG7" s="1453">
        <f>Country!BG61</f>
        <v>0</v>
      </c>
      <c r="AH7" s="1453">
        <f>Country!BH61</f>
        <v>0</v>
      </c>
      <c r="AI7" s="1453">
        <f>Country!BI61</f>
        <v>0</v>
      </c>
      <c r="AJ7" s="1453">
        <f>Country!BJ61</f>
        <v>0</v>
      </c>
      <c r="AK7" s="1453">
        <f>Country!BK61</f>
        <v>0</v>
      </c>
      <c r="AL7" s="1453">
        <f>Country!BL61</f>
        <v>0</v>
      </c>
      <c r="AM7" s="1453">
        <f>Country!BM61</f>
        <v>0</v>
      </c>
      <c r="AN7" s="1453">
        <f>Country!BN61</f>
        <v>0</v>
      </c>
      <c r="AO7" s="1453">
        <f>Country!BO61</f>
        <v>0</v>
      </c>
      <c r="AP7" s="1453">
        <f>Country!BP61</f>
        <v>0</v>
      </c>
      <c r="AQ7" s="1453">
        <f>Country!BQ61</f>
        <v>0</v>
      </c>
      <c r="AR7" s="1453">
        <f>Country!BR61</f>
        <v>0</v>
      </c>
      <c r="AS7" s="1452">
        <f>SUM(AG7:AR7)</f>
        <v>0</v>
      </c>
      <c r="AT7" s="1451">
        <f>Summary!AS7/1000</f>
        <v>0</v>
      </c>
      <c r="AU7" s="1448" t="str">
        <f>TEXT(Summary!AS7/1000,"0") &amp; " bn"</f>
        <v>0 bn</v>
      </c>
    </row>
    <row r="8" spans="1:47" s="1435" customFormat="1" x14ac:dyDescent="0.25">
      <c r="AE8" s="1448" t="s">
        <v>1223</v>
      </c>
      <c r="AF8" s="1447" t="s">
        <v>1222</v>
      </c>
      <c r="AG8" s="1450">
        <f t="shared" ref="AG8:AS8" si="0">AG7/AG6</f>
        <v>0</v>
      </c>
      <c r="AH8" s="1450">
        <f t="shared" si="0"/>
        <v>0</v>
      </c>
      <c r="AI8" s="1450">
        <f t="shared" si="0"/>
        <v>0</v>
      </c>
      <c r="AJ8" s="1446">
        <f t="shared" si="0"/>
        <v>0</v>
      </c>
      <c r="AK8" s="1446">
        <f t="shared" si="0"/>
        <v>0</v>
      </c>
      <c r="AL8" s="1446">
        <f t="shared" si="0"/>
        <v>0</v>
      </c>
      <c r="AM8" s="1446">
        <f t="shared" si="0"/>
        <v>0</v>
      </c>
      <c r="AN8" s="1446">
        <f t="shared" si="0"/>
        <v>0</v>
      </c>
      <c r="AO8" s="1446">
        <f t="shared" si="0"/>
        <v>0</v>
      </c>
      <c r="AP8" s="1446">
        <f t="shared" si="0"/>
        <v>0</v>
      </c>
      <c r="AQ8" s="1446">
        <f t="shared" si="0"/>
        <v>0</v>
      </c>
      <c r="AR8" s="1446">
        <f t="shared" si="0"/>
        <v>0</v>
      </c>
      <c r="AS8" s="1449">
        <f t="shared" si="0"/>
        <v>0</v>
      </c>
    </row>
    <row r="9" spans="1:47" s="1435" customFormat="1" x14ac:dyDescent="0.25">
      <c r="AE9" s="1448" t="s">
        <v>395</v>
      </c>
      <c r="AF9" s="1447" t="s">
        <v>418</v>
      </c>
      <c r="AG9" s="1446">
        <f t="shared" ref="AG9:AS9" si="1">IF(AG7&lt;&gt;0,AG7/AG5-1,0)</f>
        <v>0</v>
      </c>
      <c r="AH9" s="1446">
        <f t="shared" si="1"/>
        <v>0</v>
      </c>
      <c r="AI9" s="1446">
        <f t="shared" si="1"/>
        <v>0</v>
      </c>
      <c r="AJ9" s="1446">
        <f t="shared" si="1"/>
        <v>0</v>
      </c>
      <c r="AK9" s="1446">
        <f t="shared" si="1"/>
        <v>0</v>
      </c>
      <c r="AL9" s="1446">
        <f t="shared" si="1"/>
        <v>0</v>
      </c>
      <c r="AM9" s="1446">
        <f t="shared" si="1"/>
        <v>0</v>
      </c>
      <c r="AN9" s="1446">
        <f t="shared" si="1"/>
        <v>0</v>
      </c>
      <c r="AO9" s="1446">
        <f t="shared" si="1"/>
        <v>0</v>
      </c>
      <c r="AP9" s="1446">
        <f t="shared" si="1"/>
        <v>0</v>
      </c>
      <c r="AQ9" s="1446">
        <f t="shared" si="1"/>
        <v>0</v>
      </c>
      <c r="AR9" s="1446">
        <f t="shared" si="1"/>
        <v>0</v>
      </c>
      <c r="AS9" s="1446">
        <f t="shared" si="1"/>
        <v>0</v>
      </c>
    </row>
    <row r="10" spans="1:47" s="1435" customFormat="1" x14ac:dyDescent="0.25"/>
    <row r="11" spans="1:47" s="1435" customFormat="1" x14ac:dyDescent="0.25"/>
    <row r="13" spans="1:47" s="153" customFormat="1" x14ac:dyDescent="0.25"/>
    <row r="14" spans="1:47" s="153" customFormat="1" x14ac:dyDescent="0.25"/>
    <row r="15" spans="1:47" s="153" customFormat="1" x14ac:dyDescent="0.25">
      <c r="C15" s="153" t="s">
        <v>414</v>
      </c>
      <c r="D15" s="153">
        <v>21159.465884169891</v>
      </c>
      <c r="E15" s="153">
        <v>20867.642534235856</v>
      </c>
      <c r="F15" s="153">
        <v>49678.550803872873</v>
      </c>
      <c r="G15" s="153">
        <v>49306.357366960248</v>
      </c>
      <c r="H15" s="153">
        <v>57719.167284380776</v>
      </c>
      <c r="I15" s="153">
        <v>64986.347978287136</v>
      </c>
      <c r="J15" s="153">
        <v>59891.902241751806</v>
      </c>
      <c r="K15" s="153">
        <v>66554.351797741721</v>
      </c>
      <c r="L15" s="153">
        <v>74354.220299720444</v>
      </c>
      <c r="M15" s="153">
        <v>70348.989256097513</v>
      </c>
      <c r="N15" s="153">
        <v>77982.43853511526</v>
      </c>
      <c r="O15" s="153">
        <v>87307.252311144897</v>
      </c>
      <c r="P15" s="153">
        <v>534866.99544721819</v>
      </c>
    </row>
    <row r="16" spans="1:47" s="153" customFormat="1" x14ac:dyDescent="0.25">
      <c r="C16" s="153" t="s">
        <v>415</v>
      </c>
      <c r="D16" s="153">
        <v>26687.802739999999</v>
      </c>
      <c r="E16" s="153">
        <v>41713.019300000036</v>
      </c>
      <c r="F16" s="153">
        <v>58504.866999999998</v>
      </c>
      <c r="G16" s="153">
        <v>51457.592300000048</v>
      </c>
      <c r="H16" s="153">
        <v>54412.827999999994</v>
      </c>
      <c r="I16" s="153">
        <v>59446.574000000001</v>
      </c>
      <c r="J16" s="153">
        <v>45901.189259999992</v>
      </c>
      <c r="K16" s="153">
        <v>51370.844000000005</v>
      </c>
      <c r="L16" s="153">
        <v>66130.009900000005</v>
      </c>
      <c r="M16" s="153">
        <v>45388.43269999999</v>
      </c>
      <c r="P16" s="153">
        <v>501013.15920000011</v>
      </c>
      <c r="Q16" s="153" t="s">
        <v>416</v>
      </c>
    </row>
    <row r="17" spans="3:16" s="153" customFormat="1" x14ac:dyDescent="0.25">
      <c r="C17" s="153" t="s">
        <v>417</v>
      </c>
      <c r="D17" s="153">
        <v>1.2612701514344955</v>
      </c>
      <c r="E17" s="153">
        <v>1.9989330002929107</v>
      </c>
      <c r="F17" s="153">
        <v>1.1776685521881012</v>
      </c>
      <c r="G17" s="153">
        <v>1.0436299708175425</v>
      </c>
      <c r="H17" s="153">
        <v>0.9427167882015598</v>
      </c>
      <c r="I17" s="153">
        <v>0.91475480388376262</v>
      </c>
      <c r="J17" s="153">
        <v>0.76640059076302613</v>
      </c>
      <c r="K17" s="153">
        <v>0.77186303543479307</v>
      </c>
      <c r="L17" s="153">
        <v>0.88939147816265429</v>
      </c>
      <c r="M17" s="153">
        <v>0.64518954970011799</v>
      </c>
      <c r="N17" s="153">
        <v>0</v>
      </c>
      <c r="O17" s="153">
        <v>0</v>
      </c>
      <c r="P17" s="153">
        <v>0.93670606611478824</v>
      </c>
    </row>
    <row r="18" spans="3:16" s="153" customFormat="1" x14ac:dyDescent="0.25">
      <c r="C18" s="153" t="s">
        <v>418</v>
      </c>
      <c r="D18" s="153">
        <v>0.98832342626181635</v>
      </c>
      <c r="E18" s="153">
        <v>1.9829578170213864</v>
      </c>
      <c r="F18" s="153">
        <v>0.70252783952177378</v>
      </c>
      <c r="G18" s="153">
        <v>0.6583314467560859</v>
      </c>
      <c r="H18" s="153">
        <v>0.86995611268240713</v>
      </c>
      <c r="I18" s="153">
        <v>0.39490566214288769</v>
      </c>
      <c r="J18" s="153">
        <v>0.49763163866072646</v>
      </c>
      <c r="K18" s="153">
        <v>0.5874235697619683</v>
      </c>
      <c r="L18" s="153">
        <v>0.3342348917007556</v>
      </c>
      <c r="M18" s="153">
        <v>0.10920680735390031</v>
      </c>
      <c r="N18" s="153">
        <v>0</v>
      </c>
      <c r="O18" s="153">
        <v>0</v>
      </c>
      <c r="P18" s="153">
        <v>0.57546987044824993</v>
      </c>
    </row>
    <row r="19" spans="3:16" s="153" customFormat="1" x14ac:dyDescent="0.25"/>
    <row r="20" spans="3:16" s="153" customFormat="1" x14ac:dyDescent="0.25"/>
    <row r="21" spans="3:16" s="153" customFormat="1" x14ac:dyDescent="0.25"/>
    <row r="22" spans="3:16" s="153" customFormat="1" x14ac:dyDescent="0.25"/>
    <row r="23" spans="3:16" s="153" customFormat="1" x14ac:dyDescent="0.25"/>
    <row r="24" spans="3:16" s="153" customFormat="1" x14ac:dyDescent="0.25"/>
    <row r="25" spans="3:16" s="153" customFormat="1" x14ac:dyDescent="0.25"/>
    <row r="26" spans="3:16" s="153" customFormat="1" x14ac:dyDescent="0.25"/>
    <row r="27" spans="3:16" s="153" customFormat="1" x14ac:dyDescent="0.25"/>
    <row r="28" spans="3:16" s="153" customFormat="1" x14ac:dyDescent="0.25"/>
    <row r="29" spans="3:16" s="153" customFormat="1" x14ac:dyDescent="0.25"/>
    <row r="30" spans="3:16" s="153" customFormat="1" x14ac:dyDescent="0.25"/>
    <row r="31" spans="3:16" s="153" customFormat="1" x14ac:dyDescent="0.25"/>
    <row r="32" spans="3:16" s="153" customFormat="1" x14ac:dyDescent="0.25"/>
    <row r="33" s="153" customFormat="1" x14ac:dyDescent="0.25"/>
    <row r="34" s="153" customFormat="1" x14ac:dyDescent="0.25"/>
    <row r="35" s="153" customFormat="1" x14ac:dyDescent="0.25"/>
    <row r="36" s="153" customFormat="1" x14ac:dyDescent="0.25"/>
    <row r="37" s="153" customFormat="1" x14ac:dyDescent="0.25"/>
    <row r="38" s="153" customFormat="1" x14ac:dyDescent="0.25"/>
    <row r="39" s="153" customFormat="1" x14ac:dyDescent="0.25"/>
    <row r="40" s="153" customFormat="1" x14ac:dyDescent="0.25"/>
    <row r="41" s="153" customFormat="1" x14ac:dyDescent="0.25"/>
    <row r="42" s="153" customFormat="1" x14ac:dyDescent="0.25"/>
    <row r="43" s="153" customFormat="1" x14ac:dyDescent="0.25"/>
    <row r="44" s="153" customFormat="1" x14ac:dyDescent="0.25"/>
    <row r="45" s="153" customFormat="1" x14ac:dyDescent="0.25"/>
    <row r="46" s="153" customFormat="1" x14ac:dyDescent="0.25"/>
    <row r="47" s="153" customFormat="1" x14ac:dyDescent="0.25"/>
    <row r="48" s="153" customFormat="1" x14ac:dyDescent="0.25"/>
    <row r="49" spans="18:26" s="153" customFormat="1" x14ac:dyDescent="0.25"/>
    <row r="50" spans="18:26" s="153" customFormat="1" x14ac:dyDescent="0.25">
      <c r="R50" s="174"/>
      <c r="S50" s="1473" t="s">
        <v>413</v>
      </c>
      <c r="T50" s="1473"/>
      <c r="U50" s="1473"/>
      <c r="V50" s="1473"/>
      <c r="W50" s="175"/>
    </row>
    <row r="51" spans="18:26" ht="21" thickBot="1" x14ac:dyDescent="0.3">
      <c r="R51" s="176"/>
      <c r="S51" s="141"/>
      <c r="T51" s="142" t="s">
        <v>374</v>
      </c>
      <c r="U51" s="142" t="s">
        <v>375</v>
      </c>
      <c r="V51" s="142" t="s">
        <v>395</v>
      </c>
      <c r="W51" s="177"/>
    </row>
    <row r="52" spans="18:26" ht="20.25" x14ac:dyDescent="0.25">
      <c r="R52" s="176"/>
      <c r="S52" s="143" t="s">
        <v>207</v>
      </c>
      <c r="T52" s="1458">
        <f>North!F60</f>
        <v>0</v>
      </c>
      <c r="U52" s="1460">
        <f>South!F60</f>
        <v>0</v>
      </c>
      <c r="V52" s="144">
        <f>Country!F60</f>
        <v>0</v>
      </c>
      <c r="W52" s="177"/>
    </row>
    <row r="53" spans="18:26" ht="20.25" x14ac:dyDescent="0.25">
      <c r="R53" s="176"/>
      <c r="S53" s="145" t="s">
        <v>396</v>
      </c>
      <c r="T53" s="1459">
        <f>North!F60/North!E60-1</f>
        <v>-1</v>
      </c>
      <c r="U53" s="147">
        <f>South!F60/South!E60-1</f>
        <v>-1</v>
      </c>
      <c r="V53" s="146">
        <f>Country!F60/Country!E60-1</f>
        <v>-1</v>
      </c>
      <c r="W53" s="177"/>
    </row>
    <row r="54" spans="18:26" ht="20.25" x14ac:dyDescent="0.25">
      <c r="R54" s="176"/>
      <c r="S54" s="145" t="s">
        <v>397</v>
      </c>
      <c r="T54" s="1459" t="e">
        <f>T52/V52</f>
        <v>#DIV/0!</v>
      </c>
      <c r="U54" s="147" t="e">
        <f>U52/V52</f>
        <v>#DIV/0!</v>
      </c>
      <c r="V54" s="148"/>
      <c r="W54" s="177"/>
    </row>
    <row r="55" spans="18:26" ht="20.25" x14ac:dyDescent="0.25">
      <c r="R55" s="176"/>
      <c r="S55" s="145" t="s">
        <v>398</v>
      </c>
      <c r="T55" s="1461">
        <f>North!F84</f>
        <v>3866</v>
      </c>
      <c r="U55" s="149">
        <f>South!F84</f>
        <v>2251</v>
      </c>
      <c r="V55" s="149">
        <f>Country!F84</f>
        <v>6117</v>
      </c>
      <c r="W55" s="177"/>
    </row>
    <row r="56" spans="18:26" ht="20.25" x14ac:dyDescent="0.25">
      <c r="R56" s="176"/>
      <c r="S56" s="145" t="s">
        <v>399</v>
      </c>
      <c r="T56" s="1461">
        <f>North!F37</f>
        <v>4126</v>
      </c>
      <c r="U56" s="149">
        <f>South!F37</f>
        <v>2187</v>
      </c>
      <c r="V56" s="149">
        <f>Country!F37</f>
        <v>6313</v>
      </c>
      <c r="W56" s="177"/>
    </row>
    <row r="57" spans="18:26" ht="20.25" x14ac:dyDescent="0.25">
      <c r="R57" s="176"/>
      <c r="S57" s="145" t="s">
        <v>30</v>
      </c>
      <c r="T57" s="146">
        <f>North!F108</f>
        <v>0.16561968438957847</v>
      </c>
      <c r="U57" s="1459">
        <f>South!F108</f>
        <v>0.20133280623482239</v>
      </c>
      <c r="V57" s="146">
        <f>Country!F108</f>
        <v>0.17740570031041294</v>
      </c>
      <c r="W57" s="177"/>
    </row>
    <row r="58" spans="18:26" ht="20.25" x14ac:dyDescent="0.25">
      <c r="R58" s="176"/>
      <c r="S58" s="145" t="s">
        <v>53</v>
      </c>
      <c r="T58" s="150">
        <f>North!F132</f>
        <v>0</v>
      </c>
      <c r="U58" s="1462">
        <f>South!F132</f>
        <v>0</v>
      </c>
      <c r="V58" s="150">
        <f>Country!F132</f>
        <v>0</v>
      </c>
      <c r="W58" s="177"/>
    </row>
    <row r="59" spans="18:26" ht="20.25" x14ac:dyDescent="0.25">
      <c r="R59" s="176"/>
      <c r="S59" s="145" t="s">
        <v>82</v>
      </c>
      <c r="T59" s="150">
        <f>North!F144</f>
        <v>1.803030303030303</v>
      </c>
      <c r="U59" s="1462">
        <f>South!F144</f>
        <v>2.1308555399719493</v>
      </c>
      <c r="V59" s="150">
        <f>Country!F144</f>
        <v>1.9400259219983504</v>
      </c>
      <c r="W59" s="177"/>
    </row>
    <row r="60" spans="18:26" ht="20.25" x14ac:dyDescent="0.25">
      <c r="R60" s="176"/>
      <c r="S60" s="145" t="s">
        <v>400</v>
      </c>
      <c r="T60" s="150" t="e">
        <f>North!F156</f>
        <v>#DIV/0!</v>
      </c>
      <c r="U60" s="1462">
        <f>South!F156</f>
        <v>0</v>
      </c>
      <c r="V60" s="150" t="e">
        <f>Country!F156</f>
        <v>#DIV/0!</v>
      </c>
      <c r="W60" s="177"/>
    </row>
    <row r="61" spans="18:26" x14ac:dyDescent="0.25">
      <c r="R61" s="180"/>
      <c r="S61" s="181"/>
      <c r="T61" s="181"/>
      <c r="U61" s="181"/>
      <c r="V61" s="181"/>
      <c r="W61" s="182"/>
    </row>
    <row r="63" spans="18:26" x14ac:dyDescent="0.25">
      <c r="R63" s="174"/>
      <c r="S63" s="1473" t="s">
        <v>412</v>
      </c>
      <c r="T63" s="1473"/>
      <c r="U63" s="1473"/>
      <c r="V63" s="1473"/>
      <c r="W63" s="1473"/>
      <c r="X63" s="1473"/>
      <c r="Y63" s="1473"/>
      <c r="Z63" s="175"/>
    </row>
    <row r="64" spans="18:26" ht="23.25" x14ac:dyDescent="0.25">
      <c r="R64" s="176"/>
      <c r="S64" s="156"/>
      <c r="T64" s="1468">
        <f>INDEX(Country!BG3:BR3,Country!B2)</f>
        <v>43299</v>
      </c>
      <c r="U64" s="1468">
        <v>0</v>
      </c>
      <c r="V64" s="1469">
        <v>0</v>
      </c>
      <c r="W64" s="1470" t="str">
        <f>Country!F3</f>
        <v>YTD '18</v>
      </c>
      <c r="X64" s="1471">
        <v>0</v>
      </c>
      <c r="Y64" s="1472">
        <v>0</v>
      </c>
      <c r="Z64" s="177"/>
    </row>
    <row r="65" spans="18:26" ht="18" x14ac:dyDescent="0.25">
      <c r="R65" s="176"/>
      <c r="S65" s="157" t="s">
        <v>233</v>
      </c>
      <c r="T65" s="157" t="s">
        <v>403</v>
      </c>
      <c r="U65" s="157" t="s">
        <v>404</v>
      </c>
      <c r="V65" s="157" t="s">
        <v>405</v>
      </c>
      <c r="W65" s="157" t="s">
        <v>403</v>
      </c>
      <c r="X65" s="157" t="s">
        <v>404</v>
      </c>
      <c r="Y65" s="157" t="s">
        <v>405</v>
      </c>
      <c r="Z65" s="177"/>
    </row>
    <row r="66" spans="18:26" ht="18" x14ac:dyDescent="0.25">
      <c r="R66" s="176"/>
      <c r="S66" s="158" t="s">
        <v>207</v>
      </c>
      <c r="T66" s="159">
        <f>INDEX(Country!60:60,MATCH(Summary!$T$64,Country!$3:$3,0))</f>
        <v>0</v>
      </c>
      <c r="U66" s="160">
        <f>INDEX(Country!60:60,MATCH(Summary!$T$64,Country!$3:$3))/INDEX(Country!60:60,MATCH(Summary!$T$79,Country!$3:$3))</f>
        <v>0</v>
      </c>
      <c r="V66" s="161">
        <f>INDEX(Country!60:60,MATCH(Summary!$T$64,Country!$3:$3,0))/INDEX(plan!2:2,MATCH(Summary!$T$64,plan!$1:$1,0))</f>
        <v>0</v>
      </c>
      <c r="W66" s="162">
        <f>INDEX(Country!60:60,MATCH(Summary!$W$64,Country!$3:$3,0 ))</f>
        <v>0</v>
      </c>
      <c r="X66" s="160">
        <f>INDEX(Country!60:60,MATCH(Summary!$W$64,Country!$3:$3,0 ))/INDEX(Country!60:60,MATCH(Summary!$W$79,Country!$3:$3,0 ))</f>
        <v>0</v>
      </c>
      <c r="Y66" s="160">
        <f>W66/INDEX(plan!2:2,MATCH(Summary!$W$64,plan!$1:$1,0))</f>
        <v>0</v>
      </c>
      <c r="Z66" s="177"/>
    </row>
    <row r="67" spans="18:26" ht="18" x14ac:dyDescent="0.25">
      <c r="R67" s="176"/>
      <c r="S67" s="163" t="s">
        <v>406</v>
      </c>
      <c r="T67" s="159">
        <f>INDEX(Country!85:85,MATCH(Summary!$T$64,Country!$3:$3))</f>
        <v>22283</v>
      </c>
      <c r="U67" s="164">
        <f>INDEX(Country!85:85,MATCH(Summary!$T$64,Country!$3:$3))/INDEX(Country!85:85,MATCH(Summary!$T$79,Country!$3:$3))</f>
        <v>1.6244805715535466</v>
      </c>
      <c r="V67" s="165">
        <f>INDEX(Country!85:85,MATCH(Summary!$T$64,Country!$3:$3))/INDEX(plan!4:4,MATCH(Summary!$T$64,plan!$1:$1,0))</f>
        <v>1.1889084188347874</v>
      </c>
      <c r="W67" s="166">
        <f>INDEX(Country!85:85,MATCH(Summary!$W$64,Country!$3:$3,0))</f>
        <v>22283</v>
      </c>
      <c r="X67" s="167">
        <f>INDEX(Country!85:85,MATCH(Summary!$W$64,Country!$3:$3,0))/INDEX(Country!85:85,MATCH(Summary!$W$79,Country!$3:$3,0))</f>
        <v>1.6244805715535466</v>
      </c>
      <c r="Y67" s="167">
        <f>W67/INDEX(plan!4:4,MATCH(Summary!$W$64,plan!$1:$1,0))</f>
        <v>1.1889084188347874</v>
      </c>
      <c r="Z67" s="177"/>
    </row>
    <row r="68" spans="18:26" ht="18" x14ac:dyDescent="0.25">
      <c r="R68" s="176"/>
      <c r="S68" s="163" t="s">
        <v>407</v>
      </c>
      <c r="T68" s="159">
        <f>INDEX(Country!84:84,MATCH(Summary!$T$64,Country!$3:$3))</f>
        <v>6117</v>
      </c>
      <c r="U68" s="164">
        <f>INDEX(Country!84:84,MATCH(Summary!$T$64,Country!$3:$3))/INDEX(Country!84:84,MATCH(Summary!$T$79,Country!$3:$3))</f>
        <v>0.77794734834032808</v>
      </c>
      <c r="V68" s="165">
        <f>T68/INDEX(plan!21:21,MATCH(Summary!$T$64,plan!$1:$1,0))</f>
        <v>0.6476429868560859</v>
      </c>
      <c r="W68" s="166">
        <f>INDEX(Country!84:84,MATCH(Summary!$W$64,Country!$3:$3,0))</f>
        <v>6117</v>
      </c>
      <c r="X68" s="167">
        <f>INDEX(Country!84:84,MATCH(Summary!$W$64,Country!$3:$3,0))/INDEX(Country!84:84,MATCH(Summary!$W$79,Country!$3:$3,0))</f>
        <v>0.77794734834032808</v>
      </c>
      <c r="Y68" s="165">
        <f>W68/INDEX(plan!21:21,MATCH(Summary!$W$64,plan!$1:$1,0))</f>
        <v>0.6476429868560859</v>
      </c>
      <c r="Z68" s="177"/>
    </row>
    <row r="69" spans="18:26" ht="18" x14ac:dyDescent="0.25">
      <c r="R69" s="176"/>
      <c r="S69" s="163" t="s">
        <v>408</v>
      </c>
      <c r="T69" s="159">
        <f>INDEX(Country!172:172,MATCH(Summary!$T$64,Country!$3:$3))</f>
        <v>1001</v>
      </c>
      <c r="U69" s="167">
        <f>INDEX(Country!172:172,MATCH(Summary!$T$64,Country!$3:$3))/INDEX(Country!172:172,MATCH(Summary!$T$79,Country!$3:$3))</f>
        <v>0.86070507308684441</v>
      </c>
      <c r="V69" s="167">
        <f>INDEX(Country!172:172,MATCH(Summary!$T$64,Country!$3:$3))/INDEX(plan!12:12,MATCH(Summary!$T$64,plan!$1:$1,0))</f>
        <v>0.88536654062379339</v>
      </c>
      <c r="W69" s="168" t="e">
        <f>INDEX(Country!172:172,MATCH(Summary!$W$64,Country!$3:$3,0))</f>
        <v>#REF!</v>
      </c>
      <c r="X69" s="167" t="e">
        <f>INDEX(Country!172:172,MATCH(Summary!$W$64,Country!$3:$3,0))/INDEX(Country!172:172,MATCH(Summary!$W$79,Country!$3:$3,0))</f>
        <v>#REF!</v>
      </c>
      <c r="Y69" s="167" t="e">
        <f>W69/INDEX(plan!12:12,MATCH(Summary!$W$64,plan!$1:$1,0))</f>
        <v>#REF!</v>
      </c>
      <c r="Z69" s="177"/>
    </row>
    <row r="70" spans="18:26" ht="18" x14ac:dyDescent="0.25">
      <c r="R70" s="176"/>
      <c r="S70" s="163" t="s">
        <v>30</v>
      </c>
      <c r="T70" s="1275">
        <f>INDEX(Country!109:109,MATCH(Summary!$T$64,Country!$3:$3))</f>
        <v>6.5166865988221218E-2</v>
      </c>
      <c r="U70" s="169">
        <f>INDEX(Country!109:109,MATCH(Summary!$T$64,Country!$3:$3))/INDEX(Country!109:109,MATCH(Summary!$T$79,Country!$3:$3))</f>
        <v>0.58401903736780447</v>
      </c>
      <c r="V70" s="169">
        <f>INDEX(Country!109:109,MATCH(Summary!$T$64,Country!$3:$3))/INDEX(plan!7:7,MATCH(Summary!$T$64,plan!$1:$1,0))</f>
        <v>0.50565240921419818</v>
      </c>
      <c r="W70" s="167">
        <f>INDEX(Country!109:109,MATCH(Summary!$W$64,Country!$3:$3,0))</f>
        <v>6.3006005452048611E-2</v>
      </c>
      <c r="X70" s="167">
        <f>INDEX(Country!109:109,MATCH(Summary!$W$64,Country!$3:$3,0))/INDEX(Country!109:109,MATCH(Summary!$W$79,Country!$3:$3,0))</f>
        <v>0.42792666098290566</v>
      </c>
      <c r="Y70" s="167">
        <f>W70/INDEX(plan!7:7,MATCH(Summary!$W$64,plan!$1:$1,0))</f>
        <v>0.53820631538597752</v>
      </c>
      <c r="Z70" s="177"/>
    </row>
    <row r="71" spans="18:26" ht="18" x14ac:dyDescent="0.25">
      <c r="R71" s="176"/>
      <c r="S71" s="163" t="s">
        <v>409</v>
      </c>
      <c r="T71" s="1275">
        <f>INDEX(Country!108:108,MATCH(Summary!$T$64,Country!$3:$3,0))</f>
        <v>0.21973898858075042</v>
      </c>
      <c r="U71" s="169">
        <f>INDEX(Country!108:108,MATCH(Summary!$T$64,Country!$3:$3))/INDEX(Country!108:108,MATCH(Summary!$T$79,Country!$3:$3))</f>
        <v>1.2190830400716823</v>
      </c>
      <c r="V71" s="169">
        <f>T71/INDEX(plan!22:22,MATCH(Summary!$T$64,plan!$1:$1,0))</f>
        <v>0.89362771758531079</v>
      </c>
      <c r="W71" s="167">
        <f>INDEX(Country!108:108,MATCH(Summary!$W$64,Country!$3:$3,0))</f>
        <v>0.17740570031041294</v>
      </c>
      <c r="X71" s="167">
        <f>INDEX(Country!108:108,MATCH(Summary!$W$64,Country!$3:$3,0))/INDEX(Country!108:108,MATCH(Summary!$W$79,Country!$3:$3,0))</f>
        <v>0.91053103601745267</v>
      </c>
      <c r="Y71" s="169">
        <f>W71/INDEX(plan!22:22,MATCH(Summary!$W$64,plan!$1:$1,0))</f>
        <v>0.78754882691984784</v>
      </c>
      <c r="Z71" s="177"/>
    </row>
    <row r="72" spans="18:26" ht="18" x14ac:dyDescent="0.25">
      <c r="R72" s="176"/>
      <c r="S72" s="163" t="s">
        <v>410</v>
      </c>
      <c r="T72" s="1276">
        <f>INDEX(Country!145:145,MATCH(Summary!$T$64,Country!$3:$3,0))</f>
        <v>0</v>
      </c>
      <c r="U72" s="169">
        <f>INDEX(Country!145:145,MATCH(Summary!$T$64,Country!$3:$3))/INDEX(Country!145:145,MATCH(Summary!$T$79,Country!$3:$3))</f>
        <v>0</v>
      </c>
      <c r="V72" s="165">
        <f>INDEX(Country!145:145,MATCH(Summary!$T$64,Country!$3:$3,0))/INDEX(plan!9:9,MATCH(Summary!$T$64,plan!$1:$1,0))</f>
        <v>0</v>
      </c>
      <c r="W72" s="170">
        <f>INDEX(Country!145:145,MATCH(Summary!$W$64,Country!$3:$3,0))</f>
        <v>1.8918889611797876</v>
      </c>
      <c r="X72" s="167">
        <f>INDEX(Country!145:145,MATCH(Summary!$W$64,Country!$3:$3,0))/INDEX(Country!145:145,MATCH(Summary!$W$79,Country!$3:$3,0))</f>
        <v>1.0636309786705171</v>
      </c>
      <c r="Y72" s="167">
        <f>W72/INDEX(plan!9:9,MATCH(Summary!$W$64,plan!$1:$1,0))</f>
        <v>1.0704323761120222</v>
      </c>
      <c r="Z72" s="177"/>
    </row>
    <row r="73" spans="18:26" ht="18" x14ac:dyDescent="0.25">
      <c r="R73" s="176"/>
      <c r="S73" s="163" t="s">
        <v>53</v>
      </c>
      <c r="T73" s="1276">
        <f>INDEX(Country!133:133,MATCH(Summary!$T$64,Country!$3:$3))</f>
        <v>0</v>
      </c>
      <c r="U73" s="169">
        <f>INDEX(Country!133:133,MATCH(Summary!$T$64,Country!$3:$3))/INDEX(Country!133:133,MATCH(Summary!$T$79,Country!$3:$3))</f>
        <v>0</v>
      </c>
      <c r="V73" s="169">
        <f>INDEX(Country!133:133,MATCH(Summary!$T$64,Country!$3:$3))/INDEX(plan!11:11,MATCH(Summary!$T$64,plan!$1:$1,0))</f>
        <v>0</v>
      </c>
      <c r="W73" s="170">
        <f>INDEX(Country!133:133,MATCH(Summary!$W$64,Country!$3:$3,0))</f>
        <v>0</v>
      </c>
      <c r="X73" s="167">
        <f>INDEX(Country!133:133,MATCH(Summary!$W$64,Country!$3:$3,0))/INDEX(Country!133:133,MATCH(Summary!$W$79,Country!$3:$3,0))</f>
        <v>0</v>
      </c>
      <c r="Y73" s="167">
        <f>W73/INDEX(plan!11:11,MATCH(Summary!$W$64,plan!$1:$1,0))</f>
        <v>0</v>
      </c>
      <c r="Z73" s="177"/>
    </row>
    <row r="74" spans="18:26" ht="18" x14ac:dyDescent="0.25">
      <c r="R74" s="176"/>
      <c r="S74" s="171" t="s">
        <v>411</v>
      </c>
      <c r="T74" s="1276">
        <f>INDEX(Country!157:157,MATCH(Summary!$T$64,Country!$3:$3))</f>
        <v>0</v>
      </c>
      <c r="U74" s="172">
        <f>INDEX(Country!157:157,MATCH(Summary!$T$64,Country!$3:$3))/INDEX(Country!157:157,MATCH(Summary!$T$79,Country!$3:$3))</f>
        <v>0</v>
      </c>
      <c r="V74" s="172">
        <f>INDEX(Country!157:157,MATCH(Summary!$T$64,Country!$3:$3))/INDEX(plan!20:20,MATCH(Summary!$T$64,plan!$1:$1,0))</f>
        <v>0</v>
      </c>
      <c r="W74" s="173" t="e">
        <f>INDEX(Country!157:157,MATCH(Summary!$W$64,Country!$3:$3,0))</f>
        <v>#DIV/0!</v>
      </c>
      <c r="X74" s="172" t="e">
        <f>INDEX(Country!157:157,MATCH(Summary!$W$64,Country!$3:$3,0))/INDEX(Country!157:157,MATCH(Summary!$W$79,Country!$3:$3,0))</f>
        <v>#DIV/0!</v>
      </c>
      <c r="Y74" s="167" t="e">
        <f>W74/INDEX(plan!20:20,MATCH(Summary!$W$64,plan!$1:$1,0))</f>
        <v>#DIV/0!</v>
      </c>
      <c r="Z74" s="177"/>
    </row>
    <row r="75" spans="18:26" x14ac:dyDescent="0.25">
      <c r="R75" s="176"/>
      <c r="S75" s="178" t="s">
        <v>402</v>
      </c>
      <c r="T75" s="179"/>
      <c r="U75" s="179"/>
      <c r="V75" s="179"/>
      <c r="W75" s="179"/>
      <c r="X75" s="179"/>
      <c r="Y75" s="179"/>
      <c r="Z75" s="177"/>
    </row>
    <row r="76" spans="18:26" x14ac:dyDescent="0.25">
      <c r="R76" s="180"/>
      <c r="S76" s="181"/>
      <c r="T76" s="181"/>
      <c r="U76" s="181"/>
      <c r="V76" s="181"/>
      <c r="W76" s="181"/>
      <c r="X76" s="181"/>
      <c r="Y76" s="181"/>
      <c r="Z76" s="182"/>
    </row>
    <row r="79" spans="18:26" ht="18" x14ac:dyDescent="0.25">
      <c r="T79" s="1468">
        <f>INDEX(Country!AT3:BE3,Country!B2)</f>
        <v>42934</v>
      </c>
      <c r="U79" s="1468"/>
      <c r="V79" s="1469"/>
      <c r="W79" s="1470" t="str">
        <f>Country!E3</f>
        <v>YTD '17</v>
      </c>
      <c r="X79" s="1471">
        <v>0</v>
      </c>
      <c r="Y79" s="1472">
        <v>0</v>
      </c>
    </row>
    <row r="80" spans="18:26" x14ac:dyDescent="0.25">
      <c r="T80" s="152">
        <f>INDEX(Country!60:60,MATCH(Summary!$T$79,Country!$3:$3))</f>
        <v>45901.184400000006</v>
      </c>
    </row>
    <row r="145" s="153" customFormat="1" x14ac:dyDescent="0.25"/>
    <row r="146" s="153" customFormat="1" x14ac:dyDescent="0.25"/>
    <row r="147" s="153" customFormat="1" x14ac:dyDescent="0.25"/>
    <row r="148" s="153" customFormat="1" x14ac:dyDescent="0.25"/>
    <row r="149" s="153" customFormat="1" x14ac:dyDescent="0.25"/>
    <row r="150" s="153" customFormat="1" x14ac:dyDescent="0.25"/>
    <row r="151" s="153" customFormat="1" x14ac:dyDescent="0.25"/>
    <row r="152" s="153" customFormat="1" x14ac:dyDescent="0.25"/>
    <row r="153" s="153" customFormat="1" x14ac:dyDescent="0.25"/>
    <row r="154" s="153" customFormat="1" x14ac:dyDescent="0.25"/>
    <row r="155" s="153" customFormat="1" x14ac:dyDescent="0.25"/>
    <row r="156" s="153" customFormat="1" x14ac:dyDescent="0.25"/>
    <row r="157" s="153" customFormat="1" x14ac:dyDescent="0.25"/>
    <row r="158" s="153" customFormat="1" x14ac:dyDescent="0.25"/>
    <row r="159" s="153" customFormat="1" x14ac:dyDescent="0.25"/>
    <row r="160" s="153" customFormat="1" x14ac:dyDescent="0.25"/>
    <row r="161" s="153" customFormat="1" x14ac:dyDescent="0.25"/>
    <row r="162" s="153" customFormat="1" x14ac:dyDescent="0.25"/>
    <row r="163" s="153" customFormat="1" x14ac:dyDescent="0.25"/>
    <row r="164" s="153" customFormat="1" x14ac:dyDescent="0.25"/>
    <row r="165" s="153" customFormat="1" x14ac:dyDescent="0.25"/>
    <row r="166" s="153" customFormat="1" x14ac:dyDescent="0.25"/>
    <row r="167" s="153" customFormat="1" x14ac:dyDescent="0.25"/>
    <row r="168" s="153" customFormat="1" x14ac:dyDescent="0.25"/>
    <row r="169" s="153" customFormat="1" x14ac:dyDescent="0.25"/>
    <row r="170" s="153" customFormat="1" x14ac:dyDescent="0.25"/>
    <row r="171" s="153" customFormat="1" x14ac:dyDescent="0.25"/>
    <row r="172" s="153" customFormat="1" x14ac:dyDescent="0.25"/>
    <row r="173" s="153" customFormat="1" x14ac:dyDescent="0.25"/>
    <row r="174" s="153" customFormat="1" x14ac:dyDescent="0.25"/>
    <row r="175" s="153" customFormat="1" x14ac:dyDescent="0.25"/>
    <row r="176" s="153" customFormat="1" x14ac:dyDescent="0.25"/>
    <row r="177" spans="3:3" s="153" customFormat="1" x14ac:dyDescent="0.25"/>
    <row r="178" spans="3:3" s="153" customFormat="1" x14ac:dyDescent="0.25"/>
    <row r="179" spans="3:3" s="153" customFormat="1" x14ac:dyDescent="0.25"/>
    <row r="183" spans="3:3" x14ac:dyDescent="0.25">
      <c r="C183" s="119" t="s">
        <v>697</v>
      </c>
    </row>
    <row r="189" spans="3:3" s="1435" customFormat="1" x14ac:dyDescent="0.25"/>
    <row r="190" spans="3:3" s="1435" customFormat="1" x14ac:dyDescent="0.25"/>
    <row r="191" spans="3:3" s="1435" customFormat="1" x14ac:dyDescent="0.25"/>
    <row r="192" spans="3:3" s="1435" customFormat="1" x14ac:dyDescent="0.25"/>
    <row r="193" s="1435" customFormat="1" x14ac:dyDescent="0.25"/>
    <row r="194" s="1435" customFormat="1" x14ac:dyDescent="0.25"/>
    <row r="195" s="1435" customFormat="1" x14ac:dyDescent="0.25"/>
    <row r="196" s="1435" customFormat="1" x14ac:dyDescent="0.25"/>
    <row r="197" s="1435" customFormat="1" x14ac:dyDescent="0.25"/>
    <row r="198" s="1435" customFormat="1" x14ac:dyDescent="0.25"/>
    <row r="199" s="1435" customFormat="1" x14ac:dyDescent="0.25"/>
    <row r="200" s="1435" customFormat="1" x14ac:dyDescent="0.25"/>
    <row r="201" s="1435" customFormat="1" x14ac:dyDescent="0.25"/>
    <row r="218" spans="1:1" s="154" customFormat="1" x14ac:dyDescent="0.25">
      <c r="A218" s="155" t="s">
        <v>374</v>
      </c>
    </row>
    <row r="220" spans="1:1" s="153" customFormat="1" x14ac:dyDescent="0.25"/>
    <row r="221" spans="1:1" s="153" customFormat="1" x14ac:dyDescent="0.25"/>
    <row r="222" spans="1:1" s="153" customFormat="1" x14ac:dyDescent="0.25"/>
    <row r="223" spans="1:1" s="153" customFormat="1" x14ac:dyDescent="0.25"/>
    <row r="224" spans="1:1" s="153" customFormat="1" x14ac:dyDescent="0.25"/>
    <row r="225" s="153" customFormat="1" x14ac:dyDescent="0.25"/>
    <row r="226" s="153" customFormat="1" x14ac:dyDescent="0.25"/>
    <row r="227" s="153" customFormat="1" x14ac:dyDescent="0.25"/>
    <row r="228" s="153" customFormat="1" x14ac:dyDescent="0.25"/>
    <row r="229" s="153" customFormat="1" x14ac:dyDescent="0.25"/>
    <row r="230" s="153" customFormat="1" x14ac:dyDescent="0.25"/>
    <row r="231" s="153" customFormat="1" x14ac:dyDescent="0.25"/>
    <row r="232" s="153" customFormat="1" x14ac:dyDescent="0.25"/>
    <row r="233" s="153" customFormat="1" x14ac:dyDescent="0.25"/>
    <row r="234" s="153" customFormat="1" x14ac:dyDescent="0.25"/>
    <row r="235" s="153" customFormat="1" x14ac:dyDescent="0.25"/>
    <row r="236" s="153" customFormat="1" x14ac:dyDescent="0.25"/>
    <row r="237" s="153" customFormat="1" x14ac:dyDescent="0.25"/>
    <row r="238" s="153" customFormat="1" x14ac:dyDescent="0.25"/>
    <row r="239" s="153" customFormat="1" x14ac:dyDescent="0.25"/>
    <row r="240" s="153" customFormat="1" x14ac:dyDescent="0.25"/>
    <row r="241" s="153" customFormat="1" x14ac:dyDescent="0.25"/>
    <row r="242" s="153" customFormat="1" x14ac:dyDescent="0.25"/>
    <row r="243" s="153" customFormat="1" x14ac:dyDescent="0.25"/>
    <row r="244" s="153" customFormat="1" x14ac:dyDescent="0.25"/>
    <row r="245" s="153" customFormat="1" x14ac:dyDescent="0.25"/>
    <row r="246" s="153" customFormat="1" x14ac:dyDescent="0.25"/>
    <row r="247" s="153" customFormat="1" x14ac:dyDescent="0.25"/>
    <row r="248" s="153" customFormat="1" x14ac:dyDescent="0.25"/>
    <row r="249" s="153" customFormat="1" x14ac:dyDescent="0.25"/>
    <row r="250" s="153" customFormat="1" x14ac:dyDescent="0.25"/>
    <row r="251" s="153" customFormat="1" x14ac:dyDescent="0.25"/>
    <row r="252" s="153" customFormat="1" x14ac:dyDescent="0.25"/>
    <row r="253" s="153" customFormat="1" x14ac:dyDescent="0.25"/>
    <row r="254" s="153" customFormat="1" x14ac:dyDescent="0.25"/>
    <row r="255" s="153" customFormat="1" x14ac:dyDescent="0.25"/>
    <row r="256" s="153" customFormat="1" x14ac:dyDescent="0.25"/>
    <row r="257" s="153" customFormat="1" x14ac:dyDescent="0.25"/>
    <row r="258" s="153" customFormat="1" x14ac:dyDescent="0.25"/>
    <row r="259" s="153" customFormat="1" x14ac:dyDescent="0.25"/>
    <row r="260" s="153" customFormat="1" x14ac:dyDescent="0.25"/>
    <row r="261" s="153" customFormat="1" x14ac:dyDescent="0.25"/>
    <row r="262" s="153" customFormat="1" x14ac:dyDescent="0.25"/>
    <row r="263" s="153" customFormat="1" x14ac:dyDescent="0.25"/>
    <row r="264" s="153" customFormat="1" x14ac:dyDescent="0.25"/>
    <row r="265" s="153" customFormat="1" x14ac:dyDescent="0.25"/>
    <row r="266" s="153" customFormat="1" x14ac:dyDescent="0.25"/>
    <row r="267" s="153" customFormat="1" x14ac:dyDescent="0.25"/>
    <row r="269" s="153" customFormat="1" x14ac:dyDescent="0.25"/>
    <row r="270" s="153" customFormat="1" x14ac:dyDescent="0.25"/>
    <row r="271" s="153" customFormat="1" x14ac:dyDescent="0.25"/>
    <row r="272" s="153" customFormat="1" x14ac:dyDescent="0.25"/>
    <row r="273" s="153" customFormat="1" x14ac:dyDescent="0.25"/>
    <row r="274" s="153" customFormat="1" x14ac:dyDescent="0.25"/>
    <row r="275" s="153" customFormat="1" x14ac:dyDescent="0.25"/>
    <row r="276" s="153" customFormat="1" x14ac:dyDescent="0.25"/>
    <row r="277" s="153" customFormat="1" x14ac:dyDescent="0.25"/>
    <row r="278" s="153" customFormat="1" x14ac:dyDescent="0.25"/>
    <row r="279" s="153" customFormat="1" x14ac:dyDescent="0.25"/>
    <row r="280" s="153" customFormat="1" x14ac:dyDescent="0.25"/>
    <row r="281" s="153" customFormat="1" x14ac:dyDescent="0.25"/>
    <row r="282" s="153" customFormat="1" x14ac:dyDescent="0.25"/>
    <row r="283" s="153" customFormat="1" x14ac:dyDescent="0.25"/>
    <row r="284" s="153" customFormat="1" x14ac:dyDescent="0.25"/>
    <row r="285" s="153" customFormat="1" x14ac:dyDescent="0.25"/>
    <row r="286" s="153" customFormat="1" x14ac:dyDescent="0.25"/>
    <row r="287" s="153" customFormat="1" x14ac:dyDescent="0.25"/>
    <row r="288" s="153" customFormat="1" x14ac:dyDescent="0.25"/>
    <row r="289" spans="1:1" s="153" customFormat="1" x14ac:dyDescent="0.25"/>
    <row r="290" spans="1:1" s="153" customFormat="1" x14ac:dyDescent="0.25"/>
    <row r="303" spans="1:1" s="154" customFormat="1" x14ac:dyDescent="0.25">
      <c r="A303" s="155" t="s">
        <v>375</v>
      </c>
    </row>
    <row r="397" spans="22:27" x14ac:dyDescent="0.25">
      <c r="V397" s="153"/>
      <c r="W397" s="153"/>
      <c r="X397" s="153"/>
      <c r="Y397" s="153"/>
      <c r="Z397" s="153"/>
      <c r="AA397" s="153"/>
    </row>
    <row r="398" spans="22:27" x14ac:dyDescent="0.25">
      <c r="V398" s="153"/>
      <c r="W398" s="153"/>
      <c r="X398" s="153"/>
      <c r="Y398" s="153"/>
      <c r="Z398" s="153"/>
      <c r="AA398" s="153"/>
    </row>
  </sheetData>
  <mergeCells count="6">
    <mergeCell ref="T64:V64"/>
    <mergeCell ref="W64:Y64"/>
    <mergeCell ref="S63:Y63"/>
    <mergeCell ref="S50:V50"/>
    <mergeCell ref="T79:V79"/>
    <mergeCell ref="W79:Y79"/>
  </mergeCells>
  <conditionalFormatting sqref="X66:Y67 X69:Y70 X72:Y74 U66:V67 U69:V70 U72:V74">
    <cfRule type="cellIs" dxfId="205" priority="32" operator="lessThan">
      <formula>0.9</formula>
    </cfRule>
  </conditionalFormatting>
  <conditionalFormatting sqref="X66:Y67 X69:Y70 X72:Y74 U66:V67 U69:V70 U72:V74">
    <cfRule type="cellIs" dxfId="204" priority="33" operator="greaterThanOrEqual">
      <formula>100%</formula>
    </cfRule>
    <cfRule type="cellIs" dxfId="203" priority="34" operator="lessThan">
      <formula>100%</formula>
    </cfRule>
  </conditionalFormatting>
  <conditionalFormatting sqref="U68">
    <cfRule type="cellIs" dxfId="202" priority="22" operator="lessThan">
      <formula>0.9</formula>
    </cfRule>
  </conditionalFormatting>
  <conditionalFormatting sqref="U68">
    <cfRule type="cellIs" dxfId="201" priority="23" operator="greaterThanOrEqual">
      <formula>100%</formula>
    </cfRule>
    <cfRule type="cellIs" dxfId="200" priority="24" operator="lessThan">
      <formula>100%</formula>
    </cfRule>
  </conditionalFormatting>
  <conditionalFormatting sqref="U71">
    <cfRule type="cellIs" dxfId="199" priority="19" operator="lessThan">
      <formula>0.9</formula>
    </cfRule>
  </conditionalFormatting>
  <conditionalFormatting sqref="U71">
    <cfRule type="cellIs" dxfId="198" priority="20" operator="greaterThanOrEqual">
      <formula>100%</formula>
    </cfRule>
    <cfRule type="cellIs" dxfId="197" priority="21" operator="lessThan">
      <formula>100%</formula>
    </cfRule>
  </conditionalFormatting>
  <conditionalFormatting sqref="X68">
    <cfRule type="cellIs" dxfId="196" priority="16" operator="lessThan">
      <formula>0.9</formula>
    </cfRule>
  </conditionalFormatting>
  <conditionalFormatting sqref="X68">
    <cfRule type="cellIs" dxfId="195" priority="17" operator="greaterThanOrEqual">
      <formula>100%</formula>
    </cfRule>
    <cfRule type="cellIs" dxfId="194" priority="18" operator="lessThan">
      <formula>100%</formula>
    </cfRule>
  </conditionalFormatting>
  <conditionalFormatting sqref="X71">
    <cfRule type="cellIs" dxfId="193" priority="13" operator="lessThan">
      <formula>0.9</formula>
    </cfRule>
  </conditionalFormatting>
  <conditionalFormatting sqref="X71">
    <cfRule type="cellIs" dxfId="192" priority="14" operator="greaterThanOrEqual">
      <formula>100%</formula>
    </cfRule>
    <cfRule type="cellIs" dxfId="191" priority="15" operator="lessThan">
      <formula>100%</formula>
    </cfRule>
  </conditionalFormatting>
  <conditionalFormatting sqref="V71">
    <cfRule type="cellIs" dxfId="190" priority="10" operator="lessThan">
      <formula>0.9</formula>
    </cfRule>
  </conditionalFormatting>
  <conditionalFormatting sqref="V71">
    <cfRule type="cellIs" dxfId="189" priority="11" operator="greaterThanOrEqual">
      <formula>100%</formula>
    </cfRule>
    <cfRule type="cellIs" dxfId="188" priority="12" operator="lessThan">
      <formula>100%</formula>
    </cfRule>
  </conditionalFormatting>
  <conditionalFormatting sqref="Y71">
    <cfRule type="cellIs" dxfId="187" priority="7" operator="lessThan">
      <formula>0.9</formula>
    </cfRule>
  </conditionalFormatting>
  <conditionalFormatting sqref="Y71">
    <cfRule type="cellIs" dxfId="186" priority="8" operator="greaterThanOrEqual">
      <formula>100%</formula>
    </cfRule>
    <cfRule type="cellIs" dxfId="185" priority="9" operator="lessThan">
      <formula>100%</formula>
    </cfRule>
  </conditionalFormatting>
  <conditionalFormatting sqref="V68">
    <cfRule type="cellIs" dxfId="184" priority="4" operator="lessThan">
      <formula>0.9</formula>
    </cfRule>
  </conditionalFormatting>
  <conditionalFormatting sqref="V68">
    <cfRule type="cellIs" dxfId="183" priority="5" operator="greaterThanOrEqual">
      <formula>100%</formula>
    </cfRule>
    <cfRule type="cellIs" dxfId="182" priority="6" operator="lessThan">
      <formula>100%</formula>
    </cfRule>
  </conditionalFormatting>
  <conditionalFormatting sqref="Y68">
    <cfRule type="cellIs" dxfId="181" priority="1" operator="lessThan">
      <formula>0.9</formula>
    </cfRule>
  </conditionalFormatting>
  <conditionalFormatting sqref="Y68">
    <cfRule type="cellIs" dxfId="180" priority="2" operator="greaterThanOrEqual">
      <formula>100%</formula>
    </cfRule>
    <cfRule type="cellIs" dxfId="179" priority="3" operator="lessThan">
      <formula>100%</formula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2"/>
  <sheetViews>
    <sheetView workbookViewId="0">
      <selection activeCell="N21" sqref="N21"/>
    </sheetView>
  </sheetViews>
  <sheetFormatPr defaultRowHeight="15" x14ac:dyDescent="0.25"/>
  <cols>
    <col min="1" max="1" width="24.140625" bestFit="1" customWidth="1" collapsed="1"/>
    <col min="2" max="2" width="10.28515625" bestFit="1" customWidth="1" collapsed="1"/>
    <col min="14" max="14" width="7.140625" bestFit="1" customWidth="1" collapsed="1"/>
  </cols>
  <sheetData>
    <row r="1" spans="1:15" x14ac:dyDescent="0.25">
      <c r="A1" s="153" t="s">
        <v>710</v>
      </c>
      <c r="B1" s="1241">
        <v>43118</v>
      </c>
      <c r="C1" s="1241">
        <v>43149</v>
      </c>
      <c r="D1" s="1241">
        <v>43177</v>
      </c>
      <c r="E1" s="1241">
        <v>43208</v>
      </c>
      <c r="F1" s="1241">
        <v>43238</v>
      </c>
      <c r="G1" s="1241">
        <v>43269</v>
      </c>
      <c r="H1" s="1241">
        <v>43299</v>
      </c>
      <c r="I1" s="1241">
        <v>43330</v>
      </c>
      <c r="J1" s="1241">
        <v>43361</v>
      </c>
      <c r="K1" s="1241">
        <v>43391</v>
      </c>
      <c r="L1" s="1241">
        <v>43422</v>
      </c>
      <c r="M1" s="1241">
        <v>43452</v>
      </c>
      <c r="N1" s="1256" t="s">
        <v>698</v>
      </c>
    </row>
    <row r="2" spans="1:15" x14ac:dyDescent="0.25">
      <c r="A2" s="153" t="s">
        <v>207</v>
      </c>
      <c r="B2" s="1278">
        <v>36915.466198724956</v>
      </c>
      <c r="C2" s="61">
        <v>34539.880373438245</v>
      </c>
      <c r="D2" s="61">
        <v>68959.951109582777</v>
      </c>
      <c r="E2" s="61">
        <v>70946.847950361742</v>
      </c>
      <c r="F2" s="61">
        <v>81297.266364877054</v>
      </c>
      <c r="G2" s="61">
        <v>88886.123418272458</v>
      </c>
      <c r="H2" s="61">
        <v>82739.218567607299</v>
      </c>
      <c r="I2" s="61">
        <v>91104.163139461118</v>
      </c>
      <c r="J2" s="61">
        <v>102285.24457740074</v>
      </c>
      <c r="K2" s="61">
        <v>94667.504385491469</v>
      </c>
      <c r="L2" s="61">
        <v>106456.88880913514</v>
      </c>
      <c r="M2" s="61">
        <v>127380.64701886302</v>
      </c>
      <c r="N2" s="44">
        <f>SUM(B2:INDEX(B2:M2,Country!$B$2))</f>
        <v>464284.75398286449</v>
      </c>
      <c r="O2" s="44"/>
    </row>
    <row r="3" spans="1:15" x14ac:dyDescent="0.25">
      <c r="A3" s="153" t="s">
        <v>363</v>
      </c>
      <c r="B3" s="1278">
        <v>36915.466198724956</v>
      </c>
      <c r="C3" s="61">
        <v>34539.880373438245</v>
      </c>
      <c r="D3" s="61">
        <v>68959.951109582777</v>
      </c>
      <c r="E3" s="61">
        <v>70946.847950361742</v>
      </c>
      <c r="F3" s="61">
        <v>81297.266364877054</v>
      </c>
      <c r="G3" s="61">
        <v>88886.123418272458</v>
      </c>
      <c r="H3" s="61">
        <v>82739.218567607299</v>
      </c>
      <c r="I3" s="61">
        <v>91104.163139461118</v>
      </c>
      <c r="J3" s="61">
        <v>102285.24457740074</v>
      </c>
      <c r="K3" s="61">
        <v>94667.504385491469</v>
      </c>
      <c r="L3" s="61">
        <v>106456.88880913514</v>
      </c>
      <c r="M3" s="61">
        <v>127380.64701886302</v>
      </c>
      <c r="N3" s="44">
        <f>SUM(B3:INDEX(B3:M3,Country!$B$2))</f>
        <v>464284.75398286449</v>
      </c>
    </row>
    <row r="4" spans="1:15" x14ac:dyDescent="0.25">
      <c r="A4" s="153" t="s">
        <v>711</v>
      </c>
      <c r="B4" s="1278">
        <v>19430.021146250001</v>
      </c>
      <c r="C4" s="61">
        <v>18935.984868364998</v>
      </c>
      <c r="D4" s="61">
        <v>18806.238777430204</v>
      </c>
      <c r="E4" s="61">
        <v>17956.040327279708</v>
      </c>
      <c r="F4" s="61">
        <v>17798.888146962978</v>
      </c>
      <c r="G4" s="61">
        <v>18594.767771781604</v>
      </c>
      <c r="H4" s="61">
        <v>18742.402397855745</v>
      </c>
      <c r="I4" s="61">
        <v>18955.893243977742</v>
      </c>
      <c r="J4" s="61">
        <v>19740.142876250218</v>
      </c>
      <c r="K4" s="61">
        <v>20104.393477843405</v>
      </c>
      <c r="L4" s="61">
        <v>20598.040145932155</v>
      </c>
      <c r="M4" s="61">
        <v>21891.343662772913</v>
      </c>
      <c r="N4" s="44">
        <f>INDEX(B4:M4,Country!$B$2)</f>
        <v>18742.402397855745</v>
      </c>
    </row>
    <row r="5" spans="1:15" x14ac:dyDescent="0.25">
      <c r="A5" s="153" t="s">
        <v>712</v>
      </c>
      <c r="B5" s="1279"/>
      <c r="C5" s="153"/>
      <c r="D5" s="153"/>
      <c r="E5" s="153"/>
      <c r="F5" s="153"/>
      <c r="G5" s="153"/>
      <c r="H5" s="153"/>
      <c r="I5" s="153"/>
      <c r="J5" s="153"/>
      <c r="K5" s="153"/>
      <c r="L5" s="153"/>
      <c r="M5" s="153"/>
    </row>
    <row r="6" spans="1:15" x14ac:dyDescent="0.25">
      <c r="A6" s="153" t="s">
        <v>713</v>
      </c>
      <c r="B6" s="1279"/>
      <c r="C6" s="153"/>
      <c r="D6" s="153"/>
      <c r="E6" s="153"/>
      <c r="F6" s="153"/>
      <c r="G6" s="153"/>
      <c r="H6" s="153"/>
      <c r="I6" s="153"/>
      <c r="J6" s="153"/>
      <c r="K6" s="153"/>
      <c r="L6" s="153"/>
      <c r="M6" s="153"/>
    </row>
    <row r="7" spans="1:15" x14ac:dyDescent="0.25">
      <c r="A7" s="153" t="s">
        <v>30</v>
      </c>
      <c r="B7" s="1280">
        <v>8.9238179414190322E-2</v>
      </c>
      <c r="C7" s="1281">
        <v>8.1926533901956131E-2</v>
      </c>
      <c r="D7" s="1281">
        <v>0.11978535449432709</v>
      </c>
      <c r="E7" s="1281">
        <v>0.12613115115568235</v>
      </c>
      <c r="F7" s="1281">
        <v>0.12892538648390311</v>
      </c>
      <c r="G7" s="1281">
        <v>0.14458307771476761</v>
      </c>
      <c r="H7" s="1281">
        <v>0.12887680311756616</v>
      </c>
      <c r="I7" s="1281">
        <v>0.13291807901245664</v>
      </c>
      <c r="J7" s="1281">
        <v>0.14997310115015511</v>
      </c>
      <c r="K7" s="1281">
        <v>0.14268845202404615</v>
      </c>
      <c r="L7" s="1281">
        <v>0.14680395656921219</v>
      </c>
      <c r="M7" s="1281">
        <v>0.16453534162471894</v>
      </c>
      <c r="N7" s="1281">
        <f>AVERAGE(B7:INDEX(B7:M7,Country!$B$2))</f>
        <v>0.11706664089748468</v>
      </c>
    </row>
    <row r="8" spans="1:15" x14ac:dyDescent="0.25">
      <c r="A8" s="153" t="s">
        <v>714</v>
      </c>
      <c r="B8" s="1278">
        <v>1733.8997130705695</v>
      </c>
      <c r="C8" s="61">
        <v>1551.3596062850334</v>
      </c>
      <c r="D8" s="61">
        <v>2252.7119786594376</v>
      </c>
      <c r="E8" s="61">
        <v>2264.8160366776451</v>
      </c>
      <c r="F8" s="61">
        <v>2294.7285333309642</v>
      </c>
      <c r="G8" s="61">
        <v>2688.4887538355556</v>
      </c>
      <c r="H8" s="61">
        <v>2415.4609037786549</v>
      </c>
      <c r="I8" s="61">
        <v>2519.5809159547266</v>
      </c>
      <c r="J8" s="61">
        <v>2960.490444298388</v>
      </c>
      <c r="K8" s="61">
        <v>2868.6647842358047</v>
      </c>
      <c r="L8" s="61">
        <v>3023.8737909943134</v>
      </c>
      <c r="M8" s="61">
        <v>3601.8997081784673</v>
      </c>
      <c r="N8" s="44">
        <f>SUM(B8:INDEX(B8:M8,Country!$B$2))</f>
        <v>15201.465525637861</v>
      </c>
    </row>
    <row r="9" spans="1:15" x14ac:dyDescent="0.25">
      <c r="A9" s="153" t="s">
        <v>715</v>
      </c>
      <c r="B9" s="1282">
        <v>1.3822496794829551</v>
      </c>
      <c r="C9" s="1263">
        <v>1.4138170512113635</v>
      </c>
      <c r="D9" s="1263">
        <v>1.7354461237802628</v>
      </c>
      <c r="E9" s="1263">
        <v>1.737273260119945</v>
      </c>
      <c r="F9" s="1263">
        <v>1.9439097526535849</v>
      </c>
      <c r="G9" s="1263">
        <v>1.9367413381352299</v>
      </c>
      <c r="H9" s="1263">
        <v>1.9728857386976895</v>
      </c>
      <c r="I9" s="1263">
        <v>2.003477238057497</v>
      </c>
      <c r="J9" s="1263">
        <v>1.9535249303267115</v>
      </c>
      <c r="K9" s="1263">
        <v>1.847988958502736</v>
      </c>
      <c r="L9" s="1263">
        <v>1.9396474943143944</v>
      </c>
      <c r="M9" s="1263">
        <v>1.9380083161185375</v>
      </c>
      <c r="N9" s="1263">
        <f>N10/N8</f>
        <v>1.7674063335522641</v>
      </c>
    </row>
    <row r="10" spans="1:15" x14ac:dyDescent="0.25">
      <c r="A10" s="153" t="s">
        <v>716</v>
      </c>
      <c r="B10" s="1278">
        <v>2396.6823226473825</v>
      </c>
      <c r="C10" s="61">
        <v>2193.3386639263276</v>
      </c>
      <c r="D10" s="61">
        <v>3909.460271357887</v>
      </c>
      <c r="E10" s="61">
        <v>3934.6043396109053</v>
      </c>
      <c r="F10" s="61">
        <v>4460.7451756345181</v>
      </c>
      <c r="G10" s="61">
        <v>5206.9073066649908</v>
      </c>
      <c r="H10" s="61">
        <v>4765.4283694467404</v>
      </c>
      <c r="I10" s="61">
        <v>5047.9230145593547</v>
      </c>
      <c r="J10" s="61">
        <v>5783.3918889309034</v>
      </c>
      <c r="K10" s="61">
        <v>5301.2608469134011</v>
      </c>
      <c r="L10" s="61">
        <v>5865.2492218250891</v>
      </c>
      <c r="M10" s="61">
        <v>6980.5115882748032</v>
      </c>
      <c r="N10" s="44">
        <f>SUM(B10:INDEX(B10:M10,Country!$B$2))</f>
        <v>26867.166449288754</v>
      </c>
    </row>
    <row r="11" spans="1:15" x14ac:dyDescent="0.25">
      <c r="A11" s="153" t="s">
        <v>68</v>
      </c>
      <c r="B11" s="1282">
        <v>15.402736461938778</v>
      </c>
      <c r="C11" s="1263">
        <v>15.747627551327573</v>
      </c>
      <c r="D11" s="1263">
        <v>17.639251027771838</v>
      </c>
      <c r="E11" s="1263">
        <v>18.031507573993501</v>
      </c>
      <c r="F11" s="1263">
        <v>18.225041593709271</v>
      </c>
      <c r="G11" s="1263">
        <v>17.070809634827889</v>
      </c>
      <c r="H11" s="1263">
        <v>17.362388468177354</v>
      </c>
      <c r="I11" s="1263">
        <v>18.047851141290398</v>
      </c>
      <c r="J11" s="1263">
        <v>17.686030367952259</v>
      </c>
      <c r="K11" s="1263">
        <v>17.857545048101255</v>
      </c>
      <c r="L11" s="1263">
        <v>18.150445920183586</v>
      </c>
      <c r="M11" s="1263">
        <v>18.248038902023293</v>
      </c>
      <c r="N11" s="1263">
        <f>N2/N10</f>
        <v>17.280748785294975</v>
      </c>
    </row>
    <row r="12" spans="1:15" x14ac:dyDescent="0.25">
      <c r="A12" s="153" t="s">
        <v>717</v>
      </c>
      <c r="B12" s="1278">
        <v>773.75114624999992</v>
      </c>
      <c r="C12" s="61">
        <v>669.85817191499996</v>
      </c>
      <c r="D12" s="61">
        <v>1383.2667687585001</v>
      </c>
      <c r="E12" s="61">
        <v>1134.1528392878281</v>
      </c>
      <c r="F12" s="61">
        <v>1092.7942194321986</v>
      </c>
      <c r="G12" s="61">
        <v>1686.4627982322213</v>
      </c>
      <c r="H12" s="61">
        <v>1130.6051833568681</v>
      </c>
      <c r="I12" s="61">
        <v>1129.9503105418978</v>
      </c>
      <c r="J12" s="61">
        <v>1688.2607792763979</v>
      </c>
      <c r="K12" s="61">
        <v>1430.1172285557541</v>
      </c>
      <c r="L12" s="61">
        <v>1434.0620310456632</v>
      </c>
      <c r="M12" s="61">
        <v>2131.7849757624754</v>
      </c>
      <c r="N12" s="44">
        <f>SUM(B12:INDEX(B12:M12,Country!$B$2))</f>
        <v>7870.8911272326159</v>
      </c>
    </row>
    <row r="13" spans="1:15" x14ac:dyDescent="0.25">
      <c r="A13" s="153" t="s">
        <v>718</v>
      </c>
      <c r="B13" s="1279"/>
      <c r="C13" s="153"/>
      <c r="D13" s="153"/>
      <c r="E13" s="153"/>
      <c r="F13" s="153"/>
      <c r="G13" s="153"/>
      <c r="H13" s="153"/>
      <c r="I13" s="153"/>
      <c r="J13" s="153"/>
      <c r="K13" s="153"/>
      <c r="L13" s="153"/>
      <c r="M13" s="153"/>
    </row>
    <row r="14" spans="1:15" x14ac:dyDescent="0.25">
      <c r="A14" s="153" t="s">
        <v>719</v>
      </c>
      <c r="B14" s="1279"/>
      <c r="C14" s="153"/>
      <c r="D14" s="153"/>
      <c r="E14" s="153"/>
      <c r="F14" s="153"/>
      <c r="G14" s="153"/>
      <c r="H14" s="153"/>
      <c r="I14" s="153"/>
      <c r="J14" s="153"/>
      <c r="K14" s="153"/>
      <c r="L14" s="153"/>
      <c r="M14" s="153"/>
    </row>
    <row r="15" spans="1:15" x14ac:dyDescent="0.25">
      <c r="A15" s="153" t="s">
        <v>720</v>
      </c>
      <c r="B15" s="1282">
        <v>21.290427537675299</v>
      </c>
      <c r="C15" s="1263">
        <v>22.264264348192775</v>
      </c>
      <c r="D15" s="1263">
        <v>30.611969822533652</v>
      </c>
      <c r="E15" s="1263">
        <v>31.325655947949173</v>
      </c>
      <c r="F15" s="1263">
        <v>35.427836096528679</v>
      </c>
      <c r="G15" s="1263">
        <v>33.061742695208345</v>
      </c>
      <c r="H15" s="1263">
        <v>34.254008598596329</v>
      </c>
      <c r="I15" s="1263">
        <v>36.158458957425339</v>
      </c>
      <c r="J15" s="1263">
        <v>34.550101242310042</v>
      </c>
      <c r="K15" s="1263">
        <v>33.000546074856331</v>
      </c>
      <c r="L15" s="1263">
        <v>35.205466949773019</v>
      </c>
      <c r="M15" s="1263">
        <v>35.364851144975731</v>
      </c>
      <c r="N15" s="1263">
        <f>N2/N8</f>
        <v>30.542104851655932</v>
      </c>
    </row>
    <row r="16" spans="1:15" x14ac:dyDescent="0.25">
      <c r="A16" s="153" t="s">
        <v>721</v>
      </c>
      <c r="B16" s="1279"/>
      <c r="C16" s="153"/>
      <c r="D16" s="153"/>
      <c r="E16" s="153"/>
      <c r="F16" s="153"/>
      <c r="G16" s="153"/>
      <c r="H16" s="153"/>
      <c r="I16" s="153"/>
      <c r="J16" s="153"/>
      <c r="K16" s="153"/>
      <c r="L16" s="153"/>
      <c r="M16" s="153"/>
    </row>
    <row r="17" spans="1:14" x14ac:dyDescent="0.25">
      <c r="A17" s="153" t="s">
        <v>722</v>
      </c>
      <c r="B17" s="1279"/>
      <c r="C17" s="153"/>
      <c r="D17" s="153"/>
      <c r="E17" s="153"/>
      <c r="F17" s="153"/>
      <c r="G17" s="153"/>
      <c r="H17" s="153"/>
      <c r="I17" s="153"/>
      <c r="J17" s="153"/>
      <c r="K17" s="153"/>
      <c r="L17" s="153"/>
      <c r="M17" s="153"/>
    </row>
    <row r="18" spans="1:14" x14ac:dyDescent="0.25">
      <c r="A18" s="153" t="s">
        <v>723</v>
      </c>
      <c r="B18" s="1279"/>
      <c r="C18" s="153"/>
      <c r="D18" s="153"/>
      <c r="E18" s="153"/>
      <c r="F18" s="153"/>
      <c r="G18" s="153"/>
      <c r="H18" s="153"/>
      <c r="I18" s="153"/>
      <c r="J18" s="153"/>
      <c r="K18" s="153"/>
      <c r="L18" s="153"/>
      <c r="M18" s="153"/>
    </row>
    <row r="19" spans="1:14" x14ac:dyDescent="0.25">
      <c r="A19" s="153" t="s">
        <v>724</v>
      </c>
      <c r="B19" s="1279"/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</row>
    <row r="20" spans="1:14" x14ac:dyDescent="0.25">
      <c r="A20" t="s">
        <v>725</v>
      </c>
      <c r="B20">
        <f>B2/B4</f>
        <v>1.8999189924118869</v>
      </c>
      <c r="C20" s="153">
        <f t="shared" ref="C20:M20" si="0">C2/C4</f>
        <v>1.8240340079243285</v>
      </c>
      <c r="D20" s="153">
        <f t="shared" si="0"/>
        <v>3.666865656961837</v>
      </c>
      <c r="E20" s="153">
        <f t="shared" si="0"/>
        <v>3.9511410454216773</v>
      </c>
      <c r="F20" s="153">
        <f t="shared" si="0"/>
        <v>4.5675474610333344</v>
      </c>
      <c r="G20" s="153">
        <f t="shared" si="0"/>
        <v>4.7801685134869576</v>
      </c>
      <c r="H20" s="153">
        <f t="shared" si="0"/>
        <v>4.4145471221487176</v>
      </c>
      <c r="I20" s="153">
        <f t="shared" si="0"/>
        <v>4.8061129046717319</v>
      </c>
      <c r="J20" s="153">
        <f t="shared" si="0"/>
        <v>5.1815858283610634</v>
      </c>
      <c r="K20" s="153">
        <f t="shared" si="0"/>
        <v>4.708796835369462</v>
      </c>
      <c r="L20" s="153">
        <f t="shared" si="0"/>
        <v>5.1683018410933137</v>
      </c>
      <c r="M20" s="153">
        <f t="shared" si="0"/>
        <v>5.8187678646459142</v>
      </c>
      <c r="N20" s="1263">
        <f>AVERAGE(B20:INDEX(B20:M20,Country!$B$2))</f>
        <v>3.5863175427698195</v>
      </c>
    </row>
    <row r="21" spans="1:14" x14ac:dyDescent="0.25">
      <c r="A21" s="153" t="s">
        <v>726</v>
      </c>
      <c r="B21">
        <v>9607.521146250001</v>
      </c>
      <c r="C21">
        <v>9220.9742952399974</v>
      </c>
      <c r="D21">
        <v>9338.2463432477034</v>
      </c>
      <c r="E21">
        <v>8552.9209385646082</v>
      </c>
      <c r="F21">
        <v>8820.8679833231236</v>
      </c>
      <c r="G21">
        <v>9695.3236983001134</v>
      </c>
      <c r="H21">
        <v>9445.0185119649432</v>
      </c>
      <c r="I21">
        <v>9584.6920450498692</v>
      </c>
      <c r="J21">
        <v>10262.196254261346</v>
      </c>
      <c r="K21">
        <v>10234.322039718298</v>
      </c>
      <c r="L21">
        <v>10545.843407010452</v>
      </c>
      <c r="M21">
        <v>11592.323589806836</v>
      </c>
      <c r="N21" s="44">
        <f>INDEX(B21:M21,Country!$B$2)</f>
        <v>9445.0185119649432</v>
      </c>
    </row>
    <row r="22" spans="1:14" x14ac:dyDescent="0.25">
      <c r="A22" s="153" t="s">
        <v>727</v>
      </c>
      <c r="B22">
        <v>0.17024940025336344</v>
      </c>
      <c r="C22">
        <v>0.15770670798903189</v>
      </c>
      <c r="D22">
        <v>0.23109607253807796</v>
      </c>
      <c r="E22">
        <v>0.25380625617647828</v>
      </c>
      <c r="F22">
        <v>0.24996954221095666</v>
      </c>
      <c r="G22">
        <v>0.26811836241800896</v>
      </c>
      <c r="H22">
        <v>0.24589544869368141</v>
      </c>
      <c r="I22">
        <v>0.248209633318316</v>
      </c>
      <c r="J22">
        <v>0.27289333993999471</v>
      </c>
      <c r="K22">
        <v>0.2639809852543144</v>
      </c>
      <c r="L22">
        <v>0.27058784800026414</v>
      </c>
      <c r="M22">
        <v>0.29565120343125184</v>
      </c>
      <c r="N22" s="1281">
        <f>AVERAGE(B22:INDEX(B22:M22,Country!$B$2))</f>
        <v>0.2252631128970855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92D050"/>
  </sheetPr>
  <dimension ref="A1:BV311"/>
  <sheetViews>
    <sheetView showGridLines="0" showZeros="0" zoomScale="80" zoomScaleNormal="80" workbookViewId="0">
      <pane xSplit="2" ySplit="3" topLeftCell="AS4" activePane="bottomRight" state="frozen"/>
      <selection activeCell="B1" sqref="B1"/>
      <selection pane="topRight" activeCell="C1" sqref="C1"/>
      <selection pane="bottomLeft" activeCell="B4" sqref="B4"/>
      <selection pane="bottomRight" activeCell="BP22" sqref="BP22"/>
    </sheetView>
  </sheetViews>
  <sheetFormatPr defaultColWidth="3.28515625" defaultRowHeight="15" outlineLevelCol="1" x14ac:dyDescent="0.25"/>
  <cols>
    <col min="1" max="1" width="53.140625" style="35" hidden="1" customWidth="1" collapsed="1"/>
    <col min="2" max="2" width="30.85546875" customWidth="1" collapsed="1"/>
    <col min="3" max="6" width="10.42578125" style="19" customWidth="1" collapsed="1"/>
    <col min="7" max="7" width="4.85546875" style="2" customWidth="1" collapsed="1"/>
    <col min="8" max="10" width="7.7109375" bestFit="1" customWidth="1" outlineLevel="1" collapsed="1"/>
    <col min="11" max="11" width="8.140625" bestFit="1" customWidth="1"/>
    <col min="12" max="12" width="7.7109375" bestFit="1" customWidth="1" outlineLevel="1" collapsed="1"/>
    <col min="13" max="14" width="8.140625" bestFit="1" customWidth="1" outlineLevel="1" collapsed="1"/>
    <col min="15" max="15" width="8.140625" bestFit="1" customWidth="1"/>
    <col min="16" max="16" width="9.85546875" customWidth="1" outlineLevel="1" collapsed="1"/>
    <col min="17" max="18" width="8.140625" bestFit="1" customWidth="1" outlineLevel="1" collapsed="1"/>
    <col min="19" max="19" width="8.140625" bestFit="1" customWidth="1"/>
    <col min="20" max="20" width="8.28515625" style="153" customWidth="1" collapsed="1"/>
    <col min="21" max="21" width="4.42578125" customWidth="1" collapsed="1"/>
    <col min="22" max="32" width="8.42578125" customWidth="1" outlineLevel="1" collapsed="1"/>
    <col min="33" max="33" width="8.42578125" customWidth="1"/>
    <col min="34" max="44" width="8.42578125" customWidth="1" outlineLevel="1" collapsed="1"/>
    <col min="45" max="45" width="8.42578125" customWidth="1"/>
    <col min="46" max="46" width="8.5703125" bestFit="1" customWidth="1" outlineLevel="1" collapsed="1"/>
    <col min="47" max="56" width="8.42578125" customWidth="1" outlineLevel="1" collapsed="1"/>
    <col min="57" max="57" width="8.42578125" customWidth="1"/>
    <col min="58" max="58" width="24.5703125" style="19" bestFit="1" customWidth="1" collapsed="1"/>
    <col min="59" max="59" width="8.5703125" style="153" customWidth="1" collapsed="1"/>
    <col min="60" max="64" width="8.42578125" style="153" customWidth="1" collapsed="1"/>
    <col min="65" max="65" width="8.42578125" style="1435" customWidth="1" outlineLevel="1" collapsed="1"/>
    <col min="75" max="16384" width="3.28515625" collapsed="1"/>
  </cols>
  <sheetData>
    <row r="1" spans="1:65" s="66" customFormat="1" x14ac:dyDescent="0.25">
      <c r="B1" s="101" t="s">
        <v>247</v>
      </c>
      <c r="C1" s="67"/>
      <c r="D1" s="67"/>
      <c r="E1" s="67"/>
      <c r="G1" s="68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>
        <v>201501</v>
      </c>
      <c r="W1" s="67">
        <v>201502</v>
      </c>
      <c r="X1" s="67">
        <v>201503</v>
      </c>
      <c r="Y1" s="67">
        <v>201504</v>
      </c>
      <c r="Z1" s="67">
        <v>201505</v>
      </c>
      <c r="AA1" s="67">
        <v>201506</v>
      </c>
      <c r="AB1" s="67">
        <v>201507</v>
      </c>
      <c r="AC1" s="67">
        <v>201508</v>
      </c>
      <c r="AD1" s="67">
        <v>201509</v>
      </c>
      <c r="AE1" s="67">
        <v>201510</v>
      </c>
      <c r="AF1" s="67">
        <v>201511</v>
      </c>
      <c r="AG1" s="67">
        <v>201512</v>
      </c>
      <c r="AH1" s="67">
        <v>201601</v>
      </c>
      <c r="AI1" s="67">
        <v>201602</v>
      </c>
      <c r="AJ1" s="67">
        <v>201603</v>
      </c>
      <c r="AK1" s="67">
        <v>201604</v>
      </c>
      <c r="AL1" s="67">
        <v>201605</v>
      </c>
      <c r="AM1" s="67">
        <v>201606</v>
      </c>
      <c r="AN1" s="67">
        <v>201607</v>
      </c>
      <c r="AO1" s="67">
        <v>201608</v>
      </c>
      <c r="AP1" s="67">
        <v>201609</v>
      </c>
      <c r="AQ1" s="67">
        <v>201610</v>
      </c>
      <c r="AR1" s="67">
        <v>201611</v>
      </c>
      <c r="AS1" s="67">
        <v>201612</v>
      </c>
      <c r="AT1" s="67">
        <v>201701</v>
      </c>
      <c r="AU1" s="67">
        <v>201702</v>
      </c>
      <c r="AV1" s="67">
        <v>201703</v>
      </c>
      <c r="AW1" s="67">
        <v>201704</v>
      </c>
      <c r="AX1" s="67">
        <v>201705</v>
      </c>
      <c r="AY1" s="67">
        <v>201706</v>
      </c>
      <c r="AZ1" s="67">
        <v>201707</v>
      </c>
      <c r="BA1" s="67">
        <v>201708</v>
      </c>
      <c r="BB1" s="67">
        <v>201709</v>
      </c>
      <c r="BC1" s="67">
        <v>201710</v>
      </c>
      <c r="BD1" s="67">
        <v>201711</v>
      </c>
      <c r="BE1" s="67">
        <v>201712</v>
      </c>
      <c r="BF1" s="67"/>
      <c r="BG1" s="1245" t="str">
        <f>TEXT(BG3,"yyyy")&amp;TEXT(BG3,"mm")</f>
        <v>201801</v>
      </c>
      <c r="BH1" s="1245" t="str">
        <f t="shared" ref="BH1:BL1" si="0">TEXT(BH3,"yyyy")&amp;TEXT(BH3,"mm")</f>
        <v>201802</v>
      </c>
      <c r="BI1" s="1245" t="str">
        <f t="shared" si="0"/>
        <v>201803</v>
      </c>
      <c r="BJ1" s="1245" t="str">
        <f t="shared" si="0"/>
        <v>201804</v>
      </c>
      <c r="BK1" s="1245" t="str">
        <f t="shared" si="0"/>
        <v>201805</v>
      </c>
      <c r="BL1" s="1245" t="str">
        <f t="shared" si="0"/>
        <v>201806</v>
      </c>
      <c r="BM1" s="1245" t="s">
        <v>1155</v>
      </c>
    </row>
    <row r="2" spans="1:65" x14ac:dyDescent="0.25">
      <c r="B2" s="61">
        <f>_xlfn.NUMBERVALUE(TEXT(Cover!G3,"m"))</f>
        <v>7</v>
      </c>
      <c r="C2" s="32"/>
      <c r="D2" s="33"/>
      <c r="E2" s="34"/>
      <c r="F2" s="1256"/>
      <c r="H2" s="32"/>
      <c r="I2" s="32"/>
      <c r="J2" s="32"/>
      <c r="K2" s="32"/>
      <c r="L2" s="33"/>
      <c r="M2" s="33"/>
      <c r="N2" s="33"/>
      <c r="O2" s="33"/>
      <c r="P2" s="34"/>
      <c r="Q2" s="34"/>
      <c r="R2" s="34"/>
      <c r="S2" s="34"/>
      <c r="T2" s="1251"/>
      <c r="U2" s="1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1257" t="s">
        <v>383</v>
      </c>
      <c r="AI2" s="1257" t="s">
        <v>384</v>
      </c>
      <c r="AJ2" s="1257" t="s">
        <v>385</v>
      </c>
      <c r="AK2" s="1257" t="s">
        <v>386</v>
      </c>
      <c r="AL2" s="1257" t="s">
        <v>387</v>
      </c>
      <c r="AM2" s="1257" t="s">
        <v>388</v>
      </c>
      <c r="AN2" s="1257" t="s">
        <v>389</v>
      </c>
      <c r="AO2" s="1257" t="s">
        <v>390</v>
      </c>
      <c r="AP2" s="1257" t="s">
        <v>391</v>
      </c>
      <c r="AQ2" s="1257" t="s">
        <v>392</v>
      </c>
      <c r="AR2" s="1257" t="s">
        <v>393</v>
      </c>
      <c r="AS2" s="1257" t="s">
        <v>394</v>
      </c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1240"/>
      <c r="BG2" s="1240"/>
      <c r="BH2" s="1240"/>
      <c r="BI2" s="1240"/>
      <c r="BJ2" s="1240"/>
      <c r="BK2" s="1240"/>
      <c r="BL2" s="1240"/>
      <c r="BM2" s="1240"/>
    </row>
    <row r="3" spans="1:65" x14ac:dyDescent="0.25">
      <c r="A3" s="36" t="s">
        <v>201</v>
      </c>
      <c r="B3" s="20" t="s">
        <v>33</v>
      </c>
      <c r="C3" s="1253" t="s">
        <v>129</v>
      </c>
      <c r="D3" s="1254" t="s">
        <v>130</v>
      </c>
      <c r="E3" s="1255" t="s">
        <v>131</v>
      </c>
      <c r="F3" s="1256" t="s">
        <v>698</v>
      </c>
      <c r="G3" s="2" t="s">
        <v>32</v>
      </c>
      <c r="H3" s="24" t="s">
        <v>117</v>
      </c>
      <c r="I3" s="24" t="s">
        <v>118</v>
      </c>
      <c r="J3" s="24" t="s">
        <v>119</v>
      </c>
      <c r="K3" s="24" t="s">
        <v>120</v>
      </c>
      <c r="L3" s="26" t="s">
        <v>125</v>
      </c>
      <c r="M3" s="26" t="s">
        <v>126</v>
      </c>
      <c r="N3" s="26" t="s">
        <v>127</v>
      </c>
      <c r="O3" s="26" t="s">
        <v>128</v>
      </c>
      <c r="P3" s="22" t="s">
        <v>121</v>
      </c>
      <c r="Q3" s="22" t="s">
        <v>122</v>
      </c>
      <c r="R3" s="22" t="s">
        <v>123</v>
      </c>
      <c r="S3" s="22" t="s">
        <v>124</v>
      </c>
      <c r="T3" s="1251" t="s">
        <v>699</v>
      </c>
      <c r="U3" s="16" t="s">
        <v>32</v>
      </c>
      <c r="V3" s="24" t="s">
        <v>0</v>
      </c>
      <c r="W3" s="24" t="s">
        <v>1</v>
      </c>
      <c r="X3" s="24" t="s">
        <v>2</v>
      </c>
      <c r="Y3" s="24" t="s">
        <v>3</v>
      </c>
      <c r="Z3" s="24" t="s">
        <v>4</v>
      </c>
      <c r="AA3" s="24" t="s">
        <v>5</v>
      </c>
      <c r="AB3" s="24" t="s">
        <v>6</v>
      </c>
      <c r="AC3" s="24" t="s">
        <v>7</v>
      </c>
      <c r="AD3" s="24" t="s">
        <v>8</v>
      </c>
      <c r="AE3" s="24" t="s">
        <v>9</v>
      </c>
      <c r="AF3" s="24" t="s">
        <v>10</v>
      </c>
      <c r="AG3" s="24" t="s">
        <v>11</v>
      </c>
      <c r="AH3" s="25" t="s">
        <v>12</v>
      </c>
      <c r="AI3" s="25" t="s">
        <v>13</v>
      </c>
      <c r="AJ3" s="25" t="s">
        <v>14</v>
      </c>
      <c r="AK3" s="25" t="s">
        <v>15</v>
      </c>
      <c r="AL3" s="25" t="s">
        <v>16</v>
      </c>
      <c r="AM3" s="25" t="s">
        <v>17</v>
      </c>
      <c r="AN3" s="25" t="s">
        <v>18</v>
      </c>
      <c r="AO3" s="25" t="s">
        <v>19</v>
      </c>
      <c r="AP3" s="25" t="s">
        <v>20</v>
      </c>
      <c r="AQ3" s="25" t="s">
        <v>21</v>
      </c>
      <c r="AR3" s="25" t="s">
        <v>22</v>
      </c>
      <c r="AS3" s="25" t="s">
        <v>23</v>
      </c>
      <c r="AT3" s="1277">
        <v>42753</v>
      </c>
      <c r="AU3" s="1277">
        <v>42784</v>
      </c>
      <c r="AV3" s="1277">
        <v>42812</v>
      </c>
      <c r="AW3" s="1277">
        <v>42843</v>
      </c>
      <c r="AX3" s="1277">
        <v>42873</v>
      </c>
      <c r="AY3" s="1277">
        <v>42904</v>
      </c>
      <c r="AZ3" s="1277">
        <v>42934</v>
      </c>
      <c r="BA3" s="1277">
        <v>42965</v>
      </c>
      <c r="BB3" s="1277">
        <v>42996</v>
      </c>
      <c r="BC3" s="1277">
        <v>43026</v>
      </c>
      <c r="BD3" s="1277">
        <v>43057</v>
      </c>
      <c r="BE3" s="1277">
        <v>43087</v>
      </c>
      <c r="BF3" s="1303" t="s">
        <v>748</v>
      </c>
      <c r="BG3" s="1241">
        <v>43118</v>
      </c>
      <c r="BH3" s="1241">
        <v>43149</v>
      </c>
      <c r="BI3" s="1241">
        <v>43177</v>
      </c>
      <c r="BJ3" s="1241">
        <v>43208</v>
      </c>
      <c r="BK3" s="1241">
        <v>43238</v>
      </c>
      <c r="BL3" s="1241">
        <v>43269</v>
      </c>
      <c r="BM3" s="1241">
        <v>43299</v>
      </c>
    </row>
    <row r="4" spans="1:65" x14ac:dyDescent="0.25">
      <c r="A4" s="15" t="s">
        <v>102</v>
      </c>
      <c r="B4" s="19" t="s">
        <v>60</v>
      </c>
      <c r="C4" s="51">
        <f>C84</f>
        <v>3127</v>
      </c>
      <c r="D4" s="51">
        <f>D84</f>
        <v>6335</v>
      </c>
      <c r="E4" s="51">
        <f>E84</f>
        <v>7863</v>
      </c>
      <c r="F4" s="1268">
        <f>F84</f>
        <v>6117</v>
      </c>
      <c r="H4" s="51">
        <f>H84</f>
        <v>2805</v>
      </c>
      <c r="I4" s="51">
        <f t="shared" ref="I4:S4" si="1">I84</f>
        <v>3101</v>
      </c>
      <c r="J4" s="51">
        <f t="shared" si="1"/>
        <v>3461</v>
      </c>
      <c r="K4" s="51">
        <f t="shared" si="1"/>
        <v>4117</v>
      </c>
      <c r="L4" s="51">
        <f t="shared" si="1"/>
        <v>3576</v>
      </c>
      <c r="M4" s="51">
        <f t="shared" si="1"/>
        <v>4758</v>
      </c>
      <c r="N4" s="51">
        <f t="shared" si="1"/>
        <v>6458</v>
      </c>
      <c r="O4" s="51">
        <f t="shared" si="1"/>
        <v>7611</v>
      </c>
      <c r="P4" s="51">
        <f t="shared" si="1"/>
        <v>7777</v>
      </c>
      <c r="Q4" s="51">
        <f t="shared" si="1"/>
        <v>8015</v>
      </c>
      <c r="R4" s="51">
        <f t="shared" si="1"/>
        <v>8355</v>
      </c>
      <c r="S4" s="51">
        <f t="shared" si="1"/>
        <v>9232</v>
      </c>
      <c r="T4" s="1268">
        <f>T84</f>
        <v>6508</v>
      </c>
      <c r="U4" s="1"/>
      <c r="V4" s="1">
        <v>2496</v>
      </c>
      <c r="W4" s="1">
        <v>2586</v>
      </c>
      <c r="X4" s="1">
        <v>2808</v>
      </c>
      <c r="Y4" s="1">
        <v>3135</v>
      </c>
      <c r="Z4" s="1">
        <v>3049</v>
      </c>
      <c r="AA4" s="1">
        <v>3106</v>
      </c>
      <c r="AB4" s="1">
        <v>3135</v>
      </c>
      <c r="AC4" s="1">
        <v>3323</v>
      </c>
      <c r="AD4" s="1">
        <v>3466</v>
      </c>
      <c r="AE4" s="1">
        <v>3654</v>
      </c>
      <c r="AF4" s="1">
        <v>4005</v>
      </c>
      <c r="AG4" s="1">
        <v>4120</v>
      </c>
      <c r="AH4" s="1">
        <v>4158</v>
      </c>
      <c r="AI4" s="1">
        <v>4068</v>
      </c>
      <c r="AJ4" s="1">
        <v>4327</v>
      </c>
      <c r="AK4" s="1">
        <v>4506</v>
      </c>
      <c r="AL4" s="1">
        <v>4930</v>
      </c>
      <c r="AM4" s="1">
        <v>5821</v>
      </c>
      <c r="AN4" s="1">
        <v>6335</v>
      </c>
      <c r="AO4" s="1">
        <v>6970</v>
      </c>
      <c r="AP4" s="1">
        <v>7706</v>
      </c>
      <c r="AQ4" s="1">
        <v>8408</v>
      </c>
      <c r="AR4" s="1">
        <v>9051</v>
      </c>
      <c r="AS4" s="1">
        <v>9845</v>
      </c>
      <c r="AT4" s="59">
        <f>North!AT4+South!AT4</f>
        <v>10030</v>
      </c>
      <c r="AU4" s="59">
        <f>North!AU4+South!AU4</f>
        <v>7676</v>
      </c>
      <c r="AV4" s="59">
        <f>North!AV4+South!AV4</f>
        <v>7777</v>
      </c>
      <c r="AW4" s="59">
        <f>North!AW4+South!AW4</f>
        <v>7057</v>
      </c>
      <c r="AX4" s="59">
        <f>North!AX4+South!AX4</f>
        <v>7380</v>
      </c>
      <c r="AY4" s="59">
        <f>North!AY4+South!AY4</f>
        <v>8015</v>
      </c>
      <c r="AZ4" s="59">
        <f>North!AZ4+South!AZ4</f>
        <v>7863</v>
      </c>
      <c r="BA4" s="59">
        <f>North!BA4+South!BA4</f>
        <v>7890</v>
      </c>
      <c r="BB4" s="59">
        <f>North!BB4+South!BB4</f>
        <v>8355</v>
      </c>
      <c r="BC4" s="59">
        <f>North!BC4+South!BC4</f>
        <v>7758</v>
      </c>
      <c r="BD4" s="59">
        <f>North!BD4+South!BD4</f>
        <v>8062</v>
      </c>
      <c r="BE4" s="59">
        <f>North!BE4+South!BE4</f>
        <v>9232</v>
      </c>
      <c r="BF4" s="137" t="s">
        <v>60</v>
      </c>
      <c r="BG4" s="1242">
        <f>BG28</f>
        <v>8784</v>
      </c>
      <c r="BH4" s="1242">
        <f>BH28</f>
        <v>7743</v>
      </c>
      <c r="BI4" s="1242">
        <f>BI28</f>
        <v>6509</v>
      </c>
      <c r="BJ4" s="1242">
        <f>BJ28</f>
        <v>5082</v>
      </c>
      <c r="BK4" s="1242">
        <f>BK28</f>
        <v>5535</v>
      </c>
      <c r="BL4" s="1242">
        <f t="shared" ref="BL4" si="2">BL28</f>
        <v>6144</v>
      </c>
      <c r="BM4" s="1242">
        <f t="shared" ref="BM4" si="3">BM28</f>
        <v>6118</v>
      </c>
    </row>
    <row r="5" spans="1:65" x14ac:dyDescent="0.25">
      <c r="A5" s="15" t="s">
        <v>103</v>
      </c>
      <c r="B5" s="19" t="s">
        <v>49</v>
      </c>
      <c r="C5" s="51">
        <f>C83</f>
        <v>0</v>
      </c>
      <c r="D5" s="51">
        <f>D83</f>
        <v>0</v>
      </c>
      <c r="E5" s="51">
        <f>E83</f>
        <v>5854</v>
      </c>
      <c r="F5" s="1268">
        <f t="shared" ref="F5" si="4">F83</f>
        <v>16166</v>
      </c>
      <c r="H5" s="51">
        <f>H83</f>
        <v>0</v>
      </c>
      <c r="I5" s="51">
        <f t="shared" ref="I5:T5" si="5">I83</f>
        <v>0</v>
      </c>
      <c r="J5" s="51">
        <f t="shared" si="5"/>
        <v>0</v>
      </c>
      <c r="K5" s="51">
        <f t="shared" si="5"/>
        <v>0</v>
      </c>
      <c r="L5" s="51">
        <f t="shared" si="5"/>
        <v>0</v>
      </c>
      <c r="M5" s="51">
        <f t="shared" si="5"/>
        <v>0</v>
      </c>
      <c r="N5" s="51">
        <f t="shared" si="5"/>
        <v>0</v>
      </c>
      <c r="O5" s="51">
        <f t="shared" si="5"/>
        <v>0</v>
      </c>
      <c r="P5" s="51">
        <f t="shared" si="5"/>
        <v>2611</v>
      </c>
      <c r="Q5" s="51">
        <f t="shared" si="5"/>
        <v>4849</v>
      </c>
      <c r="R5" s="51">
        <f t="shared" si="5"/>
        <v>7411</v>
      </c>
      <c r="S5" s="51">
        <f t="shared" si="5"/>
        <v>10413</v>
      </c>
      <c r="T5" s="1268">
        <f t="shared" si="5"/>
        <v>14326</v>
      </c>
      <c r="U5" s="1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>
        <v>2354</v>
      </c>
      <c r="AV5" s="10">
        <v>2611</v>
      </c>
      <c r="AW5" s="10">
        <v>3496</v>
      </c>
      <c r="AX5" s="10">
        <v>4041</v>
      </c>
      <c r="AY5" s="10">
        <v>4849</v>
      </c>
      <c r="AZ5" s="59">
        <v>5854</v>
      </c>
      <c r="BA5" s="59">
        <v>6820</v>
      </c>
      <c r="BB5" s="59">
        <f>North!BB5+South!BB5</f>
        <v>7411</v>
      </c>
      <c r="BC5" s="59">
        <f>North!BC5+South!BC5</f>
        <v>8650</v>
      </c>
      <c r="BD5" s="59">
        <f>North!BD5+South!BD5</f>
        <v>9493</v>
      </c>
      <c r="BE5" s="59">
        <f>North!BE5+South!BE5</f>
        <v>10413</v>
      </c>
      <c r="BF5" s="137" t="s">
        <v>49</v>
      </c>
      <c r="BG5" s="1242">
        <f>BG20</f>
        <v>11514</v>
      </c>
      <c r="BH5" s="1242">
        <f t="shared" ref="BH5:BL5" si="6">BH20</f>
        <v>12226</v>
      </c>
      <c r="BI5" s="1242">
        <f t="shared" si="6"/>
        <v>14326</v>
      </c>
      <c r="BJ5" s="1242">
        <f t="shared" si="6"/>
        <v>15891</v>
      </c>
      <c r="BK5" s="1242">
        <f t="shared" si="6"/>
        <v>15773</v>
      </c>
      <c r="BL5" s="1242">
        <f t="shared" si="6"/>
        <v>15892</v>
      </c>
      <c r="BM5" s="1242">
        <f t="shared" ref="BM5" si="7">BM20</f>
        <v>16167</v>
      </c>
    </row>
    <row r="6" spans="1:65" x14ac:dyDescent="0.25">
      <c r="A6" s="15" t="s">
        <v>202</v>
      </c>
      <c r="B6" s="19" t="s">
        <v>30</v>
      </c>
      <c r="C6" s="135">
        <f>C109</f>
        <v>0.26532296381504916</v>
      </c>
      <c r="D6" s="135">
        <f>D109</f>
        <v>0.22383654937570943</v>
      </c>
      <c r="E6" s="135">
        <f>E109</f>
        <v>0.14723552233770615</v>
      </c>
      <c r="F6" s="1243">
        <f t="shared" ref="F6" si="8">F109</f>
        <v>6.3006005452048611E-2</v>
      </c>
      <c r="G6" s="135"/>
      <c r="H6" s="135">
        <f t="shared" ref="H6:T6" si="9">H109</f>
        <v>0.21516777655653974</v>
      </c>
      <c r="I6" s="135">
        <f t="shared" si="9"/>
        <v>0.28696460806301627</v>
      </c>
      <c r="J6" s="135">
        <f t="shared" si="9"/>
        <v>0.3298440065681445</v>
      </c>
      <c r="K6" s="135">
        <f t="shared" si="9"/>
        <v>0.35478519035976247</v>
      </c>
      <c r="L6" s="135">
        <f t="shared" si="9"/>
        <v>0.1904494156391823</v>
      </c>
      <c r="M6" s="135">
        <f t="shared" si="9"/>
        <v>0.25596140592694694</v>
      </c>
      <c r="N6" s="135">
        <f t="shared" si="9"/>
        <v>0.22243814933851558</v>
      </c>
      <c r="O6" s="135">
        <f t="shared" si="9"/>
        <v>0.21060054508376375</v>
      </c>
      <c r="P6" s="135">
        <f t="shared" si="9"/>
        <v>0.15084585687538316</v>
      </c>
      <c r="Q6" s="135">
        <f t="shared" si="9"/>
        <v>0.15809523809523809</v>
      </c>
      <c r="R6" s="135">
        <f t="shared" si="9"/>
        <v>0.11887604697955173</v>
      </c>
      <c r="S6" s="135">
        <f t="shared" si="9"/>
        <v>0.12062742517635447</v>
      </c>
      <c r="T6" s="1243">
        <f t="shared" si="9"/>
        <v>5.9662490148892057E-2</v>
      </c>
      <c r="U6" s="135"/>
      <c r="V6" s="135">
        <f t="shared" ref="V6:AS6" si="10">V109</f>
        <v>0.22315705128205099</v>
      </c>
      <c r="W6" s="135">
        <f t="shared" si="10"/>
        <v>0.179814385150812</v>
      </c>
      <c r="X6" s="135">
        <f t="shared" si="10"/>
        <v>0.228877005347594</v>
      </c>
      <c r="Y6" s="135">
        <f t="shared" si="10"/>
        <v>0.237472071496968</v>
      </c>
      <c r="Z6" s="135">
        <f t="shared" si="10"/>
        <v>0.28923177938279698</v>
      </c>
      <c r="AA6" s="135">
        <f t="shared" si="10"/>
        <v>0.32183166720412798</v>
      </c>
      <c r="AB6" s="135">
        <f t="shared" si="10"/>
        <v>0.32555164694595501</v>
      </c>
      <c r="AC6" s="135">
        <f t="shared" si="10"/>
        <v>0.25098039215686302</v>
      </c>
      <c r="AD6" s="135">
        <f t="shared" si="10"/>
        <v>0.39410574978329999</v>
      </c>
      <c r="AE6" s="135">
        <f t="shared" si="10"/>
        <v>0.30958904109589003</v>
      </c>
      <c r="AF6" s="135">
        <f t="shared" si="10"/>
        <v>0.34125</v>
      </c>
      <c r="AG6" s="135">
        <f t="shared" si="10"/>
        <v>0.38085984940490603</v>
      </c>
      <c r="AH6" s="135">
        <f t="shared" si="10"/>
        <v>0.15351142270035101</v>
      </c>
      <c r="AI6" s="135">
        <f t="shared" si="10"/>
        <v>0.15079654627264999</v>
      </c>
      <c r="AJ6" s="135">
        <f t="shared" si="10"/>
        <v>0.26593589896342201</v>
      </c>
      <c r="AK6" s="135">
        <f t="shared" si="10"/>
        <v>0.22171894462688299</v>
      </c>
      <c r="AL6" s="135">
        <f t="shared" si="10"/>
        <v>0.230630630630631</v>
      </c>
      <c r="AM6" s="135">
        <f t="shared" si="10"/>
        <v>0.306447111359196</v>
      </c>
      <c r="AN6" s="135">
        <f t="shared" si="10"/>
        <v>0.215566891558335</v>
      </c>
      <c r="AO6" s="135">
        <f t="shared" si="10"/>
        <v>0.21345358887636201</v>
      </c>
      <c r="AP6" s="135">
        <f t="shared" si="10"/>
        <v>0.23630417007359</v>
      </c>
      <c r="AQ6" s="135">
        <f t="shared" si="10"/>
        <v>0.18195358073724699</v>
      </c>
      <c r="AR6" s="135">
        <f t="shared" si="10"/>
        <v>0.176298757088035</v>
      </c>
      <c r="AS6" s="135">
        <f t="shared" si="10"/>
        <v>0.26672311600338694</v>
      </c>
      <c r="AT6" s="135">
        <f t="shared" ref="AT6:AZ6" si="11">AT109</f>
        <v>0.10274213836477987</v>
      </c>
      <c r="AU6" s="135">
        <f t="shared" si="11"/>
        <v>0.15353938185443669</v>
      </c>
      <c r="AV6" s="135">
        <f>AV109</f>
        <v>0.19502399843275542</v>
      </c>
      <c r="AW6" s="135">
        <f t="shared" si="11"/>
        <v>0.1750632730051096</v>
      </c>
      <c r="AX6" s="135">
        <f t="shared" si="11"/>
        <v>0.13961955037771911</v>
      </c>
      <c r="AY6" s="135">
        <f t="shared" si="11"/>
        <v>0.16018118179946469</v>
      </c>
      <c r="AZ6" s="135">
        <f t="shared" si="11"/>
        <v>0.11158346187126143</v>
      </c>
      <c r="BA6" s="135">
        <f>BA109</f>
        <v>0.11995637949836423</v>
      </c>
      <c r="BB6" s="135">
        <f>BB109</f>
        <v>0.12422890143063395</v>
      </c>
      <c r="BC6" s="135">
        <f t="shared" ref="BC6:BL6" si="12">BC109</f>
        <v>9.44152655623582E-2</v>
      </c>
      <c r="BD6" s="135">
        <f t="shared" si="12"/>
        <v>0.10804922569628451</v>
      </c>
      <c r="BE6" s="135">
        <f t="shared" si="12"/>
        <v>0.15478494623655914</v>
      </c>
      <c r="BF6" s="1304" t="s">
        <v>30</v>
      </c>
      <c r="BG6" s="1243">
        <f>BG109</f>
        <v>5.8838257386079118E-2</v>
      </c>
      <c r="BH6" s="1243">
        <f>BH109</f>
        <v>4.0684533419438167E-2</v>
      </c>
      <c r="BI6" s="1243">
        <f>BI109</f>
        <v>7.9464679641158886E-2</v>
      </c>
      <c r="BJ6" s="1243">
        <f>BJ109</f>
        <v>5.2294148605329889E-2</v>
      </c>
      <c r="BK6" s="1243">
        <f>BK109</f>
        <v>6.2494086479326333E-2</v>
      </c>
      <c r="BL6" s="1243">
        <f t="shared" si="12"/>
        <v>8.0710659898477158E-2</v>
      </c>
      <c r="BM6" s="1243">
        <f t="shared" ref="BM6" si="13">BM109</f>
        <v>6.5166865988221218E-2</v>
      </c>
    </row>
    <row r="7" spans="1:65" x14ac:dyDescent="0.25">
      <c r="A7" s="15" t="s">
        <v>148</v>
      </c>
      <c r="B7" s="19" t="s">
        <v>62</v>
      </c>
      <c r="C7" s="51">
        <f>C96</f>
        <v>5305</v>
      </c>
      <c r="D7" s="51">
        <f t="shared" ref="D7:F8" si="14">D96</f>
        <v>7395</v>
      </c>
      <c r="E7" s="51">
        <f t="shared" si="14"/>
        <v>10847</v>
      </c>
      <c r="F7" s="1268">
        <f t="shared" si="14"/>
        <v>8487</v>
      </c>
      <c r="H7" s="51">
        <f t="shared" ref="H7:T8" si="15">H96</f>
        <v>1664</v>
      </c>
      <c r="I7" s="51">
        <f t="shared" si="15"/>
        <v>2623</v>
      </c>
      <c r="J7" s="51">
        <f t="shared" si="15"/>
        <v>3214</v>
      </c>
      <c r="K7" s="51">
        <f t="shared" si="15"/>
        <v>4063</v>
      </c>
      <c r="L7" s="51">
        <f t="shared" si="15"/>
        <v>2192</v>
      </c>
      <c r="M7" s="51">
        <f t="shared" si="15"/>
        <v>3283</v>
      </c>
      <c r="N7" s="51">
        <f t="shared" si="15"/>
        <v>4240</v>
      </c>
      <c r="O7" s="51">
        <f t="shared" si="15"/>
        <v>5159</v>
      </c>
      <c r="P7" s="51">
        <f t="shared" si="15"/>
        <v>4378</v>
      </c>
      <c r="Q7" s="51">
        <f t="shared" si="15"/>
        <v>5038</v>
      </c>
      <c r="R7" s="51">
        <f t="shared" si="15"/>
        <v>4851</v>
      </c>
      <c r="S7" s="51">
        <f t="shared" si="15"/>
        <v>5899</v>
      </c>
      <c r="T7" s="1268">
        <f t="shared" si="15"/>
        <v>3353</v>
      </c>
      <c r="U7" s="1"/>
      <c r="V7" s="59">
        <f>North!V7+South!V7</f>
        <v>557</v>
      </c>
      <c r="W7" s="59">
        <f>North!W7+South!W7</f>
        <v>465</v>
      </c>
      <c r="X7" s="59">
        <f>North!X7+South!X7</f>
        <v>642</v>
      </c>
      <c r="Y7" s="59">
        <f>North!Y7+South!Y7</f>
        <v>744</v>
      </c>
      <c r="Z7" s="59">
        <f>North!Z7+South!Z7</f>
        <v>881</v>
      </c>
      <c r="AA7" s="59">
        <f>North!AA7+South!AA7</f>
        <v>998</v>
      </c>
      <c r="AB7" s="59">
        <f>North!AB7+South!AB7</f>
        <v>1018</v>
      </c>
      <c r="AC7" s="59">
        <f>North!AC7+South!AC7</f>
        <v>832</v>
      </c>
      <c r="AD7" s="59">
        <f>North!AD7+South!AD7</f>
        <v>1364</v>
      </c>
      <c r="AE7" s="59">
        <f>North!AE7+South!AE7</f>
        <v>1130</v>
      </c>
      <c r="AF7" s="59">
        <f>North!AF7+South!AF7</f>
        <v>1365</v>
      </c>
      <c r="AG7" s="59">
        <f>North!AG7+South!AG7</f>
        <v>1568</v>
      </c>
      <c r="AH7" s="59">
        <f>North!AH7+South!AH7</f>
        <v>635</v>
      </c>
      <c r="AI7" s="59">
        <f>North!AI7+South!AI7</f>
        <v>620</v>
      </c>
      <c r="AJ7" s="59">
        <f>North!AJ7+South!AJ7</f>
        <v>1116</v>
      </c>
      <c r="AK7" s="59">
        <f>North!AK7+South!AK7</f>
        <v>979</v>
      </c>
      <c r="AL7" s="59">
        <f>North!AL7+South!AL7</f>
        <v>1088</v>
      </c>
      <c r="AM7" s="59">
        <f>North!AM7+South!AM7</f>
        <v>1647</v>
      </c>
      <c r="AN7" s="59">
        <f>North!AN7+South!AN7</f>
        <v>1310</v>
      </c>
      <c r="AO7" s="59">
        <f>North!AO7+South!AO7</f>
        <v>1420</v>
      </c>
      <c r="AP7" s="59">
        <f>North!AP7+South!AP7</f>
        <v>1734</v>
      </c>
      <c r="AQ7" s="59">
        <f>North!AQ7+South!AQ7</f>
        <v>1466</v>
      </c>
      <c r="AR7" s="59">
        <f>North!AR7+South!AR7</f>
        <v>1539</v>
      </c>
      <c r="AS7" s="59">
        <f>North!AS7+South!AS7</f>
        <v>2520</v>
      </c>
      <c r="AT7" s="59">
        <f>North!AT7+South!AT7</f>
        <v>1021</v>
      </c>
      <c r="AU7" s="59">
        <f>North!AU7+South!AU7</f>
        <v>1442</v>
      </c>
      <c r="AV7" s="59">
        <f>North!AV7+South!AV7</f>
        <v>1915</v>
      </c>
      <c r="AW7" s="59">
        <f>North!AW7+South!AW7</f>
        <v>1683</v>
      </c>
      <c r="AX7" s="59">
        <f>North!AX7+South!AX7</f>
        <v>1467</v>
      </c>
      <c r="AY7" s="59">
        <f>North!AY7+South!AY7</f>
        <v>1888</v>
      </c>
      <c r="AZ7" s="59">
        <f>North!AZ7+South!AZ7</f>
        <v>1431</v>
      </c>
      <c r="BA7" s="59">
        <f>North!BA7+South!BA7</f>
        <v>1623</v>
      </c>
      <c r="BB7" s="59">
        <f>North!BB7+South!BB7</f>
        <v>1797</v>
      </c>
      <c r="BC7" s="59">
        <f>North!BC7+South!BC7</f>
        <v>1423</v>
      </c>
      <c r="BD7" s="59">
        <f>North!BD7+South!BD7</f>
        <v>1747</v>
      </c>
      <c r="BE7" s="59">
        <f>North!BE7+South!BE7</f>
        <v>2729</v>
      </c>
      <c r="BF7" s="137" t="s">
        <v>62</v>
      </c>
      <c r="BG7" s="1252">
        <f t="shared" ref="BG7:BK8" si="16">BG96</f>
        <v>1122</v>
      </c>
      <c r="BH7" s="1252">
        <f t="shared" si="16"/>
        <v>760</v>
      </c>
      <c r="BI7" s="1252">
        <f t="shared" si="16"/>
        <v>1471</v>
      </c>
      <c r="BJ7" s="1252">
        <f t="shared" si="16"/>
        <v>972</v>
      </c>
      <c r="BK7" s="1252">
        <f t="shared" si="16"/>
        <v>1206</v>
      </c>
      <c r="BL7" s="1252">
        <f t="shared" ref="BL7" si="17">BL96</f>
        <v>1609</v>
      </c>
      <c r="BM7" s="1252">
        <f t="shared" ref="BM7" si="18">BM96</f>
        <v>1347</v>
      </c>
    </row>
    <row r="8" spans="1:65" x14ac:dyDescent="0.25">
      <c r="A8" s="15" t="s">
        <v>149</v>
      </c>
      <c r="B8" s="19" t="s">
        <v>31</v>
      </c>
      <c r="C8" s="51">
        <f>C97</f>
        <v>5305</v>
      </c>
      <c r="D8" s="51">
        <f t="shared" si="14"/>
        <v>7395</v>
      </c>
      <c r="E8" s="51">
        <f t="shared" si="14"/>
        <v>11347</v>
      </c>
      <c r="F8" s="1268">
        <f t="shared" si="14"/>
        <v>9222</v>
      </c>
      <c r="H8" s="51">
        <f t="shared" si="15"/>
        <v>1664</v>
      </c>
      <c r="I8" s="51">
        <f t="shared" si="15"/>
        <v>2623</v>
      </c>
      <c r="J8" s="51">
        <f t="shared" si="15"/>
        <v>3214</v>
      </c>
      <c r="K8" s="51">
        <f t="shared" si="15"/>
        <v>4063</v>
      </c>
      <c r="L8" s="51">
        <f t="shared" si="15"/>
        <v>2371</v>
      </c>
      <c r="M8" s="51">
        <f t="shared" si="15"/>
        <v>3714</v>
      </c>
      <c r="N8" s="51">
        <f t="shared" si="15"/>
        <v>4464</v>
      </c>
      <c r="O8" s="51">
        <f t="shared" si="15"/>
        <v>5525</v>
      </c>
      <c r="P8" s="51">
        <f t="shared" si="15"/>
        <v>4552</v>
      </c>
      <c r="Q8" s="51">
        <f t="shared" si="15"/>
        <v>5312</v>
      </c>
      <c r="R8" s="51">
        <f t="shared" si="15"/>
        <v>5081</v>
      </c>
      <c r="S8" s="51">
        <f t="shared" si="15"/>
        <v>6233</v>
      </c>
      <c r="T8" s="1268">
        <f t="shared" si="15"/>
        <v>3615</v>
      </c>
      <c r="U8" s="1"/>
      <c r="V8" s="59">
        <f>North!V8+South!V8</f>
        <v>557</v>
      </c>
      <c r="W8" s="59">
        <f>North!W8+South!W8</f>
        <v>465</v>
      </c>
      <c r="X8" s="59">
        <f>North!X8+South!X8</f>
        <v>642</v>
      </c>
      <c r="Y8" s="59">
        <f>North!Y8+South!Y8</f>
        <v>744</v>
      </c>
      <c r="Z8" s="59">
        <f>North!Z8+South!Z8</f>
        <v>881</v>
      </c>
      <c r="AA8" s="59">
        <f>North!AA8+South!AA8</f>
        <v>998</v>
      </c>
      <c r="AB8" s="59">
        <f>North!AB8+South!AB8</f>
        <v>1018</v>
      </c>
      <c r="AC8" s="59">
        <f>North!AC8+South!AC8</f>
        <v>832</v>
      </c>
      <c r="AD8" s="59">
        <f>North!AD8+South!AD8</f>
        <v>1364</v>
      </c>
      <c r="AE8" s="59">
        <f>North!AE8+South!AE8</f>
        <v>1130</v>
      </c>
      <c r="AF8" s="59">
        <f>North!AF8+South!AF8</f>
        <v>1365</v>
      </c>
      <c r="AG8" s="59">
        <f>North!AG8+South!AG8</f>
        <v>1568</v>
      </c>
      <c r="AH8" s="59">
        <f>North!AH8+South!AH8</f>
        <v>635</v>
      </c>
      <c r="AI8" s="59">
        <f>North!AI8+South!AI8</f>
        <v>620</v>
      </c>
      <c r="AJ8" s="59">
        <f>North!AJ8+South!AJ8</f>
        <v>1116</v>
      </c>
      <c r="AK8" s="59">
        <f>North!AK8+South!AK8</f>
        <v>979</v>
      </c>
      <c r="AL8" s="59">
        <f>North!AL8+South!AL8</f>
        <v>1088</v>
      </c>
      <c r="AM8" s="59">
        <f>North!AM8+South!AM8</f>
        <v>1647</v>
      </c>
      <c r="AN8" s="59">
        <f>North!AN8+South!AN8</f>
        <v>1310</v>
      </c>
      <c r="AO8" s="59">
        <f>North!AO8+South!AO8</f>
        <v>1420</v>
      </c>
      <c r="AP8" s="59">
        <f>North!AP8+South!AP8</f>
        <v>1734</v>
      </c>
      <c r="AQ8" s="59">
        <f>North!AQ8+South!AQ8</f>
        <v>1466</v>
      </c>
      <c r="AR8" s="59">
        <f>North!AR8+South!AR8</f>
        <v>1539</v>
      </c>
      <c r="AS8" s="59">
        <f>North!AS8+South!AS8</f>
        <v>2520</v>
      </c>
      <c r="AT8" s="59">
        <f>North!AT8+South!AT8</f>
        <v>1021</v>
      </c>
      <c r="AU8" s="59">
        <f>North!AU8+South!AU8</f>
        <v>1540</v>
      </c>
      <c r="AV8" s="59">
        <f>North!AV8+South!AV8</f>
        <v>1991</v>
      </c>
      <c r="AW8" s="59">
        <f>North!AW8+South!AW8</f>
        <v>1833</v>
      </c>
      <c r="AX8" s="59">
        <f>North!AX8+South!AX8</f>
        <v>1534</v>
      </c>
      <c r="AY8" s="59">
        <f>North!AY8+South!AY8</f>
        <v>1945</v>
      </c>
      <c r="AZ8" s="59">
        <f>North!AZ8+South!AZ8</f>
        <v>1483</v>
      </c>
      <c r="BA8" s="59">
        <f>North!BA8+South!BA8</f>
        <v>1705</v>
      </c>
      <c r="BB8" s="59">
        <f>North!BB8+South!BB8</f>
        <v>1893</v>
      </c>
      <c r="BC8" s="59">
        <f>North!BC8+South!BC8</f>
        <v>1519</v>
      </c>
      <c r="BD8" s="59">
        <f>North!BD8+South!BD8</f>
        <v>1835</v>
      </c>
      <c r="BE8" s="59">
        <f>North!BE8+South!BE8</f>
        <v>2879</v>
      </c>
      <c r="BF8" s="137" t="s">
        <v>31</v>
      </c>
      <c r="BG8" s="1252">
        <f t="shared" si="16"/>
        <v>1175</v>
      </c>
      <c r="BH8" s="1252">
        <f t="shared" si="16"/>
        <v>819</v>
      </c>
      <c r="BI8" s="1252">
        <f t="shared" si="16"/>
        <v>1621</v>
      </c>
      <c r="BJ8" s="1252">
        <f t="shared" si="16"/>
        <v>1093</v>
      </c>
      <c r="BK8" s="1252">
        <f t="shared" si="16"/>
        <v>1321</v>
      </c>
      <c r="BL8" s="1252">
        <f t="shared" ref="BL8:BM8" si="19">BL97</f>
        <v>1749</v>
      </c>
      <c r="BM8" s="1252">
        <f t="shared" si="19"/>
        <v>1444</v>
      </c>
    </row>
    <row r="9" spans="1:65" x14ac:dyDescent="0.25">
      <c r="A9" s="15" t="s">
        <v>203</v>
      </c>
      <c r="B9" s="19" t="s">
        <v>67</v>
      </c>
      <c r="C9" s="51">
        <f>C145</f>
        <v>1.418096135721018</v>
      </c>
      <c r="D9" s="51">
        <f>D145</f>
        <v>1.5400946585530764</v>
      </c>
      <c r="E9" s="51">
        <f>E145</f>
        <v>1.7787080285538028</v>
      </c>
      <c r="F9" s="1269">
        <f t="shared" ref="F9" si="20">F145</f>
        <v>1.8918889611797876</v>
      </c>
      <c r="H9" s="51">
        <f t="shared" ref="H9:T9" si="21">H145</f>
        <v>1.3912259615384615</v>
      </c>
      <c r="I9" s="51">
        <f t="shared" si="21"/>
        <v>1.409454822722074</v>
      </c>
      <c r="J9" s="51">
        <f t="shared" si="21"/>
        <v>1.4443061605476042</v>
      </c>
      <c r="K9" s="51">
        <f t="shared" si="21"/>
        <v>1.7853802608909672</v>
      </c>
      <c r="L9" s="51">
        <f t="shared" si="21"/>
        <v>1.513285533530156</v>
      </c>
      <c r="M9" s="51">
        <f t="shared" si="21"/>
        <v>1.5945072697899838</v>
      </c>
      <c r="N9" s="51">
        <f t="shared" si="21"/>
        <v>1.5945340501792116</v>
      </c>
      <c r="O9" s="51">
        <f t="shared" si="21"/>
        <v>1.8676923076923078</v>
      </c>
      <c r="P9" s="51">
        <f t="shared" si="21"/>
        <v>1.6362038664323375</v>
      </c>
      <c r="Q9" s="51">
        <f t="shared" si="21"/>
        <v>1.8951430722891567</v>
      </c>
      <c r="R9" s="51">
        <f>R145</f>
        <v>1.8149970478252313</v>
      </c>
      <c r="S9" s="51">
        <f t="shared" si="21"/>
        <v>1.6731910797368843</v>
      </c>
      <c r="T9" s="1269">
        <f t="shared" si="21"/>
        <v>1.880774550484094</v>
      </c>
      <c r="U9" s="1"/>
      <c r="V9" s="1">
        <v>1.2836624775583501</v>
      </c>
      <c r="W9" s="1">
        <v>1.2881720430107499</v>
      </c>
      <c r="X9" s="1">
        <v>1.5591900311526501</v>
      </c>
      <c r="Y9" s="1">
        <v>1.5456989247311801</v>
      </c>
      <c r="Z9" s="1">
        <v>1.3200908059023799</v>
      </c>
      <c r="AA9" s="1">
        <v>1.38677354709419</v>
      </c>
      <c r="AB9" s="1">
        <v>1.48428290766208</v>
      </c>
      <c r="AC9" s="1">
        <v>1.2932692307692299</v>
      </c>
      <c r="AD9" s="1">
        <v>1.50659824046921</v>
      </c>
      <c r="AE9" s="1">
        <v>1.39380530973451</v>
      </c>
      <c r="AF9" s="1">
        <v>1.93553113553114</v>
      </c>
      <c r="AG9" s="1">
        <v>1.93686224489796</v>
      </c>
      <c r="AH9" s="1">
        <v>1.28661417322835</v>
      </c>
      <c r="AI9" s="1">
        <v>1.31774193548387</v>
      </c>
      <c r="AJ9" s="1">
        <v>1.75089605734767</v>
      </c>
      <c r="AK9" s="1">
        <v>1.5372829417773199</v>
      </c>
      <c r="AL9" s="1">
        <v>1.49724264705882</v>
      </c>
      <c r="AM9" s="1">
        <v>1.6927747419550701</v>
      </c>
      <c r="AN9" s="1">
        <v>1.4343511450381701</v>
      </c>
      <c r="AO9" s="1">
        <v>1.4732394366197199</v>
      </c>
      <c r="AP9" s="1">
        <v>1.81487889273356</v>
      </c>
      <c r="AQ9" s="1">
        <v>1.5675306957708</v>
      </c>
      <c r="AR9" s="1">
        <v>1.8960363872644601</v>
      </c>
      <c r="AS9" s="1">
        <v>2.0249999999999999</v>
      </c>
      <c r="AT9" s="10">
        <v>1.5690499510284035</v>
      </c>
      <c r="AU9" s="10">
        <v>1.50844155844156</v>
      </c>
      <c r="AV9" s="10">
        <v>1.76946258161728</v>
      </c>
      <c r="AW9" s="10">
        <v>1.7097654118930701</v>
      </c>
      <c r="AX9" s="10">
        <v>2.22164276401565</v>
      </c>
      <c r="AY9" s="10">
        <v>1.81233933161954</v>
      </c>
      <c r="AZ9" s="59">
        <v>1.7990559676331801</v>
      </c>
      <c r="BA9" s="59">
        <f>BA10/BA8</f>
        <v>1.7055718475073314</v>
      </c>
      <c r="BB9" s="59">
        <f>IFERROR(BB10/BB8,"-")</f>
        <v>1.9260433174854728</v>
      </c>
      <c r="BC9" s="137">
        <f>IFERROR(BC10/BC8,"-")</f>
        <v>1.6642527978933508</v>
      </c>
      <c r="BD9" s="137">
        <f>IFERROR(BD10/BD8,"-")</f>
        <v>1.5754768392370573</v>
      </c>
      <c r="BE9" s="137">
        <f>IFERROR(BE10/BE8,"-")</f>
        <v>1.7401875651267802</v>
      </c>
      <c r="BF9" s="137" t="s">
        <v>67</v>
      </c>
      <c r="BG9" s="1266">
        <f>BG145</f>
        <v>0</v>
      </c>
      <c r="BH9" s="1266">
        <f>BH145</f>
        <v>0</v>
      </c>
      <c r="BI9" s="1266">
        <f>BI145</f>
        <v>0</v>
      </c>
      <c r="BJ9" s="1266">
        <f>BJ145</f>
        <v>0</v>
      </c>
      <c r="BK9" s="1266">
        <f>BK145</f>
        <v>0</v>
      </c>
      <c r="BL9" s="1266">
        <f t="shared" ref="BL9" si="22">BL145</f>
        <v>0</v>
      </c>
      <c r="BM9" s="1266">
        <f t="shared" ref="BM9" si="23">BM145</f>
        <v>0</v>
      </c>
    </row>
    <row r="10" spans="1:65" x14ac:dyDescent="0.25">
      <c r="A10" s="15" t="s">
        <v>204</v>
      </c>
      <c r="B10" s="19" t="s">
        <v>63</v>
      </c>
      <c r="C10" s="51">
        <f>C121</f>
        <v>7523</v>
      </c>
      <c r="D10" s="51">
        <f>D121</f>
        <v>11389</v>
      </c>
      <c r="E10" s="51">
        <f>E121</f>
        <v>20183</v>
      </c>
      <c r="F10" s="1268">
        <f t="shared" ref="F10" si="24">F121</f>
        <v>17447</v>
      </c>
      <c r="H10" s="51">
        <f t="shared" ref="H10:T10" si="25">H121</f>
        <v>2315</v>
      </c>
      <c r="I10" s="51">
        <f t="shared" si="25"/>
        <v>3697</v>
      </c>
      <c r="J10" s="51">
        <f t="shared" si="25"/>
        <v>4642</v>
      </c>
      <c r="K10" s="51">
        <f t="shared" si="25"/>
        <v>7254</v>
      </c>
      <c r="L10" s="51">
        <f t="shared" si="25"/>
        <v>3588</v>
      </c>
      <c r="M10" s="51">
        <f t="shared" si="25"/>
        <v>5922</v>
      </c>
      <c r="N10" s="51">
        <f t="shared" si="25"/>
        <v>7118</v>
      </c>
      <c r="O10" s="51">
        <f t="shared" si="25"/>
        <v>10319</v>
      </c>
      <c r="P10" s="51">
        <f t="shared" si="25"/>
        <v>7448</v>
      </c>
      <c r="Q10" s="51">
        <f t="shared" si="25"/>
        <v>10067</v>
      </c>
      <c r="R10" s="51">
        <f t="shared" si="25"/>
        <v>9222</v>
      </c>
      <c r="S10" s="51">
        <f t="shared" si="25"/>
        <v>10429</v>
      </c>
      <c r="T10" s="1268">
        <f t="shared" si="25"/>
        <v>6799</v>
      </c>
      <c r="U10" s="1"/>
      <c r="V10" s="59">
        <f>North!V10+South!V10</f>
        <v>715</v>
      </c>
      <c r="W10" s="59">
        <f>North!W10+South!W10</f>
        <v>599</v>
      </c>
      <c r="X10" s="59">
        <f>North!X10+South!X10</f>
        <v>1001</v>
      </c>
      <c r="Y10" s="59">
        <f>North!Y10+South!Y10</f>
        <v>1150</v>
      </c>
      <c r="Z10" s="59">
        <f>North!Z10+South!Z10</f>
        <v>1163</v>
      </c>
      <c r="AA10" s="59">
        <f>North!AA10+South!AA10</f>
        <v>1384</v>
      </c>
      <c r="AB10" s="59">
        <f>North!AB10+South!AB10</f>
        <v>1511</v>
      </c>
      <c r="AC10" s="59">
        <f>North!AC10+South!AC10</f>
        <v>1076</v>
      </c>
      <c r="AD10" s="59">
        <f>North!AD10+South!AD10</f>
        <v>2055</v>
      </c>
      <c r="AE10" s="59">
        <f>North!AE10+South!AE10</f>
        <v>1575</v>
      </c>
      <c r="AF10" s="59">
        <f>North!AF10+South!AF10</f>
        <v>2642</v>
      </c>
      <c r="AG10" s="59">
        <f>North!AG10+South!AG10</f>
        <v>3037</v>
      </c>
      <c r="AH10" s="59">
        <f>North!AH10+South!AH10</f>
        <v>817</v>
      </c>
      <c r="AI10" s="59">
        <f>North!AI10+South!AI10</f>
        <v>817</v>
      </c>
      <c r="AJ10" s="59">
        <f>North!AJ10+South!AJ10</f>
        <v>1954</v>
      </c>
      <c r="AK10" s="59">
        <f>North!AK10+South!AK10</f>
        <v>1505</v>
      </c>
      <c r="AL10" s="59">
        <f>North!AL10+South!AL10</f>
        <v>1629</v>
      </c>
      <c r="AM10" s="59">
        <f>North!AM10+South!AM10</f>
        <v>2788</v>
      </c>
      <c r="AN10" s="59">
        <f>North!AN10+South!AN10</f>
        <v>1879</v>
      </c>
      <c r="AO10" s="59">
        <f>North!AO10+South!AO10</f>
        <v>2092</v>
      </c>
      <c r="AP10" s="59">
        <f>North!AP10+South!AP10</f>
        <v>3147</v>
      </c>
      <c r="AQ10" s="59">
        <f>North!AQ10+South!AQ10</f>
        <v>2298</v>
      </c>
      <c r="AR10" s="59">
        <f>North!AR10+South!AR10</f>
        <v>2918</v>
      </c>
      <c r="AS10" s="59">
        <f>North!AS10+South!AS10</f>
        <v>5103</v>
      </c>
      <c r="AT10" s="59">
        <f>North!AT10+South!AT10</f>
        <v>1602</v>
      </c>
      <c r="AU10" s="59">
        <f>North!AU10+South!AU10</f>
        <v>2323</v>
      </c>
      <c r="AV10" s="59">
        <f>North!AV10+South!AV10</f>
        <v>3523</v>
      </c>
      <c r="AW10" s="59">
        <f>North!AW10+South!AW10</f>
        <v>3134</v>
      </c>
      <c r="AX10" s="59">
        <f>North!AX10+South!AX10</f>
        <v>3408</v>
      </c>
      <c r="AY10" s="59">
        <f>North!AY10+South!AY10</f>
        <v>3525</v>
      </c>
      <c r="AZ10" s="59">
        <f>North!AZ10+South!AZ10</f>
        <v>2668</v>
      </c>
      <c r="BA10" s="59">
        <f>North!BA10+South!BA10</f>
        <v>2908</v>
      </c>
      <c r="BB10" s="59">
        <f>North!BB10+South!BB10</f>
        <v>3646</v>
      </c>
      <c r="BC10" s="59">
        <f>North!BC10+South!BC10</f>
        <v>2528</v>
      </c>
      <c r="BD10" s="59">
        <f>North!BD10+South!BD10</f>
        <v>2891</v>
      </c>
      <c r="BE10" s="59">
        <f>North!BE10+South!BE10</f>
        <v>5010</v>
      </c>
      <c r="BF10" s="137" t="s">
        <v>63</v>
      </c>
      <c r="BG10" s="1242">
        <f>BG121</f>
        <v>1964</v>
      </c>
      <c r="BH10" s="1242">
        <f>BH121</f>
        <v>1420</v>
      </c>
      <c r="BI10" s="1242">
        <f>BI121</f>
        <v>3415</v>
      </c>
      <c r="BJ10" s="1242">
        <f>BJ121</f>
        <v>1921</v>
      </c>
      <c r="BK10" s="1242">
        <f>BK121</f>
        <v>2917</v>
      </c>
      <c r="BL10" s="1242">
        <f t="shared" ref="BL10" si="26">BL121</f>
        <v>3536</v>
      </c>
      <c r="BM10" s="1242">
        <f t="shared" ref="BM10" si="27">BM121</f>
        <v>2274</v>
      </c>
    </row>
    <row r="11" spans="1:65" x14ac:dyDescent="0.25">
      <c r="A11" s="15" t="s">
        <v>205</v>
      </c>
      <c r="B11" s="19" t="s">
        <v>68</v>
      </c>
      <c r="C11" s="51">
        <f>C133</f>
        <v>18.612202233151667</v>
      </c>
      <c r="D11" s="51">
        <f>D133</f>
        <v>17.136171938712799</v>
      </c>
      <c r="E11" s="51">
        <f>E133</f>
        <v>16.752904708913441</v>
      </c>
      <c r="F11" s="1269">
        <f t="shared" ref="F11" si="28">F133</f>
        <v>0</v>
      </c>
      <c r="H11" s="51">
        <f t="shared" ref="H11:T11" si="29">H133</f>
        <v>16.656471144708419</v>
      </c>
      <c r="I11" s="51">
        <f t="shared" si="29"/>
        <v>19.395395834460373</v>
      </c>
      <c r="J11" s="51">
        <f t="shared" si="29"/>
        <v>18.773506217147776</v>
      </c>
      <c r="K11" s="51">
        <f t="shared" si="29"/>
        <v>17.66382912048525</v>
      </c>
      <c r="L11" s="51">
        <f t="shared" si="29"/>
        <v>17.215599916387951</v>
      </c>
      <c r="M11" s="51">
        <f t="shared" si="29"/>
        <v>17.349730604525512</v>
      </c>
      <c r="N11" s="51">
        <f t="shared" si="29"/>
        <v>15.815443055633619</v>
      </c>
      <c r="O11" s="51">
        <f t="shared" si="29"/>
        <v>18.49102170268441</v>
      </c>
      <c r="P11" s="51">
        <f t="shared" si="29"/>
        <v>17.03889487647691</v>
      </c>
      <c r="Q11" s="51">
        <f t="shared" si="29"/>
        <v>16.421675007450084</v>
      </c>
      <c r="R11" s="51">
        <f t="shared" si="29"/>
        <v>17.718720266753419</v>
      </c>
      <c r="S11" s="51">
        <f t="shared" si="29"/>
        <v>18.008140090133281</v>
      </c>
      <c r="T11" s="1269">
        <f t="shared" si="29"/>
        <v>0</v>
      </c>
      <c r="U11" s="2"/>
      <c r="V11" s="1">
        <v>14.5701244755245</v>
      </c>
      <c r="W11" s="1">
        <v>15.106856427379</v>
      </c>
      <c r="X11" s="1">
        <v>18.984832167832199</v>
      </c>
      <c r="Y11" s="1">
        <v>20.729100869565201</v>
      </c>
      <c r="Z11" s="1">
        <v>15.9813026655202</v>
      </c>
      <c r="AA11" s="1">
        <v>19.7296293352601</v>
      </c>
      <c r="AB11" s="1">
        <v>19.3245360688286</v>
      </c>
      <c r="AC11" s="1">
        <v>15.6183940520446</v>
      </c>
      <c r="AD11" s="1">
        <v>18.918217518248198</v>
      </c>
      <c r="AE11" s="1">
        <v>16.3486273015873</v>
      </c>
      <c r="AF11" s="1">
        <v>16.1764129447388</v>
      </c>
      <c r="AG11" s="1">
        <v>19.2163216990451</v>
      </c>
      <c r="AH11" s="1">
        <v>15.713935128518999</v>
      </c>
      <c r="AI11" s="1">
        <v>16.858400244797998</v>
      </c>
      <c r="AJ11" s="1">
        <v>17.494905834186302</v>
      </c>
      <c r="AK11" s="1">
        <v>20.496380730896998</v>
      </c>
      <c r="AL11" s="1">
        <v>17.282750767341899</v>
      </c>
      <c r="AM11" s="1">
        <v>15.1258321377332</v>
      </c>
      <c r="AN11" s="1">
        <v>15.972995210218199</v>
      </c>
      <c r="AO11" s="1">
        <v>15.227447896749499</v>
      </c>
      <c r="AP11" s="1">
        <v>15.588554496345701</v>
      </c>
      <c r="AQ11" s="1">
        <v>17.4578398607485</v>
      </c>
      <c r="AR11" s="1">
        <v>17.487049691569599</v>
      </c>
      <c r="AS11" s="1">
        <v>18.870614148540099</v>
      </c>
      <c r="AT11" s="10">
        <v>15.998877028714109</v>
      </c>
      <c r="AU11" s="10">
        <v>17.633878605251802</v>
      </c>
      <c r="AV11" s="10">
        <v>16.277008231620801</v>
      </c>
      <c r="AW11" s="10">
        <v>16.3386215698788</v>
      </c>
      <c r="AX11" s="10">
        <v>15.5934301643192</v>
      </c>
      <c r="AY11" s="10">
        <v>16.4889276595745</v>
      </c>
      <c r="AZ11" s="59">
        <f>AZ12/AZ10</f>
        <v>17.044662668665669</v>
      </c>
      <c r="BA11" s="59">
        <f>BA12/BA10</f>
        <v>17.106407152682255</v>
      </c>
      <c r="BB11" s="59">
        <f>BB12/BB10</f>
        <v>17.960507679648931</v>
      </c>
      <c r="BC11" s="59">
        <v>17.69584</v>
      </c>
      <c r="BD11" s="59">
        <v>17.56786</v>
      </c>
      <c r="BE11" s="59">
        <v>18.04391</v>
      </c>
      <c r="BF11" s="137" t="s">
        <v>68</v>
      </c>
      <c r="BG11" s="1266">
        <f>BG133</f>
        <v>0</v>
      </c>
      <c r="BH11" s="1266">
        <f>BH133</f>
        <v>0</v>
      </c>
      <c r="BI11" s="1266">
        <f>BI133</f>
        <v>0</v>
      </c>
      <c r="BJ11" s="1266">
        <f>BJ133</f>
        <v>0</v>
      </c>
      <c r="BK11" s="1266">
        <f>BK133</f>
        <v>0</v>
      </c>
      <c r="BL11" s="1266">
        <f t="shared" ref="BL11" si="30">BL133</f>
        <v>0</v>
      </c>
      <c r="BM11" s="1266">
        <f t="shared" ref="BM11" si="31">BM133</f>
        <v>0</v>
      </c>
    </row>
    <row r="12" spans="1:65" x14ac:dyDescent="0.25">
      <c r="A12" s="15" t="s">
        <v>206</v>
      </c>
      <c r="B12" s="19" t="s">
        <v>207</v>
      </c>
      <c r="C12" s="51">
        <f>C59</f>
        <v>137400.36499999999</v>
      </c>
      <c r="D12" s="51">
        <f>D59</f>
        <v>191981.37600000005</v>
      </c>
      <c r="E12" s="51">
        <f>E59</f>
        <v>331883.88099999999</v>
      </c>
      <c r="F12" s="1268">
        <f>F60</f>
        <v>0</v>
      </c>
      <c r="H12" s="51">
        <f>H59</f>
        <v>38470.462999999996</v>
      </c>
      <c r="I12" s="51">
        <f t="shared" ref="I12:S12" si="32">I59</f>
        <v>69730.527999999991</v>
      </c>
      <c r="J12" s="51">
        <f t="shared" si="32"/>
        <v>84881.70299999998</v>
      </c>
      <c r="K12" s="51">
        <f t="shared" si="32"/>
        <v>126847.14000000001</v>
      </c>
      <c r="L12" s="51">
        <f t="shared" si="32"/>
        <v>60796.643999999964</v>
      </c>
      <c r="M12" s="51">
        <f t="shared" si="32"/>
        <v>101171.47400000007</v>
      </c>
      <c r="N12" s="51">
        <f t="shared" si="32"/>
        <v>110926.2600000001</v>
      </c>
      <c r="O12" s="51">
        <f t="shared" si="32"/>
        <v>187442.07100000043</v>
      </c>
      <c r="P12" s="51">
        <f t="shared" si="32"/>
        <v>123937.60100000002</v>
      </c>
      <c r="Q12" s="51">
        <f t="shared" si="32"/>
        <v>162471.12</v>
      </c>
      <c r="R12" s="51">
        <f t="shared" si="32"/>
        <v>160704.60200000001</v>
      </c>
      <c r="S12" s="51">
        <f t="shared" si="32"/>
        <v>185923.74899999998</v>
      </c>
      <c r="T12" s="1268">
        <f>T60</f>
        <v>0</v>
      </c>
      <c r="U12" s="2"/>
      <c r="V12" s="136">
        <f>North!V12+South!V12</f>
        <v>10417.638999999999</v>
      </c>
      <c r="W12" s="136">
        <f>North!W12+South!W12</f>
        <v>9049.0069999999996</v>
      </c>
      <c r="X12" s="136">
        <f>North!X12+South!X12</f>
        <v>19003.816999999999</v>
      </c>
      <c r="Y12" s="136">
        <f>North!Y12+South!Y12</f>
        <v>23838.466</v>
      </c>
      <c r="Z12" s="136">
        <f>North!Z12+South!Z12</f>
        <v>18586.254999999997</v>
      </c>
      <c r="AA12" s="136">
        <f>North!AA12+South!AA12</f>
        <v>27305.807000000001</v>
      </c>
      <c r="AB12" s="136">
        <f>North!AB12+South!AB12</f>
        <v>29199.374000000003</v>
      </c>
      <c r="AC12" s="136">
        <f>North!AC12+South!AC12</f>
        <v>16805.392</v>
      </c>
      <c r="AD12" s="136">
        <f>North!AD12+South!AD12</f>
        <v>38876.936999999998</v>
      </c>
      <c r="AE12" s="136">
        <f>North!AE12+South!AE12</f>
        <v>25749.088</v>
      </c>
      <c r="AF12" s="136">
        <f>North!AF12+South!AF12</f>
        <v>42738.082999999999</v>
      </c>
      <c r="AG12" s="136">
        <f>North!AG12+South!AG12</f>
        <v>58359.968999999997</v>
      </c>
      <c r="AH12" s="136">
        <f>North!AH12+South!AH12</f>
        <v>12838.285</v>
      </c>
      <c r="AI12" s="136">
        <f>North!AI12+South!AI12</f>
        <v>13773.312999999969</v>
      </c>
      <c r="AJ12" s="136">
        <f>North!AJ12+South!AJ12</f>
        <v>34185.046000000002</v>
      </c>
      <c r="AK12" s="136">
        <f>North!AK12+South!AK12</f>
        <v>30847.053</v>
      </c>
      <c r="AL12" s="136">
        <f>North!AL12+South!AL12</f>
        <v>28153.601000000002</v>
      </c>
      <c r="AM12" s="136">
        <f>North!AM12+South!AM12</f>
        <v>42170.820000000094</v>
      </c>
      <c r="AN12" s="136">
        <f>North!AN12+South!AN12</f>
        <v>30013.258000000002</v>
      </c>
      <c r="AO12" s="136">
        <f>North!AO12+South!AO12</f>
        <v>31855.821</v>
      </c>
      <c r="AP12" s="136">
        <f>North!AP12+South!AP12</f>
        <v>49057.181000000099</v>
      </c>
      <c r="AQ12" s="136">
        <f>North!AQ12+South!AQ12</f>
        <v>40118.116000000002</v>
      </c>
      <c r="AR12" s="136">
        <f>North!AR12+South!AR12</f>
        <v>51027.211000000098</v>
      </c>
      <c r="AS12" s="136">
        <f>North!AS12+South!AS12</f>
        <v>96296.744000000297</v>
      </c>
      <c r="AT12" s="136">
        <f>North!AT12+South!AT12</f>
        <v>25630.201000000001</v>
      </c>
      <c r="AU12" s="136">
        <f>North!AU12+South!AU12</f>
        <v>40963.5</v>
      </c>
      <c r="AV12" s="136">
        <f>North!AV12+South!AV12</f>
        <v>57343.9</v>
      </c>
      <c r="AW12" s="136">
        <f>North!AW12+South!AW12</f>
        <v>51205.24</v>
      </c>
      <c r="AX12" s="136">
        <f>North!AX12+South!AX12</f>
        <v>53142.41</v>
      </c>
      <c r="AY12" s="136">
        <f>North!AY12+South!AY12</f>
        <v>58123.47</v>
      </c>
      <c r="AZ12" s="136">
        <f>North!AZ12+South!AZ12</f>
        <v>45475.16</v>
      </c>
      <c r="BA12" s="136">
        <f>North!BA12+South!BA12</f>
        <v>49745.432000000001</v>
      </c>
      <c r="BB12" s="136">
        <f>North!BB12+South!BB12</f>
        <v>65484.010999999999</v>
      </c>
      <c r="BC12" s="136">
        <f>North!BC12+South!BC12</f>
        <v>44735.096000000005</v>
      </c>
      <c r="BD12" s="136">
        <f>North!BD12+South!BD12</f>
        <v>50788.68</v>
      </c>
      <c r="BE12" s="136">
        <f>North!BE12+South!BE12</f>
        <v>90399.972999999998</v>
      </c>
      <c r="BF12" s="1305" t="s">
        <v>207</v>
      </c>
      <c r="BG12" s="1242">
        <f>BG60</f>
        <v>0</v>
      </c>
      <c r="BH12" s="1242">
        <f>BH60</f>
        <v>0</v>
      </c>
      <c r="BI12" s="1242">
        <f>BI60</f>
        <v>0</v>
      </c>
      <c r="BJ12" s="1242">
        <f>BJ60</f>
        <v>0</v>
      </c>
      <c r="BK12" s="1242">
        <f>BK60</f>
        <v>0</v>
      </c>
      <c r="BL12" s="1242">
        <f t="shared" ref="BL12" si="33">BL60</f>
        <v>0</v>
      </c>
      <c r="BM12" s="1242">
        <f t="shared" ref="BM12" si="34">BM60</f>
        <v>0</v>
      </c>
    </row>
    <row r="13" spans="1:65" hidden="1" x14ac:dyDescent="0.25">
      <c r="A13" s="15" t="s">
        <v>379</v>
      </c>
      <c r="B13" s="19" t="s">
        <v>379</v>
      </c>
      <c r="C13" s="53">
        <f>SUM(V13                                                                                                                                                                                                                          : INDEX(V13:AG13,$B$2))</f>
        <v>495</v>
      </c>
      <c r="D13" s="53">
        <f>SUM(AH13                                                                                                                                                                                                                      : INDEX(AH13:AS13,$B$2))</f>
        <v>979</v>
      </c>
      <c r="E13" s="53">
        <f>SUM(AT13                                                                                                                                                                                                                        : INDEX(AT13:BE13,$B$2))</f>
        <v>3687</v>
      </c>
      <c r="F13" s="1268" t="e">
        <f>SUM(BG13                                                                                                                                                                                                                         : INDEX(BG13:BL13,$B$2))</f>
        <v>#REF!</v>
      </c>
      <c r="H13" s="4">
        <f>SUM(V13:X13)</f>
        <v>155</v>
      </c>
      <c r="I13" s="4">
        <f>SUM(Y13:AA13)</f>
        <v>235</v>
      </c>
      <c r="J13" s="4">
        <f>SUM(AB13:AD13)</f>
        <v>325</v>
      </c>
      <c r="K13" s="4">
        <f>SUM(AE13:AG13)</f>
        <v>555</v>
      </c>
      <c r="L13" s="4">
        <f>SUM(AH13:AJ13)</f>
        <v>299</v>
      </c>
      <c r="M13" s="4">
        <f>SUM(AK13:AM13)</f>
        <v>501</v>
      </c>
      <c r="N13" s="4">
        <f>SUM(AN13:AP13)</f>
        <v>699</v>
      </c>
      <c r="O13" s="4">
        <f>SUM(AQ13:AS13)</f>
        <v>1268</v>
      </c>
      <c r="P13" s="4">
        <f>SUM(AT13:AV13)</f>
        <v>995</v>
      </c>
      <c r="Q13" s="4">
        <f>SUM(AW13:AY13)</f>
        <v>2010</v>
      </c>
      <c r="R13" s="4">
        <f>SUM(AZ13:BB13)</f>
        <v>2389</v>
      </c>
      <c r="S13" s="4">
        <f>SUM(BC13:BE13)</f>
        <v>2506</v>
      </c>
      <c r="T13" s="1244">
        <f>SUM(BG13:BI13)</f>
        <v>2447</v>
      </c>
      <c r="U13" s="2"/>
      <c r="V13" s="4">
        <v>49</v>
      </c>
      <c r="W13" s="4">
        <v>43</v>
      </c>
      <c r="X13" s="4">
        <v>63</v>
      </c>
      <c r="Y13" s="4">
        <v>56</v>
      </c>
      <c r="Z13" s="4">
        <v>70</v>
      </c>
      <c r="AA13" s="4">
        <v>109</v>
      </c>
      <c r="AB13" s="4">
        <v>105</v>
      </c>
      <c r="AC13" s="4">
        <v>88</v>
      </c>
      <c r="AD13" s="4">
        <v>132</v>
      </c>
      <c r="AE13" s="4">
        <v>93</v>
      </c>
      <c r="AF13" s="4">
        <v>229</v>
      </c>
      <c r="AG13" s="4">
        <v>233</v>
      </c>
      <c r="AH13" s="4">
        <v>95</v>
      </c>
      <c r="AI13" s="4">
        <v>65</v>
      </c>
      <c r="AJ13" s="4">
        <v>139</v>
      </c>
      <c r="AK13" s="4">
        <v>118</v>
      </c>
      <c r="AL13" s="4">
        <v>131</v>
      </c>
      <c r="AM13" s="4">
        <v>252</v>
      </c>
      <c r="AN13" s="4">
        <v>179</v>
      </c>
      <c r="AO13" s="4">
        <v>203</v>
      </c>
      <c r="AP13" s="4">
        <v>317</v>
      </c>
      <c r="AQ13" s="4">
        <v>253</v>
      </c>
      <c r="AR13" s="4">
        <v>398</v>
      </c>
      <c r="AS13" s="4">
        <v>617</v>
      </c>
      <c r="AT13" s="44">
        <v>211</v>
      </c>
      <c r="AU13" s="44">
        <v>302</v>
      </c>
      <c r="AV13" s="44">
        <v>482</v>
      </c>
      <c r="AW13" s="44">
        <v>549</v>
      </c>
      <c r="AX13" s="44">
        <v>673</v>
      </c>
      <c r="AY13" s="44">
        <v>788</v>
      </c>
      <c r="AZ13" s="136">
        <v>682</v>
      </c>
      <c r="BA13" s="136">
        <v>844</v>
      </c>
      <c r="BB13" s="136">
        <v>863</v>
      </c>
      <c r="BC13" s="136">
        <v>676</v>
      </c>
      <c r="BD13" s="136"/>
      <c r="BE13" s="136">
        <v>1830</v>
      </c>
      <c r="BF13" s="1305" t="s">
        <v>379</v>
      </c>
      <c r="BG13" s="1244">
        <v>842</v>
      </c>
      <c r="BH13" s="1244">
        <v>409</v>
      </c>
      <c r="BI13" s="1244">
        <v>1196</v>
      </c>
      <c r="BJ13" s="1244">
        <v>929</v>
      </c>
      <c r="BK13" s="1244">
        <v>1340</v>
      </c>
      <c r="BL13" s="1244"/>
      <c r="BM13" s="1244"/>
    </row>
    <row r="14" spans="1:65" hidden="1" x14ac:dyDescent="0.25">
      <c r="A14" s="15" t="s">
        <v>376</v>
      </c>
      <c r="B14" s="19" t="s">
        <v>83</v>
      </c>
      <c r="C14" s="53">
        <f>SUM(V14                                                                                                                                                                                                                          : INDEX(V14:AG14,$B$2))</f>
        <v>4362</v>
      </c>
      <c r="D14" s="53">
        <f>SUM(AH14                                                                                                                                                                                                                      : INDEX(AH14:AS14,$B$2))</f>
        <v>7851</v>
      </c>
      <c r="E14" s="53">
        <f>SUM(AT14                                                                                                                                                                                                                        : INDEX(AT14:BE14,$B$2))</f>
        <v>17911</v>
      </c>
      <c r="F14" s="1268" t="e">
        <f>SUM(BG14                                                                                                                                                                                                                         : INDEX(BG14:BL14,$B$2))</f>
        <v>#REF!</v>
      </c>
      <c r="H14" s="4">
        <f>SUM(V14:X14)</f>
        <v>1320</v>
      </c>
      <c r="I14" s="4">
        <f>SUM(Y14:AA14)</f>
        <v>2105</v>
      </c>
      <c r="J14" s="4">
        <f>SUM(AB14:AD14)</f>
        <v>2830</v>
      </c>
      <c r="K14" s="4">
        <f>SUM(AE14:AG14)</f>
        <v>4500</v>
      </c>
      <c r="L14" s="4">
        <f>SUM(AH14:AJ14)</f>
        <v>2346</v>
      </c>
      <c r="M14" s="4">
        <f>SUM(AK14:AM14)</f>
        <v>4154</v>
      </c>
      <c r="N14" s="4">
        <f>SUM(AN14:AP14)</f>
        <v>5186</v>
      </c>
      <c r="O14" s="4">
        <f>SUM(AQ14:AS14)</f>
        <v>7802</v>
      </c>
      <c r="P14" s="4">
        <f>SUM(AT14:AV14)</f>
        <v>6065</v>
      </c>
      <c r="Q14" s="4">
        <f>SUM(AW14:AY14)</f>
        <v>9286</v>
      </c>
      <c r="R14" s="4">
        <f>SUM(AZ14:BB14)</f>
        <v>8847</v>
      </c>
      <c r="S14" s="4">
        <f>SUM(BC14:BE14)</f>
        <v>7210</v>
      </c>
      <c r="T14" s="1244">
        <f>SUM(BG14:BI14)</f>
        <v>6626</v>
      </c>
      <c r="U14" s="1"/>
      <c r="V14" s="4">
        <v>434</v>
      </c>
      <c r="W14" s="4">
        <v>341</v>
      </c>
      <c r="X14" s="4">
        <v>545</v>
      </c>
      <c r="Y14" s="4">
        <v>623</v>
      </c>
      <c r="Z14" s="4">
        <v>662</v>
      </c>
      <c r="AA14" s="4">
        <v>820</v>
      </c>
      <c r="AB14" s="4">
        <v>937</v>
      </c>
      <c r="AC14" s="4">
        <v>663</v>
      </c>
      <c r="AD14" s="4">
        <v>1230</v>
      </c>
      <c r="AE14" s="4">
        <v>886</v>
      </c>
      <c r="AF14" s="4">
        <v>1712</v>
      </c>
      <c r="AG14" s="4">
        <v>1902</v>
      </c>
      <c r="AH14" s="4">
        <v>559</v>
      </c>
      <c r="AI14" s="4">
        <v>549</v>
      </c>
      <c r="AJ14" s="4">
        <v>1238</v>
      </c>
      <c r="AK14" s="4">
        <v>1016</v>
      </c>
      <c r="AL14" s="4">
        <v>1186</v>
      </c>
      <c r="AM14" s="4">
        <v>1952</v>
      </c>
      <c r="AN14" s="4">
        <v>1351</v>
      </c>
      <c r="AO14" s="4">
        <v>1476</v>
      </c>
      <c r="AP14" s="4">
        <v>2359</v>
      </c>
      <c r="AQ14" s="4">
        <v>1711</v>
      </c>
      <c r="AR14" s="4">
        <v>2221</v>
      </c>
      <c r="AS14" s="4">
        <v>3870</v>
      </c>
      <c r="AT14" s="44">
        <v>1324</v>
      </c>
      <c r="AU14" s="44">
        <v>1843</v>
      </c>
      <c r="AV14" s="44">
        <v>2898</v>
      </c>
      <c r="AW14" s="44">
        <v>2703</v>
      </c>
      <c r="AX14" s="44">
        <v>3247</v>
      </c>
      <c r="AY14" s="44">
        <v>3336</v>
      </c>
      <c r="AZ14" s="136">
        <v>2560</v>
      </c>
      <c r="BA14" s="136">
        <v>2788</v>
      </c>
      <c r="BB14" s="136">
        <v>3499</v>
      </c>
      <c r="BC14" s="136">
        <v>2432</v>
      </c>
      <c r="BD14" s="136"/>
      <c r="BE14" s="136">
        <v>4778</v>
      </c>
      <c r="BF14" s="1305" t="s">
        <v>83</v>
      </c>
      <c r="BG14" s="1244">
        <v>1951</v>
      </c>
      <c r="BH14" s="1244">
        <v>1353</v>
      </c>
      <c r="BI14" s="1244">
        <v>3322</v>
      </c>
      <c r="BJ14" s="1244">
        <v>1917</v>
      </c>
      <c r="BK14" s="1244">
        <v>2839</v>
      </c>
      <c r="BL14" s="1244"/>
      <c r="BM14" s="1244"/>
    </row>
    <row r="15" spans="1:65" hidden="1" x14ac:dyDescent="0.25">
      <c r="A15" s="15" t="s">
        <v>377</v>
      </c>
      <c r="B15" s="19" t="s">
        <v>64</v>
      </c>
      <c r="C15" s="56">
        <f>C13/C10</f>
        <v>6.5798218795693211E-2</v>
      </c>
      <c r="D15" s="56">
        <f>D13/D10</f>
        <v>8.5960136974273418E-2</v>
      </c>
      <c r="E15" s="56">
        <f>E13/E10</f>
        <v>0.18267849180002974</v>
      </c>
      <c r="F15" s="1267" t="str">
        <f>IFERROR(F13/F10,"")</f>
        <v/>
      </c>
      <c r="H15" s="56">
        <f>H13/H10</f>
        <v>6.6954643628509725E-2</v>
      </c>
      <c r="I15" s="56">
        <f t="shared" ref="I15:R15" si="35">I13/I10</f>
        <v>6.3565052745469294E-2</v>
      </c>
      <c r="J15" s="56">
        <f t="shared" si="35"/>
        <v>7.0012925463162429E-2</v>
      </c>
      <c r="K15" s="56">
        <f t="shared" si="35"/>
        <v>7.6509511993382961E-2</v>
      </c>
      <c r="L15" s="56">
        <f t="shared" si="35"/>
        <v>8.3333333333333329E-2</v>
      </c>
      <c r="M15" s="56">
        <f t="shared" si="35"/>
        <v>8.4599797365754806E-2</v>
      </c>
      <c r="N15" s="56">
        <f t="shared" si="35"/>
        <v>9.820174206237707E-2</v>
      </c>
      <c r="O15" s="56">
        <f t="shared" si="35"/>
        <v>0.12288012404302742</v>
      </c>
      <c r="P15" s="56">
        <f t="shared" si="35"/>
        <v>0.13359291084854993</v>
      </c>
      <c r="Q15" s="56">
        <f t="shared" si="35"/>
        <v>0.19966226283897884</v>
      </c>
      <c r="R15" s="56">
        <f t="shared" si="35"/>
        <v>0.25905443504662762</v>
      </c>
      <c r="S15" s="56">
        <f>IFERROR(S13/S10,"")</f>
        <v>0.24029149487007384</v>
      </c>
      <c r="T15" s="1267">
        <f>IFERROR(T13/T10,"")</f>
        <v>0.359905868510075</v>
      </c>
      <c r="U15" s="56"/>
      <c r="V15" s="56">
        <v>7.1324600000000002E-2</v>
      </c>
      <c r="W15" s="56">
        <v>7.4265979999999995E-2</v>
      </c>
      <c r="X15" s="56">
        <v>6.461538E-2</v>
      </c>
      <c r="Y15" s="56">
        <v>4.9910870000000003E-2</v>
      </c>
      <c r="Z15" s="56">
        <v>6.2388590000000001E-2</v>
      </c>
      <c r="AA15" s="56">
        <v>8.086053E-2</v>
      </c>
      <c r="AB15" s="56">
        <v>7.0707069999999997E-2</v>
      </c>
      <c r="AC15" s="56">
        <v>8.4534100000000001E-2</v>
      </c>
      <c r="AD15" s="56">
        <v>6.5802589999999994E-2</v>
      </c>
      <c r="AE15" s="56">
        <v>6.086387E-2</v>
      </c>
      <c r="AF15" s="56">
        <v>8.8314690000000001E-2</v>
      </c>
      <c r="AG15" s="56">
        <v>7.8372010000000006E-2</v>
      </c>
      <c r="AH15" s="56">
        <v>0.11964735999999999</v>
      </c>
      <c r="AI15" s="56">
        <v>8.0645159999999994E-2</v>
      </c>
      <c r="AJ15" s="56">
        <v>7.2851150000000003E-2</v>
      </c>
      <c r="AK15" s="56">
        <v>7.8614260000000005E-2</v>
      </c>
      <c r="AL15" s="56">
        <v>8.0466830000000003E-2</v>
      </c>
      <c r="AM15" s="56">
        <v>9.0647480000000002E-2</v>
      </c>
      <c r="AN15" s="56">
        <v>9.5364939999999995E-2</v>
      </c>
      <c r="AO15" s="56">
        <v>9.717568E-2</v>
      </c>
      <c r="AP15" s="56">
        <v>0.100827</v>
      </c>
      <c r="AQ15" s="56">
        <v>0.1102397</v>
      </c>
      <c r="AR15" s="56">
        <v>0.13648830000000001</v>
      </c>
      <c r="AS15" s="56">
        <v>0.1209804</v>
      </c>
      <c r="AT15" s="56">
        <v>0.13171040000000001</v>
      </c>
      <c r="AU15" s="56">
        <v>0.13011633</v>
      </c>
      <c r="AV15" s="56">
        <v>0.13685410000000001</v>
      </c>
      <c r="AW15" s="56">
        <v>0.17534330000000001</v>
      </c>
      <c r="AX15" s="56">
        <v>0.19747652600000001</v>
      </c>
      <c r="AY15" s="56">
        <v>0.223546099</v>
      </c>
      <c r="AZ15" s="58">
        <v>0.255622189</v>
      </c>
      <c r="BA15" s="58">
        <v>0.29023384000000002</v>
      </c>
      <c r="BB15" s="58">
        <v>0.23669775000000001</v>
      </c>
      <c r="BC15" s="58">
        <v>0.26740506000000003</v>
      </c>
      <c r="BD15" s="58"/>
      <c r="BE15" s="58">
        <v>0.36526945999999999</v>
      </c>
      <c r="BF15" s="65" t="s">
        <v>64</v>
      </c>
      <c r="BG15" s="1267">
        <v>0.42871690427698572</v>
      </c>
      <c r="BH15" s="1267">
        <v>0.28802816901408451</v>
      </c>
      <c r="BI15" s="1267">
        <v>0.35021961932650075</v>
      </c>
      <c r="BJ15" s="1267">
        <v>0.48360229047371162</v>
      </c>
      <c r="BK15" s="1267">
        <v>0.45937607130613645</v>
      </c>
      <c r="BL15" s="1267"/>
      <c r="BM15" s="1267"/>
    </row>
    <row r="16" spans="1:65" hidden="1" x14ac:dyDescent="0.25">
      <c r="A16" s="15" t="s">
        <v>54</v>
      </c>
      <c r="B16" s="19" t="s">
        <v>65</v>
      </c>
      <c r="C16" s="51"/>
      <c r="D16" s="51"/>
      <c r="E16" s="51"/>
      <c r="F16" s="55"/>
      <c r="H16" s="1"/>
      <c r="I16" s="1"/>
      <c r="J16" s="1"/>
      <c r="K16" s="1"/>
      <c r="L16" s="1"/>
      <c r="M16" s="1"/>
      <c r="N16" s="1"/>
      <c r="O16" s="1"/>
      <c r="P16" s="1"/>
      <c r="Q16" s="1"/>
      <c r="R16" s="10"/>
      <c r="S16" s="10"/>
      <c r="T16" s="10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0"/>
      <c r="AU16" s="10"/>
      <c r="AV16" s="10"/>
      <c r="AW16" s="10"/>
      <c r="AX16" s="10"/>
      <c r="AY16" s="10"/>
      <c r="AZ16" s="59"/>
      <c r="BA16" s="59"/>
      <c r="BB16" s="59"/>
      <c r="BC16" s="59"/>
      <c r="BD16" s="59"/>
      <c r="BE16" s="59"/>
      <c r="BF16" s="137"/>
      <c r="BG16" s="10"/>
      <c r="BH16" s="10"/>
      <c r="BI16" s="10"/>
      <c r="BJ16" s="10"/>
      <c r="BK16" s="10"/>
      <c r="BL16" s="10"/>
      <c r="BM16" s="59"/>
    </row>
    <row r="17" spans="1:65" hidden="1" x14ac:dyDescent="0.25">
      <c r="A17" s="15" t="s">
        <v>55</v>
      </c>
      <c r="B17" s="19" t="s">
        <v>66</v>
      </c>
      <c r="C17" s="51"/>
      <c r="D17" s="51"/>
      <c r="E17" s="51"/>
      <c r="F17" s="55"/>
      <c r="H17" s="1"/>
      <c r="I17" s="1"/>
      <c r="J17" s="1"/>
      <c r="K17" s="1"/>
      <c r="L17" s="1"/>
      <c r="M17" s="1"/>
      <c r="N17" s="1"/>
      <c r="O17" s="1"/>
      <c r="P17" s="1"/>
      <c r="Q17" s="1"/>
      <c r="R17" s="10"/>
      <c r="S17" s="10"/>
      <c r="T17" s="10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0"/>
      <c r="AU17" s="10"/>
      <c r="AV17" s="10"/>
      <c r="AW17" s="10"/>
      <c r="AX17" s="10"/>
      <c r="AY17" s="10"/>
      <c r="AZ17" s="59"/>
      <c r="BA17" s="59"/>
      <c r="BB17" s="59"/>
      <c r="BC17" s="59"/>
      <c r="BD17" s="59"/>
      <c r="BE17" s="59"/>
      <c r="BF17" s="137"/>
      <c r="BG17" s="10"/>
      <c r="BH17" s="10"/>
      <c r="BI17" s="10"/>
      <c r="BJ17" s="10"/>
      <c r="BK17" s="10"/>
      <c r="BL17" s="10"/>
      <c r="BM17" s="59"/>
    </row>
    <row r="18" spans="1:65" x14ac:dyDescent="0.25">
      <c r="A18" s="35" t="s">
        <v>32</v>
      </c>
      <c r="F18" s="55"/>
      <c r="AZ18" s="61"/>
      <c r="BA18" s="61"/>
      <c r="BB18" s="61"/>
      <c r="BC18" s="61"/>
      <c r="BD18" s="61"/>
      <c r="BE18" s="61"/>
      <c r="BF18" s="1306"/>
      <c r="BM18" s="61"/>
    </row>
    <row r="19" spans="1:65" x14ac:dyDescent="0.25">
      <c r="A19" s="36" t="s">
        <v>32</v>
      </c>
      <c r="B19" s="20" t="s">
        <v>34</v>
      </c>
      <c r="C19" s="1253" t="str">
        <f>$C$3</f>
        <v>YTD '15</v>
      </c>
      <c r="D19" s="1254" t="str">
        <f>$D$3</f>
        <v>YTD '16</v>
      </c>
      <c r="E19" s="1255" t="str">
        <f>$E$3</f>
        <v>YTD '17</v>
      </c>
      <c r="F19" s="1256" t="str">
        <f>$F$3</f>
        <v>YTD '18</v>
      </c>
      <c r="G19" s="2" t="s">
        <v>32</v>
      </c>
      <c r="H19" s="24" t="str">
        <f>$H$3</f>
        <v>Q1 '15</v>
      </c>
      <c r="I19" s="24" t="str">
        <f>$I$3</f>
        <v>Q2 '15</v>
      </c>
      <c r="J19" s="24" t="str">
        <f>$J$3</f>
        <v>Q3 '15</v>
      </c>
      <c r="K19" s="24" t="str">
        <f>$K$3</f>
        <v>Q4 '15</v>
      </c>
      <c r="L19" s="26" t="str">
        <f>$L$3</f>
        <v>Q1 '16</v>
      </c>
      <c r="M19" s="26" t="str">
        <f>$M$3</f>
        <v>Q2 '16</v>
      </c>
      <c r="N19" s="26" t="str">
        <f>$N$3</f>
        <v>Q3 '16</v>
      </c>
      <c r="O19" s="26" t="str">
        <f>$O$3</f>
        <v>Q4 '16</v>
      </c>
      <c r="P19" s="24" t="str">
        <f>$P$3</f>
        <v>Q1 '17</v>
      </c>
      <c r="Q19" s="24" t="str">
        <f>$Q$3</f>
        <v>Q2 '17</v>
      </c>
      <c r="R19" s="24" t="str">
        <f>$R$3</f>
        <v>Q3 '17</v>
      </c>
      <c r="S19" s="24" t="str">
        <f>$S$3</f>
        <v>Q4 '17</v>
      </c>
      <c r="T19" s="1241" t="str">
        <f>T3</f>
        <v>Q1'28</v>
      </c>
      <c r="U19" s="16" t="s">
        <v>32</v>
      </c>
      <c r="V19" s="24" t="s">
        <v>0</v>
      </c>
      <c r="W19" s="24" t="s">
        <v>1</v>
      </c>
      <c r="X19" s="24" t="s">
        <v>2</v>
      </c>
      <c r="Y19" s="24" t="s">
        <v>3</v>
      </c>
      <c r="Z19" s="24" t="s">
        <v>4</v>
      </c>
      <c r="AA19" s="24" t="s">
        <v>5</v>
      </c>
      <c r="AB19" s="24" t="s">
        <v>6</v>
      </c>
      <c r="AC19" s="24" t="s">
        <v>7</v>
      </c>
      <c r="AD19" s="24" t="s">
        <v>8</v>
      </c>
      <c r="AE19" s="24" t="s">
        <v>9</v>
      </c>
      <c r="AF19" s="24" t="s">
        <v>10</v>
      </c>
      <c r="AG19" s="24" t="s">
        <v>11</v>
      </c>
      <c r="AH19" s="25" t="s">
        <v>12</v>
      </c>
      <c r="AI19" s="25" t="s">
        <v>13</v>
      </c>
      <c r="AJ19" s="25" t="s">
        <v>14</v>
      </c>
      <c r="AK19" s="25" t="s">
        <v>15</v>
      </c>
      <c r="AL19" s="25" t="s">
        <v>16</v>
      </c>
      <c r="AM19" s="25" t="s">
        <v>17</v>
      </c>
      <c r="AN19" s="25" t="s">
        <v>18</v>
      </c>
      <c r="AO19" s="25" t="s">
        <v>19</v>
      </c>
      <c r="AP19" s="25" t="s">
        <v>20</v>
      </c>
      <c r="AQ19" s="25" t="s">
        <v>21</v>
      </c>
      <c r="AR19" s="25" t="s">
        <v>22</v>
      </c>
      <c r="AS19" s="25" t="s">
        <v>23</v>
      </c>
      <c r="AT19" s="22" t="s">
        <v>24</v>
      </c>
      <c r="AU19" s="22" t="s">
        <v>25</v>
      </c>
      <c r="AV19" s="22" t="s">
        <v>26</v>
      </c>
      <c r="AW19" s="22" t="s">
        <v>27</v>
      </c>
      <c r="AX19" s="22" t="s">
        <v>28</v>
      </c>
      <c r="AY19" s="22" t="s">
        <v>29</v>
      </c>
      <c r="AZ19" s="27" t="s">
        <v>96</v>
      </c>
      <c r="BA19" s="27" t="s">
        <v>97</v>
      </c>
      <c r="BB19" s="27" t="s">
        <v>98</v>
      </c>
      <c r="BC19" s="27" t="s">
        <v>99</v>
      </c>
      <c r="BD19" s="27" t="s">
        <v>100</v>
      </c>
      <c r="BE19" s="27" t="s">
        <v>101</v>
      </c>
      <c r="BF19" s="1400" t="s">
        <v>748</v>
      </c>
      <c r="BG19" s="1400" t="s">
        <v>749</v>
      </c>
      <c r="BH19" s="1400" t="s">
        <v>750</v>
      </c>
      <c r="BI19" s="1400" t="s">
        <v>751</v>
      </c>
      <c r="BJ19" s="1400" t="s">
        <v>752</v>
      </c>
      <c r="BK19" s="1400" t="s">
        <v>753</v>
      </c>
      <c r="BL19" s="1400" t="s">
        <v>1009</v>
      </c>
      <c r="BM19" s="1400" t="s">
        <v>1155</v>
      </c>
    </row>
    <row r="20" spans="1:65" x14ac:dyDescent="0.25">
      <c r="A20" s="15" t="s">
        <v>103</v>
      </c>
      <c r="B20" s="15" t="s">
        <v>61</v>
      </c>
      <c r="C20" s="62">
        <f t="shared" ref="C20:C26" si="36">INDEX(V20:AG20,$B$2)</f>
        <v>0</v>
      </c>
      <c r="D20" s="62">
        <f t="shared" ref="D20:D26" si="37">INDEX(AH20:AS20,$B$2)</f>
        <v>0</v>
      </c>
      <c r="E20" s="62">
        <f t="shared" ref="E20:E26" si="38">INDEX(AT20:BE20,$B$2)</f>
        <v>5854</v>
      </c>
      <c r="F20" s="62">
        <f>INDEX(BG20:BR20,$B$2)</f>
        <v>16167</v>
      </c>
      <c r="H20" s="4">
        <f t="shared" ref="H20:H26" si="39">X20</f>
        <v>0</v>
      </c>
      <c r="I20" s="4">
        <f t="shared" ref="I20:I26" si="40">AA20</f>
        <v>0</v>
      </c>
      <c r="J20" s="4">
        <f t="shared" ref="J20:J26" si="41">AD20</f>
        <v>0</v>
      </c>
      <c r="K20" s="51">
        <f t="shared" ref="K20:K26" si="42">AG20</f>
        <v>0</v>
      </c>
      <c r="L20" s="4">
        <f t="shared" ref="L20:L26" si="43">AJ20</f>
        <v>0</v>
      </c>
      <c r="M20" s="4">
        <f t="shared" ref="M20:M26" si="44">AM20</f>
        <v>0</v>
      </c>
      <c r="N20" s="4">
        <f t="shared" ref="N20:N26" si="45">AP20</f>
        <v>0</v>
      </c>
      <c r="O20" s="4">
        <f t="shared" ref="O20:O26" si="46">AS20</f>
        <v>0</v>
      </c>
      <c r="P20" s="152">
        <f t="shared" ref="P20:P26" si="47">AV20</f>
        <v>2611</v>
      </c>
      <c r="Q20" s="152">
        <f t="shared" ref="Q20:Q26" si="48">AY20</f>
        <v>4849</v>
      </c>
      <c r="R20" s="152">
        <f t="shared" ref="R20:R26" si="49">BB20</f>
        <v>7411</v>
      </c>
      <c r="S20" s="152">
        <f t="shared" ref="S20:S26" si="50">BE20</f>
        <v>10413</v>
      </c>
      <c r="T20" s="1244">
        <f t="shared" ref="T20:T28" si="51">INDEX($BG20:$BL20,IF($B$2&gt;3,3,$B$2))</f>
        <v>14326</v>
      </c>
      <c r="U20" s="1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10"/>
      <c r="AU20" s="10">
        <v>2354</v>
      </c>
      <c r="AV20" s="10">
        <v>2611</v>
      </c>
      <c r="AW20" s="10">
        <v>3496</v>
      </c>
      <c r="AX20" s="10">
        <v>4041</v>
      </c>
      <c r="AY20" s="10">
        <v>4849</v>
      </c>
      <c r="AZ20" s="10">
        <v>5854</v>
      </c>
      <c r="BA20" s="10">
        <v>6820</v>
      </c>
      <c r="BB20" s="10">
        <f>North!BB20+South!BB20</f>
        <v>7411</v>
      </c>
      <c r="BC20" s="10">
        <f>North!BC20+South!BC20</f>
        <v>8650</v>
      </c>
      <c r="BD20" s="10">
        <f>North!BD20+South!BD20</f>
        <v>9493</v>
      </c>
      <c r="BE20" s="10">
        <f>North!BE20+South!BE20</f>
        <v>10413</v>
      </c>
      <c r="BF20" s="1401" t="s">
        <v>49</v>
      </c>
      <c r="BG20" s="1440">
        <v>11514</v>
      </c>
      <c r="BH20" s="1440">
        <v>12226</v>
      </c>
      <c r="BI20" s="1440">
        <v>14326</v>
      </c>
      <c r="BJ20" s="1440">
        <v>15891</v>
      </c>
      <c r="BK20" s="1440">
        <v>15773</v>
      </c>
      <c r="BL20" s="1440">
        <v>15892</v>
      </c>
      <c r="BM20" s="1440">
        <v>16167</v>
      </c>
    </row>
    <row r="21" spans="1:65" x14ac:dyDescent="0.25">
      <c r="A21" s="15" t="s">
        <v>104</v>
      </c>
      <c r="B21" s="15" t="s">
        <v>70</v>
      </c>
      <c r="C21" s="62">
        <f t="shared" si="36"/>
        <v>2280</v>
      </c>
      <c r="D21" s="62">
        <f t="shared" si="37"/>
        <v>5001</v>
      </c>
      <c r="E21" s="62">
        <f t="shared" si="38"/>
        <v>6062</v>
      </c>
      <c r="F21" s="62">
        <f t="shared" ref="F21:F28" si="52">INDEX(BG21:BR21,$B$2)</f>
        <v>4590</v>
      </c>
      <c r="H21" s="4">
        <f t="shared" si="39"/>
        <v>2085</v>
      </c>
      <c r="I21" s="4">
        <f t="shared" si="40"/>
        <v>2260</v>
      </c>
      <c r="J21" s="4">
        <f t="shared" si="41"/>
        <v>2545</v>
      </c>
      <c r="K21" s="51">
        <f t="shared" si="42"/>
        <v>3126</v>
      </c>
      <c r="L21" s="4">
        <f t="shared" si="43"/>
        <v>3271</v>
      </c>
      <c r="M21" s="4">
        <f t="shared" si="44"/>
        <v>4496</v>
      </c>
      <c r="N21" s="4">
        <f t="shared" si="45"/>
        <v>6102</v>
      </c>
      <c r="O21" s="4">
        <f t="shared" si="46"/>
        <v>7861</v>
      </c>
      <c r="P21" s="152">
        <f t="shared" si="47"/>
        <v>5661</v>
      </c>
      <c r="Q21" s="152">
        <f t="shared" si="48"/>
        <v>6043</v>
      </c>
      <c r="R21" s="152">
        <f t="shared" si="49"/>
        <v>6574</v>
      </c>
      <c r="S21" s="152">
        <f t="shared" si="50"/>
        <v>7606</v>
      </c>
      <c r="T21" s="1244">
        <f t="shared" si="51"/>
        <v>4919</v>
      </c>
      <c r="V21" s="4">
        <v>1870</v>
      </c>
      <c r="W21" s="4">
        <v>1926</v>
      </c>
      <c r="X21" s="4">
        <v>2085</v>
      </c>
      <c r="Y21" s="4">
        <v>2320</v>
      </c>
      <c r="Z21" s="4">
        <v>2186</v>
      </c>
      <c r="AA21" s="4">
        <v>2260</v>
      </c>
      <c r="AB21" s="4">
        <v>2280</v>
      </c>
      <c r="AC21" s="4">
        <v>2477</v>
      </c>
      <c r="AD21" s="4">
        <v>2545</v>
      </c>
      <c r="AE21" s="4">
        <v>2682</v>
      </c>
      <c r="AF21" s="4">
        <v>3005</v>
      </c>
      <c r="AG21" s="4">
        <v>3126</v>
      </c>
      <c r="AH21" s="4">
        <v>3145</v>
      </c>
      <c r="AI21" s="4">
        <v>3064</v>
      </c>
      <c r="AJ21" s="4">
        <v>3271</v>
      </c>
      <c r="AK21" s="4">
        <v>3366</v>
      </c>
      <c r="AL21" s="4">
        <v>3707</v>
      </c>
      <c r="AM21" s="4">
        <v>4496</v>
      </c>
      <c r="AN21" s="4">
        <v>5001</v>
      </c>
      <c r="AO21" s="4">
        <v>5521</v>
      </c>
      <c r="AP21" s="4">
        <v>6102</v>
      </c>
      <c r="AQ21" s="4">
        <v>6665</v>
      </c>
      <c r="AR21" s="4">
        <v>7185</v>
      </c>
      <c r="AS21" s="4">
        <v>7861</v>
      </c>
      <c r="AT21" s="10">
        <v>8036</v>
      </c>
      <c r="AU21" s="10">
        <v>5563</v>
      </c>
      <c r="AV21" s="10">
        <v>5661</v>
      </c>
      <c r="AW21" s="10">
        <v>5110</v>
      </c>
      <c r="AX21" s="10">
        <v>5381</v>
      </c>
      <c r="AY21" s="10">
        <v>6043</v>
      </c>
      <c r="AZ21" s="10">
        <v>6062</v>
      </c>
      <c r="BA21" s="10">
        <v>6080</v>
      </c>
      <c r="BB21" s="10">
        <f>North!BB21+South!BB21</f>
        <v>6574</v>
      </c>
      <c r="BC21" s="10">
        <f>North!BC21+South!BC21</f>
        <v>6152</v>
      </c>
      <c r="BD21" s="10">
        <f>North!BD21+South!BD21</f>
        <v>6445</v>
      </c>
      <c r="BE21" s="10">
        <f>North!BE21+South!BE21</f>
        <v>7606</v>
      </c>
      <c r="BF21" s="19" t="s">
        <v>35</v>
      </c>
      <c r="BG21" s="1440">
        <v>7221</v>
      </c>
      <c r="BH21" s="1440">
        <v>6163</v>
      </c>
      <c r="BI21" s="1440">
        <v>4919</v>
      </c>
      <c r="BJ21" s="1440">
        <v>3621</v>
      </c>
      <c r="BK21" s="1440">
        <v>3990</v>
      </c>
      <c r="BL21" s="1440">
        <v>4539</v>
      </c>
      <c r="BM21" s="1440">
        <v>4590</v>
      </c>
    </row>
    <row r="22" spans="1:65" x14ac:dyDescent="0.25">
      <c r="A22" s="15" t="s">
        <v>105</v>
      </c>
      <c r="B22" s="15" t="s">
        <v>71</v>
      </c>
      <c r="C22" s="62">
        <f t="shared" si="36"/>
        <v>108</v>
      </c>
      <c r="D22" s="62">
        <f t="shared" si="37"/>
        <v>208</v>
      </c>
      <c r="E22" s="62">
        <f t="shared" si="38"/>
        <v>429</v>
      </c>
      <c r="F22" s="62">
        <f t="shared" si="52"/>
        <v>431</v>
      </c>
      <c r="H22" s="4">
        <f t="shared" si="39"/>
        <v>136</v>
      </c>
      <c r="I22" s="4">
        <f t="shared" si="40"/>
        <v>123</v>
      </c>
      <c r="J22" s="4">
        <f t="shared" si="41"/>
        <v>102</v>
      </c>
      <c r="K22" s="51">
        <f t="shared" si="42"/>
        <v>137</v>
      </c>
      <c r="L22" s="4">
        <f t="shared" si="43"/>
        <v>171</v>
      </c>
      <c r="M22" s="4">
        <f t="shared" si="44"/>
        <v>201</v>
      </c>
      <c r="N22" s="4">
        <f t="shared" si="45"/>
        <v>261</v>
      </c>
      <c r="O22" s="4">
        <f t="shared" si="46"/>
        <v>321</v>
      </c>
      <c r="P22" s="152">
        <f t="shared" si="47"/>
        <v>412</v>
      </c>
      <c r="Q22" s="152">
        <f t="shared" si="48"/>
        <v>467</v>
      </c>
      <c r="R22" s="152">
        <f t="shared" si="49"/>
        <v>394</v>
      </c>
      <c r="S22" s="152">
        <f t="shared" si="50"/>
        <v>350</v>
      </c>
      <c r="T22" s="1244">
        <f t="shared" si="51"/>
        <v>329</v>
      </c>
      <c r="V22" s="4">
        <v>107</v>
      </c>
      <c r="W22" s="4">
        <v>123</v>
      </c>
      <c r="X22" s="4">
        <v>136</v>
      </c>
      <c r="Y22" s="4">
        <v>134</v>
      </c>
      <c r="Z22" s="4">
        <v>138</v>
      </c>
      <c r="AA22" s="4">
        <v>123</v>
      </c>
      <c r="AB22" s="4">
        <v>108</v>
      </c>
      <c r="AC22" s="4">
        <v>102</v>
      </c>
      <c r="AD22" s="4">
        <v>102</v>
      </c>
      <c r="AE22" s="4">
        <v>118</v>
      </c>
      <c r="AF22" s="4">
        <v>133</v>
      </c>
      <c r="AG22" s="4">
        <v>137</v>
      </c>
      <c r="AH22" s="4">
        <v>145</v>
      </c>
      <c r="AI22" s="4">
        <v>157</v>
      </c>
      <c r="AJ22" s="4">
        <v>171</v>
      </c>
      <c r="AK22" s="4">
        <v>204</v>
      </c>
      <c r="AL22" s="4">
        <v>209</v>
      </c>
      <c r="AM22" s="4">
        <v>201</v>
      </c>
      <c r="AN22" s="4">
        <v>208</v>
      </c>
      <c r="AO22" s="4">
        <v>238</v>
      </c>
      <c r="AP22" s="4">
        <v>261</v>
      </c>
      <c r="AQ22" s="4">
        <v>285</v>
      </c>
      <c r="AR22" s="4">
        <v>291</v>
      </c>
      <c r="AS22" s="4">
        <v>321</v>
      </c>
      <c r="AT22" s="10">
        <v>338</v>
      </c>
      <c r="AU22" s="10">
        <v>369</v>
      </c>
      <c r="AV22" s="10">
        <v>412</v>
      </c>
      <c r="AW22" s="10">
        <v>426</v>
      </c>
      <c r="AX22" s="10">
        <v>459</v>
      </c>
      <c r="AY22" s="10">
        <v>467</v>
      </c>
      <c r="AZ22" s="10">
        <v>429</v>
      </c>
      <c r="BA22" s="10">
        <v>407</v>
      </c>
      <c r="BB22" s="10">
        <f>North!BB22+South!BB22</f>
        <v>394</v>
      </c>
      <c r="BC22" s="10">
        <f>North!BC22+South!BC22</f>
        <v>399</v>
      </c>
      <c r="BD22" s="10">
        <f>North!BD22+South!BD22</f>
        <v>380</v>
      </c>
      <c r="BE22" s="10">
        <f>North!BE22+South!BE22</f>
        <v>350</v>
      </c>
      <c r="BF22" s="19" t="s">
        <v>36</v>
      </c>
      <c r="BG22" s="1440">
        <v>355</v>
      </c>
      <c r="BH22" s="1440">
        <v>355</v>
      </c>
      <c r="BI22" s="1440">
        <v>329</v>
      </c>
      <c r="BJ22" s="1440">
        <v>332</v>
      </c>
      <c r="BK22" s="1440">
        <v>374</v>
      </c>
      <c r="BL22" s="1440">
        <v>420</v>
      </c>
      <c r="BM22" s="1440">
        <v>431</v>
      </c>
    </row>
    <row r="23" spans="1:65" x14ac:dyDescent="0.25">
      <c r="A23" s="15" t="s">
        <v>106</v>
      </c>
      <c r="B23" s="15" t="s">
        <v>72</v>
      </c>
      <c r="C23" s="62">
        <f t="shared" si="36"/>
        <v>469</v>
      </c>
      <c r="D23" s="62">
        <f t="shared" si="37"/>
        <v>719</v>
      </c>
      <c r="E23" s="62">
        <f>INDEX(AT23:BE23,$B$2)</f>
        <v>861</v>
      </c>
      <c r="F23" s="62">
        <f t="shared" si="52"/>
        <v>627</v>
      </c>
      <c r="H23" s="4">
        <f t="shared" si="39"/>
        <v>379</v>
      </c>
      <c r="I23" s="4">
        <f t="shared" si="40"/>
        <v>455</v>
      </c>
      <c r="J23" s="4">
        <f t="shared" si="41"/>
        <v>526</v>
      </c>
      <c r="K23" s="51">
        <f t="shared" si="42"/>
        <v>560</v>
      </c>
      <c r="L23" s="4">
        <f t="shared" si="43"/>
        <v>565</v>
      </c>
      <c r="M23" s="4">
        <f t="shared" si="44"/>
        <v>727</v>
      </c>
      <c r="N23" s="4">
        <f t="shared" si="45"/>
        <v>867</v>
      </c>
      <c r="O23" s="4">
        <f t="shared" si="46"/>
        <v>1093</v>
      </c>
      <c r="P23" s="152">
        <f t="shared" si="47"/>
        <v>1116</v>
      </c>
      <c r="Q23" s="152">
        <f t="shared" si="48"/>
        <v>950</v>
      </c>
      <c r="R23" s="152">
        <f t="shared" si="49"/>
        <v>888</v>
      </c>
      <c r="S23" s="152">
        <f t="shared" si="50"/>
        <v>753</v>
      </c>
      <c r="T23" s="1244">
        <f t="shared" si="51"/>
        <v>757</v>
      </c>
      <c r="V23" s="4">
        <v>334</v>
      </c>
      <c r="W23" s="4">
        <v>348</v>
      </c>
      <c r="X23" s="4">
        <v>379</v>
      </c>
      <c r="Y23" s="4">
        <v>435</v>
      </c>
      <c r="Z23" s="4">
        <v>465</v>
      </c>
      <c r="AA23" s="4">
        <v>455</v>
      </c>
      <c r="AB23" s="4">
        <v>469</v>
      </c>
      <c r="AC23" s="4">
        <v>471</v>
      </c>
      <c r="AD23" s="4">
        <v>526</v>
      </c>
      <c r="AE23" s="4">
        <v>552</v>
      </c>
      <c r="AF23" s="4">
        <v>571</v>
      </c>
      <c r="AG23" s="4">
        <v>560</v>
      </c>
      <c r="AH23" s="4">
        <v>562</v>
      </c>
      <c r="AI23" s="4">
        <v>542</v>
      </c>
      <c r="AJ23" s="4">
        <v>565</v>
      </c>
      <c r="AK23" s="4">
        <v>595</v>
      </c>
      <c r="AL23" s="4">
        <v>652</v>
      </c>
      <c r="AM23" s="4">
        <v>727</v>
      </c>
      <c r="AN23" s="4">
        <v>719</v>
      </c>
      <c r="AO23" s="4">
        <v>784</v>
      </c>
      <c r="AP23" s="4">
        <v>867</v>
      </c>
      <c r="AQ23" s="4">
        <v>953</v>
      </c>
      <c r="AR23" s="4">
        <v>1035</v>
      </c>
      <c r="AS23" s="4">
        <v>1093</v>
      </c>
      <c r="AT23" s="10">
        <v>1078</v>
      </c>
      <c r="AU23" s="10">
        <v>1137</v>
      </c>
      <c r="AV23" s="10">
        <v>1116</v>
      </c>
      <c r="AW23" s="10">
        <v>938</v>
      </c>
      <c r="AX23" s="10">
        <v>955</v>
      </c>
      <c r="AY23" s="10">
        <v>950</v>
      </c>
      <c r="AZ23" s="10">
        <v>861</v>
      </c>
      <c r="BA23" s="10">
        <v>887</v>
      </c>
      <c r="BB23" s="10">
        <f>North!BB23+South!BB23</f>
        <v>888</v>
      </c>
      <c r="BC23" s="10">
        <f>North!BC23+South!BC23</f>
        <v>681</v>
      </c>
      <c r="BD23" s="10">
        <f>North!BD23+South!BD23</f>
        <v>707</v>
      </c>
      <c r="BE23" s="10">
        <f>North!BE23+South!BE23</f>
        <v>753</v>
      </c>
      <c r="BF23" s="19" t="s">
        <v>37</v>
      </c>
      <c r="BG23" s="1440">
        <v>709</v>
      </c>
      <c r="BH23" s="1440">
        <v>725</v>
      </c>
      <c r="BI23" s="1440">
        <v>757</v>
      </c>
      <c r="BJ23" s="1440">
        <v>597</v>
      </c>
      <c r="BK23" s="1440">
        <v>646</v>
      </c>
      <c r="BL23" s="1440">
        <v>665</v>
      </c>
      <c r="BM23" s="1440">
        <v>627</v>
      </c>
    </row>
    <row r="24" spans="1:65" x14ac:dyDescent="0.25">
      <c r="A24" s="15" t="s">
        <v>107</v>
      </c>
      <c r="B24" s="15" t="s">
        <v>73</v>
      </c>
      <c r="C24" s="62">
        <f t="shared" si="36"/>
        <v>178</v>
      </c>
      <c r="D24" s="62">
        <f t="shared" si="37"/>
        <v>282</v>
      </c>
      <c r="E24" s="62">
        <f t="shared" si="38"/>
        <v>333</v>
      </c>
      <c r="F24" s="62">
        <f t="shared" si="52"/>
        <v>265</v>
      </c>
      <c r="H24" s="4">
        <f t="shared" si="39"/>
        <v>125</v>
      </c>
      <c r="I24" s="4">
        <f t="shared" si="40"/>
        <v>170</v>
      </c>
      <c r="J24" s="4">
        <f t="shared" si="41"/>
        <v>191</v>
      </c>
      <c r="K24" s="51">
        <f t="shared" si="42"/>
        <v>198</v>
      </c>
      <c r="L24" s="4">
        <f t="shared" si="43"/>
        <v>216</v>
      </c>
      <c r="M24" s="4">
        <f t="shared" si="44"/>
        <v>277</v>
      </c>
      <c r="N24" s="4">
        <f t="shared" si="45"/>
        <v>326</v>
      </c>
      <c r="O24" s="4">
        <f t="shared" si="46"/>
        <v>393</v>
      </c>
      <c r="P24" s="152">
        <f t="shared" si="47"/>
        <v>393</v>
      </c>
      <c r="Q24" s="152">
        <f t="shared" si="48"/>
        <v>359</v>
      </c>
      <c r="R24" s="152">
        <f t="shared" si="49"/>
        <v>316</v>
      </c>
      <c r="S24" s="152">
        <f t="shared" si="50"/>
        <v>319</v>
      </c>
      <c r="T24" s="1244">
        <f t="shared" si="51"/>
        <v>289</v>
      </c>
      <c r="V24" s="4">
        <v>111</v>
      </c>
      <c r="W24" s="4">
        <v>113</v>
      </c>
      <c r="X24" s="4">
        <v>125</v>
      </c>
      <c r="Y24" s="4">
        <v>152</v>
      </c>
      <c r="Z24" s="4">
        <v>162</v>
      </c>
      <c r="AA24" s="4">
        <v>170</v>
      </c>
      <c r="AB24" s="4">
        <v>178</v>
      </c>
      <c r="AC24" s="4">
        <v>175</v>
      </c>
      <c r="AD24" s="4">
        <v>191</v>
      </c>
      <c r="AE24" s="4">
        <v>200</v>
      </c>
      <c r="AF24" s="4">
        <v>198</v>
      </c>
      <c r="AG24" s="4">
        <v>198</v>
      </c>
      <c r="AH24" s="4">
        <v>204</v>
      </c>
      <c r="AI24" s="4">
        <v>205</v>
      </c>
      <c r="AJ24" s="4">
        <v>216</v>
      </c>
      <c r="AK24" s="4">
        <v>235</v>
      </c>
      <c r="AL24" s="4">
        <v>255</v>
      </c>
      <c r="AM24" s="4">
        <v>277</v>
      </c>
      <c r="AN24" s="4">
        <v>282</v>
      </c>
      <c r="AO24" s="4">
        <v>297</v>
      </c>
      <c r="AP24" s="4">
        <v>326</v>
      </c>
      <c r="AQ24" s="4">
        <v>340</v>
      </c>
      <c r="AR24" s="4">
        <v>367</v>
      </c>
      <c r="AS24" s="4">
        <v>393</v>
      </c>
      <c r="AT24" s="10">
        <v>398</v>
      </c>
      <c r="AU24" s="10">
        <v>410</v>
      </c>
      <c r="AV24" s="10">
        <v>393</v>
      </c>
      <c r="AW24" s="10">
        <v>385</v>
      </c>
      <c r="AX24" s="10">
        <v>385</v>
      </c>
      <c r="AY24" s="10">
        <v>359</v>
      </c>
      <c r="AZ24" s="10">
        <v>333</v>
      </c>
      <c r="BA24" s="10">
        <v>332</v>
      </c>
      <c r="BB24" s="10">
        <f>North!BB24+South!BB24</f>
        <v>316</v>
      </c>
      <c r="BC24" s="10">
        <f>North!BC24+South!BC24</f>
        <v>333</v>
      </c>
      <c r="BD24" s="10">
        <f>North!BD24+South!BD24</f>
        <v>328</v>
      </c>
      <c r="BE24" s="10">
        <f>North!BE24+South!BE24</f>
        <v>319</v>
      </c>
      <c r="BF24" s="19" t="s">
        <v>38</v>
      </c>
      <c r="BG24" s="1440">
        <v>283</v>
      </c>
      <c r="BH24" s="1440">
        <v>283</v>
      </c>
      <c r="BI24" s="1440">
        <v>289</v>
      </c>
      <c r="BJ24" s="1440">
        <v>314</v>
      </c>
      <c r="BK24" s="1440">
        <v>308</v>
      </c>
      <c r="BL24" s="1440">
        <v>299</v>
      </c>
      <c r="BM24" s="1440">
        <v>265</v>
      </c>
    </row>
    <row r="25" spans="1:65" x14ac:dyDescent="0.25">
      <c r="A25" s="15" t="s">
        <v>108</v>
      </c>
      <c r="B25" s="15" t="s">
        <v>74</v>
      </c>
      <c r="C25" s="62">
        <f t="shared" si="36"/>
        <v>75</v>
      </c>
      <c r="D25" s="62">
        <f t="shared" si="37"/>
        <v>78</v>
      </c>
      <c r="E25" s="62">
        <f t="shared" si="38"/>
        <v>114</v>
      </c>
      <c r="F25" s="62">
        <f t="shared" si="52"/>
        <v>139</v>
      </c>
      <c r="H25" s="4">
        <f t="shared" si="39"/>
        <v>70</v>
      </c>
      <c r="I25" s="4">
        <f t="shared" si="40"/>
        <v>76</v>
      </c>
      <c r="J25" s="4">
        <f t="shared" si="41"/>
        <v>72</v>
      </c>
      <c r="K25" s="51">
        <f t="shared" si="42"/>
        <v>68</v>
      </c>
      <c r="L25" s="4">
        <f t="shared" si="43"/>
        <v>68</v>
      </c>
      <c r="M25" s="4">
        <f t="shared" si="44"/>
        <v>75</v>
      </c>
      <c r="N25" s="4">
        <f t="shared" si="45"/>
        <v>94</v>
      </c>
      <c r="O25" s="4">
        <f t="shared" si="46"/>
        <v>109</v>
      </c>
      <c r="P25" s="152">
        <f t="shared" si="47"/>
        <v>122</v>
      </c>
      <c r="Q25" s="152">
        <f t="shared" si="48"/>
        <v>122</v>
      </c>
      <c r="R25" s="152">
        <f t="shared" si="49"/>
        <v>118</v>
      </c>
      <c r="S25" s="152">
        <f t="shared" si="50"/>
        <v>134</v>
      </c>
      <c r="T25" s="1244">
        <f t="shared" si="51"/>
        <v>146</v>
      </c>
      <c r="V25" s="4">
        <v>63</v>
      </c>
      <c r="W25" s="4">
        <v>64</v>
      </c>
      <c r="X25" s="4">
        <v>70</v>
      </c>
      <c r="Y25" s="4">
        <v>76</v>
      </c>
      <c r="Z25" s="4">
        <v>77</v>
      </c>
      <c r="AA25" s="4">
        <v>76</v>
      </c>
      <c r="AB25" s="4">
        <v>75</v>
      </c>
      <c r="AC25" s="4">
        <v>71</v>
      </c>
      <c r="AD25" s="4">
        <v>72</v>
      </c>
      <c r="AE25" s="4">
        <v>72</v>
      </c>
      <c r="AF25" s="4">
        <v>68</v>
      </c>
      <c r="AG25" s="4">
        <v>68</v>
      </c>
      <c r="AH25" s="4">
        <v>70</v>
      </c>
      <c r="AI25" s="4">
        <v>67</v>
      </c>
      <c r="AJ25" s="4">
        <v>68</v>
      </c>
      <c r="AK25" s="4">
        <v>68</v>
      </c>
      <c r="AL25" s="4">
        <v>69</v>
      </c>
      <c r="AM25" s="4">
        <v>75</v>
      </c>
      <c r="AN25" s="4">
        <v>78</v>
      </c>
      <c r="AO25" s="4">
        <v>80</v>
      </c>
      <c r="AP25" s="4">
        <v>94</v>
      </c>
      <c r="AQ25" s="4">
        <v>105</v>
      </c>
      <c r="AR25" s="4">
        <v>109</v>
      </c>
      <c r="AS25" s="4">
        <v>109</v>
      </c>
      <c r="AT25" s="10">
        <v>111</v>
      </c>
      <c r="AU25" s="10">
        <v>123</v>
      </c>
      <c r="AV25" s="10">
        <v>122</v>
      </c>
      <c r="AW25" s="10">
        <v>124</v>
      </c>
      <c r="AX25" s="10">
        <v>124</v>
      </c>
      <c r="AY25" s="10">
        <v>122</v>
      </c>
      <c r="AZ25" s="10">
        <v>114</v>
      </c>
      <c r="BA25" s="10">
        <v>120</v>
      </c>
      <c r="BB25" s="10">
        <f>North!BB25+South!BB25</f>
        <v>118</v>
      </c>
      <c r="BC25" s="10">
        <f>North!BC25+South!BC25</f>
        <v>126</v>
      </c>
      <c r="BD25" s="10">
        <f>North!BD25+South!BD25</f>
        <v>133</v>
      </c>
      <c r="BE25" s="10">
        <f>North!BE25+South!BE25</f>
        <v>134</v>
      </c>
      <c r="BF25" s="19" t="s">
        <v>39</v>
      </c>
      <c r="BG25" s="1440">
        <v>148</v>
      </c>
      <c r="BH25" s="1440">
        <v>149</v>
      </c>
      <c r="BI25" s="1440">
        <v>146</v>
      </c>
      <c r="BJ25" s="1440">
        <v>146</v>
      </c>
      <c r="BK25" s="1440">
        <v>145</v>
      </c>
      <c r="BL25" s="1440">
        <v>151</v>
      </c>
      <c r="BM25" s="1440">
        <v>139</v>
      </c>
    </row>
    <row r="26" spans="1:65" x14ac:dyDescent="0.25">
      <c r="A26" s="15" t="s">
        <v>109</v>
      </c>
      <c r="B26" s="15" t="s">
        <v>75</v>
      </c>
      <c r="C26" s="62">
        <f t="shared" si="36"/>
        <v>25</v>
      </c>
      <c r="D26" s="62">
        <f t="shared" si="37"/>
        <v>47</v>
      </c>
      <c r="E26" s="62">
        <f t="shared" si="38"/>
        <v>64</v>
      </c>
      <c r="F26" s="62">
        <f t="shared" si="52"/>
        <v>66</v>
      </c>
      <c r="H26" s="4">
        <f t="shared" si="39"/>
        <v>13</v>
      </c>
      <c r="I26" s="4">
        <f t="shared" si="40"/>
        <v>22</v>
      </c>
      <c r="J26" s="4">
        <f t="shared" si="41"/>
        <v>30</v>
      </c>
      <c r="K26" s="51">
        <f t="shared" si="42"/>
        <v>31</v>
      </c>
      <c r="L26" s="4">
        <f t="shared" si="43"/>
        <v>36</v>
      </c>
      <c r="M26" s="4">
        <f t="shared" si="44"/>
        <v>45</v>
      </c>
      <c r="N26" s="4">
        <f t="shared" si="45"/>
        <v>56</v>
      </c>
      <c r="O26" s="4">
        <f t="shared" si="46"/>
        <v>68</v>
      </c>
      <c r="P26" s="152">
        <f t="shared" si="47"/>
        <v>73</v>
      </c>
      <c r="Q26" s="152">
        <f t="shared" si="48"/>
        <v>74</v>
      </c>
      <c r="R26" s="152">
        <f t="shared" si="49"/>
        <v>65</v>
      </c>
      <c r="S26" s="152">
        <f t="shared" si="50"/>
        <v>70</v>
      </c>
      <c r="T26" s="1244">
        <f t="shared" si="51"/>
        <v>69</v>
      </c>
      <c r="V26" s="4">
        <v>11</v>
      </c>
      <c r="W26" s="4">
        <v>12</v>
      </c>
      <c r="X26" s="4">
        <v>13</v>
      </c>
      <c r="Y26" s="4">
        <v>18</v>
      </c>
      <c r="Z26" s="4">
        <v>21</v>
      </c>
      <c r="AA26" s="4">
        <v>22</v>
      </c>
      <c r="AB26" s="4">
        <v>25</v>
      </c>
      <c r="AC26" s="4">
        <v>27</v>
      </c>
      <c r="AD26" s="4">
        <v>30</v>
      </c>
      <c r="AE26" s="4">
        <v>30</v>
      </c>
      <c r="AF26" s="4">
        <v>30</v>
      </c>
      <c r="AG26" s="4">
        <v>31</v>
      </c>
      <c r="AH26" s="4">
        <v>32</v>
      </c>
      <c r="AI26" s="4">
        <v>33</v>
      </c>
      <c r="AJ26" s="4">
        <v>36</v>
      </c>
      <c r="AK26" s="4">
        <v>38</v>
      </c>
      <c r="AL26" s="4">
        <v>38</v>
      </c>
      <c r="AM26" s="4">
        <v>45</v>
      </c>
      <c r="AN26" s="4">
        <v>47</v>
      </c>
      <c r="AO26" s="4">
        <v>50</v>
      </c>
      <c r="AP26" s="4">
        <v>56</v>
      </c>
      <c r="AQ26" s="4">
        <v>60</v>
      </c>
      <c r="AR26" s="4">
        <v>64</v>
      </c>
      <c r="AS26" s="4">
        <v>68</v>
      </c>
      <c r="AT26" s="10">
        <v>69</v>
      </c>
      <c r="AU26" s="10">
        <v>74</v>
      </c>
      <c r="AV26" s="10">
        <v>73</v>
      </c>
      <c r="AW26" s="10">
        <v>74</v>
      </c>
      <c r="AX26" s="10">
        <v>76</v>
      </c>
      <c r="AY26" s="10">
        <v>74</v>
      </c>
      <c r="AZ26" s="10">
        <v>64</v>
      </c>
      <c r="BA26" s="10">
        <v>64</v>
      </c>
      <c r="BB26" s="10">
        <f>North!BB26+South!BB26</f>
        <v>65</v>
      </c>
      <c r="BC26" s="10">
        <f>North!BC26+South!BC26</f>
        <v>67</v>
      </c>
      <c r="BD26" s="10">
        <f>North!BD26+South!BD26</f>
        <v>69</v>
      </c>
      <c r="BE26" s="10">
        <f>North!BE26+South!BE26</f>
        <v>70</v>
      </c>
      <c r="BF26" s="19" t="s">
        <v>40</v>
      </c>
      <c r="BG26" s="1440">
        <v>68</v>
      </c>
      <c r="BH26" s="1440">
        <v>68</v>
      </c>
      <c r="BI26" s="1440">
        <v>69</v>
      </c>
      <c r="BJ26" s="1440">
        <v>72</v>
      </c>
      <c r="BK26" s="1440">
        <v>72</v>
      </c>
      <c r="BL26" s="1440">
        <v>70</v>
      </c>
      <c r="BM26" s="1440">
        <v>66</v>
      </c>
    </row>
    <row r="27" spans="1:65" x14ac:dyDescent="0.25">
      <c r="A27" s="15" t="s">
        <v>110</v>
      </c>
      <c r="B27" s="15" t="s">
        <v>69</v>
      </c>
      <c r="C27" s="62">
        <f>INDEX(V27:AG27,$B$2)</f>
        <v>3135</v>
      </c>
      <c r="D27" s="62">
        <f>INDEX(AH27:AS27,$B$2)</f>
        <v>6335</v>
      </c>
      <c r="E27" s="62">
        <f>INDEX(AT27:BE27,$B$2)</f>
        <v>13717</v>
      </c>
      <c r="F27" s="62">
        <f t="shared" si="52"/>
        <v>22285</v>
      </c>
      <c r="H27" s="4">
        <f>X27</f>
        <v>2807</v>
      </c>
      <c r="I27" s="4">
        <f>AA27</f>
        <v>3106</v>
      </c>
      <c r="J27" s="4">
        <f>AD27</f>
        <v>3466</v>
      </c>
      <c r="K27" s="51">
        <f>AG27</f>
        <v>4120</v>
      </c>
      <c r="L27" s="4">
        <f>AJ27</f>
        <v>4327</v>
      </c>
      <c r="M27" s="4">
        <f>AM27</f>
        <v>5821</v>
      </c>
      <c r="N27" s="4">
        <f>AP27</f>
        <v>7706</v>
      </c>
      <c r="O27" s="4">
        <f>AS27</f>
        <v>9845</v>
      </c>
      <c r="P27" s="152">
        <f>AV27</f>
        <v>10388</v>
      </c>
      <c r="Q27" s="152">
        <f>AY27</f>
        <v>12864</v>
      </c>
      <c r="R27" s="152">
        <f>BB27</f>
        <v>15766</v>
      </c>
      <c r="S27" s="152">
        <f>BE27</f>
        <v>19645</v>
      </c>
      <c r="T27" s="1244">
        <f t="shared" si="51"/>
        <v>20835</v>
      </c>
      <c r="U27" s="1"/>
      <c r="V27" s="31">
        <v>2496</v>
      </c>
      <c r="W27" s="31">
        <v>2586</v>
      </c>
      <c r="X27" s="31">
        <v>2807</v>
      </c>
      <c r="Y27" s="31">
        <v>3135</v>
      </c>
      <c r="Z27" s="31">
        <v>3049</v>
      </c>
      <c r="AA27" s="31">
        <v>3106</v>
      </c>
      <c r="AB27" s="31">
        <v>3135</v>
      </c>
      <c r="AC27" s="31">
        <v>3323</v>
      </c>
      <c r="AD27" s="31">
        <v>3466</v>
      </c>
      <c r="AE27" s="31">
        <v>3654</v>
      </c>
      <c r="AF27" s="31">
        <v>4005</v>
      </c>
      <c r="AG27" s="31">
        <v>4120</v>
      </c>
      <c r="AH27" s="31">
        <v>4158</v>
      </c>
      <c r="AI27" s="31">
        <v>4068</v>
      </c>
      <c r="AJ27" s="31">
        <v>4327</v>
      </c>
      <c r="AK27" s="31">
        <v>4506</v>
      </c>
      <c r="AL27" s="31">
        <v>4930</v>
      </c>
      <c r="AM27" s="31">
        <v>5821</v>
      </c>
      <c r="AN27" s="31">
        <v>6335</v>
      </c>
      <c r="AO27" s="31">
        <v>6970</v>
      </c>
      <c r="AP27" s="31">
        <v>7706</v>
      </c>
      <c r="AQ27" s="31">
        <v>8408</v>
      </c>
      <c r="AR27" s="31">
        <v>9051</v>
      </c>
      <c r="AS27" s="31">
        <v>9845</v>
      </c>
      <c r="AT27" s="10">
        <v>10030</v>
      </c>
      <c r="AU27" s="10">
        <v>10030</v>
      </c>
      <c r="AV27" s="10">
        <v>10388</v>
      </c>
      <c r="AW27" s="10">
        <v>10553</v>
      </c>
      <c r="AX27" s="10">
        <v>11421</v>
      </c>
      <c r="AY27" s="10">
        <v>12864</v>
      </c>
      <c r="AZ27" s="10">
        <v>13717</v>
      </c>
      <c r="BA27" s="10">
        <f>North!BA27+South!BA27</f>
        <v>14710</v>
      </c>
      <c r="BB27" s="10">
        <f>North!BB27+South!BB27</f>
        <v>15766</v>
      </c>
      <c r="BC27" s="10">
        <f>North!BC27+South!BC27</f>
        <v>16408</v>
      </c>
      <c r="BD27" s="10">
        <f>North!BD27+South!BD27</f>
        <v>17555</v>
      </c>
      <c r="BE27" s="10">
        <f>North!BE27+South!BE27</f>
        <v>19645</v>
      </c>
      <c r="BF27" s="19" t="s">
        <v>59</v>
      </c>
      <c r="BG27" s="1440">
        <v>20298</v>
      </c>
      <c r="BH27" s="1440">
        <v>19969</v>
      </c>
      <c r="BI27" s="1440">
        <v>20835</v>
      </c>
      <c r="BJ27" s="1440">
        <v>20973</v>
      </c>
      <c r="BK27" s="1440">
        <v>21308</v>
      </c>
      <c r="BL27" s="1440">
        <v>22036</v>
      </c>
      <c r="BM27" s="1440">
        <v>22285</v>
      </c>
    </row>
    <row r="28" spans="1:65" x14ac:dyDescent="0.25">
      <c r="A28" s="15" t="s">
        <v>102</v>
      </c>
      <c r="B28" s="15" t="s">
        <v>60</v>
      </c>
      <c r="C28" s="62">
        <f>INDEX(V28:AG28,$B$2)</f>
        <v>3135</v>
      </c>
      <c r="D28" s="62">
        <f>INDEX(AH28:AS28,$B$2)</f>
        <v>6335</v>
      </c>
      <c r="E28" s="62">
        <f>INDEX(AT28:BE28,$B$2)</f>
        <v>7863</v>
      </c>
      <c r="F28" s="62">
        <f t="shared" si="52"/>
        <v>6118</v>
      </c>
      <c r="H28" s="4">
        <f>X28</f>
        <v>2808</v>
      </c>
      <c r="I28" s="4">
        <f>AA28</f>
        <v>3106</v>
      </c>
      <c r="J28" s="4">
        <f>AD28</f>
        <v>3466</v>
      </c>
      <c r="K28" s="51">
        <f>AG28</f>
        <v>4120</v>
      </c>
      <c r="L28" s="4">
        <f>AJ28</f>
        <v>4327</v>
      </c>
      <c r="M28" s="4">
        <f>AM28</f>
        <v>5821</v>
      </c>
      <c r="N28" s="4">
        <f>AP28</f>
        <v>7706</v>
      </c>
      <c r="O28" s="4">
        <f>AS28</f>
        <v>9845</v>
      </c>
      <c r="P28" s="152">
        <f>AV28</f>
        <v>7777</v>
      </c>
      <c r="Q28" s="152">
        <f>AY28</f>
        <v>8015</v>
      </c>
      <c r="R28" s="152">
        <f>BB28</f>
        <v>8355</v>
      </c>
      <c r="S28" s="152">
        <f>BE28</f>
        <v>9232</v>
      </c>
      <c r="T28" s="1244">
        <f t="shared" si="51"/>
        <v>6509</v>
      </c>
      <c r="U28" s="1"/>
      <c r="V28" s="31">
        <v>2496</v>
      </c>
      <c r="W28" s="31">
        <v>2586</v>
      </c>
      <c r="X28" s="31">
        <v>2808</v>
      </c>
      <c r="Y28" s="31">
        <v>3135</v>
      </c>
      <c r="Z28" s="31">
        <v>3049</v>
      </c>
      <c r="AA28" s="31">
        <v>3106</v>
      </c>
      <c r="AB28" s="31">
        <v>3135</v>
      </c>
      <c r="AC28" s="31">
        <v>3323</v>
      </c>
      <c r="AD28" s="31">
        <v>3466</v>
      </c>
      <c r="AE28" s="31">
        <v>3654</v>
      </c>
      <c r="AF28" s="31">
        <v>4005</v>
      </c>
      <c r="AG28" s="31">
        <v>4120</v>
      </c>
      <c r="AH28" s="31">
        <v>4158</v>
      </c>
      <c r="AI28" s="31">
        <v>4068</v>
      </c>
      <c r="AJ28" s="31">
        <v>4327</v>
      </c>
      <c r="AK28" s="31">
        <v>4506</v>
      </c>
      <c r="AL28" s="31">
        <v>4930</v>
      </c>
      <c r="AM28" s="31">
        <v>5821</v>
      </c>
      <c r="AN28" s="31">
        <v>6335</v>
      </c>
      <c r="AO28" s="31">
        <v>6970</v>
      </c>
      <c r="AP28" s="31">
        <v>7706</v>
      </c>
      <c r="AQ28" s="31">
        <v>8408</v>
      </c>
      <c r="AR28" s="31">
        <v>9051</v>
      </c>
      <c r="AS28" s="31">
        <v>9845</v>
      </c>
      <c r="AT28" s="10">
        <v>10030</v>
      </c>
      <c r="AU28" s="10">
        <v>7676</v>
      </c>
      <c r="AV28" s="10">
        <v>7777</v>
      </c>
      <c r="AW28" s="10">
        <v>7057</v>
      </c>
      <c r="AX28" s="10">
        <v>7380</v>
      </c>
      <c r="AY28" s="10">
        <v>8015</v>
      </c>
      <c r="AZ28" s="10">
        <v>7863</v>
      </c>
      <c r="BA28" s="10">
        <v>7890</v>
      </c>
      <c r="BB28" s="10">
        <f>North!BB28+South!BB28</f>
        <v>8355</v>
      </c>
      <c r="BC28" s="10">
        <f>North!BC28+South!BC28</f>
        <v>7758</v>
      </c>
      <c r="BD28" s="10">
        <f>North!BD28+South!BD28</f>
        <v>8062</v>
      </c>
      <c r="BE28" s="10">
        <f>North!BE28+South!BE28</f>
        <v>9232</v>
      </c>
      <c r="BF28" s="19" t="s">
        <v>754</v>
      </c>
      <c r="BG28" s="1440">
        <v>8784</v>
      </c>
      <c r="BH28" s="1440">
        <v>7743</v>
      </c>
      <c r="BI28" s="1440">
        <v>6509</v>
      </c>
      <c r="BJ28" s="1440">
        <v>5082</v>
      </c>
      <c r="BK28" s="1440">
        <v>5535</v>
      </c>
      <c r="BL28" s="1440">
        <v>6144</v>
      </c>
      <c r="BM28" s="1440">
        <v>6118</v>
      </c>
    </row>
    <row r="29" spans="1:65" x14ac:dyDescent="0.25">
      <c r="A29" s="35" t="s">
        <v>32</v>
      </c>
    </row>
    <row r="30" spans="1:65" x14ac:dyDescent="0.25">
      <c r="A30" s="35" t="s">
        <v>32</v>
      </c>
      <c r="B30" s="20" t="s">
        <v>41</v>
      </c>
      <c r="C30" s="1253" t="str">
        <f>$C$3</f>
        <v>YTD '15</v>
      </c>
      <c r="D30" s="1254" t="str">
        <f>$D$3</f>
        <v>YTD '16</v>
      </c>
      <c r="E30" s="1255" t="str">
        <f>$E$3</f>
        <v>YTD '17</v>
      </c>
      <c r="F30" s="1256" t="str">
        <f>$F$3</f>
        <v>YTD '18</v>
      </c>
      <c r="G30" s="2" t="s">
        <v>32</v>
      </c>
      <c r="H30" s="24" t="str">
        <f>$H$3</f>
        <v>Q1 '15</v>
      </c>
      <c r="I30" s="24" t="str">
        <f>$I$3</f>
        <v>Q2 '15</v>
      </c>
      <c r="J30" s="24" t="str">
        <f>$J$3</f>
        <v>Q3 '15</v>
      </c>
      <c r="K30" s="24" t="str">
        <f>$K$3</f>
        <v>Q4 '15</v>
      </c>
      <c r="L30" s="26" t="str">
        <f>$L$3</f>
        <v>Q1 '16</v>
      </c>
      <c r="M30" s="26" t="str">
        <f>$M$3</f>
        <v>Q2 '16</v>
      </c>
      <c r="N30" s="26" t="str">
        <f>$N$3</f>
        <v>Q3 '16</v>
      </c>
      <c r="O30" s="26" t="str">
        <f>$O$3</f>
        <v>Q4 '16</v>
      </c>
      <c r="P30" s="24" t="str">
        <f>$P$3</f>
        <v>Q1 '17</v>
      </c>
      <c r="Q30" s="24" t="str">
        <f>$Q$3</f>
        <v>Q2 '17</v>
      </c>
      <c r="R30" s="24" t="str">
        <f>$R$3</f>
        <v>Q3 '17</v>
      </c>
      <c r="S30" s="24" t="str">
        <f>$S$3</f>
        <v>Q4 '17</v>
      </c>
      <c r="T30" s="1241" t="str">
        <f>$T$3</f>
        <v>Q1'28</v>
      </c>
      <c r="U30" s="16" t="s">
        <v>32</v>
      </c>
      <c r="V30" s="24" t="s">
        <v>0</v>
      </c>
      <c r="W30" s="24" t="s">
        <v>1</v>
      </c>
      <c r="X30" s="24" t="s">
        <v>2</v>
      </c>
      <c r="Y30" s="24" t="s">
        <v>3</v>
      </c>
      <c r="Z30" s="24" t="s">
        <v>4</v>
      </c>
      <c r="AA30" s="24" t="s">
        <v>5</v>
      </c>
      <c r="AB30" s="24" t="s">
        <v>6</v>
      </c>
      <c r="AC30" s="24" t="s">
        <v>7</v>
      </c>
      <c r="AD30" s="24" t="s">
        <v>8</v>
      </c>
      <c r="AE30" s="24" t="s">
        <v>9</v>
      </c>
      <c r="AF30" s="24" t="s">
        <v>10</v>
      </c>
      <c r="AG30" s="24" t="s">
        <v>11</v>
      </c>
      <c r="AH30" s="25" t="s">
        <v>12</v>
      </c>
      <c r="AI30" s="25" t="s">
        <v>13</v>
      </c>
      <c r="AJ30" s="25" t="s">
        <v>14</v>
      </c>
      <c r="AK30" s="25" t="s">
        <v>15</v>
      </c>
      <c r="AL30" s="25" t="s">
        <v>16</v>
      </c>
      <c r="AM30" s="25" t="s">
        <v>17</v>
      </c>
      <c r="AN30" s="25" t="s">
        <v>18</v>
      </c>
      <c r="AO30" s="25" t="s">
        <v>19</v>
      </c>
      <c r="AP30" s="25" t="s">
        <v>20</v>
      </c>
      <c r="AQ30" s="25" t="s">
        <v>21</v>
      </c>
      <c r="AR30" s="25" t="s">
        <v>22</v>
      </c>
      <c r="AS30" s="25" t="s">
        <v>23</v>
      </c>
      <c r="AT30" s="22" t="s">
        <v>24</v>
      </c>
      <c r="AU30" s="22" t="s">
        <v>25</v>
      </c>
      <c r="AV30" s="22" t="s">
        <v>26</v>
      </c>
      <c r="AW30" s="22" t="s">
        <v>27</v>
      </c>
      <c r="AX30" s="22" t="s">
        <v>28</v>
      </c>
      <c r="AY30" s="22" t="s">
        <v>29</v>
      </c>
      <c r="AZ30" s="27" t="s">
        <v>96</v>
      </c>
      <c r="BA30" s="27" t="s">
        <v>97</v>
      </c>
      <c r="BB30" s="27" t="s">
        <v>98</v>
      </c>
      <c r="BC30" s="27" t="s">
        <v>99</v>
      </c>
      <c r="BD30" s="27" t="s">
        <v>100</v>
      </c>
      <c r="BE30" s="27" t="s">
        <v>101</v>
      </c>
      <c r="BF30" s="1400" t="s">
        <v>748</v>
      </c>
      <c r="BG30" s="1400" t="s">
        <v>749</v>
      </c>
      <c r="BH30" s="1400" t="s">
        <v>750</v>
      </c>
      <c r="BI30" s="1400" t="s">
        <v>751</v>
      </c>
      <c r="BJ30" s="1400" t="s">
        <v>752</v>
      </c>
      <c r="BK30" s="1400" t="s">
        <v>753</v>
      </c>
      <c r="BL30" s="1400" t="s">
        <v>1009</v>
      </c>
      <c r="BM30" s="1241" t="s">
        <v>1155</v>
      </c>
    </row>
    <row r="31" spans="1:65" x14ac:dyDescent="0.25">
      <c r="A31" s="15" t="s">
        <v>111</v>
      </c>
      <c r="B31" s="15" t="s">
        <v>35</v>
      </c>
      <c r="C31" s="53">
        <f>SUM(V31                                                                                                                                                                                                                      : INDEX(V31:AG31,$B$2))</f>
        <v>2675</v>
      </c>
      <c r="D31" s="53">
        <f>SUM(AH31                                                                                                                                                                                                                       : INDEX(AH31:AS31,$B$2))</f>
        <v>4065</v>
      </c>
      <c r="E31" s="53">
        <f>SUM(AT31                                                                                                                                                                                                                       : INDEX(AT31:BE31,$B$2))</f>
        <v>7093</v>
      </c>
      <c r="F31" s="53">
        <f>SUM(BG31                                                                                                                                                                                                                         : INDEX(BG31:BR31,$B$2))</f>
        <v>5722</v>
      </c>
      <c r="H31" s="4">
        <f t="shared" ref="H31:H36" si="53">SUM(V31:X31)</f>
        <v>921</v>
      </c>
      <c r="I31" s="4">
        <f t="shared" ref="I31:I36" si="54">SUM(Y31:AA31)</f>
        <v>1308</v>
      </c>
      <c r="J31" s="4">
        <f t="shared" ref="J31:J36" si="55">SUM(AB31:AD31)</f>
        <v>1349</v>
      </c>
      <c r="K31" s="4">
        <f t="shared" ref="K31:K35" si="56">SUM(AE31:AG31)</f>
        <v>1702</v>
      </c>
      <c r="L31" s="4">
        <f t="shared" ref="L31:L36" si="57">SUM(AH31:AJ31)</f>
        <v>1006</v>
      </c>
      <c r="M31" s="4">
        <f t="shared" ref="M31:M36" si="58">SUM(AK31:AM31)</f>
        <v>2233</v>
      </c>
      <c r="N31" s="4">
        <f t="shared" ref="N31:N36" si="59">SUM(AN31:AP31)</f>
        <v>2858</v>
      </c>
      <c r="O31" s="4">
        <f t="shared" ref="O31:O36" si="60">SUM(AQ31:AS31)</f>
        <v>3468</v>
      </c>
      <c r="P31" s="4">
        <f t="shared" ref="P31:P36" si="61">SUM(AT31:AV31)</f>
        <v>2502</v>
      </c>
      <c r="Q31" s="4">
        <f t="shared" ref="Q31:Q36" si="62">SUM(AW31:AY31)</f>
        <v>3488</v>
      </c>
      <c r="R31" s="4">
        <f t="shared" ref="R31:R36" si="63">SUM(AZ31:BB31)</f>
        <v>3637</v>
      </c>
      <c r="S31" s="4">
        <f t="shared" ref="S31:S36" si="64">SUM(BC31:BE31)</f>
        <v>4737</v>
      </c>
      <c r="T31" s="1244">
        <f t="shared" ref="T31:T38" si="65">SUM(BG31:BI31)</f>
        <v>2129</v>
      </c>
      <c r="U31" s="1"/>
      <c r="V31" s="40">
        <f>North!V31+South!V31</f>
        <v>350</v>
      </c>
      <c r="W31" s="40">
        <f>North!W31+South!W31</f>
        <v>183</v>
      </c>
      <c r="X31" s="40">
        <f>North!X31+South!X31</f>
        <v>388</v>
      </c>
      <c r="Y31" s="40">
        <f>North!Y31+South!Y31</f>
        <v>478</v>
      </c>
      <c r="Z31" s="40">
        <f>North!Z31+South!Z31</f>
        <v>404</v>
      </c>
      <c r="AA31" s="40">
        <f>North!AA31+South!AA31</f>
        <v>426</v>
      </c>
      <c r="AB31" s="40">
        <f>North!AB31+South!AB31</f>
        <v>446</v>
      </c>
      <c r="AC31" s="40">
        <f>North!AC31+South!AC31</f>
        <v>428</v>
      </c>
      <c r="AD31" s="40">
        <f>North!AD31+South!AD31</f>
        <v>475</v>
      </c>
      <c r="AE31" s="40">
        <f>North!AE31+South!AE31</f>
        <v>408</v>
      </c>
      <c r="AF31" s="40">
        <f>North!AF31+South!AF31</f>
        <v>746</v>
      </c>
      <c r="AG31" s="40">
        <f>North!AG31+South!AG31</f>
        <v>548</v>
      </c>
      <c r="AH31" s="40">
        <f>North!AH31+South!AH31</f>
        <v>191</v>
      </c>
      <c r="AI31" s="40">
        <f>North!AI31+South!AI31</f>
        <v>188</v>
      </c>
      <c r="AJ31" s="40">
        <f>North!AJ31+South!AJ31</f>
        <v>627</v>
      </c>
      <c r="AK31" s="40">
        <f>North!AK31+South!AK31</f>
        <v>481</v>
      </c>
      <c r="AL31" s="40">
        <f>North!AL31+South!AL31</f>
        <v>625</v>
      </c>
      <c r="AM31" s="40">
        <f>North!AM31+South!AM31</f>
        <v>1127</v>
      </c>
      <c r="AN31" s="40">
        <f>North!AN31+South!AN31</f>
        <v>826</v>
      </c>
      <c r="AO31" s="40">
        <f>North!AO31+South!AO31</f>
        <v>949</v>
      </c>
      <c r="AP31" s="40">
        <f>North!AP31+South!AP31</f>
        <v>1083</v>
      </c>
      <c r="AQ31" s="40">
        <f>North!AQ31+South!AQ31</f>
        <v>1014</v>
      </c>
      <c r="AR31" s="40">
        <f>North!AR31+South!AR31</f>
        <v>1100</v>
      </c>
      <c r="AS31" s="40">
        <f>North!AS31+South!AS31</f>
        <v>1354</v>
      </c>
      <c r="AT31" s="40">
        <f>North!AT31+South!AT31</f>
        <v>431</v>
      </c>
      <c r="AU31" s="40">
        <f>North!AU31+South!AU31</f>
        <v>920</v>
      </c>
      <c r="AV31" s="40">
        <f>North!AV31+South!AV31</f>
        <v>1151</v>
      </c>
      <c r="AW31" s="40">
        <f>North!AW31+South!AW31</f>
        <v>905</v>
      </c>
      <c r="AX31" s="40">
        <f>North!AX31+South!AX31</f>
        <v>899</v>
      </c>
      <c r="AY31" s="40">
        <f>North!AY31+South!AY31</f>
        <v>1684</v>
      </c>
      <c r="AZ31" s="40">
        <f>North!AZ31+South!AZ31</f>
        <v>1103</v>
      </c>
      <c r="BA31" s="40">
        <f>North!BA31+South!BA31</f>
        <v>1248</v>
      </c>
      <c r="BB31" s="40">
        <f>North!BB31+South!BB31</f>
        <v>1286</v>
      </c>
      <c r="BC31" s="40">
        <f>North!BC31+South!BC31</f>
        <v>934</v>
      </c>
      <c r="BD31" s="40">
        <f>North!BD31+South!BD31</f>
        <v>1435</v>
      </c>
      <c r="BE31" s="40">
        <f>North!BE31+South!BE31</f>
        <v>2368</v>
      </c>
      <c r="BF31" s="1401" t="s">
        <v>35</v>
      </c>
      <c r="BG31" s="1440">
        <v>818</v>
      </c>
      <c r="BH31" s="1440">
        <v>198</v>
      </c>
      <c r="BI31" s="1440">
        <v>1113</v>
      </c>
      <c r="BJ31" s="1440">
        <v>592</v>
      </c>
      <c r="BK31" s="1440">
        <v>860</v>
      </c>
      <c r="BL31" s="1440">
        <v>1237</v>
      </c>
      <c r="BM31" s="1440">
        <v>904</v>
      </c>
    </row>
    <row r="32" spans="1:65" x14ac:dyDescent="0.25">
      <c r="A32" s="15" t="s">
        <v>112</v>
      </c>
      <c r="B32" s="15" t="s">
        <v>36</v>
      </c>
      <c r="C32" s="53">
        <f>SUM(V32                                                                                                                                                                                                                      : INDEX(V32:AG32,$B$2))</f>
        <v>55</v>
      </c>
      <c r="D32" s="53">
        <f>SUM(AH32                                                                                                                                                                                                                      : INDEX(AH32:AS32,$B$2))</f>
        <v>0</v>
      </c>
      <c r="E32" s="53">
        <f>SUM(AT32                                                                                                                                                                                                                       : INDEX(AT32:BE32,$B$2))</f>
        <v>3</v>
      </c>
      <c r="F32" s="53">
        <f>SUM(BG32                                                                                                                                                                                                                         : INDEX(BG32:BR32,$B$2))</f>
        <v>167</v>
      </c>
      <c r="H32" s="4">
        <f t="shared" si="53"/>
        <v>43</v>
      </c>
      <c r="I32" s="4">
        <f t="shared" si="54"/>
        <v>12</v>
      </c>
      <c r="J32" s="4">
        <f t="shared" si="55"/>
        <v>0</v>
      </c>
      <c r="K32" s="4">
        <f t="shared" si="56"/>
        <v>0</v>
      </c>
      <c r="L32" s="4">
        <f t="shared" si="57"/>
        <v>0</v>
      </c>
      <c r="M32" s="4">
        <f t="shared" si="58"/>
        <v>0</v>
      </c>
      <c r="N32" s="4">
        <f t="shared" si="59"/>
        <v>0</v>
      </c>
      <c r="O32" s="4">
        <f t="shared" si="60"/>
        <v>0</v>
      </c>
      <c r="P32" s="4">
        <f t="shared" si="61"/>
        <v>1</v>
      </c>
      <c r="Q32" s="4">
        <f t="shared" si="62"/>
        <v>2</v>
      </c>
      <c r="R32" s="4">
        <f t="shared" si="63"/>
        <v>1</v>
      </c>
      <c r="S32" s="4">
        <f t="shared" si="64"/>
        <v>0</v>
      </c>
      <c r="T32" s="1244">
        <f t="shared" si="65"/>
        <v>0</v>
      </c>
      <c r="U32" s="1"/>
      <c r="V32" s="40">
        <f>North!V32+South!V32</f>
        <v>19</v>
      </c>
      <c r="W32" s="40">
        <f>North!W32+South!W32</f>
        <v>8</v>
      </c>
      <c r="X32" s="40">
        <f>North!X32+South!X32</f>
        <v>16</v>
      </c>
      <c r="Y32" s="40">
        <f>North!Y32+South!Y32</f>
        <v>6</v>
      </c>
      <c r="Z32" s="40">
        <f>North!Z32+South!Z32</f>
        <v>4</v>
      </c>
      <c r="AA32" s="40">
        <f>North!AA32+South!AA32</f>
        <v>2</v>
      </c>
      <c r="AB32" s="40">
        <f>North!AB32+South!AB32</f>
        <v>0</v>
      </c>
      <c r="AC32" s="40">
        <f>North!AC32+South!AC32</f>
        <v>0</v>
      </c>
      <c r="AD32" s="40">
        <f>North!AD32+South!AD32</f>
        <v>0</v>
      </c>
      <c r="AE32" s="40">
        <f>North!AE32+South!AE32</f>
        <v>0</v>
      </c>
      <c r="AF32" s="40">
        <f>North!AF32+South!AF32</f>
        <v>0</v>
      </c>
      <c r="AG32" s="40">
        <f>North!AG32+South!AG32</f>
        <v>0</v>
      </c>
      <c r="AH32" s="40">
        <f>North!AH32+South!AH32</f>
        <v>0</v>
      </c>
      <c r="AI32" s="40">
        <f>North!AI32+South!AI32</f>
        <v>0</v>
      </c>
      <c r="AJ32" s="40">
        <f>North!AJ32+South!AJ32</f>
        <v>0</v>
      </c>
      <c r="AK32" s="40">
        <f>North!AK32+South!AK32</f>
        <v>0</v>
      </c>
      <c r="AL32" s="40">
        <f>North!AL32+South!AL32</f>
        <v>0</v>
      </c>
      <c r="AM32" s="40">
        <f>North!AM32+South!AM32</f>
        <v>0</v>
      </c>
      <c r="AN32" s="40">
        <f>North!AN32+South!AN32</f>
        <v>0</v>
      </c>
      <c r="AO32" s="40">
        <f>North!AO32+South!AO32</f>
        <v>0</v>
      </c>
      <c r="AP32" s="40">
        <f>North!AP32+South!AP32</f>
        <v>0</v>
      </c>
      <c r="AQ32" s="40">
        <f>North!AQ32+South!AQ32</f>
        <v>0</v>
      </c>
      <c r="AR32" s="40">
        <f>North!AR32+South!AR32</f>
        <v>0</v>
      </c>
      <c r="AS32" s="40">
        <f>North!AS32+South!AS32</f>
        <v>0</v>
      </c>
      <c r="AT32" s="40">
        <f>North!AT32+South!AT32</f>
        <v>0</v>
      </c>
      <c r="AU32" s="40">
        <f>North!AU32+South!AU32</f>
        <v>1</v>
      </c>
      <c r="AV32" s="40">
        <f>North!AV32+South!AV32</f>
        <v>0</v>
      </c>
      <c r="AW32" s="40">
        <f>North!AW32+South!AW32</f>
        <v>0</v>
      </c>
      <c r="AX32" s="40">
        <f>North!AX32+South!AX32</f>
        <v>0</v>
      </c>
      <c r="AY32" s="40">
        <f>North!AY32+South!AY32</f>
        <v>2</v>
      </c>
      <c r="AZ32" s="40">
        <f>North!AZ32+South!AZ32</f>
        <v>0</v>
      </c>
      <c r="BA32" s="40">
        <f>North!BA32+South!BA32</f>
        <v>0</v>
      </c>
      <c r="BB32" s="40">
        <f>North!BB32+South!BB32</f>
        <v>1</v>
      </c>
      <c r="BC32" s="40">
        <f>North!BC32+South!BC32</f>
        <v>0</v>
      </c>
      <c r="BD32" s="40">
        <f>North!BD32+South!BD32</f>
        <v>0</v>
      </c>
      <c r="BE32" s="40">
        <f>North!BE32+South!BE32</f>
        <v>0</v>
      </c>
      <c r="BF32" s="19" t="s">
        <v>36</v>
      </c>
      <c r="BG32" s="1440">
        <v>0</v>
      </c>
      <c r="BH32" s="1440">
        <v>0</v>
      </c>
      <c r="BI32" s="1440">
        <v>0</v>
      </c>
      <c r="BJ32" s="1440">
        <v>16</v>
      </c>
      <c r="BK32" s="1440">
        <v>53</v>
      </c>
      <c r="BL32" s="1440">
        <v>63</v>
      </c>
      <c r="BM32" s="1440">
        <v>35</v>
      </c>
    </row>
    <row r="33" spans="1:65" x14ac:dyDescent="0.25">
      <c r="A33" s="15" t="s">
        <v>113</v>
      </c>
      <c r="B33" s="15" t="s">
        <v>37</v>
      </c>
      <c r="C33" s="53">
        <f>SUM(V33                                                                                                                                                                                                                      : INDEX(V33:AG33,$B$2))</f>
        <v>330</v>
      </c>
      <c r="D33" s="53">
        <f>SUM(AH33                                                                                                                                                                                                                      : INDEX(AH33:AS33,$B$2))</f>
        <v>425</v>
      </c>
      <c r="E33" s="53">
        <f>SUM(AT33                                                                                                                                                                                                                       : INDEX(AT33:BE33,$B$2))</f>
        <v>343</v>
      </c>
      <c r="F33" s="53">
        <f>SUM(BG33                                                                                                                                                                                                                         : INDEX(BG33:BR33,$B$2))</f>
        <v>275</v>
      </c>
      <c r="H33" s="4">
        <f t="shared" si="53"/>
        <v>109</v>
      </c>
      <c r="I33" s="4">
        <f t="shared" si="54"/>
        <v>177</v>
      </c>
      <c r="J33" s="4">
        <f t="shared" si="55"/>
        <v>169</v>
      </c>
      <c r="K33" s="4">
        <f>SUM(AE33:AG33)</f>
        <v>144</v>
      </c>
      <c r="L33" s="4">
        <f t="shared" si="57"/>
        <v>62</v>
      </c>
      <c r="M33" s="4">
        <f t="shared" si="58"/>
        <v>282</v>
      </c>
      <c r="N33" s="4">
        <f t="shared" si="59"/>
        <v>293</v>
      </c>
      <c r="O33" s="4">
        <f t="shared" si="60"/>
        <v>413</v>
      </c>
      <c r="P33" s="4">
        <f t="shared" si="61"/>
        <v>180</v>
      </c>
      <c r="Q33" s="4">
        <f t="shared" si="62"/>
        <v>117</v>
      </c>
      <c r="R33" s="4">
        <f t="shared" si="63"/>
        <v>148</v>
      </c>
      <c r="S33" s="4">
        <f t="shared" si="64"/>
        <v>152</v>
      </c>
      <c r="T33" s="1244">
        <f t="shared" si="65"/>
        <v>102</v>
      </c>
      <c r="U33" s="1"/>
      <c r="V33" s="40">
        <f>North!V33+South!V33</f>
        <v>51</v>
      </c>
      <c r="W33" s="40">
        <f>North!W33+South!W33</f>
        <v>20</v>
      </c>
      <c r="X33" s="40">
        <f>North!X33+South!X33</f>
        <v>38</v>
      </c>
      <c r="Y33" s="40">
        <f>North!Y33+South!Y33</f>
        <v>70</v>
      </c>
      <c r="Z33" s="40">
        <f>North!Z33+South!Z33</f>
        <v>51</v>
      </c>
      <c r="AA33" s="40">
        <f>North!AA33+South!AA33</f>
        <v>56</v>
      </c>
      <c r="AB33" s="40">
        <f>North!AB33+South!AB33</f>
        <v>44</v>
      </c>
      <c r="AC33" s="40">
        <f>North!AC33+South!AC33</f>
        <v>50</v>
      </c>
      <c r="AD33" s="40">
        <f>North!AD33+South!AD33</f>
        <v>75</v>
      </c>
      <c r="AE33" s="40">
        <f>North!AE33+South!AE33</f>
        <v>47</v>
      </c>
      <c r="AF33" s="40">
        <f>North!AF33+South!AF33</f>
        <v>57</v>
      </c>
      <c r="AG33" s="40">
        <f>North!AG33+South!AG33</f>
        <v>40</v>
      </c>
      <c r="AH33" s="40">
        <f>North!AH33+South!AH33</f>
        <v>12</v>
      </c>
      <c r="AI33" s="40">
        <f>North!AI33+South!AI33</f>
        <v>6</v>
      </c>
      <c r="AJ33" s="40">
        <f>North!AJ33+South!AJ33</f>
        <v>44</v>
      </c>
      <c r="AK33" s="40">
        <f>North!AK33+South!AK33</f>
        <v>53</v>
      </c>
      <c r="AL33" s="40">
        <f>North!AL33+South!AL33</f>
        <v>96</v>
      </c>
      <c r="AM33" s="40">
        <f>North!AM33+South!AM33</f>
        <v>133</v>
      </c>
      <c r="AN33" s="40">
        <f>North!AN33+South!AN33</f>
        <v>81</v>
      </c>
      <c r="AO33" s="40">
        <f>North!AO33+South!AO33</f>
        <v>85</v>
      </c>
      <c r="AP33" s="40">
        <f>North!AP33+South!AP33</f>
        <v>127</v>
      </c>
      <c r="AQ33" s="40">
        <f>North!AQ33+South!AQ33</f>
        <v>131</v>
      </c>
      <c r="AR33" s="40">
        <f>North!AR33+South!AR33</f>
        <v>166</v>
      </c>
      <c r="AS33" s="40">
        <f>North!AS33+South!AS33</f>
        <v>116</v>
      </c>
      <c r="AT33" s="40">
        <f>North!AT33+South!AT33</f>
        <v>51</v>
      </c>
      <c r="AU33" s="40">
        <f>North!AU33+South!AU33</f>
        <v>89</v>
      </c>
      <c r="AV33" s="40">
        <f>North!AV33+South!AV33</f>
        <v>40</v>
      </c>
      <c r="AW33" s="40">
        <f>North!AW33+South!AW33</f>
        <v>41</v>
      </c>
      <c r="AX33" s="40">
        <f>North!AX33+South!AX33</f>
        <v>33</v>
      </c>
      <c r="AY33" s="40">
        <f>North!AY33+South!AY33</f>
        <v>43</v>
      </c>
      <c r="AZ33" s="40">
        <f>North!AZ33+South!AZ33</f>
        <v>46</v>
      </c>
      <c r="BA33" s="40">
        <f>North!BA33+South!BA33</f>
        <v>55</v>
      </c>
      <c r="BB33" s="40">
        <f>North!BB33+South!BB33</f>
        <v>47</v>
      </c>
      <c r="BC33" s="40">
        <f>North!BC33+South!BC33</f>
        <v>47</v>
      </c>
      <c r="BD33" s="40">
        <f>North!BD33+South!BD33</f>
        <v>57</v>
      </c>
      <c r="BE33" s="40">
        <f>North!BE33+South!BE33</f>
        <v>48</v>
      </c>
      <c r="BF33" s="19" t="s">
        <v>37</v>
      </c>
      <c r="BG33" s="1440">
        <v>30</v>
      </c>
      <c r="BH33" s="1440">
        <v>24</v>
      </c>
      <c r="BI33" s="1440">
        <v>48</v>
      </c>
      <c r="BJ33" s="1440">
        <v>33</v>
      </c>
      <c r="BK33" s="1440">
        <v>53</v>
      </c>
      <c r="BL33" s="1440">
        <v>50</v>
      </c>
      <c r="BM33" s="1440">
        <v>37</v>
      </c>
    </row>
    <row r="34" spans="1:65" x14ac:dyDescent="0.25">
      <c r="A34" s="15" t="s">
        <v>114</v>
      </c>
      <c r="B34" s="15" t="s">
        <v>38</v>
      </c>
      <c r="C34" s="53">
        <f>SUM(V34                                                                                                                                                                                                                      : INDEX(V34:AG34,$B$2))</f>
        <v>93</v>
      </c>
      <c r="D34" s="53">
        <f>SUM(AH34                                                                                                                                                                                                                      : INDEX(AH34:AS34,$B$2))</f>
        <v>102</v>
      </c>
      <c r="E34" s="53">
        <f>SUM(AT34                                                                                                                                                                                                                       : INDEX(AT34:BE34,$B$2))</f>
        <v>92</v>
      </c>
      <c r="F34" s="53">
        <f>SUM(BG34                                                                                                                                                                                                                         : INDEX(BG34:BR34,$B$2))</f>
        <v>80</v>
      </c>
      <c r="H34" s="4">
        <f t="shared" si="53"/>
        <v>25</v>
      </c>
      <c r="I34" s="4">
        <f t="shared" si="54"/>
        <v>55</v>
      </c>
      <c r="J34" s="4">
        <f t="shared" si="55"/>
        <v>42</v>
      </c>
      <c r="K34" s="4">
        <f>SUM(AE34:AG34)</f>
        <v>27</v>
      </c>
      <c r="L34" s="4">
        <f t="shared" si="57"/>
        <v>17</v>
      </c>
      <c r="M34" s="4">
        <f t="shared" si="58"/>
        <v>71</v>
      </c>
      <c r="N34" s="4">
        <f t="shared" si="59"/>
        <v>72</v>
      </c>
      <c r="O34" s="4">
        <f t="shared" si="60"/>
        <v>93</v>
      </c>
      <c r="P34" s="4">
        <f t="shared" si="61"/>
        <v>60</v>
      </c>
      <c r="Q34" s="4">
        <f t="shared" si="62"/>
        <v>25</v>
      </c>
      <c r="R34" s="4">
        <f t="shared" si="63"/>
        <v>28</v>
      </c>
      <c r="S34" s="4">
        <f t="shared" si="64"/>
        <v>26</v>
      </c>
      <c r="T34" s="1244">
        <f t="shared" si="65"/>
        <v>23</v>
      </c>
      <c r="U34" s="1"/>
      <c r="V34" s="40">
        <f>North!V34+South!V34</f>
        <v>12</v>
      </c>
      <c r="W34" s="40">
        <f>North!W34+South!W34</f>
        <v>2</v>
      </c>
      <c r="X34" s="40">
        <f>North!X34+South!X34</f>
        <v>11</v>
      </c>
      <c r="Y34" s="40">
        <f>North!Y34+South!Y34</f>
        <v>27</v>
      </c>
      <c r="Z34" s="40">
        <f>North!Z34+South!Z34</f>
        <v>10</v>
      </c>
      <c r="AA34" s="40">
        <f>North!AA34+South!AA34</f>
        <v>18</v>
      </c>
      <c r="AB34" s="40">
        <f>North!AB34+South!AB34</f>
        <v>13</v>
      </c>
      <c r="AC34" s="40">
        <f>North!AC34+South!AC34</f>
        <v>10</v>
      </c>
      <c r="AD34" s="40">
        <f>North!AD34+South!AD34</f>
        <v>19</v>
      </c>
      <c r="AE34" s="40">
        <f>North!AE34+South!AE34</f>
        <v>8</v>
      </c>
      <c r="AF34" s="40">
        <f>North!AF34+South!AF34</f>
        <v>8</v>
      </c>
      <c r="AG34" s="40">
        <f>North!AG34+South!AG34</f>
        <v>11</v>
      </c>
      <c r="AH34" s="40">
        <f>North!AH34+South!AH34</f>
        <v>1</v>
      </c>
      <c r="AI34" s="40">
        <f>North!AI34+South!AI34</f>
        <v>1</v>
      </c>
      <c r="AJ34" s="40">
        <f>North!AJ34+South!AJ34</f>
        <v>15</v>
      </c>
      <c r="AK34" s="40">
        <f>North!AK34+South!AK34</f>
        <v>17</v>
      </c>
      <c r="AL34" s="40">
        <f>North!AL34+South!AL34</f>
        <v>23</v>
      </c>
      <c r="AM34" s="40">
        <f>North!AM34+South!AM34</f>
        <v>31</v>
      </c>
      <c r="AN34" s="40">
        <f>North!AN34+South!AN34</f>
        <v>14</v>
      </c>
      <c r="AO34" s="40">
        <f>North!AO34+South!AO34</f>
        <v>18</v>
      </c>
      <c r="AP34" s="40">
        <f>North!AP34+South!AP34</f>
        <v>40</v>
      </c>
      <c r="AQ34" s="40">
        <f>North!AQ34+South!AQ34</f>
        <v>26</v>
      </c>
      <c r="AR34" s="40">
        <f>North!AR34+South!AR34</f>
        <v>38</v>
      </c>
      <c r="AS34" s="40">
        <f>North!AS34+South!AS34</f>
        <v>29</v>
      </c>
      <c r="AT34" s="40">
        <f>North!AT34+South!AT34</f>
        <v>20</v>
      </c>
      <c r="AU34" s="40">
        <f>North!AU34+South!AU34</f>
        <v>25</v>
      </c>
      <c r="AV34" s="40">
        <f>North!AV34+South!AV34</f>
        <v>15</v>
      </c>
      <c r="AW34" s="40">
        <f>North!AW34+South!AW34</f>
        <v>7</v>
      </c>
      <c r="AX34" s="40">
        <f>North!AX34+South!AX34</f>
        <v>13</v>
      </c>
      <c r="AY34" s="40">
        <f>North!AY34+South!AY34</f>
        <v>5</v>
      </c>
      <c r="AZ34" s="40">
        <f>North!AZ34+South!AZ34</f>
        <v>7</v>
      </c>
      <c r="BA34" s="40">
        <f>North!BA34+South!BA34</f>
        <v>13</v>
      </c>
      <c r="BB34" s="40">
        <f>North!BB34+South!BB34</f>
        <v>8</v>
      </c>
      <c r="BC34" s="40">
        <f>North!BC34+South!BC34</f>
        <v>6</v>
      </c>
      <c r="BD34" s="40">
        <f>North!BD34+South!BD34</f>
        <v>14</v>
      </c>
      <c r="BE34" s="40">
        <f>North!BE34+South!BE34</f>
        <v>6</v>
      </c>
      <c r="BF34" s="19" t="s">
        <v>38</v>
      </c>
      <c r="BG34" s="1440">
        <v>6</v>
      </c>
      <c r="BH34" s="1440">
        <v>1</v>
      </c>
      <c r="BI34" s="1440">
        <v>16</v>
      </c>
      <c r="BJ34" s="1440">
        <v>10</v>
      </c>
      <c r="BK34" s="1440">
        <v>20</v>
      </c>
      <c r="BL34" s="1440">
        <v>13</v>
      </c>
      <c r="BM34" s="1440">
        <v>14</v>
      </c>
    </row>
    <row r="35" spans="1:65" x14ac:dyDescent="0.25">
      <c r="A35" s="15" t="s">
        <v>115</v>
      </c>
      <c r="B35" s="15" t="s">
        <v>39</v>
      </c>
      <c r="C35" s="53">
        <f>SUM(V35                                                                                                                                                                                                                      : INDEX(V35:AG35,$B$2))</f>
        <v>31</v>
      </c>
      <c r="D35" s="53">
        <f>SUM(AH35                                                                                                                                                                                                                      : INDEX(AH35:AS35,$B$2))</f>
        <v>29</v>
      </c>
      <c r="E35" s="53">
        <f>SUM(AT35                                                                                                                                                                                                                       : INDEX(AT35:BE35,$B$2))</f>
        <v>37</v>
      </c>
      <c r="F35" s="53">
        <f>SUM(BG35                                                                                                                                                                                                                         : INDEX(BG35:BR35,$B$2))</f>
        <v>52</v>
      </c>
      <c r="H35" s="4">
        <f t="shared" si="53"/>
        <v>17</v>
      </c>
      <c r="I35" s="4">
        <f t="shared" si="54"/>
        <v>12</v>
      </c>
      <c r="J35" s="4">
        <f t="shared" si="55"/>
        <v>9</v>
      </c>
      <c r="K35" s="4">
        <f t="shared" si="56"/>
        <v>5</v>
      </c>
      <c r="L35" s="4">
        <f t="shared" si="57"/>
        <v>5</v>
      </c>
      <c r="M35" s="4">
        <f t="shared" si="58"/>
        <v>19</v>
      </c>
      <c r="N35" s="4">
        <f t="shared" si="59"/>
        <v>26</v>
      </c>
      <c r="O35" s="4">
        <f t="shared" si="60"/>
        <v>28</v>
      </c>
      <c r="P35" s="4">
        <f t="shared" si="61"/>
        <v>18</v>
      </c>
      <c r="Q35" s="4">
        <f>SUM(AW35:AY35)</f>
        <v>14</v>
      </c>
      <c r="R35" s="4">
        <f t="shared" si="63"/>
        <v>24</v>
      </c>
      <c r="S35" s="4">
        <f t="shared" si="64"/>
        <v>29</v>
      </c>
      <c r="T35" s="1244">
        <f t="shared" si="65"/>
        <v>17</v>
      </c>
      <c r="U35" s="1"/>
      <c r="V35" s="40">
        <f>North!V35+South!V35</f>
        <v>8</v>
      </c>
      <c r="W35" s="40">
        <f>North!W35+South!W35</f>
        <v>2</v>
      </c>
      <c r="X35" s="40">
        <f>North!X35+South!X35</f>
        <v>7</v>
      </c>
      <c r="Y35" s="40">
        <f>North!Y35+South!Y35</f>
        <v>6</v>
      </c>
      <c r="Z35" s="40">
        <f>North!Z35+South!Z35</f>
        <v>3</v>
      </c>
      <c r="AA35" s="40">
        <f>North!AA35+South!AA35</f>
        <v>3</v>
      </c>
      <c r="AB35" s="40">
        <f>North!AB35+South!AB35</f>
        <v>2</v>
      </c>
      <c r="AC35" s="40">
        <f>North!AC35+South!AC35</f>
        <v>2</v>
      </c>
      <c r="AD35" s="40">
        <f>North!AD35+South!AD35</f>
        <v>5</v>
      </c>
      <c r="AE35" s="40">
        <f>North!AE35+South!AE35</f>
        <v>2</v>
      </c>
      <c r="AF35" s="40">
        <f>North!AF35+South!AF35</f>
        <v>2</v>
      </c>
      <c r="AG35" s="40">
        <f>North!AG35+South!AG35</f>
        <v>1</v>
      </c>
      <c r="AH35" s="40">
        <f>North!AH35+South!AH35</f>
        <v>1</v>
      </c>
      <c r="AI35" s="40">
        <f>North!AI35+South!AI35</f>
        <v>1</v>
      </c>
      <c r="AJ35" s="40">
        <f>North!AJ35+South!AJ35</f>
        <v>3</v>
      </c>
      <c r="AK35" s="40">
        <f>North!AK35+South!AK35</f>
        <v>2</v>
      </c>
      <c r="AL35" s="40">
        <f>North!AL35+South!AL35</f>
        <v>8</v>
      </c>
      <c r="AM35" s="40">
        <f>North!AM35+South!AM35</f>
        <v>9</v>
      </c>
      <c r="AN35" s="40">
        <f>North!AN35+South!AN35</f>
        <v>5</v>
      </c>
      <c r="AO35" s="40">
        <f>North!AO35+South!AO35</f>
        <v>5</v>
      </c>
      <c r="AP35" s="40">
        <f>North!AP35+South!AP35</f>
        <v>16</v>
      </c>
      <c r="AQ35" s="40">
        <f>North!AQ35+South!AQ35</f>
        <v>14</v>
      </c>
      <c r="AR35" s="40">
        <f>North!AR35+South!AR35</f>
        <v>10</v>
      </c>
      <c r="AS35" s="40">
        <f>North!AS35+South!AS35</f>
        <v>4</v>
      </c>
      <c r="AT35" s="40">
        <f>North!AT35+South!AT35</f>
        <v>4</v>
      </c>
      <c r="AU35" s="40">
        <f>North!AU35+South!AU35</f>
        <v>11</v>
      </c>
      <c r="AV35" s="40">
        <f>North!AV35+South!AV35</f>
        <v>3</v>
      </c>
      <c r="AW35" s="40">
        <f>North!AW35+South!AW35</f>
        <v>5</v>
      </c>
      <c r="AX35" s="40">
        <f>North!AX35+South!AX35</f>
        <v>6</v>
      </c>
      <c r="AY35" s="40">
        <f>North!AY35+South!AY35</f>
        <v>3</v>
      </c>
      <c r="AZ35" s="40">
        <f>North!AZ35+South!AZ35</f>
        <v>5</v>
      </c>
      <c r="BA35" s="40">
        <f>North!BA35+South!BA35</f>
        <v>11</v>
      </c>
      <c r="BB35" s="40">
        <f>North!BB35+South!BB35</f>
        <v>8</v>
      </c>
      <c r="BC35" s="40">
        <f>North!BC35+South!BC35</f>
        <v>9</v>
      </c>
      <c r="BD35" s="40">
        <f>North!BD35+South!BD35</f>
        <v>13</v>
      </c>
      <c r="BE35" s="40">
        <f>North!BE35+South!BE35</f>
        <v>7</v>
      </c>
      <c r="BF35" s="19" t="s">
        <v>39</v>
      </c>
      <c r="BG35" s="1440">
        <v>8</v>
      </c>
      <c r="BH35" s="1440">
        <v>4</v>
      </c>
      <c r="BI35" s="1440">
        <v>5</v>
      </c>
      <c r="BJ35" s="1440">
        <v>5</v>
      </c>
      <c r="BK35" s="1440">
        <v>9</v>
      </c>
      <c r="BL35" s="1440">
        <v>13</v>
      </c>
      <c r="BM35" s="1440">
        <v>8</v>
      </c>
    </row>
    <row r="36" spans="1:65" x14ac:dyDescent="0.25">
      <c r="A36" s="15" t="s">
        <v>116</v>
      </c>
      <c r="B36" s="15" t="s">
        <v>40</v>
      </c>
      <c r="C36" s="53">
        <f>SUM(V36                                                                                                                                                                                                                      : INDEX(V36:AG36,$B$2))</f>
        <v>10</v>
      </c>
      <c r="D36" s="53">
        <f>SUM(AH36                                                                                                                                                                                                                      : INDEX(AH36:AS36,$B$2))</f>
        <v>21</v>
      </c>
      <c r="E36" s="53">
        <f>SUM(AT36                                                                                                                                                                                                                       : INDEX(AT36:BE36,$B$2))</f>
        <v>20</v>
      </c>
      <c r="F36" s="53">
        <f>SUM(BG36                                                                                                                                                                                                                         : INDEX(BG36:BR36,$B$2))</f>
        <v>17</v>
      </c>
      <c r="H36" s="4">
        <f t="shared" si="53"/>
        <v>1</v>
      </c>
      <c r="I36" s="4">
        <f t="shared" si="54"/>
        <v>7</v>
      </c>
      <c r="J36" s="4">
        <f t="shared" si="55"/>
        <v>6</v>
      </c>
      <c r="K36" s="4">
        <f>SUM(AE36:AG36)</f>
        <v>3</v>
      </c>
      <c r="L36" s="4">
        <f t="shared" si="57"/>
        <v>5</v>
      </c>
      <c r="M36" s="4">
        <f t="shared" si="58"/>
        <v>13</v>
      </c>
      <c r="N36" s="4">
        <f t="shared" si="59"/>
        <v>16</v>
      </c>
      <c r="O36" s="4">
        <f t="shared" si="60"/>
        <v>14</v>
      </c>
      <c r="P36" s="4">
        <f t="shared" si="61"/>
        <v>9</v>
      </c>
      <c r="Q36" s="4">
        <f t="shared" si="62"/>
        <v>8</v>
      </c>
      <c r="R36" s="4">
        <f t="shared" si="63"/>
        <v>9</v>
      </c>
      <c r="S36" s="4">
        <f t="shared" si="64"/>
        <v>8</v>
      </c>
      <c r="T36" s="1244">
        <f t="shared" si="65"/>
        <v>6</v>
      </c>
      <c r="U36" s="1"/>
      <c r="V36" s="40">
        <f>North!V36+South!V36</f>
        <v>0</v>
      </c>
      <c r="W36" s="40">
        <f>North!W36+South!W36</f>
        <v>1</v>
      </c>
      <c r="X36" s="40">
        <f>North!X36+South!X36</f>
        <v>0</v>
      </c>
      <c r="Y36" s="40">
        <f>North!Y36+South!Y36</f>
        <v>4</v>
      </c>
      <c r="Z36" s="40">
        <f>North!Z36+South!Z36</f>
        <v>2</v>
      </c>
      <c r="AA36" s="40">
        <f>North!AA36+South!AA36</f>
        <v>1</v>
      </c>
      <c r="AB36" s="40">
        <f>North!AB36+South!AB36</f>
        <v>2</v>
      </c>
      <c r="AC36" s="40">
        <f>North!AC36+South!AC36</f>
        <v>1</v>
      </c>
      <c r="AD36" s="40">
        <f>North!AD36+South!AD36</f>
        <v>3</v>
      </c>
      <c r="AE36" s="40">
        <f>North!AE36+South!AE36</f>
        <v>2</v>
      </c>
      <c r="AF36" s="40">
        <f>North!AF36+South!AF36</f>
        <v>0</v>
      </c>
      <c r="AG36" s="40">
        <f>North!AG36+South!AG36</f>
        <v>1</v>
      </c>
      <c r="AH36" s="40">
        <f>North!AH36+South!AH36</f>
        <v>0</v>
      </c>
      <c r="AI36" s="40">
        <f>North!AI36+South!AI36</f>
        <v>1</v>
      </c>
      <c r="AJ36" s="40">
        <f>North!AJ36+South!AJ36</f>
        <v>4</v>
      </c>
      <c r="AK36" s="40">
        <f>North!AK36+South!AK36</f>
        <v>3</v>
      </c>
      <c r="AL36" s="40">
        <f>North!AL36+South!AL36</f>
        <v>3</v>
      </c>
      <c r="AM36" s="40">
        <f>North!AM36+South!AM36</f>
        <v>7</v>
      </c>
      <c r="AN36" s="40">
        <f>North!AN36+South!AN36</f>
        <v>3</v>
      </c>
      <c r="AO36" s="40">
        <f>North!AO36+South!AO36</f>
        <v>4</v>
      </c>
      <c r="AP36" s="40">
        <f>North!AP36+South!AP36</f>
        <v>9</v>
      </c>
      <c r="AQ36" s="40">
        <f>North!AQ36+South!AQ36</f>
        <v>5</v>
      </c>
      <c r="AR36" s="40">
        <f>North!AR36+South!AR36</f>
        <v>5</v>
      </c>
      <c r="AS36" s="40">
        <f>North!AS36+South!AS36</f>
        <v>4</v>
      </c>
      <c r="AT36" s="40">
        <f>North!AT36+South!AT36</f>
        <v>3</v>
      </c>
      <c r="AU36" s="40">
        <f>North!AU36+South!AU36</f>
        <v>6</v>
      </c>
      <c r="AV36" s="40">
        <f>North!AV36+South!AV36</f>
        <v>0</v>
      </c>
      <c r="AW36" s="40">
        <f>North!AW36+South!AW36</f>
        <v>4</v>
      </c>
      <c r="AX36" s="40">
        <f>North!AX36+South!AX36</f>
        <v>2</v>
      </c>
      <c r="AY36" s="40">
        <f>North!AY36+South!AY36</f>
        <v>2</v>
      </c>
      <c r="AZ36" s="40">
        <f>North!AZ36+South!AZ36</f>
        <v>3</v>
      </c>
      <c r="BA36" s="40">
        <f>North!BA36+South!BA36</f>
        <v>2</v>
      </c>
      <c r="BB36" s="40">
        <f>North!BB36+South!BB36</f>
        <v>4</v>
      </c>
      <c r="BC36" s="40">
        <f>North!BC36+South!BC36</f>
        <v>4</v>
      </c>
      <c r="BD36" s="40">
        <f>North!BD36+South!BD36</f>
        <v>3</v>
      </c>
      <c r="BE36" s="40">
        <f>North!BE36+South!BE36</f>
        <v>1</v>
      </c>
      <c r="BF36" s="19" t="s">
        <v>40</v>
      </c>
      <c r="BG36" s="1440">
        <v>2</v>
      </c>
      <c r="BH36" s="1440">
        <v>1</v>
      </c>
      <c r="BI36" s="1440">
        <v>3</v>
      </c>
      <c r="BJ36" s="1440">
        <v>2</v>
      </c>
      <c r="BK36" s="1440">
        <v>3</v>
      </c>
      <c r="BL36" s="1440">
        <v>3</v>
      </c>
      <c r="BM36" s="1440">
        <v>3</v>
      </c>
    </row>
    <row r="37" spans="1:65" x14ac:dyDescent="0.25">
      <c r="A37" s="15" t="s">
        <v>200</v>
      </c>
      <c r="B37" s="15" t="s">
        <v>76</v>
      </c>
      <c r="C37" s="53">
        <f>SUM(V37                                                                                                                                                                                                                          : INDEX(V37:AG37,$B$2))</f>
        <v>3194</v>
      </c>
      <c r="D37" s="53">
        <f>SUM(AH37                                                                                                                                                                                                                      : INDEX(AH37:AS37,$B$2))</f>
        <v>4642</v>
      </c>
      <c r="E37" s="53">
        <f>SUM(AT37                                                                                                                                                                                                                       : INDEX(AT37:BE37,$B$2))</f>
        <v>7588</v>
      </c>
      <c r="F37" s="53">
        <f>SUM(BG37                                                                                                                                                                                                                         : INDEX(BG37:BR37,$B$2))</f>
        <v>6313</v>
      </c>
      <c r="H37" s="4">
        <f>SUM(V37:X37)</f>
        <v>1116</v>
      </c>
      <c r="I37" s="4">
        <f>SUM(Y37:AA37)</f>
        <v>1571</v>
      </c>
      <c r="J37" s="4">
        <f>SUM(AB37:AD37)</f>
        <v>1575</v>
      </c>
      <c r="K37" s="4">
        <f>SUM(AE37:AG37)</f>
        <v>1881</v>
      </c>
      <c r="L37" s="4">
        <f>SUM(AH37:AJ37)</f>
        <v>1095</v>
      </c>
      <c r="M37" s="4">
        <f>SUM(AK37:AM37)</f>
        <v>2618</v>
      </c>
      <c r="N37" s="4">
        <f>SUM(AN37:AP37)</f>
        <v>3265</v>
      </c>
      <c r="O37" s="4">
        <f>SUM(AQ37:AS37)</f>
        <v>4016</v>
      </c>
      <c r="P37" s="4">
        <f>SUM(AT37:AV37)</f>
        <v>2770</v>
      </c>
      <c r="Q37" s="4">
        <f>SUM(AW37:AY37)</f>
        <v>3654</v>
      </c>
      <c r="R37" s="4">
        <f>SUM(AZ37:BB37)</f>
        <v>3847</v>
      </c>
      <c r="S37" s="4">
        <f>SUM(BC37:BE37)</f>
        <v>4952</v>
      </c>
      <c r="T37" s="1244">
        <f t="shared" si="65"/>
        <v>2277</v>
      </c>
      <c r="U37" s="1"/>
      <c r="V37" s="40">
        <f>North!V37+South!V37</f>
        <v>440</v>
      </c>
      <c r="W37" s="40">
        <f>North!W37+South!W37</f>
        <v>216</v>
      </c>
      <c r="X37" s="40">
        <f>North!X37+South!X37</f>
        <v>460</v>
      </c>
      <c r="Y37" s="40">
        <f>North!Y37+South!Y37</f>
        <v>591</v>
      </c>
      <c r="Z37" s="40">
        <f>North!Z37+South!Z37</f>
        <v>474</v>
      </c>
      <c r="AA37" s="40">
        <f>North!AA37+South!AA37</f>
        <v>506</v>
      </c>
      <c r="AB37" s="40">
        <f>North!AB37+South!AB37</f>
        <v>507</v>
      </c>
      <c r="AC37" s="40">
        <f>North!AC37+South!AC37</f>
        <v>491</v>
      </c>
      <c r="AD37" s="40">
        <f>North!AD37+South!AD37</f>
        <v>577</v>
      </c>
      <c r="AE37" s="40">
        <f>North!AE37+South!AE37</f>
        <v>467</v>
      </c>
      <c r="AF37" s="40">
        <f>North!AF37+South!AF37</f>
        <v>813</v>
      </c>
      <c r="AG37" s="40">
        <f>North!AG37+South!AG37</f>
        <v>601</v>
      </c>
      <c r="AH37" s="40">
        <f>North!AH37+South!AH37</f>
        <v>205</v>
      </c>
      <c r="AI37" s="40">
        <f>North!AI37+South!AI37</f>
        <v>197</v>
      </c>
      <c r="AJ37" s="40">
        <f>North!AJ37+South!AJ37</f>
        <v>693</v>
      </c>
      <c r="AK37" s="40">
        <f>North!AK37+South!AK37</f>
        <v>556</v>
      </c>
      <c r="AL37" s="40">
        <f>North!AL37+South!AL37</f>
        <v>755</v>
      </c>
      <c r="AM37" s="40">
        <f>North!AM37+South!AM37</f>
        <v>1307</v>
      </c>
      <c r="AN37" s="40">
        <f>North!AN37+South!AN37</f>
        <v>929</v>
      </c>
      <c r="AO37" s="40">
        <f>North!AO37+South!AO37</f>
        <v>1061</v>
      </c>
      <c r="AP37" s="40">
        <f>North!AP37+South!AP37</f>
        <v>1275</v>
      </c>
      <c r="AQ37" s="40">
        <f>North!AQ37+South!AQ37</f>
        <v>1190</v>
      </c>
      <c r="AR37" s="40">
        <f>North!AR37+South!AR37</f>
        <v>1319</v>
      </c>
      <c r="AS37" s="40">
        <f>North!AS37+South!AS37</f>
        <v>1507</v>
      </c>
      <c r="AT37" s="40">
        <f>North!AT37+South!AT37</f>
        <v>509</v>
      </c>
      <c r="AU37" s="40">
        <f>North!AU37+South!AU37</f>
        <v>1052</v>
      </c>
      <c r="AV37" s="40">
        <f>North!AV37+South!AV37</f>
        <v>1209</v>
      </c>
      <c r="AW37" s="40">
        <f>North!AW37+South!AW37</f>
        <v>962</v>
      </c>
      <c r="AX37" s="40">
        <f>North!AX37+South!AX37</f>
        <v>953</v>
      </c>
      <c r="AY37" s="40">
        <f>North!AY37+South!AY37</f>
        <v>1739</v>
      </c>
      <c r="AZ37" s="40">
        <f>North!AZ37+South!AZ37</f>
        <v>1164</v>
      </c>
      <c r="BA37" s="40">
        <f>North!BA37+South!BA37</f>
        <v>1329</v>
      </c>
      <c r="BB37" s="40">
        <f>North!BB37+South!BB37</f>
        <v>1354</v>
      </c>
      <c r="BC37" s="40">
        <f>North!BC37+South!BC37</f>
        <v>1000</v>
      </c>
      <c r="BD37" s="40">
        <f>North!BD37+South!BD37</f>
        <v>1522</v>
      </c>
      <c r="BE37" s="40">
        <f>North!BE37+South!BE37</f>
        <v>2430</v>
      </c>
      <c r="BF37" s="19" t="s">
        <v>59</v>
      </c>
      <c r="BG37" s="1440">
        <v>864</v>
      </c>
      <c r="BH37" s="1440">
        <v>228</v>
      </c>
      <c r="BI37" s="1440">
        <v>1185</v>
      </c>
      <c r="BJ37" s="1440">
        <v>658</v>
      </c>
      <c r="BK37" s="1440">
        <v>998</v>
      </c>
      <c r="BL37" s="1440">
        <v>1379</v>
      </c>
      <c r="BM37" s="1440">
        <v>1001</v>
      </c>
    </row>
    <row r="38" spans="1:65" x14ac:dyDescent="0.25">
      <c r="A38" s="15" t="s">
        <v>225</v>
      </c>
      <c r="B38" s="15" t="s">
        <v>77</v>
      </c>
      <c r="C38" s="53">
        <f>SUM(V38                                                                                                                                                                                                                      : INDEX(V38:AG38,$B$2))</f>
        <v>539</v>
      </c>
      <c r="D38" s="53">
        <f>SUM(AH38                                                                                                                                                                                                                      : INDEX(AH38:AS38,$B$2))</f>
        <v>578</v>
      </c>
      <c r="E38" s="53">
        <f>SUM(AT38                                                                                                                                                                                                                       : INDEX(AT38:BE38,$B$2))</f>
        <v>495</v>
      </c>
      <c r="F38" s="53">
        <f>SUM(BG38                                                                                                                                                                                                                         : INDEX(BG38:BR38,$B$2))</f>
        <v>591</v>
      </c>
      <c r="H38" s="4">
        <f>SUM(V38:X38)</f>
        <v>209</v>
      </c>
      <c r="I38" s="4">
        <f>SUM(Y38:AA38)</f>
        <v>268</v>
      </c>
      <c r="J38" s="4">
        <f>SUM(AB38:AD38)</f>
        <v>227</v>
      </c>
      <c r="K38" s="4">
        <f>SUM(AE38:AG38)</f>
        <v>177</v>
      </c>
      <c r="L38" s="4">
        <f>SUM(AH38:AJ38)</f>
        <v>90</v>
      </c>
      <c r="M38" s="4">
        <f>SUM(AK38:AM38)</f>
        <v>385</v>
      </c>
      <c r="N38" s="4">
        <f>SUM(AN38:AP38)</f>
        <v>407</v>
      </c>
      <c r="O38" s="4">
        <f>SUM(AQ38:AS38)</f>
        <v>548</v>
      </c>
      <c r="P38" s="4">
        <f>SUM(AT38:AV38)</f>
        <v>268</v>
      </c>
      <c r="Q38" s="4">
        <f>SUM(AW38:AY38)</f>
        <v>166</v>
      </c>
      <c r="R38" s="4">
        <f>SUM(AZ38:BB38)</f>
        <v>210</v>
      </c>
      <c r="S38" s="4">
        <f>SUM(BC38:BE38)</f>
        <v>215</v>
      </c>
      <c r="T38" s="1244">
        <f t="shared" si="65"/>
        <v>148</v>
      </c>
      <c r="U38" s="1"/>
      <c r="V38" s="40">
        <f>North!V38+South!V38</f>
        <v>98</v>
      </c>
      <c r="W38" s="40">
        <f>North!W38+South!W38</f>
        <v>35</v>
      </c>
      <c r="X38" s="40">
        <f>North!X38+South!X38</f>
        <v>76</v>
      </c>
      <c r="Y38" s="40">
        <f>North!Y38+South!Y38</f>
        <v>118</v>
      </c>
      <c r="Z38" s="40">
        <f>North!Z38+South!Z38</f>
        <v>72</v>
      </c>
      <c r="AA38" s="40">
        <f>North!AA38+South!AA38</f>
        <v>78</v>
      </c>
      <c r="AB38" s="40">
        <f>North!AB38+South!AB38</f>
        <v>62</v>
      </c>
      <c r="AC38" s="40">
        <f>North!AC38+South!AC38</f>
        <v>63</v>
      </c>
      <c r="AD38" s="40">
        <f>North!AD38+South!AD38</f>
        <v>102</v>
      </c>
      <c r="AE38" s="40">
        <f>North!AE38+South!AE38</f>
        <v>58</v>
      </c>
      <c r="AF38" s="40">
        <f>North!AF38+South!AF38</f>
        <v>67</v>
      </c>
      <c r="AG38" s="40">
        <f>North!AG38+South!AG38</f>
        <v>52</v>
      </c>
      <c r="AH38" s="40">
        <f>North!AH38+South!AH38</f>
        <v>14</v>
      </c>
      <c r="AI38" s="40">
        <f>North!AI38+South!AI38</f>
        <v>11</v>
      </c>
      <c r="AJ38" s="40">
        <f>North!AJ38+South!AJ38</f>
        <v>65</v>
      </c>
      <c r="AK38" s="40">
        <f>North!AK38+South!AK38</f>
        <v>74</v>
      </c>
      <c r="AL38" s="40">
        <f>North!AL38+South!AL38</f>
        <v>131</v>
      </c>
      <c r="AM38" s="40">
        <f>North!AM38+South!AM38</f>
        <v>180</v>
      </c>
      <c r="AN38" s="40">
        <f>North!AN38+South!AN38</f>
        <v>103</v>
      </c>
      <c r="AO38" s="40">
        <f>North!AO38+South!AO38</f>
        <v>112</v>
      </c>
      <c r="AP38" s="40">
        <f>North!AP38+South!AP38</f>
        <v>192</v>
      </c>
      <c r="AQ38" s="40">
        <f>North!AQ38+South!AQ38</f>
        <v>176</v>
      </c>
      <c r="AR38" s="40">
        <f>North!AR38+South!AR38</f>
        <v>219</v>
      </c>
      <c r="AS38" s="40">
        <f>North!AS38+South!AS38</f>
        <v>153</v>
      </c>
      <c r="AT38" s="40">
        <f>North!AT38+South!AT38</f>
        <v>78</v>
      </c>
      <c r="AU38" s="40">
        <f>North!AU38+South!AU38</f>
        <v>132</v>
      </c>
      <c r="AV38" s="40">
        <f>North!AV38+South!AV38</f>
        <v>58</v>
      </c>
      <c r="AW38" s="40">
        <f>North!AW38+South!AW38</f>
        <v>57</v>
      </c>
      <c r="AX38" s="40">
        <f>North!AX38+South!AX38</f>
        <v>54</v>
      </c>
      <c r="AY38" s="40">
        <f>North!AY38+South!AY38</f>
        <v>55</v>
      </c>
      <c r="AZ38" s="40">
        <f>North!AZ38+South!AZ38</f>
        <v>61</v>
      </c>
      <c r="BA38" s="40">
        <f>North!BA38+South!BA38</f>
        <v>81</v>
      </c>
      <c r="BB38" s="40">
        <f>North!BB38+South!BB38</f>
        <v>68</v>
      </c>
      <c r="BC38" s="40">
        <f>North!BC38+South!BC38</f>
        <v>66</v>
      </c>
      <c r="BD38" s="40">
        <f>North!BD38+South!BD38</f>
        <v>87</v>
      </c>
      <c r="BE38" s="40">
        <f>North!BE38+South!BE38</f>
        <v>62</v>
      </c>
      <c r="BF38" s="19" t="s">
        <v>77</v>
      </c>
      <c r="BG38" s="1440">
        <v>46</v>
      </c>
      <c r="BH38" s="1440">
        <v>30</v>
      </c>
      <c r="BI38" s="1440">
        <v>72</v>
      </c>
      <c r="BJ38" s="1440">
        <v>66</v>
      </c>
      <c r="BK38" s="1440">
        <v>138</v>
      </c>
      <c r="BL38" s="1440">
        <v>142</v>
      </c>
      <c r="BM38" s="1440">
        <v>97</v>
      </c>
    </row>
    <row r="39" spans="1:65" x14ac:dyDescent="0.25">
      <c r="A39" s="35" t="s">
        <v>32</v>
      </c>
      <c r="L39" s="4"/>
      <c r="M39" s="4"/>
      <c r="N39" s="4"/>
      <c r="O39" s="4"/>
    </row>
    <row r="40" spans="1:65" x14ac:dyDescent="0.25">
      <c r="A40" s="36"/>
      <c r="B40" s="20" t="s">
        <v>42</v>
      </c>
      <c r="C40" s="1253" t="str">
        <f>$C$3</f>
        <v>YTD '15</v>
      </c>
      <c r="D40" s="1254" t="str">
        <f>$D$3</f>
        <v>YTD '16</v>
      </c>
      <c r="E40" s="1255" t="str">
        <f>$E$3</f>
        <v>YTD '17</v>
      </c>
      <c r="F40" s="1256" t="str">
        <f>$F$3</f>
        <v>YTD '18</v>
      </c>
      <c r="G40" s="2" t="s">
        <v>32</v>
      </c>
      <c r="H40" s="24" t="str">
        <f>$H$3</f>
        <v>Q1 '15</v>
      </c>
      <c r="I40" s="24" t="str">
        <f>$I$3</f>
        <v>Q2 '15</v>
      </c>
      <c r="J40" s="24" t="str">
        <f>$J$3</f>
        <v>Q3 '15</v>
      </c>
      <c r="K40" s="24" t="str">
        <f>$K$3</f>
        <v>Q4 '15</v>
      </c>
      <c r="L40" s="26" t="str">
        <f>$L$3</f>
        <v>Q1 '16</v>
      </c>
      <c r="M40" s="26" t="str">
        <f>$M$3</f>
        <v>Q2 '16</v>
      </c>
      <c r="N40" s="26" t="str">
        <f>$N$3</f>
        <v>Q3 '16</v>
      </c>
      <c r="O40" s="26" t="str">
        <f>$O$3</f>
        <v>Q4 '16</v>
      </c>
      <c r="P40" s="24" t="str">
        <f>$P$3</f>
        <v>Q1 '17</v>
      </c>
      <c r="Q40" s="24" t="str">
        <f>$Q$3</f>
        <v>Q2 '17</v>
      </c>
      <c r="R40" s="24" t="str">
        <f>$R$3</f>
        <v>Q3 '17</v>
      </c>
      <c r="S40" s="24" t="str">
        <f>$S$3</f>
        <v>Q4 '17</v>
      </c>
      <c r="T40" s="1241" t="str">
        <f>$T$3</f>
        <v>Q1'28</v>
      </c>
      <c r="U40" s="16" t="s">
        <v>32</v>
      </c>
      <c r="V40" s="24" t="s">
        <v>0</v>
      </c>
      <c r="W40" s="24" t="s">
        <v>1</v>
      </c>
      <c r="X40" s="24" t="s">
        <v>2</v>
      </c>
      <c r="Y40" s="24" t="s">
        <v>3</v>
      </c>
      <c r="Z40" s="24" t="s">
        <v>4</v>
      </c>
      <c r="AA40" s="24" t="s">
        <v>5</v>
      </c>
      <c r="AB40" s="24" t="s">
        <v>6</v>
      </c>
      <c r="AC40" s="24" t="s">
        <v>7</v>
      </c>
      <c r="AD40" s="24" t="s">
        <v>8</v>
      </c>
      <c r="AE40" s="24" t="s">
        <v>9</v>
      </c>
      <c r="AF40" s="24" t="s">
        <v>10</v>
      </c>
      <c r="AG40" s="24" t="s">
        <v>11</v>
      </c>
      <c r="AH40" s="25" t="s">
        <v>12</v>
      </c>
      <c r="AI40" s="25" t="s">
        <v>13</v>
      </c>
      <c r="AJ40" s="25" t="s">
        <v>14</v>
      </c>
      <c r="AK40" s="25" t="s">
        <v>15</v>
      </c>
      <c r="AL40" s="25" t="s">
        <v>16</v>
      </c>
      <c r="AM40" s="25" t="s">
        <v>17</v>
      </c>
      <c r="AN40" s="25" t="s">
        <v>18</v>
      </c>
      <c r="AO40" s="25" t="s">
        <v>19</v>
      </c>
      <c r="AP40" s="25" t="s">
        <v>20</v>
      </c>
      <c r="AQ40" s="25" t="s">
        <v>21</v>
      </c>
      <c r="AR40" s="25" t="s">
        <v>22</v>
      </c>
      <c r="AS40" s="25" t="s">
        <v>23</v>
      </c>
      <c r="AT40" s="22" t="s">
        <v>24</v>
      </c>
      <c r="AU40" s="22" t="s">
        <v>25</v>
      </c>
      <c r="AV40" s="22" t="s">
        <v>26</v>
      </c>
      <c r="AW40" s="22" t="s">
        <v>27</v>
      </c>
      <c r="AX40" s="22" t="s">
        <v>28</v>
      </c>
      <c r="AY40" s="22" t="s">
        <v>29</v>
      </c>
      <c r="AZ40" s="27" t="s">
        <v>96</v>
      </c>
      <c r="BA40" s="27" t="s">
        <v>97</v>
      </c>
      <c r="BB40" s="27" t="s">
        <v>98</v>
      </c>
      <c r="BC40" s="27" t="s">
        <v>99</v>
      </c>
      <c r="BD40" s="27" t="s">
        <v>100</v>
      </c>
      <c r="BE40" s="27" t="s">
        <v>101</v>
      </c>
      <c r="BF40" s="1400" t="s">
        <v>748</v>
      </c>
      <c r="BG40" s="1400" t="s">
        <v>749</v>
      </c>
      <c r="BH40" s="1400" t="s">
        <v>750</v>
      </c>
      <c r="BI40" s="1400" t="s">
        <v>751</v>
      </c>
      <c r="BJ40" s="1400" t="s">
        <v>752</v>
      </c>
      <c r="BK40" s="1400" t="s">
        <v>753</v>
      </c>
      <c r="BL40" s="1400" t="s">
        <v>1009</v>
      </c>
      <c r="BM40" s="1241" t="s">
        <v>1155</v>
      </c>
    </row>
    <row r="41" spans="1:65" x14ac:dyDescent="0.25">
      <c r="B41" s="19" t="s">
        <v>84</v>
      </c>
      <c r="C41" s="53">
        <f xml:space="preserve"> INDEX(V41:AG41,$B$2)</f>
        <v>855</v>
      </c>
      <c r="D41" s="53">
        <f>INDEX(AH41:AS41,$B$2)</f>
        <v>1334</v>
      </c>
      <c r="E41" s="53">
        <f>INDEX(AT41:BE41,$B$2)</f>
        <v>1801</v>
      </c>
      <c r="F41" s="53">
        <f xml:space="preserve"> INDEX(BG41:BR41,$B$2)</f>
        <v>1528</v>
      </c>
      <c r="H41" s="4">
        <f>INDEX(V41:X41,3)</f>
        <v>723</v>
      </c>
      <c r="I41" s="4">
        <f>INDEX(Y41:AA41,3)</f>
        <v>846</v>
      </c>
      <c r="J41" s="4">
        <f>INDEX(AB41:AD41,3)</f>
        <v>921</v>
      </c>
      <c r="K41" s="4">
        <f>INDEX(AE41:AG41,3)</f>
        <v>994</v>
      </c>
      <c r="L41" s="4">
        <f>INDEX(AH41:AJ41,3)</f>
        <v>1056</v>
      </c>
      <c r="M41" s="4">
        <f>INDEX(AK41:AM41,3)</f>
        <v>1325</v>
      </c>
      <c r="N41" s="4">
        <f>INDEX(AN41:AP41,3)</f>
        <v>1604</v>
      </c>
      <c r="O41" s="4">
        <f>INDEX(AQ41:AS41,3)</f>
        <v>1984</v>
      </c>
      <c r="P41" s="4">
        <f>INDEX(AT41:AV41,3)</f>
        <v>2116</v>
      </c>
      <c r="Q41" s="4">
        <f>INDEX(AW41:AY41,3)</f>
        <v>1972</v>
      </c>
      <c r="R41" s="4">
        <f>INDEX(AZ41:BB41,3)</f>
        <v>1781</v>
      </c>
      <c r="S41" s="4">
        <f>INDEX(BC41:BE41,3)</f>
        <v>1626</v>
      </c>
      <c r="T41" s="1244">
        <f>INDEX(BG41:BI41,IF(B2&lt;=3,B2,3))</f>
        <v>1590</v>
      </c>
      <c r="U41" s="1"/>
      <c r="V41" s="4">
        <f t="shared" ref="V41:BD41" si="66">SUM(V22:V26)</f>
        <v>626</v>
      </c>
      <c r="W41" s="4">
        <f t="shared" si="66"/>
        <v>660</v>
      </c>
      <c r="X41" s="4">
        <f t="shared" si="66"/>
        <v>723</v>
      </c>
      <c r="Y41" s="4">
        <f t="shared" si="66"/>
        <v>815</v>
      </c>
      <c r="Z41" s="4">
        <f t="shared" si="66"/>
        <v>863</v>
      </c>
      <c r="AA41" s="4">
        <f t="shared" si="66"/>
        <v>846</v>
      </c>
      <c r="AB41" s="4">
        <f t="shared" si="66"/>
        <v>855</v>
      </c>
      <c r="AC41" s="4">
        <f t="shared" si="66"/>
        <v>846</v>
      </c>
      <c r="AD41" s="4">
        <f t="shared" si="66"/>
        <v>921</v>
      </c>
      <c r="AE41" s="4">
        <f t="shared" si="66"/>
        <v>972</v>
      </c>
      <c r="AF41" s="4">
        <f t="shared" si="66"/>
        <v>1000</v>
      </c>
      <c r="AG41" s="4">
        <f t="shared" si="66"/>
        <v>994</v>
      </c>
      <c r="AH41" s="4">
        <f t="shared" si="66"/>
        <v>1013</v>
      </c>
      <c r="AI41" s="4">
        <f t="shared" si="66"/>
        <v>1004</v>
      </c>
      <c r="AJ41" s="4">
        <f t="shared" si="66"/>
        <v>1056</v>
      </c>
      <c r="AK41" s="4">
        <f t="shared" si="66"/>
        <v>1140</v>
      </c>
      <c r="AL41" s="4">
        <f t="shared" si="66"/>
        <v>1223</v>
      </c>
      <c r="AM41" s="4">
        <f t="shared" si="66"/>
        <v>1325</v>
      </c>
      <c r="AN41" s="4">
        <f t="shared" si="66"/>
        <v>1334</v>
      </c>
      <c r="AO41" s="4">
        <f t="shared" si="66"/>
        <v>1449</v>
      </c>
      <c r="AP41" s="4">
        <f t="shared" si="66"/>
        <v>1604</v>
      </c>
      <c r="AQ41" s="4">
        <f t="shared" si="66"/>
        <v>1743</v>
      </c>
      <c r="AR41" s="4">
        <f t="shared" si="66"/>
        <v>1866</v>
      </c>
      <c r="AS41" s="4">
        <f t="shared" si="66"/>
        <v>1984</v>
      </c>
      <c r="AT41" s="4">
        <f t="shared" si="66"/>
        <v>1994</v>
      </c>
      <c r="AU41" s="4">
        <f t="shared" si="66"/>
        <v>2113</v>
      </c>
      <c r="AV41" s="4">
        <f t="shared" si="66"/>
        <v>2116</v>
      </c>
      <c r="AW41" s="4">
        <f t="shared" si="66"/>
        <v>1947</v>
      </c>
      <c r="AX41" s="4">
        <f t="shared" si="66"/>
        <v>1999</v>
      </c>
      <c r="AY41" s="4">
        <f t="shared" si="66"/>
        <v>1972</v>
      </c>
      <c r="AZ41" s="4">
        <f t="shared" si="66"/>
        <v>1801</v>
      </c>
      <c r="BA41" s="4">
        <f t="shared" si="66"/>
        <v>1810</v>
      </c>
      <c r="BB41" s="4">
        <f t="shared" si="66"/>
        <v>1781</v>
      </c>
      <c r="BC41" s="4">
        <f t="shared" si="66"/>
        <v>1606</v>
      </c>
      <c r="BD41" s="4">
        <f t="shared" si="66"/>
        <v>1617</v>
      </c>
      <c r="BE41" s="4">
        <f>SUM(BE22:BE26)</f>
        <v>1626</v>
      </c>
      <c r="BF41" s="1401" t="s">
        <v>1010</v>
      </c>
      <c r="BG41" s="1441">
        <v>1563</v>
      </c>
      <c r="BH41" s="1441">
        <v>1580</v>
      </c>
      <c r="BI41" s="1441">
        <v>1590</v>
      </c>
      <c r="BJ41" s="1441">
        <v>1461</v>
      </c>
      <c r="BK41" s="1441">
        <v>1545</v>
      </c>
      <c r="BL41" s="1441">
        <v>1605</v>
      </c>
      <c r="BM41" s="1441">
        <v>1528</v>
      </c>
    </row>
    <row r="42" spans="1:65" x14ac:dyDescent="0.25">
      <c r="A42" s="69"/>
      <c r="B42" s="19" t="s">
        <v>79</v>
      </c>
      <c r="C42" s="55">
        <f>IFERROR(C43/SUM(C22:C26),"-")</f>
        <v>0.35555555555555557</v>
      </c>
      <c r="D42" s="55">
        <f>IFERROR(D43/SUM(D22:D26),"-")</f>
        <v>0.34107946026986508</v>
      </c>
      <c r="E42" s="55">
        <f>IFERROR(E43/SUM(E22:E26),"-")</f>
        <v>0.26152137701277067</v>
      </c>
      <c r="F42" s="55">
        <f>IFERROR(F43/SUM(F22:F26),"-")</f>
        <v>0.29319371727748689</v>
      </c>
      <c r="H42" s="55">
        <f t="shared" ref="H42:T42" si="67">IFERROR(H43/SUM(H22:H26),"-")</f>
        <v>0.37206085753803597</v>
      </c>
      <c r="I42" s="55">
        <f t="shared" si="67"/>
        <v>0.34160756501182032</v>
      </c>
      <c r="J42" s="55">
        <f t="shared" si="67"/>
        <v>0.3517915309446254</v>
      </c>
      <c r="K42" s="55">
        <f t="shared" si="67"/>
        <v>0.35714285714285715</v>
      </c>
      <c r="L42" s="55">
        <f t="shared" si="67"/>
        <v>0.33333333333333331</v>
      </c>
      <c r="M42" s="55">
        <f t="shared" si="67"/>
        <v>0.40301886792452829</v>
      </c>
      <c r="N42" s="55">
        <f t="shared" si="67"/>
        <v>0.36533665835411472</v>
      </c>
      <c r="O42" s="55">
        <f t="shared" si="67"/>
        <v>0.35786290322580644</v>
      </c>
      <c r="P42" s="55">
        <f t="shared" si="67"/>
        <v>0.27032136105860116</v>
      </c>
      <c r="Q42" s="55">
        <f t="shared" si="67"/>
        <v>0.34077079107505071</v>
      </c>
      <c r="R42" s="55">
        <f t="shared" si="67"/>
        <v>0.30207748455923639</v>
      </c>
      <c r="S42" s="55">
        <f t="shared" si="67"/>
        <v>0.42189421894218943</v>
      </c>
      <c r="T42" s="1250">
        <f t="shared" si="67"/>
        <v>0.29182389937106917</v>
      </c>
      <c r="U42" s="1"/>
      <c r="V42" s="55">
        <f t="shared" ref="V42:BE42" si="68">IFERROR(V43/SUM(V22:V26),"-")</f>
        <v>0.40894568690095845</v>
      </c>
      <c r="W42" s="55">
        <f t="shared" si="68"/>
        <v>0.20303030303030303</v>
      </c>
      <c r="X42" s="55">
        <f t="shared" si="68"/>
        <v>0.37206085753803597</v>
      </c>
      <c r="Y42" s="55">
        <f t="shared" si="68"/>
        <v>0.4</v>
      </c>
      <c r="Z42" s="55">
        <f t="shared" si="68"/>
        <v>0.33719582850521435</v>
      </c>
      <c r="AA42" s="55">
        <f t="shared" si="68"/>
        <v>0.34160756501182032</v>
      </c>
      <c r="AB42" s="55">
        <f t="shared" si="68"/>
        <v>0.35555555555555557</v>
      </c>
      <c r="AC42" s="55">
        <f t="shared" si="68"/>
        <v>0.36288416075650121</v>
      </c>
      <c r="AD42" s="55">
        <f t="shared" si="68"/>
        <v>0.3517915309446254</v>
      </c>
      <c r="AE42" s="55">
        <f t="shared" si="68"/>
        <v>0.29423868312757201</v>
      </c>
      <c r="AF42" s="55">
        <f t="shared" si="68"/>
        <v>0.41</v>
      </c>
      <c r="AG42" s="55">
        <f t="shared" si="68"/>
        <v>0.35714285714285715</v>
      </c>
      <c r="AH42" s="55">
        <f t="shared" si="68"/>
        <v>0.15301085883514315</v>
      </c>
      <c r="AI42" s="55">
        <f t="shared" si="68"/>
        <v>0.12848605577689243</v>
      </c>
      <c r="AJ42" s="55">
        <f t="shared" si="68"/>
        <v>0.33333333333333331</v>
      </c>
      <c r="AK42" s="55">
        <f t="shared" si="68"/>
        <v>0.25877192982456143</v>
      </c>
      <c r="AL42" s="55">
        <f t="shared" si="68"/>
        <v>0.30662305805396567</v>
      </c>
      <c r="AM42" s="55">
        <f t="shared" si="68"/>
        <v>0.40301886792452829</v>
      </c>
      <c r="AN42" s="55">
        <f t="shared" si="68"/>
        <v>0.34107946026986508</v>
      </c>
      <c r="AO42" s="55">
        <f t="shared" si="68"/>
        <v>0.33195307108350586</v>
      </c>
      <c r="AP42" s="55">
        <f t="shared" si="68"/>
        <v>0.36533665835411472</v>
      </c>
      <c r="AQ42" s="55">
        <f t="shared" si="68"/>
        <v>0.32587492828456682</v>
      </c>
      <c r="AR42" s="55">
        <f t="shared" si="68"/>
        <v>0.33922829581993569</v>
      </c>
      <c r="AS42" s="55">
        <f t="shared" si="68"/>
        <v>0.35786290322580644</v>
      </c>
      <c r="AT42" s="55">
        <f t="shared" si="68"/>
        <v>0.15747241725175526</v>
      </c>
      <c r="AU42" s="55">
        <f t="shared" si="68"/>
        <v>0.24088973024136298</v>
      </c>
      <c r="AV42" s="55">
        <f t="shared" si="68"/>
        <v>0.27032136105860116</v>
      </c>
      <c r="AW42" s="55">
        <f t="shared" si="68"/>
        <v>0.23985618900873137</v>
      </c>
      <c r="AX42" s="55">
        <f t="shared" si="68"/>
        <v>0.22161080540270134</v>
      </c>
      <c r="AY42" s="55">
        <f t="shared" si="68"/>
        <v>0.34077079107505071</v>
      </c>
      <c r="AZ42" s="55">
        <f t="shared" si="68"/>
        <v>0.26152137701277067</v>
      </c>
      <c r="BA42" s="55">
        <f t="shared" si="68"/>
        <v>0.29447513812154696</v>
      </c>
      <c r="BB42" s="55">
        <f t="shared" si="68"/>
        <v>0.30207748455923639</v>
      </c>
      <c r="BC42" s="55">
        <f t="shared" si="68"/>
        <v>0.28829389788293897</v>
      </c>
      <c r="BD42" s="55">
        <f t="shared" si="68"/>
        <v>0.34755720470006185</v>
      </c>
      <c r="BE42" s="55">
        <f t="shared" si="68"/>
        <v>0.42189421894218943</v>
      </c>
      <c r="BF42" s="19" t="s">
        <v>79</v>
      </c>
      <c r="BG42" s="1441">
        <v>0.24248240888118744</v>
      </c>
      <c r="BH42" s="1441">
        <v>7.9113923013210297E-2</v>
      </c>
      <c r="BI42" s="1441">
        <v>0.29182389378547668</v>
      </c>
      <c r="BJ42" s="1441">
        <v>0.2203969806432724</v>
      </c>
      <c r="BK42" s="1441">
        <v>0.28737863898277283</v>
      </c>
      <c r="BL42" s="1441">
        <v>0.35576322674751282</v>
      </c>
      <c r="BM42" s="1441">
        <v>0.29319372773170471</v>
      </c>
    </row>
    <row r="43" spans="1:65" x14ac:dyDescent="0.25">
      <c r="A43" s="69" t="s">
        <v>226</v>
      </c>
      <c r="B43" s="19" t="s">
        <v>85</v>
      </c>
      <c r="C43" s="53">
        <f>INDEX(V43:AG43,$B$2)</f>
        <v>304</v>
      </c>
      <c r="D43" s="53">
        <f xml:space="preserve"> INDEX(AH43:AS43,$B$2)</f>
        <v>455</v>
      </c>
      <c r="E43" s="53">
        <f xml:space="preserve"> INDEX(AT43:BE43,$B$2)</f>
        <v>471</v>
      </c>
      <c r="F43" s="53">
        <f xml:space="preserve"> INDEX(BG43:BR43,$B$2)</f>
        <v>448</v>
      </c>
      <c r="H43" s="4">
        <f>INDEX(V43:X43,3)</f>
        <v>269</v>
      </c>
      <c r="I43" s="4">
        <f>INDEX(Y43:AA43,3)</f>
        <v>289</v>
      </c>
      <c r="J43" s="4">
        <f>INDEX(AB43:AD43,3)</f>
        <v>324</v>
      </c>
      <c r="K43" s="4">
        <f>INDEX(AE43:AG43,3)</f>
        <v>355</v>
      </c>
      <c r="L43" s="4">
        <f>INDEX(AH43:AJ43,3)</f>
        <v>352</v>
      </c>
      <c r="M43" s="4">
        <f>INDEX(AK43:AM43,3)</f>
        <v>534</v>
      </c>
      <c r="N43" s="4">
        <f>INDEX(AN43:AP43,3)</f>
        <v>586</v>
      </c>
      <c r="O43" s="4">
        <f>INDEX(AQ43:AS43,3)</f>
        <v>710</v>
      </c>
      <c r="P43" s="4">
        <f>INDEX(AT43:AV43,3)</f>
        <v>572</v>
      </c>
      <c r="Q43" s="4">
        <f>INDEX(AW43:AY43,3)</f>
        <v>672</v>
      </c>
      <c r="R43" s="4">
        <f>INDEX(AZ43:BB43,3)</f>
        <v>538</v>
      </c>
      <c r="S43" s="4">
        <f>INDEX(BC43:BE43,3)</f>
        <v>686</v>
      </c>
      <c r="T43" s="1244">
        <f>INDEX(BG43:BI43,IF(B2&lt;=3, B2, 3))</f>
        <v>464</v>
      </c>
      <c r="U43" s="1"/>
      <c r="V43" s="4">
        <f>North!V43+South!V43</f>
        <v>256</v>
      </c>
      <c r="W43" s="4">
        <f>North!W43+South!W43</f>
        <v>134</v>
      </c>
      <c r="X43" s="4">
        <f>North!X43+South!X43</f>
        <v>269</v>
      </c>
      <c r="Y43" s="4">
        <f>North!Y43+South!Y43</f>
        <v>326</v>
      </c>
      <c r="Z43" s="4">
        <f>North!Z43+South!Z43</f>
        <v>291</v>
      </c>
      <c r="AA43" s="4">
        <f>North!AA43+South!AA43</f>
        <v>289</v>
      </c>
      <c r="AB43" s="4">
        <f>North!AB43+South!AB43</f>
        <v>304</v>
      </c>
      <c r="AC43" s="4">
        <f>North!AC43+South!AC43</f>
        <v>307</v>
      </c>
      <c r="AD43" s="4">
        <f>North!AD43+South!AD43</f>
        <v>324</v>
      </c>
      <c r="AE43" s="4">
        <f>North!AE43+South!AE43</f>
        <v>286</v>
      </c>
      <c r="AF43" s="4">
        <f>North!AF43+South!AF43</f>
        <v>410</v>
      </c>
      <c r="AG43" s="4">
        <f>North!AG43+South!AG43</f>
        <v>355</v>
      </c>
      <c r="AH43" s="4">
        <f>North!AH43+South!AH43</f>
        <v>155</v>
      </c>
      <c r="AI43" s="4">
        <f>North!AI43+South!AI43</f>
        <v>129</v>
      </c>
      <c r="AJ43" s="4">
        <f>North!AJ43+South!AJ43</f>
        <v>352</v>
      </c>
      <c r="AK43" s="4">
        <f>North!AK43+South!AK43</f>
        <v>295</v>
      </c>
      <c r="AL43" s="4">
        <f>North!AL43+South!AL43</f>
        <v>375</v>
      </c>
      <c r="AM43" s="4">
        <f>North!AM43+South!AM43</f>
        <v>534</v>
      </c>
      <c r="AN43" s="4">
        <f>North!AN43+South!AN43</f>
        <v>455</v>
      </c>
      <c r="AO43" s="4">
        <f>North!AO43+South!AO43</f>
        <v>481</v>
      </c>
      <c r="AP43" s="4">
        <f>North!AP43+South!AP43</f>
        <v>586</v>
      </c>
      <c r="AQ43" s="4">
        <f>North!AQ43+South!AQ43</f>
        <v>568</v>
      </c>
      <c r="AR43" s="4">
        <f>North!AR43+South!AR43</f>
        <v>633</v>
      </c>
      <c r="AS43" s="4">
        <f>North!AS43+South!AS43</f>
        <v>710</v>
      </c>
      <c r="AT43" s="4">
        <f>North!AT43+South!AT43</f>
        <v>314</v>
      </c>
      <c r="AU43" s="4">
        <f>North!AU43+South!AU43</f>
        <v>509</v>
      </c>
      <c r="AV43" s="4">
        <f>North!AV43+South!AV43</f>
        <v>572</v>
      </c>
      <c r="AW43" s="4">
        <f>North!AW43+South!AW43</f>
        <v>467</v>
      </c>
      <c r="AX43" s="4">
        <f>North!AX43+South!AX43</f>
        <v>443</v>
      </c>
      <c r="AY43" s="4">
        <f>North!AY43+South!AY43</f>
        <v>672</v>
      </c>
      <c r="AZ43" s="4">
        <f>North!AZ43+South!AZ43</f>
        <v>471</v>
      </c>
      <c r="BA43" s="4">
        <f>North!BA43+South!BA43</f>
        <v>533</v>
      </c>
      <c r="BB43" s="4">
        <f>North!BB43+South!BB43</f>
        <v>538</v>
      </c>
      <c r="BC43" s="4">
        <f>North!BC43+South!BC43</f>
        <v>463</v>
      </c>
      <c r="BD43" s="4">
        <f>North!BD43+South!BD43</f>
        <v>562</v>
      </c>
      <c r="BE43" s="4">
        <f>North!BE43+South!BE43</f>
        <v>686</v>
      </c>
      <c r="BF43" s="19" t="s">
        <v>1011</v>
      </c>
      <c r="BG43" s="1441">
        <v>379</v>
      </c>
      <c r="BH43" s="1441">
        <v>125</v>
      </c>
      <c r="BI43" s="1441">
        <v>464</v>
      </c>
      <c r="BJ43" s="1441">
        <v>322</v>
      </c>
      <c r="BK43" s="1441">
        <v>444</v>
      </c>
      <c r="BL43" s="1441">
        <v>571</v>
      </c>
      <c r="BM43" s="1441">
        <v>448</v>
      </c>
    </row>
    <row r="44" spans="1:65" x14ac:dyDescent="0.25">
      <c r="A44" s="69"/>
      <c r="B44" s="19" t="s">
        <v>80</v>
      </c>
      <c r="C44" s="49">
        <f>IFERROR(C77/C43,"-")</f>
        <v>1.638157894736842</v>
      </c>
      <c r="D44" s="49">
        <f>IFERROR(D77/D43,"-")</f>
        <v>2.035164835164835</v>
      </c>
      <c r="E44" s="49">
        <f>IFERROR(E77/E43,"-")</f>
        <v>2.4692144373673037</v>
      </c>
      <c r="F44" s="49">
        <f>IFERROR(F77/F43,"-")</f>
        <v>2.234375</v>
      </c>
      <c r="H44" s="49">
        <f>IFERROR(H77/H43,"-")</f>
        <v>1.6802973977695168</v>
      </c>
      <c r="I44" s="49">
        <f t="shared" ref="I44:S44" si="69">IFERROR(I77/I43,"-")</f>
        <v>1.7370242214532872</v>
      </c>
      <c r="J44" s="49">
        <f t="shared" si="69"/>
        <v>1.771604938271605</v>
      </c>
      <c r="K44" s="49">
        <f t="shared" si="69"/>
        <v>1.6676056338028169</v>
      </c>
      <c r="L44" s="49">
        <f t="shared" si="69"/>
        <v>1.9403409090909092</v>
      </c>
      <c r="M44" s="49">
        <f t="shared" si="69"/>
        <v>2.4344569288389515</v>
      </c>
      <c r="N44" s="49">
        <f t="shared" si="69"/>
        <v>2.1621160409556315</v>
      </c>
      <c r="O44" s="49">
        <f t="shared" si="69"/>
        <v>2.1084507042253522</v>
      </c>
      <c r="P44" s="49">
        <f t="shared" si="69"/>
        <v>2.0996503496503496</v>
      </c>
      <c r="Q44" s="49">
        <f t="shared" si="69"/>
        <v>2.5550595238095237</v>
      </c>
      <c r="R44" s="49">
        <f t="shared" si="69"/>
        <v>2.516728624535316</v>
      </c>
      <c r="S44" s="49">
        <f t="shared" si="69"/>
        <v>3.5422740524781342</v>
      </c>
      <c r="T44" s="1249">
        <f>IFERROR(T77/T43,"-")</f>
        <v>2.5538793103448274</v>
      </c>
      <c r="U44" s="1"/>
      <c r="V44" s="49">
        <f t="shared" ref="V44:BE44" si="70">IFERROR(V77/V43,"-")</f>
        <v>1.6953125</v>
      </c>
      <c r="W44" s="49">
        <f t="shared" si="70"/>
        <v>1.5746268656716418</v>
      </c>
      <c r="X44" s="49">
        <f t="shared" si="70"/>
        <v>1.6802973977695168</v>
      </c>
      <c r="Y44" s="49">
        <f t="shared" si="70"/>
        <v>1.7791411042944785</v>
      </c>
      <c r="Z44" s="49">
        <f t="shared" si="70"/>
        <v>1.6151202749140894</v>
      </c>
      <c r="AA44" s="49">
        <f t="shared" si="70"/>
        <v>1.7370242214532872</v>
      </c>
      <c r="AB44" s="49">
        <f t="shared" si="70"/>
        <v>1.638157894736842</v>
      </c>
      <c r="AC44" s="49">
        <f t="shared" si="70"/>
        <v>1.5895765472312704</v>
      </c>
      <c r="AD44" s="49">
        <f t="shared" si="70"/>
        <v>1.771604938271605</v>
      </c>
      <c r="AE44" s="49">
        <f t="shared" si="70"/>
        <v>1.6223776223776223</v>
      </c>
      <c r="AF44" s="49">
        <f t="shared" si="70"/>
        <v>1.9634146341463414</v>
      </c>
      <c r="AG44" s="49">
        <f t="shared" si="70"/>
        <v>1.6676056338028169</v>
      </c>
      <c r="AH44" s="49">
        <f t="shared" si="70"/>
        <v>1.3225806451612903</v>
      </c>
      <c r="AI44" s="49">
        <f t="shared" si="70"/>
        <v>1.5193798449612403</v>
      </c>
      <c r="AJ44" s="49">
        <f t="shared" si="70"/>
        <v>1.9403409090909092</v>
      </c>
      <c r="AK44" s="49">
        <f t="shared" si="70"/>
        <v>1.847457627118644</v>
      </c>
      <c r="AL44" s="49">
        <f t="shared" si="70"/>
        <v>1.9946666666666666</v>
      </c>
      <c r="AM44" s="49">
        <f t="shared" si="70"/>
        <v>2.4344569288389515</v>
      </c>
      <c r="AN44" s="49">
        <f t="shared" si="70"/>
        <v>2.035164835164835</v>
      </c>
      <c r="AO44" s="49">
        <f t="shared" si="70"/>
        <v>2.187110187110187</v>
      </c>
      <c r="AP44" s="49">
        <f t="shared" si="70"/>
        <v>2.1621160409556315</v>
      </c>
      <c r="AQ44" s="49">
        <f t="shared" si="70"/>
        <v>2.0880281690140845</v>
      </c>
      <c r="AR44" s="49">
        <f t="shared" si="70"/>
        <v>2.0726698262243284</v>
      </c>
      <c r="AS44" s="49">
        <f t="shared" si="70"/>
        <v>2.1084507042253522</v>
      </c>
      <c r="AT44" s="49">
        <f t="shared" si="70"/>
        <v>1.6210191082802548</v>
      </c>
      <c r="AU44" s="49">
        <f t="shared" si="70"/>
        <v>2.0530451866404715</v>
      </c>
      <c r="AV44" s="49">
        <f t="shared" si="70"/>
        <v>2.0996503496503496</v>
      </c>
      <c r="AW44" s="49">
        <f t="shared" si="70"/>
        <v>2.0107066381156318</v>
      </c>
      <c r="AX44" s="49">
        <f t="shared" si="70"/>
        <v>2.1083521444695261</v>
      </c>
      <c r="AY44" s="49">
        <f t="shared" si="70"/>
        <v>2.5550595238095237</v>
      </c>
      <c r="AZ44" s="49">
        <f t="shared" si="70"/>
        <v>2.4692144373673037</v>
      </c>
      <c r="BA44" s="49">
        <f>IFERROR(BA77/BA43,"-")</f>
        <v>2.4934333958724202</v>
      </c>
      <c r="BB44" s="49">
        <f t="shared" si="70"/>
        <v>2.516728624535316</v>
      </c>
      <c r="BC44" s="49">
        <f t="shared" si="70"/>
        <v>2.1576673866090714</v>
      </c>
      <c r="BD44" s="49">
        <f t="shared" si="70"/>
        <v>2.7046263345195731</v>
      </c>
      <c r="BE44" s="49">
        <f t="shared" si="70"/>
        <v>3.5422740524781342</v>
      </c>
      <c r="BF44" s="19" t="s">
        <v>80</v>
      </c>
      <c r="BG44" s="1441">
        <v>2.2796833515167236</v>
      </c>
      <c r="BH44" s="1441">
        <v>1.8240000009536743</v>
      </c>
      <c r="BI44" s="1441">
        <v>2.5538792610168457</v>
      </c>
      <c r="BJ44" s="1441">
        <v>2.04347825050354</v>
      </c>
      <c r="BK44" s="1441">
        <v>2.2477476596832275</v>
      </c>
      <c r="BL44" s="1441">
        <v>2.4150612354278564</v>
      </c>
      <c r="BM44" s="1441">
        <v>2.234375</v>
      </c>
    </row>
    <row r="45" spans="1:65" x14ac:dyDescent="0.25">
      <c r="A45" s="15" t="s">
        <v>225</v>
      </c>
      <c r="B45" s="19" t="s">
        <v>78</v>
      </c>
      <c r="C45" s="53">
        <f>SUM(V45                                                                                                                                                                                                                           : INDEX(V45:AG45,$B$2))</f>
        <v>539</v>
      </c>
      <c r="D45" s="53">
        <f>SUM(AH45                                                                                                                                                                                                                        : INDEX(AH45:AS45,$B$2))</f>
        <v>578</v>
      </c>
      <c r="E45" s="53">
        <f>SUM(AT45                                                                                                                                                                                                                        : INDEX(AT45:BE45,$B$2))</f>
        <v>495</v>
      </c>
      <c r="F45" s="53">
        <f>SUM(BG45                                                                                                                                                                                                                          : INDEX(BG45:BR45,$B$2))</f>
        <v>591</v>
      </c>
      <c r="H45" s="4">
        <f>North!H45+South!H45</f>
        <v>209</v>
      </c>
      <c r="I45" s="4">
        <f>North!I45+South!I45</f>
        <v>268</v>
      </c>
      <c r="J45" s="4">
        <f>North!J45+South!J45</f>
        <v>227</v>
      </c>
      <c r="K45" s="4">
        <f>North!K45+South!K45</f>
        <v>177</v>
      </c>
      <c r="L45" s="4">
        <f>North!L45+South!L45</f>
        <v>90</v>
      </c>
      <c r="M45" s="4">
        <f>North!M45+South!M45</f>
        <v>385</v>
      </c>
      <c r="N45" s="4">
        <f>North!N45+South!N45</f>
        <v>407</v>
      </c>
      <c r="O45" s="4">
        <f>North!O45+South!O45</f>
        <v>548</v>
      </c>
      <c r="P45" s="4">
        <f>North!P45+South!P45</f>
        <v>268</v>
      </c>
      <c r="Q45" s="4">
        <f>North!Q45+South!Q45</f>
        <v>166</v>
      </c>
      <c r="R45" s="4">
        <f>North!R45+South!R45</f>
        <v>210</v>
      </c>
      <c r="S45" s="4">
        <f>North!S45+South!S45</f>
        <v>215</v>
      </c>
      <c r="T45" s="1244">
        <f>SUM(BG45:BI45)</f>
        <v>148</v>
      </c>
      <c r="U45" s="4"/>
      <c r="V45" s="4">
        <f>North!V45+South!V45</f>
        <v>98</v>
      </c>
      <c r="W45" s="4">
        <f>North!W45+South!W45</f>
        <v>35</v>
      </c>
      <c r="X45" s="4">
        <f>North!X45+South!X45</f>
        <v>76</v>
      </c>
      <c r="Y45" s="4">
        <f>North!Y45+South!Y45</f>
        <v>118</v>
      </c>
      <c r="Z45" s="4">
        <f>North!Z45+South!Z45</f>
        <v>72</v>
      </c>
      <c r="AA45" s="4">
        <f>North!AA45+South!AA45</f>
        <v>78</v>
      </c>
      <c r="AB45" s="4">
        <f>North!AB45+South!AB45</f>
        <v>62</v>
      </c>
      <c r="AC45" s="4">
        <f>North!AC45+South!AC45</f>
        <v>63</v>
      </c>
      <c r="AD45" s="4">
        <f>North!AD45+South!AD45</f>
        <v>102</v>
      </c>
      <c r="AE45" s="4">
        <f>North!AE45+South!AE45</f>
        <v>58</v>
      </c>
      <c r="AF45" s="4">
        <f>North!AF45+South!AF45</f>
        <v>67</v>
      </c>
      <c r="AG45" s="4">
        <f>North!AG45+South!AG45</f>
        <v>52</v>
      </c>
      <c r="AH45" s="4">
        <f>North!AH45+South!AH45</f>
        <v>14</v>
      </c>
      <c r="AI45" s="4">
        <f>North!AI45+South!AI45</f>
        <v>11</v>
      </c>
      <c r="AJ45" s="4">
        <f>North!AJ45+South!AJ45</f>
        <v>65</v>
      </c>
      <c r="AK45" s="4">
        <f>North!AK45+South!AK45</f>
        <v>74</v>
      </c>
      <c r="AL45" s="4">
        <f>North!AL45+South!AL45</f>
        <v>131</v>
      </c>
      <c r="AM45" s="4">
        <f>North!AM45+South!AM45</f>
        <v>180</v>
      </c>
      <c r="AN45" s="4">
        <f>North!AN45+South!AN45</f>
        <v>103</v>
      </c>
      <c r="AO45" s="4">
        <f>North!AO45+South!AO45</f>
        <v>112</v>
      </c>
      <c r="AP45" s="4">
        <f>North!AP45+South!AP45</f>
        <v>192</v>
      </c>
      <c r="AQ45" s="4">
        <f>North!AQ45+South!AQ45</f>
        <v>176</v>
      </c>
      <c r="AR45" s="4">
        <f>North!AR45+South!AR45</f>
        <v>219</v>
      </c>
      <c r="AS45" s="4">
        <f>North!AS45+South!AS45</f>
        <v>153</v>
      </c>
      <c r="AT45" s="1290">
        <f t="shared" ref="AT45:BE45" si="71">SUM(AT32:AT36)</f>
        <v>78</v>
      </c>
      <c r="AU45" s="1290">
        <f t="shared" si="71"/>
        <v>132</v>
      </c>
      <c r="AV45" s="1290">
        <f t="shared" si="71"/>
        <v>58</v>
      </c>
      <c r="AW45" s="1290">
        <f t="shared" si="71"/>
        <v>57</v>
      </c>
      <c r="AX45" s="1290">
        <f t="shared" si="71"/>
        <v>54</v>
      </c>
      <c r="AY45" s="1290">
        <f t="shared" si="71"/>
        <v>55</v>
      </c>
      <c r="AZ45" s="1290">
        <f t="shared" si="71"/>
        <v>61</v>
      </c>
      <c r="BA45" s="1290">
        <f t="shared" si="71"/>
        <v>81</v>
      </c>
      <c r="BB45" s="1290">
        <f t="shared" si="71"/>
        <v>68</v>
      </c>
      <c r="BC45" s="1290">
        <f t="shared" si="71"/>
        <v>66</v>
      </c>
      <c r="BD45" s="1290">
        <f t="shared" si="71"/>
        <v>87</v>
      </c>
      <c r="BE45" s="1290">
        <f t="shared" si="71"/>
        <v>62</v>
      </c>
      <c r="BF45" s="19" t="s">
        <v>87</v>
      </c>
      <c r="BG45" s="1441">
        <v>46</v>
      </c>
      <c r="BH45" s="1441">
        <v>30</v>
      </c>
      <c r="BI45" s="1441">
        <v>72</v>
      </c>
      <c r="BJ45" s="1441">
        <v>66</v>
      </c>
      <c r="BK45" s="1441">
        <v>138</v>
      </c>
      <c r="BL45" s="1441">
        <v>142</v>
      </c>
      <c r="BM45" s="1441">
        <v>97</v>
      </c>
    </row>
    <row r="46" spans="1:65" x14ac:dyDescent="0.25">
      <c r="A46" s="35" t="s">
        <v>32</v>
      </c>
      <c r="B46" s="19"/>
      <c r="C46" s="49"/>
      <c r="D46" s="49"/>
      <c r="E46" s="49"/>
      <c r="F46" s="48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49"/>
      <c r="BG46" s="1"/>
      <c r="BH46" s="1"/>
      <c r="BI46" s="1"/>
      <c r="BJ46" s="1"/>
      <c r="BK46" s="1"/>
      <c r="BL46" s="1"/>
      <c r="BM46" s="1437"/>
    </row>
    <row r="47" spans="1:65" x14ac:dyDescent="0.25">
      <c r="A47" s="35" t="s">
        <v>32</v>
      </c>
    </row>
    <row r="48" spans="1:65" x14ac:dyDescent="0.25">
      <c r="A48" s="36" t="s">
        <v>207</v>
      </c>
      <c r="B48" s="20" t="s">
        <v>50</v>
      </c>
      <c r="C48" s="1253" t="str">
        <f>$C$3</f>
        <v>YTD '15</v>
      </c>
      <c r="D48" s="1254" t="str">
        <f>$D$3</f>
        <v>YTD '16</v>
      </c>
      <c r="E48" s="1255" t="str">
        <f>$E$3</f>
        <v>YTD '17</v>
      </c>
      <c r="F48" s="1256" t="str">
        <f>$F$3</f>
        <v>YTD '18</v>
      </c>
      <c r="G48" s="2" t="s">
        <v>32</v>
      </c>
      <c r="H48" s="24" t="str">
        <f>$H$3</f>
        <v>Q1 '15</v>
      </c>
      <c r="I48" s="24" t="str">
        <f>$I$3</f>
        <v>Q2 '15</v>
      </c>
      <c r="J48" s="24" t="str">
        <f>$J$3</f>
        <v>Q3 '15</v>
      </c>
      <c r="K48" s="24" t="str">
        <f>$K$3</f>
        <v>Q4 '15</v>
      </c>
      <c r="L48" s="26" t="str">
        <f>$L$3</f>
        <v>Q1 '16</v>
      </c>
      <c r="M48" s="26" t="str">
        <f>$M$3</f>
        <v>Q2 '16</v>
      </c>
      <c r="N48" s="26" t="str">
        <f>$N$3</f>
        <v>Q3 '16</v>
      </c>
      <c r="O48" s="26" t="str">
        <f>$O$3</f>
        <v>Q4 '16</v>
      </c>
      <c r="P48" s="24" t="str">
        <f>$P$3</f>
        <v>Q1 '17</v>
      </c>
      <c r="Q48" s="24" t="str">
        <f>$Q$3</f>
        <v>Q2 '17</v>
      </c>
      <c r="R48" s="24" t="str">
        <f>$R$3</f>
        <v>Q3 '17</v>
      </c>
      <c r="S48" s="24" t="str">
        <f>$S$3</f>
        <v>Q4 '17</v>
      </c>
      <c r="T48" s="1241" t="str">
        <f>$T$3</f>
        <v>Q1'28</v>
      </c>
      <c r="U48" s="16" t="s">
        <v>32</v>
      </c>
      <c r="V48" s="24" t="s">
        <v>0</v>
      </c>
      <c r="W48" s="24" t="s">
        <v>1</v>
      </c>
      <c r="X48" s="24" t="s">
        <v>2</v>
      </c>
      <c r="Y48" s="24" t="s">
        <v>3</v>
      </c>
      <c r="Z48" s="24" t="s">
        <v>4</v>
      </c>
      <c r="AA48" s="24" t="s">
        <v>5</v>
      </c>
      <c r="AB48" s="24" t="s">
        <v>6</v>
      </c>
      <c r="AC48" s="24" t="s">
        <v>7</v>
      </c>
      <c r="AD48" s="24" t="s">
        <v>8</v>
      </c>
      <c r="AE48" s="24" t="s">
        <v>9</v>
      </c>
      <c r="AF48" s="24" t="s">
        <v>10</v>
      </c>
      <c r="AG48" s="24" t="s">
        <v>11</v>
      </c>
      <c r="AH48" s="25" t="s">
        <v>12</v>
      </c>
      <c r="AI48" s="25" t="s">
        <v>13</v>
      </c>
      <c r="AJ48" s="25" t="s">
        <v>14</v>
      </c>
      <c r="AK48" s="25" t="s">
        <v>15</v>
      </c>
      <c r="AL48" s="25" t="s">
        <v>16</v>
      </c>
      <c r="AM48" s="25" t="s">
        <v>17</v>
      </c>
      <c r="AN48" s="25" t="s">
        <v>18</v>
      </c>
      <c r="AO48" s="25" t="s">
        <v>19</v>
      </c>
      <c r="AP48" s="25" t="s">
        <v>20</v>
      </c>
      <c r="AQ48" s="25" t="s">
        <v>21</v>
      </c>
      <c r="AR48" s="25" t="s">
        <v>22</v>
      </c>
      <c r="AS48" s="25" t="s">
        <v>23</v>
      </c>
      <c r="AT48" s="22" t="s">
        <v>24</v>
      </c>
      <c r="AU48" s="22" t="s">
        <v>25</v>
      </c>
      <c r="AV48" s="22" t="s">
        <v>26</v>
      </c>
      <c r="AW48" s="22" t="s">
        <v>27</v>
      </c>
      <c r="AX48" s="22" t="s">
        <v>28</v>
      </c>
      <c r="AY48" s="22" t="s">
        <v>29</v>
      </c>
      <c r="AZ48" s="27" t="s">
        <v>96</v>
      </c>
      <c r="BA48" s="27" t="s">
        <v>97</v>
      </c>
      <c r="BB48" s="27" t="s">
        <v>98</v>
      </c>
      <c r="BC48" s="27" t="s">
        <v>99</v>
      </c>
      <c r="BD48" s="27" t="s">
        <v>100</v>
      </c>
      <c r="BE48" s="27" t="s">
        <v>101</v>
      </c>
      <c r="BF48" s="1400" t="s">
        <v>748</v>
      </c>
      <c r="BG48" s="1241">
        <v>43118</v>
      </c>
      <c r="BH48" s="1241">
        <v>43149</v>
      </c>
      <c r="BI48" s="1241">
        <v>43177</v>
      </c>
      <c r="BJ48" s="1241">
        <v>43208</v>
      </c>
      <c r="BK48" s="1241">
        <v>43238</v>
      </c>
      <c r="BL48" s="1241">
        <v>43269</v>
      </c>
      <c r="BM48" s="1241">
        <v>43299</v>
      </c>
    </row>
    <row r="49" spans="1:65" x14ac:dyDescent="0.25">
      <c r="A49" s="15" t="s">
        <v>183</v>
      </c>
      <c r="B49" s="15" t="s">
        <v>56</v>
      </c>
      <c r="C49" s="53">
        <f>SUM(V49                                                                                                                                                                                                                      : INDEX(V49:AG49,$B$2))</f>
        <v>29739.694499999998</v>
      </c>
      <c r="D49" s="53">
        <f>SUM(AH49                                                                                                                                                                                                                      : INDEX(AH49:AS49,$B$2))</f>
        <v>26178.924499999961</v>
      </c>
      <c r="E49" s="53">
        <f>SUM(AT49                                                                                                                                                                                                                       : INDEX(AT49:BE49,$B$2))</f>
        <v>83428.025500000003</v>
      </c>
      <c r="F49" s="53">
        <f>SUM(BG49                                                                                                                                                                                                                         : INDEX(BG49:BR49,$B$2))</f>
        <v>0</v>
      </c>
      <c r="G49" s="4"/>
      <c r="H49" s="4">
        <f t="shared" ref="H49:H56" si="72">SUM(V49:X49)</f>
        <v>8570.9030000000002</v>
      </c>
      <c r="I49" s="4">
        <f t="shared" ref="I49:I59" si="73">SUM(Y49:AA49)</f>
        <v>13622.258</v>
      </c>
      <c r="J49" s="4">
        <f t="shared" ref="J49:J59" si="74">SUM(AB49:AD49)</f>
        <v>16729.070999999996</v>
      </c>
      <c r="K49" s="4">
        <f t="shared" ref="K49:K59" si="75">SUM(AE49:AG49)</f>
        <v>18868.037499999977</v>
      </c>
      <c r="L49" s="4">
        <f t="shared" ref="L49:L59" si="76">SUM(AH49:AJ49)</f>
        <v>8800.4539999999597</v>
      </c>
      <c r="M49" s="4">
        <f t="shared" ref="M49:M59" si="77">SUM(AK49:AM49)</f>
        <v>13940.108500000002</v>
      </c>
      <c r="N49" s="4">
        <f t="shared" ref="N49:N59" si="78">SUM(AN49:AP49)</f>
        <v>9826.7255000000005</v>
      </c>
      <c r="O49" s="4">
        <f t="shared" ref="O49:O59" si="79">SUM(AQ49:AS49)</f>
        <v>13984.223999999998</v>
      </c>
      <c r="P49" s="4">
        <f t="shared" ref="P49:P59" si="80">SUM(AT49:AV49)</f>
        <v>24506.34550000001</v>
      </c>
      <c r="Q49" s="4">
        <f t="shared" ref="Q49:Q59" si="81">SUM(AW49:AY49)</f>
        <v>47774.17</v>
      </c>
      <c r="R49" s="4">
        <f t="shared" ref="R49:R59" si="82">SUM(AZ49:BB49)</f>
        <v>50681.259000000005</v>
      </c>
      <c r="S49" s="4">
        <f t="shared" ref="S49:S59" si="83">SUM(BC49:BE49)</f>
        <v>69413.628499999992</v>
      </c>
      <c r="T49" s="1244">
        <f t="shared" ref="T49:T61" si="84">SUM(BG49:BI49)</f>
        <v>0</v>
      </c>
      <c r="U49" s="4"/>
      <c r="V49" s="44">
        <f>North!V49+South!V49</f>
        <v>2052.6610000000001</v>
      </c>
      <c r="W49" s="44">
        <f>North!W49+South!W49</f>
        <v>1303.846</v>
      </c>
      <c r="X49" s="44">
        <f>North!X49+South!X49</f>
        <v>5214.3959999999997</v>
      </c>
      <c r="Y49" s="44">
        <f>North!Y49+South!Y49</f>
        <v>5640.4014999999999</v>
      </c>
      <c r="Z49" s="44">
        <f>North!Z49+South!Z49</f>
        <v>3233.2915000000003</v>
      </c>
      <c r="AA49" s="44">
        <f>North!AA49+South!AA49</f>
        <v>4748.5650000000005</v>
      </c>
      <c r="AB49" s="44">
        <f>North!AB49+South!AB49</f>
        <v>7546.5334999999995</v>
      </c>
      <c r="AC49" s="44">
        <f>North!AC49+South!AC49</f>
        <v>2405.0050000000001</v>
      </c>
      <c r="AD49" s="44">
        <f>North!AD49+South!AD49</f>
        <v>6777.5324999999993</v>
      </c>
      <c r="AE49" s="44">
        <f>North!AE49+South!AE49</f>
        <v>4765.0289999999895</v>
      </c>
      <c r="AF49" s="44">
        <f>North!AF49+South!AF49</f>
        <v>4839.5445</v>
      </c>
      <c r="AG49" s="44">
        <f>North!AG49+South!AG49</f>
        <v>9263.463999999989</v>
      </c>
      <c r="AH49" s="44">
        <f>North!AH49+South!AH49</f>
        <v>2249.5889999999999</v>
      </c>
      <c r="AI49" s="44">
        <f>North!AI49+South!AI49</f>
        <v>2135.14499999997</v>
      </c>
      <c r="AJ49" s="44">
        <f>North!AJ49+South!AJ49</f>
        <v>4415.7199999999903</v>
      </c>
      <c r="AK49" s="44">
        <f>North!AK49+South!AK49</f>
        <v>6653.8460000000005</v>
      </c>
      <c r="AL49" s="44">
        <f>North!AL49+South!AL49</f>
        <v>3561.0540000000001</v>
      </c>
      <c r="AM49" s="44">
        <f>North!AM49+South!AM49</f>
        <v>3725.2085000000002</v>
      </c>
      <c r="AN49" s="44">
        <f>North!AN49+South!AN49</f>
        <v>3438.3620000000001</v>
      </c>
      <c r="AO49" s="44">
        <f>North!AO49+South!AO49</f>
        <v>2684.6194999999998</v>
      </c>
      <c r="AP49" s="44">
        <f>North!AP49+South!AP49</f>
        <v>3703.7440000000001</v>
      </c>
      <c r="AQ49" s="44">
        <f>North!AQ49+South!AQ49</f>
        <v>3162.1419999999998</v>
      </c>
      <c r="AR49" s="44">
        <f>North!AR49+South!AR49</f>
        <v>3886.2655</v>
      </c>
      <c r="AS49" s="44">
        <f>North!AS49+South!AS49</f>
        <v>6935.8164999999999</v>
      </c>
      <c r="AT49" s="44">
        <f>North!AT49+South!AT49</f>
        <v>5031.0820000000003</v>
      </c>
      <c r="AU49" s="44">
        <f>North!AU49+South!AU49</f>
        <v>9389.4535000000105</v>
      </c>
      <c r="AV49" s="44">
        <f>North!AV49+South!AV49</f>
        <v>10085.810000000001</v>
      </c>
      <c r="AW49" s="44">
        <f>North!AW49+South!AW49</f>
        <v>15694.68</v>
      </c>
      <c r="AX49" s="44">
        <f>North!AX49+South!AX49</f>
        <v>14764.74</v>
      </c>
      <c r="AY49" s="44">
        <f>North!AY49+South!AY49</f>
        <v>17314.75</v>
      </c>
      <c r="AZ49" s="44">
        <f>North!AZ49+South!AZ49</f>
        <v>11147.51</v>
      </c>
      <c r="BA49" s="44">
        <f>North!BA49+South!BA49</f>
        <v>16665.349999999999</v>
      </c>
      <c r="BB49" s="44">
        <f>North!BB49+South!BB49</f>
        <v>22868.399000000001</v>
      </c>
      <c r="BC49" s="44">
        <f>North!BC49+South!BC49</f>
        <v>20502.919999999998</v>
      </c>
      <c r="BD49" s="44">
        <f>North!BD49+South!BD49</f>
        <v>18689.303499999998</v>
      </c>
      <c r="BE49" s="44">
        <f>North!BE49+South!BE49</f>
        <v>30221.404999999999</v>
      </c>
      <c r="BF49" s="53"/>
      <c r="BG49" s="44"/>
      <c r="BH49" s="44"/>
      <c r="BI49" s="44"/>
      <c r="BJ49" s="44"/>
      <c r="BK49" s="44"/>
      <c r="BL49" s="44"/>
      <c r="BM49" s="44"/>
    </row>
    <row r="50" spans="1:65" x14ac:dyDescent="0.25">
      <c r="A50" s="15" t="s">
        <v>184</v>
      </c>
      <c r="B50" s="15" t="s">
        <v>43</v>
      </c>
      <c r="C50" s="53">
        <f>SUM(V50                                                                                                                                                                                                                     : INDEX(V50:AG50,$B$2))</f>
        <v>22923.789000000001</v>
      </c>
      <c r="D50" s="53">
        <f>SUM(AH50                                                                                                                                                                                                                       : INDEX(AH50:AS50,$B$2))</f>
        <v>44415.492000000093</v>
      </c>
      <c r="E50" s="53">
        <f>SUM(AT50                                                                                                                                                                                                                       : INDEX(AT50:BE50,$B$2))</f>
        <v>74902.911000000007</v>
      </c>
      <c r="F50" s="53">
        <f>SUM(BG50                                                                                                                                                                                                                         : INDEX(BG50:BR50,$B$2))</f>
        <v>0</v>
      </c>
      <c r="G50" s="4"/>
      <c r="H50" s="4">
        <f t="shared" si="72"/>
        <v>6249.1995000000006</v>
      </c>
      <c r="I50" s="4">
        <f t="shared" si="73"/>
        <v>12123.0005</v>
      </c>
      <c r="J50" s="4">
        <f t="shared" si="74"/>
        <v>13940.355</v>
      </c>
      <c r="K50" s="4">
        <f t="shared" si="75"/>
        <v>21795.481000000029</v>
      </c>
      <c r="L50" s="4">
        <f t="shared" si="76"/>
        <v>11602.374000000002</v>
      </c>
      <c r="M50" s="4">
        <f t="shared" si="77"/>
        <v>26231.39400000008</v>
      </c>
      <c r="N50" s="4">
        <f t="shared" si="78"/>
        <v>28181.15050000008</v>
      </c>
      <c r="O50" s="4">
        <f t="shared" si="79"/>
        <v>40268.167000000183</v>
      </c>
      <c r="P50" s="4">
        <f t="shared" si="80"/>
        <v>24254.591000000008</v>
      </c>
      <c r="Q50" s="4">
        <f t="shared" si="81"/>
        <v>39530.289999999994</v>
      </c>
      <c r="R50" s="4">
        <f t="shared" si="82"/>
        <v>38513.320999999996</v>
      </c>
      <c r="S50" s="4">
        <f t="shared" si="83"/>
        <v>50762.471999999994</v>
      </c>
      <c r="T50" s="1244">
        <f t="shared" si="84"/>
        <v>0</v>
      </c>
      <c r="U50" s="4"/>
      <c r="V50" s="44">
        <f>North!V50+South!V50</f>
        <v>2215.0100000000002</v>
      </c>
      <c r="W50" s="44">
        <f>North!W50+South!W50</f>
        <v>1135.6510000000001</v>
      </c>
      <c r="X50" s="44">
        <f>North!X50+South!X50</f>
        <v>2898.5385000000001</v>
      </c>
      <c r="Y50" s="44">
        <f>North!Y50+South!Y50</f>
        <v>4939.4570000000003</v>
      </c>
      <c r="Z50" s="44">
        <f>North!Z50+South!Z50</f>
        <v>3233.6025</v>
      </c>
      <c r="AA50" s="44">
        <f>North!AA50+South!AA50</f>
        <v>3949.9409999999998</v>
      </c>
      <c r="AB50" s="44">
        <f>North!AB50+South!AB50</f>
        <v>4551.5889999999999</v>
      </c>
      <c r="AC50" s="44">
        <f>North!AC50+South!AC50</f>
        <v>2968.5990000000002</v>
      </c>
      <c r="AD50" s="44">
        <f>North!AD50+South!AD50</f>
        <v>6420.1669999999995</v>
      </c>
      <c r="AE50" s="44">
        <f>North!AE50+South!AE50</f>
        <v>3850.6580000000004</v>
      </c>
      <c r="AF50" s="44">
        <f>North!AF50+South!AF50</f>
        <v>9004.2370000000301</v>
      </c>
      <c r="AG50" s="44">
        <f>North!AG50+South!AG50</f>
        <v>8940.5859999999993</v>
      </c>
      <c r="AH50" s="44">
        <f>North!AH50+South!AH50</f>
        <v>1368.249</v>
      </c>
      <c r="AI50" s="44">
        <f>North!AI50+South!AI50</f>
        <v>1100.796</v>
      </c>
      <c r="AJ50" s="44">
        <f>North!AJ50+South!AJ50</f>
        <v>9133.3290000000015</v>
      </c>
      <c r="AK50" s="44">
        <f>North!AK50+South!AK50</f>
        <v>7448.6030000000101</v>
      </c>
      <c r="AL50" s="44">
        <f>North!AL50+South!AL50</f>
        <v>6115.0020000000004</v>
      </c>
      <c r="AM50" s="44">
        <f>North!AM50+South!AM50</f>
        <v>12667.78900000007</v>
      </c>
      <c r="AN50" s="44">
        <f>North!AN50+South!AN50</f>
        <v>6581.7240000000102</v>
      </c>
      <c r="AO50" s="44">
        <f>North!AO50+South!AO50</f>
        <v>7981.6760000000195</v>
      </c>
      <c r="AP50" s="44">
        <f>North!AP50+South!AP50</f>
        <v>13617.750500000049</v>
      </c>
      <c r="AQ50" s="44">
        <f>North!AQ50+South!AQ50</f>
        <v>8497.1710000000203</v>
      </c>
      <c r="AR50" s="44">
        <f>North!AR50+South!AR50</f>
        <v>11235.910000000051</v>
      </c>
      <c r="AS50" s="44">
        <f>North!AS50+South!AS50</f>
        <v>20535.086000000112</v>
      </c>
      <c r="AT50" s="44">
        <f>North!AT50+South!AT50</f>
        <v>4021.123</v>
      </c>
      <c r="AU50" s="44">
        <f>North!AU50+South!AU50</f>
        <v>5862.4380000000092</v>
      </c>
      <c r="AV50" s="44">
        <f>North!AV50+South!AV50</f>
        <v>14371.029999999999</v>
      </c>
      <c r="AW50" s="44">
        <f>North!AW50+South!AW50</f>
        <v>10653.189999999999</v>
      </c>
      <c r="AX50" s="44">
        <f>North!AX50+South!AX50</f>
        <v>9712.19</v>
      </c>
      <c r="AY50" s="44">
        <f>North!AY50+South!AY50</f>
        <v>19164.91</v>
      </c>
      <c r="AZ50" s="44">
        <f>North!AZ50+South!AZ50</f>
        <v>11118.03</v>
      </c>
      <c r="BA50" s="44">
        <f>North!BA50+South!BA50</f>
        <v>13333.358</v>
      </c>
      <c r="BB50" s="44">
        <f>North!BB50+South!BB50</f>
        <v>14061.932999999999</v>
      </c>
      <c r="BC50" s="44">
        <f>North!BC50+South!BC50</f>
        <v>9121.4279999999999</v>
      </c>
      <c r="BD50" s="44">
        <f>North!BD50+South!BD50</f>
        <v>14667.732</v>
      </c>
      <c r="BE50" s="44">
        <f>North!BE50+South!BE50</f>
        <v>26973.311999999998</v>
      </c>
      <c r="BF50" s="53"/>
      <c r="BG50" s="44"/>
      <c r="BH50" s="44"/>
      <c r="BI50" s="44"/>
      <c r="BJ50" s="44"/>
      <c r="BK50" s="44"/>
      <c r="BL50" s="44"/>
      <c r="BM50" s="44"/>
    </row>
    <row r="51" spans="1:65" x14ac:dyDescent="0.25">
      <c r="A51" s="15" t="s">
        <v>185</v>
      </c>
      <c r="B51" s="15" t="s">
        <v>44</v>
      </c>
      <c r="C51" s="53">
        <f>SUM(V51                                                                                                                                                                                                                     : INDEX(V51:AG51,$B$2))</f>
        <v>19730.486499999999</v>
      </c>
      <c r="D51" s="53">
        <f>SUM(AH51                                                                                                                                                                                                                       : INDEX(AH51:AS51,$B$2))</f>
        <v>23950.418999999998</v>
      </c>
      <c r="E51" s="53">
        <f>SUM(AT51                                                                                                                                                                                                                       : INDEX(AT51:BE51,$B$2))</f>
        <v>34183.549999999996</v>
      </c>
      <c r="F51" s="53">
        <f>SUM(BG51                                                                                                                                                                                                                         : INDEX(BG51:BR51,$B$2))</f>
        <v>0</v>
      </c>
      <c r="G51" s="4"/>
      <c r="H51" s="4">
        <f t="shared" si="72"/>
        <v>5831.4139999999989</v>
      </c>
      <c r="I51" s="4">
        <f t="shared" si="73"/>
        <v>10291.779500000001</v>
      </c>
      <c r="J51" s="4">
        <f t="shared" si="74"/>
        <v>10799.514000000001</v>
      </c>
      <c r="K51" s="4">
        <f t="shared" si="75"/>
        <v>16596.396000000008</v>
      </c>
      <c r="L51" s="4">
        <f t="shared" si="76"/>
        <v>4538.400999999998</v>
      </c>
      <c r="M51" s="4">
        <f t="shared" si="77"/>
        <v>14059.059000000001</v>
      </c>
      <c r="N51" s="4">
        <f t="shared" si="78"/>
        <v>17327.770000000019</v>
      </c>
      <c r="O51" s="4">
        <f t="shared" si="79"/>
        <v>26498.251000000033</v>
      </c>
      <c r="P51" s="4">
        <f t="shared" si="80"/>
        <v>13250.07</v>
      </c>
      <c r="Q51" s="4">
        <f t="shared" si="81"/>
        <v>15527.980000000001</v>
      </c>
      <c r="R51" s="4">
        <f t="shared" si="82"/>
        <v>16890.981</v>
      </c>
      <c r="S51" s="4">
        <f t="shared" si="83"/>
        <v>15020.0795</v>
      </c>
      <c r="T51" s="1244">
        <f t="shared" si="84"/>
        <v>0</v>
      </c>
      <c r="U51" s="4"/>
      <c r="V51" s="44">
        <f>North!V51+South!V51</f>
        <v>1833.4189999999999</v>
      </c>
      <c r="W51" s="44">
        <f>North!W51+South!W51</f>
        <v>1845.8719999999989</v>
      </c>
      <c r="X51" s="44">
        <f>North!X51+South!X51</f>
        <v>2152.123</v>
      </c>
      <c r="Y51" s="44">
        <f>North!Y51+South!Y51</f>
        <v>3245.8809999999999</v>
      </c>
      <c r="Z51" s="44">
        <f>North!Z51+South!Z51</f>
        <v>3462.1035000000002</v>
      </c>
      <c r="AA51" s="44">
        <f>North!AA51+South!AA51</f>
        <v>3583.7950000000001</v>
      </c>
      <c r="AB51" s="44">
        <f>North!AB51+South!AB51</f>
        <v>3607.2930000000001</v>
      </c>
      <c r="AC51" s="44">
        <f>North!AC51+South!AC51</f>
        <v>2551.8900000000003</v>
      </c>
      <c r="AD51" s="44">
        <f>North!AD51+South!AD51</f>
        <v>4640.3310000000001</v>
      </c>
      <c r="AE51" s="44">
        <f>North!AE51+South!AE51</f>
        <v>4692.4780000000001</v>
      </c>
      <c r="AF51" s="44">
        <f>North!AF51+South!AF51</f>
        <v>3067.681</v>
      </c>
      <c r="AG51" s="44">
        <f>North!AG51+South!AG51</f>
        <v>8836.2370000000101</v>
      </c>
      <c r="AH51" s="44">
        <f>North!AH51+South!AH51</f>
        <v>1892.0679999999979</v>
      </c>
      <c r="AI51" s="44">
        <f>North!AI51+South!AI51</f>
        <v>1061.71</v>
      </c>
      <c r="AJ51" s="44">
        <f>North!AJ51+South!AJ51</f>
        <v>1584.623</v>
      </c>
      <c r="AK51" s="44">
        <f>North!AK51+South!AK51</f>
        <v>3938.538</v>
      </c>
      <c r="AL51" s="44">
        <f>North!AL51+South!AL51</f>
        <v>3667.857</v>
      </c>
      <c r="AM51" s="44">
        <f>North!AM51+South!AM51</f>
        <v>6452.6640000000007</v>
      </c>
      <c r="AN51" s="44">
        <f>North!AN51+South!AN51</f>
        <v>5352.9589999999998</v>
      </c>
      <c r="AO51" s="44">
        <f>North!AO51+South!AO51</f>
        <v>3978.529</v>
      </c>
      <c r="AP51" s="44">
        <f>North!AP51+South!AP51</f>
        <v>7996.2820000000202</v>
      </c>
      <c r="AQ51" s="44">
        <f>North!AQ51+South!AQ51</f>
        <v>7832.3809999999994</v>
      </c>
      <c r="AR51" s="44">
        <f>North!AR51+South!AR51</f>
        <v>8536.5800000000108</v>
      </c>
      <c r="AS51" s="44">
        <f>North!AS51+South!AS51</f>
        <v>10129.290000000021</v>
      </c>
      <c r="AT51" s="44">
        <f>North!AT51+South!AT51</f>
        <v>3546.127</v>
      </c>
      <c r="AU51" s="44">
        <f>North!AU51+South!AU51</f>
        <v>2647.5230000000001</v>
      </c>
      <c r="AV51" s="44">
        <f>North!AV51+South!AV51</f>
        <v>7056.42</v>
      </c>
      <c r="AW51" s="44">
        <f>North!AW51+South!AW51</f>
        <v>5407.6</v>
      </c>
      <c r="AX51" s="44">
        <f>North!AX51+South!AX51</f>
        <v>5843.96</v>
      </c>
      <c r="AY51" s="44">
        <f>North!AY51+South!AY51</f>
        <v>4276.42</v>
      </c>
      <c r="AZ51" s="44">
        <f>North!AZ51+South!AZ51</f>
        <v>5405.5</v>
      </c>
      <c r="BA51" s="44">
        <f>North!BA51+South!BA51</f>
        <v>5299.6109999999999</v>
      </c>
      <c r="BB51" s="44">
        <f>North!BB51+South!BB51</f>
        <v>6185.87</v>
      </c>
      <c r="BC51" s="44">
        <f>North!BC51+South!BC51</f>
        <v>4531.4059999999999</v>
      </c>
      <c r="BD51" s="44">
        <f>North!BD51+South!BD51</f>
        <v>3163.4549999999999</v>
      </c>
      <c r="BE51" s="44">
        <f>North!BE51+South!BE51</f>
        <v>7325.2184999999999</v>
      </c>
      <c r="BF51" s="53"/>
      <c r="BG51" s="44"/>
      <c r="BH51" s="44"/>
      <c r="BI51" s="44"/>
      <c r="BJ51" s="44"/>
      <c r="BK51" s="44"/>
      <c r="BL51" s="44"/>
      <c r="BM51" s="44"/>
    </row>
    <row r="52" spans="1:65" x14ac:dyDescent="0.25">
      <c r="A52" s="15" t="s">
        <v>186</v>
      </c>
      <c r="B52" s="15" t="s">
        <v>45</v>
      </c>
      <c r="C52" s="53">
        <f>SUM(V52                                                                                                                                                                                                                     : INDEX(V52:AG52,$B$2))</f>
        <v>23354.467999999986</v>
      </c>
      <c r="D52" s="53">
        <f>SUM(AH52                                                                                                                                                                                                                     : INDEX(AH52:AS52,$B$2))</f>
        <v>29556.769999999997</v>
      </c>
      <c r="E52" s="53">
        <f>SUM(AT52                                                                                                                                                                                                                       : INDEX(AT52:BE52,$B$2))</f>
        <v>44260.318000000007</v>
      </c>
      <c r="F52" s="53">
        <f>SUM(BG52                                                                                                                                                                                                                         : INDEX(BG52:BR52,$B$2))</f>
        <v>0</v>
      </c>
      <c r="G52" s="4"/>
      <c r="H52" s="4">
        <f t="shared" si="72"/>
        <v>8167.4889999999996</v>
      </c>
      <c r="I52" s="4">
        <f t="shared" si="73"/>
        <v>10494.73599999999</v>
      </c>
      <c r="J52" s="4">
        <f t="shared" si="74"/>
        <v>12897.112000000001</v>
      </c>
      <c r="K52" s="4">
        <f t="shared" si="75"/>
        <v>19661.0995</v>
      </c>
      <c r="L52" s="4">
        <f t="shared" si="76"/>
        <v>10866.137999999999</v>
      </c>
      <c r="M52" s="4">
        <f t="shared" si="77"/>
        <v>13242.067999999999</v>
      </c>
      <c r="N52" s="4">
        <f t="shared" si="78"/>
        <v>19929.62950000001</v>
      </c>
      <c r="O52" s="4">
        <f t="shared" si="79"/>
        <v>38881.023500000148</v>
      </c>
      <c r="P52" s="4">
        <f t="shared" si="80"/>
        <v>22772.678000000007</v>
      </c>
      <c r="Q52" s="4">
        <f t="shared" si="81"/>
        <v>15404.63</v>
      </c>
      <c r="R52" s="4">
        <f t="shared" si="82"/>
        <v>21060.785</v>
      </c>
      <c r="S52" s="4">
        <f t="shared" si="83"/>
        <v>16583.698500000002</v>
      </c>
      <c r="T52" s="1244">
        <f t="shared" si="84"/>
        <v>0</v>
      </c>
      <c r="U52" s="4"/>
      <c r="V52" s="44">
        <f>North!V52+South!V52</f>
        <v>2138.857</v>
      </c>
      <c r="W52" s="44">
        <f>North!W52+South!W52</f>
        <v>2025.3710000000001</v>
      </c>
      <c r="X52" s="44">
        <f>North!X52+South!X52</f>
        <v>4003.261</v>
      </c>
      <c r="Y52" s="44">
        <f>North!Y52+South!Y52</f>
        <v>2267.1480000000001</v>
      </c>
      <c r="Z52" s="44">
        <f>North!Z52+South!Z52</f>
        <v>2507.89</v>
      </c>
      <c r="AA52" s="44">
        <f>North!AA52+South!AA52</f>
        <v>5719.6979999999903</v>
      </c>
      <c r="AB52" s="44">
        <f>North!AB52+South!AB52</f>
        <v>4692.2430000000004</v>
      </c>
      <c r="AC52" s="44">
        <f>North!AC52+South!AC52</f>
        <v>2581.433</v>
      </c>
      <c r="AD52" s="44">
        <f>North!AD52+South!AD52</f>
        <v>5623.4359999999997</v>
      </c>
      <c r="AE52" s="44">
        <f>North!AE52+South!AE52</f>
        <v>4675.3940000000002</v>
      </c>
      <c r="AF52" s="44">
        <f>North!AF52+South!AF52</f>
        <v>7509.3860000000004</v>
      </c>
      <c r="AG52" s="44">
        <f>North!AG52+South!AG52</f>
        <v>7476.3194999999996</v>
      </c>
      <c r="AH52" s="44">
        <f>North!AH52+South!AH52</f>
        <v>2336.337</v>
      </c>
      <c r="AI52" s="44">
        <f>North!AI52+South!AI52</f>
        <v>3415.6980000000003</v>
      </c>
      <c r="AJ52" s="44">
        <f>North!AJ52+South!AJ52</f>
        <v>5114.1030000000001</v>
      </c>
      <c r="AK52" s="44">
        <f>North!AK52+South!AK52</f>
        <v>2133.2659999999992</v>
      </c>
      <c r="AL52" s="44">
        <f>North!AL52+South!AL52</f>
        <v>4489.7569999999996</v>
      </c>
      <c r="AM52" s="44">
        <f>North!AM52+South!AM52</f>
        <v>6619.0450000000001</v>
      </c>
      <c r="AN52" s="44">
        <f>North!AN52+South!AN52</f>
        <v>5448.5640000000003</v>
      </c>
      <c r="AO52" s="44">
        <f>North!AO52+South!AO52</f>
        <v>6037.7960000000094</v>
      </c>
      <c r="AP52" s="44">
        <f>North!AP52+South!AP52</f>
        <v>8443.2695000000003</v>
      </c>
      <c r="AQ52" s="44">
        <f>North!AQ52+South!AQ52</f>
        <v>5178.5619999999999</v>
      </c>
      <c r="AR52" s="44">
        <f>North!AR52+South!AR52</f>
        <v>10998.69850000002</v>
      </c>
      <c r="AS52" s="44">
        <f>North!AS52+South!AS52</f>
        <v>22703.76300000013</v>
      </c>
      <c r="AT52" s="44">
        <f>North!AT52+South!AT52</f>
        <v>6171.4570000000003</v>
      </c>
      <c r="AU52" s="44">
        <f>North!AU52+South!AU52</f>
        <v>9958.8110000000088</v>
      </c>
      <c r="AV52" s="44">
        <f>North!AV52+South!AV52</f>
        <v>6642.41</v>
      </c>
      <c r="AW52" s="44">
        <f>North!AW52+South!AW52</f>
        <v>4337.8999999999996</v>
      </c>
      <c r="AX52" s="44">
        <f>North!AX52+South!AX52</f>
        <v>4948.32</v>
      </c>
      <c r="AY52" s="44">
        <f>North!AY52+South!AY52</f>
        <v>6118.41</v>
      </c>
      <c r="AZ52" s="44">
        <f>North!AZ52+South!AZ52</f>
        <v>6083.01</v>
      </c>
      <c r="BA52" s="44">
        <f>North!BA52+South!BA52</f>
        <v>5550.518</v>
      </c>
      <c r="BB52" s="44">
        <f>North!BB52+South!BB52</f>
        <v>9427.2569999999996</v>
      </c>
      <c r="BC52" s="44">
        <f>North!BC52+South!BC52</f>
        <v>3053.893</v>
      </c>
      <c r="BD52" s="44">
        <f>North!BD52+South!BD52</f>
        <v>5538.6819999999998</v>
      </c>
      <c r="BE52" s="44">
        <f>North!BE52+South!BE52</f>
        <v>7991.1235000000006</v>
      </c>
      <c r="BF52" s="53"/>
      <c r="BG52" s="44"/>
      <c r="BH52" s="44"/>
      <c r="BI52" s="44"/>
      <c r="BJ52" s="44"/>
      <c r="BK52" s="44"/>
      <c r="BL52" s="44"/>
      <c r="BM52" s="44"/>
    </row>
    <row r="53" spans="1:65" x14ac:dyDescent="0.25">
      <c r="A53" s="15" t="s">
        <v>187</v>
      </c>
      <c r="B53" s="15" t="s">
        <v>46</v>
      </c>
      <c r="C53" s="53">
        <f>SUM(V53                                                                                                                                                                                                                     : INDEX(V53:AG53,$B$2))</f>
        <v>18235.053499999998</v>
      </c>
      <c r="D53" s="53">
        <f>SUM(AH53                                                                                                                                                                                                                     : INDEX(AH53:AS53,$B$2))</f>
        <v>23278.6</v>
      </c>
      <c r="E53" s="53">
        <f>SUM(AT53                                                                                                                                                                                                                       : INDEX(AT53:BE53,$B$2))</f>
        <v>31268.786499999998</v>
      </c>
      <c r="F53" s="53">
        <f>SUM(BG53                                                                                                                                                                                                                         : INDEX(BG53:BR53,$B$2))</f>
        <v>0</v>
      </c>
      <c r="G53" s="4"/>
      <c r="H53" s="4">
        <f t="shared" si="72"/>
        <v>4685.2659999999996</v>
      </c>
      <c r="I53" s="4">
        <f t="shared" si="73"/>
        <v>9947.0349999999999</v>
      </c>
      <c r="J53" s="4">
        <f t="shared" si="74"/>
        <v>11276.21049999999</v>
      </c>
      <c r="K53" s="4">
        <f t="shared" si="75"/>
        <v>18111.551500000001</v>
      </c>
      <c r="L53" s="4">
        <f t="shared" si="76"/>
        <v>9379.7620000000006</v>
      </c>
      <c r="M53" s="4">
        <f t="shared" si="77"/>
        <v>11268.016</v>
      </c>
      <c r="N53" s="4">
        <f t="shared" si="78"/>
        <v>12622.9935</v>
      </c>
      <c r="O53" s="4">
        <f t="shared" si="79"/>
        <v>20854.906500000019</v>
      </c>
      <c r="P53" s="4">
        <f t="shared" si="80"/>
        <v>20137.666499999999</v>
      </c>
      <c r="Q53" s="4">
        <f t="shared" si="81"/>
        <v>8404.9</v>
      </c>
      <c r="R53" s="4">
        <f t="shared" si="82"/>
        <v>7403.7559999999994</v>
      </c>
      <c r="S53" s="4">
        <f t="shared" si="83"/>
        <v>6339.6715000000004</v>
      </c>
      <c r="T53" s="1244">
        <f t="shared" si="84"/>
        <v>0</v>
      </c>
      <c r="U53" s="4"/>
      <c r="V53" s="44">
        <f>North!V53+South!V53</f>
        <v>892.84500000000003</v>
      </c>
      <c r="W53" s="44">
        <f>North!W53+South!W53</f>
        <v>1141.2380000000001</v>
      </c>
      <c r="X53" s="44">
        <f>North!X53+South!X53</f>
        <v>2651.183</v>
      </c>
      <c r="Y53" s="44">
        <f>North!Y53+South!Y53</f>
        <v>3955.297</v>
      </c>
      <c r="Z53" s="44">
        <f>North!Z53+South!Z53</f>
        <v>3118.8090000000002</v>
      </c>
      <c r="AA53" s="44">
        <f>North!AA53+South!AA53</f>
        <v>2872.9290000000001</v>
      </c>
      <c r="AB53" s="44">
        <f>North!AB53+South!AB53</f>
        <v>3602.7525000000001</v>
      </c>
      <c r="AC53" s="44">
        <f>North!AC53+South!AC53</f>
        <v>2927.777</v>
      </c>
      <c r="AD53" s="44">
        <f>North!AD53+South!AD53</f>
        <v>4745.6809999999896</v>
      </c>
      <c r="AE53" s="44">
        <f>North!AE53+South!AE53</f>
        <v>3822.6244999999999</v>
      </c>
      <c r="AF53" s="44">
        <f>North!AF53+South!AF53</f>
        <v>5850.9989999999998</v>
      </c>
      <c r="AG53" s="44">
        <f>North!AG53+South!AG53</f>
        <v>8437.9279999999999</v>
      </c>
      <c r="AH53" s="44">
        <f>North!AH53+South!AH53</f>
        <v>1984.9610000000002</v>
      </c>
      <c r="AI53" s="44">
        <f>North!AI53+South!AI53</f>
        <v>1746.779</v>
      </c>
      <c r="AJ53" s="44">
        <f>North!AJ53+South!AJ53</f>
        <v>5648.0219999999999</v>
      </c>
      <c r="AK53" s="44">
        <f>North!AK53+South!AK53</f>
        <v>5598.7109999999993</v>
      </c>
      <c r="AL53" s="44">
        <f>North!AL53+South!AL53</f>
        <v>2982.6890000000003</v>
      </c>
      <c r="AM53" s="44">
        <f>North!AM53+South!AM53</f>
        <v>2686.616</v>
      </c>
      <c r="AN53" s="44">
        <f>North!AN53+South!AN53</f>
        <v>2630.8220000000001</v>
      </c>
      <c r="AO53" s="44">
        <f>North!AO53+South!AO53</f>
        <v>3954.4870000000001</v>
      </c>
      <c r="AP53" s="44">
        <f>North!AP53+South!AP53</f>
        <v>6037.6844999999994</v>
      </c>
      <c r="AQ53" s="44">
        <f>North!AQ53+South!AQ53</f>
        <v>6882.4295000000002</v>
      </c>
      <c r="AR53" s="44">
        <f>North!AR53+South!AR53</f>
        <v>4610.6565000000001</v>
      </c>
      <c r="AS53" s="44">
        <f>North!AS53+South!AS53</f>
        <v>9361.8205000000198</v>
      </c>
      <c r="AT53" s="44">
        <f>North!AT53+South!AT53</f>
        <v>2961.2905000000001</v>
      </c>
      <c r="AU53" s="44">
        <f>North!AU53+South!AU53</f>
        <v>6837.1260000000002</v>
      </c>
      <c r="AV53" s="44">
        <f>North!AV53+South!AV53</f>
        <v>10339.25</v>
      </c>
      <c r="AW53" s="44">
        <f>North!AW53+South!AW53</f>
        <v>3249.18</v>
      </c>
      <c r="AX53" s="44">
        <f>North!AX53+South!AX53</f>
        <v>2678.03</v>
      </c>
      <c r="AY53" s="44">
        <f>North!AY53+South!AY53</f>
        <v>2477.69</v>
      </c>
      <c r="AZ53" s="44">
        <f>North!AZ53+South!AZ53</f>
        <v>2726.22</v>
      </c>
      <c r="BA53" s="44">
        <f>North!BA53+South!BA53</f>
        <v>1629.2950000000001</v>
      </c>
      <c r="BB53" s="44">
        <f>North!BB53+South!BB53</f>
        <v>3048.241</v>
      </c>
      <c r="BC53" s="44">
        <f>North!BC53+South!BC53</f>
        <v>858.34400000000005</v>
      </c>
      <c r="BD53" s="44">
        <f>North!BD53+South!BD53</f>
        <v>1635.8735000000001</v>
      </c>
      <c r="BE53" s="44">
        <f>North!BE53+South!BE53</f>
        <v>3845.4539999999997</v>
      </c>
      <c r="BF53" s="53"/>
      <c r="BG53" s="44"/>
      <c r="BH53" s="44"/>
      <c r="BI53" s="44"/>
      <c r="BJ53" s="44"/>
      <c r="BK53" s="44"/>
      <c r="BL53" s="44"/>
      <c r="BM53" s="44"/>
    </row>
    <row r="54" spans="1:65" x14ac:dyDescent="0.25">
      <c r="A54" s="15" t="s">
        <v>188</v>
      </c>
      <c r="B54" s="15" t="s">
        <v>47</v>
      </c>
      <c r="C54" s="53">
        <f>SUM(V54                                                                                                                                                                                                                     : INDEX(V54:AG54,$B$2))</f>
        <v>18941.893499999998</v>
      </c>
      <c r="D54" s="53">
        <f>SUM(AH54                                                                                                                                                                                                                     : INDEX(AH54:AS54,$B$2))</f>
        <v>26786.301000000003</v>
      </c>
      <c r="E54" s="53">
        <f>SUM(AT54                                                                                                                                                                                                                       : INDEX(AT54:BE54,$B$2))</f>
        <v>26731.156999999999</v>
      </c>
      <c r="F54" s="53">
        <f>SUM(BG54                                                                                                                                                                                                                         : INDEX(BG54:BR54,$B$2))</f>
        <v>0</v>
      </c>
      <c r="G54" s="4"/>
      <c r="H54" s="4">
        <f t="shared" si="72"/>
        <v>3559.3154999999997</v>
      </c>
      <c r="I54" s="4">
        <f t="shared" si="73"/>
        <v>11209.060000000001</v>
      </c>
      <c r="J54" s="4">
        <f t="shared" si="74"/>
        <v>12004.7065</v>
      </c>
      <c r="K54" s="4">
        <f t="shared" si="75"/>
        <v>21443.04300000002</v>
      </c>
      <c r="L54" s="4">
        <f t="shared" si="76"/>
        <v>8685.4710000000014</v>
      </c>
      <c r="M54" s="4">
        <f t="shared" si="77"/>
        <v>13943.615</v>
      </c>
      <c r="N54" s="4">
        <f t="shared" si="78"/>
        <v>12443.595499999999</v>
      </c>
      <c r="O54" s="4">
        <f t="shared" si="79"/>
        <v>24337.119000000021</v>
      </c>
      <c r="P54" s="4">
        <f t="shared" si="80"/>
        <v>6124.4770000000008</v>
      </c>
      <c r="Q54" s="4">
        <f t="shared" si="81"/>
        <v>17259.489999999998</v>
      </c>
      <c r="R54" s="4">
        <f t="shared" si="82"/>
        <v>9420.2510000000002</v>
      </c>
      <c r="S54" s="4">
        <f t="shared" si="83"/>
        <v>4668.9974999999995</v>
      </c>
      <c r="T54" s="1244">
        <f t="shared" si="84"/>
        <v>0</v>
      </c>
      <c r="U54" s="4"/>
      <c r="V54" s="44">
        <f>North!V54+South!V54</f>
        <v>914.47900000000004</v>
      </c>
      <c r="W54" s="44">
        <f>North!W54+South!W54</f>
        <v>1213.105</v>
      </c>
      <c r="X54" s="44">
        <f>North!X54+South!X54</f>
        <v>1431.7315000000001</v>
      </c>
      <c r="Y54" s="44">
        <f>North!Y54+South!Y54</f>
        <v>3355.0014999999999</v>
      </c>
      <c r="Z54" s="44">
        <f>North!Z54+South!Z54</f>
        <v>2541.7690000000002</v>
      </c>
      <c r="AA54" s="44">
        <f>North!AA54+South!AA54</f>
        <v>5312.2894999999999</v>
      </c>
      <c r="AB54" s="44">
        <f>North!AB54+South!AB54</f>
        <v>4173.518</v>
      </c>
      <c r="AC54" s="44">
        <f>North!AC54+South!AC54</f>
        <v>2275.2130000000002</v>
      </c>
      <c r="AD54" s="44">
        <f>North!AD54+South!AD54</f>
        <v>5555.9755000000005</v>
      </c>
      <c r="AE54" s="44">
        <f>North!AE54+South!AE54</f>
        <v>4704.2089999999998</v>
      </c>
      <c r="AF54" s="44">
        <f>North!AF54+South!AF54</f>
        <v>7974.4080000000104</v>
      </c>
      <c r="AG54" s="44">
        <f>North!AG54+South!AG54</f>
        <v>8764.4260000000104</v>
      </c>
      <c r="AH54" s="44">
        <f>North!AH54+South!AH54</f>
        <v>1616.8400000000001</v>
      </c>
      <c r="AI54" s="44">
        <f>North!AI54+South!AI54</f>
        <v>2068.085</v>
      </c>
      <c r="AJ54" s="44">
        <f>North!AJ54+South!AJ54</f>
        <v>5000.5460000000003</v>
      </c>
      <c r="AK54" s="44">
        <f>North!AK54+South!AK54</f>
        <v>3447.4809999999998</v>
      </c>
      <c r="AL54" s="44">
        <f>North!AL54+South!AL54</f>
        <v>4656.9429999999993</v>
      </c>
      <c r="AM54" s="44">
        <f>North!AM54+South!AM54</f>
        <v>5839.1910000000007</v>
      </c>
      <c r="AN54" s="44">
        <f>North!AN54+South!AN54</f>
        <v>4157.2150000000001</v>
      </c>
      <c r="AO54" s="44">
        <f>North!AO54+South!AO54</f>
        <v>3667.2645000000002</v>
      </c>
      <c r="AP54" s="44">
        <f>North!AP54+South!AP54</f>
        <v>4619.116</v>
      </c>
      <c r="AQ54" s="44">
        <f>North!AQ54+South!AQ54</f>
        <v>3624.163</v>
      </c>
      <c r="AR54" s="44">
        <f>North!AR54+South!AR54</f>
        <v>6912.0489999999991</v>
      </c>
      <c r="AS54" s="44">
        <f>North!AS54+South!AS54</f>
        <v>13800.907000000021</v>
      </c>
      <c r="AT54" s="44">
        <f>North!AT54+South!AT54</f>
        <v>992.26800000000003</v>
      </c>
      <c r="AU54" s="44">
        <f>North!AU54+South!AU54</f>
        <v>1700.1190000000001</v>
      </c>
      <c r="AV54" s="44">
        <f>North!AV54+South!AV54</f>
        <v>3432.09</v>
      </c>
      <c r="AW54" s="44">
        <f>North!AW54+South!AW54</f>
        <v>4359.2299999999996</v>
      </c>
      <c r="AX54" s="44">
        <f>North!AX54+South!AX54</f>
        <v>9286.26</v>
      </c>
      <c r="AY54" s="44">
        <f>North!AY54+South!AY54</f>
        <v>3614</v>
      </c>
      <c r="AZ54" s="44">
        <f>North!AZ54+South!AZ54</f>
        <v>3347.19</v>
      </c>
      <c r="BA54" s="44">
        <f>North!BA54+South!BA54</f>
        <v>2514.7110000000002</v>
      </c>
      <c r="BB54" s="44">
        <f>North!BB54+South!BB54</f>
        <v>3558.35</v>
      </c>
      <c r="BC54" s="44">
        <f>North!BC54+South!BC54</f>
        <v>962.50700000000006</v>
      </c>
      <c r="BD54" s="44">
        <f>North!BD54+South!BD54</f>
        <v>1566.7425000000001</v>
      </c>
      <c r="BE54" s="44">
        <f>North!BE54+South!BE54</f>
        <v>2139.748</v>
      </c>
      <c r="BF54" s="53"/>
      <c r="BG54" s="44"/>
      <c r="BH54" s="44"/>
      <c r="BI54" s="44"/>
      <c r="BJ54" s="44"/>
      <c r="BK54" s="44"/>
      <c r="BL54" s="44"/>
      <c r="BM54" s="44"/>
    </row>
    <row r="55" spans="1:65" x14ac:dyDescent="0.25">
      <c r="A55" s="15" t="s">
        <v>189</v>
      </c>
      <c r="B55" s="15" t="s">
        <v>48</v>
      </c>
      <c r="C55" s="53">
        <f>SUM(V55                                                                                                                                                                                                                    : INDEX(V55:AG55,$B$2))</f>
        <v>4474.9799999999996</v>
      </c>
      <c r="D55" s="53">
        <f>SUM(AH55                                                                                                                                                                                                                     : INDEX(AH55:AS55,$B$2))</f>
        <v>17814.869500000001</v>
      </c>
      <c r="E55" s="53">
        <f>SUM(AT55                                                                                                                                                                                                                         : INDEX(AT55:BE55,$B$2))</f>
        <v>27647.137999999999</v>
      </c>
      <c r="F55" s="53">
        <f>SUM(BG55                                                                                                                                                                                                                         : INDEX(BG55:BR55,$B$2))</f>
        <v>0</v>
      </c>
      <c r="G55" s="4"/>
      <c r="H55" s="4">
        <f t="shared" si="72"/>
        <v>1406.8759999999997</v>
      </c>
      <c r="I55" s="4">
        <f t="shared" si="73"/>
        <v>2042.6590000000001</v>
      </c>
      <c r="J55" s="4">
        <f t="shared" si="74"/>
        <v>7234.7340000000004</v>
      </c>
      <c r="K55" s="4">
        <f t="shared" si="75"/>
        <v>10371.53149999999</v>
      </c>
      <c r="L55" s="4">
        <f t="shared" si="76"/>
        <v>6924.0439999999999</v>
      </c>
      <c r="M55" s="4">
        <f t="shared" si="77"/>
        <v>8487.2134999999998</v>
      </c>
      <c r="N55" s="4">
        <f t="shared" si="78"/>
        <v>10594.395500000001</v>
      </c>
      <c r="O55" s="4">
        <f t="shared" si="79"/>
        <v>22618.380000000019</v>
      </c>
      <c r="P55" s="4">
        <f t="shared" si="80"/>
        <v>9866.5079999999998</v>
      </c>
      <c r="Q55" s="4">
        <f t="shared" si="81"/>
        <v>13273.149999999998</v>
      </c>
      <c r="R55" s="4">
        <f t="shared" si="82"/>
        <v>12589.576000000001</v>
      </c>
      <c r="S55" s="4">
        <f t="shared" si="83"/>
        <v>17046.809000000001</v>
      </c>
      <c r="T55" s="1244">
        <f t="shared" si="84"/>
        <v>0</v>
      </c>
      <c r="U55" s="4"/>
      <c r="V55" s="44">
        <f>North!V55+South!V55</f>
        <v>370.36799999999999</v>
      </c>
      <c r="W55" s="44">
        <f>North!W55+South!W55</f>
        <v>383.92399999999998</v>
      </c>
      <c r="X55" s="44">
        <f>North!X55+South!X55</f>
        <v>652.58399999999995</v>
      </c>
      <c r="Y55" s="44">
        <f>North!Y55+South!Y55</f>
        <v>435.28000000000003</v>
      </c>
      <c r="Z55" s="44">
        <f>North!Z55+South!Z55</f>
        <v>488.78949999999998</v>
      </c>
      <c r="AA55" s="44">
        <f>North!AA55+South!AA55</f>
        <v>1118.5895</v>
      </c>
      <c r="AB55" s="44">
        <f>North!AB55+South!AB55</f>
        <v>1025.4450000000002</v>
      </c>
      <c r="AC55" s="44">
        <f>North!AC55+South!AC55</f>
        <v>1095.4749999999999</v>
      </c>
      <c r="AD55" s="44">
        <f>North!AD55+South!AD55</f>
        <v>5113.8140000000003</v>
      </c>
      <c r="AE55" s="44">
        <f>North!AE55+South!AE55</f>
        <v>-761.30449999999996</v>
      </c>
      <c r="AF55" s="44">
        <f>North!AF55+South!AF55</f>
        <v>4491.8275000000003</v>
      </c>
      <c r="AG55" s="44">
        <f>North!AG55+South!AG55</f>
        <v>6641.0084999999899</v>
      </c>
      <c r="AH55" s="44">
        <f>North!AH55+South!AH55</f>
        <v>1390.241</v>
      </c>
      <c r="AI55" s="44">
        <f>North!AI55+South!AI55</f>
        <v>2245.1</v>
      </c>
      <c r="AJ55" s="44">
        <f>North!AJ55+South!AJ55</f>
        <v>3288.703</v>
      </c>
      <c r="AK55" s="44">
        <f>North!AK55+South!AK55</f>
        <v>1626.6079999999999</v>
      </c>
      <c r="AL55" s="44">
        <f>North!AL55+South!AL55</f>
        <v>2680.299</v>
      </c>
      <c r="AM55" s="44">
        <f>North!AM55+South!AM55</f>
        <v>4180.3064999999997</v>
      </c>
      <c r="AN55" s="44">
        <f>North!AN55+South!AN55</f>
        <v>2403.6120000000001</v>
      </c>
      <c r="AO55" s="44">
        <f>North!AO55+South!AO55</f>
        <v>3551.4490000000005</v>
      </c>
      <c r="AP55" s="44">
        <f>North!AP55+South!AP55</f>
        <v>4639.3344999999999</v>
      </c>
      <c r="AQ55" s="44">
        <f>North!AQ55+South!AQ55</f>
        <v>4941.2674999999999</v>
      </c>
      <c r="AR55" s="44">
        <f>North!AR55+South!AR55</f>
        <v>4847.0514999999996</v>
      </c>
      <c r="AS55" s="44">
        <f>North!AS55+South!AS55</f>
        <v>12830.06100000002</v>
      </c>
      <c r="AT55" s="44">
        <f>North!AT55+South!AT55</f>
        <v>2906.8535000000002</v>
      </c>
      <c r="AU55" s="44">
        <f>North!AU55+South!AU55</f>
        <v>2951.9944999999998</v>
      </c>
      <c r="AV55" s="44">
        <f>North!AV55+South!AV55</f>
        <v>4007.6600000000003</v>
      </c>
      <c r="AW55" s="44">
        <f>North!AW55+South!AW55</f>
        <v>4493.7199999999993</v>
      </c>
      <c r="AX55" s="44">
        <f>North!AX55+South!AX55</f>
        <v>4531.3099999999995</v>
      </c>
      <c r="AY55" s="44">
        <f>North!AY55+South!AY55</f>
        <v>4248.12</v>
      </c>
      <c r="AZ55" s="44">
        <f>North!AZ55+South!AZ55</f>
        <v>4507.4799999999996</v>
      </c>
      <c r="BA55" s="44">
        <f>North!BA55+South!BA55</f>
        <v>3279.3960000000002</v>
      </c>
      <c r="BB55" s="44">
        <f>North!BB55+South!BB55</f>
        <v>4802.7</v>
      </c>
      <c r="BC55" s="44">
        <f>North!BC55+South!BC55</f>
        <v>4066.13</v>
      </c>
      <c r="BD55" s="44">
        <f>North!BD55+South!BD55</f>
        <v>3919.4735000000001</v>
      </c>
      <c r="BE55" s="44">
        <f>North!BE55+South!BE55</f>
        <v>9061.2055</v>
      </c>
      <c r="BF55" s="53"/>
      <c r="BG55" s="44"/>
      <c r="BH55" s="44"/>
      <c r="BI55" s="44"/>
      <c r="BJ55" s="44"/>
      <c r="BK55" s="44"/>
      <c r="BL55" s="44"/>
      <c r="BM55" s="44"/>
    </row>
    <row r="56" spans="1:65" x14ac:dyDescent="0.25">
      <c r="A56" s="15" t="s">
        <v>190</v>
      </c>
      <c r="B56" s="15" t="s">
        <v>49</v>
      </c>
      <c r="C56" s="53">
        <f>SUM(V56                                                                                                                                                                                                                    : INDEX(V56:AG56,$B$2))</f>
        <v>0</v>
      </c>
      <c r="D56" s="53">
        <f>SUM(AH56                                                                                                                                                                                                                      : INDEX(AH56:AS56,$B$2))</f>
        <v>0</v>
      </c>
      <c r="E56" s="53">
        <f>SUM(AT56                                                                                                                                                                                                                        : INDEX(AT56:BE56,$B$2))</f>
        <v>9461.994999999999</v>
      </c>
      <c r="F56" s="53">
        <f>SUM(BG56                                                                                                                                                                                                                         : INDEX(BG56:BR56,$B$2))</f>
        <v>0</v>
      </c>
      <c r="G56" s="4"/>
      <c r="H56" s="4">
        <f t="shared" si="72"/>
        <v>0</v>
      </c>
      <c r="I56" s="4">
        <f t="shared" si="73"/>
        <v>0</v>
      </c>
      <c r="J56" s="4">
        <f t="shared" si="74"/>
        <v>0</v>
      </c>
      <c r="K56" s="4">
        <f t="shared" si="75"/>
        <v>0</v>
      </c>
      <c r="L56" s="4">
        <f t="shared" si="76"/>
        <v>0</v>
      </c>
      <c r="M56" s="4">
        <f t="shared" si="77"/>
        <v>0</v>
      </c>
      <c r="N56" s="4">
        <f t="shared" si="78"/>
        <v>0</v>
      </c>
      <c r="O56" s="4">
        <f t="shared" si="79"/>
        <v>0</v>
      </c>
      <c r="P56" s="4">
        <f t="shared" si="80"/>
        <v>3025.2650000000003</v>
      </c>
      <c r="Q56" s="4">
        <f t="shared" si="81"/>
        <v>5296.51</v>
      </c>
      <c r="R56" s="4">
        <f t="shared" si="82"/>
        <v>4144.6730000000007</v>
      </c>
      <c r="S56" s="4">
        <f t="shared" si="83"/>
        <v>6088.3924999999999</v>
      </c>
      <c r="T56" s="1244">
        <f t="shared" si="84"/>
        <v>0</v>
      </c>
      <c r="U56" s="45"/>
      <c r="V56" s="44">
        <f>North!V56+South!V56</f>
        <v>0</v>
      </c>
      <c r="W56" s="44">
        <f>North!W56+South!W56</f>
        <v>0</v>
      </c>
      <c r="X56" s="44">
        <f>North!X56+South!X56</f>
        <v>0</v>
      </c>
      <c r="Y56" s="44">
        <f>North!Y56+South!Y56</f>
        <v>0</v>
      </c>
      <c r="Z56" s="44">
        <f>North!Z56+South!Z56</f>
        <v>0</v>
      </c>
      <c r="AA56" s="44">
        <f>North!AA56+South!AA56</f>
        <v>0</v>
      </c>
      <c r="AB56" s="44">
        <f>North!AB56+South!AB56</f>
        <v>0</v>
      </c>
      <c r="AC56" s="44">
        <f>North!AC56+South!AC56</f>
        <v>0</v>
      </c>
      <c r="AD56" s="44">
        <f>North!AD56+South!AD56</f>
        <v>0</v>
      </c>
      <c r="AE56" s="44">
        <f>North!AE56+South!AE56</f>
        <v>0</v>
      </c>
      <c r="AF56" s="44">
        <f>North!AF56+South!AF56</f>
        <v>0</v>
      </c>
      <c r="AG56" s="44">
        <f>North!AG56+South!AG56</f>
        <v>0</v>
      </c>
      <c r="AH56" s="44">
        <f>North!AH56+South!AH56</f>
        <v>0</v>
      </c>
      <c r="AI56" s="44">
        <f>North!AI56+South!AI56</f>
        <v>0</v>
      </c>
      <c r="AJ56" s="44">
        <f>North!AJ56+South!AJ56</f>
        <v>0</v>
      </c>
      <c r="AK56" s="44">
        <f>North!AK56+South!AK56</f>
        <v>0</v>
      </c>
      <c r="AL56" s="44">
        <f>North!AL56+South!AL56</f>
        <v>0</v>
      </c>
      <c r="AM56" s="44">
        <f>North!AM56+South!AM56</f>
        <v>0</v>
      </c>
      <c r="AN56" s="44">
        <f>North!AN56+South!AN56</f>
        <v>0</v>
      </c>
      <c r="AO56" s="44">
        <f>North!AO56+South!AO56</f>
        <v>0</v>
      </c>
      <c r="AP56" s="44">
        <f>North!AP56+South!AP56</f>
        <v>0</v>
      </c>
      <c r="AQ56" s="44">
        <f>North!AQ56+South!AQ56</f>
        <v>0</v>
      </c>
      <c r="AR56" s="44">
        <f>North!AR56+South!AR56</f>
        <v>0</v>
      </c>
      <c r="AS56" s="44">
        <f>North!AS56+South!AS56</f>
        <v>0</v>
      </c>
      <c r="AT56" s="44">
        <f>North!AT56+South!AT56</f>
        <v>0</v>
      </c>
      <c r="AU56" s="44">
        <f>North!AU56+South!AU56</f>
        <v>1616.0350000000001</v>
      </c>
      <c r="AV56" s="44">
        <f>North!AV56+South!AV56</f>
        <v>1409.23</v>
      </c>
      <c r="AW56" s="44">
        <f>North!AW56+South!AW56</f>
        <v>3009.74</v>
      </c>
      <c r="AX56" s="44">
        <f>North!AX56+South!AX56</f>
        <v>1377.6</v>
      </c>
      <c r="AY56" s="44">
        <f>North!AY56+South!AY56</f>
        <v>909.17</v>
      </c>
      <c r="AZ56" s="44">
        <f>North!AZ56+South!AZ56</f>
        <v>1140.22</v>
      </c>
      <c r="BA56" s="44">
        <f>North!BA56+South!BA56</f>
        <v>1473.192</v>
      </c>
      <c r="BB56" s="44">
        <f>North!BB56+South!BB56</f>
        <v>1531.261</v>
      </c>
      <c r="BC56" s="44">
        <f>North!BC56+South!BC56</f>
        <v>1638.4679999999998</v>
      </c>
      <c r="BD56" s="44">
        <f>North!BD56+South!BD56</f>
        <v>1607.4180000000001</v>
      </c>
      <c r="BE56" s="44">
        <f>North!BE56+South!BE56</f>
        <v>2842.5065</v>
      </c>
      <c r="BF56" s="53"/>
      <c r="BG56" s="44"/>
      <c r="BH56" s="44"/>
      <c r="BI56" s="44"/>
      <c r="BJ56" s="44"/>
      <c r="BK56" s="44"/>
      <c r="BL56" s="44"/>
      <c r="BM56" s="44"/>
    </row>
    <row r="57" spans="1:65" x14ac:dyDescent="0.25">
      <c r="A57" s="15" t="s">
        <v>334</v>
      </c>
      <c r="B57" s="15" t="s">
        <v>335</v>
      </c>
      <c r="C57" s="53">
        <f>SUM(V57                                                                                                                                                                                                                    : INDEX(V57:AG57,$B$2))</f>
        <v>26192.324000000001</v>
      </c>
      <c r="D57" s="53">
        <f>SUM(AH57                                                                                                                                                                                                                      : INDEX(AH57:AS57,$B$2))</f>
        <v>31824.862100000006</v>
      </c>
      <c r="E57" s="53">
        <f>SUM(AT57                                                                                                                                                                                                                        : INDEX(AT57:BE57,$B$2))</f>
        <v>62399.947399999997</v>
      </c>
      <c r="F57" s="53">
        <f>SUM(BG57                                                                                                                                                                                                                         : INDEX(BG57:BR57,$B$2))</f>
        <v>0</v>
      </c>
      <c r="G57" s="4"/>
      <c r="H57" s="44">
        <f>North!H57+South!H57</f>
        <v>892.67700000000002</v>
      </c>
      <c r="I57" s="44">
        <f>North!I57+South!I57</f>
        <v>19742.503999999997</v>
      </c>
      <c r="J57" s="44">
        <f>North!J57+South!J57</f>
        <v>22649.1286</v>
      </c>
      <c r="K57" s="44">
        <f>North!K57+South!K57</f>
        <v>12862.7644</v>
      </c>
      <c r="L57" s="44">
        <f>North!L57+South!L57</f>
        <v>9729.2849999999999</v>
      </c>
      <c r="M57" s="44">
        <f>North!M57+South!M57</f>
        <v>15736.306400000001</v>
      </c>
      <c r="N57" s="44">
        <f>North!N57+South!N57</f>
        <v>16480.636699999999</v>
      </c>
      <c r="O57" s="44">
        <f>North!O57+South!O57</f>
        <v>33667.819499999998</v>
      </c>
      <c r="P57" s="44">
        <f>North!P57+South!P57</f>
        <v>29680.880400000002</v>
      </c>
      <c r="Q57" s="44">
        <f>North!Q57+South!Q57</f>
        <v>28458.823</v>
      </c>
      <c r="R57" s="44">
        <f>North!R57+South!R57</f>
        <v>26974.363000000001</v>
      </c>
      <c r="S57" s="44">
        <f>North!S57+South!S57</f>
        <v>18831.440000000002</v>
      </c>
      <c r="T57" s="1244">
        <f t="shared" si="84"/>
        <v>0</v>
      </c>
      <c r="U57" s="44"/>
      <c r="V57" s="44">
        <f>North!V57+South!V57</f>
        <v>0</v>
      </c>
      <c r="W57" s="44">
        <f>North!W57+South!W57</f>
        <v>0</v>
      </c>
      <c r="X57" s="44">
        <f>North!X57+South!X57</f>
        <v>892.67700000000002</v>
      </c>
      <c r="Y57" s="44">
        <f>North!Y57+South!Y57</f>
        <v>1006.6420000000001</v>
      </c>
      <c r="Z57" s="44">
        <f>North!Z57+South!Z57</f>
        <v>212.9</v>
      </c>
      <c r="AA57" s="44">
        <f>North!AA57+South!AA57</f>
        <v>18522.962</v>
      </c>
      <c r="AB57" s="44">
        <f>North!AB57+South!AB57</f>
        <v>5557.143</v>
      </c>
      <c r="AC57" s="44">
        <f>North!AC57+South!AC57</f>
        <v>6146.3476000000001</v>
      </c>
      <c r="AD57" s="44">
        <f>North!AD57+South!AD57</f>
        <v>10945.637999999999</v>
      </c>
      <c r="AE57" s="44">
        <f>North!AE57+South!AE57</f>
        <v>4640.6183999999994</v>
      </c>
      <c r="AF57" s="44">
        <f>North!AF57+South!AF57</f>
        <v>3677.877</v>
      </c>
      <c r="AG57" s="44">
        <f>North!AG57+South!AG57</f>
        <v>4544.2690000000002</v>
      </c>
      <c r="AH57" s="44">
        <f>North!AH57+South!AH57</f>
        <v>5839.7939999999999</v>
      </c>
      <c r="AI57" s="44">
        <f>North!AI57+South!AI57</f>
        <v>2104.6480000000001</v>
      </c>
      <c r="AJ57" s="44">
        <f>North!AJ57+South!AJ57</f>
        <v>1784.8430000000001</v>
      </c>
      <c r="AK57" s="44">
        <f>North!AK57+South!AK57</f>
        <v>1826.8620000000001</v>
      </c>
      <c r="AL57" s="44">
        <f>North!AL57+South!AL57</f>
        <v>9448.509</v>
      </c>
      <c r="AM57" s="44">
        <f>North!AM57+South!AM57</f>
        <v>4460.9354000000003</v>
      </c>
      <c r="AN57" s="44">
        <f>North!AN57+South!AN57</f>
        <v>6359.2707</v>
      </c>
      <c r="AO57" s="44">
        <f>North!AO57+South!AO57</f>
        <v>5053.2379999999994</v>
      </c>
      <c r="AP57" s="44">
        <f>North!AP57+South!AP57</f>
        <v>5068.1280000000006</v>
      </c>
      <c r="AQ57" s="44">
        <f>North!AQ57+South!AQ57</f>
        <v>8016.0465000000004</v>
      </c>
      <c r="AR57" s="44">
        <f>North!AR57+South!AR57</f>
        <v>18397.211600000002</v>
      </c>
      <c r="AS57" s="44">
        <f>North!AS57+South!AS57</f>
        <v>7254.5613999999996</v>
      </c>
      <c r="AT57" s="44">
        <f>North!AT57+South!AT57</f>
        <v>10576.017400000001</v>
      </c>
      <c r="AU57" s="44">
        <f>North!AU57+South!AU57</f>
        <v>7495.1930000000011</v>
      </c>
      <c r="AV57" s="44">
        <f>North!AV57+South!AV57</f>
        <v>11609.67</v>
      </c>
      <c r="AW57" s="44">
        <f>North!AW57+South!AW57</f>
        <v>2523.703</v>
      </c>
      <c r="AX57" s="44">
        <f>North!AX57+South!AX57</f>
        <v>12704.18</v>
      </c>
      <c r="AY57" s="44">
        <f>North!AY57+South!AY57</f>
        <v>13230.939999999999</v>
      </c>
      <c r="AZ57" s="44">
        <f>North!AZ57+South!AZ57</f>
        <v>4260.2440000000006</v>
      </c>
      <c r="BA57" s="44">
        <f>North!BA57+South!BA57</f>
        <v>16254.130000000001</v>
      </c>
      <c r="BB57" s="44">
        <f>North!BB57+South!BB57</f>
        <v>6459.9889999999996</v>
      </c>
      <c r="BC57" s="44">
        <f>North!BC57+South!BC57</f>
        <v>6533.3670000000002</v>
      </c>
      <c r="BD57" s="44">
        <f>North!BD57+South!BD57</f>
        <v>6064.9838</v>
      </c>
      <c r="BE57" s="44">
        <f>North!BE57+South!BE57</f>
        <v>6233.0892000000003</v>
      </c>
      <c r="BF57" s="53"/>
      <c r="BG57" s="44"/>
      <c r="BH57" s="44"/>
      <c r="BI57" s="44"/>
      <c r="BJ57" s="44"/>
      <c r="BK57" s="44"/>
      <c r="BL57" s="44"/>
      <c r="BM57" s="44"/>
    </row>
    <row r="58" spans="1:65" x14ac:dyDescent="0.25">
      <c r="A58" s="15"/>
      <c r="B58" s="3" t="s">
        <v>150</v>
      </c>
      <c r="C58" s="54">
        <f>SUM(C49:C55)</f>
        <v>137400.36499999999</v>
      </c>
      <c r="D58" s="54">
        <f>SUM(D49:D55)</f>
        <v>191981.37600000005</v>
      </c>
      <c r="E58" s="54">
        <f>SUM(E49:E55)</f>
        <v>322421.886</v>
      </c>
      <c r="F58" s="53">
        <f>SUM(BG58                                                                                                                                                                                                                         : INDEX(BG58:BR58,$B$2))</f>
        <v>0</v>
      </c>
      <c r="G58" s="4"/>
      <c r="H58" s="4">
        <f>SUM(V58:X58)</f>
        <v>38470.462999999996</v>
      </c>
      <c r="I58" s="4">
        <f>SUM(Y58:AA58)</f>
        <v>69730.527999999991</v>
      </c>
      <c r="J58" s="4">
        <f t="shared" si="74"/>
        <v>84881.70299999998</v>
      </c>
      <c r="K58" s="4">
        <f t="shared" si="75"/>
        <v>126847.14000000001</v>
      </c>
      <c r="L58" s="4">
        <f t="shared" si="76"/>
        <v>60796.643999999964</v>
      </c>
      <c r="M58" s="4">
        <f t="shared" si="77"/>
        <v>101171.47400000007</v>
      </c>
      <c r="N58" s="4">
        <f t="shared" si="78"/>
        <v>110926.2600000001</v>
      </c>
      <c r="O58" s="4">
        <f t="shared" si="79"/>
        <v>187442.07100000043</v>
      </c>
      <c r="P58" s="4">
        <f t="shared" si="80"/>
        <v>120912.33600000004</v>
      </c>
      <c r="Q58" s="4">
        <f t="shared" si="81"/>
        <v>157174.61000000002</v>
      </c>
      <c r="R58" s="4">
        <f>SUM(AZ58:BB58)</f>
        <v>156559.929</v>
      </c>
      <c r="S58" s="4">
        <f t="shared" si="83"/>
        <v>179835.35649999999</v>
      </c>
      <c r="T58" s="1244">
        <f t="shared" si="84"/>
        <v>0</v>
      </c>
      <c r="U58" s="45"/>
      <c r="V58" s="44">
        <f>SUM(V49:V55)</f>
        <v>10417.638999999999</v>
      </c>
      <c r="W58" s="44">
        <f t="shared" ref="W58:BE58" si="85">SUM(W49:W55)</f>
        <v>9049.0069999999978</v>
      </c>
      <c r="X58" s="44">
        <f t="shared" si="85"/>
        <v>19003.816999999999</v>
      </c>
      <c r="Y58" s="44">
        <f t="shared" si="85"/>
        <v>23838.465999999997</v>
      </c>
      <c r="Z58" s="44">
        <f t="shared" si="85"/>
        <v>18586.255000000001</v>
      </c>
      <c r="AA58" s="44">
        <f t="shared" si="85"/>
        <v>27305.806999999993</v>
      </c>
      <c r="AB58" s="44">
        <f t="shared" si="85"/>
        <v>29199.373999999996</v>
      </c>
      <c r="AC58" s="44">
        <f t="shared" si="85"/>
        <v>16805.392</v>
      </c>
      <c r="AD58" s="44">
        <f t="shared" si="85"/>
        <v>38876.936999999991</v>
      </c>
      <c r="AE58" s="44">
        <f t="shared" si="85"/>
        <v>25749.087999999992</v>
      </c>
      <c r="AF58" s="44">
        <f t="shared" si="85"/>
        <v>42738.083000000042</v>
      </c>
      <c r="AG58" s="44">
        <f t="shared" si="85"/>
        <v>58359.96899999999</v>
      </c>
      <c r="AH58" s="44">
        <f t="shared" si="85"/>
        <v>12838.284999999998</v>
      </c>
      <c r="AI58" s="44">
        <f t="shared" si="85"/>
        <v>13773.312999999971</v>
      </c>
      <c r="AJ58" s="44">
        <f t="shared" si="85"/>
        <v>34185.045999999995</v>
      </c>
      <c r="AK58" s="44">
        <f t="shared" si="85"/>
        <v>30847.053000000011</v>
      </c>
      <c r="AL58" s="44">
        <f t="shared" si="85"/>
        <v>28153.600999999995</v>
      </c>
      <c r="AM58" s="44">
        <f t="shared" si="85"/>
        <v>42170.820000000072</v>
      </c>
      <c r="AN58" s="44">
        <f t="shared" si="85"/>
        <v>30013.258000000013</v>
      </c>
      <c r="AO58" s="44">
        <f t="shared" si="85"/>
        <v>31855.821000000029</v>
      </c>
      <c r="AP58" s="44">
        <f t="shared" si="85"/>
        <v>49057.181000000062</v>
      </c>
      <c r="AQ58" s="44">
        <f t="shared" si="85"/>
        <v>40118.116000000016</v>
      </c>
      <c r="AR58" s="44">
        <f t="shared" si="85"/>
        <v>51027.211000000083</v>
      </c>
      <c r="AS58" s="44">
        <f t="shared" si="85"/>
        <v>96296.744000000326</v>
      </c>
      <c r="AT58" s="44">
        <f t="shared" si="85"/>
        <v>25630.201000000001</v>
      </c>
      <c r="AU58" s="44">
        <f t="shared" si="85"/>
        <v>39347.465000000033</v>
      </c>
      <c r="AV58" s="44">
        <f t="shared" si="85"/>
        <v>55934.67</v>
      </c>
      <c r="AW58" s="44">
        <f t="shared" si="85"/>
        <v>48195.5</v>
      </c>
      <c r="AX58" s="44">
        <f t="shared" si="85"/>
        <v>51764.81</v>
      </c>
      <c r="AY58" s="44">
        <f t="shared" si="85"/>
        <v>57214.30000000001</v>
      </c>
      <c r="AZ58" s="44">
        <f t="shared" si="85"/>
        <v>44334.94</v>
      </c>
      <c r="BA58" s="44">
        <f t="shared" si="85"/>
        <v>48272.239000000001</v>
      </c>
      <c r="BB58" s="44">
        <f t="shared" si="85"/>
        <v>63952.75</v>
      </c>
      <c r="BC58" s="44">
        <f t="shared" si="85"/>
        <v>43096.62799999999</v>
      </c>
      <c r="BD58" s="44">
        <f t="shared" si="85"/>
        <v>49181.262000000002</v>
      </c>
      <c r="BE58" s="44">
        <f t="shared" si="85"/>
        <v>87557.466499999995</v>
      </c>
      <c r="BF58" s="53"/>
      <c r="BH58" s="44"/>
      <c r="BI58" s="44"/>
      <c r="BJ58" s="44"/>
      <c r="BK58" s="44"/>
      <c r="BL58" s="44"/>
      <c r="BM58" s="44"/>
    </row>
    <row r="59" spans="1:65" s="29" customFormat="1" x14ac:dyDescent="0.25">
      <c r="A59" s="15" t="s">
        <v>206</v>
      </c>
      <c r="B59" s="3" t="s">
        <v>59</v>
      </c>
      <c r="C59" s="54">
        <f>SUM(C49:C56)</f>
        <v>137400.36499999999</v>
      </c>
      <c r="D59" s="54">
        <f>SUM(D49:D56)</f>
        <v>191981.37600000005</v>
      </c>
      <c r="E59" s="54">
        <f>SUM(E49:E56)</f>
        <v>331883.88099999999</v>
      </c>
      <c r="F59" s="53">
        <f>SUM(BG59                                                                                                                                                                                                                         : INDEX(BG59:BR59,$B$2))</f>
        <v>0</v>
      </c>
      <c r="G59" s="46"/>
      <c r="H59" s="4">
        <f>SUM(V59:X59)</f>
        <v>38470.462999999996</v>
      </c>
      <c r="I59" s="4">
        <f t="shared" si="73"/>
        <v>69730.527999999991</v>
      </c>
      <c r="J59" s="4">
        <f t="shared" si="74"/>
        <v>84881.70299999998</v>
      </c>
      <c r="K59" s="4">
        <f t="shared" si="75"/>
        <v>126847.14000000001</v>
      </c>
      <c r="L59" s="4">
        <f t="shared" si="76"/>
        <v>60796.643999999964</v>
      </c>
      <c r="M59" s="4">
        <f t="shared" si="77"/>
        <v>101171.47400000007</v>
      </c>
      <c r="N59" s="4">
        <f t="shared" si="78"/>
        <v>110926.2600000001</v>
      </c>
      <c r="O59" s="4">
        <f t="shared" si="79"/>
        <v>187442.07100000043</v>
      </c>
      <c r="P59" s="4">
        <f t="shared" si="80"/>
        <v>123937.60100000002</v>
      </c>
      <c r="Q59" s="4">
        <f t="shared" si="81"/>
        <v>162471.12</v>
      </c>
      <c r="R59" s="4">
        <f t="shared" si="82"/>
        <v>160704.60200000001</v>
      </c>
      <c r="S59" s="4">
        <f t="shared" si="83"/>
        <v>185923.74899999998</v>
      </c>
      <c r="T59" s="1244">
        <f t="shared" si="84"/>
        <v>0</v>
      </c>
      <c r="U59" s="17"/>
      <c r="V59" s="47">
        <f>V58+V56</f>
        <v>10417.638999999999</v>
      </c>
      <c r="W59" s="47">
        <f t="shared" ref="W59:BE59" si="86">W58+W56</f>
        <v>9049.0069999999978</v>
      </c>
      <c r="X59" s="47">
        <f t="shared" si="86"/>
        <v>19003.816999999999</v>
      </c>
      <c r="Y59" s="47">
        <f t="shared" si="86"/>
        <v>23838.465999999997</v>
      </c>
      <c r="Z59" s="47">
        <f t="shared" si="86"/>
        <v>18586.255000000001</v>
      </c>
      <c r="AA59" s="47">
        <f t="shared" si="86"/>
        <v>27305.806999999993</v>
      </c>
      <c r="AB59" s="47">
        <f t="shared" si="86"/>
        <v>29199.373999999996</v>
      </c>
      <c r="AC59" s="47">
        <f t="shared" si="86"/>
        <v>16805.392</v>
      </c>
      <c r="AD59" s="47">
        <f t="shared" si="86"/>
        <v>38876.936999999991</v>
      </c>
      <c r="AE59" s="47">
        <f t="shared" si="86"/>
        <v>25749.087999999992</v>
      </c>
      <c r="AF59" s="47">
        <f t="shared" si="86"/>
        <v>42738.083000000042</v>
      </c>
      <c r="AG59" s="47">
        <f t="shared" si="86"/>
        <v>58359.96899999999</v>
      </c>
      <c r="AH59" s="47">
        <f t="shared" si="86"/>
        <v>12838.284999999998</v>
      </c>
      <c r="AI59" s="47">
        <f t="shared" si="86"/>
        <v>13773.312999999971</v>
      </c>
      <c r="AJ59" s="47">
        <f t="shared" si="86"/>
        <v>34185.045999999995</v>
      </c>
      <c r="AK59" s="47">
        <f t="shared" si="86"/>
        <v>30847.053000000011</v>
      </c>
      <c r="AL59" s="47">
        <f t="shared" si="86"/>
        <v>28153.600999999995</v>
      </c>
      <c r="AM59" s="47">
        <f t="shared" si="86"/>
        <v>42170.820000000072</v>
      </c>
      <c r="AN59" s="47">
        <f t="shared" si="86"/>
        <v>30013.258000000013</v>
      </c>
      <c r="AO59" s="47">
        <f t="shared" si="86"/>
        <v>31855.821000000029</v>
      </c>
      <c r="AP59" s="47">
        <f t="shared" si="86"/>
        <v>49057.181000000062</v>
      </c>
      <c r="AQ59" s="47">
        <f t="shared" si="86"/>
        <v>40118.116000000016</v>
      </c>
      <c r="AR59" s="47">
        <f t="shared" si="86"/>
        <v>51027.211000000083</v>
      </c>
      <c r="AS59" s="47">
        <f t="shared" si="86"/>
        <v>96296.744000000326</v>
      </c>
      <c r="AT59" s="47">
        <f t="shared" si="86"/>
        <v>25630.201000000001</v>
      </c>
      <c r="AU59" s="47">
        <f>AU58+AU56</f>
        <v>40963.500000000036</v>
      </c>
      <c r="AV59" s="47">
        <f t="shared" si="86"/>
        <v>57343.9</v>
      </c>
      <c r="AW59" s="47">
        <f t="shared" si="86"/>
        <v>51205.24</v>
      </c>
      <c r="AX59" s="47">
        <f t="shared" si="86"/>
        <v>53142.409999999996</v>
      </c>
      <c r="AY59" s="47">
        <f t="shared" si="86"/>
        <v>58123.470000000008</v>
      </c>
      <c r="AZ59" s="47">
        <f t="shared" si="86"/>
        <v>45475.16</v>
      </c>
      <c r="BA59" s="47">
        <f t="shared" si="86"/>
        <v>49745.431000000004</v>
      </c>
      <c r="BB59" s="47">
        <f t="shared" si="86"/>
        <v>65484.010999999999</v>
      </c>
      <c r="BC59" s="47">
        <f t="shared" si="86"/>
        <v>44735.09599999999</v>
      </c>
      <c r="BD59" s="47">
        <f t="shared" si="86"/>
        <v>50788.68</v>
      </c>
      <c r="BE59" s="47">
        <f t="shared" si="86"/>
        <v>90399.972999999998</v>
      </c>
      <c r="BF59" s="1307"/>
      <c r="BH59" s="47"/>
      <c r="BI59" s="47"/>
      <c r="BJ59" s="47"/>
      <c r="BK59" s="47"/>
      <c r="BL59" s="47"/>
      <c r="BM59" s="47"/>
    </row>
    <row r="60" spans="1:65" x14ac:dyDescent="0.25">
      <c r="A60" s="15" t="s">
        <v>336</v>
      </c>
      <c r="B60" s="3" t="s">
        <v>337</v>
      </c>
      <c r="C60" s="51">
        <f>C59+0.1*C57</f>
        <v>140019.5974</v>
      </c>
      <c r="D60" s="51">
        <f>D59+0.1*D57</f>
        <v>195163.86221000005</v>
      </c>
      <c r="E60" s="51">
        <f>E59+0.1*E57</f>
        <v>338123.87573999999</v>
      </c>
      <c r="F60" s="53">
        <f>SUM(BG60                                                                                                                                                                                                                         : INDEX(BG60:BR60,$B$2))</f>
        <v>0</v>
      </c>
      <c r="G60" s="4"/>
      <c r="H60" s="140">
        <f t="shared" ref="H60:R60" si="87">H59+0.1*H57</f>
        <v>38559.730699999993</v>
      </c>
      <c r="I60" s="140">
        <f t="shared" si="87"/>
        <v>71704.778399999996</v>
      </c>
      <c r="J60" s="140">
        <f t="shared" si="87"/>
        <v>87146.615859999976</v>
      </c>
      <c r="K60" s="140">
        <f t="shared" si="87"/>
        <v>128133.41644000002</v>
      </c>
      <c r="L60" s="140">
        <f t="shared" si="87"/>
        <v>61769.572499999966</v>
      </c>
      <c r="M60" s="140">
        <f t="shared" si="87"/>
        <v>102745.10464000008</v>
      </c>
      <c r="N60" s="140">
        <f t="shared" si="87"/>
        <v>112574.3236700001</v>
      </c>
      <c r="O60" s="140">
        <f t="shared" si="87"/>
        <v>190808.85295000044</v>
      </c>
      <c r="P60" s="140">
        <f t="shared" si="87"/>
        <v>126905.68904000003</v>
      </c>
      <c r="Q60" s="140">
        <f t="shared" si="87"/>
        <v>165317.00229999999</v>
      </c>
      <c r="R60" s="140">
        <f t="shared" si="87"/>
        <v>163402.03830000001</v>
      </c>
      <c r="S60" s="140">
        <f t="shared" ref="S60:AS60" si="88">S59+0.1*S57</f>
        <v>187806.89299999998</v>
      </c>
      <c r="T60" s="1244">
        <f t="shared" si="84"/>
        <v>0</v>
      </c>
      <c r="U60" s="4"/>
      <c r="V60" s="140">
        <f t="shared" si="88"/>
        <v>10417.638999999999</v>
      </c>
      <c r="W60" s="140">
        <f t="shared" si="88"/>
        <v>9049.0069999999978</v>
      </c>
      <c r="X60" s="140">
        <f t="shared" si="88"/>
        <v>19093.084699999999</v>
      </c>
      <c r="Y60" s="140">
        <f t="shared" si="88"/>
        <v>23939.130199999996</v>
      </c>
      <c r="Z60" s="140">
        <f t="shared" si="88"/>
        <v>18607.545000000002</v>
      </c>
      <c r="AA60" s="140">
        <f t="shared" si="88"/>
        <v>29158.103199999994</v>
      </c>
      <c r="AB60" s="140">
        <f t="shared" si="88"/>
        <v>29755.088299999996</v>
      </c>
      <c r="AC60" s="140">
        <f t="shared" si="88"/>
        <v>17420.026760000001</v>
      </c>
      <c r="AD60" s="140">
        <f t="shared" si="88"/>
        <v>39971.500799999994</v>
      </c>
      <c r="AE60" s="140">
        <f t="shared" si="88"/>
        <v>26213.149839999991</v>
      </c>
      <c r="AF60" s="140">
        <f t="shared" si="88"/>
        <v>43105.870700000043</v>
      </c>
      <c r="AG60" s="140">
        <f t="shared" si="88"/>
        <v>58814.395899999989</v>
      </c>
      <c r="AH60" s="140">
        <f t="shared" si="88"/>
        <v>13422.264399999998</v>
      </c>
      <c r="AI60" s="140">
        <f t="shared" si="88"/>
        <v>13983.777799999971</v>
      </c>
      <c r="AJ60" s="140">
        <f t="shared" si="88"/>
        <v>34363.530299999991</v>
      </c>
      <c r="AK60" s="140">
        <f t="shared" si="88"/>
        <v>31029.739200000011</v>
      </c>
      <c r="AL60" s="140">
        <f t="shared" si="88"/>
        <v>29098.451899999996</v>
      </c>
      <c r="AM60" s="140">
        <f t="shared" si="88"/>
        <v>42616.913540000074</v>
      </c>
      <c r="AN60" s="140">
        <f t="shared" si="88"/>
        <v>30649.185070000014</v>
      </c>
      <c r="AO60" s="140">
        <f t="shared" si="88"/>
        <v>32361.144800000027</v>
      </c>
      <c r="AP60" s="140">
        <f t="shared" si="88"/>
        <v>49563.993800000062</v>
      </c>
      <c r="AQ60" s="140">
        <f t="shared" si="88"/>
        <v>40919.720650000017</v>
      </c>
      <c r="AR60" s="140">
        <f t="shared" si="88"/>
        <v>52866.932160000084</v>
      </c>
      <c r="AS60" s="140">
        <f t="shared" si="88"/>
        <v>97022.200140000321</v>
      </c>
      <c r="AT60" s="140">
        <f t="shared" ref="AT60:BE60" si="89">AT59+0.1*AT57</f>
        <v>26687.802739999999</v>
      </c>
      <c r="AU60" s="140">
        <f t="shared" si="89"/>
        <v>41713.019300000036</v>
      </c>
      <c r="AV60" s="140">
        <f t="shared" si="89"/>
        <v>58504.866999999998</v>
      </c>
      <c r="AW60" s="140">
        <f t="shared" si="89"/>
        <v>51457.6103</v>
      </c>
      <c r="AX60" s="140">
        <f t="shared" si="89"/>
        <v>54412.827999999994</v>
      </c>
      <c r="AY60" s="140">
        <f t="shared" si="89"/>
        <v>59446.564000000006</v>
      </c>
      <c r="AZ60" s="140">
        <f t="shared" si="89"/>
        <v>45901.184400000006</v>
      </c>
      <c r="BA60" s="4">
        <f t="shared" si="89"/>
        <v>51370.844000000005</v>
      </c>
      <c r="BB60" s="140">
        <f>BB59+0.1*BB57</f>
        <v>66130.009900000005</v>
      </c>
      <c r="BC60" s="140">
        <f t="shared" si="89"/>
        <v>45388.43269999999</v>
      </c>
      <c r="BD60" s="140">
        <f t="shared" si="89"/>
        <v>51395.178379999998</v>
      </c>
      <c r="BE60" s="140">
        <f t="shared" si="89"/>
        <v>91023.281919999994</v>
      </c>
      <c r="BF60" s="51"/>
      <c r="BG60" s="1444"/>
      <c r="BH60" s="1444"/>
      <c r="BI60" s="1444"/>
      <c r="BJ60" s="1444"/>
      <c r="BK60" s="1444"/>
      <c r="BL60" s="1444"/>
      <c r="BM60" s="1444"/>
    </row>
    <row r="61" spans="1:65" x14ac:dyDescent="0.25">
      <c r="B61" s="3" t="s">
        <v>382</v>
      </c>
      <c r="C61" s="51">
        <f>C58+0.1*C57</f>
        <v>140019.5974</v>
      </c>
      <c r="D61" s="51">
        <f>D58+0.1*D57</f>
        <v>195163.86221000005</v>
      </c>
      <c r="E61" s="51">
        <f>E58+0.1*E57</f>
        <v>328661.88073999999</v>
      </c>
      <c r="F61" s="53">
        <f>SUM(BG61                                                                                                                                                                                                                         : INDEX(BG61:BR61,$B$2))</f>
        <v>0</v>
      </c>
      <c r="G61" s="4"/>
      <c r="H61" s="51">
        <f>H58+0.1*H57</f>
        <v>38559.730699999993</v>
      </c>
      <c r="I61" s="51">
        <f t="shared" ref="I61:S61" si="90">I58+0.1*I57</f>
        <v>71704.778399999996</v>
      </c>
      <c r="J61" s="51">
        <f t="shared" si="90"/>
        <v>87146.615859999976</v>
      </c>
      <c r="K61" s="51">
        <f>K58+0.1*K57</f>
        <v>128133.41644000002</v>
      </c>
      <c r="L61" s="51">
        <f t="shared" si="90"/>
        <v>61769.572499999966</v>
      </c>
      <c r="M61" s="51">
        <f t="shared" si="90"/>
        <v>102745.10464000008</v>
      </c>
      <c r="N61" s="51">
        <f t="shared" si="90"/>
        <v>112574.3236700001</v>
      </c>
      <c r="O61" s="51">
        <f t="shared" si="90"/>
        <v>190808.85295000044</v>
      </c>
      <c r="P61" s="51">
        <f t="shared" si="90"/>
        <v>123880.42404000004</v>
      </c>
      <c r="Q61" s="51">
        <f t="shared" si="90"/>
        <v>160020.49230000001</v>
      </c>
      <c r="R61" s="51">
        <f t="shared" si="90"/>
        <v>159257.3653</v>
      </c>
      <c r="S61" s="51">
        <f t="shared" si="90"/>
        <v>181718.50049999999</v>
      </c>
      <c r="T61" s="1244">
        <f t="shared" si="84"/>
        <v>0</v>
      </c>
      <c r="U61" s="4"/>
      <c r="V61" s="51">
        <f t="shared" ref="V61:AZ61" si="91">V58+0.1*V57</f>
        <v>10417.638999999999</v>
      </c>
      <c r="W61" s="51">
        <f t="shared" si="91"/>
        <v>9049.0069999999978</v>
      </c>
      <c r="X61" s="51">
        <f t="shared" si="91"/>
        <v>19093.084699999999</v>
      </c>
      <c r="Y61" s="51">
        <f t="shared" si="91"/>
        <v>23939.130199999996</v>
      </c>
      <c r="Z61" s="51">
        <f t="shared" si="91"/>
        <v>18607.545000000002</v>
      </c>
      <c r="AA61" s="51">
        <f t="shared" si="91"/>
        <v>29158.103199999994</v>
      </c>
      <c r="AB61" s="51">
        <f t="shared" si="91"/>
        <v>29755.088299999996</v>
      </c>
      <c r="AC61" s="51">
        <f t="shared" si="91"/>
        <v>17420.026760000001</v>
      </c>
      <c r="AD61" s="51">
        <f t="shared" si="91"/>
        <v>39971.500799999994</v>
      </c>
      <c r="AE61" s="51">
        <f t="shared" si="91"/>
        <v>26213.149839999991</v>
      </c>
      <c r="AF61" s="51">
        <f t="shared" si="91"/>
        <v>43105.870700000043</v>
      </c>
      <c r="AG61" s="51">
        <f t="shared" si="91"/>
        <v>58814.395899999989</v>
      </c>
      <c r="AH61" s="51">
        <f t="shared" si="91"/>
        <v>13422.264399999998</v>
      </c>
      <c r="AI61" s="51">
        <f t="shared" si="91"/>
        <v>13983.777799999971</v>
      </c>
      <c r="AJ61" s="51">
        <f t="shared" si="91"/>
        <v>34363.530299999991</v>
      </c>
      <c r="AK61" s="51">
        <f t="shared" si="91"/>
        <v>31029.739200000011</v>
      </c>
      <c r="AL61" s="51">
        <f t="shared" si="91"/>
        <v>29098.451899999996</v>
      </c>
      <c r="AM61" s="51">
        <f t="shared" si="91"/>
        <v>42616.913540000074</v>
      </c>
      <c r="AN61" s="51">
        <f t="shared" si="91"/>
        <v>30649.185070000014</v>
      </c>
      <c r="AO61" s="51">
        <f t="shared" si="91"/>
        <v>32361.144800000027</v>
      </c>
      <c r="AP61" s="51">
        <f t="shared" si="91"/>
        <v>49563.993800000062</v>
      </c>
      <c r="AQ61" s="51">
        <f t="shared" si="91"/>
        <v>40919.720650000017</v>
      </c>
      <c r="AR61" s="51">
        <f t="shared" si="91"/>
        <v>52866.932160000084</v>
      </c>
      <c r="AS61" s="51">
        <f t="shared" si="91"/>
        <v>97022.200140000321</v>
      </c>
      <c r="AT61" s="51">
        <f t="shared" si="91"/>
        <v>26687.802739999999</v>
      </c>
      <c r="AU61" s="51">
        <f>AU58+0.1*AU57</f>
        <v>40096.984300000033</v>
      </c>
      <c r="AV61" s="51">
        <f t="shared" si="91"/>
        <v>57095.636999999995</v>
      </c>
      <c r="AW61" s="51">
        <f t="shared" si="91"/>
        <v>48447.870300000002</v>
      </c>
      <c r="AX61" s="51">
        <f t="shared" si="91"/>
        <v>53035.227999999996</v>
      </c>
      <c r="AY61" s="51">
        <f t="shared" si="91"/>
        <v>58537.394000000008</v>
      </c>
      <c r="AZ61" s="51">
        <f t="shared" si="91"/>
        <v>44760.964400000004</v>
      </c>
      <c r="BA61" s="51">
        <f>BA58+0.1*BA57</f>
        <v>49897.652000000002</v>
      </c>
      <c r="BB61" s="4">
        <f>BB58+0.1*BB57</f>
        <v>64598.748899999999</v>
      </c>
      <c r="BC61" s="140">
        <f>BC58+0.1*BC57</f>
        <v>43749.96469999999</v>
      </c>
      <c r="BD61" s="140">
        <f>BD58+0.1*BD57</f>
        <v>49787.76038</v>
      </c>
      <c r="BE61" s="140">
        <f>BE58+0.1*BE57</f>
        <v>88180.775419999991</v>
      </c>
      <c r="BF61" s="51"/>
      <c r="BG61" s="1444"/>
      <c r="BH61" s="1444"/>
      <c r="BI61" s="1444"/>
      <c r="BJ61" s="1444"/>
      <c r="BK61" s="1444"/>
      <c r="BL61" s="1444"/>
      <c r="BM61" s="1444"/>
    </row>
    <row r="62" spans="1:65" x14ac:dyDescent="0.25">
      <c r="A62" s="36" t="s">
        <v>58</v>
      </c>
      <c r="B62" s="20" t="s">
        <v>58</v>
      </c>
      <c r="C62" s="1253" t="str">
        <f>$C$3</f>
        <v>YTD '15</v>
      </c>
      <c r="D62" s="1254" t="str">
        <f>$D$3</f>
        <v>YTD '16</v>
      </c>
      <c r="E62" s="1255" t="str">
        <f>$E$3</f>
        <v>YTD '17</v>
      </c>
      <c r="F62" s="1256" t="str">
        <f>$F$3</f>
        <v>YTD '18</v>
      </c>
      <c r="G62" s="2" t="s">
        <v>32</v>
      </c>
      <c r="H62" s="24" t="str">
        <f>$H$3</f>
        <v>Q1 '15</v>
      </c>
      <c r="I62" s="24" t="str">
        <f>$I$3</f>
        <v>Q2 '15</v>
      </c>
      <c r="J62" s="24" t="str">
        <f>$J$3</f>
        <v>Q3 '15</v>
      </c>
      <c r="K62" s="24" t="str">
        <f>$K$3</f>
        <v>Q4 '15</v>
      </c>
      <c r="L62" s="26" t="str">
        <f>$L$3</f>
        <v>Q1 '16</v>
      </c>
      <c r="M62" s="26" t="str">
        <f>$M$3</f>
        <v>Q2 '16</v>
      </c>
      <c r="N62" s="26" t="str">
        <f>$N$3</f>
        <v>Q3 '16</v>
      </c>
      <c r="O62" s="26" t="str">
        <f>$O$3</f>
        <v>Q4 '16</v>
      </c>
      <c r="P62" s="24" t="str">
        <f>$P$3</f>
        <v>Q1 '17</v>
      </c>
      <c r="Q62" s="24" t="str">
        <f>$Q$3</f>
        <v>Q2 '17</v>
      </c>
      <c r="R62" s="24" t="str">
        <f>$R$3</f>
        <v>Q3 '17</v>
      </c>
      <c r="S62" s="24" t="str">
        <f>$S$3</f>
        <v>Q4 '17</v>
      </c>
      <c r="T62" s="1241" t="str">
        <f>$T$3</f>
        <v>Q1'28</v>
      </c>
      <c r="U62" s="16" t="s">
        <v>32</v>
      </c>
      <c r="V62" s="24" t="s">
        <v>0</v>
      </c>
      <c r="W62" s="24" t="s">
        <v>1</v>
      </c>
      <c r="X62" s="24" t="s">
        <v>2</v>
      </c>
      <c r="Y62" s="24" t="s">
        <v>3</v>
      </c>
      <c r="Z62" s="24" t="s">
        <v>4</v>
      </c>
      <c r="AA62" s="24" t="s">
        <v>5</v>
      </c>
      <c r="AB62" s="24" t="s">
        <v>6</v>
      </c>
      <c r="AC62" s="24" t="s">
        <v>7</v>
      </c>
      <c r="AD62" s="24" t="s">
        <v>8</v>
      </c>
      <c r="AE62" s="24" t="s">
        <v>9</v>
      </c>
      <c r="AF62" s="24" t="s">
        <v>10</v>
      </c>
      <c r="AG62" s="24" t="s">
        <v>11</v>
      </c>
      <c r="AH62" s="25" t="s">
        <v>12</v>
      </c>
      <c r="AI62" s="25" t="s">
        <v>13</v>
      </c>
      <c r="AJ62" s="25" t="s">
        <v>14</v>
      </c>
      <c r="AK62" s="25" t="s">
        <v>15</v>
      </c>
      <c r="AL62" s="25" t="s">
        <v>16</v>
      </c>
      <c r="AM62" s="25" t="s">
        <v>17</v>
      </c>
      <c r="AN62" s="25" t="s">
        <v>18</v>
      </c>
      <c r="AO62" s="25" t="s">
        <v>19</v>
      </c>
      <c r="AP62" s="25" t="s">
        <v>20</v>
      </c>
      <c r="AQ62" s="25" t="s">
        <v>21</v>
      </c>
      <c r="AR62" s="25" t="s">
        <v>22</v>
      </c>
      <c r="AS62" s="25" t="s">
        <v>23</v>
      </c>
      <c r="AT62" s="22" t="s">
        <v>24</v>
      </c>
      <c r="AU62" s="22" t="s">
        <v>25</v>
      </c>
      <c r="AV62" s="22" t="s">
        <v>26</v>
      </c>
      <c r="AW62" s="22" t="s">
        <v>27</v>
      </c>
      <c r="AX62" s="22" t="s">
        <v>28</v>
      </c>
      <c r="AY62" s="22" t="s">
        <v>29</v>
      </c>
      <c r="AZ62" s="27" t="s">
        <v>96</v>
      </c>
      <c r="BA62" s="27" t="s">
        <v>97</v>
      </c>
      <c r="BB62" s="27" t="s">
        <v>98</v>
      </c>
      <c r="BC62" s="27" t="s">
        <v>99</v>
      </c>
      <c r="BD62" s="27" t="s">
        <v>100</v>
      </c>
      <c r="BE62" s="27" t="s">
        <v>101</v>
      </c>
      <c r="BF62" s="1400" t="s">
        <v>748</v>
      </c>
      <c r="BG62" s="1241">
        <v>43118</v>
      </c>
      <c r="BH62" s="1241">
        <v>43149</v>
      </c>
      <c r="BI62" s="1241">
        <v>43177</v>
      </c>
      <c r="BJ62" s="1241">
        <v>43208</v>
      </c>
      <c r="BK62" s="1241">
        <v>43238</v>
      </c>
      <c r="BL62" s="1241">
        <v>43269</v>
      </c>
      <c r="BM62" s="1241">
        <v>43299</v>
      </c>
    </row>
    <row r="63" spans="1:65" x14ac:dyDescent="0.25">
      <c r="A63" s="15" t="s">
        <v>199</v>
      </c>
      <c r="B63" s="15" t="s">
        <v>56</v>
      </c>
      <c r="C63" s="48">
        <f t="shared" ref="C63:E70" si="92">IFERROR(C49/C$59,"")</f>
        <v>0.21644552763742658</v>
      </c>
      <c r="D63" s="48">
        <f t="shared" si="92"/>
        <v>0.13636179219800965</v>
      </c>
      <c r="E63" s="48">
        <f t="shared" si="92"/>
        <v>0.25137715410770434</v>
      </c>
      <c r="F63" s="48" t="str">
        <f>IFERROR(F49/F$60,"")</f>
        <v/>
      </c>
      <c r="H63" s="2">
        <f t="shared" ref="H63:S70" si="93">IFERROR(H49/H$59,"")</f>
        <v>0.22279178184052531</v>
      </c>
      <c r="I63" s="2">
        <f t="shared" si="93"/>
        <v>0.19535572712141233</v>
      </c>
      <c r="J63" s="2">
        <f t="shared" si="93"/>
        <v>0.19708689162374604</v>
      </c>
      <c r="K63" s="2">
        <f t="shared" si="93"/>
        <v>0.14874625868584798</v>
      </c>
      <c r="L63" s="2">
        <f t="shared" si="93"/>
        <v>0.14475229915651208</v>
      </c>
      <c r="M63" s="2">
        <f t="shared" si="93"/>
        <v>0.13778694674350589</v>
      </c>
      <c r="N63" s="2">
        <f t="shared" si="93"/>
        <v>8.8587909661787853E-2</v>
      </c>
      <c r="O63" s="2">
        <f t="shared" si="93"/>
        <v>7.460557774140239E-2</v>
      </c>
      <c r="P63" s="2">
        <f t="shared" si="93"/>
        <v>0.19773132045697742</v>
      </c>
      <c r="Q63" s="2">
        <f t="shared" si="93"/>
        <v>0.29404715127217684</v>
      </c>
      <c r="R63" s="57">
        <f t="shared" si="93"/>
        <v>0.31536905831732187</v>
      </c>
      <c r="S63" s="57">
        <f t="shared" si="93"/>
        <v>0.37334460429796945</v>
      </c>
      <c r="T63" s="1267" t="str">
        <f>IFERROR(T49/T$60,"")</f>
        <v/>
      </c>
      <c r="U63" s="1"/>
      <c r="V63" s="2">
        <f t="shared" ref="V63:BE70" si="94">IFERROR(V49/V$59,"")</f>
        <v>0.19703706377231925</v>
      </c>
      <c r="W63" s="2">
        <f t="shared" si="94"/>
        <v>0.14408719100338857</v>
      </c>
      <c r="X63" s="2">
        <f t="shared" si="94"/>
        <v>0.27438677187851263</v>
      </c>
      <c r="Y63" s="2">
        <f t="shared" si="94"/>
        <v>0.23660924742389047</v>
      </c>
      <c r="Z63" s="2">
        <f t="shared" si="94"/>
        <v>0.17396143009982376</v>
      </c>
      <c r="AA63" s="2">
        <f t="shared" si="94"/>
        <v>0.17390311884940818</v>
      </c>
      <c r="AB63" s="2">
        <f t="shared" si="94"/>
        <v>0.25844846879251593</v>
      </c>
      <c r="AC63" s="2">
        <f t="shared" si="94"/>
        <v>0.14310912830834294</v>
      </c>
      <c r="AD63" s="2">
        <f t="shared" si="94"/>
        <v>0.17433298564647726</v>
      </c>
      <c r="AE63" s="2">
        <f t="shared" si="94"/>
        <v>0.18505622412723863</v>
      </c>
      <c r="AF63" s="2">
        <f t="shared" si="94"/>
        <v>0.11323728535039804</v>
      </c>
      <c r="AG63" s="2">
        <f t="shared" si="94"/>
        <v>0.15872976217653562</v>
      </c>
      <c r="AH63" s="2">
        <f t="shared" si="94"/>
        <v>0.17522503979308765</v>
      </c>
      <c r="AI63" s="2">
        <f t="shared" si="94"/>
        <v>0.15502043698563842</v>
      </c>
      <c r="AJ63" s="2">
        <f t="shared" si="94"/>
        <v>0.12917110013542152</v>
      </c>
      <c r="AK63" s="2">
        <f t="shared" si="94"/>
        <v>0.21570443050102706</v>
      </c>
      <c r="AL63" s="2">
        <f t="shared" si="94"/>
        <v>0.12648662599146734</v>
      </c>
      <c r="AM63" s="2">
        <f t="shared" si="94"/>
        <v>8.8336164675004991E-2</v>
      </c>
      <c r="AN63" s="2">
        <f t="shared" si="94"/>
        <v>0.11456143814843422</v>
      </c>
      <c r="AO63" s="2">
        <f t="shared" si="94"/>
        <v>8.4274064071366964E-2</v>
      </c>
      <c r="AP63" s="2">
        <f t="shared" si="94"/>
        <v>7.5498508566971989E-2</v>
      </c>
      <c r="AQ63" s="2">
        <f t="shared" si="94"/>
        <v>7.8820800059504259E-2</v>
      </c>
      <c r="AR63" s="2">
        <f t="shared" si="94"/>
        <v>7.6160648874185846E-2</v>
      </c>
      <c r="AS63" s="2">
        <f t="shared" si="94"/>
        <v>7.2025451867821999E-2</v>
      </c>
      <c r="AT63" s="2">
        <f t="shared" si="94"/>
        <v>0.19629506612140887</v>
      </c>
      <c r="AU63" s="2">
        <f t="shared" si="94"/>
        <v>0.22921511833705621</v>
      </c>
      <c r="AV63" s="2">
        <f t="shared" si="94"/>
        <v>0.17588287507476821</v>
      </c>
      <c r="AW63" s="2">
        <f t="shared" si="94"/>
        <v>0.30650534984310202</v>
      </c>
      <c r="AX63" s="2">
        <f t="shared" si="94"/>
        <v>0.2778334667170721</v>
      </c>
      <c r="AY63" s="2">
        <f t="shared" si="94"/>
        <v>0.29789601343484823</v>
      </c>
      <c r="AZ63" s="2">
        <f t="shared" si="94"/>
        <v>0.24513404680709203</v>
      </c>
      <c r="BA63" s="2">
        <f t="shared" si="94"/>
        <v>0.33501267684262293</v>
      </c>
      <c r="BB63" s="2">
        <f t="shared" si="94"/>
        <v>0.34922110986756755</v>
      </c>
      <c r="BC63" s="2">
        <f t="shared" si="94"/>
        <v>0.45831845314470776</v>
      </c>
      <c r="BD63" s="2">
        <f t="shared" si="94"/>
        <v>0.3679816742628475</v>
      </c>
      <c r="BE63" s="2">
        <f t="shared" si="94"/>
        <v>0.33430767728216026</v>
      </c>
      <c r="BF63" s="48"/>
      <c r="BG63" s="2"/>
      <c r="BH63" s="2"/>
      <c r="BI63" s="2"/>
      <c r="BJ63" s="2"/>
      <c r="BK63" s="2"/>
      <c r="BL63" s="2"/>
      <c r="BM63" s="2"/>
    </row>
    <row r="64" spans="1:65" x14ac:dyDescent="0.25">
      <c r="A64" s="15" t="s">
        <v>191</v>
      </c>
      <c r="B64" s="15" t="s">
        <v>43</v>
      </c>
      <c r="C64" s="48">
        <f t="shared" si="92"/>
        <v>0.16683936028845339</v>
      </c>
      <c r="D64" s="48">
        <f t="shared" si="92"/>
        <v>0.23135312875348951</v>
      </c>
      <c r="E64" s="48">
        <f t="shared" si="92"/>
        <v>0.22569011418785961</v>
      </c>
      <c r="F64" s="48" t="str">
        <f t="shared" ref="F64:F70" si="95">IFERROR(F50/F$60,"")</f>
        <v/>
      </c>
      <c r="H64" s="2">
        <f t="shared" si="93"/>
        <v>0.16244149440052233</v>
      </c>
      <c r="I64" s="2">
        <f t="shared" si="93"/>
        <v>0.17385499361198012</v>
      </c>
      <c r="J64" s="2">
        <f t="shared" si="93"/>
        <v>0.16423274401080293</v>
      </c>
      <c r="K64" s="2">
        <f t="shared" si="93"/>
        <v>0.17182477271462349</v>
      </c>
      <c r="L64" s="2">
        <f t="shared" si="93"/>
        <v>0.19083905355039019</v>
      </c>
      <c r="M64" s="2">
        <f t="shared" si="93"/>
        <v>0.25927658225084338</v>
      </c>
      <c r="N64" s="2">
        <f t="shared" si="93"/>
        <v>0.25405301233450089</v>
      </c>
      <c r="O64" s="2">
        <f t="shared" si="93"/>
        <v>0.21482993004276019</v>
      </c>
      <c r="P64" s="2">
        <f t="shared" si="93"/>
        <v>0.19570002004476433</v>
      </c>
      <c r="Q64" s="2">
        <f t="shared" si="93"/>
        <v>0.24330656426816036</v>
      </c>
      <c r="R64" s="57">
        <f t="shared" si="93"/>
        <v>0.23965288187577846</v>
      </c>
      <c r="S64" s="57">
        <f t="shared" si="93"/>
        <v>0.27302844458025638</v>
      </c>
      <c r="T64" s="1267" t="str">
        <f t="shared" ref="T64:T69" si="96">IFERROR(T50/T$60,"")</f>
        <v/>
      </c>
      <c r="U64" s="1"/>
      <c r="V64" s="2">
        <f t="shared" si="94"/>
        <v>0.21262111309481932</v>
      </c>
      <c r="W64" s="2">
        <f t="shared" si="94"/>
        <v>0.12550006868156918</v>
      </c>
      <c r="X64" s="2">
        <f t="shared" si="94"/>
        <v>0.15252401662255535</v>
      </c>
      <c r="Y64" s="2">
        <f t="shared" si="94"/>
        <v>0.20720532101352498</v>
      </c>
      <c r="Z64" s="2">
        <f t="shared" si="94"/>
        <v>0.17397816289510715</v>
      </c>
      <c r="AA64" s="2">
        <f t="shared" si="94"/>
        <v>0.14465571370954175</v>
      </c>
      <c r="AB64" s="2">
        <f t="shared" si="94"/>
        <v>0.1558796774204817</v>
      </c>
      <c r="AC64" s="2">
        <f t="shared" si="94"/>
        <v>0.17664562659413122</v>
      </c>
      <c r="AD64" s="2">
        <f t="shared" si="94"/>
        <v>0.16514076198955696</v>
      </c>
      <c r="AE64" s="2">
        <f t="shared" si="94"/>
        <v>0.14954541302589053</v>
      </c>
      <c r="AF64" s="2">
        <f t="shared" si="94"/>
        <v>0.21068415726554748</v>
      </c>
      <c r="AG64" s="2">
        <f t="shared" si="94"/>
        <v>0.15319723696220608</v>
      </c>
      <c r="AH64" s="2">
        <f t="shared" si="94"/>
        <v>0.10657568359013686</v>
      </c>
      <c r="AI64" s="2">
        <f t="shared" si="94"/>
        <v>7.992238323488346E-2</v>
      </c>
      <c r="AJ64" s="2">
        <f t="shared" si="94"/>
        <v>0.26717322539217886</v>
      </c>
      <c r="AK64" s="2">
        <f t="shared" si="94"/>
        <v>0.24146886900346712</v>
      </c>
      <c r="AL64" s="2">
        <f t="shared" si="94"/>
        <v>0.21720141590413253</v>
      </c>
      <c r="AM64" s="2">
        <f t="shared" si="94"/>
        <v>0.3003922854713294</v>
      </c>
      <c r="AN64" s="2">
        <f t="shared" si="94"/>
        <v>0.21929388672166172</v>
      </c>
      <c r="AO64" s="2">
        <f t="shared" si="94"/>
        <v>0.25055627980832801</v>
      </c>
      <c r="AP64" s="2">
        <f t="shared" si="94"/>
        <v>0.27758934008050795</v>
      </c>
      <c r="AQ64" s="2">
        <f t="shared" si="94"/>
        <v>0.21180383944251063</v>
      </c>
      <c r="AR64" s="2">
        <f t="shared" si="94"/>
        <v>0.22019447623739483</v>
      </c>
      <c r="AS64" s="2">
        <f t="shared" si="94"/>
        <v>0.21324797856093705</v>
      </c>
      <c r="AT64" s="2">
        <f t="shared" si="94"/>
        <v>0.15689002985189229</v>
      </c>
      <c r="AU64" s="2">
        <f t="shared" si="94"/>
        <v>0.14311369878062188</v>
      </c>
      <c r="AV64" s="2">
        <f t="shared" si="94"/>
        <v>0.25061131175242701</v>
      </c>
      <c r="AW64" s="2">
        <f t="shared" si="94"/>
        <v>0.20804882469059804</v>
      </c>
      <c r="AX64" s="2">
        <f t="shared" si="94"/>
        <v>0.18275780116106893</v>
      </c>
      <c r="AY64" s="2">
        <f t="shared" si="94"/>
        <v>0.32972756100074541</v>
      </c>
      <c r="AZ64" s="2">
        <f t="shared" si="94"/>
        <v>0.24448578080868763</v>
      </c>
      <c r="BA64" s="2">
        <f t="shared" si="94"/>
        <v>0.26803181180599278</v>
      </c>
      <c r="BB64" s="2">
        <f t="shared" si="94"/>
        <v>0.21473841912341013</v>
      </c>
      <c r="BC64" s="2">
        <f t="shared" si="94"/>
        <v>0.20389870181568409</v>
      </c>
      <c r="BD64" s="2">
        <f t="shared" si="94"/>
        <v>0.28879923636526877</v>
      </c>
      <c r="BE64" s="2">
        <f t="shared" si="94"/>
        <v>0.29837743424989738</v>
      </c>
      <c r="BF64" s="48"/>
      <c r="BG64" s="2"/>
      <c r="BH64" s="2"/>
      <c r="BI64" s="2"/>
      <c r="BJ64" s="2"/>
      <c r="BK64" s="2"/>
      <c r="BL64" s="2"/>
      <c r="BM64" s="2"/>
    </row>
    <row r="65" spans="1:65" x14ac:dyDescent="0.25">
      <c r="A65" s="15" t="s">
        <v>192</v>
      </c>
      <c r="B65" s="15" t="s">
        <v>44</v>
      </c>
      <c r="C65" s="48">
        <f t="shared" si="92"/>
        <v>0.14359850135769289</v>
      </c>
      <c r="D65" s="48">
        <f t="shared" si="92"/>
        <v>0.12475386675007472</v>
      </c>
      <c r="E65" s="48">
        <f t="shared" si="92"/>
        <v>0.10299852435436596</v>
      </c>
      <c r="F65" s="48" t="str">
        <f t="shared" si="95"/>
        <v/>
      </c>
      <c r="H65" s="2">
        <f t="shared" si="93"/>
        <v>0.15158159131071544</v>
      </c>
      <c r="I65" s="2">
        <f t="shared" si="93"/>
        <v>0.14759359774244077</v>
      </c>
      <c r="J65" s="2">
        <f t="shared" si="93"/>
        <v>0.12723017586016155</v>
      </c>
      <c r="K65" s="2">
        <f t="shared" si="93"/>
        <v>0.13083776268034111</v>
      </c>
      <c r="L65" s="2">
        <f t="shared" si="93"/>
        <v>7.4648873710858127E-2</v>
      </c>
      <c r="M65" s="2">
        <f t="shared" si="93"/>
        <v>0.13896267835338635</v>
      </c>
      <c r="N65" s="2">
        <f t="shared" si="93"/>
        <v>0.15620981001252546</v>
      </c>
      <c r="O65" s="2">
        <f t="shared" si="93"/>
        <v>0.14136768153826026</v>
      </c>
      <c r="P65" s="2">
        <f t="shared" si="93"/>
        <v>0.10690920183294493</v>
      </c>
      <c r="Q65" s="2">
        <f t="shared" si="93"/>
        <v>9.557378566726199E-2</v>
      </c>
      <c r="R65" s="57">
        <f t="shared" si="93"/>
        <v>0.10510577039977984</v>
      </c>
      <c r="S65" s="57">
        <f t="shared" si="93"/>
        <v>8.0786234038342258E-2</v>
      </c>
      <c r="T65" s="1267" t="str">
        <f t="shared" si="96"/>
        <v/>
      </c>
      <c r="U65" s="1"/>
      <c r="V65" s="2">
        <f t="shared" si="94"/>
        <v>0.17599179622177347</v>
      </c>
      <c r="W65" s="2">
        <f t="shared" si="94"/>
        <v>0.20398613903160859</v>
      </c>
      <c r="X65" s="2">
        <f t="shared" si="94"/>
        <v>0.11324688087661548</v>
      </c>
      <c r="Y65" s="2">
        <f t="shared" si="94"/>
        <v>0.13616148790782093</v>
      </c>
      <c r="Z65" s="2">
        <f t="shared" si="94"/>
        <v>0.18627224795958089</v>
      </c>
      <c r="AA65" s="2">
        <f t="shared" si="94"/>
        <v>0.1312466245733005</v>
      </c>
      <c r="AB65" s="2">
        <f t="shared" si="94"/>
        <v>0.12354008000308501</v>
      </c>
      <c r="AC65" s="2">
        <f t="shared" si="94"/>
        <v>0.15184947783425704</v>
      </c>
      <c r="AD65" s="2">
        <f t="shared" si="94"/>
        <v>0.11935948040351022</v>
      </c>
      <c r="AE65" s="2">
        <f t="shared" si="94"/>
        <v>0.18223860977134418</v>
      </c>
      <c r="AF65" s="2">
        <f t="shared" si="94"/>
        <v>7.1778628910426259E-2</v>
      </c>
      <c r="AG65" s="2">
        <f t="shared" si="94"/>
        <v>0.15140921339420196</v>
      </c>
      <c r="AH65" s="2">
        <f t="shared" si="94"/>
        <v>0.14737700557356362</v>
      </c>
      <c r="AI65" s="2">
        <f t="shared" si="94"/>
        <v>7.7084576528537632E-2</v>
      </c>
      <c r="AJ65" s="2">
        <f t="shared" si="94"/>
        <v>4.635427432217E-2</v>
      </c>
      <c r="AK65" s="2">
        <f t="shared" si="94"/>
        <v>0.1276795549967123</v>
      </c>
      <c r="AL65" s="2">
        <f t="shared" si="94"/>
        <v>0.1302802082049824</v>
      </c>
      <c r="AM65" s="2">
        <f t="shared" si="94"/>
        <v>0.15301253331094794</v>
      </c>
      <c r="AN65" s="2">
        <f t="shared" si="94"/>
        <v>0.17835314646613831</v>
      </c>
      <c r="AO65" s="2">
        <f t="shared" si="94"/>
        <v>0.12489174270535976</v>
      </c>
      <c r="AP65" s="2">
        <f t="shared" si="94"/>
        <v>0.16299921514038912</v>
      </c>
      <c r="AQ65" s="2">
        <f t="shared" si="94"/>
        <v>0.19523302141107515</v>
      </c>
      <c r="AR65" s="2">
        <f t="shared" si="94"/>
        <v>0.16729466166590992</v>
      </c>
      <c r="AS65" s="2">
        <f t="shared" si="94"/>
        <v>0.10518829172458818</v>
      </c>
      <c r="AT65" s="2">
        <f t="shared" si="94"/>
        <v>0.13835736208233404</v>
      </c>
      <c r="AU65" s="2">
        <f t="shared" si="94"/>
        <v>6.4631269300718885E-2</v>
      </c>
      <c r="AV65" s="2">
        <f t="shared" si="94"/>
        <v>0.12305441380861783</v>
      </c>
      <c r="AW65" s="2">
        <f t="shared" si="94"/>
        <v>0.1056063793471137</v>
      </c>
      <c r="AX65" s="2">
        <f t="shared" si="94"/>
        <v>0.10996791451497967</v>
      </c>
      <c r="AY65" s="2">
        <f t="shared" si="94"/>
        <v>7.3574753881693558E-2</v>
      </c>
      <c r="AZ65" s="2">
        <f t="shared" si="94"/>
        <v>0.11886709139670976</v>
      </c>
      <c r="BA65" s="2">
        <f t="shared" si="94"/>
        <v>0.10653462827571038</v>
      </c>
      <c r="BB65" s="2">
        <f t="shared" si="94"/>
        <v>9.4463822626869934E-2</v>
      </c>
      <c r="BC65" s="2">
        <f t="shared" si="94"/>
        <v>0.10129420533712503</v>
      </c>
      <c r="BD65" s="2">
        <f t="shared" si="94"/>
        <v>6.2286615836442294E-2</v>
      </c>
      <c r="BE65" s="2">
        <f t="shared" si="94"/>
        <v>8.1031202299142277E-2</v>
      </c>
      <c r="BF65" s="48"/>
      <c r="BG65" s="2"/>
      <c r="BH65" s="2"/>
      <c r="BI65" s="2"/>
      <c r="BJ65" s="2"/>
      <c r="BK65" s="2"/>
      <c r="BL65" s="2"/>
      <c r="BM65" s="2"/>
    </row>
    <row r="66" spans="1:65" x14ac:dyDescent="0.25">
      <c r="A66" s="15" t="s">
        <v>193</v>
      </c>
      <c r="B66" s="15" t="s">
        <v>45</v>
      </c>
      <c r="C66" s="48">
        <f t="shared" si="92"/>
        <v>0.16997384250034553</v>
      </c>
      <c r="D66" s="48">
        <f t="shared" si="92"/>
        <v>0.15395644419175322</v>
      </c>
      <c r="E66" s="48">
        <f t="shared" si="92"/>
        <v>0.13336085460565048</v>
      </c>
      <c r="F66" s="48" t="str">
        <f t="shared" si="95"/>
        <v/>
      </c>
      <c r="H66" s="2">
        <f t="shared" si="93"/>
        <v>0.21230545106774515</v>
      </c>
      <c r="I66" s="2">
        <f t="shared" si="93"/>
        <v>0.15050418089477238</v>
      </c>
      <c r="J66" s="2">
        <f t="shared" si="93"/>
        <v>0.15194219182902119</v>
      </c>
      <c r="K66" s="2">
        <f t="shared" si="93"/>
        <v>0.15499836653786594</v>
      </c>
      <c r="L66" s="2">
        <f t="shared" si="93"/>
        <v>0.17872924038372917</v>
      </c>
      <c r="M66" s="2">
        <f t="shared" si="93"/>
        <v>0.13088736850863703</v>
      </c>
      <c r="N66" s="2">
        <f t="shared" si="93"/>
        <v>0.1796655679187236</v>
      </c>
      <c r="O66" s="2">
        <f t="shared" si="93"/>
        <v>0.207429544992597</v>
      </c>
      <c r="P66" s="2">
        <f t="shared" si="93"/>
        <v>0.183743091816018</v>
      </c>
      <c r="Q66" s="2">
        <f t="shared" si="93"/>
        <v>9.4814573814718583E-2</v>
      </c>
      <c r="R66" s="57">
        <f t="shared" si="93"/>
        <v>0.13105278092782929</v>
      </c>
      <c r="S66" s="57">
        <f t="shared" si="93"/>
        <v>8.9196235495444989E-2</v>
      </c>
      <c r="T66" s="1267" t="str">
        <f t="shared" si="96"/>
        <v/>
      </c>
      <c r="U66" s="1"/>
      <c r="V66" s="2">
        <f t="shared" si="94"/>
        <v>0.20531110743998712</v>
      </c>
      <c r="W66" s="2">
        <f t="shared" si="94"/>
        <v>0.22382245919358892</v>
      </c>
      <c r="X66" s="2">
        <f t="shared" si="94"/>
        <v>0.21065562776151761</v>
      </c>
      <c r="Y66" s="2">
        <f t="shared" si="94"/>
        <v>9.5104609499621351E-2</v>
      </c>
      <c r="Z66" s="2">
        <f t="shared" si="94"/>
        <v>0.1349325079205036</v>
      </c>
      <c r="AA66" s="2">
        <f t="shared" si="94"/>
        <v>0.20946819114337079</v>
      </c>
      <c r="AB66" s="2">
        <f t="shared" si="94"/>
        <v>0.1606966984977144</v>
      </c>
      <c r="AC66" s="2">
        <f t="shared" si="94"/>
        <v>0.15360742552152309</v>
      </c>
      <c r="AD66" s="2">
        <f t="shared" si="94"/>
        <v>0.14464709501162606</v>
      </c>
      <c r="AE66" s="2">
        <f t="shared" si="94"/>
        <v>0.18157512996188455</v>
      </c>
      <c r="AF66" s="2">
        <f t="shared" si="94"/>
        <v>0.17570713220805886</v>
      </c>
      <c r="AG66" s="2">
        <f t="shared" si="94"/>
        <v>0.12810698203078211</v>
      </c>
      <c r="AH66" s="2">
        <f t="shared" si="94"/>
        <v>0.18198201706847919</v>
      </c>
      <c r="AI66" s="2">
        <f t="shared" si="94"/>
        <v>0.24799392854863658</v>
      </c>
      <c r="AJ66" s="2">
        <f t="shared" si="94"/>
        <v>0.14960058851463887</v>
      </c>
      <c r="AK66" s="2">
        <f t="shared" si="94"/>
        <v>6.915623349822099E-2</v>
      </c>
      <c r="AL66" s="2">
        <f t="shared" si="94"/>
        <v>0.15947363181001253</v>
      </c>
      <c r="AM66" s="2">
        <f t="shared" si="94"/>
        <v>0.15695793916267192</v>
      </c>
      <c r="AN66" s="2">
        <f t="shared" si="94"/>
        <v>0.18153857205372365</v>
      </c>
      <c r="AO66" s="2">
        <f t="shared" si="94"/>
        <v>0.18953509313101691</v>
      </c>
      <c r="AP66" s="2">
        <f t="shared" si="94"/>
        <v>0.17211077619808585</v>
      </c>
      <c r="AQ66" s="2">
        <f t="shared" si="94"/>
        <v>0.12908288116022193</v>
      </c>
      <c r="AR66" s="2">
        <f t="shared" si="94"/>
        <v>0.21554575067800594</v>
      </c>
      <c r="AS66" s="2">
        <f t="shared" si="94"/>
        <v>0.23576875039513334</v>
      </c>
      <c r="AT66" s="2">
        <f t="shared" si="94"/>
        <v>0.24078847450318475</v>
      </c>
      <c r="AU66" s="2">
        <f t="shared" si="94"/>
        <v>0.24311426025608163</v>
      </c>
      <c r="AV66" s="2">
        <f t="shared" si="94"/>
        <v>0.11583463977859894</v>
      </c>
      <c r="AW66" s="2">
        <f t="shared" si="94"/>
        <v>8.4715939228094617E-2</v>
      </c>
      <c r="AX66" s="2">
        <f t="shared" si="94"/>
        <v>9.3114331849082493E-2</v>
      </c>
      <c r="AY66" s="2">
        <f t="shared" si="94"/>
        <v>0.10526573860782915</v>
      </c>
      <c r="AZ66" s="2">
        <f t="shared" si="94"/>
        <v>0.13376555464565709</v>
      </c>
      <c r="BA66" s="2">
        <f t="shared" si="94"/>
        <v>0.11157844828000384</v>
      </c>
      <c r="BB66" s="2">
        <f t="shared" si="94"/>
        <v>0.14396273007772845</v>
      </c>
      <c r="BC66" s="2">
        <f t="shared" si="94"/>
        <v>6.8266155056423722E-2</v>
      </c>
      <c r="BD66" s="2">
        <f t="shared" si="94"/>
        <v>0.10905347412061113</v>
      </c>
      <c r="BE66" s="2">
        <f t="shared" si="94"/>
        <v>8.8397410251438907E-2</v>
      </c>
      <c r="BF66" s="48"/>
      <c r="BG66" s="2"/>
      <c r="BH66" s="2"/>
      <c r="BI66" s="2"/>
      <c r="BJ66" s="2"/>
      <c r="BK66" s="2"/>
      <c r="BL66" s="2"/>
      <c r="BM66" s="2"/>
    </row>
    <row r="67" spans="1:65" x14ac:dyDescent="0.25">
      <c r="A67" s="15" t="s">
        <v>194</v>
      </c>
      <c r="B67" s="15" t="s">
        <v>46</v>
      </c>
      <c r="C67" s="48">
        <f t="shared" si="92"/>
        <v>0.13271473842154641</v>
      </c>
      <c r="D67" s="48">
        <f t="shared" si="92"/>
        <v>0.12125447001692494</v>
      </c>
      <c r="E67" s="48">
        <f t="shared" si="92"/>
        <v>9.4216044496599094E-2</v>
      </c>
      <c r="F67" s="48" t="str">
        <f t="shared" si="95"/>
        <v/>
      </c>
      <c r="H67" s="2">
        <f t="shared" si="93"/>
        <v>0.12178865640374539</v>
      </c>
      <c r="I67" s="2">
        <f t="shared" si="93"/>
        <v>0.14264964406981115</v>
      </c>
      <c r="J67" s="2">
        <f t="shared" si="93"/>
        <v>0.13284618594421924</v>
      </c>
      <c r="K67" s="2">
        <f t="shared" si="93"/>
        <v>0.14278249789471012</v>
      </c>
      <c r="L67" s="2">
        <f t="shared" si="93"/>
        <v>0.15428091721641751</v>
      </c>
      <c r="M67" s="2">
        <f t="shared" si="93"/>
        <v>0.11137542584384993</v>
      </c>
      <c r="N67" s="2">
        <f t="shared" si="93"/>
        <v>0.11379625978555474</v>
      </c>
      <c r="O67" s="2">
        <f t="shared" si="93"/>
        <v>0.11126054246380991</v>
      </c>
      <c r="P67" s="2">
        <f t="shared" si="93"/>
        <v>0.16248230026656718</v>
      </c>
      <c r="Q67" s="2">
        <f t="shared" si="93"/>
        <v>5.1731655447441981E-2</v>
      </c>
      <c r="R67" s="57">
        <f t="shared" si="93"/>
        <v>4.6070591058742665E-2</v>
      </c>
      <c r="S67" s="57">
        <f t="shared" si="93"/>
        <v>3.4098234002370512E-2</v>
      </c>
      <c r="T67" s="1267" t="str">
        <f t="shared" si="96"/>
        <v/>
      </c>
      <c r="U67" s="1"/>
      <c r="V67" s="2">
        <f t="shared" si="94"/>
        <v>8.5705119941284214E-2</v>
      </c>
      <c r="W67" s="2">
        <f t="shared" si="94"/>
        <v>0.12611748449304994</v>
      </c>
      <c r="X67" s="2">
        <f t="shared" si="94"/>
        <v>0.13950792096135214</v>
      </c>
      <c r="Y67" s="2">
        <f t="shared" si="94"/>
        <v>0.16592078533912377</v>
      </c>
      <c r="Z67" s="2">
        <f t="shared" si="94"/>
        <v>0.1678019052251247</v>
      </c>
      <c r="AA67" s="2">
        <f t="shared" si="94"/>
        <v>0.10521311455837949</v>
      </c>
      <c r="AB67" s="2">
        <f t="shared" si="94"/>
        <v>0.12338458009408011</v>
      </c>
      <c r="AC67" s="2">
        <f t="shared" si="94"/>
        <v>0.17421652526760459</v>
      </c>
      <c r="AD67" s="2">
        <f t="shared" si="94"/>
        <v>0.12206931322804548</v>
      </c>
      <c r="AE67" s="2">
        <f t="shared" si="94"/>
        <v>0.14845669485459062</v>
      </c>
      <c r="AF67" s="2">
        <f t="shared" si="94"/>
        <v>0.13690363697407754</v>
      </c>
      <c r="AG67" s="2">
        <f t="shared" si="94"/>
        <v>0.14458417549879099</v>
      </c>
      <c r="AH67" s="2">
        <f t="shared" si="94"/>
        <v>0.15461262933483721</v>
      </c>
      <c r="AI67" s="2">
        <f t="shared" si="94"/>
        <v>0.12682344472967425</v>
      </c>
      <c r="AJ67" s="2">
        <f t="shared" si="94"/>
        <v>0.16521908439146171</v>
      </c>
      <c r="AK67" s="2">
        <f t="shared" si="94"/>
        <v>0.18149905600382626</v>
      </c>
      <c r="AL67" s="2">
        <f t="shared" si="94"/>
        <v>0.10594342798280053</v>
      </c>
      <c r="AM67" s="2">
        <f t="shared" si="94"/>
        <v>6.3707938332714306E-2</v>
      </c>
      <c r="AN67" s="2">
        <f t="shared" si="94"/>
        <v>8.765532885500131E-2</v>
      </c>
      <c r="AO67" s="2">
        <f t="shared" si="94"/>
        <v>0.12413702977549995</v>
      </c>
      <c r="AP67" s="2">
        <f t="shared" si="94"/>
        <v>0.12307442818616079</v>
      </c>
      <c r="AQ67" s="2">
        <f t="shared" si="94"/>
        <v>0.17155415523500647</v>
      </c>
      <c r="AR67" s="2">
        <f t="shared" si="94"/>
        <v>9.0356819619241829E-2</v>
      </c>
      <c r="AS67" s="2">
        <f t="shared" si="94"/>
        <v>9.7218453201283611E-2</v>
      </c>
      <c r="AT67" s="2">
        <f t="shared" si="94"/>
        <v>0.11553910560436104</v>
      </c>
      <c r="AU67" s="2">
        <f t="shared" si="94"/>
        <v>0.16690775934673535</v>
      </c>
      <c r="AV67" s="2">
        <f t="shared" si="94"/>
        <v>0.18030252563916999</v>
      </c>
      <c r="AW67" s="2">
        <f t="shared" si="94"/>
        <v>6.3454052749288933E-2</v>
      </c>
      <c r="AX67" s="2">
        <f t="shared" si="94"/>
        <v>5.0393461643911154E-2</v>
      </c>
      <c r="AY67" s="2">
        <f t="shared" si="94"/>
        <v>4.2628046811382728E-2</v>
      </c>
      <c r="AZ67" s="2">
        <f t="shared" si="94"/>
        <v>5.9949651633990943E-2</v>
      </c>
      <c r="BA67" s="2">
        <f t="shared" si="94"/>
        <v>3.275265621881937E-2</v>
      </c>
      <c r="BB67" s="2">
        <f t="shared" si="94"/>
        <v>4.6549393561124412E-2</v>
      </c>
      <c r="BC67" s="2">
        <f t="shared" si="94"/>
        <v>1.9187261831292376E-2</v>
      </c>
      <c r="BD67" s="2">
        <f t="shared" si="94"/>
        <v>3.2209411624795133E-2</v>
      </c>
      <c r="BE67" s="2">
        <f t="shared" si="94"/>
        <v>4.2538220669601307E-2</v>
      </c>
      <c r="BF67" s="48"/>
      <c r="BG67" s="2"/>
      <c r="BH67" s="2"/>
      <c r="BI67" s="2"/>
      <c r="BJ67" s="2"/>
      <c r="BK67" s="2"/>
      <c r="BL67" s="2"/>
      <c r="BM67" s="2"/>
    </row>
    <row r="68" spans="1:65" x14ac:dyDescent="0.25">
      <c r="A68" s="15" t="s">
        <v>195</v>
      </c>
      <c r="B68" s="15" t="s">
        <v>47</v>
      </c>
      <c r="C68" s="48">
        <f t="shared" si="92"/>
        <v>0.13785912067991959</v>
      </c>
      <c r="D68" s="48">
        <f t="shared" si="92"/>
        <v>0.13952551835027996</v>
      </c>
      <c r="E68" s="48">
        <f t="shared" si="92"/>
        <v>8.0543703778129555E-2</v>
      </c>
      <c r="F68" s="48" t="str">
        <f t="shared" si="95"/>
        <v/>
      </c>
      <c r="H68" s="2">
        <f t="shared" si="93"/>
        <v>9.2520734673767771E-2</v>
      </c>
      <c r="I68" s="2">
        <f t="shared" si="93"/>
        <v>0.16074824501544005</v>
      </c>
      <c r="J68" s="2">
        <f t="shared" si="93"/>
        <v>0.14142867161842881</v>
      </c>
      <c r="K68" s="2">
        <f t="shared" si="93"/>
        <v>0.1690463261528799</v>
      </c>
      <c r="L68" s="2">
        <f t="shared" si="93"/>
        <v>0.14286102700010886</v>
      </c>
      <c r="M68" s="2">
        <f t="shared" si="93"/>
        <v>0.1378216057225774</v>
      </c>
      <c r="N68" s="2">
        <f t="shared" si="93"/>
        <v>0.11217898719383479</v>
      </c>
      <c r="O68" s="2">
        <f t="shared" si="93"/>
        <v>0.1298380820813699</v>
      </c>
      <c r="P68" s="2">
        <f t="shared" si="93"/>
        <v>4.9415810460943163E-2</v>
      </c>
      <c r="Q68" s="2">
        <f t="shared" si="93"/>
        <v>0.10623112587640191</v>
      </c>
      <c r="R68" s="57">
        <f t="shared" si="93"/>
        <v>5.8618427118845046E-2</v>
      </c>
      <c r="S68" s="57">
        <f t="shared" si="93"/>
        <v>2.5112431978767811E-2</v>
      </c>
      <c r="T68" s="1267" t="str">
        <f t="shared" si="96"/>
        <v/>
      </c>
      <c r="U68" s="1"/>
      <c r="V68" s="2">
        <f t="shared" si="94"/>
        <v>8.7781790096585238E-2</v>
      </c>
      <c r="W68" s="2">
        <f t="shared" si="94"/>
        <v>0.13405946088891305</v>
      </c>
      <c r="X68" s="2">
        <f t="shared" si="94"/>
        <v>7.5339154234120451E-2</v>
      </c>
      <c r="Y68" s="2">
        <f t="shared" si="94"/>
        <v>0.14073898463097417</v>
      </c>
      <c r="Z68" s="2">
        <f t="shared" si="94"/>
        <v>0.13675530654238846</v>
      </c>
      <c r="AA68" s="2">
        <f t="shared" si="94"/>
        <v>0.19454797655311931</v>
      </c>
      <c r="AB68" s="2">
        <f t="shared" si="94"/>
        <v>0.14293176285217624</v>
      </c>
      <c r="AC68" s="2">
        <f t="shared" si="94"/>
        <v>0.1353858928134494</v>
      </c>
      <c r="AD68" s="2">
        <f t="shared" si="94"/>
        <v>0.14291186314395091</v>
      </c>
      <c r="AE68" s="2">
        <f t="shared" si="94"/>
        <v>0.1826941987226888</v>
      </c>
      <c r="AF68" s="2">
        <f t="shared" si="94"/>
        <v>0.18658787292822662</v>
      </c>
      <c r="AG68" s="2">
        <f t="shared" si="94"/>
        <v>0.15017872953291</v>
      </c>
      <c r="AH68" s="2">
        <f t="shared" si="94"/>
        <v>0.12593893966367006</v>
      </c>
      <c r="AI68" s="2">
        <f t="shared" si="94"/>
        <v>0.15015160114345796</v>
      </c>
      <c r="AJ68" s="2">
        <f t="shared" si="94"/>
        <v>0.14627875592152198</v>
      </c>
      <c r="AK68" s="2">
        <f t="shared" si="94"/>
        <v>0.11176046541625868</v>
      </c>
      <c r="AL68" s="2">
        <f t="shared" si="94"/>
        <v>0.16541198406555524</v>
      </c>
      <c r="AM68" s="2">
        <f t="shared" si="94"/>
        <v>0.13846519939616991</v>
      </c>
      <c r="AN68" s="2">
        <f t="shared" si="94"/>
        <v>0.13851261998947259</v>
      </c>
      <c r="AO68" s="2">
        <f t="shared" si="94"/>
        <v>0.11512070274377788</v>
      </c>
      <c r="AP68" s="2">
        <f t="shared" si="94"/>
        <v>9.4157795165604685E-2</v>
      </c>
      <c r="AQ68" s="2">
        <f t="shared" si="94"/>
        <v>9.0337317933873035E-2</v>
      </c>
      <c r="AR68" s="2">
        <f t="shared" si="94"/>
        <v>0.135458099013093</v>
      </c>
      <c r="AS68" s="2">
        <f t="shared" si="94"/>
        <v>0.14331644484262079</v>
      </c>
      <c r="AT68" s="2">
        <f t="shared" si="94"/>
        <v>3.8714795876942203E-2</v>
      </c>
      <c r="AU68" s="2">
        <f t="shared" si="94"/>
        <v>4.1503265101858935E-2</v>
      </c>
      <c r="AV68" s="2">
        <f t="shared" si="94"/>
        <v>5.9851004204457665E-2</v>
      </c>
      <c r="AW68" s="2">
        <f t="shared" si="94"/>
        <v>8.5132498158391592E-2</v>
      </c>
      <c r="AX68" s="2">
        <f t="shared" si="94"/>
        <v>0.17474292189609017</v>
      </c>
      <c r="AY68" s="2">
        <f t="shared" si="94"/>
        <v>6.2177980770934692E-2</v>
      </c>
      <c r="AZ68" s="2">
        <f t="shared" si="94"/>
        <v>7.3604798751670142E-2</v>
      </c>
      <c r="BA68" s="2">
        <f t="shared" si="94"/>
        <v>5.0551597391929319E-2</v>
      </c>
      <c r="BB68" s="2">
        <f t="shared" si="94"/>
        <v>5.433921877509916E-2</v>
      </c>
      <c r="BC68" s="2">
        <f t="shared" si="94"/>
        <v>2.1515702123451354E-2</v>
      </c>
      <c r="BD68" s="2">
        <f t="shared" si="94"/>
        <v>3.0848261856775961E-2</v>
      </c>
      <c r="BE68" s="2">
        <f t="shared" si="94"/>
        <v>2.3669785830577626E-2</v>
      </c>
      <c r="BF68" s="48"/>
      <c r="BG68" s="2"/>
      <c r="BH68" s="2"/>
      <c r="BI68" s="2"/>
      <c r="BJ68" s="2"/>
      <c r="BK68" s="2"/>
      <c r="BL68" s="2"/>
      <c r="BM68" s="2"/>
    </row>
    <row r="69" spans="1:65" x14ac:dyDescent="0.25">
      <c r="A69" s="15" t="s">
        <v>196</v>
      </c>
      <c r="B69" s="15" t="s">
        <v>48</v>
      </c>
      <c r="C69" s="48">
        <f t="shared" si="92"/>
        <v>3.2568909114615525E-2</v>
      </c>
      <c r="D69" s="48">
        <f t="shared" si="92"/>
        <v>9.2794779739468036E-2</v>
      </c>
      <c r="E69" s="48">
        <f t="shared" si="92"/>
        <v>8.3303648000910294E-2</v>
      </c>
      <c r="F69" s="48" t="str">
        <f t="shared" si="95"/>
        <v/>
      </c>
      <c r="H69" s="2">
        <f t="shared" si="93"/>
        <v>3.6570290302978675E-2</v>
      </c>
      <c r="I69" s="2">
        <f t="shared" si="93"/>
        <v>2.9293611544143196E-2</v>
      </c>
      <c r="J69" s="2">
        <f t="shared" si="93"/>
        <v>8.5233139113620307E-2</v>
      </c>
      <c r="K69" s="2">
        <f t="shared" si="93"/>
        <v>8.1764015333731524E-2</v>
      </c>
      <c r="L69" s="2">
        <f t="shared" si="93"/>
        <v>0.11388858898198401</v>
      </c>
      <c r="M69" s="2">
        <f t="shared" si="93"/>
        <v>8.38893925772001E-2</v>
      </c>
      <c r="N69" s="2">
        <f t="shared" si="93"/>
        <v>9.5508453093072737E-2</v>
      </c>
      <c r="O69" s="2">
        <f t="shared" si="93"/>
        <v>0.12066864113980029</v>
      </c>
      <c r="P69" s="2">
        <f t="shared" si="93"/>
        <v>7.9608673400092658E-2</v>
      </c>
      <c r="Q69" s="2">
        <f t="shared" si="93"/>
        <v>8.169544224228896E-2</v>
      </c>
      <c r="R69" s="57">
        <f t="shared" si="93"/>
        <v>7.8339859862880584E-2</v>
      </c>
      <c r="S69" s="57">
        <f t="shared" si="93"/>
        <v>9.1687098026406524E-2</v>
      </c>
      <c r="T69" s="1267" t="str">
        <f t="shared" si="96"/>
        <v/>
      </c>
      <c r="U69" s="1"/>
      <c r="V69" s="2">
        <f t="shared" si="94"/>
        <v>3.5552009433231467E-2</v>
      </c>
      <c r="W69" s="2">
        <f t="shared" si="94"/>
        <v>4.2427196707881878E-2</v>
      </c>
      <c r="X69" s="2">
        <f t="shared" si="94"/>
        <v>3.4339627665326389E-2</v>
      </c>
      <c r="Y69" s="2">
        <f t="shared" si="94"/>
        <v>1.8259564185044461E-2</v>
      </c>
      <c r="Z69" s="2">
        <f t="shared" si="94"/>
        <v>2.629843935747142E-2</v>
      </c>
      <c r="AA69" s="2">
        <f t="shared" si="94"/>
        <v>4.0965260612879903E-2</v>
      </c>
      <c r="AB69" s="2">
        <f t="shared" si="94"/>
        <v>3.5118732339946751E-2</v>
      </c>
      <c r="AC69" s="2">
        <f t="shared" si="94"/>
        <v>6.5185923660691758E-2</v>
      </c>
      <c r="AD69" s="2">
        <f t="shared" si="94"/>
        <v>0.13153850057683303</v>
      </c>
      <c r="AE69" s="2">
        <f t="shared" si="94"/>
        <v>-2.9566270463637398E-2</v>
      </c>
      <c r="AF69" s="2">
        <f t="shared" si="94"/>
        <v>0.10510128636326518</v>
      </c>
      <c r="AG69" s="2">
        <f t="shared" si="94"/>
        <v>0.11379390040457341</v>
      </c>
      <c r="AH69" s="2">
        <f t="shared" si="94"/>
        <v>0.10828868497622542</v>
      </c>
      <c r="AI69" s="2">
        <f t="shared" si="94"/>
        <v>0.16300362882917166</v>
      </c>
      <c r="AJ69" s="2">
        <f t="shared" si="94"/>
        <v>9.6202971322606981E-2</v>
      </c>
      <c r="AK69" s="2">
        <f t="shared" si="94"/>
        <v>5.2731390580487522E-2</v>
      </c>
      <c r="AL69" s="2">
        <f t="shared" si="94"/>
        <v>9.520270604104962E-2</v>
      </c>
      <c r="AM69" s="2">
        <f t="shared" si="94"/>
        <v>9.9127939651161456E-2</v>
      </c>
      <c r="AN69" s="2">
        <f t="shared" si="94"/>
        <v>8.0085007765568109E-2</v>
      </c>
      <c r="AO69" s="2">
        <f t="shared" si="94"/>
        <v>0.11148508776465052</v>
      </c>
      <c r="AP69" s="2">
        <f t="shared" si="94"/>
        <v>9.4569936662279766E-2</v>
      </c>
      <c r="AQ69" s="2">
        <f t="shared" si="94"/>
        <v>0.12316798475780862</v>
      </c>
      <c r="AR69" s="2">
        <f t="shared" si="94"/>
        <v>9.4989543912168586E-2</v>
      </c>
      <c r="AS69" s="2">
        <f t="shared" si="94"/>
        <v>0.13323462940761502</v>
      </c>
      <c r="AT69" s="2">
        <f t="shared" si="94"/>
        <v>0.11341516595987679</v>
      </c>
      <c r="AU69" s="2">
        <f t="shared" si="94"/>
        <v>7.2064020408412297E-2</v>
      </c>
      <c r="AV69" s="2">
        <f t="shared" si="94"/>
        <v>6.988816596011084E-2</v>
      </c>
      <c r="AW69" s="2">
        <f t="shared" si="94"/>
        <v>8.775898716615721E-2</v>
      </c>
      <c r="AX69" s="2">
        <f t="shared" si="94"/>
        <v>8.5267303458762975E-2</v>
      </c>
      <c r="AY69" s="2">
        <f t="shared" si="94"/>
        <v>7.3087859344942746E-2</v>
      </c>
      <c r="AZ69" s="2">
        <f t="shared" si="94"/>
        <v>9.9119607275708302E-2</v>
      </c>
      <c r="BA69" s="2">
        <f t="shared" si="94"/>
        <v>6.5923561904609893E-2</v>
      </c>
      <c r="BB69" s="2">
        <f t="shared" si="94"/>
        <v>7.3341567302589325E-2</v>
      </c>
      <c r="BC69" s="2">
        <f t="shared" si="94"/>
        <v>9.0893512333135515E-2</v>
      </c>
      <c r="BD69" s="2">
        <f t="shared" si="94"/>
        <v>7.7172186794380163E-2</v>
      </c>
      <c r="BE69" s="2">
        <f t="shared" si="94"/>
        <v>0.10023460405237068</v>
      </c>
      <c r="BF69" s="48"/>
      <c r="BG69" s="2"/>
      <c r="BH69" s="2"/>
      <c r="BI69" s="2"/>
      <c r="BJ69" s="2"/>
      <c r="BK69" s="2"/>
      <c r="BL69" s="2"/>
      <c r="BM69" s="2"/>
    </row>
    <row r="70" spans="1:65" x14ac:dyDescent="0.25">
      <c r="A70" s="15" t="s">
        <v>197</v>
      </c>
      <c r="B70" s="15" t="s">
        <v>49</v>
      </c>
      <c r="C70" s="52">
        <f t="shared" si="92"/>
        <v>0</v>
      </c>
      <c r="D70" s="48">
        <f t="shared" si="92"/>
        <v>0</v>
      </c>
      <c r="E70" s="48">
        <f t="shared" si="92"/>
        <v>2.8509956468780715E-2</v>
      </c>
      <c r="F70" s="48" t="str">
        <f t="shared" si="95"/>
        <v/>
      </c>
      <c r="H70" s="2">
        <f t="shared" si="93"/>
        <v>0</v>
      </c>
      <c r="I70" s="2">
        <f t="shared" si="93"/>
        <v>0</v>
      </c>
      <c r="J70" s="2">
        <f t="shared" si="93"/>
        <v>0</v>
      </c>
      <c r="K70" s="2">
        <f t="shared" si="93"/>
        <v>0</v>
      </c>
      <c r="L70" s="2">
        <f t="shared" si="93"/>
        <v>0</v>
      </c>
      <c r="M70" s="2">
        <f t="shared" si="93"/>
        <v>0</v>
      </c>
      <c r="N70" s="2">
        <f t="shared" si="93"/>
        <v>0</v>
      </c>
      <c r="O70" s="2">
        <f t="shared" si="93"/>
        <v>0</v>
      </c>
      <c r="P70" s="2">
        <f t="shared" si="93"/>
        <v>2.4409581721692351E-2</v>
      </c>
      <c r="Q70" s="2">
        <f t="shared" si="93"/>
        <v>3.2599701411549331E-2</v>
      </c>
      <c r="R70" s="57">
        <f t="shared" si="93"/>
        <v>2.5790630438822158E-2</v>
      </c>
      <c r="S70" s="57">
        <f t="shared" si="93"/>
        <v>3.2746717580442078E-2</v>
      </c>
      <c r="T70" s="1267" t="str">
        <f>IFERROR(T56/T$60,"")</f>
        <v/>
      </c>
      <c r="U70" s="1"/>
      <c r="V70" s="2">
        <f t="shared" si="94"/>
        <v>0</v>
      </c>
      <c r="W70" s="2">
        <f t="shared" si="94"/>
        <v>0</v>
      </c>
      <c r="X70" s="2">
        <f t="shared" si="94"/>
        <v>0</v>
      </c>
      <c r="Y70" s="2">
        <f t="shared" ref="Y70:BE70" si="97">IFERROR(Y56/Y$59,"")</f>
        <v>0</v>
      </c>
      <c r="Z70" s="2">
        <f t="shared" si="97"/>
        <v>0</v>
      </c>
      <c r="AA70" s="2">
        <f t="shared" si="97"/>
        <v>0</v>
      </c>
      <c r="AB70" s="2">
        <f t="shared" si="97"/>
        <v>0</v>
      </c>
      <c r="AC70" s="2">
        <f t="shared" si="97"/>
        <v>0</v>
      </c>
      <c r="AD70" s="2">
        <f t="shared" si="97"/>
        <v>0</v>
      </c>
      <c r="AE70" s="2">
        <f t="shared" si="97"/>
        <v>0</v>
      </c>
      <c r="AF70" s="2">
        <f t="shared" si="97"/>
        <v>0</v>
      </c>
      <c r="AG70" s="2">
        <f t="shared" si="97"/>
        <v>0</v>
      </c>
      <c r="AH70" s="2">
        <f t="shared" si="97"/>
        <v>0</v>
      </c>
      <c r="AI70" s="2">
        <f t="shared" si="97"/>
        <v>0</v>
      </c>
      <c r="AJ70" s="2">
        <f t="shared" si="97"/>
        <v>0</v>
      </c>
      <c r="AK70" s="2">
        <f t="shared" si="97"/>
        <v>0</v>
      </c>
      <c r="AL70" s="2">
        <f t="shared" si="97"/>
        <v>0</v>
      </c>
      <c r="AM70" s="2">
        <f t="shared" si="97"/>
        <v>0</v>
      </c>
      <c r="AN70" s="2">
        <f t="shared" si="97"/>
        <v>0</v>
      </c>
      <c r="AO70" s="2">
        <f t="shared" si="97"/>
        <v>0</v>
      </c>
      <c r="AP70" s="2">
        <f t="shared" si="97"/>
        <v>0</v>
      </c>
      <c r="AQ70" s="2">
        <f t="shared" si="97"/>
        <v>0</v>
      </c>
      <c r="AR70" s="2">
        <f t="shared" si="97"/>
        <v>0</v>
      </c>
      <c r="AS70" s="2">
        <f t="shared" si="97"/>
        <v>0</v>
      </c>
      <c r="AT70" s="2">
        <f t="shared" si="97"/>
        <v>0</v>
      </c>
      <c r="AU70" s="2">
        <f t="shared" si="97"/>
        <v>3.9450608468514621E-2</v>
      </c>
      <c r="AV70" s="2">
        <f t="shared" si="97"/>
        <v>2.4575063781849506E-2</v>
      </c>
      <c r="AW70" s="2">
        <f t="shared" si="97"/>
        <v>5.8777968817253855E-2</v>
      </c>
      <c r="AX70" s="2">
        <f t="shared" si="97"/>
        <v>2.592279875903257E-2</v>
      </c>
      <c r="AY70" s="2">
        <f t="shared" si="97"/>
        <v>1.5642046147623323E-2</v>
      </c>
      <c r="AZ70" s="2">
        <f t="shared" si="97"/>
        <v>2.5073468680484025E-2</v>
      </c>
      <c r="BA70" s="2">
        <f t="shared" si="97"/>
        <v>2.961461928031139E-2</v>
      </c>
      <c r="BB70" s="2">
        <f t="shared" si="97"/>
        <v>2.338373866561106E-2</v>
      </c>
      <c r="BC70" s="2">
        <f t="shared" si="97"/>
        <v>3.6626008358180348E-2</v>
      </c>
      <c r="BD70" s="2">
        <f t="shared" si="97"/>
        <v>3.1649139138878978E-2</v>
      </c>
      <c r="BE70" s="2">
        <f t="shared" si="97"/>
        <v>3.1443665364811559E-2</v>
      </c>
      <c r="BF70" s="48"/>
      <c r="BG70" s="2"/>
      <c r="BH70" s="2"/>
      <c r="BI70" s="2"/>
      <c r="BJ70" s="2"/>
      <c r="BK70" s="2"/>
      <c r="BL70" s="2"/>
      <c r="BM70" s="2"/>
    </row>
    <row r="71" spans="1:65" x14ac:dyDescent="0.25">
      <c r="A71" s="15"/>
      <c r="B71" s="3" t="s">
        <v>150</v>
      </c>
      <c r="C71" s="1258">
        <f t="shared" ref="C71:E72" si="98">IFERROR(C58/C$59,"")</f>
        <v>1</v>
      </c>
      <c r="D71" s="1258">
        <f t="shared" si="98"/>
        <v>1</v>
      </c>
      <c r="E71" s="1258">
        <f t="shared" si="98"/>
        <v>0.97149004353121926</v>
      </c>
      <c r="F71" s="48" t="str">
        <f>IFERROR(F61/F$60,"")</f>
        <v/>
      </c>
      <c r="G71" s="1259"/>
      <c r="H71" s="1259">
        <f>IFERROR(H58/H$59,"")</f>
        <v>1</v>
      </c>
      <c r="I71" s="1259">
        <f t="shared" ref="I71:S72" si="99">IFERROR(I58/I$59,"")</f>
        <v>1</v>
      </c>
      <c r="J71" s="1259">
        <f t="shared" si="99"/>
        <v>1</v>
      </c>
      <c r="K71" s="1259">
        <f t="shared" si="99"/>
        <v>1</v>
      </c>
      <c r="L71" s="1259">
        <f t="shared" si="99"/>
        <v>1</v>
      </c>
      <c r="M71" s="1259">
        <f t="shared" si="99"/>
        <v>1</v>
      </c>
      <c r="N71" s="1259">
        <f t="shared" si="99"/>
        <v>1</v>
      </c>
      <c r="O71" s="1259">
        <f t="shared" si="99"/>
        <v>1</v>
      </c>
      <c r="P71" s="1259">
        <f t="shared" si="99"/>
        <v>0.97559041827830772</v>
      </c>
      <c r="Q71" s="1259">
        <f t="shared" si="99"/>
        <v>0.96740029858845078</v>
      </c>
      <c r="R71" s="1260">
        <f t="shared" si="99"/>
        <v>0.97420936956117776</v>
      </c>
      <c r="S71" s="1260">
        <f t="shared" si="99"/>
        <v>0.96725328241955799</v>
      </c>
      <c r="T71" s="1267" t="str">
        <f>IFERROR(T61/T$60,"")</f>
        <v/>
      </c>
      <c r="U71" s="1259"/>
      <c r="V71" s="1259">
        <f t="shared" ref="V71:BE72" si="100">IFERROR(V58/V$59,"")</f>
        <v>1</v>
      </c>
      <c r="W71" s="1259">
        <f t="shared" si="100"/>
        <v>1</v>
      </c>
      <c r="X71" s="1259">
        <f t="shared" si="100"/>
        <v>1</v>
      </c>
      <c r="Y71" s="1259">
        <f t="shared" si="100"/>
        <v>1</v>
      </c>
      <c r="Z71" s="1259">
        <f t="shared" si="100"/>
        <v>1</v>
      </c>
      <c r="AA71" s="1259">
        <f t="shared" si="100"/>
        <v>1</v>
      </c>
      <c r="AB71" s="1259">
        <f t="shared" si="100"/>
        <v>1</v>
      </c>
      <c r="AC71" s="1259">
        <f t="shared" si="100"/>
        <v>1</v>
      </c>
      <c r="AD71" s="1259">
        <f t="shared" si="100"/>
        <v>1</v>
      </c>
      <c r="AE71" s="1259">
        <f t="shared" si="100"/>
        <v>1</v>
      </c>
      <c r="AF71" s="1259">
        <f t="shared" si="100"/>
        <v>1</v>
      </c>
      <c r="AG71" s="1259">
        <f t="shared" si="100"/>
        <v>1</v>
      </c>
      <c r="AH71" s="1259">
        <f t="shared" si="100"/>
        <v>1</v>
      </c>
      <c r="AI71" s="1259">
        <f t="shared" si="100"/>
        <v>1</v>
      </c>
      <c r="AJ71" s="1259">
        <f t="shared" si="100"/>
        <v>1</v>
      </c>
      <c r="AK71" s="1259">
        <f t="shared" si="100"/>
        <v>1</v>
      </c>
      <c r="AL71" s="1259">
        <f t="shared" si="100"/>
        <v>1</v>
      </c>
      <c r="AM71" s="1259">
        <f t="shared" si="100"/>
        <v>1</v>
      </c>
      <c r="AN71" s="1259">
        <f t="shared" si="100"/>
        <v>1</v>
      </c>
      <c r="AO71" s="1259">
        <f t="shared" si="100"/>
        <v>1</v>
      </c>
      <c r="AP71" s="1259">
        <f t="shared" si="100"/>
        <v>1</v>
      </c>
      <c r="AQ71" s="1259">
        <f t="shared" si="100"/>
        <v>1</v>
      </c>
      <c r="AR71" s="1259">
        <f t="shared" si="100"/>
        <v>1</v>
      </c>
      <c r="AS71" s="1259">
        <f t="shared" si="100"/>
        <v>1</v>
      </c>
      <c r="AT71" s="1259">
        <f t="shared" si="100"/>
        <v>1</v>
      </c>
      <c r="AU71" s="1259">
        <f t="shared" si="100"/>
        <v>0.96054939153148533</v>
      </c>
      <c r="AV71" s="1259">
        <f t="shared" si="100"/>
        <v>0.97542493621815041</v>
      </c>
      <c r="AW71" s="1259">
        <f t="shared" si="100"/>
        <v>0.94122203118274617</v>
      </c>
      <c r="AX71" s="1259">
        <f t="shared" si="100"/>
        <v>0.97407720124096742</v>
      </c>
      <c r="AY71" s="1259">
        <f t="shared" si="100"/>
        <v>0.98435795385237668</v>
      </c>
      <c r="AZ71" s="1259">
        <f t="shared" si="100"/>
        <v>0.9749265313195159</v>
      </c>
      <c r="BA71" s="1259">
        <f t="shared" si="100"/>
        <v>0.97038538071968861</v>
      </c>
      <c r="BB71" s="1259">
        <f t="shared" si="100"/>
        <v>0.97661626133438895</v>
      </c>
      <c r="BC71" s="1259">
        <f t="shared" si="100"/>
        <v>0.96337399164181958</v>
      </c>
      <c r="BD71" s="1259">
        <f t="shared" si="100"/>
        <v>0.9683508608611211</v>
      </c>
      <c r="BE71" s="1259">
        <f t="shared" si="100"/>
        <v>0.96855633463518842</v>
      </c>
      <c r="BF71" s="1258"/>
      <c r="BG71" s="2"/>
      <c r="BH71" s="2"/>
      <c r="BI71" s="2"/>
      <c r="BJ71" s="2"/>
      <c r="BK71" s="2"/>
      <c r="BL71" s="2"/>
      <c r="BM71" s="2"/>
    </row>
    <row r="72" spans="1:65" x14ac:dyDescent="0.25">
      <c r="A72" s="3" t="s">
        <v>198</v>
      </c>
      <c r="B72" s="3" t="s">
        <v>59</v>
      </c>
      <c r="C72" s="1258">
        <f t="shared" si="98"/>
        <v>1</v>
      </c>
      <c r="D72" s="1258">
        <f t="shared" si="98"/>
        <v>1</v>
      </c>
      <c r="E72" s="1258">
        <f t="shared" si="98"/>
        <v>1</v>
      </c>
      <c r="F72" s="48" t="str">
        <f>IFERROR(F60/F$60,"")</f>
        <v/>
      </c>
      <c r="G72" s="1261"/>
      <c r="H72" s="1259">
        <f>IFERROR(H59/H$59,"")</f>
        <v>1</v>
      </c>
      <c r="I72" s="1259">
        <f t="shared" si="99"/>
        <v>1</v>
      </c>
      <c r="J72" s="1259">
        <f t="shared" si="99"/>
        <v>1</v>
      </c>
      <c r="K72" s="1259">
        <f t="shared" si="99"/>
        <v>1</v>
      </c>
      <c r="L72" s="1259">
        <f t="shared" si="99"/>
        <v>1</v>
      </c>
      <c r="M72" s="1259">
        <f t="shared" si="99"/>
        <v>1</v>
      </c>
      <c r="N72" s="1259">
        <f t="shared" si="99"/>
        <v>1</v>
      </c>
      <c r="O72" s="1259">
        <f t="shared" si="99"/>
        <v>1</v>
      </c>
      <c r="P72" s="1259">
        <f t="shared" si="99"/>
        <v>1</v>
      </c>
      <c r="Q72" s="1259">
        <f t="shared" si="99"/>
        <v>1</v>
      </c>
      <c r="R72" s="1260">
        <f t="shared" si="99"/>
        <v>1</v>
      </c>
      <c r="S72" s="1260">
        <f t="shared" si="99"/>
        <v>1</v>
      </c>
      <c r="T72" s="1243">
        <f>SUM(T63:T70)</f>
        <v>0</v>
      </c>
      <c r="U72" s="1261"/>
      <c r="V72" s="1259">
        <f>IFERROR(V59/V$59,"")</f>
        <v>1</v>
      </c>
      <c r="W72" s="1259">
        <f>IFERROR(W59/W$59,"")</f>
        <v>1</v>
      </c>
      <c r="X72" s="1259">
        <f>IFERROR(X59/X$59,"")</f>
        <v>1</v>
      </c>
      <c r="Y72" s="1259">
        <f t="shared" si="100"/>
        <v>1</v>
      </c>
      <c r="Z72" s="1259">
        <f t="shared" si="100"/>
        <v>1</v>
      </c>
      <c r="AA72" s="1259">
        <f t="shared" si="100"/>
        <v>1</v>
      </c>
      <c r="AB72" s="1259">
        <f t="shared" si="100"/>
        <v>1</v>
      </c>
      <c r="AC72" s="1259">
        <f t="shared" si="100"/>
        <v>1</v>
      </c>
      <c r="AD72" s="1259">
        <f t="shared" si="100"/>
        <v>1</v>
      </c>
      <c r="AE72" s="1259">
        <f t="shared" si="100"/>
        <v>1</v>
      </c>
      <c r="AF72" s="1259">
        <f t="shared" si="100"/>
        <v>1</v>
      </c>
      <c r="AG72" s="1259">
        <f t="shared" si="100"/>
        <v>1</v>
      </c>
      <c r="AH72" s="1259">
        <f t="shared" si="100"/>
        <v>1</v>
      </c>
      <c r="AI72" s="1259">
        <f t="shared" si="100"/>
        <v>1</v>
      </c>
      <c r="AJ72" s="1259">
        <f t="shared" si="100"/>
        <v>1</v>
      </c>
      <c r="AK72" s="1259">
        <f t="shared" si="100"/>
        <v>1</v>
      </c>
      <c r="AL72" s="1259">
        <f t="shared" si="100"/>
        <v>1</v>
      </c>
      <c r="AM72" s="1259">
        <f t="shared" si="100"/>
        <v>1</v>
      </c>
      <c r="AN72" s="1259">
        <f t="shared" si="100"/>
        <v>1</v>
      </c>
      <c r="AO72" s="1259">
        <f t="shared" si="100"/>
        <v>1</v>
      </c>
      <c r="AP72" s="1259">
        <f t="shared" si="100"/>
        <v>1</v>
      </c>
      <c r="AQ72" s="1259">
        <f t="shared" si="100"/>
        <v>1</v>
      </c>
      <c r="AR72" s="1259">
        <f t="shared" si="100"/>
        <v>1</v>
      </c>
      <c r="AS72" s="1259">
        <f t="shared" si="100"/>
        <v>1</v>
      </c>
      <c r="AT72" s="1259">
        <f t="shared" si="100"/>
        <v>1</v>
      </c>
      <c r="AU72" s="1259">
        <f t="shared" si="100"/>
        <v>1</v>
      </c>
      <c r="AV72" s="1259">
        <f t="shared" si="100"/>
        <v>1</v>
      </c>
      <c r="AW72" s="1259">
        <f t="shared" si="100"/>
        <v>1</v>
      </c>
      <c r="AX72" s="1259">
        <f t="shared" si="100"/>
        <v>1</v>
      </c>
      <c r="AY72" s="1259">
        <f t="shared" si="100"/>
        <v>1</v>
      </c>
      <c r="AZ72" s="1259">
        <f t="shared" si="100"/>
        <v>1</v>
      </c>
      <c r="BA72" s="1259">
        <f t="shared" si="100"/>
        <v>1</v>
      </c>
      <c r="BB72" s="1259">
        <f t="shared" si="100"/>
        <v>1</v>
      </c>
      <c r="BC72" s="1259">
        <f t="shared" si="100"/>
        <v>1</v>
      </c>
      <c r="BD72" s="1259">
        <f t="shared" si="100"/>
        <v>1</v>
      </c>
      <c r="BE72" s="1259">
        <f>IFERROR(BE59/BE$59,"")</f>
        <v>1</v>
      </c>
      <c r="BF72" s="1258"/>
      <c r="BG72" s="2"/>
      <c r="BH72" s="2"/>
      <c r="BI72" s="2"/>
      <c r="BJ72" s="2"/>
      <c r="BK72" s="2"/>
      <c r="BL72" s="2"/>
      <c r="BM72" s="2"/>
    </row>
    <row r="73" spans="1:65" x14ac:dyDescent="0.25">
      <c r="A73" s="3" t="s">
        <v>32</v>
      </c>
      <c r="B73" s="3"/>
      <c r="C73" s="49"/>
      <c r="D73" s="49"/>
      <c r="E73" s="49"/>
      <c r="F73" s="48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49"/>
      <c r="BG73" s="1"/>
      <c r="BH73" s="1"/>
      <c r="BI73" s="1"/>
      <c r="BJ73" s="1"/>
      <c r="BK73" s="1"/>
      <c r="BL73" s="1"/>
      <c r="BM73" s="1437"/>
    </row>
    <row r="74" spans="1:65" x14ac:dyDescent="0.25">
      <c r="A74" s="35" t="s">
        <v>32</v>
      </c>
      <c r="C74" s="49"/>
      <c r="D74" s="49"/>
      <c r="E74" s="49"/>
      <c r="F74" s="48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49"/>
      <c r="BG74" s="1"/>
      <c r="BH74" s="1"/>
      <c r="BI74" s="1"/>
      <c r="BJ74" s="1"/>
      <c r="BK74" s="1"/>
      <c r="BL74" s="1"/>
      <c r="BM74" s="1437"/>
    </row>
    <row r="75" spans="1:65" x14ac:dyDescent="0.25">
      <c r="A75" s="36" t="s">
        <v>208</v>
      </c>
      <c r="B75" s="20" t="s">
        <v>57</v>
      </c>
      <c r="C75" s="1253" t="str">
        <f>$C$3</f>
        <v>YTD '15</v>
      </c>
      <c r="D75" s="1254" t="str">
        <f>$D$3</f>
        <v>YTD '16</v>
      </c>
      <c r="E75" s="1255" t="str">
        <f>$E$3</f>
        <v>YTD '17</v>
      </c>
      <c r="F75" s="1256" t="str">
        <f>$F$3</f>
        <v>YTD '18</v>
      </c>
      <c r="G75" s="2" t="s">
        <v>32</v>
      </c>
      <c r="H75" s="24" t="str">
        <f>$H$3</f>
        <v>Q1 '15</v>
      </c>
      <c r="I75" s="24" t="str">
        <f>$I$3</f>
        <v>Q2 '15</v>
      </c>
      <c r="J75" s="24" t="str">
        <f>$J$3</f>
        <v>Q3 '15</v>
      </c>
      <c r="K75" s="24" t="str">
        <f>$K$3</f>
        <v>Q4 '15</v>
      </c>
      <c r="L75" s="26" t="str">
        <f>$L$3</f>
        <v>Q1 '16</v>
      </c>
      <c r="M75" s="26" t="str">
        <f>$M$3</f>
        <v>Q2 '16</v>
      </c>
      <c r="N75" s="26" t="str">
        <f>$N$3</f>
        <v>Q3 '16</v>
      </c>
      <c r="O75" s="26" t="str">
        <f>$O$3</f>
        <v>Q4 '16</v>
      </c>
      <c r="P75" s="24" t="str">
        <f>$P$3</f>
        <v>Q1 '17</v>
      </c>
      <c r="Q75" s="24" t="str">
        <f>$Q$3</f>
        <v>Q2 '17</v>
      </c>
      <c r="R75" s="24" t="str">
        <f>$R$3</f>
        <v>Q3 '17</v>
      </c>
      <c r="S75" s="24" t="str">
        <f>$S$3</f>
        <v>Q4 '17</v>
      </c>
      <c r="T75" s="1241" t="str">
        <f>$T$3</f>
        <v>Q1'28</v>
      </c>
      <c r="U75" s="16" t="s">
        <v>32</v>
      </c>
      <c r="V75" s="24" t="s">
        <v>0</v>
      </c>
      <c r="W75" s="24" t="s">
        <v>1</v>
      </c>
      <c r="X75" s="24" t="s">
        <v>2</v>
      </c>
      <c r="Y75" s="24" t="s">
        <v>3</v>
      </c>
      <c r="Z75" s="24" t="s">
        <v>4</v>
      </c>
      <c r="AA75" s="24" t="s">
        <v>5</v>
      </c>
      <c r="AB75" s="24" t="s">
        <v>6</v>
      </c>
      <c r="AC75" s="24" t="s">
        <v>7</v>
      </c>
      <c r="AD75" s="24" t="s">
        <v>8</v>
      </c>
      <c r="AE75" s="24" t="s">
        <v>9</v>
      </c>
      <c r="AF75" s="24" t="s">
        <v>10</v>
      </c>
      <c r="AG75" s="24" t="s">
        <v>11</v>
      </c>
      <c r="AH75" s="25" t="s">
        <v>12</v>
      </c>
      <c r="AI75" s="25" t="s">
        <v>13</v>
      </c>
      <c r="AJ75" s="25" t="s">
        <v>14</v>
      </c>
      <c r="AK75" s="25" t="s">
        <v>15</v>
      </c>
      <c r="AL75" s="25" t="s">
        <v>16</v>
      </c>
      <c r="AM75" s="25" t="s">
        <v>17</v>
      </c>
      <c r="AN75" s="25" t="s">
        <v>18</v>
      </c>
      <c r="AO75" s="25" t="s">
        <v>19</v>
      </c>
      <c r="AP75" s="25" t="s">
        <v>20</v>
      </c>
      <c r="AQ75" s="25" t="s">
        <v>21</v>
      </c>
      <c r="AR75" s="25" t="s">
        <v>22</v>
      </c>
      <c r="AS75" s="25" t="s">
        <v>23</v>
      </c>
      <c r="AT75" s="22" t="s">
        <v>24</v>
      </c>
      <c r="AU75" s="22" t="s">
        <v>25</v>
      </c>
      <c r="AV75" s="22" t="s">
        <v>26</v>
      </c>
      <c r="AW75" s="22" t="s">
        <v>27</v>
      </c>
      <c r="AX75" s="22" t="s">
        <v>28</v>
      </c>
      <c r="AY75" s="22" t="s">
        <v>29</v>
      </c>
      <c r="AZ75" s="27" t="s">
        <v>96</v>
      </c>
      <c r="BA75" s="27" t="s">
        <v>97</v>
      </c>
      <c r="BB75" s="27" t="s">
        <v>98</v>
      </c>
      <c r="BC75" s="27" t="s">
        <v>99</v>
      </c>
      <c r="BD75" s="27" t="s">
        <v>100</v>
      </c>
      <c r="BE75" s="27" t="s">
        <v>101</v>
      </c>
      <c r="BF75" s="1400" t="s">
        <v>748</v>
      </c>
      <c r="BG75" s="1241">
        <v>43118</v>
      </c>
      <c r="BH75" s="1241">
        <v>43149</v>
      </c>
      <c r="BI75" s="1241">
        <v>43177</v>
      </c>
      <c r="BJ75" s="1241">
        <v>43208</v>
      </c>
      <c r="BK75" s="1241">
        <v>43238</v>
      </c>
      <c r="BL75" s="1241">
        <v>43269</v>
      </c>
      <c r="BM75" s="1241">
        <v>43299</v>
      </c>
    </row>
    <row r="76" spans="1:65" x14ac:dyDescent="0.25">
      <c r="A76" s="15" t="s">
        <v>132</v>
      </c>
      <c r="B76" s="15" t="s">
        <v>56</v>
      </c>
      <c r="C76" s="62">
        <f>INDEX(V76:AG76,$B$2)</f>
        <v>76</v>
      </c>
      <c r="D76" s="62">
        <f>INDEX(AH76:AS76,$B$2)</f>
        <v>99</v>
      </c>
      <c r="E76" s="62">
        <f>INDEX(AT76:BE76,$B$2)</f>
        <v>551</v>
      </c>
      <c r="F76" s="62">
        <f>INDEX(BG76:BR76,$B$2)</f>
        <v>599</v>
      </c>
      <c r="H76" s="4">
        <f>X76</f>
        <v>63</v>
      </c>
      <c r="I76" s="4">
        <f>AA76</f>
        <v>71</v>
      </c>
      <c r="J76" s="4">
        <f>AD76</f>
        <v>77</v>
      </c>
      <c r="K76" s="51">
        <f>AG76</f>
        <v>76</v>
      </c>
      <c r="L76" s="4">
        <f>AJ76</f>
        <v>118</v>
      </c>
      <c r="M76" s="4">
        <f>AM76</f>
        <v>107</v>
      </c>
      <c r="N76" s="4">
        <f>AP76</f>
        <v>94</v>
      </c>
      <c r="O76" s="4">
        <f>AS76</f>
        <v>83</v>
      </c>
      <c r="P76" s="4">
        <f>AV76</f>
        <v>143</v>
      </c>
      <c r="Q76" s="4">
        <f>AY76</f>
        <v>550</v>
      </c>
      <c r="R76" s="4">
        <f>BB76</f>
        <v>517</v>
      </c>
      <c r="S76" s="51">
        <f>BE76</f>
        <v>608</v>
      </c>
      <c r="T76" s="1244">
        <f t="shared" ref="T76:T85" si="101">INDEX(BG76:BI76,IF($B$2&lt;=3,$B$2,3))</f>
        <v>620</v>
      </c>
      <c r="V76" s="4">
        <v>52</v>
      </c>
      <c r="W76">
        <v>57</v>
      </c>
      <c r="X76">
        <v>63</v>
      </c>
      <c r="Y76">
        <v>70</v>
      </c>
      <c r="Z76">
        <v>71</v>
      </c>
      <c r="AA76">
        <v>71</v>
      </c>
      <c r="AB76">
        <v>76</v>
      </c>
      <c r="AC76">
        <v>76</v>
      </c>
      <c r="AD76">
        <v>77</v>
      </c>
      <c r="AE76">
        <v>77</v>
      </c>
      <c r="AF76">
        <v>73</v>
      </c>
      <c r="AG76">
        <v>76</v>
      </c>
      <c r="AH76">
        <v>117</v>
      </c>
      <c r="AI76">
        <v>116</v>
      </c>
      <c r="AJ76">
        <v>118</v>
      </c>
      <c r="AK76">
        <v>117</v>
      </c>
      <c r="AL76">
        <v>112</v>
      </c>
      <c r="AM76">
        <v>107</v>
      </c>
      <c r="AN76">
        <v>99</v>
      </c>
      <c r="AO76">
        <v>96</v>
      </c>
      <c r="AP76">
        <v>94</v>
      </c>
      <c r="AQ76">
        <v>93</v>
      </c>
      <c r="AR76">
        <v>90</v>
      </c>
      <c r="AS76">
        <v>83</v>
      </c>
      <c r="AT76" s="14">
        <v>145</v>
      </c>
      <c r="AU76" s="14">
        <v>143</v>
      </c>
      <c r="AV76" s="14">
        <v>143</v>
      </c>
      <c r="AW76" s="14">
        <v>588</v>
      </c>
      <c r="AX76" s="14">
        <v>577</v>
      </c>
      <c r="AY76" s="14">
        <v>550</v>
      </c>
      <c r="AZ76" s="14">
        <v>551</v>
      </c>
      <c r="BA76" s="14">
        <v>544</v>
      </c>
      <c r="BB76" s="14">
        <v>517</v>
      </c>
      <c r="BC76" s="14">
        <v>625</v>
      </c>
      <c r="BD76" s="14">
        <v>630</v>
      </c>
      <c r="BE76" s="14">
        <v>608</v>
      </c>
      <c r="BF76" s="14"/>
      <c r="BG76" s="14">
        <v>623</v>
      </c>
      <c r="BH76" s="14">
        <v>639</v>
      </c>
      <c r="BI76" s="14">
        <v>620</v>
      </c>
      <c r="BJ76" s="14">
        <v>555</v>
      </c>
      <c r="BK76" s="14">
        <v>557</v>
      </c>
      <c r="BL76" s="14">
        <v>548</v>
      </c>
      <c r="BM76" s="14">
        <v>599</v>
      </c>
    </row>
    <row r="77" spans="1:65" x14ac:dyDescent="0.25">
      <c r="A77" s="15" t="s">
        <v>133</v>
      </c>
      <c r="B77" s="15" t="s">
        <v>43</v>
      </c>
      <c r="C77" s="62">
        <f t="shared" ref="C77:C83" si="102">INDEX(V77:AG77,$B$2)</f>
        <v>498</v>
      </c>
      <c r="D77" s="62">
        <f t="shared" ref="D77:D83" si="103">INDEX(AH77:AS77,$B$2)</f>
        <v>926</v>
      </c>
      <c r="E77" s="62">
        <f t="shared" ref="E77:E83" si="104">INDEX(AT77:BE77,$B$2)</f>
        <v>1163</v>
      </c>
      <c r="F77" s="62">
        <f t="shared" ref="F77:F85" si="105">INDEX(BG77:BR77,$B$2)</f>
        <v>1001</v>
      </c>
      <c r="H77" s="4">
        <f t="shared" ref="H77:H85" si="106">X77</f>
        <v>452</v>
      </c>
      <c r="I77" s="4">
        <f t="shared" ref="I77:I85" si="107">AA77</f>
        <v>502</v>
      </c>
      <c r="J77" s="4">
        <f t="shared" ref="J77:J85" si="108">AD77</f>
        <v>574</v>
      </c>
      <c r="K77" s="51">
        <f t="shared" ref="K77:K85" si="109">AG77</f>
        <v>592</v>
      </c>
      <c r="L77" s="4">
        <f t="shared" ref="L77:L85" si="110">AJ77</f>
        <v>683</v>
      </c>
      <c r="M77" s="4">
        <f t="shared" ref="M77:M85" si="111">AM77</f>
        <v>1300</v>
      </c>
      <c r="N77" s="4">
        <f t="shared" ref="N77:N85" si="112">AP77</f>
        <v>1267</v>
      </c>
      <c r="O77" s="4">
        <f t="shared" ref="O77:O85" si="113">AS77</f>
        <v>1497</v>
      </c>
      <c r="P77" s="152">
        <f t="shared" ref="P77:P85" si="114">AV77</f>
        <v>1201</v>
      </c>
      <c r="Q77" s="152">
        <f t="shared" ref="Q77:Q85" si="115">AY77</f>
        <v>1717</v>
      </c>
      <c r="R77" s="152">
        <f t="shared" ref="R77:R85" si="116">BB77</f>
        <v>1354</v>
      </c>
      <c r="S77" s="51">
        <f t="shared" ref="S77:S85" si="117">BE77</f>
        <v>2430</v>
      </c>
      <c r="T77" s="1244">
        <f t="shared" si="101"/>
        <v>1185</v>
      </c>
      <c r="V77" s="4">
        <v>434</v>
      </c>
      <c r="W77">
        <v>211</v>
      </c>
      <c r="X77">
        <v>452</v>
      </c>
      <c r="Y77">
        <v>580</v>
      </c>
      <c r="Z77">
        <v>470</v>
      </c>
      <c r="AA77">
        <v>502</v>
      </c>
      <c r="AB77">
        <v>498</v>
      </c>
      <c r="AC77">
        <v>488</v>
      </c>
      <c r="AD77">
        <v>574</v>
      </c>
      <c r="AE77">
        <v>464</v>
      </c>
      <c r="AF77">
        <v>805</v>
      </c>
      <c r="AG77">
        <v>592</v>
      </c>
      <c r="AH77">
        <v>205</v>
      </c>
      <c r="AI77">
        <v>196</v>
      </c>
      <c r="AJ77">
        <v>683</v>
      </c>
      <c r="AK77">
        <v>545</v>
      </c>
      <c r="AL77">
        <v>748</v>
      </c>
      <c r="AM77">
        <v>1300</v>
      </c>
      <c r="AN77">
        <v>926</v>
      </c>
      <c r="AO77">
        <v>1052</v>
      </c>
      <c r="AP77">
        <v>1267</v>
      </c>
      <c r="AQ77">
        <v>1186</v>
      </c>
      <c r="AR77">
        <v>1312</v>
      </c>
      <c r="AS77">
        <v>1497</v>
      </c>
      <c r="AT77" s="14">
        <v>509</v>
      </c>
      <c r="AU77" s="14">
        <v>1045</v>
      </c>
      <c r="AV77" s="14">
        <v>1201</v>
      </c>
      <c r="AW77" s="14">
        <v>939</v>
      </c>
      <c r="AX77" s="14">
        <v>934</v>
      </c>
      <c r="AY77" s="14">
        <v>1717</v>
      </c>
      <c r="AZ77" s="14">
        <v>1163</v>
      </c>
      <c r="BA77" s="14">
        <v>1329</v>
      </c>
      <c r="BB77" s="14">
        <v>1354</v>
      </c>
      <c r="BC77" s="14">
        <v>999</v>
      </c>
      <c r="BD77" s="14">
        <v>1520</v>
      </c>
      <c r="BE77" s="14">
        <v>2430</v>
      </c>
      <c r="BF77" s="14"/>
      <c r="BG77" s="14">
        <v>864</v>
      </c>
      <c r="BH77" s="14">
        <v>228</v>
      </c>
      <c r="BI77" s="14">
        <v>1185</v>
      </c>
      <c r="BJ77" s="14">
        <v>658</v>
      </c>
      <c r="BK77" s="14">
        <v>998</v>
      </c>
      <c r="BL77" s="14">
        <v>1379</v>
      </c>
      <c r="BM77" s="14">
        <v>1001</v>
      </c>
    </row>
    <row r="78" spans="1:65" x14ac:dyDescent="0.25">
      <c r="A78" s="15" t="s">
        <v>134</v>
      </c>
      <c r="B78" s="15" t="s">
        <v>44</v>
      </c>
      <c r="C78" s="62">
        <f t="shared" si="102"/>
        <v>483</v>
      </c>
      <c r="D78" s="62">
        <f t="shared" si="103"/>
        <v>1290</v>
      </c>
      <c r="E78" s="62">
        <f t="shared" si="104"/>
        <v>1687</v>
      </c>
      <c r="F78" s="62">
        <f t="shared" si="105"/>
        <v>1346</v>
      </c>
      <c r="H78" s="4">
        <f t="shared" si="106"/>
        <v>208</v>
      </c>
      <c r="I78" s="4">
        <f t="shared" si="107"/>
        <v>442</v>
      </c>
      <c r="J78" s="4">
        <f t="shared" si="108"/>
        <v>472</v>
      </c>
      <c r="K78" s="51">
        <f t="shared" si="109"/>
        <v>773</v>
      </c>
      <c r="L78" s="4">
        <f t="shared" si="110"/>
        <v>192</v>
      </c>
      <c r="M78" s="4">
        <f t="shared" si="111"/>
        <v>737</v>
      </c>
      <c r="N78" s="4">
        <f t="shared" si="112"/>
        <v>1042</v>
      </c>
      <c r="O78" s="4">
        <f t="shared" si="113"/>
        <v>1291</v>
      </c>
      <c r="P78" s="152">
        <f t="shared" si="114"/>
        <v>1040</v>
      </c>
      <c r="Q78" s="152">
        <f t="shared" si="115"/>
        <v>887</v>
      </c>
      <c r="R78" s="152">
        <f t="shared" si="116"/>
        <v>1318</v>
      </c>
      <c r="S78" s="51">
        <f t="shared" si="117"/>
        <v>1517</v>
      </c>
      <c r="T78" s="1244">
        <f t="shared" si="101"/>
        <v>227</v>
      </c>
      <c r="V78" s="4">
        <v>407</v>
      </c>
      <c r="W78">
        <v>432</v>
      </c>
      <c r="X78">
        <v>208</v>
      </c>
      <c r="Y78">
        <v>449</v>
      </c>
      <c r="Z78">
        <v>563</v>
      </c>
      <c r="AA78">
        <v>442</v>
      </c>
      <c r="AB78">
        <v>483</v>
      </c>
      <c r="AC78">
        <v>490</v>
      </c>
      <c r="AD78">
        <v>472</v>
      </c>
      <c r="AE78">
        <v>567</v>
      </c>
      <c r="AF78">
        <v>452</v>
      </c>
      <c r="AG78">
        <v>773</v>
      </c>
      <c r="AH78">
        <v>590</v>
      </c>
      <c r="AI78">
        <v>205</v>
      </c>
      <c r="AJ78">
        <v>192</v>
      </c>
      <c r="AK78">
        <v>676</v>
      </c>
      <c r="AL78">
        <v>544</v>
      </c>
      <c r="AM78">
        <v>737</v>
      </c>
      <c r="AN78">
        <v>1290</v>
      </c>
      <c r="AO78">
        <v>914</v>
      </c>
      <c r="AP78">
        <v>1042</v>
      </c>
      <c r="AQ78">
        <v>1263</v>
      </c>
      <c r="AR78">
        <v>1177</v>
      </c>
      <c r="AS78">
        <v>1291</v>
      </c>
      <c r="AT78" s="14">
        <v>1495</v>
      </c>
      <c r="AU78" s="14">
        <v>508</v>
      </c>
      <c r="AV78" s="14">
        <v>1040</v>
      </c>
      <c r="AW78" s="14">
        <v>1158</v>
      </c>
      <c r="AX78" s="14">
        <v>936</v>
      </c>
      <c r="AY78" s="14">
        <v>887</v>
      </c>
      <c r="AZ78" s="14">
        <v>1687</v>
      </c>
      <c r="BA78" s="14">
        <v>1160</v>
      </c>
      <c r="BB78" s="14">
        <v>1318</v>
      </c>
      <c r="BC78" s="14">
        <v>1338</v>
      </c>
      <c r="BD78" s="14">
        <v>993</v>
      </c>
      <c r="BE78" s="14">
        <v>1517</v>
      </c>
      <c r="BF78" s="14"/>
      <c r="BG78" s="14">
        <v>2406</v>
      </c>
      <c r="BH78" s="14">
        <v>863</v>
      </c>
      <c r="BI78" s="14">
        <v>227</v>
      </c>
      <c r="BJ78" s="14">
        <v>1165</v>
      </c>
      <c r="BK78" s="14">
        <v>657</v>
      </c>
      <c r="BL78" s="14">
        <v>998</v>
      </c>
      <c r="BM78" s="14">
        <v>1346</v>
      </c>
    </row>
    <row r="79" spans="1:65" x14ac:dyDescent="0.25">
      <c r="A79" s="15" t="s">
        <v>135</v>
      </c>
      <c r="B79" s="15" t="s">
        <v>45</v>
      </c>
      <c r="C79" s="62">
        <f t="shared" si="102"/>
        <v>830</v>
      </c>
      <c r="D79" s="62">
        <f t="shared" si="103"/>
        <v>1221</v>
      </c>
      <c r="E79" s="62">
        <f t="shared" si="104"/>
        <v>1640</v>
      </c>
      <c r="F79" s="62">
        <f t="shared" si="105"/>
        <v>1249</v>
      </c>
      <c r="H79" s="4">
        <f t="shared" si="106"/>
        <v>803</v>
      </c>
      <c r="I79" s="4">
        <f t="shared" si="107"/>
        <v>807</v>
      </c>
      <c r="J79" s="4">
        <f t="shared" si="108"/>
        <v>836</v>
      </c>
      <c r="K79" s="51">
        <f t="shared" si="109"/>
        <v>838</v>
      </c>
      <c r="L79" s="4">
        <f t="shared" si="110"/>
        <v>707</v>
      </c>
      <c r="M79" s="4">
        <f t="shared" si="111"/>
        <v>1126</v>
      </c>
      <c r="N79" s="4">
        <f t="shared" si="112"/>
        <v>2032</v>
      </c>
      <c r="O79" s="4">
        <f t="shared" si="113"/>
        <v>2293</v>
      </c>
      <c r="P79" s="152">
        <f t="shared" si="114"/>
        <v>1933</v>
      </c>
      <c r="Q79" s="152">
        <f t="shared" si="115"/>
        <v>2003</v>
      </c>
      <c r="R79" s="152">
        <f t="shared" si="116"/>
        <v>2728</v>
      </c>
      <c r="S79" s="51">
        <f t="shared" si="117"/>
        <v>2300</v>
      </c>
      <c r="T79" s="1244">
        <f t="shared" si="101"/>
        <v>2339</v>
      </c>
      <c r="V79" s="4">
        <v>567</v>
      </c>
      <c r="W79">
        <v>770</v>
      </c>
      <c r="X79">
        <v>803</v>
      </c>
      <c r="Y79">
        <v>613</v>
      </c>
      <c r="Z79">
        <v>533</v>
      </c>
      <c r="AA79">
        <v>807</v>
      </c>
      <c r="AB79">
        <v>830</v>
      </c>
      <c r="AC79">
        <v>827</v>
      </c>
      <c r="AD79">
        <v>836</v>
      </c>
      <c r="AE79">
        <v>848</v>
      </c>
      <c r="AF79">
        <v>907</v>
      </c>
      <c r="AG79">
        <v>838</v>
      </c>
      <c r="AH79">
        <v>1091</v>
      </c>
      <c r="AI79">
        <v>1241</v>
      </c>
      <c r="AJ79">
        <v>707</v>
      </c>
      <c r="AK79">
        <v>370</v>
      </c>
      <c r="AL79">
        <v>812</v>
      </c>
      <c r="AM79">
        <v>1126</v>
      </c>
      <c r="AN79">
        <v>1221</v>
      </c>
      <c r="AO79">
        <v>1902</v>
      </c>
      <c r="AP79">
        <v>2032</v>
      </c>
      <c r="AQ79">
        <v>1852</v>
      </c>
      <c r="AR79">
        <v>2178</v>
      </c>
      <c r="AS79">
        <v>2293</v>
      </c>
      <c r="AT79" s="14">
        <v>2385</v>
      </c>
      <c r="AU79" s="14">
        <v>2739</v>
      </c>
      <c r="AV79" s="14">
        <v>1933</v>
      </c>
      <c r="AW79" s="14">
        <v>1419</v>
      </c>
      <c r="AX79" s="14">
        <v>2136</v>
      </c>
      <c r="AY79" s="14">
        <v>2003</v>
      </c>
      <c r="AZ79" s="14">
        <v>1640</v>
      </c>
      <c r="BA79" s="14">
        <v>2418</v>
      </c>
      <c r="BB79" s="14">
        <v>2728</v>
      </c>
      <c r="BC79" s="14">
        <v>2281</v>
      </c>
      <c r="BD79" s="14">
        <v>2540</v>
      </c>
      <c r="BE79" s="14">
        <v>2300</v>
      </c>
      <c r="BF79" s="14"/>
      <c r="BG79" s="14">
        <v>2435</v>
      </c>
      <c r="BH79" s="14">
        <v>3828</v>
      </c>
      <c r="BI79" s="14">
        <v>2339</v>
      </c>
      <c r="BJ79" s="14">
        <v>611</v>
      </c>
      <c r="BK79" s="14">
        <v>1266</v>
      </c>
      <c r="BL79" s="14">
        <v>1249</v>
      </c>
      <c r="BM79" s="14">
        <v>1249</v>
      </c>
    </row>
    <row r="80" spans="1:65" x14ac:dyDescent="0.25">
      <c r="A80" s="15" t="s">
        <v>136</v>
      </c>
      <c r="B80" s="15" t="s">
        <v>46</v>
      </c>
      <c r="C80" s="62">
        <f t="shared" si="102"/>
        <v>488</v>
      </c>
      <c r="D80" s="62">
        <f t="shared" si="103"/>
        <v>730</v>
      </c>
      <c r="E80" s="62">
        <f t="shared" si="104"/>
        <v>682</v>
      </c>
      <c r="F80" s="62">
        <f t="shared" si="105"/>
        <v>391</v>
      </c>
      <c r="H80" s="4">
        <f t="shared" si="106"/>
        <v>588</v>
      </c>
      <c r="I80" s="4">
        <f t="shared" si="107"/>
        <v>496</v>
      </c>
      <c r="J80" s="4">
        <f t="shared" si="108"/>
        <v>711</v>
      </c>
      <c r="K80" s="51">
        <f t="shared" si="109"/>
        <v>735</v>
      </c>
      <c r="L80" s="4">
        <f t="shared" si="110"/>
        <v>1134</v>
      </c>
      <c r="M80" s="4">
        <f t="shared" si="111"/>
        <v>569</v>
      </c>
      <c r="N80" s="4">
        <f t="shared" si="112"/>
        <v>1281</v>
      </c>
      <c r="O80" s="4">
        <f t="shared" si="113"/>
        <v>2123</v>
      </c>
      <c r="P80" s="152">
        <f t="shared" si="114"/>
        <v>1619</v>
      </c>
      <c r="Q80" s="152">
        <f t="shared" si="115"/>
        <v>860</v>
      </c>
      <c r="R80" s="152">
        <f t="shared" si="116"/>
        <v>614</v>
      </c>
      <c r="S80" s="51">
        <f t="shared" si="117"/>
        <v>698</v>
      </c>
      <c r="T80" s="1244">
        <f t="shared" si="101"/>
        <v>684</v>
      </c>
      <c r="V80" s="4">
        <v>507</v>
      </c>
      <c r="W80">
        <v>511</v>
      </c>
      <c r="X80">
        <v>588</v>
      </c>
      <c r="Y80">
        <v>659</v>
      </c>
      <c r="Z80">
        <v>668</v>
      </c>
      <c r="AA80">
        <v>496</v>
      </c>
      <c r="AB80">
        <v>488</v>
      </c>
      <c r="AC80">
        <v>633</v>
      </c>
      <c r="AD80">
        <v>711</v>
      </c>
      <c r="AE80">
        <v>782</v>
      </c>
      <c r="AF80">
        <v>724</v>
      </c>
      <c r="AG80">
        <v>735</v>
      </c>
      <c r="AH80">
        <v>894</v>
      </c>
      <c r="AI80">
        <v>899</v>
      </c>
      <c r="AJ80">
        <v>1134</v>
      </c>
      <c r="AK80">
        <v>1093</v>
      </c>
      <c r="AL80">
        <v>941</v>
      </c>
      <c r="AM80">
        <v>569</v>
      </c>
      <c r="AN80">
        <v>730</v>
      </c>
      <c r="AO80">
        <v>972</v>
      </c>
      <c r="AP80">
        <v>1281</v>
      </c>
      <c r="AQ80">
        <v>1832</v>
      </c>
      <c r="AR80">
        <v>1963</v>
      </c>
      <c r="AS80">
        <v>2123</v>
      </c>
      <c r="AT80" s="14">
        <v>2341</v>
      </c>
      <c r="AU80" s="14">
        <v>1464</v>
      </c>
      <c r="AV80" s="14">
        <v>1619</v>
      </c>
      <c r="AW80" s="14">
        <v>1247</v>
      </c>
      <c r="AX80" s="14">
        <v>919</v>
      </c>
      <c r="AY80" s="14">
        <v>860</v>
      </c>
      <c r="AZ80" s="14">
        <v>682</v>
      </c>
      <c r="BA80" s="14">
        <v>655</v>
      </c>
      <c r="BB80" s="14">
        <v>614</v>
      </c>
      <c r="BC80" s="14">
        <v>637</v>
      </c>
      <c r="BD80" s="14">
        <v>656</v>
      </c>
      <c r="BE80" s="14">
        <v>698</v>
      </c>
      <c r="BF80" s="14"/>
      <c r="BG80" s="14">
        <v>658</v>
      </c>
      <c r="BH80" s="14">
        <v>622</v>
      </c>
      <c r="BI80" s="14">
        <v>684</v>
      </c>
      <c r="BJ80" s="14">
        <v>650</v>
      </c>
      <c r="BK80" s="14">
        <v>663</v>
      </c>
      <c r="BL80" s="14">
        <v>412</v>
      </c>
      <c r="BM80" s="14">
        <v>391</v>
      </c>
    </row>
    <row r="81" spans="1:65" x14ac:dyDescent="0.25">
      <c r="A81" s="15" t="s">
        <v>137</v>
      </c>
      <c r="B81" s="15" t="s">
        <v>47</v>
      </c>
      <c r="C81" s="62">
        <f>INDEX(V81:AG81,$B$2)</f>
        <v>522</v>
      </c>
      <c r="D81" s="62">
        <f t="shared" si="103"/>
        <v>1213</v>
      </c>
      <c r="E81" s="62">
        <f t="shared" si="104"/>
        <v>1229</v>
      </c>
      <c r="F81" s="62">
        <f t="shared" si="105"/>
        <v>670</v>
      </c>
      <c r="H81" s="4">
        <f t="shared" si="106"/>
        <v>524</v>
      </c>
      <c r="I81" s="4">
        <f t="shared" si="107"/>
        <v>547</v>
      </c>
      <c r="J81" s="4">
        <f t="shared" si="108"/>
        <v>511</v>
      </c>
      <c r="K81" s="51">
        <f t="shared" si="109"/>
        <v>717</v>
      </c>
      <c r="L81" s="4">
        <f t="shared" si="110"/>
        <v>944</v>
      </c>
      <c r="M81" s="4">
        <f t="shared" si="111"/>
        <v>1202</v>
      </c>
      <c r="N81" s="4">
        <f t="shared" si="112"/>
        <v>967</v>
      </c>
      <c r="O81" s="4">
        <f t="shared" si="113"/>
        <v>1205</v>
      </c>
      <c r="P81" s="152">
        <f t="shared" si="114"/>
        <v>1044</v>
      </c>
      <c r="Q81" s="152">
        <f t="shared" si="115"/>
        <v>1206</v>
      </c>
      <c r="R81" s="152">
        <f t="shared" si="116"/>
        <v>962</v>
      </c>
      <c r="S81" s="51">
        <f t="shared" si="117"/>
        <v>639</v>
      </c>
      <c r="T81" s="1244">
        <f t="shared" si="101"/>
        <v>617</v>
      </c>
      <c r="V81" s="4">
        <v>367</v>
      </c>
      <c r="W81">
        <v>437</v>
      </c>
      <c r="X81">
        <v>524</v>
      </c>
      <c r="Y81">
        <v>596</v>
      </c>
      <c r="Z81">
        <v>548</v>
      </c>
      <c r="AA81">
        <v>547</v>
      </c>
      <c r="AB81">
        <v>522</v>
      </c>
      <c r="AC81">
        <v>556</v>
      </c>
      <c r="AD81">
        <v>511</v>
      </c>
      <c r="AE81">
        <v>604</v>
      </c>
      <c r="AF81">
        <v>711</v>
      </c>
      <c r="AG81">
        <v>717</v>
      </c>
      <c r="AH81">
        <v>797</v>
      </c>
      <c r="AI81">
        <v>874</v>
      </c>
      <c r="AJ81">
        <v>944</v>
      </c>
      <c r="AK81">
        <v>1082</v>
      </c>
      <c r="AL81">
        <v>1029</v>
      </c>
      <c r="AM81">
        <v>1202</v>
      </c>
      <c r="AN81">
        <v>1213</v>
      </c>
      <c r="AO81">
        <v>1093</v>
      </c>
      <c r="AP81">
        <v>967</v>
      </c>
      <c r="AQ81">
        <v>1026</v>
      </c>
      <c r="AR81">
        <v>1134</v>
      </c>
      <c r="AS81">
        <v>1205</v>
      </c>
      <c r="AT81" s="14">
        <v>1657</v>
      </c>
      <c r="AU81" s="14">
        <v>936</v>
      </c>
      <c r="AV81" s="14">
        <v>1044</v>
      </c>
      <c r="AW81" s="14">
        <v>961</v>
      </c>
      <c r="AX81" s="14">
        <v>1122</v>
      </c>
      <c r="AY81" s="14">
        <v>1206</v>
      </c>
      <c r="AZ81" s="14">
        <v>1229</v>
      </c>
      <c r="BA81" s="14">
        <v>966</v>
      </c>
      <c r="BB81" s="14">
        <v>962</v>
      </c>
      <c r="BC81" s="14">
        <v>915</v>
      </c>
      <c r="BD81" s="14">
        <v>758</v>
      </c>
      <c r="BE81" s="14">
        <v>639</v>
      </c>
      <c r="BF81" s="14"/>
      <c r="BG81" s="14">
        <v>697</v>
      </c>
      <c r="BH81" s="14">
        <v>659</v>
      </c>
      <c r="BI81" s="14">
        <v>617</v>
      </c>
      <c r="BJ81" s="14">
        <v>613</v>
      </c>
      <c r="BK81" s="14">
        <v>732</v>
      </c>
      <c r="BL81" s="14">
        <v>680</v>
      </c>
      <c r="BM81" s="14">
        <v>670</v>
      </c>
    </row>
    <row r="82" spans="1:65" x14ac:dyDescent="0.25">
      <c r="A82" s="15" t="s">
        <v>138</v>
      </c>
      <c r="B82" s="15" t="s">
        <v>48</v>
      </c>
      <c r="C82" s="62">
        <f t="shared" si="102"/>
        <v>230</v>
      </c>
      <c r="D82" s="62">
        <f t="shared" si="103"/>
        <v>856</v>
      </c>
      <c r="E82" s="62">
        <f t="shared" si="104"/>
        <v>911</v>
      </c>
      <c r="F82" s="62">
        <f t="shared" si="105"/>
        <v>861</v>
      </c>
      <c r="H82" s="4">
        <f t="shared" si="106"/>
        <v>167</v>
      </c>
      <c r="I82" s="4">
        <f t="shared" si="107"/>
        <v>236</v>
      </c>
      <c r="J82" s="4">
        <f t="shared" si="108"/>
        <v>280</v>
      </c>
      <c r="K82" s="51">
        <f t="shared" si="109"/>
        <v>386</v>
      </c>
      <c r="L82" s="4">
        <f t="shared" si="110"/>
        <v>548</v>
      </c>
      <c r="M82" s="4">
        <f t="shared" si="111"/>
        <v>778</v>
      </c>
      <c r="N82" s="4">
        <f t="shared" si="112"/>
        <v>1023</v>
      </c>
      <c r="O82" s="4">
        <f t="shared" si="113"/>
        <v>1353</v>
      </c>
      <c r="P82" s="152">
        <f t="shared" si="114"/>
        <v>797</v>
      </c>
      <c r="Q82" s="152">
        <f t="shared" si="115"/>
        <v>792</v>
      </c>
      <c r="R82" s="152">
        <f t="shared" si="116"/>
        <v>862</v>
      </c>
      <c r="S82" s="51">
        <f t="shared" si="117"/>
        <v>1040</v>
      </c>
      <c r="T82" s="1244">
        <f t="shared" si="101"/>
        <v>836</v>
      </c>
      <c r="V82" s="4">
        <v>162</v>
      </c>
      <c r="W82">
        <v>168</v>
      </c>
      <c r="X82">
        <v>167</v>
      </c>
      <c r="Y82">
        <v>166</v>
      </c>
      <c r="Z82">
        <v>193</v>
      </c>
      <c r="AA82">
        <v>236</v>
      </c>
      <c r="AB82">
        <v>230</v>
      </c>
      <c r="AC82">
        <v>245</v>
      </c>
      <c r="AD82">
        <v>280</v>
      </c>
      <c r="AE82">
        <v>308</v>
      </c>
      <c r="AF82">
        <v>328</v>
      </c>
      <c r="AG82">
        <v>386</v>
      </c>
      <c r="AH82">
        <v>462</v>
      </c>
      <c r="AI82">
        <v>536</v>
      </c>
      <c r="AJ82">
        <v>548</v>
      </c>
      <c r="AK82">
        <v>622</v>
      </c>
      <c r="AL82">
        <v>744</v>
      </c>
      <c r="AM82">
        <v>778</v>
      </c>
      <c r="AN82">
        <v>856</v>
      </c>
      <c r="AO82">
        <v>941</v>
      </c>
      <c r="AP82">
        <v>1023</v>
      </c>
      <c r="AQ82">
        <v>1156</v>
      </c>
      <c r="AR82">
        <v>1197</v>
      </c>
      <c r="AS82">
        <v>1353</v>
      </c>
      <c r="AT82" s="14">
        <v>1498</v>
      </c>
      <c r="AU82" s="14">
        <v>841</v>
      </c>
      <c r="AV82" s="14">
        <v>797</v>
      </c>
      <c r="AW82" s="14">
        <v>745</v>
      </c>
      <c r="AX82" s="14">
        <v>756</v>
      </c>
      <c r="AY82" s="14">
        <v>792</v>
      </c>
      <c r="AZ82" s="14">
        <v>911</v>
      </c>
      <c r="BA82" s="14">
        <v>818</v>
      </c>
      <c r="BB82" s="14">
        <v>862</v>
      </c>
      <c r="BC82" s="14">
        <v>966</v>
      </c>
      <c r="BD82" s="14">
        <v>965</v>
      </c>
      <c r="BE82" s="14">
        <v>1040</v>
      </c>
      <c r="BF82" s="14"/>
      <c r="BG82" s="14">
        <v>1100</v>
      </c>
      <c r="BH82" s="14">
        <v>903</v>
      </c>
      <c r="BI82" s="14">
        <v>836</v>
      </c>
      <c r="BJ82" s="14">
        <v>829</v>
      </c>
      <c r="BK82" s="14">
        <v>1035</v>
      </c>
      <c r="BL82" s="14">
        <v>877</v>
      </c>
      <c r="BM82" s="14">
        <v>861</v>
      </c>
    </row>
    <row r="83" spans="1:65" x14ac:dyDescent="0.25">
      <c r="A83" s="15" t="s">
        <v>139</v>
      </c>
      <c r="B83" s="15" t="s">
        <v>49</v>
      </c>
      <c r="C83" s="62">
        <f t="shared" si="102"/>
        <v>0</v>
      </c>
      <c r="D83" s="62">
        <f t="shared" si="103"/>
        <v>0</v>
      </c>
      <c r="E83" s="62">
        <f t="shared" si="104"/>
        <v>5854</v>
      </c>
      <c r="F83" s="62">
        <f t="shared" si="105"/>
        <v>16166</v>
      </c>
      <c r="G83" s="10"/>
      <c r="H83" s="4">
        <f t="shared" si="106"/>
        <v>0</v>
      </c>
      <c r="I83" s="4">
        <f t="shared" si="107"/>
        <v>0</v>
      </c>
      <c r="J83" s="4">
        <f t="shared" si="108"/>
        <v>0</v>
      </c>
      <c r="K83" s="51">
        <f t="shared" si="109"/>
        <v>0</v>
      </c>
      <c r="L83" s="4">
        <f t="shared" si="110"/>
        <v>0</v>
      </c>
      <c r="M83" s="4">
        <f t="shared" si="111"/>
        <v>0</v>
      </c>
      <c r="N83" s="4">
        <f t="shared" si="112"/>
        <v>0</v>
      </c>
      <c r="O83" s="4">
        <f t="shared" si="113"/>
        <v>0</v>
      </c>
      <c r="P83" s="152">
        <f t="shared" si="114"/>
        <v>2611</v>
      </c>
      <c r="Q83" s="152">
        <f t="shared" si="115"/>
        <v>4849</v>
      </c>
      <c r="R83" s="152">
        <f t="shared" si="116"/>
        <v>7411</v>
      </c>
      <c r="S83" s="51">
        <f t="shared" si="117"/>
        <v>10413</v>
      </c>
      <c r="T83" s="1244">
        <f t="shared" si="101"/>
        <v>14326</v>
      </c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>
        <v>2354</v>
      </c>
      <c r="AV83" s="10">
        <v>2611</v>
      </c>
      <c r="AW83" s="10">
        <v>3496</v>
      </c>
      <c r="AX83" s="10">
        <v>4041</v>
      </c>
      <c r="AY83" s="10">
        <v>4849</v>
      </c>
      <c r="AZ83" s="10">
        <v>5854</v>
      </c>
      <c r="BA83" s="10">
        <v>6820</v>
      </c>
      <c r="BB83" s="10">
        <v>7411</v>
      </c>
      <c r="BC83" s="10">
        <v>8650</v>
      </c>
      <c r="BD83" s="10">
        <v>9493</v>
      </c>
      <c r="BE83" s="10">
        <v>10413</v>
      </c>
      <c r="BF83" s="52"/>
      <c r="BG83" s="10">
        <v>11514</v>
      </c>
      <c r="BH83" s="10">
        <v>12226</v>
      </c>
      <c r="BI83" s="10">
        <v>14326</v>
      </c>
      <c r="BJ83" s="10">
        <v>15891</v>
      </c>
      <c r="BK83" s="10">
        <v>15773</v>
      </c>
      <c r="BL83" s="10">
        <v>15891</v>
      </c>
      <c r="BM83" s="10">
        <v>16166</v>
      </c>
    </row>
    <row r="84" spans="1:65" x14ac:dyDescent="0.25">
      <c r="A84" s="3"/>
      <c r="B84" s="3" t="s">
        <v>150</v>
      </c>
      <c r="C84" s="62">
        <f>SUM(C76:C82)</f>
        <v>3127</v>
      </c>
      <c r="D84" s="62">
        <f>SUM(D76:D82)</f>
        <v>6335</v>
      </c>
      <c r="E84" s="62">
        <f>SUM(E76:E82)</f>
        <v>7863</v>
      </c>
      <c r="F84" s="62">
        <f t="shared" si="105"/>
        <v>6117</v>
      </c>
      <c r="G84" s="10"/>
      <c r="H84" s="4">
        <f t="shared" si="106"/>
        <v>2805</v>
      </c>
      <c r="I84" s="4">
        <f t="shared" si="107"/>
        <v>3101</v>
      </c>
      <c r="J84" s="4">
        <f t="shared" si="108"/>
        <v>3461</v>
      </c>
      <c r="K84" s="51">
        <f t="shared" si="109"/>
        <v>4117</v>
      </c>
      <c r="L84" s="4">
        <f t="shared" si="110"/>
        <v>3576</v>
      </c>
      <c r="M84" s="4">
        <f t="shared" si="111"/>
        <v>4758</v>
      </c>
      <c r="N84" s="4">
        <f t="shared" si="112"/>
        <v>6458</v>
      </c>
      <c r="O84" s="4">
        <f t="shared" si="113"/>
        <v>7611</v>
      </c>
      <c r="P84" s="152">
        <f t="shared" si="114"/>
        <v>7777</v>
      </c>
      <c r="Q84" s="152">
        <f t="shared" si="115"/>
        <v>8015</v>
      </c>
      <c r="R84" s="152">
        <f t="shared" si="116"/>
        <v>8355</v>
      </c>
      <c r="S84" s="51">
        <f t="shared" si="117"/>
        <v>9232</v>
      </c>
      <c r="T84" s="1244">
        <f t="shared" si="101"/>
        <v>6508</v>
      </c>
      <c r="U84" s="10"/>
      <c r="V84" s="44">
        <f>SUM(V76:V82)</f>
        <v>2496</v>
      </c>
      <c r="W84" s="44">
        <f>SUM(W76:W82)</f>
        <v>2586</v>
      </c>
      <c r="X84" s="44">
        <f t="shared" ref="X84:BE84" si="118">SUM(X76:X82)</f>
        <v>2805</v>
      </c>
      <c r="Y84" s="44">
        <f t="shared" si="118"/>
        <v>3133</v>
      </c>
      <c r="Z84" s="44">
        <f t="shared" si="118"/>
        <v>3046</v>
      </c>
      <c r="AA84" s="44">
        <f t="shared" si="118"/>
        <v>3101</v>
      </c>
      <c r="AB84" s="44">
        <f t="shared" si="118"/>
        <v>3127</v>
      </c>
      <c r="AC84" s="44">
        <f t="shared" si="118"/>
        <v>3315</v>
      </c>
      <c r="AD84" s="44">
        <f t="shared" si="118"/>
        <v>3461</v>
      </c>
      <c r="AE84" s="44">
        <f t="shared" si="118"/>
        <v>3650</v>
      </c>
      <c r="AF84" s="44">
        <f t="shared" si="118"/>
        <v>4000</v>
      </c>
      <c r="AG84" s="44">
        <f t="shared" si="118"/>
        <v>4117</v>
      </c>
      <c r="AH84" s="1237">
        <v>3979</v>
      </c>
      <c r="AI84" s="1237">
        <v>3438</v>
      </c>
      <c r="AJ84" s="1237">
        <v>3576</v>
      </c>
      <c r="AK84" s="1237">
        <v>3415</v>
      </c>
      <c r="AL84" s="1237">
        <v>3910</v>
      </c>
      <c r="AM84" s="1237">
        <v>4758</v>
      </c>
      <c r="AN84" s="1237">
        <v>5335</v>
      </c>
      <c r="AO84" s="1237">
        <v>5841</v>
      </c>
      <c r="AP84" s="1237">
        <v>6458</v>
      </c>
      <c r="AQ84" s="1237">
        <v>6665</v>
      </c>
      <c r="AR84" s="1237">
        <v>7060</v>
      </c>
      <c r="AS84" s="1237">
        <v>7611</v>
      </c>
      <c r="AT84" s="44">
        <f t="shared" si="118"/>
        <v>10030</v>
      </c>
      <c r="AU84" s="44">
        <f t="shared" si="118"/>
        <v>7676</v>
      </c>
      <c r="AV84" s="44">
        <f t="shared" si="118"/>
        <v>7777</v>
      </c>
      <c r="AW84" s="44">
        <f t="shared" si="118"/>
        <v>7057</v>
      </c>
      <c r="AX84" s="44">
        <f t="shared" si="118"/>
        <v>7380</v>
      </c>
      <c r="AY84" s="44">
        <f t="shared" si="118"/>
        <v>8015</v>
      </c>
      <c r="AZ84" s="44">
        <f t="shared" si="118"/>
        <v>7863</v>
      </c>
      <c r="BA84" s="44">
        <f t="shared" si="118"/>
        <v>7890</v>
      </c>
      <c r="BB84" s="44">
        <f>SUM(BB76:BB82)</f>
        <v>8355</v>
      </c>
      <c r="BC84" s="44">
        <f t="shared" si="118"/>
        <v>7761</v>
      </c>
      <c r="BD84" s="44">
        <f t="shared" si="118"/>
        <v>8062</v>
      </c>
      <c r="BE84" s="44">
        <f t="shared" si="118"/>
        <v>9232</v>
      </c>
      <c r="BF84" s="53"/>
      <c r="BG84" s="44">
        <v>8783</v>
      </c>
      <c r="BH84" s="44">
        <v>7742</v>
      </c>
      <c r="BI84" s="44">
        <v>6508</v>
      </c>
      <c r="BJ84" s="44">
        <v>5081</v>
      </c>
      <c r="BK84" s="44">
        <v>5908</v>
      </c>
      <c r="BL84" s="44">
        <v>6143</v>
      </c>
      <c r="BM84" s="44">
        <v>6117</v>
      </c>
    </row>
    <row r="85" spans="1:65" x14ac:dyDescent="0.25">
      <c r="A85" s="3" t="s">
        <v>110</v>
      </c>
      <c r="B85" s="3" t="s">
        <v>59</v>
      </c>
      <c r="C85" s="62">
        <f>SUM(C76:C83)</f>
        <v>3127</v>
      </c>
      <c r="D85" s="62">
        <f>SUM(D76:D83)</f>
        <v>6335</v>
      </c>
      <c r="E85" s="62">
        <f>SUM(E76:E83)</f>
        <v>13717</v>
      </c>
      <c r="F85" s="62">
        <f t="shared" si="105"/>
        <v>22283</v>
      </c>
      <c r="G85" s="28"/>
      <c r="H85" s="4">
        <f t="shared" si="106"/>
        <v>2807</v>
      </c>
      <c r="I85" s="4">
        <f t="shared" si="107"/>
        <v>3106</v>
      </c>
      <c r="J85" s="4">
        <f t="shared" si="108"/>
        <v>3466</v>
      </c>
      <c r="K85" s="51">
        <f t="shared" si="109"/>
        <v>4120</v>
      </c>
      <c r="L85" s="4">
        <f t="shared" si="110"/>
        <v>4327</v>
      </c>
      <c r="M85" s="4">
        <f t="shared" si="111"/>
        <v>5821</v>
      </c>
      <c r="N85" s="4">
        <f t="shared" si="112"/>
        <v>7706</v>
      </c>
      <c r="O85" s="4">
        <f t="shared" si="113"/>
        <v>9845</v>
      </c>
      <c r="P85" s="152">
        <f t="shared" si="114"/>
        <v>10388</v>
      </c>
      <c r="Q85" s="152">
        <f t="shared" si="115"/>
        <v>12864</v>
      </c>
      <c r="R85" s="152">
        <f t="shared" si="116"/>
        <v>15766</v>
      </c>
      <c r="S85" s="51">
        <f t="shared" si="117"/>
        <v>19645</v>
      </c>
      <c r="T85" s="1244">
        <f t="shared" si="101"/>
        <v>20832</v>
      </c>
      <c r="U85" s="29"/>
      <c r="V85" s="30">
        <v>2496</v>
      </c>
      <c r="W85" s="30">
        <v>2586</v>
      </c>
      <c r="X85" s="30">
        <v>2807</v>
      </c>
      <c r="Y85" s="30">
        <v>3135</v>
      </c>
      <c r="Z85" s="30">
        <v>3049</v>
      </c>
      <c r="AA85" s="30">
        <v>3106</v>
      </c>
      <c r="AB85" s="30">
        <v>3135</v>
      </c>
      <c r="AC85" s="30">
        <v>3323</v>
      </c>
      <c r="AD85" s="30">
        <v>3466</v>
      </c>
      <c r="AE85" s="30">
        <v>3654</v>
      </c>
      <c r="AF85" s="30">
        <v>4005</v>
      </c>
      <c r="AG85" s="30">
        <v>4120</v>
      </c>
      <c r="AH85" s="30">
        <v>4158</v>
      </c>
      <c r="AI85" s="30">
        <v>4068</v>
      </c>
      <c r="AJ85" s="30">
        <v>4327</v>
      </c>
      <c r="AK85" s="30">
        <v>4506</v>
      </c>
      <c r="AL85" s="30">
        <v>4930</v>
      </c>
      <c r="AM85" s="30">
        <v>5821</v>
      </c>
      <c r="AN85" s="30">
        <v>6335</v>
      </c>
      <c r="AO85" s="30">
        <v>6970</v>
      </c>
      <c r="AP85" s="30">
        <v>7706</v>
      </c>
      <c r="AQ85" s="30">
        <v>8408</v>
      </c>
      <c r="AR85" s="30">
        <v>9051</v>
      </c>
      <c r="AS85" s="30">
        <v>9845</v>
      </c>
      <c r="AT85" s="13">
        <v>10030</v>
      </c>
      <c r="AU85" s="13">
        <v>10030</v>
      </c>
      <c r="AV85" s="13">
        <v>10388</v>
      </c>
      <c r="AW85" s="13">
        <v>10553</v>
      </c>
      <c r="AX85" s="13">
        <v>11421</v>
      </c>
      <c r="AY85" s="13">
        <v>12864</v>
      </c>
      <c r="AZ85" s="13">
        <v>13717</v>
      </c>
      <c r="BA85" s="13">
        <v>14710</v>
      </c>
      <c r="BB85" s="13">
        <v>15766</v>
      </c>
      <c r="BC85" s="13">
        <v>16411</v>
      </c>
      <c r="BD85" s="13">
        <v>17555</v>
      </c>
      <c r="BE85" s="13">
        <v>19645</v>
      </c>
      <c r="BF85" s="13"/>
      <c r="BG85" s="13">
        <v>20295</v>
      </c>
      <c r="BH85" s="13">
        <v>19966</v>
      </c>
      <c r="BI85" s="13">
        <v>20832</v>
      </c>
      <c r="BJ85" s="13">
        <v>20970</v>
      </c>
      <c r="BK85" s="13">
        <v>21306</v>
      </c>
      <c r="BL85" s="13">
        <v>22034</v>
      </c>
      <c r="BM85" s="13">
        <v>22283</v>
      </c>
    </row>
    <row r="86" spans="1:65" x14ac:dyDescent="0.25">
      <c r="A86" s="35" t="s">
        <v>32</v>
      </c>
    </row>
    <row r="87" spans="1:65" x14ac:dyDescent="0.25">
      <c r="A87" s="36" t="s">
        <v>31</v>
      </c>
      <c r="B87" s="20" t="s">
        <v>51</v>
      </c>
      <c r="C87" s="1253" t="str">
        <f>$C$3</f>
        <v>YTD '15</v>
      </c>
      <c r="D87" s="1254" t="str">
        <f>$D$3</f>
        <v>YTD '16</v>
      </c>
      <c r="E87" s="1255" t="str">
        <f>$E$3</f>
        <v>YTD '17</v>
      </c>
      <c r="F87" s="1256" t="str">
        <f>$F$3</f>
        <v>YTD '18</v>
      </c>
      <c r="G87" s="2" t="s">
        <v>32</v>
      </c>
      <c r="H87" s="24" t="str">
        <f>$H$3</f>
        <v>Q1 '15</v>
      </c>
      <c r="I87" s="24" t="str">
        <f>$I$3</f>
        <v>Q2 '15</v>
      </c>
      <c r="J87" s="24" t="str">
        <f>$J$3</f>
        <v>Q3 '15</v>
      </c>
      <c r="K87" s="24" t="str">
        <f>$K$3</f>
        <v>Q4 '15</v>
      </c>
      <c r="L87" s="26" t="str">
        <f>$L$3</f>
        <v>Q1 '16</v>
      </c>
      <c r="M87" s="26" t="str">
        <f>$M$3</f>
        <v>Q2 '16</v>
      </c>
      <c r="N87" s="26" t="str">
        <f>$N$3</f>
        <v>Q3 '16</v>
      </c>
      <c r="O87" s="26" t="str">
        <f>$O$3</f>
        <v>Q4 '16</v>
      </c>
      <c r="P87" s="24" t="str">
        <f>$P$3</f>
        <v>Q1 '17</v>
      </c>
      <c r="Q87" s="24" t="str">
        <f>$Q$3</f>
        <v>Q2 '17</v>
      </c>
      <c r="R87" s="24" t="str">
        <f>$R$3</f>
        <v>Q3 '17</v>
      </c>
      <c r="S87" s="24" t="str">
        <f>$S$3</f>
        <v>Q4 '17</v>
      </c>
      <c r="T87" s="1241" t="str">
        <f>$T$3</f>
        <v>Q1'28</v>
      </c>
      <c r="U87" s="16" t="s">
        <v>32</v>
      </c>
      <c r="V87" s="24" t="s">
        <v>0</v>
      </c>
      <c r="W87" s="24" t="s">
        <v>1</v>
      </c>
      <c r="X87" s="24" t="s">
        <v>2</v>
      </c>
      <c r="Y87" s="24" t="s">
        <v>3</v>
      </c>
      <c r="Z87" s="24" t="s">
        <v>4</v>
      </c>
      <c r="AA87" s="24" t="s">
        <v>5</v>
      </c>
      <c r="AB87" s="24" t="s">
        <v>6</v>
      </c>
      <c r="AC87" s="24" t="s">
        <v>7</v>
      </c>
      <c r="AD87" s="24" t="s">
        <v>8</v>
      </c>
      <c r="AE87" s="24" t="s">
        <v>9</v>
      </c>
      <c r="AF87" s="24" t="s">
        <v>10</v>
      </c>
      <c r="AG87" s="24" t="s">
        <v>11</v>
      </c>
      <c r="AH87" s="25" t="s">
        <v>12</v>
      </c>
      <c r="AI87" s="25" t="s">
        <v>13</v>
      </c>
      <c r="AJ87" s="25" t="s">
        <v>14</v>
      </c>
      <c r="AK87" s="25" t="s">
        <v>15</v>
      </c>
      <c r="AL87" s="25" t="s">
        <v>16</v>
      </c>
      <c r="AM87" s="25" t="s">
        <v>17</v>
      </c>
      <c r="AN87" s="25" t="s">
        <v>18</v>
      </c>
      <c r="AO87" s="25" t="s">
        <v>19</v>
      </c>
      <c r="AP87" s="25" t="s">
        <v>20</v>
      </c>
      <c r="AQ87" s="25" t="s">
        <v>21</v>
      </c>
      <c r="AR87" s="25" t="s">
        <v>22</v>
      </c>
      <c r="AS87" s="25" t="s">
        <v>23</v>
      </c>
      <c r="AT87" s="22" t="s">
        <v>24</v>
      </c>
      <c r="AU87" s="22" t="s">
        <v>25</v>
      </c>
      <c r="AV87" s="22" t="s">
        <v>26</v>
      </c>
      <c r="AW87" s="22" t="s">
        <v>27</v>
      </c>
      <c r="AX87" s="22" t="s">
        <v>28</v>
      </c>
      <c r="AY87" s="22" t="s">
        <v>29</v>
      </c>
      <c r="AZ87" s="27" t="s">
        <v>96</v>
      </c>
      <c r="BA87" s="27" t="s">
        <v>97</v>
      </c>
      <c r="BB87" s="27" t="s">
        <v>98</v>
      </c>
      <c r="BC87" s="27" t="s">
        <v>99</v>
      </c>
      <c r="BD87" s="27" t="s">
        <v>100</v>
      </c>
      <c r="BE87" s="27" t="s">
        <v>101</v>
      </c>
      <c r="BF87" s="1400" t="s">
        <v>748</v>
      </c>
      <c r="BG87" s="1241">
        <v>43118</v>
      </c>
      <c r="BH87" s="1241">
        <v>43149</v>
      </c>
      <c r="BI87" s="1241">
        <v>43177</v>
      </c>
      <c r="BJ87" s="1241">
        <v>43208</v>
      </c>
      <c r="BK87" s="1241">
        <v>43238</v>
      </c>
      <c r="BL87" s="1241">
        <v>43269</v>
      </c>
      <c r="BM87" s="1241">
        <v>43299</v>
      </c>
    </row>
    <row r="88" spans="1:65" x14ac:dyDescent="0.25">
      <c r="A88" s="15" t="s">
        <v>140</v>
      </c>
      <c r="B88" s="15" t="s">
        <v>56</v>
      </c>
      <c r="C88" s="53">
        <f>SUM(V88                                                                                                                                                                                                                      : INDEX(V88:AG88,$B$2))</f>
        <v>327</v>
      </c>
      <c r="D88" s="53">
        <f>SUM(AH88                                                                                                                                                                                                                       : INDEX(AH88:AS88,$B$2))</f>
        <v>362</v>
      </c>
      <c r="E88" s="53">
        <f>SUM(AT88                                                                                                                                                                                                                        : INDEX(AT88:BE88,$B$2))</f>
        <v>1254</v>
      </c>
      <c r="F88" s="53">
        <f>SUM(BG88                                                                                                                                                                                                                          : INDEX(BG88:BR88,$B$2))</f>
        <v>2199</v>
      </c>
      <c r="G88" s="28"/>
      <c r="H88" s="4">
        <f>SUM(V88:X88)</f>
        <v>109</v>
      </c>
      <c r="I88" s="4">
        <f t="shared" ref="I88:I97" si="119">SUM(Y88:AA88)</f>
        <v>166</v>
      </c>
      <c r="J88" s="4">
        <f>SUM(AB88:AD88)</f>
        <v>164</v>
      </c>
      <c r="K88" s="4">
        <f t="shared" ref="K88:K97" si="120">SUM(AE88:AG88)</f>
        <v>172</v>
      </c>
      <c r="L88" s="4">
        <f t="shared" ref="L88:L97" si="121">SUM(AH88:AJ88)</f>
        <v>151</v>
      </c>
      <c r="M88" s="4">
        <f t="shared" ref="M88:M97" si="122">SUM(AK88:AM88)</f>
        <v>165</v>
      </c>
      <c r="N88" s="4">
        <f t="shared" ref="N88:N97" si="123">SUM(AN88:AP88)</f>
        <v>144</v>
      </c>
      <c r="O88" s="4">
        <f t="shared" ref="O88:O97" si="124">SUM(AQ88:AS88)</f>
        <v>135</v>
      </c>
      <c r="P88" s="4">
        <f t="shared" ref="P88:P97" si="125">SUM(AT88:AV88)</f>
        <v>287</v>
      </c>
      <c r="Q88" s="4">
        <f t="shared" ref="Q88:Q97" si="126">SUM(AW88:AY88)</f>
        <v>789</v>
      </c>
      <c r="R88" s="4">
        <f t="shared" ref="R88:R97" si="127">SUM(AZ88:BB88)</f>
        <v>693</v>
      </c>
      <c r="S88" s="4">
        <f>SUM(BC88:BE88)</f>
        <v>1024</v>
      </c>
      <c r="T88" s="1244">
        <f t="shared" ref="T88:T97" si="128">SUM(BG88:BI88)</f>
        <v>850</v>
      </c>
      <c r="V88" s="4">
        <f>North!V88+South!V88</f>
        <v>38</v>
      </c>
      <c r="W88" s="4">
        <f>North!W88+South!W88</f>
        <v>30</v>
      </c>
      <c r="X88" s="4">
        <f>North!X88+South!X88</f>
        <v>41</v>
      </c>
      <c r="Y88" s="4">
        <f>North!Y88+South!Y88</f>
        <v>53</v>
      </c>
      <c r="Z88" s="4">
        <f>North!Z88+South!Z88</f>
        <v>59</v>
      </c>
      <c r="AA88" s="4">
        <f>North!AA88+South!AA88</f>
        <v>54</v>
      </c>
      <c r="AB88" s="4">
        <f>North!AB88+South!AB88</f>
        <v>52</v>
      </c>
      <c r="AC88" s="4">
        <f>North!AC88+South!AC88</f>
        <v>47</v>
      </c>
      <c r="AD88" s="4">
        <f>North!AD88+South!AD88</f>
        <v>65</v>
      </c>
      <c r="AE88" s="4">
        <f>North!AE88+South!AE88</f>
        <v>61</v>
      </c>
      <c r="AF88" s="4">
        <f>North!AF88+South!AF88</f>
        <v>54</v>
      </c>
      <c r="AG88" s="4">
        <f>North!AG88+South!AG88</f>
        <v>57</v>
      </c>
      <c r="AH88" s="4">
        <f>North!AH88+South!AH88</f>
        <v>45</v>
      </c>
      <c r="AI88" s="4">
        <f>North!AI88+South!AI88</f>
        <v>41</v>
      </c>
      <c r="AJ88" s="4">
        <f>North!AJ88+South!AJ88</f>
        <v>65</v>
      </c>
      <c r="AK88" s="4">
        <f>North!AK88+South!AK88</f>
        <v>51</v>
      </c>
      <c r="AL88" s="4">
        <f>North!AL88+South!AL88</f>
        <v>50</v>
      </c>
      <c r="AM88" s="4">
        <f>North!AM88+South!AM88</f>
        <v>64</v>
      </c>
      <c r="AN88" s="4">
        <f>North!AN88+South!AN88</f>
        <v>46</v>
      </c>
      <c r="AO88" s="4">
        <f>North!AO88+South!AO88</f>
        <v>47</v>
      </c>
      <c r="AP88" s="4">
        <f>North!AP88+South!AP88</f>
        <v>51</v>
      </c>
      <c r="AQ88" s="4">
        <f>North!AQ88+South!AQ88</f>
        <v>42</v>
      </c>
      <c r="AR88" s="4">
        <f>North!AR88+South!AR88</f>
        <v>42</v>
      </c>
      <c r="AS88" s="4">
        <f>North!AS88+South!AS88</f>
        <v>51</v>
      </c>
      <c r="AT88" s="4">
        <f>North!AT88+South!AT88</f>
        <v>81</v>
      </c>
      <c r="AU88" s="4">
        <f>North!AU88+South!AU88</f>
        <v>100</v>
      </c>
      <c r="AV88" s="4">
        <f>North!AV88+South!AV88</f>
        <v>106</v>
      </c>
      <c r="AW88" s="4">
        <f>North!AW88+South!AW88</f>
        <v>305</v>
      </c>
      <c r="AX88" s="4">
        <f>North!AX88+South!AX88</f>
        <v>251</v>
      </c>
      <c r="AY88" s="4">
        <f>North!AY88+South!AY88</f>
        <v>233</v>
      </c>
      <c r="AZ88" s="4">
        <f>North!AZ88+South!AZ88</f>
        <v>178</v>
      </c>
      <c r="BA88" s="4">
        <f>North!BA88+South!BA88</f>
        <v>262</v>
      </c>
      <c r="BB88" s="4">
        <f>North!BB88+South!BB88</f>
        <v>253</v>
      </c>
      <c r="BC88" s="4">
        <f>North!BC88+South!BC88</f>
        <v>328</v>
      </c>
      <c r="BD88" s="4">
        <f>North!BD88+South!BD88</f>
        <v>330</v>
      </c>
      <c r="BE88" s="4">
        <f>North!BE88+South!BE88</f>
        <v>366</v>
      </c>
      <c r="BF88" s="51"/>
      <c r="BG88" s="152">
        <v>281</v>
      </c>
      <c r="BH88" s="152">
        <v>242</v>
      </c>
      <c r="BI88" s="152">
        <v>327</v>
      </c>
      <c r="BJ88" s="152">
        <v>337</v>
      </c>
      <c r="BK88" s="152">
        <v>336</v>
      </c>
      <c r="BL88" s="152">
        <v>324</v>
      </c>
      <c r="BM88" s="1438">
        <v>352</v>
      </c>
    </row>
    <row r="89" spans="1:65" x14ac:dyDescent="0.25">
      <c r="A89" s="15" t="s">
        <v>141</v>
      </c>
      <c r="B89" s="15" t="s">
        <v>43</v>
      </c>
      <c r="C89" s="53">
        <f>SUM(V89                                                                                                                                                                                                                      : INDEX(V89:AG89,$B$2))</f>
        <v>1106</v>
      </c>
      <c r="D89" s="53">
        <f>SUM(AH89                                                                                                                                                                                                                       : INDEX(AH89:AS89,$B$2))</f>
        <v>1901</v>
      </c>
      <c r="E89" s="53">
        <f>SUM(AT89                                                                                                                                                                                                                        : INDEX(AT89:BE89,$B$2))</f>
        <v>3394</v>
      </c>
      <c r="F89" s="53">
        <f>SUM(BG89                                                                                                                                                                                                                          : INDEX(BG89:BR89,$B$2))</f>
        <v>2700</v>
      </c>
      <c r="G89" s="28"/>
      <c r="H89" s="4">
        <f t="shared" ref="H89:H97" si="129">SUM(V89:X89)</f>
        <v>334</v>
      </c>
      <c r="I89" s="4">
        <f t="shared" si="119"/>
        <v>530</v>
      </c>
      <c r="J89" s="4">
        <f t="shared" ref="J89:J97" si="130">SUM(AB89:AD89)</f>
        <v>686</v>
      </c>
      <c r="K89" s="4">
        <f t="shared" si="120"/>
        <v>854</v>
      </c>
      <c r="L89" s="4">
        <f t="shared" si="121"/>
        <v>423</v>
      </c>
      <c r="M89" s="4">
        <f t="shared" si="122"/>
        <v>1119</v>
      </c>
      <c r="N89" s="4">
        <f t="shared" si="123"/>
        <v>1322</v>
      </c>
      <c r="O89" s="4">
        <f t="shared" si="124"/>
        <v>1615</v>
      </c>
      <c r="P89" s="4">
        <f t="shared" si="125"/>
        <v>1076</v>
      </c>
      <c r="Q89" s="4">
        <f t="shared" si="126"/>
        <v>1803</v>
      </c>
      <c r="R89" s="4">
        <f t="shared" si="127"/>
        <v>1869</v>
      </c>
      <c r="S89" s="4">
        <f t="shared" ref="S89:S97" si="131">SUM(BC89:BE89)</f>
        <v>2644</v>
      </c>
      <c r="T89" s="1244">
        <f t="shared" si="128"/>
        <v>950</v>
      </c>
      <c r="V89" s="4">
        <f>North!V89+South!V89</f>
        <v>122</v>
      </c>
      <c r="W89" s="4">
        <f>North!W89+South!W89</f>
        <v>72</v>
      </c>
      <c r="X89" s="4">
        <f>North!X89+South!X89</f>
        <v>140</v>
      </c>
      <c r="Y89" s="4">
        <f>North!Y89+South!Y89</f>
        <v>166</v>
      </c>
      <c r="Z89" s="4">
        <f>North!Z89+South!Z89</f>
        <v>159</v>
      </c>
      <c r="AA89" s="4">
        <f>North!AA89+South!AA89</f>
        <v>205</v>
      </c>
      <c r="AB89" s="4">
        <f>North!AB89+South!AB89</f>
        <v>242</v>
      </c>
      <c r="AC89" s="4">
        <f>North!AC89+South!AC89</f>
        <v>175</v>
      </c>
      <c r="AD89" s="4">
        <f>North!AD89+South!AD89</f>
        <v>269</v>
      </c>
      <c r="AE89" s="4">
        <f>North!AE89+South!AE89</f>
        <v>202</v>
      </c>
      <c r="AF89" s="4">
        <f>North!AF89+South!AF89</f>
        <v>376</v>
      </c>
      <c r="AG89" s="4">
        <f>North!AG89+South!AG89</f>
        <v>276</v>
      </c>
      <c r="AH89" s="4">
        <f>North!AH89+South!AH89</f>
        <v>59</v>
      </c>
      <c r="AI89" s="4">
        <f>North!AI89+South!AI89</f>
        <v>63</v>
      </c>
      <c r="AJ89" s="4">
        <f>North!AJ89+South!AJ89</f>
        <v>301</v>
      </c>
      <c r="AK89" s="4">
        <f>North!AK89+South!AK89</f>
        <v>244</v>
      </c>
      <c r="AL89" s="4">
        <f>North!AL89+South!AL89</f>
        <v>299</v>
      </c>
      <c r="AM89" s="4">
        <f>North!AM89+South!AM89</f>
        <v>576</v>
      </c>
      <c r="AN89" s="4">
        <f>North!AN89+South!AN89</f>
        <v>359</v>
      </c>
      <c r="AO89" s="4">
        <f>North!AO89+South!AO89</f>
        <v>409</v>
      </c>
      <c r="AP89" s="4">
        <f>North!AP89+South!AP89</f>
        <v>554</v>
      </c>
      <c r="AQ89" s="4">
        <f>North!AQ89+South!AQ89</f>
        <v>434</v>
      </c>
      <c r="AR89" s="4">
        <f>North!AR89+South!AR89</f>
        <v>407</v>
      </c>
      <c r="AS89" s="4">
        <f>North!AS89+South!AS89</f>
        <v>774</v>
      </c>
      <c r="AT89" s="4">
        <f>North!AT89+South!AT89</f>
        <v>160</v>
      </c>
      <c r="AU89" s="4">
        <f>North!AU89+South!AU89</f>
        <v>325</v>
      </c>
      <c r="AV89" s="4">
        <f>North!AV89+South!AV89</f>
        <v>591</v>
      </c>
      <c r="AW89" s="4">
        <f>North!AW89+South!AW89</f>
        <v>460</v>
      </c>
      <c r="AX89" s="4">
        <f>North!AX89+South!AX89</f>
        <v>429</v>
      </c>
      <c r="AY89" s="4">
        <f>North!AY89+South!AY89</f>
        <v>914</v>
      </c>
      <c r="AZ89" s="4">
        <f>North!AZ89+South!AZ89</f>
        <v>515</v>
      </c>
      <c r="BA89" s="4">
        <f>North!BA89+South!BA89</f>
        <v>644</v>
      </c>
      <c r="BB89" s="4">
        <f>North!BB89+South!BB89</f>
        <v>710</v>
      </c>
      <c r="BC89" s="4">
        <f>North!BC89+South!BC89</f>
        <v>478</v>
      </c>
      <c r="BD89" s="4">
        <f>North!BD89+South!BD89</f>
        <v>734</v>
      </c>
      <c r="BE89" s="4">
        <f>North!BE89+South!BE89</f>
        <v>1432</v>
      </c>
      <c r="BF89" s="51"/>
      <c r="BG89" s="152">
        <v>350</v>
      </c>
      <c r="BH89" s="152">
        <v>71</v>
      </c>
      <c r="BI89" s="152">
        <v>529</v>
      </c>
      <c r="BJ89" s="152">
        <v>236</v>
      </c>
      <c r="BK89" s="152">
        <v>418</v>
      </c>
      <c r="BL89" s="152">
        <v>646</v>
      </c>
      <c r="BM89" s="1438">
        <v>450</v>
      </c>
    </row>
    <row r="90" spans="1:65" x14ac:dyDescent="0.25">
      <c r="A90" s="15" t="s">
        <v>142</v>
      </c>
      <c r="B90" s="15" t="s">
        <v>44</v>
      </c>
      <c r="C90" s="53">
        <f>SUM(V90                                                                                                                                                                                                                      : INDEX(V90:AG90,$B$2))</f>
        <v>902</v>
      </c>
      <c r="D90" s="53">
        <f>SUM(AH90                                                                                                                                                                                                                       : INDEX(AH90:AS90,$B$2))</f>
        <v>1072</v>
      </c>
      <c r="E90" s="53">
        <f>SUM(AT90                                                                                                                                                                                                                        : INDEX(AT90:BE90,$B$2))</f>
        <v>1523</v>
      </c>
      <c r="F90" s="53">
        <f>SUM(BG90                                                                                                                                                                                                                          : INDEX(BG90:BR90,$B$2))</f>
        <v>1012</v>
      </c>
      <c r="G90" s="28"/>
      <c r="H90" s="4">
        <f t="shared" si="129"/>
        <v>283</v>
      </c>
      <c r="I90" s="4">
        <f t="shared" si="119"/>
        <v>451</v>
      </c>
      <c r="J90" s="4">
        <f t="shared" si="130"/>
        <v>474</v>
      </c>
      <c r="K90" s="4">
        <f t="shared" si="120"/>
        <v>644</v>
      </c>
      <c r="L90" s="4">
        <f t="shared" si="121"/>
        <v>209</v>
      </c>
      <c r="M90" s="4">
        <f t="shared" si="122"/>
        <v>563</v>
      </c>
      <c r="N90" s="4">
        <f t="shared" si="123"/>
        <v>838</v>
      </c>
      <c r="O90" s="4">
        <f t="shared" si="124"/>
        <v>991</v>
      </c>
      <c r="P90" s="4">
        <f t="shared" si="125"/>
        <v>609</v>
      </c>
      <c r="Q90" s="4">
        <f t="shared" si="126"/>
        <v>671</v>
      </c>
      <c r="R90" s="4">
        <f t="shared" si="127"/>
        <v>686</v>
      </c>
      <c r="S90" s="4">
        <f t="shared" si="131"/>
        <v>605</v>
      </c>
      <c r="T90" s="1244">
        <f t="shared" si="128"/>
        <v>335</v>
      </c>
      <c r="V90" s="4">
        <f>North!V90+South!V90</f>
        <v>106</v>
      </c>
      <c r="W90" s="4">
        <f>North!W90+South!W90</f>
        <v>106</v>
      </c>
      <c r="X90" s="4">
        <f>North!X90+South!X90</f>
        <v>71</v>
      </c>
      <c r="Y90" s="4">
        <f>North!Y90+South!Y90</f>
        <v>140</v>
      </c>
      <c r="Z90" s="4">
        <f>North!Z90+South!Z90</f>
        <v>162</v>
      </c>
      <c r="AA90" s="4">
        <f>North!AA90+South!AA90</f>
        <v>149</v>
      </c>
      <c r="AB90" s="4">
        <f>North!AB90+South!AB90</f>
        <v>168</v>
      </c>
      <c r="AC90" s="4">
        <f>North!AC90+South!AC90</f>
        <v>132</v>
      </c>
      <c r="AD90" s="4">
        <f>North!AD90+South!AD90</f>
        <v>174</v>
      </c>
      <c r="AE90" s="4">
        <f>North!AE90+South!AE90</f>
        <v>203</v>
      </c>
      <c r="AF90" s="4">
        <f>North!AF90+South!AF90</f>
        <v>121</v>
      </c>
      <c r="AG90" s="4">
        <f>North!AG90+South!AG90</f>
        <v>320</v>
      </c>
      <c r="AH90" s="4">
        <f>North!AH90+South!AH90</f>
        <v>104</v>
      </c>
      <c r="AI90" s="4">
        <f>North!AI90+South!AI90</f>
        <v>56</v>
      </c>
      <c r="AJ90" s="4">
        <f>North!AJ90+South!AJ90</f>
        <v>49</v>
      </c>
      <c r="AK90" s="4">
        <f>North!AK90+South!AK90</f>
        <v>169</v>
      </c>
      <c r="AL90" s="4">
        <f>North!AL90+South!AL90</f>
        <v>162</v>
      </c>
      <c r="AM90" s="4">
        <f>North!AM90+South!AM90</f>
        <v>232</v>
      </c>
      <c r="AN90" s="4">
        <f>North!AN90+South!AN90</f>
        <v>300</v>
      </c>
      <c r="AO90" s="4">
        <f>North!AO90+South!AO90</f>
        <v>228</v>
      </c>
      <c r="AP90" s="4">
        <f>North!AP90+South!AP90</f>
        <v>310</v>
      </c>
      <c r="AQ90" s="4">
        <f>North!AQ90+South!AQ90</f>
        <v>301</v>
      </c>
      <c r="AR90" s="4">
        <f>North!AR90+South!AR90</f>
        <v>313</v>
      </c>
      <c r="AS90" s="4">
        <f>North!AS90+South!AS90</f>
        <v>377</v>
      </c>
      <c r="AT90" s="4">
        <f>North!AT90+South!AT90</f>
        <v>218</v>
      </c>
      <c r="AU90" s="4">
        <f>North!AU90+South!AU90</f>
        <v>117</v>
      </c>
      <c r="AV90" s="4">
        <f>North!AV90+South!AV90</f>
        <v>274</v>
      </c>
      <c r="AW90" s="4">
        <f>North!AW90+South!AW90</f>
        <v>262</v>
      </c>
      <c r="AX90" s="4">
        <f>North!AX90+South!AX90</f>
        <v>213</v>
      </c>
      <c r="AY90" s="4">
        <f>North!AY90+South!AY90</f>
        <v>196</v>
      </c>
      <c r="AZ90" s="4">
        <f>North!AZ90+South!AZ90</f>
        <v>243</v>
      </c>
      <c r="BA90" s="4">
        <f>North!BA90+South!BA90</f>
        <v>214</v>
      </c>
      <c r="BB90" s="4">
        <f>North!BB90+South!BB90</f>
        <v>229</v>
      </c>
      <c r="BC90" s="4">
        <f>North!BC90+South!BC90</f>
        <v>202</v>
      </c>
      <c r="BD90" s="4">
        <f>North!BD90+South!BD90</f>
        <v>156</v>
      </c>
      <c r="BE90" s="4">
        <f>North!BE90+South!BE90</f>
        <v>247</v>
      </c>
      <c r="BF90" s="51"/>
      <c r="BG90" s="152">
        <v>186</v>
      </c>
      <c r="BH90" s="152">
        <v>114</v>
      </c>
      <c r="BI90" s="152">
        <v>35</v>
      </c>
      <c r="BJ90" s="152">
        <v>142</v>
      </c>
      <c r="BK90" s="152">
        <v>111</v>
      </c>
      <c r="BL90" s="152">
        <v>215</v>
      </c>
      <c r="BM90" s="1438">
        <v>209</v>
      </c>
    </row>
    <row r="91" spans="1:65" x14ac:dyDescent="0.25">
      <c r="A91" s="15" t="s">
        <v>143</v>
      </c>
      <c r="B91" s="15" t="s">
        <v>45</v>
      </c>
      <c r="C91" s="53">
        <f>SUM(V91                                                                                                                                                                                                                      : INDEX(V91:AG91,$B$2))</f>
        <v>1153</v>
      </c>
      <c r="D91" s="53">
        <f>SUM(AH91                                                                                                                                                                                                                       : INDEX(AH91:AS91,$B$2))</f>
        <v>1139</v>
      </c>
      <c r="E91" s="53">
        <f>SUM(AT91                                                                                                                                                                                                                        : INDEX(AT91:BE91,$B$2))</f>
        <v>1799</v>
      </c>
      <c r="F91" s="53">
        <f>SUM(BG91                                                                                                                                                                                                                          : INDEX(BG91:BR91,$B$2))</f>
        <v>966</v>
      </c>
      <c r="G91" s="28"/>
      <c r="H91" s="4">
        <f t="shared" si="129"/>
        <v>416</v>
      </c>
      <c r="I91" s="4">
        <f t="shared" si="119"/>
        <v>503</v>
      </c>
      <c r="J91" s="4">
        <f t="shared" si="130"/>
        <v>664</v>
      </c>
      <c r="K91" s="4">
        <f t="shared" si="120"/>
        <v>766</v>
      </c>
      <c r="L91" s="4">
        <f t="shared" si="121"/>
        <v>474</v>
      </c>
      <c r="M91" s="4">
        <f t="shared" si="122"/>
        <v>462</v>
      </c>
      <c r="N91" s="4">
        <f t="shared" si="123"/>
        <v>853</v>
      </c>
      <c r="O91" s="4">
        <f t="shared" si="124"/>
        <v>1060</v>
      </c>
      <c r="P91" s="4">
        <f t="shared" si="125"/>
        <v>942</v>
      </c>
      <c r="Q91" s="4">
        <f t="shared" si="126"/>
        <v>663</v>
      </c>
      <c r="R91" s="4">
        <f t="shared" si="127"/>
        <v>707</v>
      </c>
      <c r="S91" s="4">
        <f t="shared" si="131"/>
        <v>651</v>
      </c>
      <c r="T91" s="1244">
        <f t="shared" si="128"/>
        <v>524</v>
      </c>
      <c r="V91" s="4">
        <f>North!V91+South!V91</f>
        <v>124</v>
      </c>
      <c r="W91" s="4">
        <f>North!W91+South!W91</f>
        <v>116</v>
      </c>
      <c r="X91" s="4">
        <f>North!X91+South!X91</f>
        <v>176</v>
      </c>
      <c r="Y91" s="4">
        <f>North!Y91+South!Y91</f>
        <v>110</v>
      </c>
      <c r="Z91" s="4">
        <f>North!Z91+South!Z91</f>
        <v>136</v>
      </c>
      <c r="AA91" s="4">
        <f>North!AA91+South!AA91</f>
        <v>257</v>
      </c>
      <c r="AB91" s="4">
        <f>North!AB91+South!AB91</f>
        <v>234</v>
      </c>
      <c r="AC91" s="4">
        <f>North!AC91+South!AC91</f>
        <v>160</v>
      </c>
      <c r="AD91" s="4">
        <f>North!AD91+South!AD91</f>
        <v>270</v>
      </c>
      <c r="AE91" s="4">
        <f>North!AE91+South!AE91</f>
        <v>210</v>
      </c>
      <c r="AF91" s="4">
        <f>North!AF91+South!AF91</f>
        <v>266</v>
      </c>
      <c r="AG91" s="4">
        <f>North!AG91+South!AG91</f>
        <v>290</v>
      </c>
      <c r="AH91" s="4">
        <f>North!AH91+South!AH91</f>
        <v>147</v>
      </c>
      <c r="AI91" s="4">
        <f>North!AI91+South!AI91</f>
        <v>177</v>
      </c>
      <c r="AJ91" s="4">
        <f>North!AJ91+South!AJ91</f>
        <v>150</v>
      </c>
      <c r="AK91" s="4">
        <f>North!AK91+South!AK91</f>
        <v>62</v>
      </c>
      <c r="AL91" s="4">
        <f>North!AL91+South!AL91</f>
        <v>150</v>
      </c>
      <c r="AM91" s="4">
        <f>North!AM91+South!AM91</f>
        <v>250</v>
      </c>
      <c r="AN91" s="4">
        <f>North!AN91+South!AN91</f>
        <v>203</v>
      </c>
      <c r="AO91" s="4">
        <f>North!AO91+South!AO91</f>
        <v>307</v>
      </c>
      <c r="AP91" s="4">
        <f>North!AP91+South!AP91</f>
        <v>343</v>
      </c>
      <c r="AQ91" s="4">
        <f>North!AQ91+South!AQ91</f>
        <v>243</v>
      </c>
      <c r="AR91" s="4">
        <f>North!AR91+South!AR91</f>
        <v>323</v>
      </c>
      <c r="AS91" s="4">
        <f>North!AS91+South!AS91</f>
        <v>494</v>
      </c>
      <c r="AT91" s="4">
        <f>North!AT91+South!AT91</f>
        <v>238</v>
      </c>
      <c r="AU91" s="4">
        <f>North!AU91+South!AU91</f>
        <v>423</v>
      </c>
      <c r="AV91" s="4">
        <f>North!AV91+South!AV91</f>
        <v>281</v>
      </c>
      <c r="AW91" s="4">
        <f>North!AW91+South!AW91</f>
        <v>206</v>
      </c>
      <c r="AX91" s="4">
        <f>North!AX91+South!AX91</f>
        <v>235</v>
      </c>
      <c r="AY91" s="4">
        <f>North!AY91+South!AY91</f>
        <v>222</v>
      </c>
      <c r="AZ91" s="4">
        <f>North!AZ91+South!AZ91</f>
        <v>194</v>
      </c>
      <c r="BA91" s="4">
        <f>North!BA91+South!BA91</f>
        <v>238</v>
      </c>
      <c r="BB91" s="4">
        <f>North!BB91+South!BB91</f>
        <v>275</v>
      </c>
      <c r="BC91" s="4">
        <f>North!BC91+South!BC91</f>
        <v>171</v>
      </c>
      <c r="BD91" s="4">
        <f>North!BD91+South!BD91</f>
        <v>228</v>
      </c>
      <c r="BE91" s="4">
        <f>North!BE91+South!BE91</f>
        <v>252</v>
      </c>
      <c r="BF91" s="51"/>
      <c r="BG91" s="152">
        <v>103</v>
      </c>
      <c r="BH91" s="152">
        <v>165</v>
      </c>
      <c r="BI91" s="152">
        <v>256</v>
      </c>
      <c r="BJ91" s="152">
        <v>44</v>
      </c>
      <c r="BK91" s="152">
        <v>122</v>
      </c>
      <c r="BL91" s="152">
        <v>155</v>
      </c>
      <c r="BM91" s="1438">
        <v>121</v>
      </c>
    </row>
    <row r="92" spans="1:65" x14ac:dyDescent="0.25">
      <c r="A92" s="15" t="s">
        <v>144</v>
      </c>
      <c r="B92" s="15" t="s">
        <v>46</v>
      </c>
      <c r="C92" s="53">
        <f>SUM(V92                                                                                                                                                                                                                      : INDEX(V92:AG92,$B$2))</f>
        <v>869</v>
      </c>
      <c r="D92" s="53">
        <f>SUM(AH92                                                                                                                                                                                                                       : INDEX(AH92:AS92,$B$2))</f>
        <v>1044</v>
      </c>
      <c r="E92" s="53">
        <f>SUM(AT92                                                                                                                                                                                                                        : INDEX(AT92:BE92,$B$2))</f>
        <v>1267</v>
      </c>
      <c r="F92" s="53">
        <f>SUM(BG92                                                                                                                                                                                                                          : INDEX(BG92:BR92,$B$2))</f>
        <v>471</v>
      </c>
      <c r="G92" s="28"/>
      <c r="H92" s="4">
        <f t="shared" si="129"/>
        <v>270</v>
      </c>
      <c r="I92" s="4">
        <f t="shared" si="119"/>
        <v>467</v>
      </c>
      <c r="J92" s="4">
        <f t="shared" si="130"/>
        <v>532</v>
      </c>
      <c r="K92" s="4">
        <f t="shared" si="120"/>
        <v>624</v>
      </c>
      <c r="L92" s="4">
        <f t="shared" si="121"/>
        <v>501</v>
      </c>
      <c r="M92" s="4">
        <f t="shared" si="122"/>
        <v>430</v>
      </c>
      <c r="N92" s="4">
        <f t="shared" si="123"/>
        <v>454</v>
      </c>
      <c r="O92" s="4">
        <f t="shared" si="124"/>
        <v>657</v>
      </c>
      <c r="P92" s="4">
        <f t="shared" si="125"/>
        <v>763</v>
      </c>
      <c r="Q92" s="4">
        <f t="shared" si="126"/>
        <v>394</v>
      </c>
      <c r="R92" s="4">
        <f t="shared" si="127"/>
        <v>314</v>
      </c>
      <c r="S92" s="4">
        <f t="shared" si="131"/>
        <v>310</v>
      </c>
      <c r="T92" s="1244">
        <f t="shared" si="128"/>
        <v>245</v>
      </c>
      <c r="V92" s="4">
        <f>North!V92+South!V92</f>
        <v>81</v>
      </c>
      <c r="W92" s="4">
        <f>North!W92+South!W92</f>
        <v>65</v>
      </c>
      <c r="X92" s="4">
        <f>North!X92+South!X92</f>
        <v>124</v>
      </c>
      <c r="Y92" s="4">
        <f>North!Y92+South!Y92</f>
        <v>142</v>
      </c>
      <c r="Z92" s="4">
        <f>North!Z92+South!Z92</f>
        <v>182</v>
      </c>
      <c r="AA92" s="4">
        <f>North!AA92+South!AA92</f>
        <v>143</v>
      </c>
      <c r="AB92" s="4">
        <f>North!AB92+South!AB92</f>
        <v>132</v>
      </c>
      <c r="AC92" s="4">
        <f>North!AC92+South!AC92</f>
        <v>140</v>
      </c>
      <c r="AD92" s="4">
        <f>North!AD92+South!AD92</f>
        <v>260</v>
      </c>
      <c r="AE92" s="4">
        <f>North!AE92+South!AE92</f>
        <v>192</v>
      </c>
      <c r="AF92" s="4">
        <f>North!AF92+South!AF92</f>
        <v>199</v>
      </c>
      <c r="AG92" s="4">
        <f>North!AG92+South!AG92</f>
        <v>233</v>
      </c>
      <c r="AH92" s="4">
        <f>North!AH92+South!AH92</f>
        <v>124</v>
      </c>
      <c r="AI92" s="4">
        <f>North!AI92+South!AI92</f>
        <v>121</v>
      </c>
      <c r="AJ92" s="4">
        <f>North!AJ92+South!AJ92</f>
        <v>256</v>
      </c>
      <c r="AK92" s="4">
        <f>North!AK92+South!AK92</f>
        <v>184</v>
      </c>
      <c r="AL92" s="4">
        <f>North!AL92+South!AL92</f>
        <v>132</v>
      </c>
      <c r="AM92" s="4">
        <f>North!AM92+South!AM92</f>
        <v>114</v>
      </c>
      <c r="AN92" s="4">
        <f>North!AN92+South!AN92</f>
        <v>113</v>
      </c>
      <c r="AO92" s="4">
        <f>North!AO92+South!AO92</f>
        <v>155</v>
      </c>
      <c r="AP92" s="4">
        <f>North!AP92+South!AP92</f>
        <v>186</v>
      </c>
      <c r="AQ92" s="4">
        <f>North!AQ92+South!AQ92</f>
        <v>180</v>
      </c>
      <c r="AR92" s="4">
        <f>North!AR92+South!AR92</f>
        <v>156</v>
      </c>
      <c r="AS92" s="4">
        <f>North!AS92+South!AS92</f>
        <v>321</v>
      </c>
      <c r="AT92" s="4">
        <f>North!AT92+South!AT92</f>
        <v>146</v>
      </c>
      <c r="AU92" s="4">
        <f>North!AU92+South!AU92</f>
        <v>255</v>
      </c>
      <c r="AV92" s="4">
        <f>North!AV92+South!AV92</f>
        <v>362</v>
      </c>
      <c r="AW92" s="4">
        <f>North!AW92+South!AW92</f>
        <v>180</v>
      </c>
      <c r="AX92" s="4">
        <f>North!AX92+South!AX92</f>
        <v>109</v>
      </c>
      <c r="AY92" s="4">
        <f>North!AY92+South!AY92</f>
        <v>105</v>
      </c>
      <c r="AZ92" s="4">
        <f>North!AZ92+South!AZ92</f>
        <v>110</v>
      </c>
      <c r="BA92" s="4">
        <f>North!BA92+South!BA92</f>
        <v>93</v>
      </c>
      <c r="BB92" s="4">
        <f>North!BB92+South!BB92</f>
        <v>111</v>
      </c>
      <c r="BC92" s="4">
        <f>North!BC92+South!BC92</f>
        <v>66</v>
      </c>
      <c r="BD92" s="4">
        <f>North!BD92+South!BD92</f>
        <v>102</v>
      </c>
      <c r="BE92" s="4">
        <f>North!BE92+South!BE92</f>
        <v>142</v>
      </c>
      <c r="BF92" s="51"/>
      <c r="BG92" s="152">
        <v>65</v>
      </c>
      <c r="BH92" s="152">
        <v>55</v>
      </c>
      <c r="BI92" s="152">
        <v>125</v>
      </c>
      <c r="BJ92" s="152">
        <v>56</v>
      </c>
      <c r="BK92" s="152">
        <v>66</v>
      </c>
      <c r="BL92" s="152">
        <v>67</v>
      </c>
      <c r="BM92" s="1438">
        <v>37</v>
      </c>
    </row>
    <row r="93" spans="1:65" x14ac:dyDescent="0.25">
      <c r="A93" s="15" t="s">
        <v>145</v>
      </c>
      <c r="B93" s="15" t="s">
        <v>47</v>
      </c>
      <c r="C93" s="53">
        <f>SUM(V93                                                                                                                                                                                                                      : INDEX(V93:AG93,$B$2))</f>
        <v>742</v>
      </c>
      <c r="D93" s="53">
        <f>SUM(AH93                                                                                                                                                                                                                       : INDEX(AH93:AS93,$B$2))</f>
        <v>1171</v>
      </c>
      <c r="E93" s="53">
        <f>SUM(AT93                                                                                                                                                                                                                        : INDEX(AT93:BE93,$B$2))</f>
        <v>815</v>
      </c>
      <c r="F93" s="53">
        <f>SUM(BG93                                                                                                                                                                                                                          : INDEX(BG93:BR93,$B$2))</f>
        <v>492</v>
      </c>
      <c r="G93" s="28"/>
      <c r="H93" s="4">
        <f t="shared" si="129"/>
        <v>192</v>
      </c>
      <c r="I93" s="4">
        <f t="shared" si="119"/>
        <v>404</v>
      </c>
      <c r="J93" s="4">
        <f t="shared" si="130"/>
        <v>485</v>
      </c>
      <c r="K93" s="4">
        <f t="shared" si="120"/>
        <v>661</v>
      </c>
      <c r="L93" s="4">
        <f t="shared" si="121"/>
        <v>398</v>
      </c>
      <c r="M93" s="4">
        <f t="shared" si="122"/>
        <v>606</v>
      </c>
      <c r="N93" s="4">
        <f t="shared" si="123"/>
        <v>442</v>
      </c>
      <c r="O93" s="4">
        <f t="shared" si="124"/>
        <v>503</v>
      </c>
      <c r="P93" s="4">
        <f t="shared" si="125"/>
        <v>346</v>
      </c>
      <c r="Q93" s="4">
        <f t="shared" si="126"/>
        <v>374</v>
      </c>
      <c r="R93" s="4">
        <f t="shared" si="127"/>
        <v>287</v>
      </c>
      <c r="S93" s="4">
        <f t="shared" si="131"/>
        <v>228</v>
      </c>
      <c r="T93" s="1244">
        <f t="shared" si="128"/>
        <v>205</v>
      </c>
      <c r="V93" s="4">
        <f>North!V93+South!V93</f>
        <v>63</v>
      </c>
      <c r="W93" s="4">
        <f>North!W93+South!W93</f>
        <v>59</v>
      </c>
      <c r="X93" s="4">
        <f>North!X93+South!X93</f>
        <v>70</v>
      </c>
      <c r="Y93" s="4">
        <f>North!Y93+South!Y93</f>
        <v>112</v>
      </c>
      <c r="Z93" s="4">
        <f>North!Z93+South!Z93</f>
        <v>142</v>
      </c>
      <c r="AA93" s="4">
        <f>North!AA93+South!AA93</f>
        <v>150</v>
      </c>
      <c r="AB93" s="4">
        <f>North!AB93+South!AB93</f>
        <v>146</v>
      </c>
      <c r="AC93" s="4">
        <f>North!AC93+South!AC93</f>
        <v>126</v>
      </c>
      <c r="AD93" s="4">
        <f>North!AD93+South!AD93</f>
        <v>213</v>
      </c>
      <c r="AE93" s="4">
        <f>North!AE93+South!AE93</f>
        <v>185</v>
      </c>
      <c r="AF93" s="4">
        <f>North!AF93+South!AF93</f>
        <v>224</v>
      </c>
      <c r="AG93" s="4">
        <f>North!AG93+South!AG93</f>
        <v>252</v>
      </c>
      <c r="AH93" s="4">
        <f>North!AH93+South!AH93</f>
        <v>99</v>
      </c>
      <c r="AI93" s="4">
        <f>North!AI93+South!AI93</f>
        <v>110</v>
      </c>
      <c r="AJ93" s="4">
        <f>North!AJ93+South!AJ93</f>
        <v>189</v>
      </c>
      <c r="AK93" s="4">
        <f>North!AK93+South!AK93</f>
        <v>184</v>
      </c>
      <c r="AL93" s="4">
        <f>North!AL93+South!AL93</f>
        <v>186</v>
      </c>
      <c r="AM93" s="4">
        <f>North!AM93+South!AM93</f>
        <v>236</v>
      </c>
      <c r="AN93" s="4">
        <f>North!AN93+South!AN93</f>
        <v>167</v>
      </c>
      <c r="AO93" s="4">
        <f>North!AO93+South!AO93</f>
        <v>137</v>
      </c>
      <c r="AP93" s="4">
        <f>North!AP93+South!AP93</f>
        <v>138</v>
      </c>
      <c r="AQ93" s="4">
        <f>North!AQ93+South!AQ93</f>
        <v>112</v>
      </c>
      <c r="AR93" s="4">
        <f>North!AR93+South!AR93</f>
        <v>143</v>
      </c>
      <c r="AS93" s="4">
        <f>North!AS93+South!AS93</f>
        <v>248</v>
      </c>
      <c r="AT93" s="4">
        <f>North!AT93+South!AT93</f>
        <v>73</v>
      </c>
      <c r="AU93" s="4">
        <f>North!AU93+South!AU93</f>
        <v>107</v>
      </c>
      <c r="AV93" s="4">
        <f>North!AV93+South!AV93</f>
        <v>166</v>
      </c>
      <c r="AW93" s="4">
        <f>North!AW93+South!AW93</f>
        <v>139</v>
      </c>
      <c r="AX93" s="4">
        <f>North!AX93+South!AX93</f>
        <v>118</v>
      </c>
      <c r="AY93" s="4">
        <f>North!AY93+South!AY93</f>
        <v>117</v>
      </c>
      <c r="AZ93" s="4">
        <f>North!AZ93+South!AZ93</f>
        <v>95</v>
      </c>
      <c r="BA93" s="4">
        <f>North!BA93+South!BA93</f>
        <v>82</v>
      </c>
      <c r="BB93" s="4">
        <f>North!BB93+South!BB93</f>
        <v>110</v>
      </c>
      <c r="BC93" s="4">
        <f>North!BC93+South!BC93</f>
        <v>61</v>
      </c>
      <c r="BD93" s="4">
        <f>North!BD93+South!BD93</f>
        <v>73</v>
      </c>
      <c r="BE93" s="4">
        <f>North!BE93+South!BE93</f>
        <v>94</v>
      </c>
      <c r="BF93" s="51"/>
      <c r="BG93" s="152">
        <v>62</v>
      </c>
      <c r="BH93" s="152">
        <v>60</v>
      </c>
      <c r="BI93" s="152">
        <v>83</v>
      </c>
      <c r="BJ93" s="152">
        <v>70</v>
      </c>
      <c r="BK93" s="152">
        <v>59</v>
      </c>
      <c r="BL93" s="152">
        <v>82</v>
      </c>
      <c r="BM93" s="1438">
        <v>76</v>
      </c>
    </row>
    <row r="94" spans="1:65" x14ac:dyDescent="0.25">
      <c r="A94" s="15" t="s">
        <v>146</v>
      </c>
      <c r="B94" s="15" t="s">
        <v>48</v>
      </c>
      <c r="C94" s="53">
        <f>SUM(V94                                                                                                                                                                                                                      : INDEX(V94:AG94,$B$2))</f>
        <v>206</v>
      </c>
      <c r="D94" s="53">
        <f>SUM(AH94                                                                                                                                                                                                                       : INDEX(AH94:AS94,$B$2))</f>
        <v>706</v>
      </c>
      <c r="E94" s="53">
        <f>SUM(AT94                                                                                                                                                                                                                        : INDEX(AT94:BE94,$B$2))</f>
        <v>795</v>
      </c>
      <c r="F94" s="53">
        <f>SUM(BG94                                                                                                                                                                                                                          : INDEX(BG94:BR94,$B$2))</f>
        <v>647</v>
      </c>
      <c r="G94" s="28"/>
      <c r="H94" s="4">
        <f t="shared" si="129"/>
        <v>60</v>
      </c>
      <c r="I94" s="4">
        <f t="shared" si="119"/>
        <v>102</v>
      </c>
      <c r="J94" s="4">
        <f t="shared" si="130"/>
        <v>209</v>
      </c>
      <c r="K94" s="4">
        <f t="shared" si="120"/>
        <v>342</v>
      </c>
      <c r="L94" s="4">
        <f t="shared" si="121"/>
        <v>215</v>
      </c>
      <c r="M94" s="4">
        <f t="shared" si="122"/>
        <v>369</v>
      </c>
      <c r="N94" s="4">
        <f t="shared" si="123"/>
        <v>411</v>
      </c>
      <c r="O94" s="4">
        <f t="shared" si="124"/>
        <v>564</v>
      </c>
      <c r="P94" s="4">
        <f t="shared" si="125"/>
        <v>355</v>
      </c>
      <c r="Q94" s="4">
        <f t="shared" si="126"/>
        <v>344</v>
      </c>
      <c r="R94" s="4">
        <f t="shared" si="127"/>
        <v>295</v>
      </c>
      <c r="S94" s="4">
        <f t="shared" si="131"/>
        <v>437</v>
      </c>
      <c r="T94" s="1244">
        <f t="shared" si="128"/>
        <v>244</v>
      </c>
      <c r="V94" s="4">
        <f>North!V94+South!V94</f>
        <v>23</v>
      </c>
      <c r="W94" s="4">
        <f>North!W94+South!W94</f>
        <v>17</v>
      </c>
      <c r="X94" s="4">
        <f>North!X94+South!X94</f>
        <v>20</v>
      </c>
      <c r="Y94" s="4">
        <f>North!Y94+South!Y94</f>
        <v>21</v>
      </c>
      <c r="Z94" s="4">
        <f>North!Z94+South!Z94</f>
        <v>41</v>
      </c>
      <c r="AA94" s="4">
        <f>North!AA94+South!AA94</f>
        <v>40</v>
      </c>
      <c r="AB94" s="4">
        <f>North!AB94+South!AB94</f>
        <v>44</v>
      </c>
      <c r="AC94" s="4">
        <f>North!AC94+South!AC94</f>
        <v>52</v>
      </c>
      <c r="AD94" s="4">
        <f>North!AD94+South!AD94</f>
        <v>113</v>
      </c>
      <c r="AE94" s="4">
        <f>North!AE94+South!AE94</f>
        <v>77</v>
      </c>
      <c r="AF94" s="4">
        <f>North!AF94+South!AF94</f>
        <v>125</v>
      </c>
      <c r="AG94" s="4">
        <f>North!AG94+South!AG94</f>
        <v>140</v>
      </c>
      <c r="AH94" s="4">
        <f>North!AH94+South!AH94</f>
        <v>57</v>
      </c>
      <c r="AI94" s="4">
        <f>North!AI94+South!AI94</f>
        <v>52</v>
      </c>
      <c r="AJ94" s="4">
        <f>North!AJ94+South!AJ94</f>
        <v>106</v>
      </c>
      <c r="AK94" s="4">
        <f>North!AK94+South!AK94</f>
        <v>85</v>
      </c>
      <c r="AL94" s="4">
        <f>North!AL94+South!AL94</f>
        <v>109</v>
      </c>
      <c r="AM94" s="4">
        <f>North!AM94+South!AM94</f>
        <v>175</v>
      </c>
      <c r="AN94" s="4">
        <f>North!AN94+South!AN94</f>
        <v>122</v>
      </c>
      <c r="AO94" s="4">
        <f>North!AO94+South!AO94</f>
        <v>137</v>
      </c>
      <c r="AP94" s="4">
        <f>North!AP94+South!AP94</f>
        <v>152</v>
      </c>
      <c r="AQ94" s="4">
        <f>North!AQ94+South!AQ94</f>
        <v>154</v>
      </c>
      <c r="AR94" s="4">
        <f>North!AR94+South!AR94</f>
        <v>155</v>
      </c>
      <c r="AS94" s="4">
        <f>North!AS94+South!AS94</f>
        <v>255</v>
      </c>
      <c r="AT94" s="4">
        <f>North!AT94+South!AT94</f>
        <v>105</v>
      </c>
      <c r="AU94" s="4">
        <f>North!AU94+South!AU94</f>
        <v>115</v>
      </c>
      <c r="AV94" s="4">
        <f>North!AV94+South!AV94</f>
        <v>135</v>
      </c>
      <c r="AW94" s="4">
        <f>North!AW94+South!AW94</f>
        <v>131</v>
      </c>
      <c r="AX94" s="4">
        <f>North!AX94+South!AX94</f>
        <v>112</v>
      </c>
      <c r="AY94" s="4">
        <f>North!AY94+South!AY94</f>
        <v>101</v>
      </c>
      <c r="AZ94" s="4">
        <f>North!AZ94+South!AZ94</f>
        <v>96</v>
      </c>
      <c r="BA94" s="4">
        <f>North!BA94+South!BA94</f>
        <v>90</v>
      </c>
      <c r="BB94" s="4">
        <f>North!BB94+South!BB94</f>
        <v>109</v>
      </c>
      <c r="BC94" s="4">
        <f>North!BC94+South!BC94</f>
        <v>117</v>
      </c>
      <c r="BD94" s="4">
        <f>North!BD94+South!BD94</f>
        <v>124</v>
      </c>
      <c r="BE94" s="4">
        <f>North!BE94+South!BE94</f>
        <v>196</v>
      </c>
      <c r="BF94" s="51"/>
      <c r="BG94" s="152">
        <v>75</v>
      </c>
      <c r="BH94" s="152">
        <v>53</v>
      </c>
      <c r="BI94" s="152">
        <v>116</v>
      </c>
      <c r="BJ94" s="152">
        <v>87</v>
      </c>
      <c r="BK94" s="152">
        <v>94</v>
      </c>
      <c r="BL94" s="152">
        <v>120</v>
      </c>
      <c r="BM94" s="1438">
        <v>102</v>
      </c>
    </row>
    <row r="95" spans="1:65" x14ac:dyDescent="0.25">
      <c r="A95" s="15" t="s">
        <v>147</v>
      </c>
      <c r="B95" s="15" t="s">
        <v>49</v>
      </c>
      <c r="C95" s="53">
        <f>SUM(V95                                                                                                                                                                                                                      : INDEX(V95:AG95,$B$2))</f>
        <v>0</v>
      </c>
      <c r="D95" s="53">
        <f>SUM(AH95                                                                                                                                                                                                                       : INDEX(AH95:AS95,$B$2))</f>
        <v>0</v>
      </c>
      <c r="E95" s="53">
        <f>SUM(AT95                                                                                                                                                                                                                        : INDEX(AT95:BE95,$B$2))</f>
        <v>500</v>
      </c>
      <c r="F95" s="53">
        <f>SUM(BG95                                                                                                                                                                                                                          : INDEX(BG95:BR95,$B$2))</f>
        <v>735</v>
      </c>
      <c r="G95" s="28"/>
      <c r="H95" s="4">
        <f t="shared" si="129"/>
        <v>0</v>
      </c>
      <c r="I95" s="4">
        <f t="shared" si="119"/>
        <v>0</v>
      </c>
      <c r="J95" s="4">
        <f t="shared" si="130"/>
        <v>0</v>
      </c>
      <c r="K95" s="4">
        <f t="shared" si="120"/>
        <v>0</v>
      </c>
      <c r="L95" s="4">
        <f t="shared" si="121"/>
        <v>0</v>
      </c>
      <c r="M95" s="4">
        <f t="shared" si="122"/>
        <v>0</v>
      </c>
      <c r="N95" s="4">
        <f t="shared" si="123"/>
        <v>0</v>
      </c>
      <c r="O95" s="4">
        <f t="shared" si="124"/>
        <v>0</v>
      </c>
      <c r="P95" s="4">
        <f t="shared" si="125"/>
        <v>174</v>
      </c>
      <c r="Q95" s="4">
        <f t="shared" si="126"/>
        <v>274</v>
      </c>
      <c r="R95" s="4">
        <f t="shared" si="127"/>
        <v>230</v>
      </c>
      <c r="S95" s="4">
        <f t="shared" si="131"/>
        <v>334</v>
      </c>
      <c r="T95" s="1244">
        <f t="shared" si="128"/>
        <v>262</v>
      </c>
      <c r="U95" s="7"/>
      <c r="V95" s="4">
        <f>North!V95+South!V95</f>
        <v>0</v>
      </c>
      <c r="W95" s="4">
        <f>North!W95+South!W95</f>
        <v>0</v>
      </c>
      <c r="X95" s="4">
        <f>North!X95+South!X95</f>
        <v>0</v>
      </c>
      <c r="Y95" s="4">
        <f>North!Y95+South!Y95</f>
        <v>0</v>
      </c>
      <c r="Z95" s="4">
        <f>North!Z95+South!Z95</f>
        <v>0</v>
      </c>
      <c r="AA95" s="4">
        <f>North!AA95+South!AA95</f>
        <v>0</v>
      </c>
      <c r="AB95" s="4">
        <f>North!AB95+South!AB95</f>
        <v>0</v>
      </c>
      <c r="AC95" s="4">
        <f>North!AC95+South!AC95</f>
        <v>0</v>
      </c>
      <c r="AD95" s="4">
        <f>North!AD95+South!AD95</f>
        <v>0</v>
      </c>
      <c r="AE95" s="4">
        <f>North!AE95+South!AE95</f>
        <v>0</v>
      </c>
      <c r="AF95" s="4">
        <f>North!AF95+South!AF95</f>
        <v>0</v>
      </c>
      <c r="AG95" s="4">
        <f>North!AG95+South!AG95</f>
        <v>0</v>
      </c>
      <c r="AH95" s="4">
        <f>North!AH95+South!AH95</f>
        <v>0</v>
      </c>
      <c r="AI95" s="4">
        <f>North!AI95+South!AI95</f>
        <v>0</v>
      </c>
      <c r="AJ95" s="4">
        <f>North!AJ95+South!AJ95</f>
        <v>0</v>
      </c>
      <c r="AK95" s="4">
        <f>North!AK95+South!AK95</f>
        <v>0</v>
      </c>
      <c r="AL95" s="4">
        <f>North!AL95+South!AL95</f>
        <v>0</v>
      </c>
      <c r="AM95" s="4">
        <f>North!AM95+South!AM95</f>
        <v>0</v>
      </c>
      <c r="AN95" s="4">
        <f>North!AN95+South!AN95</f>
        <v>0</v>
      </c>
      <c r="AO95" s="4">
        <f>North!AO95+South!AO95</f>
        <v>0</v>
      </c>
      <c r="AP95" s="4">
        <f>North!AP95+South!AP95</f>
        <v>0</v>
      </c>
      <c r="AQ95" s="4">
        <f>North!AQ95+South!AQ95</f>
        <v>0</v>
      </c>
      <c r="AR95" s="4">
        <f>North!AR95+South!AR95</f>
        <v>0</v>
      </c>
      <c r="AS95" s="4">
        <f>North!AS95+South!AS95</f>
        <v>0</v>
      </c>
      <c r="AT95" s="4">
        <f>North!AT95+South!AT95</f>
        <v>0</v>
      </c>
      <c r="AU95" s="4">
        <f>North!AU95+South!AU95</f>
        <v>98</v>
      </c>
      <c r="AV95" s="4">
        <f>North!AV95+South!AV95</f>
        <v>76</v>
      </c>
      <c r="AW95" s="4">
        <f>North!AW95+South!AW95</f>
        <v>150</v>
      </c>
      <c r="AX95" s="4">
        <f>North!AX95+South!AX95</f>
        <v>67</v>
      </c>
      <c r="AY95" s="4">
        <f>North!AY95+South!AY95</f>
        <v>57</v>
      </c>
      <c r="AZ95" s="4">
        <f>North!AZ95+South!AZ95</f>
        <v>52</v>
      </c>
      <c r="BA95" s="4">
        <f>North!BA95+South!BA95</f>
        <v>82</v>
      </c>
      <c r="BB95" s="4">
        <f>North!BB95+South!BB95</f>
        <v>96</v>
      </c>
      <c r="BC95" s="4">
        <f>North!BC95+South!BC95</f>
        <v>96</v>
      </c>
      <c r="BD95" s="4">
        <f>North!BD95+South!BD95</f>
        <v>88</v>
      </c>
      <c r="BE95" s="4">
        <f>North!BE95+South!BE95</f>
        <v>150</v>
      </c>
      <c r="BF95" s="51"/>
      <c r="BG95" s="152">
        <v>53</v>
      </c>
      <c r="BH95" s="152">
        <v>59</v>
      </c>
      <c r="BI95" s="152">
        <v>150</v>
      </c>
      <c r="BJ95" s="152">
        <v>121</v>
      </c>
      <c r="BK95" s="152">
        <v>115</v>
      </c>
      <c r="BL95" s="152">
        <v>140</v>
      </c>
      <c r="BM95" s="1438">
        <v>97</v>
      </c>
    </row>
    <row r="96" spans="1:65" x14ac:dyDescent="0.25">
      <c r="A96" s="15" t="s">
        <v>148</v>
      </c>
      <c r="B96" s="3" t="s">
        <v>150</v>
      </c>
      <c r="C96" s="54">
        <f>SUM(C88:C94)</f>
        <v>5305</v>
      </c>
      <c r="D96" s="54">
        <f>SUM(D88:D94)</f>
        <v>7395</v>
      </c>
      <c r="E96" s="54">
        <f>SUM(E88:E94)</f>
        <v>10847</v>
      </c>
      <c r="F96" s="53">
        <f>SUM(BG96                                                                                                                                                                                                                          : INDEX(BG96:BR96,$B$2))</f>
        <v>8487</v>
      </c>
      <c r="G96" s="28"/>
      <c r="H96" s="4">
        <f t="shared" si="129"/>
        <v>1664</v>
      </c>
      <c r="I96" s="4">
        <f t="shared" si="119"/>
        <v>2623</v>
      </c>
      <c r="J96" s="4">
        <f t="shared" si="130"/>
        <v>3214</v>
      </c>
      <c r="K96" s="4">
        <f t="shared" si="120"/>
        <v>4063</v>
      </c>
      <c r="L96" s="4">
        <f t="shared" si="121"/>
        <v>2192</v>
      </c>
      <c r="M96" s="4">
        <f t="shared" si="122"/>
        <v>3283</v>
      </c>
      <c r="N96" s="4">
        <f t="shared" si="123"/>
        <v>4240</v>
      </c>
      <c r="O96" s="4">
        <f t="shared" si="124"/>
        <v>5159</v>
      </c>
      <c r="P96" s="4">
        <f t="shared" si="125"/>
        <v>4378</v>
      </c>
      <c r="Q96" s="4">
        <f t="shared" si="126"/>
        <v>5038</v>
      </c>
      <c r="R96" s="4">
        <f t="shared" si="127"/>
        <v>4851</v>
      </c>
      <c r="S96" s="4">
        <f t="shared" si="131"/>
        <v>5899</v>
      </c>
      <c r="T96" s="1244">
        <f t="shared" si="128"/>
        <v>3353</v>
      </c>
      <c r="U96" s="7"/>
      <c r="V96" s="4">
        <f>North!V96+South!V96</f>
        <v>557</v>
      </c>
      <c r="W96" s="4">
        <f>North!W96+South!W96</f>
        <v>465</v>
      </c>
      <c r="X96" s="4">
        <f>North!X96+South!X96</f>
        <v>642</v>
      </c>
      <c r="Y96" s="4">
        <f>North!Y96+South!Y96</f>
        <v>744</v>
      </c>
      <c r="Z96" s="4">
        <f>North!Z96+South!Z96</f>
        <v>881</v>
      </c>
      <c r="AA96" s="4">
        <f>North!AA96+South!AA96</f>
        <v>998</v>
      </c>
      <c r="AB96" s="4">
        <f>North!AB96+South!AB96</f>
        <v>1018</v>
      </c>
      <c r="AC96" s="4">
        <f>North!AC96+South!AC96</f>
        <v>832</v>
      </c>
      <c r="AD96" s="4">
        <f>North!AD96+South!AD96</f>
        <v>1364</v>
      </c>
      <c r="AE96" s="4">
        <f>North!AE96+South!AE96</f>
        <v>1130</v>
      </c>
      <c r="AF96" s="4">
        <f>North!AF96+South!AF96</f>
        <v>1365</v>
      </c>
      <c r="AG96" s="4">
        <f>North!AG96+South!AG96</f>
        <v>1568</v>
      </c>
      <c r="AH96" s="1236">
        <v>620</v>
      </c>
      <c r="AI96" s="1236">
        <v>568</v>
      </c>
      <c r="AJ96" s="1236">
        <v>1004</v>
      </c>
      <c r="AK96" s="1236">
        <v>853</v>
      </c>
      <c r="AL96" s="1236">
        <v>1000</v>
      </c>
      <c r="AM96" s="1236">
        <v>1430</v>
      </c>
      <c r="AN96" s="1236">
        <v>1231</v>
      </c>
      <c r="AO96" s="1236">
        <v>1347</v>
      </c>
      <c r="AP96" s="1236">
        <v>1662</v>
      </c>
      <c r="AQ96" s="1236">
        <v>1371</v>
      </c>
      <c r="AR96" s="1236">
        <v>1461</v>
      </c>
      <c r="AS96" s="1236">
        <v>2327</v>
      </c>
      <c r="AT96" s="4">
        <f>North!AT96+South!AT96</f>
        <v>1021</v>
      </c>
      <c r="AU96" s="4">
        <f>North!AU96+South!AU96</f>
        <v>1442</v>
      </c>
      <c r="AV96" s="4">
        <f>North!AV96+South!AV96</f>
        <v>1915</v>
      </c>
      <c r="AW96" s="4">
        <f>North!AW96+South!AW96</f>
        <v>1683</v>
      </c>
      <c r="AX96" s="4">
        <f>North!AX96+South!AX96</f>
        <v>1467</v>
      </c>
      <c r="AY96" s="4">
        <f>North!AY96+South!AY96</f>
        <v>1888</v>
      </c>
      <c r="AZ96" s="4">
        <f>North!AZ96+South!AZ96</f>
        <v>1431</v>
      </c>
      <c r="BA96" s="4">
        <f>North!BA96+South!BA96</f>
        <v>1623</v>
      </c>
      <c r="BB96" s="4">
        <f>North!BB96+South!BB96</f>
        <v>1797</v>
      </c>
      <c r="BC96" s="4">
        <f>North!BC96+South!BC96</f>
        <v>1423</v>
      </c>
      <c r="BD96" s="4">
        <f>North!BD96+South!BD96</f>
        <v>1747</v>
      </c>
      <c r="BE96" s="4">
        <f>North!BE96+South!BE96</f>
        <v>2729</v>
      </c>
      <c r="BF96" s="51"/>
      <c r="BG96" s="1444">
        <v>1122</v>
      </c>
      <c r="BH96" s="1444">
        <v>760</v>
      </c>
      <c r="BI96" s="1444">
        <v>1471</v>
      </c>
      <c r="BJ96" s="1444">
        <v>972</v>
      </c>
      <c r="BK96" s="1444">
        <v>1206</v>
      </c>
      <c r="BL96" s="1444">
        <v>1609</v>
      </c>
      <c r="BM96" s="1444">
        <v>1347</v>
      </c>
    </row>
    <row r="97" spans="1:65" x14ac:dyDescent="0.25">
      <c r="A97" s="3" t="s">
        <v>149</v>
      </c>
      <c r="B97" s="3" t="s">
        <v>59</v>
      </c>
      <c r="C97" s="54">
        <f>SUM(C88:C95)</f>
        <v>5305</v>
      </c>
      <c r="D97" s="54">
        <f>SUM(D88:D95)</f>
        <v>7395</v>
      </c>
      <c r="E97" s="54">
        <f>SUM(E88:E95)</f>
        <v>11347</v>
      </c>
      <c r="F97" s="53">
        <f>SUM(BG97                                                                                                                                                                                                                          : INDEX(BG97:BR97,$B$2))</f>
        <v>9222</v>
      </c>
      <c r="G97" s="28"/>
      <c r="H97" s="4">
        <f t="shared" si="129"/>
        <v>1664</v>
      </c>
      <c r="I97" s="4">
        <f t="shared" si="119"/>
        <v>2623</v>
      </c>
      <c r="J97" s="4">
        <f t="shared" si="130"/>
        <v>3214</v>
      </c>
      <c r="K97" s="4">
        <f t="shared" si="120"/>
        <v>4063</v>
      </c>
      <c r="L97" s="4">
        <f t="shared" si="121"/>
        <v>2371</v>
      </c>
      <c r="M97" s="4">
        <f t="shared" si="122"/>
        <v>3714</v>
      </c>
      <c r="N97" s="4">
        <f t="shared" si="123"/>
        <v>4464</v>
      </c>
      <c r="O97" s="4">
        <f t="shared" si="124"/>
        <v>5525</v>
      </c>
      <c r="P97" s="4">
        <f t="shared" si="125"/>
        <v>4552</v>
      </c>
      <c r="Q97" s="4">
        <f t="shared" si="126"/>
        <v>5312</v>
      </c>
      <c r="R97" s="4">
        <f t="shared" si="127"/>
        <v>5081</v>
      </c>
      <c r="S97" s="4">
        <f t="shared" si="131"/>
        <v>6233</v>
      </c>
      <c r="T97" s="1244">
        <f t="shared" si="128"/>
        <v>3615</v>
      </c>
      <c r="U97" s="18"/>
      <c r="V97" s="4">
        <f>North!V97+South!V97</f>
        <v>557</v>
      </c>
      <c r="W97" s="4">
        <f>North!W97+South!W97</f>
        <v>465</v>
      </c>
      <c r="X97" s="4">
        <f>North!X97+South!X97</f>
        <v>642</v>
      </c>
      <c r="Y97" s="4">
        <f>North!Y97+South!Y97</f>
        <v>744</v>
      </c>
      <c r="Z97" s="4">
        <f>North!Z97+South!Z97</f>
        <v>881</v>
      </c>
      <c r="AA97" s="4">
        <f>North!AA97+South!AA97</f>
        <v>998</v>
      </c>
      <c r="AB97" s="4">
        <f>North!AB97+South!AB97</f>
        <v>1018</v>
      </c>
      <c r="AC97" s="4">
        <f>North!AC97+South!AC97</f>
        <v>832</v>
      </c>
      <c r="AD97" s="4">
        <f>North!AD97+South!AD97</f>
        <v>1364</v>
      </c>
      <c r="AE97" s="4">
        <f>North!AE97+South!AE97</f>
        <v>1130</v>
      </c>
      <c r="AF97" s="4">
        <f>North!AF97+South!AF97</f>
        <v>1365</v>
      </c>
      <c r="AG97" s="4">
        <f>North!AG97+South!AG97</f>
        <v>1568</v>
      </c>
      <c r="AH97" s="4">
        <f>North!AH97+South!AH97</f>
        <v>635</v>
      </c>
      <c r="AI97" s="4">
        <f>North!AI97+South!AI97</f>
        <v>620</v>
      </c>
      <c r="AJ97" s="4">
        <f>North!AJ97+South!AJ97</f>
        <v>1116</v>
      </c>
      <c r="AK97" s="4">
        <f>North!AK97+South!AK97</f>
        <v>979</v>
      </c>
      <c r="AL97" s="4">
        <f>North!AL97+South!AL97</f>
        <v>1088</v>
      </c>
      <c r="AM97" s="4">
        <f>North!AM97+South!AM97</f>
        <v>1647</v>
      </c>
      <c r="AN97" s="4">
        <f>North!AN97+South!AN97</f>
        <v>1310</v>
      </c>
      <c r="AO97" s="4">
        <f>North!AO97+South!AO97</f>
        <v>1420</v>
      </c>
      <c r="AP97" s="4">
        <f>North!AP97+South!AP97</f>
        <v>1734</v>
      </c>
      <c r="AQ97" s="4">
        <f>North!AQ97+South!AQ97</f>
        <v>1466</v>
      </c>
      <c r="AR97" s="4">
        <f>North!AR97+South!AR97</f>
        <v>1539</v>
      </c>
      <c r="AS97" s="4">
        <f>North!AS97+South!AS97</f>
        <v>2520</v>
      </c>
      <c r="AT97" s="4">
        <f>North!AT97+South!AT97</f>
        <v>1021</v>
      </c>
      <c r="AU97" s="4">
        <f>North!AU97+South!AU97</f>
        <v>1540</v>
      </c>
      <c r="AV97" s="4">
        <f>North!AV97+South!AV97</f>
        <v>1991</v>
      </c>
      <c r="AW97" s="4">
        <f>North!AW97+South!AW97</f>
        <v>1833</v>
      </c>
      <c r="AX97" s="4">
        <f>North!AX97+South!AX97</f>
        <v>1534</v>
      </c>
      <c r="AY97" s="4">
        <f>North!AY97+South!AY97</f>
        <v>1945</v>
      </c>
      <c r="AZ97" s="4">
        <f>North!AZ97+South!AZ97</f>
        <v>1483</v>
      </c>
      <c r="BA97" s="4">
        <f>North!BA97+South!BA97</f>
        <v>1705</v>
      </c>
      <c r="BB97" s="4">
        <f>North!BB97+South!BB97</f>
        <v>1893</v>
      </c>
      <c r="BC97" s="4">
        <f>North!BC97+South!BC97</f>
        <v>1519</v>
      </c>
      <c r="BD97" s="4">
        <f>North!BD97+South!BD97</f>
        <v>1835</v>
      </c>
      <c r="BE97" s="4">
        <f>North!BE97+South!BE97</f>
        <v>2879</v>
      </c>
      <c r="BF97" s="51"/>
      <c r="BG97" s="1444">
        <v>1175</v>
      </c>
      <c r="BH97" s="1444">
        <v>819</v>
      </c>
      <c r="BI97" s="1444">
        <v>1621</v>
      </c>
      <c r="BJ97" s="1444">
        <v>1093</v>
      </c>
      <c r="BK97" s="1444">
        <v>1321</v>
      </c>
      <c r="BL97" s="1444">
        <v>1749</v>
      </c>
      <c r="BM97" s="1444">
        <v>1444</v>
      </c>
    </row>
    <row r="98" spans="1:65" x14ac:dyDescent="0.25">
      <c r="A98" s="35" t="s">
        <v>32</v>
      </c>
    </row>
    <row r="99" spans="1:65" x14ac:dyDescent="0.25">
      <c r="A99" s="36" t="s">
        <v>30</v>
      </c>
      <c r="B99" s="20" t="s">
        <v>30</v>
      </c>
      <c r="C99" s="1253" t="str">
        <f>$C$3</f>
        <v>YTD '15</v>
      </c>
      <c r="D99" s="1254" t="str">
        <f>$D$3</f>
        <v>YTD '16</v>
      </c>
      <c r="E99" s="1255" t="str">
        <f>$E$3</f>
        <v>YTD '17</v>
      </c>
      <c r="F99" s="1256" t="str">
        <f>$F$3</f>
        <v>YTD '18</v>
      </c>
      <c r="G99" s="2" t="s">
        <v>32</v>
      </c>
      <c r="H99" s="24" t="str">
        <f>$H$3</f>
        <v>Q1 '15</v>
      </c>
      <c r="I99" s="24" t="str">
        <f>$I$3</f>
        <v>Q2 '15</v>
      </c>
      <c r="J99" s="24" t="str">
        <f>$J$3</f>
        <v>Q3 '15</v>
      </c>
      <c r="K99" s="24" t="str">
        <f>$K$3</f>
        <v>Q4 '15</v>
      </c>
      <c r="L99" s="26" t="str">
        <f>$L$3</f>
        <v>Q1 '16</v>
      </c>
      <c r="M99" s="26" t="str">
        <f>$M$3</f>
        <v>Q2 '16</v>
      </c>
      <c r="N99" s="26" t="str">
        <f>$N$3</f>
        <v>Q3 '16</v>
      </c>
      <c r="O99" s="26" t="str">
        <f>$O$3</f>
        <v>Q4 '16</v>
      </c>
      <c r="P99" s="24" t="str">
        <f>$P$3</f>
        <v>Q1 '17</v>
      </c>
      <c r="Q99" s="24" t="str">
        <f>$Q$3</f>
        <v>Q2 '17</v>
      </c>
      <c r="R99" s="24" t="str">
        <f>$R$3</f>
        <v>Q3 '17</v>
      </c>
      <c r="S99" s="24" t="str">
        <f>$S$3</f>
        <v>Q4 '17</v>
      </c>
      <c r="T99" s="1241" t="str">
        <f>$T$3</f>
        <v>Q1'28</v>
      </c>
      <c r="U99" s="16" t="s">
        <v>32</v>
      </c>
      <c r="V99" s="24" t="s">
        <v>0</v>
      </c>
      <c r="W99" s="24" t="s">
        <v>1</v>
      </c>
      <c r="X99" s="24" t="s">
        <v>2</v>
      </c>
      <c r="Y99" s="24" t="s">
        <v>3</v>
      </c>
      <c r="Z99" s="24" t="s">
        <v>4</v>
      </c>
      <c r="AA99" s="24" t="s">
        <v>5</v>
      </c>
      <c r="AB99" s="24" t="s">
        <v>6</v>
      </c>
      <c r="AC99" s="24" t="s">
        <v>7</v>
      </c>
      <c r="AD99" s="24" t="s">
        <v>8</v>
      </c>
      <c r="AE99" s="24" t="s">
        <v>9</v>
      </c>
      <c r="AF99" s="24" t="s">
        <v>10</v>
      </c>
      <c r="AG99" s="24" t="s">
        <v>11</v>
      </c>
      <c r="AH99" s="25" t="s">
        <v>12</v>
      </c>
      <c r="AI99" s="25" t="s">
        <v>13</v>
      </c>
      <c r="AJ99" s="25" t="s">
        <v>14</v>
      </c>
      <c r="AK99" s="25" t="s">
        <v>15</v>
      </c>
      <c r="AL99" s="25" t="s">
        <v>16</v>
      </c>
      <c r="AM99" s="25" t="s">
        <v>17</v>
      </c>
      <c r="AN99" s="25" t="s">
        <v>18</v>
      </c>
      <c r="AO99" s="25" t="s">
        <v>19</v>
      </c>
      <c r="AP99" s="25" t="s">
        <v>20</v>
      </c>
      <c r="AQ99" s="25" t="s">
        <v>21</v>
      </c>
      <c r="AR99" s="25" t="s">
        <v>22</v>
      </c>
      <c r="AS99" s="25" t="s">
        <v>23</v>
      </c>
      <c r="AT99" s="22" t="s">
        <v>24</v>
      </c>
      <c r="AU99" s="22" t="s">
        <v>25</v>
      </c>
      <c r="AV99" s="22" t="s">
        <v>26</v>
      </c>
      <c r="AW99" s="22" t="s">
        <v>27</v>
      </c>
      <c r="AX99" s="22" t="s">
        <v>28</v>
      </c>
      <c r="AY99" s="22" t="s">
        <v>29</v>
      </c>
      <c r="AZ99" s="27" t="s">
        <v>96</v>
      </c>
      <c r="BA99" s="27" t="s">
        <v>97</v>
      </c>
      <c r="BB99" s="27" t="s">
        <v>98</v>
      </c>
      <c r="BC99" s="27" t="s">
        <v>99</v>
      </c>
      <c r="BD99" s="27" t="s">
        <v>100</v>
      </c>
      <c r="BE99" s="27" t="s">
        <v>101</v>
      </c>
      <c r="BF99" s="1400" t="s">
        <v>748</v>
      </c>
      <c r="BG99" s="1241">
        <v>43118</v>
      </c>
      <c r="BH99" s="1241">
        <v>43149</v>
      </c>
      <c r="BI99" s="1241">
        <v>43177</v>
      </c>
      <c r="BJ99" s="1241">
        <v>43208</v>
      </c>
      <c r="BK99" s="1241">
        <v>43238</v>
      </c>
      <c r="BL99" s="1241">
        <v>43269</v>
      </c>
      <c r="BM99" s="1241">
        <v>43299</v>
      </c>
    </row>
    <row r="100" spans="1:65" x14ac:dyDescent="0.25">
      <c r="A100" s="37" t="s">
        <v>151</v>
      </c>
      <c r="B100" s="15" t="s">
        <v>56</v>
      </c>
      <c r="C100" s="55">
        <f>2*SUM(V88:INDEX(V88:AG88,$B$2))/(SUM(V76:INDEX(V76:AG76,$B$2))*2+V76-INDEX(V76:AG76,$B$2))</f>
        <v>0.7299107142857143</v>
      </c>
      <c r="D100" s="55">
        <f>2*SUM(AH88:INDEX(AH88:AS88,$B$2))/(SUM(AH76:INDEX(AH76:AS76,$B$2))*2+AG76-INDEX(AH76:AS76,$B$2))</f>
        <v>0.46739832149774047</v>
      </c>
      <c r="E100" s="55">
        <f>2*SUM(AT88:INDEX(AT88:BE88,$B$2))/(SUM(AT76:INDEX(AT76:BE76,$B$2))*2+AS76-INDEX(AT76:BE76,$B$2))</f>
        <v>0.50913520097442144</v>
      </c>
      <c r="F100" s="55">
        <f>2*SUM(BG88:INDEX(BG88:BR88,$B$2))/(SUM(BG76:INDEX(BG76:BR76,$B$2))*2+BE76-INDEX(BG76:BR76,$B$2))</f>
        <v>0.53045470992642629</v>
      </c>
      <c r="G100" s="8"/>
      <c r="H100" s="8">
        <f>IFERROR(H88/(AVERAGE(V76,V76)+AVERAGE(V76,W76)+AVERAGE(W76,X76)),"")</f>
        <v>0.65465465465465467</v>
      </c>
      <c r="I100" s="8">
        <f>IFERROR(I88/(AVERAGE(X76,Y76)+AVERAGE(Y76,Z76)+AVERAGE(Z76,AA76)),"")</f>
        <v>0.79807692307692313</v>
      </c>
      <c r="J100" s="8">
        <f>IFERROR(J88/(AVERAGE(AA76,AB76)+AVERAGE(AB76,AC76)+AVERAGE(AC76,AD76)),"")</f>
        <v>0.72566371681415931</v>
      </c>
      <c r="K100" s="8">
        <f>IFERROR(K88/(AVERAGE(AD76,AE76)+AVERAGE(AE76,AF76)+AVERAGE(AF76,AG76)),"")</f>
        <v>0.75938189845474613</v>
      </c>
      <c r="L100" s="8">
        <f>IFERROR(L88/(AVERAGE(AG76,AH76)+AVERAGE(AH76,AI76)+AVERAGE(AI76,AJ76)),"")</f>
        <v>0.45757575757575758</v>
      </c>
      <c r="M100" s="8">
        <f>IFERROR(M88/(AVERAGE(AJ76,AK76)+AVERAGE(AK76,AL76)+AVERAGE(AL76,AM76)),"")</f>
        <v>0.48316251830161056</v>
      </c>
      <c r="N100" s="8">
        <f>IFERROR(N88/(AVERAGE(AM76,AN76)+AVERAGE(AN76,AO76)+AVERAGE(AO76,AP76)),"")</f>
        <v>0.48730964467005078</v>
      </c>
      <c r="O100" s="8">
        <f>IFERROR(O88/(AVERAGE(AP76,AQ76)+AVERAGE(AQ76,AR76)+AVERAGE(AR76,AS76)),"")</f>
        <v>0.49723756906077349</v>
      </c>
      <c r="P100" s="125">
        <f>IFERROR(P88/(AVERAGE(AS76,AT76)+AVERAGE(AT76,AU76)+AVERAGE(AU76,AV76)),"")</f>
        <v>0.71571072319202</v>
      </c>
      <c r="Q100" s="125">
        <f>IFERROR(Q88/(AVERAGE(AV76,AW76)+AVERAGE(AW76,AX76)+AVERAGE(AX76,AY76)),"")</f>
        <v>0.52199801521667222</v>
      </c>
      <c r="R100" s="125">
        <f t="shared" ref="R100:R109" si="132">IFERROR(R88/(AVERAGE(AY76,AZ76)+AVERAGE(AZ76,BA76)+AVERAGE(BA76,BB76)),"")</f>
        <v>0.42554498004298436</v>
      </c>
      <c r="S100" s="125">
        <f>IFERROR(S88/(AVERAGE(BB76,BC76)+AVERAGE(BC76,BD76)+AVERAGE(BD76,BE76)),"")</f>
        <v>0.56341127922971113</v>
      </c>
      <c r="T100" s="125">
        <f t="shared" ref="T100:T109" si="133">AVERAGE(BG100:BI100)</f>
        <v>0.45317250423432281</v>
      </c>
      <c r="U100" s="8"/>
      <c r="V100" s="8">
        <v>0.73076923076923095</v>
      </c>
      <c r="W100" s="8">
        <v>0.52631578947368396</v>
      </c>
      <c r="X100" s="8">
        <v>0.65079365079365104</v>
      </c>
      <c r="Y100" s="8">
        <v>0.75714285714285701</v>
      </c>
      <c r="Z100" s="8">
        <v>0.83098591549295797</v>
      </c>
      <c r="AA100" s="8">
        <v>0.76056338028169002</v>
      </c>
      <c r="AB100" s="8">
        <v>0.68421052631578905</v>
      </c>
      <c r="AC100" s="8">
        <v>0.61842105263157898</v>
      </c>
      <c r="AD100" s="8">
        <v>0.84415584415584399</v>
      </c>
      <c r="AE100" s="8">
        <v>0.79220779220779203</v>
      </c>
      <c r="AF100" s="8">
        <v>0.73972602739726001</v>
      </c>
      <c r="AG100" s="8">
        <v>0.75</v>
      </c>
      <c r="AH100" s="8">
        <v>0.466321243523316</v>
      </c>
      <c r="AI100" s="8">
        <v>0.35193133047210301</v>
      </c>
      <c r="AJ100" s="8">
        <v>0.55555555555555602</v>
      </c>
      <c r="AK100" s="8">
        <v>0.43404255319148899</v>
      </c>
      <c r="AL100" s="8">
        <v>0.43668122270742399</v>
      </c>
      <c r="AM100" s="8">
        <v>0.58447488584474905</v>
      </c>
      <c r="AN100" s="8">
        <v>0.44660194174757301</v>
      </c>
      <c r="AO100" s="8">
        <v>0.482051282051282</v>
      </c>
      <c r="AP100" s="8">
        <v>0.53684210526315801</v>
      </c>
      <c r="AQ100" s="8">
        <v>0.44919786096256697</v>
      </c>
      <c r="AR100" s="8">
        <v>0.45901639344262302</v>
      </c>
      <c r="AS100" s="8">
        <v>0.58959537572254295</v>
      </c>
      <c r="AT100" s="8">
        <f t="shared" ref="AT100:AU106" si="134">2*AT88/SUM(AS76:AT76)</f>
        <v>0.71052631578947367</v>
      </c>
      <c r="AU100" s="8">
        <f t="shared" si="134"/>
        <v>0.69444444444444442</v>
      </c>
      <c r="AV100" s="8">
        <f t="shared" ref="AV100:BA100" si="135">2*AV88/SUM(AU76:AV76)</f>
        <v>0.74125874125874125</v>
      </c>
      <c r="AW100" s="8">
        <f t="shared" si="135"/>
        <v>0.83447332421340625</v>
      </c>
      <c r="AX100" s="8">
        <f t="shared" si="135"/>
        <v>0.43090128755364809</v>
      </c>
      <c r="AY100" s="8">
        <f t="shared" si="135"/>
        <v>0.41348713398402842</v>
      </c>
      <c r="AZ100" s="8">
        <f t="shared" si="135"/>
        <v>0.32334241598546776</v>
      </c>
      <c r="BA100" s="8">
        <f t="shared" si="135"/>
        <v>0.47853881278538812</v>
      </c>
      <c r="BB100" s="50">
        <f t="shared" ref="BB100:BE109" si="136">IFERROR(2*BB88/SUM(BA76:BB76),"-")</f>
        <v>0.47690857681432614</v>
      </c>
      <c r="BC100" s="50">
        <f t="shared" si="136"/>
        <v>0.57443082311733795</v>
      </c>
      <c r="BD100" s="50">
        <f t="shared" si="136"/>
        <v>0.52589641434262946</v>
      </c>
      <c r="BE100" s="50">
        <f t="shared" si="136"/>
        <v>0.59127625201938616</v>
      </c>
      <c r="BF100" s="50"/>
      <c r="BG100" s="1243">
        <f t="shared" ref="BG100:BG109" si="137">IF(ISBLANK(BG88)=FALSE,IFERROR(BG88/AVERAGE(BG76,BE76),""),"")</f>
        <v>0.45653939886271322</v>
      </c>
      <c r="BH100" s="1243">
        <f t="shared" ref="BH100:BK100" si="138">IF(ISBLANK(BH88)=FALSE,IFERROR(BH88/AVERAGE(BH76,BG76),""),"")</f>
        <v>0.38351822503961963</v>
      </c>
      <c r="BI100" s="1243">
        <f t="shared" si="138"/>
        <v>0.51945988880063543</v>
      </c>
      <c r="BJ100" s="1243">
        <f t="shared" si="138"/>
        <v>0.57361702127659575</v>
      </c>
      <c r="BK100" s="1243">
        <f t="shared" si="138"/>
        <v>0.60431654676258995</v>
      </c>
      <c r="BL100" s="1243">
        <f t="shared" ref="BL100:BL109" si="139">IF(ISBLANK(BL88)=FALSE,IFERROR(BL88/AVERAGE(BL76,BK76),""),"")</f>
        <v>0.58642533936651586</v>
      </c>
      <c r="BM100" s="1243">
        <v>0.61377506538796867</v>
      </c>
    </row>
    <row r="101" spans="1:65" x14ac:dyDescent="0.25">
      <c r="A101" s="37" t="s">
        <v>152</v>
      </c>
      <c r="B101" s="19" t="s">
        <v>43</v>
      </c>
      <c r="C101" s="55">
        <f>2*SUM(V89:INDEX(V89:AG89,$B$2))/(SUM(V77:INDEX(V77:AG77,$B$2))*2+V77-INDEX(V77:AG77,$B$2))</f>
        <v>0.35505617977528092</v>
      </c>
      <c r="D101" s="55">
        <f>2*SUM(AH89:INDEX(AH89:AS89,$B$2))/(SUM(AH77:INDEX(AH77:AS77,$B$2))*2+AG77-INDEX(AH77:AS77,$B$2))</f>
        <v>0.42853922452660054</v>
      </c>
      <c r="E101" s="55">
        <f>2*SUM(AT89:INDEX(AT89:BE89,$B$2))/(SUM(AT77:INDEX(AT77:BE77,$B$2))*2+AS77-INDEX(AT77:BE77,$B$2))</f>
        <v>0.44221498371335505</v>
      </c>
      <c r="F101" s="55">
        <f>2*SUM(BG89:INDEX(BG89:BR89,$B$2))/(SUM(BG77:INDEX(BG77:BR77,$B$2))*2+BE77-INDEX(BG77:BR77,$B$2))</f>
        <v>0.38420490928495199</v>
      </c>
      <c r="G101" s="8"/>
      <c r="H101" s="8">
        <f t="shared" ref="H101:H109" si="140">IFERROR(H89/(AVERAGE(V77,V77)+AVERAGE(V77,W77)+AVERAGE(W77,X77)),"")</f>
        <v>0.30698529411764708</v>
      </c>
      <c r="I101" s="8">
        <f t="shared" ref="I101:I109" si="141">IFERROR(I89/(AVERAGE(X77,Y77)+AVERAGE(Y77,Z77)+AVERAGE(Z77,AA77)),"")</f>
        <v>0.34708578912901111</v>
      </c>
      <c r="J101" s="8">
        <f t="shared" ref="J101:J109" si="142">IFERROR(J89/(AVERAGE(AA77,AB77)+AVERAGE(AB77,AC77)+AVERAGE(AC77,AD77)),"")</f>
        <v>0.45013123359580054</v>
      </c>
      <c r="K101" s="8">
        <f t="shared" ref="K101:K109" si="143">IFERROR(K89/(AVERAGE(AD77,AE77)+AVERAGE(AE77,AF77)+AVERAGE(AF77,AG77)),"")</f>
        <v>0.4611231101511879</v>
      </c>
      <c r="L101" s="8">
        <f t="shared" ref="L101:L109" si="144">IFERROR(L89/(AVERAGE(AG77,AH77)+AVERAGE(AH77,AI77)+AVERAGE(AI77,AJ77)),"")</f>
        <v>0.40731824747231582</v>
      </c>
      <c r="M101" s="8">
        <f t="shared" ref="M101:M109" si="145">IFERROR(M89/(AVERAGE(AJ77,AK77)+AVERAGE(AK77,AL77)+AVERAGE(AL77,AM77)),"")</f>
        <v>0.48982271831910701</v>
      </c>
      <c r="N101" s="8">
        <f t="shared" ref="N101:N109" si="146">IFERROR(N89/(AVERAGE(AM77,AN77)+AVERAGE(AN77,AO77)+AVERAGE(AO77,AP77)),"")</f>
        <v>0.40533496857274259</v>
      </c>
      <c r="O101" s="8">
        <f t="shared" ref="O101:O109" si="147">IFERROR(O89/(AVERAGE(AP77,AQ77)+AVERAGE(AQ77,AR77)+AVERAGE(AR77,AS77)),"")</f>
        <v>0.41623711340206188</v>
      </c>
      <c r="P101" s="125">
        <f t="shared" ref="P101:P108" si="148">IFERROR(P89/(AVERAGE(AS77,AT77)+AVERAGE(AT77,AU77)+AVERAGE(AU77,AV77)),"")</f>
        <v>0.37065105063727177</v>
      </c>
      <c r="Q101" s="125">
        <f t="shared" ref="Q101:Q109" si="149">IFERROR(Q89/(AVERAGE(AV77,AW77)+AVERAGE(AW77,AX77)+AVERAGE(AX77,AY77)),"")</f>
        <v>0.54111644657863145</v>
      </c>
      <c r="R101" s="125">
        <f t="shared" si="132"/>
        <v>0.46405959031657357</v>
      </c>
      <c r="S101" s="125">
        <f t="shared" ref="S101:S109" si="150">IFERROR(S89/(AVERAGE(BB77,BC77)+AVERAGE(BC77,BD77)+AVERAGE(BD77,BE77)),"")</f>
        <v>0.59941056449784624</v>
      </c>
      <c r="T101" s="125">
        <f t="shared" si="133"/>
        <v>0.3637685733157523</v>
      </c>
      <c r="U101" s="8"/>
      <c r="V101" s="8">
        <v>0.28110599078340998</v>
      </c>
      <c r="W101" s="8">
        <v>0.34123222748815202</v>
      </c>
      <c r="X101" s="8">
        <v>0.30973451327433599</v>
      </c>
      <c r="Y101" s="8">
        <v>0.28620689655172399</v>
      </c>
      <c r="Z101" s="8">
        <v>0.33829787234042602</v>
      </c>
      <c r="AA101" s="8">
        <v>0.40836653386454203</v>
      </c>
      <c r="AB101" s="8">
        <v>0.48594377510040199</v>
      </c>
      <c r="AC101" s="8">
        <v>0.358606557377049</v>
      </c>
      <c r="AD101" s="8">
        <v>0.46864111498257799</v>
      </c>
      <c r="AE101" s="8">
        <v>0.43534482758620702</v>
      </c>
      <c r="AF101" s="8">
        <v>0.46708074534161498</v>
      </c>
      <c r="AG101" s="8">
        <v>0.46621621621621601</v>
      </c>
      <c r="AH101" s="8">
        <v>0.148055207026349</v>
      </c>
      <c r="AI101" s="8">
        <v>0.31421446384039903</v>
      </c>
      <c r="AJ101" s="8">
        <v>0.68486916951080801</v>
      </c>
      <c r="AK101" s="8">
        <v>0.39739413680781799</v>
      </c>
      <c r="AL101" s="8">
        <v>0.46249033255993799</v>
      </c>
      <c r="AM101" s="8">
        <v>0.5625</v>
      </c>
      <c r="AN101" s="8">
        <v>0.32255166217430398</v>
      </c>
      <c r="AO101" s="8">
        <v>0.41354903943377103</v>
      </c>
      <c r="AP101" s="8">
        <v>0.47779215178956402</v>
      </c>
      <c r="AQ101" s="8">
        <v>0.35385242560130498</v>
      </c>
      <c r="AR101" s="8">
        <v>0.32586068855084099</v>
      </c>
      <c r="AS101" s="8">
        <v>0.55108579565681703</v>
      </c>
      <c r="AT101" s="8">
        <f t="shared" si="134"/>
        <v>0.15952143569292124</v>
      </c>
      <c r="AU101" s="8">
        <f t="shared" ref="AU101:AZ101" si="151">2*AU89/SUM(AT77:AU77)</f>
        <v>0.41827541827541825</v>
      </c>
      <c r="AV101" s="8">
        <f t="shared" si="151"/>
        <v>0.52626892252894031</v>
      </c>
      <c r="AW101" s="8">
        <f t="shared" si="151"/>
        <v>0.42990654205607476</v>
      </c>
      <c r="AX101" s="8">
        <f t="shared" si="151"/>
        <v>0.4580886278697277</v>
      </c>
      <c r="AY101" s="8">
        <f t="shared" si="151"/>
        <v>0.68955111278762726</v>
      </c>
      <c r="AZ101" s="8">
        <f t="shared" si="151"/>
        <v>0.3576388888888889</v>
      </c>
      <c r="BA101" s="8">
        <f>2*BA89/SUM(AZ77:BA77)</f>
        <v>0.5168539325842697</v>
      </c>
      <c r="BB101" s="50">
        <f t="shared" si="136"/>
        <v>0.52925829295564664</v>
      </c>
      <c r="BC101" s="50">
        <f t="shared" si="136"/>
        <v>0.40628984275393115</v>
      </c>
      <c r="BD101" s="50">
        <f t="shared" si="136"/>
        <v>0.58277094084954351</v>
      </c>
      <c r="BE101" s="50">
        <f t="shared" si="136"/>
        <v>0.72506329113924051</v>
      </c>
      <c r="BF101" s="50"/>
      <c r="BG101" s="1243">
        <f t="shared" si="137"/>
        <v>0.21250758955676988</v>
      </c>
      <c r="BH101" s="1243">
        <f t="shared" ref="BH101:BK109" si="152">IF(ISBLANK(BH89)=FALSE,IFERROR(BH89/AVERAGE(BH77,BG77),""),"")</f>
        <v>0.13003663003663005</v>
      </c>
      <c r="BI101" s="1243">
        <f t="shared" si="152"/>
        <v>0.74876150035385702</v>
      </c>
      <c r="BJ101" s="1243">
        <f t="shared" si="152"/>
        <v>0.25610417797069995</v>
      </c>
      <c r="BK101" s="1243">
        <f t="shared" si="152"/>
        <v>0.50483091787439616</v>
      </c>
      <c r="BL101" s="1243">
        <f t="shared" si="139"/>
        <v>0.54354228018510731</v>
      </c>
      <c r="BM101" s="1243">
        <v>0.37815126050420167</v>
      </c>
    </row>
    <row r="102" spans="1:65" x14ac:dyDescent="0.25">
      <c r="A102" s="37" t="s">
        <v>153</v>
      </c>
      <c r="B102" s="19" t="s">
        <v>44</v>
      </c>
      <c r="C102" s="55">
        <f>2*SUM(V90:INDEX(V90:AG90,$B$2))/(SUM(V78:INDEX(V78:AG78,$B$2))*2+V78-INDEX(V78:AG78,$B$2))</f>
        <v>0.30617786829599458</v>
      </c>
      <c r="D102" s="55">
        <f>2*SUM(AH90:INDEX(AH90:AS90,$B$2))/(SUM(AH78:INDEX(AH78:AS78,$B$2))*2+AG78-INDEX(AH78:AS78,$B$2))</f>
        <v>0.26965161614891209</v>
      </c>
      <c r="E102" s="55">
        <f>2*SUM(AT90:INDEX(AT90:BE90,$B$2))/(SUM(AT78:INDEX(AT78:BE78,$B$2))*2+AS78-INDEX(AT78:BE78,$B$2))</f>
        <v>0.20271529349128178</v>
      </c>
      <c r="F102" s="55">
        <f>2*SUM(BG90:INDEX(BG90:BR90,$B$2))/(SUM(BG78:INDEX(BG78:BR78,$B$2))*2+BE78-INDEX(BG78:BR78,$B$2))</f>
        <v>0.13062278154243304</v>
      </c>
      <c r="G102" s="8"/>
      <c r="H102" s="8">
        <f t="shared" si="140"/>
        <v>0.24683820322721325</v>
      </c>
      <c r="I102" s="8">
        <f t="shared" si="141"/>
        <v>0.33732236350037398</v>
      </c>
      <c r="J102" s="8">
        <f t="shared" si="142"/>
        <v>0.33146853146853145</v>
      </c>
      <c r="K102" s="8">
        <f t="shared" si="143"/>
        <v>0.39232409381663114</v>
      </c>
      <c r="L102" s="8">
        <f t="shared" si="144"/>
        <v>0.16360078277886497</v>
      </c>
      <c r="M102" s="8">
        <f t="shared" si="145"/>
        <v>0.3342238052834669</v>
      </c>
      <c r="N102" s="8">
        <f t="shared" si="146"/>
        <v>0.27089057701632457</v>
      </c>
      <c r="O102" s="8">
        <f t="shared" si="147"/>
        <v>0.27478164425343132</v>
      </c>
      <c r="P102" s="125">
        <f t="shared" si="148"/>
        <v>0.19220451317658199</v>
      </c>
      <c r="Q102" s="125">
        <f t="shared" si="149"/>
        <v>0.21946034341782503</v>
      </c>
      <c r="R102" s="125">
        <f t="shared" si="132"/>
        <v>0.1736928725155083</v>
      </c>
      <c r="S102" s="125">
        <f t="shared" si="150"/>
        <v>0.16139789249032946</v>
      </c>
      <c r="T102" s="125">
        <f t="shared" si="133"/>
        <v>7.6263890648012464E-2</v>
      </c>
      <c r="U102" s="8"/>
      <c r="V102" s="8">
        <v>0.26044226044225999</v>
      </c>
      <c r="W102" s="8">
        <v>0.24537037037036999</v>
      </c>
      <c r="X102" s="8">
        <v>0.34134615384615402</v>
      </c>
      <c r="Y102" s="8">
        <v>0.31180400890868598</v>
      </c>
      <c r="Z102" s="8">
        <v>0.287744227353464</v>
      </c>
      <c r="AA102" s="8">
        <v>0.33710407239819001</v>
      </c>
      <c r="AB102" s="8">
        <v>0.34782608695652201</v>
      </c>
      <c r="AC102" s="8">
        <v>0.26938775510204099</v>
      </c>
      <c r="AD102" s="8">
        <v>0.36864406779661002</v>
      </c>
      <c r="AE102" s="8">
        <v>0.358024691358025</v>
      </c>
      <c r="AF102" s="8">
        <v>0.26769911504424798</v>
      </c>
      <c r="AG102" s="8">
        <v>0.41397153945666199</v>
      </c>
      <c r="AH102" s="8">
        <v>0.152604548789435</v>
      </c>
      <c r="AI102" s="8">
        <v>0.140880503144654</v>
      </c>
      <c r="AJ102" s="8">
        <v>0.246851385390428</v>
      </c>
      <c r="AK102" s="8">
        <v>0.38940092165898599</v>
      </c>
      <c r="AL102" s="8">
        <v>0.26557377049180297</v>
      </c>
      <c r="AM102" s="8">
        <v>0.362217017954723</v>
      </c>
      <c r="AN102" s="8">
        <v>0.29600394671928998</v>
      </c>
      <c r="AO102" s="8">
        <v>0.20689655172413801</v>
      </c>
      <c r="AP102" s="8">
        <v>0.31697341513292399</v>
      </c>
      <c r="AQ102" s="8">
        <v>0.26117136659436002</v>
      </c>
      <c r="AR102" s="8">
        <v>0.25655737704918002</v>
      </c>
      <c r="AS102" s="8">
        <v>0.30551053484602902</v>
      </c>
      <c r="AT102" s="8">
        <f t="shared" si="134"/>
        <v>0.15649676956209618</v>
      </c>
      <c r="AU102" s="8">
        <f t="shared" ref="AU102:BA102" si="153">2*AU90/SUM(AT78:AU78)</f>
        <v>0.11682476285571643</v>
      </c>
      <c r="AV102" s="8">
        <f t="shared" si="153"/>
        <v>0.35400516795865633</v>
      </c>
      <c r="AW102" s="8">
        <f t="shared" si="153"/>
        <v>0.23839854413102821</v>
      </c>
      <c r="AX102" s="8">
        <f t="shared" si="153"/>
        <v>0.20343839541547279</v>
      </c>
      <c r="AY102" s="8">
        <f t="shared" si="153"/>
        <v>0.21503017004936917</v>
      </c>
      <c r="AZ102" s="8">
        <f t="shared" si="153"/>
        <v>0.1888111888111888</v>
      </c>
      <c r="BA102" s="8">
        <f t="shared" si="153"/>
        <v>0.15033368458025992</v>
      </c>
      <c r="BB102" s="50">
        <f t="shared" si="136"/>
        <v>0.1848264729620662</v>
      </c>
      <c r="BC102" s="50">
        <f t="shared" si="136"/>
        <v>0.15210843373493976</v>
      </c>
      <c r="BD102" s="50">
        <f t="shared" si="136"/>
        <v>0.13384813384813385</v>
      </c>
      <c r="BE102" s="50">
        <f t="shared" si="136"/>
        <v>0.19681274900398407</v>
      </c>
      <c r="BF102" s="50"/>
      <c r="BG102" s="1243">
        <f t="shared" si="137"/>
        <v>9.4825388733112415E-2</v>
      </c>
      <c r="BH102" s="1243">
        <f t="shared" si="152"/>
        <v>6.9746099724686442E-2</v>
      </c>
      <c r="BI102" s="1243">
        <f t="shared" si="152"/>
        <v>6.4220183486238536E-2</v>
      </c>
      <c r="BJ102" s="1243">
        <f t="shared" si="152"/>
        <v>0.20402298850574713</v>
      </c>
      <c r="BK102" s="1243">
        <f t="shared" si="152"/>
        <v>0.12184412733260154</v>
      </c>
      <c r="BL102" s="1243">
        <f t="shared" si="139"/>
        <v>0.25981873111782477</v>
      </c>
      <c r="BM102" s="1243">
        <v>0.17832764505119453</v>
      </c>
    </row>
    <row r="103" spans="1:65" x14ac:dyDescent="0.25">
      <c r="A103" s="37" t="s">
        <v>154</v>
      </c>
      <c r="B103" s="19" t="s">
        <v>45</v>
      </c>
      <c r="C103" s="55">
        <f>2*SUM(V91:INDEX(V91:AG91,$B$2))/(SUM(V79:INDEX(V79:AG79,$B$2))*2+V79-INDEX(V79:AG79,$B$2))</f>
        <v>0.24063445685067306</v>
      </c>
      <c r="D103" s="55">
        <f>2*SUM(AH91:INDEX(AH91:AS91,$B$2))/(SUM(AH79:INDEX(AH79:AS79,$B$2))*2+AG79-INDEX(AH79:AS79,$B$2))</f>
        <v>0.17862463734023368</v>
      </c>
      <c r="E103" s="55">
        <f>2*SUM(AT91:INDEX(AT91:BE91,$B$2))/(SUM(AT79:INDEX(AT79:BE79,$B$2))*2+AS79-INDEX(AT79:BE79,$B$2))</f>
        <v>0.12337551006412234</v>
      </c>
      <c r="F103" s="55">
        <f>2*SUM(BG91:INDEX(BG91:BR91,$B$2))/(SUM(BG79:INDEX(BG79:BR79,$B$2))*2+BE79-INDEX(BG79:BR79,$B$2))</f>
        <v>7.1542306980188861E-2</v>
      </c>
      <c r="G103" s="8"/>
      <c r="H103" s="8">
        <f t="shared" si="140"/>
        <v>0.20573689416419386</v>
      </c>
      <c r="I103" s="8">
        <f t="shared" si="141"/>
        <v>0.25781650435674014</v>
      </c>
      <c r="J103" s="8">
        <f t="shared" si="142"/>
        <v>0.26790397417793022</v>
      </c>
      <c r="K103" s="8">
        <f t="shared" si="143"/>
        <v>0.29552469135802467</v>
      </c>
      <c r="L103" s="8">
        <f t="shared" si="144"/>
        <v>0.15268159123852473</v>
      </c>
      <c r="M103" s="8">
        <f t="shared" si="145"/>
        <v>0.22015725518227305</v>
      </c>
      <c r="N103" s="8">
        <f t="shared" si="146"/>
        <v>0.18141216503615482</v>
      </c>
      <c r="O103" s="8">
        <f t="shared" si="147"/>
        <v>0.17117480823576908</v>
      </c>
      <c r="P103" s="125">
        <f t="shared" si="148"/>
        <v>0.13016443277601217</v>
      </c>
      <c r="Q103" s="125">
        <f t="shared" si="149"/>
        <v>0.12004345464421511</v>
      </c>
      <c r="R103" s="125">
        <f t="shared" si="132"/>
        <v>0.11006460652292364</v>
      </c>
      <c r="S103" s="125">
        <f t="shared" si="150"/>
        <v>8.875255623721881E-2</v>
      </c>
      <c r="T103" s="125">
        <f t="shared" si="133"/>
        <v>5.9739583698704142E-2</v>
      </c>
      <c r="U103" s="8"/>
      <c r="V103" s="8">
        <v>0.21869488536155199</v>
      </c>
      <c r="W103" s="8">
        <v>0.150649350649351</v>
      </c>
      <c r="X103" s="8">
        <v>0.219178082191781</v>
      </c>
      <c r="Y103" s="8">
        <v>0.17944535073409501</v>
      </c>
      <c r="Z103" s="8">
        <v>0.25515947467166999</v>
      </c>
      <c r="AA103" s="8">
        <v>0.318463444857497</v>
      </c>
      <c r="AB103" s="8">
        <v>0.28192771084337298</v>
      </c>
      <c r="AC103" s="8">
        <v>0.19347037484885099</v>
      </c>
      <c r="AD103" s="8">
        <v>0.32296650717703401</v>
      </c>
      <c r="AE103" s="8">
        <v>0.24764150943396199</v>
      </c>
      <c r="AF103" s="8">
        <v>0.293274531422271</v>
      </c>
      <c r="AG103" s="8">
        <v>0.346062052505967</v>
      </c>
      <c r="AH103" s="8">
        <v>0.15241057542768299</v>
      </c>
      <c r="AI103" s="8">
        <v>0.15180102915952001</v>
      </c>
      <c r="AJ103" s="8">
        <v>0.15400410677618101</v>
      </c>
      <c r="AK103" s="8">
        <v>0.11513463324048299</v>
      </c>
      <c r="AL103" s="8">
        <v>0.25380710659898498</v>
      </c>
      <c r="AM103" s="8">
        <v>0.257997936016512</v>
      </c>
      <c r="AN103" s="8">
        <v>0.17298679164891401</v>
      </c>
      <c r="AO103" s="8">
        <v>0.196605827729747</v>
      </c>
      <c r="AP103" s="8">
        <v>0.174377224199288</v>
      </c>
      <c r="AQ103" s="8">
        <v>0.125128733264676</v>
      </c>
      <c r="AR103" s="8">
        <v>0.16029776674938001</v>
      </c>
      <c r="AS103" s="8">
        <v>0.22097964661149599</v>
      </c>
      <c r="AT103" s="8">
        <f t="shared" si="134"/>
        <v>0.10175288584865327</v>
      </c>
      <c r="AU103" s="8">
        <f t="shared" ref="AU103:BA103" si="154">2*AU91/SUM(AT79:AU79)</f>
        <v>0.16510538641686182</v>
      </c>
      <c r="AV103" s="8">
        <f t="shared" si="154"/>
        <v>0.12029109589041095</v>
      </c>
      <c r="AW103" s="8">
        <f t="shared" si="154"/>
        <v>0.12291169451073986</v>
      </c>
      <c r="AX103" s="8">
        <f t="shared" si="154"/>
        <v>0.13220815752461323</v>
      </c>
      <c r="AY103" s="8">
        <f t="shared" si="154"/>
        <v>0.10727228799226866</v>
      </c>
      <c r="AZ103" s="8">
        <f t="shared" si="154"/>
        <v>0.1065056272303047</v>
      </c>
      <c r="BA103" s="8">
        <f t="shared" si="154"/>
        <v>0.1172991621488418</v>
      </c>
      <c r="BB103" s="50">
        <f t="shared" si="136"/>
        <v>0.10687912942090945</v>
      </c>
      <c r="BC103" s="50">
        <f t="shared" si="136"/>
        <v>6.8277101217807945E-2</v>
      </c>
      <c r="BD103" s="50">
        <f t="shared" si="136"/>
        <v>9.4586185438705658E-2</v>
      </c>
      <c r="BE103" s="50">
        <f t="shared" si="136"/>
        <v>0.10413223140495868</v>
      </c>
      <c r="BF103" s="50"/>
      <c r="BG103" s="1243">
        <f t="shared" si="137"/>
        <v>4.3505807814149949E-2</v>
      </c>
      <c r="BH103" s="1243">
        <f t="shared" si="152"/>
        <v>5.2690403959763689E-2</v>
      </c>
      <c r="BI103" s="1243">
        <f t="shared" si="152"/>
        <v>8.3022539322198802E-2</v>
      </c>
      <c r="BJ103" s="1243">
        <f t="shared" si="152"/>
        <v>2.9830508474576273E-2</v>
      </c>
      <c r="BK103" s="1243">
        <f t="shared" si="152"/>
        <v>0.12999467234949388</v>
      </c>
      <c r="BL103" s="1243">
        <f t="shared" si="139"/>
        <v>0.12326043737574553</v>
      </c>
      <c r="BM103" s="1243">
        <v>9.6877502001601279E-2</v>
      </c>
    </row>
    <row r="104" spans="1:65" x14ac:dyDescent="0.25">
      <c r="A104" s="37" t="s">
        <v>155</v>
      </c>
      <c r="B104" s="19" t="s">
        <v>46</v>
      </c>
      <c r="C104" s="55">
        <f>2*SUM(V92:INDEX(V92:AG92,$B$2))/(SUM(V80:INDEX(V80:AG80,$B$2))*2+V80-INDEX(V80:AG80,$B$2))</f>
        <v>0.22131669425697187</v>
      </c>
      <c r="D104" s="55">
        <f>2*SUM(AH92:INDEX(AH92:AS92,$B$2))/(SUM(AH80:INDEX(AH80:AS80,$B$2))*2+AG80-INDEX(AH80:AS80,$B$2))</f>
        <v>0.16670658682634731</v>
      </c>
      <c r="E104" s="55">
        <f>2*SUM(AT92:INDEX(AT92:BE92,$B$2))/(SUM(AT80:INDEX(AT80:BE80,$B$2))*2+AS80-INDEX(AT80:BE80,$B$2))</f>
        <v>0.1285968028419183</v>
      </c>
      <c r="F104" s="55">
        <f>2*SUM(BG92:INDEX(BG92:BR92,$B$2))/(SUM(BG80:INDEX(BG80:BR80,$B$2))*2+BE80-INDEX(BG80:BR80,$B$2))</f>
        <v>0.11125546238337074</v>
      </c>
      <c r="G104" s="8"/>
      <c r="H104" s="8">
        <f t="shared" si="140"/>
        <v>0.17246885978920473</v>
      </c>
      <c r="I104" s="8">
        <f t="shared" si="141"/>
        <v>0.24986623863028357</v>
      </c>
      <c r="J104" s="8">
        <f t="shared" si="142"/>
        <v>0.30849521600463903</v>
      </c>
      <c r="K104" s="8">
        <f t="shared" si="143"/>
        <v>0.27994616419919244</v>
      </c>
      <c r="L104" s="8">
        <f t="shared" si="144"/>
        <v>0.18368469294225481</v>
      </c>
      <c r="M104" s="8">
        <f t="shared" si="145"/>
        <v>0.14902096690348293</v>
      </c>
      <c r="N104" s="8">
        <f t="shared" si="146"/>
        <v>0.17282070803197563</v>
      </c>
      <c r="O104" s="8">
        <f t="shared" si="147"/>
        <v>0.11951973803893033</v>
      </c>
      <c r="P104" s="125">
        <f t="shared" si="148"/>
        <v>0.13442565186751232</v>
      </c>
      <c r="Q104" s="125">
        <f t="shared" si="149"/>
        <v>0.1156951989428865</v>
      </c>
      <c r="R104" s="125">
        <f t="shared" si="132"/>
        <v>0.15139826422372227</v>
      </c>
      <c r="S104" s="125">
        <f t="shared" si="150"/>
        <v>0.1590559261159569</v>
      </c>
      <c r="T104" s="125">
        <f t="shared" si="133"/>
        <v>0.12441063416935076</v>
      </c>
      <c r="U104" s="8"/>
      <c r="V104" s="8">
        <v>0.15976331360946699</v>
      </c>
      <c r="W104" s="8">
        <v>0.12720156555772999</v>
      </c>
      <c r="X104" s="8">
        <v>0.210884353741497</v>
      </c>
      <c r="Y104" s="8">
        <v>0.21547799696509901</v>
      </c>
      <c r="Z104" s="8">
        <v>0.27245508982035899</v>
      </c>
      <c r="AA104" s="8">
        <v>0.28830645161290303</v>
      </c>
      <c r="AB104" s="8">
        <v>0.27049180327868899</v>
      </c>
      <c r="AC104" s="8">
        <v>0.221169036334913</v>
      </c>
      <c r="AD104" s="8">
        <v>0.36568213783403702</v>
      </c>
      <c r="AE104" s="8">
        <v>0.24552429667519199</v>
      </c>
      <c r="AF104" s="8">
        <v>0.274861878453039</v>
      </c>
      <c r="AG104" s="8">
        <v>0.317006802721088</v>
      </c>
      <c r="AH104" s="8">
        <v>0.15224063842848401</v>
      </c>
      <c r="AI104" s="8">
        <v>0.13496932515337401</v>
      </c>
      <c r="AJ104" s="8">
        <v>0.25184456468273497</v>
      </c>
      <c r="AK104" s="8">
        <v>0.16524472384373601</v>
      </c>
      <c r="AL104" s="8">
        <v>0.129793510324484</v>
      </c>
      <c r="AM104" s="8">
        <v>0.15099337748344399</v>
      </c>
      <c r="AN104" s="8">
        <v>0.173979984603541</v>
      </c>
      <c r="AO104" s="8">
        <v>0.18213866039953</v>
      </c>
      <c r="AP104" s="8">
        <v>0.16511318242343501</v>
      </c>
      <c r="AQ104" s="8">
        <v>0.115644073241246</v>
      </c>
      <c r="AR104" s="8">
        <v>8.2213438735177904E-2</v>
      </c>
      <c r="AS104" s="8">
        <v>0.15712187958884</v>
      </c>
      <c r="AT104" s="8">
        <f t="shared" si="134"/>
        <v>6.5412186379928322E-2</v>
      </c>
      <c r="AU104" s="8">
        <f t="shared" ref="AU104:BA104" si="155">2*AU92/SUM(AT80:AU80)</f>
        <v>0.13403416557161629</v>
      </c>
      <c r="AV104" s="8">
        <f t="shared" si="155"/>
        <v>0.23483619850794679</v>
      </c>
      <c r="AW104" s="8">
        <f t="shared" si="155"/>
        <v>0.1256106071179344</v>
      </c>
      <c r="AX104" s="8">
        <f t="shared" si="155"/>
        <v>0.10064635272391505</v>
      </c>
      <c r="AY104" s="8">
        <f t="shared" si="155"/>
        <v>0.11804384485666104</v>
      </c>
      <c r="AZ104" s="8">
        <f t="shared" si="155"/>
        <v>0.14267185473411154</v>
      </c>
      <c r="BA104" s="8">
        <f t="shared" si="155"/>
        <v>0.13911742707554225</v>
      </c>
      <c r="BB104" s="50">
        <f t="shared" si="136"/>
        <v>0.17494089834515367</v>
      </c>
      <c r="BC104" s="50">
        <f t="shared" si="136"/>
        <v>0.10551558752997602</v>
      </c>
      <c r="BD104" s="50">
        <f t="shared" si="136"/>
        <v>0.15777262180974477</v>
      </c>
      <c r="BE104" s="50">
        <f t="shared" si="136"/>
        <v>0.20974889217134415</v>
      </c>
      <c r="BF104" s="50"/>
      <c r="BG104" s="1243">
        <f t="shared" si="137"/>
        <v>9.5870206489675522E-2</v>
      </c>
      <c r="BH104" s="1243">
        <f t="shared" si="152"/>
        <v>8.59375E-2</v>
      </c>
      <c r="BI104" s="1243">
        <f t="shared" si="152"/>
        <v>0.19142419601837674</v>
      </c>
      <c r="BJ104" s="1243">
        <f t="shared" si="152"/>
        <v>8.395802098950525E-2</v>
      </c>
      <c r="BK104" s="1243">
        <f t="shared" si="152"/>
        <v>0.10053313023610053</v>
      </c>
      <c r="BL104" s="1243">
        <f t="shared" si="139"/>
        <v>0.12465116279069767</v>
      </c>
      <c r="BM104" s="1243">
        <v>9.2154420921544203E-2</v>
      </c>
    </row>
    <row r="105" spans="1:65" x14ac:dyDescent="0.25">
      <c r="A105" s="37" t="s">
        <v>156</v>
      </c>
      <c r="B105" s="19" t="s">
        <v>47</v>
      </c>
      <c r="C105" s="55">
        <f>2*SUM(V93:INDEX(V93:AG93,$B$2))/(SUM(V81:INDEX(V81:AG81,$B$2))*2+V81-INDEX(V81:AG81,$B$2))</f>
        <v>0.21423415620037534</v>
      </c>
      <c r="D105" s="55">
        <f>2*SUM(AH93:INDEX(AH93:AS93,$B$2))/(SUM(AH81:INDEX(AH81:AS81,$B$2))*2+AG81-INDEX(AH81:AS81,$B$2))</f>
        <v>0.16988248948208326</v>
      </c>
      <c r="E105" s="55">
        <f>2*SUM(AT93:INDEX(AT93:BE93,$B$2))/(SUM(AT81:INDEX(AT81:BE81,$B$2))*2+AS81-INDEX(AT81:BE81,$B$2))</f>
        <v>0.10008596340415081</v>
      </c>
      <c r="F105" s="55">
        <f>2*SUM(BG93:INDEX(BG93:BR93,$B$2))/(SUM(BG81:INDEX(BG81:BR81,$B$2))*2+BE81-INDEX(BG81:BR81,$B$2))</f>
        <v>0.10574959699086513</v>
      </c>
      <c r="G105" s="8"/>
      <c r="H105" s="8">
        <f t="shared" si="140"/>
        <v>0.15366146458583432</v>
      </c>
      <c r="I105" s="8">
        <f t="shared" si="141"/>
        <v>0.2405477820779994</v>
      </c>
      <c r="J105" s="8">
        <f t="shared" si="142"/>
        <v>0.30180460485376476</v>
      </c>
      <c r="K105" s="8">
        <f t="shared" si="143"/>
        <v>0.34266459305339553</v>
      </c>
      <c r="L105" s="8">
        <f t="shared" si="144"/>
        <v>0.15910453727763341</v>
      </c>
      <c r="M105" s="8">
        <f t="shared" si="145"/>
        <v>0.19032663316582915</v>
      </c>
      <c r="N105" s="8">
        <f t="shared" si="146"/>
        <v>0.13036425306002064</v>
      </c>
      <c r="O105" s="8">
        <f t="shared" si="147"/>
        <v>0.15495995070856439</v>
      </c>
      <c r="P105" s="125">
        <f t="shared" si="148"/>
        <v>9.3073301950235374E-2</v>
      </c>
      <c r="Q105" s="125">
        <f t="shared" si="149"/>
        <v>0.11658354114713217</v>
      </c>
      <c r="R105" s="125">
        <f t="shared" si="132"/>
        <v>8.7526684964928325E-2</v>
      </c>
      <c r="S105" s="125">
        <f t="shared" si="150"/>
        <v>9.2177077016373565E-2</v>
      </c>
      <c r="T105" s="125">
        <f t="shared" si="133"/>
        <v>0.10380133012195709</v>
      </c>
      <c r="U105" s="8"/>
      <c r="V105" s="8">
        <v>0.17166212534059899</v>
      </c>
      <c r="W105" s="8">
        <v>0.13501144164759701</v>
      </c>
      <c r="X105" s="8">
        <v>0.13358778625954201</v>
      </c>
      <c r="Y105" s="8">
        <v>0.187919463087248</v>
      </c>
      <c r="Z105" s="8">
        <v>0.259124087591241</v>
      </c>
      <c r="AA105" s="8">
        <v>0.27422303473491799</v>
      </c>
      <c r="AB105" s="8">
        <v>0.27969348659003801</v>
      </c>
      <c r="AC105" s="8">
        <v>0.22661870503597101</v>
      </c>
      <c r="AD105" s="8">
        <v>0.41682974559686897</v>
      </c>
      <c r="AE105" s="8">
        <v>0.306291390728477</v>
      </c>
      <c r="AF105" s="8">
        <v>0.31504922644163202</v>
      </c>
      <c r="AG105" s="8">
        <v>0.35146443514644299</v>
      </c>
      <c r="AH105" s="8">
        <v>0.13077939233817701</v>
      </c>
      <c r="AI105" s="8">
        <v>0.13165769000598401</v>
      </c>
      <c r="AJ105" s="8">
        <v>0.20792079207920799</v>
      </c>
      <c r="AK105" s="8">
        <v>0.18163869693978299</v>
      </c>
      <c r="AL105" s="8">
        <v>0.17621980104216001</v>
      </c>
      <c r="AM105" s="8">
        <v>0.211564320932317</v>
      </c>
      <c r="AN105" s="8">
        <v>0.13830227743271201</v>
      </c>
      <c r="AO105" s="8">
        <v>0.118820468343452</v>
      </c>
      <c r="AP105" s="8">
        <v>0.133980582524272</v>
      </c>
      <c r="AQ105" s="8">
        <v>0.11239337681886601</v>
      </c>
      <c r="AR105" s="8">
        <v>0.132407407407407</v>
      </c>
      <c r="AS105" s="8">
        <v>0.212056434373664</v>
      </c>
      <c r="AT105" s="8">
        <f t="shared" si="134"/>
        <v>5.1013277428371771E-2</v>
      </c>
      <c r="AU105" s="8">
        <f t="shared" ref="AU105:BA105" si="156">2*AU93/SUM(AT81:AU81)</f>
        <v>8.2529888160431927E-2</v>
      </c>
      <c r="AV105" s="8">
        <f t="shared" si="156"/>
        <v>0.16767676767676767</v>
      </c>
      <c r="AW105" s="8">
        <f t="shared" si="156"/>
        <v>0.13865336658354116</v>
      </c>
      <c r="AX105" s="8">
        <f t="shared" si="156"/>
        <v>0.11329812770043207</v>
      </c>
      <c r="AY105" s="8">
        <f t="shared" si="156"/>
        <v>0.10051546391752578</v>
      </c>
      <c r="AZ105" s="8">
        <f t="shared" si="156"/>
        <v>7.8028747433264892E-2</v>
      </c>
      <c r="BA105" s="8">
        <f t="shared" si="156"/>
        <v>7.471526195899772E-2</v>
      </c>
      <c r="BB105" s="50">
        <f t="shared" si="136"/>
        <v>0.11410788381742738</v>
      </c>
      <c r="BC105" s="50">
        <f t="shared" si="136"/>
        <v>6.4997336174746942E-2</v>
      </c>
      <c r="BD105" s="50">
        <f t="shared" si="136"/>
        <v>8.7268380155409442E-2</v>
      </c>
      <c r="BE105" s="50">
        <f t="shared" si="136"/>
        <v>0.13457408732999285</v>
      </c>
      <c r="BF105" s="50"/>
      <c r="BG105" s="1243">
        <f t="shared" si="137"/>
        <v>9.2814371257485026E-2</v>
      </c>
      <c r="BH105" s="1243">
        <f t="shared" si="152"/>
        <v>8.8495575221238937E-2</v>
      </c>
      <c r="BI105" s="1243">
        <f t="shared" si="152"/>
        <v>0.13009404388714735</v>
      </c>
      <c r="BJ105" s="1243">
        <f t="shared" si="152"/>
        <v>0.11382113821138211</v>
      </c>
      <c r="BK105" s="1243">
        <f t="shared" si="152"/>
        <v>8.7732342007434946E-2</v>
      </c>
      <c r="BL105" s="1243">
        <f t="shared" si="139"/>
        <v>0.11614730878186968</v>
      </c>
      <c r="BM105" s="1243">
        <v>0.11259259259259259</v>
      </c>
    </row>
    <row r="106" spans="1:65" x14ac:dyDescent="0.25">
      <c r="A106" s="37" t="s">
        <v>157</v>
      </c>
      <c r="B106" s="19" t="s">
        <v>48</v>
      </c>
      <c r="C106" s="55">
        <f>2*SUM(V94:INDEX(V94:AG94,$B$2))/(SUM(V82:INDEX(V82:AG82,$B$2))*2+V82-INDEX(V82:AG82,$B$2))</f>
        <v>0.15993788819875776</v>
      </c>
      <c r="D106" s="55">
        <f>2*SUM(AH94:INDEX(AH94:AS94,$B$2))/(SUM(AH82:INDEX(AH82:AS82,$B$2))*2+AG82-INDEX(AH82:AS82,$B$2))</f>
        <v>0.16376710739967526</v>
      </c>
      <c r="E106" s="55">
        <f>2*SUM(AT94:INDEX(AT94:BE94,$B$2))/(SUM(AT82:INDEX(AT82:BE82,$B$2))*2+AS82-INDEX(AT82:BE82,$B$2))</f>
        <v>0.12117055326931871</v>
      </c>
      <c r="F106" s="55">
        <f>2*SUM(BG94:INDEX(BG94:BR94,$B$2))/(SUM(BG82:INDEX(BG82:BR82,$B$2))*2+BE82-INDEX(BG82:BR82,$B$2))</f>
        <v>9.9073577827118897E-2</v>
      </c>
      <c r="G106" s="8"/>
      <c r="H106" s="8">
        <f t="shared" si="140"/>
        <v>0.12133468149646107</v>
      </c>
      <c r="I106" s="8">
        <f t="shared" si="141"/>
        <v>0.18198037466547726</v>
      </c>
      <c r="J106" s="8">
        <f t="shared" si="142"/>
        <v>0.28512960436562074</v>
      </c>
      <c r="K106" s="8">
        <f t="shared" si="143"/>
        <v>0.35294117647058826</v>
      </c>
      <c r="L106" s="8">
        <f t="shared" si="144"/>
        <v>0.14675767918088736</v>
      </c>
      <c r="M106" s="8">
        <f t="shared" si="145"/>
        <v>0.1818629866929522</v>
      </c>
      <c r="N106" s="8">
        <f t="shared" si="146"/>
        <v>0.15236329935125115</v>
      </c>
      <c r="O106" s="8">
        <f t="shared" si="147"/>
        <v>0.15927704038407228</v>
      </c>
      <c r="P106" s="125">
        <f t="shared" si="148"/>
        <v>0.10398359695371998</v>
      </c>
      <c r="Q106" s="125">
        <f t="shared" si="149"/>
        <v>0.14985841864517535</v>
      </c>
      <c r="R106" s="125">
        <f t="shared" si="132"/>
        <v>0.11541471048513302</v>
      </c>
      <c r="S106" s="125">
        <f t="shared" si="150"/>
        <v>0.15163081193615544</v>
      </c>
      <c r="T106" s="125">
        <f t="shared" si="133"/>
        <v>8.5474694255249797E-2</v>
      </c>
      <c r="U106" s="8"/>
      <c r="V106" s="8">
        <v>0.141975308641975</v>
      </c>
      <c r="W106" s="8">
        <v>0.101190476190476</v>
      </c>
      <c r="X106" s="8">
        <v>0.119760479041916</v>
      </c>
      <c r="Y106" s="8">
        <v>0.126506024096386</v>
      </c>
      <c r="Z106" s="8">
        <v>0.21243523316062199</v>
      </c>
      <c r="AA106" s="8">
        <v>0.169491525423729</v>
      </c>
      <c r="AB106" s="8">
        <v>0.19130434782608699</v>
      </c>
      <c r="AC106" s="8">
        <v>0.212244897959184</v>
      </c>
      <c r="AD106" s="8">
        <v>0.40357142857142903</v>
      </c>
      <c r="AE106" s="8">
        <v>0.25</v>
      </c>
      <c r="AF106" s="8">
        <v>0.38109756097560998</v>
      </c>
      <c r="AG106" s="8">
        <v>0.362694300518135</v>
      </c>
      <c r="AH106" s="8">
        <v>0.134433962264151</v>
      </c>
      <c r="AI106" s="8">
        <v>0.10420841683366699</v>
      </c>
      <c r="AJ106" s="8">
        <v>0.19557195571955699</v>
      </c>
      <c r="AK106" s="8">
        <v>0.145299145299145</v>
      </c>
      <c r="AL106" s="8">
        <v>0.159590043923865</v>
      </c>
      <c r="AM106" s="8">
        <v>0.22996057818659699</v>
      </c>
      <c r="AN106" s="8">
        <v>0.14932680538555701</v>
      </c>
      <c r="AO106" s="8">
        <v>0.15247634947134101</v>
      </c>
      <c r="AP106" s="8">
        <v>0.154786150712831</v>
      </c>
      <c r="AQ106" s="8">
        <v>0.14134924277191399</v>
      </c>
      <c r="AR106" s="8">
        <v>0.13174670633234201</v>
      </c>
      <c r="AS106" s="8">
        <v>0.2</v>
      </c>
      <c r="AT106" s="8">
        <f t="shared" si="134"/>
        <v>7.3658365485794464E-2</v>
      </c>
      <c r="AU106" s="8">
        <f t="shared" ref="AU106:BA106" si="157">2*AU94/SUM(AT82:AU82)</f>
        <v>9.8332620778110308E-2</v>
      </c>
      <c r="AV106" s="8">
        <f t="shared" si="157"/>
        <v>0.16483516483516483</v>
      </c>
      <c r="AW106" s="8">
        <f t="shared" si="157"/>
        <v>0.16990920881971466</v>
      </c>
      <c r="AX106" s="8">
        <f t="shared" si="157"/>
        <v>0.1492338441039307</v>
      </c>
      <c r="AY106" s="8">
        <f t="shared" si="157"/>
        <v>0.13049095607235142</v>
      </c>
      <c r="AZ106" s="8">
        <f t="shared" si="157"/>
        <v>0.11274221961244862</v>
      </c>
      <c r="BA106" s="8">
        <f t="shared" si="157"/>
        <v>0.10410641989589357</v>
      </c>
      <c r="BB106" s="50">
        <f t="shared" si="136"/>
        <v>0.12976190476190477</v>
      </c>
      <c r="BC106" s="50">
        <f t="shared" si="136"/>
        <v>0.12800875273522977</v>
      </c>
      <c r="BD106" s="50">
        <f t="shared" si="136"/>
        <v>0.12843086483687208</v>
      </c>
      <c r="BE106" s="50">
        <f t="shared" si="136"/>
        <v>0.19551122194513715</v>
      </c>
      <c r="BF106" s="50"/>
      <c r="BG106" s="1243">
        <f t="shared" si="137"/>
        <v>7.0093457943925228E-2</v>
      </c>
      <c r="BH106" s="1243">
        <f t="shared" si="152"/>
        <v>5.2920619071392908E-2</v>
      </c>
      <c r="BI106" s="1243">
        <f t="shared" si="152"/>
        <v>0.13341000575043127</v>
      </c>
      <c r="BJ106" s="1243">
        <f t="shared" si="152"/>
        <v>0.10450450450450451</v>
      </c>
      <c r="BK106" s="1243">
        <f t="shared" si="152"/>
        <v>0.10085836909871244</v>
      </c>
      <c r="BL106" s="1243">
        <f t="shared" si="139"/>
        <v>0.12552301255230125</v>
      </c>
      <c r="BM106" s="1243">
        <v>0.11737629459148446</v>
      </c>
    </row>
    <row r="107" spans="1:65" x14ac:dyDescent="0.25">
      <c r="A107" s="37" t="s">
        <v>158</v>
      </c>
      <c r="B107" s="19" t="s">
        <v>49</v>
      </c>
      <c r="C107" s="55" t="str">
        <f>IFERROR(2*SUM(V95:INDEX(V95:AG95,$B$2))/(SUM(V83:INDEX(V83:AG83,$B$2))*2+V83-INDEX(V83:AG83,$B$2)),"")</f>
        <v/>
      </c>
      <c r="D107" s="72" t="str">
        <f>IFERROR(2*SUM(AH95:INDEX(AH95:AS95,$B$2))/(SUM(AH83:INDEX(AH83:AS83,$B$2))*2+AG83-INDEX(AH83:AS83,$B$2)),"")</f>
        <v/>
      </c>
      <c r="E107" s="55">
        <f>2*SUM(AT95:INDEX(AT95:BE95,$B$2))/(SUM(AT83:INDEX(AT83:BE83,$B$2))*2+AS83-INDEX(AT83:BE83,$B$2))</f>
        <v>2.4657264029983233E-2</v>
      </c>
      <c r="F107" s="55">
        <f>2*SUM(BG95:INDEX(BG95:BR95,$B$2))/(SUM(BG83:INDEX(BG83:BR83,$B$2))*2+BE83-INDEX(BG83:BR83,$B$2))</f>
        <v>7.4309603126058409E-3</v>
      </c>
      <c r="G107" s="8"/>
      <c r="H107" s="8" t="str">
        <f t="shared" si="140"/>
        <v/>
      </c>
      <c r="I107" s="8" t="str">
        <f t="shared" si="141"/>
        <v/>
      </c>
      <c r="J107" s="8" t="str">
        <f t="shared" si="142"/>
        <v/>
      </c>
      <c r="K107" s="8" t="str">
        <f t="shared" si="143"/>
        <v/>
      </c>
      <c r="L107" s="8" t="str">
        <f t="shared" si="144"/>
        <v/>
      </c>
      <c r="M107" s="8" t="str">
        <f t="shared" si="145"/>
        <v/>
      </c>
      <c r="N107" s="8" t="str">
        <f t="shared" si="146"/>
        <v/>
      </c>
      <c r="O107" s="8" t="str">
        <f t="shared" si="147"/>
        <v/>
      </c>
      <c r="P107" s="125" t="str">
        <f>IFERROR(P95/(AVERAGE(AS83,AT83)+AVERAGE(AT83,AU83)+AVERAGE(AU83,AV83)),"")</f>
        <v/>
      </c>
      <c r="Q107" s="125">
        <f t="shared" si="149"/>
        <v>2.4318807135883552E-2</v>
      </c>
      <c r="R107" s="125">
        <f t="shared" si="132"/>
        <v>1.2231440119123591E-2</v>
      </c>
      <c r="S107" s="125">
        <f t="shared" si="150"/>
        <v>1.2345222694511181E-2</v>
      </c>
      <c r="T107" s="125">
        <f t="shared" si="133"/>
        <v>7.0344401530944263E-3</v>
      </c>
      <c r="U107" s="41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>
        <f t="shared" ref="AU107:BA107" si="158">2*AU95/SUM(AT83:AU83)</f>
        <v>8.3262531860662709E-2</v>
      </c>
      <c r="AV107" s="8">
        <f t="shared" si="158"/>
        <v>3.0614300100704935E-2</v>
      </c>
      <c r="AW107" s="8">
        <f t="shared" si="158"/>
        <v>4.9123956115932538E-2</v>
      </c>
      <c r="AX107" s="8">
        <f t="shared" si="158"/>
        <v>1.7778957144752555E-2</v>
      </c>
      <c r="AY107" s="8">
        <f t="shared" si="158"/>
        <v>1.2823397075365579E-2</v>
      </c>
      <c r="AZ107" s="8">
        <f t="shared" si="158"/>
        <v>9.716901803232739E-3</v>
      </c>
      <c r="BA107" s="8">
        <f t="shared" si="158"/>
        <v>1.2939876913365947E-2</v>
      </c>
      <c r="BB107" s="50">
        <f t="shared" si="136"/>
        <v>1.3491673108003654E-2</v>
      </c>
      <c r="BC107" s="50">
        <f t="shared" si="136"/>
        <v>1.1954423759417222E-2</v>
      </c>
      <c r="BD107" s="50">
        <f t="shared" si="136"/>
        <v>9.7007110180234793E-3</v>
      </c>
      <c r="BE107" s="50">
        <f t="shared" si="136"/>
        <v>1.5070832914699085E-2</v>
      </c>
      <c r="BF107" s="50"/>
      <c r="BG107" s="1243">
        <f t="shared" si="137"/>
        <v>4.8342226478770463E-3</v>
      </c>
      <c r="BH107" s="1243">
        <f>IF(ISBLANK(BH95)=FALSE,IFERROR(BH95/AVERAGE(BH83,BG83),""),"")</f>
        <v>4.9705139005897219E-3</v>
      </c>
      <c r="BI107" s="1243">
        <f t="shared" si="152"/>
        <v>1.1298583910816512E-2</v>
      </c>
      <c r="BJ107" s="1243">
        <f t="shared" si="152"/>
        <v>8.0087368037859482E-3</v>
      </c>
      <c r="BK107" s="1243">
        <f t="shared" si="152"/>
        <v>7.263769580596261E-3</v>
      </c>
      <c r="BL107" s="1243">
        <f t="shared" si="139"/>
        <v>8.8428499242041436E-3</v>
      </c>
      <c r="BM107" s="1243">
        <v>6.0517203730854419E-3</v>
      </c>
    </row>
    <row r="108" spans="1:65" x14ac:dyDescent="0.25">
      <c r="A108" s="37" t="s">
        <v>351</v>
      </c>
      <c r="B108" s="3" t="s">
        <v>150</v>
      </c>
      <c r="C108" s="55">
        <f>2*SUM(V96:INDEX(V96:AG96,$B$2))/(SUM(V84:INDEX(V84:AG84,$B$2))*2+V84-INDEX(V84:AG84,$B$2))</f>
        <v>0.26553545060940509</v>
      </c>
      <c r="D108" s="55">
        <f>2*SUM(AH96:INDEX(AH96:AS96,$B$2))/(SUM(AH84:INDEX(AH84:AS84,$B$2))*2+AG84-INDEX(AH84:AS84,$B$2))</f>
        <v>0.24120566865693116</v>
      </c>
      <c r="E108" s="55">
        <f>2*SUM(AT96:INDEX(AT96:BE96,$B$2))/(SUM(AT84:INDEX(AT84:BE84,$B$2))*2+AS84-INDEX(AT84:BE84,$B$2))</f>
        <v>0.19483762034775112</v>
      </c>
      <c r="F108" s="55">
        <f>2*SUM(BG96:INDEX(BG96:BR96,$B$2))/(SUM(BG84:INDEX(BG84:BR84,$B$2))*2+BE84-INDEX(BG84:BR84,$B$2))</f>
        <v>0.17740570031041294</v>
      </c>
      <c r="G108" s="8"/>
      <c r="H108" s="8">
        <f t="shared" si="140"/>
        <v>0.21519560297445844</v>
      </c>
      <c r="I108" s="8">
        <f t="shared" si="141"/>
        <v>0.28723171265878228</v>
      </c>
      <c r="J108" s="8">
        <f t="shared" si="142"/>
        <v>0.33055641262984675</v>
      </c>
      <c r="K108" s="8">
        <f t="shared" si="143"/>
        <v>0.35518839059358337</v>
      </c>
      <c r="L108" s="8">
        <f t="shared" si="144"/>
        <v>0.19461091135082345</v>
      </c>
      <c r="M108" s="8">
        <f t="shared" si="145"/>
        <v>0.28567699269056734</v>
      </c>
      <c r="N108" s="8">
        <f t="shared" si="146"/>
        <v>0.25262154432793138</v>
      </c>
      <c r="O108" s="8">
        <f t="shared" si="147"/>
        <v>0.24851272911197284</v>
      </c>
      <c r="P108" s="125">
        <f t="shared" si="148"/>
        <v>0.17236220472440944</v>
      </c>
      <c r="Q108" s="125">
        <f t="shared" si="149"/>
        <v>0.22558545649935074</v>
      </c>
      <c r="R108" s="125">
        <f t="shared" si="132"/>
        <v>0.20264850864733897</v>
      </c>
      <c r="S108" s="125">
        <f t="shared" si="150"/>
        <v>0.23963601649300267</v>
      </c>
      <c r="T108" s="125">
        <f t="shared" si="133"/>
        <v>0.141000283439665</v>
      </c>
      <c r="U108" s="41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125">
        <v>0.15310532164464749</v>
      </c>
      <c r="AI108" s="125">
        <v>0.15316165565592557</v>
      </c>
      <c r="AJ108" s="125">
        <v>0.28628457370972343</v>
      </c>
      <c r="AK108" s="125">
        <v>0.24402803604634529</v>
      </c>
      <c r="AL108" s="125">
        <v>0.27303754266211605</v>
      </c>
      <c r="AM108" s="125">
        <v>0.32994923857868019</v>
      </c>
      <c r="AN108" s="125">
        <v>0.24393143763004063</v>
      </c>
      <c r="AO108" s="125">
        <v>0.24105225483178239</v>
      </c>
      <c r="AP108" s="125">
        <v>0.27026587527441254</v>
      </c>
      <c r="AQ108" s="125">
        <f t="shared" ref="AQ108:AR108" si="159">2*AQ96/SUM(AP84:AQ84)</f>
        <v>0.2089461251238284</v>
      </c>
      <c r="AR108" s="125">
        <f t="shared" si="159"/>
        <v>0.21289617486338797</v>
      </c>
      <c r="AS108" s="125">
        <f>2*AS96/SUM(AR84:AS84)</f>
        <v>0.31722445641060598</v>
      </c>
      <c r="AT108" s="8">
        <f>2*AT96/SUM(AS84:AT84)</f>
        <v>0.11575307522249306</v>
      </c>
      <c r="AU108" s="8">
        <f t="shared" ref="AU108:BA108" si="160">2*AU96/SUM(AT84:AU84)</f>
        <v>0.16288263865356375</v>
      </c>
      <c r="AV108" s="8">
        <f t="shared" si="160"/>
        <v>0.24784831424318904</v>
      </c>
      <c r="AW108" s="8">
        <f t="shared" si="160"/>
        <v>0.22691115006067142</v>
      </c>
      <c r="AX108" s="8">
        <f t="shared" si="160"/>
        <v>0.20322781741359008</v>
      </c>
      <c r="AY108" s="8">
        <f t="shared" si="160"/>
        <v>0.24527443975316662</v>
      </c>
      <c r="AZ108" s="8">
        <f t="shared" si="160"/>
        <v>0.18024940168787001</v>
      </c>
      <c r="BA108" s="8">
        <f t="shared" si="160"/>
        <v>0.2060559893353647</v>
      </c>
      <c r="BB108" s="50">
        <f t="shared" si="136"/>
        <v>0.22123730378578024</v>
      </c>
      <c r="BC108" s="50">
        <f t="shared" si="136"/>
        <v>0.17659468850831472</v>
      </c>
      <c r="BD108" s="50">
        <f t="shared" si="136"/>
        <v>0.22081779687796246</v>
      </c>
      <c r="BE108" s="50">
        <f t="shared" si="136"/>
        <v>0.31560078639990746</v>
      </c>
      <c r="BF108" s="50"/>
      <c r="BG108" s="1243">
        <f t="shared" si="137"/>
        <v>0.12456286427976686</v>
      </c>
      <c r="BH108" s="1243">
        <f>IF(ISBLANK(BH96)=FALSE,IFERROR(BH96/AVERAGE(BH84,BG84),""),"")</f>
        <v>9.198184568835098E-2</v>
      </c>
      <c r="BI108" s="1243">
        <f>IF(ISBLANK(BI96)=FALSE,IFERROR(BI96/AVERAGE(BI84,BH84),""),"")</f>
        <v>0.2064561403508772</v>
      </c>
      <c r="BJ108" s="1243">
        <f t="shared" si="152"/>
        <v>0.167745275692467</v>
      </c>
      <c r="BK108" s="1243">
        <f t="shared" si="152"/>
        <v>0.2194922194922195</v>
      </c>
      <c r="BL108" s="1243">
        <f t="shared" si="139"/>
        <v>0.26703178159488838</v>
      </c>
      <c r="BM108" s="1243">
        <v>0.21973898858075042</v>
      </c>
    </row>
    <row r="109" spans="1:65" x14ac:dyDescent="0.25">
      <c r="A109" s="38" t="s">
        <v>202</v>
      </c>
      <c r="B109" s="3" t="s">
        <v>59</v>
      </c>
      <c r="C109" s="55">
        <f>2*SUM(V97:INDEX(V97:AG97,$B$2))/(SUM(V85:INDEX(V85:AG85,$B$2))*2+V85-INDEX(V85:AG85,$B$2))</f>
        <v>0.26532296381504916</v>
      </c>
      <c r="D109" s="55">
        <f>2*SUM(AH97:INDEX(AH97:AS97,$B$2))/(SUM(AH85:INDEX(AH85:AS85,$B$2))*2+AG85-INDEX(AH85:AS85,$B$2))</f>
        <v>0.22383654937570943</v>
      </c>
      <c r="E109" s="55">
        <f>2*SUM(AT97:INDEX(AT97:BE97,$B$2))/(SUM(AT85:INDEX(AT85:BE85,$B$2))*2+AS85-INDEX(AT85:BE85,$B$2))</f>
        <v>0.14723552233770615</v>
      </c>
      <c r="F109" s="55">
        <f>2*SUM(BG97:INDEX(BG97:BR97,$B$2))/(SUM(BG85:INDEX(BG85:BR85,$B$2))*2+BE85-INDEX(BG85:BR85,$B$2))</f>
        <v>6.3006005452048611E-2</v>
      </c>
      <c r="G109" s="8"/>
      <c r="H109" s="8">
        <f t="shared" si="140"/>
        <v>0.21516777655653974</v>
      </c>
      <c r="I109" s="8">
        <f t="shared" si="141"/>
        <v>0.28696460806301627</v>
      </c>
      <c r="J109" s="8">
        <f t="shared" si="142"/>
        <v>0.3298440065681445</v>
      </c>
      <c r="K109" s="8">
        <f t="shared" si="143"/>
        <v>0.35478519035976247</v>
      </c>
      <c r="L109" s="8">
        <f t="shared" si="144"/>
        <v>0.1904494156391823</v>
      </c>
      <c r="M109" s="8">
        <f t="shared" si="145"/>
        <v>0.25596140592694694</v>
      </c>
      <c r="N109" s="8">
        <f t="shared" si="146"/>
        <v>0.22243814933851558</v>
      </c>
      <c r="O109" s="8">
        <f t="shared" si="147"/>
        <v>0.21060054508376375</v>
      </c>
      <c r="P109" s="125">
        <f>IFERROR(P97/(AVERAGE(AS85,AT85)+AVERAGE(AT85,AU85)+AVERAGE(AU85,AV85)),"")</f>
        <v>0.15084585687538316</v>
      </c>
      <c r="Q109" s="125">
        <f t="shared" si="149"/>
        <v>0.15809523809523809</v>
      </c>
      <c r="R109" s="125">
        <f t="shared" si="132"/>
        <v>0.11887604697955173</v>
      </c>
      <c r="S109" s="125">
        <f t="shared" si="150"/>
        <v>0.12062742517635447</v>
      </c>
      <c r="T109" s="125">
        <f t="shared" si="133"/>
        <v>5.9662490148892057E-2</v>
      </c>
      <c r="U109" s="9"/>
      <c r="V109" s="9">
        <v>0.22315705128205099</v>
      </c>
      <c r="W109" s="9">
        <v>0.179814385150812</v>
      </c>
      <c r="X109" s="9">
        <v>0.228877005347594</v>
      </c>
      <c r="Y109" s="9">
        <v>0.237472071496968</v>
      </c>
      <c r="Z109" s="9">
        <v>0.28923177938279698</v>
      </c>
      <c r="AA109" s="9">
        <v>0.32183166720412798</v>
      </c>
      <c r="AB109" s="9">
        <v>0.32555164694595501</v>
      </c>
      <c r="AC109" s="9">
        <v>0.25098039215686302</v>
      </c>
      <c r="AD109" s="9">
        <v>0.39410574978329999</v>
      </c>
      <c r="AE109" s="9">
        <v>0.30958904109589003</v>
      </c>
      <c r="AF109" s="9">
        <v>0.34125</v>
      </c>
      <c r="AG109" s="9">
        <v>0.38085984940490603</v>
      </c>
      <c r="AH109" s="9">
        <v>0.15351142270035101</v>
      </c>
      <c r="AI109" s="9">
        <v>0.15079654627264999</v>
      </c>
      <c r="AJ109" s="9">
        <v>0.26593589896342201</v>
      </c>
      <c r="AK109" s="9">
        <v>0.22171894462688299</v>
      </c>
      <c r="AL109" s="9">
        <v>0.230630630630631</v>
      </c>
      <c r="AM109" s="9">
        <v>0.306447111359196</v>
      </c>
      <c r="AN109" s="9">
        <v>0.215566891558335</v>
      </c>
      <c r="AO109" s="9">
        <v>0.21345358887636201</v>
      </c>
      <c r="AP109" s="9">
        <v>0.23630417007359</v>
      </c>
      <c r="AQ109" s="9">
        <v>0.18195358073724699</v>
      </c>
      <c r="AR109" s="9">
        <v>0.176298757088035</v>
      </c>
      <c r="AS109" s="8">
        <f>2*AS97/SUM(AR85:AS85)</f>
        <v>0.26672311600338694</v>
      </c>
      <c r="AT109" s="8">
        <f>2*AT97/SUM(AS85:AT85)</f>
        <v>0.10274213836477987</v>
      </c>
      <c r="AU109" s="8">
        <f t="shared" ref="AU109:BA109" si="161">2*AU97/SUM(AT85:AU85)</f>
        <v>0.15353938185443669</v>
      </c>
      <c r="AV109" s="8">
        <f t="shared" si="161"/>
        <v>0.19502399843275542</v>
      </c>
      <c r="AW109" s="8">
        <f t="shared" si="161"/>
        <v>0.1750632730051096</v>
      </c>
      <c r="AX109" s="8">
        <f t="shared" si="161"/>
        <v>0.13961955037771911</v>
      </c>
      <c r="AY109" s="8">
        <f t="shared" si="161"/>
        <v>0.16018118179946469</v>
      </c>
      <c r="AZ109" s="8">
        <f t="shared" si="161"/>
        <v>0.11158346187126143</v>
      </c>
      <c r="BA109" s="8">
        <f t="shared" si="161"/>
        <v>0.11995637949836423</v>
      </c>
      <c r="BB109" s="50">
        <f t="shared" si="136"/>
        <v>0.12422890143063395</v>
      </c>
      <c r="BC109" s="50">
        <f t="shared" si="136"/>
        <v>9.44152655623582E-2</v>
      </c>
      <c r="BD109" s="50">
        <f t="shared" si="136"/>
        <v>0.10804922569628451</v>
      </c>
      <c r="BE109" s="50">
        <f t="shared" si="136"/>
        <v>0.15478494623655914</v>
      </c>
      <c r="BF109" s="50"/>
      <c r="BG109" s="1243">
        <f t="shared" si="137"/>
        <v>5.8838257386079118E-2</v>
      </c>
      <c r="BH109" s="1243">
        <f>IF(ISBLANK(BH97)=FALSE,IFERROR(BH97/AVERAGE(BH85,BG85),""),"")</f>
        <v>4.0684533419438167E-2</v>
      </c>
      <c r="BI109" s="1243">
        <f t="shared" si="152"/>
        <v>7.9464679641158886E-2</v>
      </c>
      <c r="BJ109" s="1243">
        <f t="shared" si="152"/>
        <v>5.2294148605329889E-2</v>
      </c>
      <c r="BK109" s="1243">
        <f t="shared" si="152"/>
        <v>6.2494086479326333E-2</v>
      </c>
      <c r="BL109" s="1243">
        <f t="shared" si="139"/>
        <v>8.0710659898477158E-2</v>
      </c>
      <c r="BM109" s="1243">
        <v>6.5166865988221218E-2</v>
      </c>
    </row>
    <row r="110" spans="1:65" x14ac:dyDescent="0.25">
      <c r="A110" s="37" t="s">
        <v>32</v>
      </c>
      <c r="B110" s="19"/>
      <c r="C110" s="55"/>
      <c r="D110" s="55"/>
      <c r="E110" s="55"/>
      <c r="F110" s="48"/>
      <c r="G110" s="8"/>
      <c r="H110" s="73">
        <f>IF($B$2&lt;4,$B$2,3)</f>
        <v>3</v>
      </c>
      <c r="I110" s="73">
        <f>IF($B$2&lt;4,1,IF($B$2&lt;7,$B$2-3,3))</f>
        <v>3</v>
      </c>
      <c r="J110" s="73">
        <f>IF($B$2&lt;4,1,IF($B$2&lt;7,1,IF($B$2&lt;10,$B$2-6,3)))</f>
        <v>1</v>
      </c>
      <c r="K110" s="73">
        <f>IF($B$2&lt;4,1,IF($B$2&lt;7,1,IF($B$2&lt;10,1,$B$2-9)))</f>
        <v>1</v>
      </c>
      <c r="L110" s="73">
        <f>IF($B$2&lt;4,$B$2,3)</f>
        <v>3</v>
      </c>
      <c r="M110" s="73">
        <f>IF($B$2&lt;4,1,IF($B$2&lt;7,$B$2-3,3))</f>
        <v>3</v>
      </c>
      <c r="N110" s="73">
        <f>IF($B$2&lt;4,1,IF($B$2&lt;7,1,IF($B$2&lt;10,$B$2-6,3)))</f>
        <v>1</v>
      </c>
      <c r="O110" s="73">
        <f>IF($B$2&lt;4,1,IF($B$2&lt;7,1,IF($B$2&lt;10,1,$B$2-9)))</f>
        <v>1</v>
      </c>
      <c r="P110" s="73">
        <f>IF($B$2&lt;4,$B$2,3)</f>
        <v>3</v>
      </c>
      <c r="Q110" s="73">
        <f>IF($B$2&lt;4,1,IF($B$2&lt;7,$B$2-3,3))</f>
        <v>3</v>
      </c>
      <c r="R110" s="73">
        <f>IF($B$2&lt;4,1,IF($B$2&lt;7,1,IF($B$2&lt;10,$B$2-6,3)))</f>
        <v>1</v>
      </c>
      <c r="S110" s="73">
        <f>IF($B$2&lt;4,1,IF($B$2&lt;7,1,IF($B$2&lt;10,1,$B$2-9)))</f>
        <v>1</v>
      </c>
      <c r="T110" s="73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50"/>
      <c r="BG110" s="125"/>
      <c r="BH110" s="125"/>
      <c r="BI110" s="125"/>
      <c r="BJ110" s="125"/>
      <c r="BK110" s="125"/>
      <c r="BL110" s="125"/>
      <c r="BM110" s="125"/>
    </row>
    <row r="111" spans="1:65" x14ac:dyDescent="0.25">
      <c r="A111" s="36" t="s">
        <v>52</v>
      </c>
      <c r="B111" s="20" t="s">
        <v>52</v>
      </c>
      <c r="C111" s="1253" t="str">
        <f>$C$3</f>
        <v>YTD '15</v>
      </c>
      <c r="D111" s="1254" t="str">
        <f>$D$3</f>
        <v>YTD '16</v>
      </c>
      <c r="E111" s="1255" t="str">
        <f>$E$3</f>
        <v>YTD '17</v>
      </c>
      <c r="F111" s="1256" t="str">
        <f>$F$3</f>
        <v>YTD '18</v>
      </c>
      <c r="G111" s="2" t="s">
        <v>32</v>
      </c>
      <c r="H111" s="24" t="str">
        <f>$H$3</f>
        <v>Q1 '15</v>
      </c>
      <c r="I111" s="24" t="str">
        <f>$I$3</f>
        <v>Q2 '15</v>
      </c>
      <c r="J111" s="24" t="str">
        <f>$J$3</f>
        <v>Q3 '15</v>
      </c>
      <c r="K111" s="24" t="str">
        <f>$K$3</f>
        <v>Q4 '15</v>
      </c>
      <c r="L111" s="26" t="str">
        <f>$L$3</f>
        <v>Q1 '16</v>
      </c>
      <c r="M111" s="26" t="str">
        <f>$M$3</f>
        <v>Q2 '16</v>
      </c>
      <c r="N111" s="26" t="str">
        <f>$N$3</f>
        <v>Q3 '16</v>
      </c>
      <c r="O111" s="26" t="str">
        <f>$O$3</f>
        <v>Q4 '16</v>
      </c>
      <c r="P111" s="24" t="str">
        <f>$P$3</f>
        <v>Q1 '17</v>
      </c>
      <c r="Q111" s="24" t="str">
        <f>$Q$3</f>
        <v>Q2 '17</v>
      </c>
      <c r="R111" s="24" t="str">
        <f>$R$3</f>
        <v>Q3 '17</v>
      </c>
      <c r="S111" s="24" t="str">
        <f>$S$3</f>
        <v>Q4 '17</v>
      </c>
      <c r="T111" s="1241" t="str">
        <f>$T$3</f>
        <v>Q1'28</v>
      </c>
      <c r="U111" s="16" t="s">
        <v>32</v>
      </c>
      <c r="V111" s="24" t="s">
        <v>0</v>
      </c>
      <c r="W111" s="24" t="s">
        <v>1</v>
      </c>
      <c r="X111" s="24" t="s">
        <v>2</v>
      </c>
      <c r="Y111" s="24" t="s">
        <v>3</v>
      </c>
      <c r="Z111" s="24" t="s">
        <v>4</v>
      </c>
      <c r="AA111" s="24" t="s">
        <v>5</v>
      </c>
      <c r="AB111" s="24" t="s">
        <v>6</v>
      </c>
      <c r="AC111" s="24" t="s">
        <v>7</v>
      </c>
      <c r="AD111" s="24" t="s">
        <v>8</v>
      </c>
      <c r="AE111" s="24" t="s">
        <v>9</v>
      </c>
      <c r="AF111" s="24" t="s">
        <v>10</v>
      </c>
      <c r="AG111" s="24" t="s">
        <v>11</v>
      </c>
      <c r="AH111" s="25" t="s">
        <v>12</v>
      </c>
      <c r="AI111" s="25" t="s">
        <v>13</v>
      </c>
      <c r="AJ111" s="25" t="s">
        <v>14</v>
      </c>
      <c r="AK111" s="25" t="s">
        <v>15</v>
      </c>
      <c r="AL111" s="25" t="s">
        <v>16</v>
      </c>
      <c r="AM111" s="25" t="s">
        <v>17</v>
      </c>
      <c r="AN111" s="25" t="s">
        <v>18</v>
      </c>
      <c r="AO111" s="25" t="s">
        <v>19</v>
      </c>
      <c r="AP111" s="25" t="s">
        <v>20</v>
      </c>
      <c r="AQ111" s="25" t="s">
        <v>21</v>
      </c>
      <c r="AR111" s="25" t="s">
        <v>22</v>
      </c>
      <c r="AS111" s="25" t="s">
        <v>23</v>
      </c>
      <c r="AT111" s="22" t="s">
        <v>24</v>
      </c>
      <c r="AU111" s="22" t="s">
        <v>25</v>
      </c>
      <c r="AV111" s="22" t="s">
        <v>26</v>
      </c>
      <c r="AW111" s="22" t="s">
        <v>27</v>
      </c>
      <c r="AX111" s="22" t="s">
        <v>28</v>
      </c>
      <c r="AY111" s="22" t="s">
        <v>29</v>
      </c>
      <c r="AZ111" s="27" t="s">
        <v>96</v>
      </c>
      <c r="BA111" s="27" t="s">
        <v>97</v>
      </c>
      <c r="BB111" s="27" t="s">
        <v>98</v>
      </c>
      <c r="BC111" s="27" t="s">
        <v>99</v>
      </c>
      <c r="BD111" s="27" t="s">
        <v>100</v>
      </c>
      <c r="BE111" s="27" t="s">
        <v>101</v>
      </c>
      <c r="BF111" s="1400" t="s">
        <v>748</v>
      </c>
      <c r="BG111" s="1241">
        <v>43118</v>
      </c>
      <c r="BH111" s="1241">
        <v>43149</v>
      </c>
      <c r="BI111" s="1241">
        <v>43177</v>
      </c>
      <c r="BJ111" s="1241">
        <v>43208</v>
      </c>
      <c r="BK111" s="1241">
        <v>43238</v>
      </c>
      <c r="BL111" s="1241">
        <v>43269</v>
      </c>
      <c r="BM111" s="1241">
        <v>43299</v>
      </c>
    </row>
    <row r="112" spans="1:65" x14ac:dyDescent="0.25">
      <c r="A112" s="37" t="s">
        <v>159</v>
      </c>
      <c r="B112" s="15" t="s">
        <v>56</v>
      </c>
      <c r="C112" s="53">
        <f>SUM(V112                                                                                                                                                                                                                       : INDEX(V112:AG112,$B$2))</f>
        <v>911</v>
      </c>
      <c r="D112" s="53">
        <f>SUM(AH112                                                                                                                                                                                                                        : INDEX(AH112:AS112,$B$2))</f>
        <v>828</v>
      </c>
      <c r="E112" s="53">
        <f>SUM(AT112                                                                                                                                                                                                                        : INDEX(AT112:BE112,$B$2))</f>
        <v>3711</v>
      </c>
      <c r="F112" s="53">
        <f>SUM(BG112                                                                                                                                                                                                                          : INDEX(BG112:BR112,$B$2))</f>
        <v>6634</v>
      </c>
      <c r="H112" s="4">
        <f>SUM(V112:X112)</f>
        <v>304</v>
      </c>
      <c r="I112" s="4">
        <f t="shared" ref="I112:I121" si="162">SUM(Y112:AA112)</f>
        <v>435</v>
      </c>
      <c r="J112" s="4">
        <f>SUM(AB112:AD112)</f>
        <v>459</v>
      </c>
      <c r="K112" s="4">
        <f t="shared" ref="K112:K121" si="163">SUM(AE112:AG112)</f>
        <v>646</v>
      </c>
      <c r="L112" s="4">
        <f t="shared" ref="L112:L121" si="164">SUM(AH112:AJ112)</f>
        <v>295</v>
      </c>
      <c r="M112" s="4">
        <f t="shared" ref="M112:M121" si="165">SUM(AK112:AM112)</f>
        <v>423</v>
      </c>
      <c r="N112" s="4">
        <f t="shared" ref="N112:N121" si="166">SUM(AN112:AP112)</f>
        <v>360</v>
      </c>
      <c r="O112" s="4">
        <f t="shared" ref="O112:O121" si="167">SUM(AQ112:AS112)</f>
        <v>471.5</v>
      </c>
      <c r="P112" s="4">
        <f t="shared" ref="P112:P121" si="168">SUM(AT112:AV112)</f>
        <v>898</v>
      </c>
      <c r="Q112" s="4">
        <f t="shared" ref="Q112:Q121" si="169">SUM(AW112:AY112)</f>
        <v>2263.5</v>
      </c>
      <c r="R112" s="4">
        <f t="shared" ref="R112:R121" si="170">SUM(AZ112:BB112)</f>
        <v>2297.5</v>
      </c>
      <c r="S112" s="4">
        <f t="shared" ref="S112:S121" si="171">SUM(BC112:BE112)</f>
        <v>3050</v>
      </c>
      <c r="T112" s="152">
        <f t="shared" ref="T112:T121" si="172">SUM(BG112:BI112)</f>
        <v>2618</v>
      </c>
      <c r="V112" s="4">
        <f>North!V112+South!V112</f>
        <v>82</v>
      </c>
      <c r="W112" s="4">
        <f>North!W112+South!W112</f>
        <v>66</v>
      </c>
      <c r="X112" s="4">
        <f>North!X112+South!X112</f>
        <v>156</v>
      </c>
      <c r="Y112" s="4">
        <f>North!Y112+South!Y112</f>
        <v>169</v>
      </c>
      <c r="Z112" s="4">
        <f>North!Z112+South!Z112</f>
        <v>118.5</v>
      </c>
      <c r="AA112" s="4">
        <f>North!AA112+South!AA112</f>
        <v>147.5</v>
      </c>
      <c r="AB112" s="4">
        <f>North!AB112+South!AB112</f>
        <v>172</v>
      </c>
      <c r="AC112" s="4">
        <f>North!AC112+South!AC112</f>
        <v>93.5</v>
      </c>
      <c r="AD112" s="4">
        <f>North!AD112+South!AD112</f>
        <v>193.5</v>
      </c>
      <c r="AE112" s="4">
        <f>North!AE112+South!AE112</f>
        <v>175.5</v>
      </c>
      <c r="AF112" s="4">
        <f>North!AF112+South!AF112</f>
        <v>178</v>
      </c>
      <c r="AG112" s="4">
        <f>North!AG112+South!AG112</f>
        <v>292.5</v>
      </c>
      <c r="AH112" s="4">
        <f>North!AH112+South!AH112</f>
        <v>64</v>
      </c>
      <c r="AI112" s="4">
        <f>North!AI112+South!AI112</f>
        <v>67</v>
      </c>
      <c r="AJ112" s="4">
        <f>North!AJ112+South!AJ112</f>
        <v>164</v>
      </c>
      <c r="AK112" s="4">
        <f>North!AK112+South!AK112</f>
        <v>177</v>
      </c>
      <c r="AL112" s="4">
        <f>North!AL112+South!AL112</f>
        <v>112</v>
      </c>
      <c r="AM112" s="4">
        <f>North!AM112+South!AM112</f>
        <v>134</v>
      </c>
      <c r="AN112" s="4">
        <f>North!AN112+South!AN112</f>
        <v>110</v>
      </c>
      <c r="AO112" s="4">
        <f>North!AO112+South!AO112</f>
        <v>103.5</v>
      </c>
      <c r="AP112" s="4">
        <f>North!AP112+South!AP112</f>
        <v>146.5</v>
      </c>
      <c r="AQ112" s="4">
        <f>North!AQ112+South!AQ112</f>
        <v>117</v>
      </c>
      <c r="AR112" s="4">
        <f>North!AR112+South!AR112</f>
        <v>138.5</v>
      </c>
      <c r="AS112" s="4">
        <f>North!AS112+South!AS112</f>
        <v>216</v>
      </c>
      <c r="AT112" s="4">
        <f>North!AT112+South!AT112</f>
        <v>224</v>
      </c>
      <c r="AU112" s="4">
        <f>North!AU112+South!AU112</f>
        <v>287</v>
      </c>
      <c r="AV112" s="4">
        <f>North!AV112+South!AV112</f>
        <v>387</v>
      </c>
      <c r="AW112" s="4">
        <f>North!AW112+South!AW112</f>
        <v>781</v>
      </c>
      <c r="AX112" s="4">
        <f>North!AX112+South!AX112</f>
        <v>681.5</v>
      </c>
      <c r="AY112" s="4">
        <f>North!AY112+South!AY112</f>
        <v>801</v>
      </c>
      <c r="AZ112" s="4">
        <f>North!AZ112+South!AZ112</f>
        <v>549.5</v>
      </c>
      <c r="BA112" s="4">
        <f>North!BA112+South!BA112</f>
        <v>724.5</v>
      </c>
      <c r="BB112" s="4">
        <f>North!BB112+South!BB112</f>
        <v>1023.5</v>
      </c>
      <c r="BC112" s="4">
        <f>North!BC112+South!BC112</f>
        <v>979</v>
      </c>
      <c r="BD112" s="4">
        <f>North!BD112+South!BD112</f>
        <v>799.5</v>
      </c>
      <c r="BE112" s="4">
        <f>North!BE112+South!BE112</f>
        <v>1271.5</v>
      </c>
      <c r="BF112" s="51"/>
      <c r="BG112" s="152">
        <v>658</v>
      </c>
      <c r="BH112" s="152">
        <v>636.5</v>
      </c>
      <c r="BI112" s="152">
        <v>1323.5</v>
      </c>
      <c r="BJ112" s="152">
        <v>926.5</v>
      </c>
      <c r="BK112" s="152">
        <v>1207.5</v>
      </c>
      <c r="BL112" s="152">
        <v>1190</v>
      </c>
      <c r="BM112" s="1438">
        <v>692</v>
      </c>
    </row>
    <row r="113" spans="1:65" x14ac:dyDescent="0.25">
      <c r="A113" s="37" t="s">
        <v>160</v>
      </c>
      <c r="B113" s="19" t="s">
        <v>43</v>
      </c>
      <c r="C113" s="53">
        <f>SUM(V113                                                                                                                                                                                                                       : INDEX(V113:AG113,$B$2))</f>
        <v>1497.5</v>
      </c>
      <c r="D113" s="53">
        <f>SUM(AH113                                                                                                                                                                                                                        : INDEX(AH113:AS113,$B$2))</f>
        <v>2915</v>
      </c>
      <c r="E113" s="53">
        <f>SUM(AT113                                                                                                                                                                                                                        : INDEX(AT113:BE113,$B$2))</f>
        <v>5278.5</v>
      </c>
      <c r="F113" s="53">
        <f>SUM(BG113                                                                                                                                                                                                                          : INDEX(BG113:BR113,$B$2))</f>
        <v>4381</v>
      </c>
      <c r="H113" s="4">
        <f t="shared" ref="H113:H121" si="173">SUM(V113:X113)</f>
        <v>438</v>
      </c>
      <c r="I113" s="4">
        <f t="shared" si="162"/>
        <v>709.5</v>
      </c>
      <c r="J113" s="4">
        <f t="shared" ref="J113:J121" si="174">SUM(AB113:AD113)</f>
        <v>983</v>
      </c>
      <c r="K113" s="4">
        <f t="shared" si="163"/>
        <v>1424</v>
      </c>
      <c r="L113" s="4">
        <f t="shared" si="164"/>
        <v>700</v>
      </c>
      <c r="M113" s="4">
        <f t="shared" si="165"/>
        <v>1712</v>
      </c>
      <c r="N113" s="4">
        <f t="shared" si="166"/>
        <v>2035.5</v>
      </c>
      <c r="O113" s="4">
        <f t="shared" si="167"/>
        <v>2804.5</v>
      </c>
      <c r="P113" s="4">
        <f t="shared" si="168"/>
        <v>1697</v>
      </c>
      <c r="Q113" s="4">
        <f t="shared" si="169"/>
        <v>2789.5</v>
      </c>
      <c r="R113" s="4">
        <f t="shared" si="170"/>
        <v>2692</v>
      </c>
      <c r="S113" s="4">
        <f t="shared" si="171"/>
        <v>3488</v>
      </c>
      <c r="T113" s="152">
        <f t="shared" si="172"/>
        <v>1527</v>
      </c>
      <c r="V113" s="4">
        <f>North!V113+South!V113</f>
        <v>154</v>
      </c>
      <c r="W113" s="4">
        <f>North!W113+South!W113</f>
        <v>85</v>
      </c>
      <c r="X113" s="4">
        <f>North!X113+South!X113</f>
        <v>199</v>
      </c>
      <c r="Y113" s="4">
        <f>North!Y113+South!Y113</f>
        <v>240</v>
      </c>
      <c r="Z113" s="4">
        <f>North!Z113+South!Z113</f>
        <v>196.5</v>
      </c>
      <c r="AA113" s="4">
        <f>North!AA113+South!AA113</f>
        <v>273</v>
      </c>
      <c r="AB113" s="4">
        <f>North!AB113+South!AB113</f>
        <v>350</v>
      </c>
      <c r="AC113" s="4">
        <f>North!AC113+South!AC113</f>
        <v>227</v>
      </c>
      <c r="AD113" s="4">
        <f>North!AD113+South!AD113</f>
        <v>406</v>
      </c>
      <c r="AE113" s="4">
        <f>North!AE113+South!AE113</f>
        <v>269</v>
      </c>
      <c r="AF113" s="4">
        <f>North!AF113+South!AF113</f>
        <v>631</v>
      </c>
      <c r="AG113" s="4">
        <f>North!AG113+South!AG113</f>
        <v>524</v>
      </c>
      <c r="AH113" s="4">
        <f>North!AH113+South!AH113</f>
        <v>82</v>
      </c>
      <c r="AI113" s="4">
        <f>North!AI113+South!AI113</f>
        <v>82</v>
      </c>
      <c r="AJ113" s="4">
        <f>North!AJ113+South!AJ113</f>
        <v>536</v>
      </c>
      <c r="AK113" s="4">
        <f>North!AK113+South!AK113</f>
        <v>351</v>
      </c>
      <c r="AL113" s="4">
        <f>North!AL113+South!AL113</f>
        <v>406</v>
      </c>
      <c r="AM113" s="4">
        <f>North!AM113+South!AM113</f>
        <v>955</v>
      </c>
      <c r="AN113" s="4">
        <f>North!AN113+South!AN113</f>
        <v>503</v>
      </c>
      <c r="AO113" s="4">
        <f>North!AO113+South!AO113</f>
        <v>579</v>
      </c>
      <c r="AP113" s="4">
        <f>North!AP113+South!AP113</f>
        <v>953.5</v>
      </c>
      <c r="AQ113" s="4">
        <f>North!AQ113+South!AQ113</f>
        <v>636.5</v>
      </c>
      <c r="AR113" s="4">
        <f>North!AR113+South!AR113</f>
        <v>738</v>
      </c>
      <c r="AS113" s="4">
        <f>North!AS113+South!AS113</f>
        <v>1430</v>
      </c>
      <c r="AT113" s="4">
        <f>North!AT113+South!AT113</f>
        <v>285</v>
      </c>
      <c r="AU113" s="4">
        <f>North!AU113+South!AU113</f>
        <v>426</v>
      </c>
      <c r="AV113" s="4">
        <f>North!AV113+South!AV113</f>
        <v>986</v>
      </c>
      <c r="AW113" s="4">
        <f>North!AW113+South!AW113</f>
        <v>723</v>
      </c>
      <c r="AX113" s="4">
        <f>North!AX113+South!AX113</f>
        <v>676.5</v>
      </c>
      <c r="AY113" s="4">
        <f>North!AY113+South!AY113</f>
        <v>1390</v>
      </c>
      <c r="AZ113" s="4">
        <f>North!AZ113+South!AZ113</f>
        <v>792</v>
      </c>
      <c r="BA113" s="4">
        <f>North!BA113+South!BA113</f>
        <v>939.5</v>
      </c>
      <c r="BB113" s="4">
        <f>North!BB113+South!BB113</f>
        <v>960.5</v>
      </c>
      <c r="BC113" s="4">
        <f>North!BC113+South!BC113</f>
        <v>617</v>
      </c>
      <c r="BD113" s="4">
        <f>North!BD113+South!BD113</f>
        <v>993</v>
      </c>
      <c r="BE113" s="4">
        <f>North!BE113+South!BE113</f>
        <v>1878</v>
      </c>
      <c r="BF113" s="51"/>
      <c r="BG113" s="152">
        <v>566</v>
      </c>
      <c r="BH113" s="152">
        <v>93</v>
      </c>
      <c r="BI113" s="152">
        <v>868</v>
      </c>
      <c r="BJ113" s="152">
        <v>329</v>
      </c>
      <c r="BK113" s="152">
        <v>756.5</v>
      </c>
      <c r="BL113" s="152">
        <v>1058</v>
      </c>
      <c r="BM113" s="1438">
        <v>710.5</v>
      </c>
    </row>
    <row r="114" spans="1:65" x14ac:dyDescent="0.25">
      <c r="A114" s="37" t="s">
        <v>161</v>
      </c>
      <c r="B114" s="19" t="s">
        <v>44</v>
      </c>
      <c r="C114" s="53">
        <f>SUM(V114                                                                                                                                                                                                                       : INDEX(V114:AG114,$B$2))</f>
        <v>1284.5</v>
      </c>
      <c r="D114" s="53">
        <f>SUM(AH114                                                                                                                                                                                                                        : INDEX(AH114:AS114,$B$2))</f>
        <v>1645.5</v>
      </c>
      <c r="E114" s="53">
        <f>SUM(AT114                                                                                                                                                                                                                        : INDEX(AT114:BE114,$B$2))</f>
        <v>2342.5</v>
      </c>
      <c r="F114" s="53">
        <f>SUM(BG114                                                                                                                                                                                                                          : INDEX(BG114:BR114,$B$2))</f>
        <v>1534</v>
      </c>
      <c r="H114" s="4">
        <f t="shared" si="173"/>
        <v>390</v>
      </c>
      <c r="I114" s="4">
        <f t="shared" si="162"/>
        <v>653.5</v>
      </c>
      <c r="J114" s="4">
        <f t="shared" si="174"/>
        <v>716.5</v>
      </c>
      <c r="K114" s="4">
        <f t="shared" si="163"/>
        <v>1132.5</v>
      </c>
      <c r="L114" s="4">
        <f t="shared" si="164"/>
        <v>307</v>
      </c>
      <c r="M114" s="4">
        <f t="shared" si="165"/>
        <v>939.5</v>
      </c>
      <c r="N114" s="4">
        <f t="shared" si="166"/>
        <v>1295</v>
      </c>
      <c r="O114" s="4">
        <f t="shared" si="167"/>
        <v>1649</v>
      </c>
      <c r="P114" s="4">
        <f t="shared" si="168"/>
        <v>939</v>
      </c>
      <c r="Q114" s="4">
        <f t="shared" si="169"/>
        <v>1054.5</v>
      </c>
      <c r="R114" s="4">
        <f t="shared" si="170"/>
        <v>1063.5</v>
      </c>
      <c r="S114" s="4">
        <f t="shared" si="171"/>
        <v>935</v>
      </c>
      <c r="T114" s="152">
        <f t="shared" si="172"/>
        <v>481</v>
      </c>
      <c r="V114" s="4">
        <f>North!V114+South!V114</f>
        <v>143</v>
      </c>
      <c r="W114" s="4">
        <f>North!W114+South!W114</f>
        <v>130</v>
      </c>
      <c r="X114" s="4">
        <f>North!X114+South!X114</f>
        <v>117</v>
      </c>
      <c r="Y114" s="4">
        <f>North!Y114+South!Y114</f>
        <v>198</v>
      </c>
      <c r="Z114" s="4">
        <f>North!Z114+South!Z114</f>
        <v>236.5</v>
      </c>
      <c r="AA114" s="4">
        <f>North!AA114+South!AA114</f>
        <v>219</v>
      </c>
      <c r="AB114" s="4">
        <f>North!AB114+South!AB114</f>
        <v>241</v>
      </c>
      <c r="AC114" s="4">
        <f>North!AC114+South!AC114</f>
        <v>176</v>
      </c>
      <c r="AD114" s="4">
        <f>North!AD114+South!AD114</f>
        <v>299.5</v>
      </c>
      <c r="AE114" s="4">
        <f>North!AE114+South!AE114</f>
        <v>288</v>
      </c>
      <c r="AF114" s="4">
        <f>North!AF114+South!AF114</f>
        <v>231</v>
      </c>
      <c r="AG114" s="4">
        <f>North!AG114+South!AG114</f>
        <v>613.5</v>
      </c>
      <c r="AH114" s="4">
        <f>North!AH114+South!AH114</f>
        <v>135</v>
      </c>
      <c r="AI114" s="4">
        <f>North!AI114+South!AI114</f>
        <v>82</v>
      </c>
      <c r="AJ114" s="4">
        <f>North!AJ114+South!AJ114</f>
        <v>90</v>
      </c>
      <c r="AK114" s="4">
        <f>North!AK114+South!AK114</f>
        <v>250</v>
      </c>
      <c r="AL114" s="4">
        <f>North!AL114+South!AL114</f>
        <v>256</v>
      </c>
      <c r="AM114" s="4">
        <f>North!AM114+South!AM114</f>
        <v>433.5</v>
      </c>
      <c r="AN114" s="4">
        <f>North!AN114+South!AN114</f>
        <v>399</v>
      </c>
      <c r="AO114" s="4">
        <f>North!AO114+South!AO114</f>
        <v>337</v>
      </c>
      <c r="AP114" s="4">
        <f>North!AP114+South!AP114</f>
        <v>559</v>
      </c>
      <c r="AQ114" s="4">
        <f>North!AQ114+South!AQ114</f>
        <v>435.5</v>
      </c>
      <c r="AR114" s="4">
        <f>North!AR114+South!AR114</f>
        <v>534.5</v>
      </c>
      <c r="AS114" s="4">
        <f>North!AS114+South!AS114</f>
        <v>679</v>
      </c>
      <c r="AT114" s="4">
        <f>North!AT114+South!AT114</f>
        <v>272</v>
      </c>
      <c r="AU114" s="4">
        <f>North!AU114+South!AU114</f>
        <v>185</v>
      </c>
      <c r="AV114" s="4">
        <f>North!AV114+South!AV114</f>
        <v>482</v>
      </c>
      <c r="AW114" s="4">
        <f>North!AW114+South!AW114</f>
        <v>394</v>
      </c>
      <c r="AX114" s="4">
        <f>North!AX114+South!AX114</f>
        <v>357</v>
      </c>
      <c r="AY114" s="4">
        <f>North!AY114+South!AY114</f>
        <v>303.5</v>
      </c>
      <c r="AZ114" s="4">
        <f>North!AZ114+South!AZ114</f>
        <v>349</v>
      </c>
      <c r="BA114" s="4">
        <f>North!BA114+South!BA114</f>
        <v>331</v>
      </c>
      <c r="BB114" s="4">
        <f>North!BB114+South!BB114</f>
        <v>383.5</v>
      </c>
      <c r="BC114" s="4">
        <f>North!BC114+South!BC114</f>
        <v>285</v>
      </c>
      <c r="BD114" s="4">
        <f>North!BD114+South!BD114</f>
        <v>216</v>
      </c>
      <c r="BE114" s="4">
        <f>North!BE114+South!BE114</f>
        <v>434</v>
      </c>
      <c r="BF114" s="51"/>
      <c r="BG114" s="152">
        <v>264</v>
      </c>
      <c r="BH114" s="152">
        <v>149</v>
      </c>
      <c r="BI114" s="152">
        <v>68</v>
      </c>
      <c r="BJ114" s="152">
        <v>179</v>
      </c>
      <c r="BK114" s="152">
        <v>166</v>
      </c>
      <c r="BL114" s="152">
        <v>432.5</v>
      </c>
      <c r="BM114" s="1438">
        <v>275.5</v>
      </c>
    </row>
    <row r="115" spans="1:65" x14ac:dyDescent="0.25">
      <c r="A115" s="37" t="s">
        <v>162</v>
      </c>
      <c r="B115" s="19" t="s">
        <v>45</v>
      </c>
      <c r="C115" s="53">
        <f>SUM(V115                                                                                                                                                                                                                       : INDEX(V115:AG115,$B$2))</f>
        <v>1552</v>
      </c>
      <c r="D115" s="53">
        <f>SUM(AH115                                                                                                                                                                                                                        : INDEX(AH115:AS115,$B$2))</f>
        <v>1831</v>
      </c>
      <c r="E115" s="53">
        <f>SUM(AT115                                                                                                                                                                                                                        : INDEX(AT115:BE115,$B$2))</f>
        <v>2902</v>
      </c>
      <c r="F115" s="53">
        <f>SUM(BG115                                                                                                                                                                                                                          : INDEX(BG115:BR115,$B$2))</f>
        <v>1566</v>
      </c>
      <c r="H115" s="4">
        <f t="shared" si="173"/>
        <v>550</v>
      </c>
      <c r="I115" s="4">
        <f t="shared" si="162"/>
        <v>679</v>
      </c>
      <c r="J115" s="4">
        <f t="shared" si="174"/>
        <v>903</v>
      </c>
      <c r="K115" s="4">
        <f t="shared" si="163"/>
        <v>1264.5</v>
      </c>
      <c r="L115" s="4">
        <f t="shared" si="164"/>
        <v>693.5</v>
      </c>
      <c r="M115" s="4">
        <f t="shared" si="165"/>
        <v>817.5</v>
      </c>
      <c r="N115" s="4">
        <f t="shared" si="166"/>
        <v>1382</v>
      </c>
      <c r="O115" s="4">
        <f t="shared" si="167"/>
        <v>1941.5</v>
      </c>
      <c r="P115" s="4">
        <f t="shared" si="168"/>
        <v>1512.5</v>
      </c>
      <c r="Q115" s="4">
        <f t="shared" si="169"/>
        <v>1037</v>
      </c>
      <c r="R115" s="4">
        <f t="shared" si="170"/>
        <v>1308</v>
      </c>
      <c r="S115" s="4">
        <f t="shared" si="171"/>
        <v>1015.5</v>
      </c>
      <c r="T115" s="152">
        <f t="shared" si="172"/>
        <v>791</v>
      </c>
      <c r="V115" s="4">
        <f>North!V115+South!V115</f>
        <v>157</v>
      </c>
      <c r="W115" s="4">
        <f>North!W115+South!W115</f>
        <v>151</v>
      </c>
      <c r="X115" s="4">
        <f>North!X115+South!X115</f>
        <v>242</v>
      </c>
      <c r="Y115" s="4">
        <f>North!Y115+South!Y115</f>
        <v>159</v>
      </c>
      <c r="Z115" s="4">
        <f>North!Z115+South!Z115</f>
        <v>173.5</v>
      </c>
      <c r="AA115" s="4">
        <f>North!AA115+South!AA115</f>
        <v>346.5</v>
      </c>
      <c r="AB115" s="4">
        <f>North!AB115+South!AB115</f>
        <v>323</v>
      </c>
      <c r="AC115" s="4">
        <f>North!AC115+South!AC115</f>
        <v>189</v>
      </c>
      <c r="AD115" s="4">
        <f>North!AD115+South!AD115</f>
        <v>391</v>
      </c>
      <c r="AE115" s="4">
        <f>North!AE115+South!AE115</f>
        <v>287</v>
      </c>
      <c r="AF115" s="4">
        <f>North!AF115+South!AF115</f>
        <v>508</v>
      </c>
      <c r="AG115" s="4">
        <f>North!AG115+South!AG115</f>
        <v>469.5</v>
      </c>
      <c r="AH115" s="4">
        <f>North!AH115+South!AH115</f>
        <v>180.5</v>
      </c>
      <c r="AI115" s="4">
        <f>North!AI115+South!AI115</f>
        <v>227</v>
      </c>
      <c r="AJ115" s="4">
        <f>North!AJ115+South!AJ115</f>
        <v>286</v>
      </c>
      <c r="AK115" s="4">
        <f>North!AK115+South!AK115</f>
        <v>128</v>
      </c>
      <c r="AL115" s="4">
        <f>North!AL115+South!AL115</f>
        <v>263</v>
      </c>
      <c r="AM115" s="4">
        <f>North!AM115+South!AM115</f>
        <v>426.5</v>
      </c>
      <c r="AN115" s="4">
        <f>North!AN115+South!AN115</f>
        <v>320</v>
      </c>
      <c r="AO115" s="4">
        <f>North!AO115+South!AO115</f>
        <v>454</v>
      </c>
      <c r="AP115" s="4">
        <f>North!AP115+South!AP115</f>
        <v>608</v>
      </c>
      <c r="AQ115" s="4">
        <f>North!AQ115+South!AQ115</f>
        <v>356</v>
      </c>
      <c r="AR115" s="4">
        <f>North!AR115+South!AR115</f>
        <v>561</v>
      </c>
      <c r="AS115" s="4">
        <f>North!AS115+South!AS115</f>
        <v>1024.5</v>
      </c>
      <c r="AT115" s="4">
        <f>North!AT115+South!AT115</f>
        <v>412.5</v>
      </c>
      <c r="AU115" s="4">
        <f>North!AU115+South!AU115</f>
        <v>625</v>
      </c>
      <c r="AV115" s="4">
        <f>North!AV115+South!AV115</f>
        <v>475</v>
      </c>
      <c r="AW115" s="4">
        <f>North!AW115+South!AW115</f>
        <v>306</v>
      </c>
      <c r="AX115" s="4">
        <f>North!AX115+South!AX115</f>
        <v>352</v>
      </c>
      <c r="AY115" s="4">
        <f>North!AY115+South!AY115</f>
        <v>379</v>
      </c>
      <c r="AZ115" s="4">
        <f>North!AZ115+South!AZ115</f>
        <v>352.5</v>
      </c>
      <c r="BA115" s="4">
        <f>North!BA115+South!BA115</f>
        <v>395.5</v>
      </c>
      <c r="BB115" s="4">
        <f>North!BB115+South!BB115</f>
        <v>560</v>
      </c>
      <c r="BC115" s="4">
        <f>North!BC115+South!BC115</f>
        <v>200</v>
      </c>
      <c r="BD115" s="4">
        <f>North!BD115+South!BD115</f>
        <v>340</v>
      </c>
      <c r="BE115" s="4">
        <f>North!BE115+South!BE115</f>
        <v>475.5</v>
      </c>
      <c r="BF115" s="51"/>
      <c r="BG115" s="152">
        <v>124</v>
      </c>
      <c r="BH115" s="152">
        <v>244</v>
      </c>
      <c r="BI115" s="152">
        <v>423</v>
      </c>
      <c r="BJ115" s="152">
        <v>50</v>
      </c>
      <c r="BK115" s="152">
        <v>242.5</v>
      </c>
      <c r="BL115" s="152">
        <v>282.5</v>
      </c>
      <c r="BM115" s="1438">
        <v>200</v>
      </c>
    </row>
    <row r="116" spans="1:65" x14ac:dyDescent="0.25">
      <c r="A116" s="37" t="s">
        <v>163</v>
      </c>
      <c r="B116" s="19" t="s">
        <v>46</v>
      </c>
      <c r="C116" s="53">
        <f>SUM(V116                                                                                                                                                                                                                       : INDEX(V116:AG116,$B$2))</f>
        <v>1107</v>
      </c>
      <c r="D116" s="53">
        <f>SUM(AH116                                                                                                                                                                                                                        : INDEX(AH116:AS116,$B$2))</f>
        <v>1479.5</v>
      </c>
      <c r="E116" s="53">
        <f>SUM(AT116                                                                                                                                                                                                                        : INDEX(AT116:BE116,$B$2))</f>
        <v>1922.5</v>
      </c>
      <c r="F116" s="53">
        <f>SUM(BG116                                                                                                                                                                                                                          : INDEX(BG116:BR116,$B$2))</f>
        <v>660.5</v>
      </c>
      <c r="H116" s="4">
        <f t="shared" si="173"/>
        <v>327</v>
      </c>
      <c r="I116" s="4">
        <f t="shared" si="162"/>
        <v>612</v>
      </c>
      <c r="J116" s="4">
        <f t="shared" si="174"/>
        <v>669</v>
      </c>
      <c r="K116" s="4">
        <f t="shared" si="163"/>
        <v>1030</v>
      </c>
      <c r="L116" s="4">
        <f t="shared" si="164"/>
        <v>690.5</v>
      </c>
      <c r="M116" s="4">
        <f t="shared" si="165"/>
        <v>624</v>
      </c>
      <c r="N116" s="4">
        <f t="shared" si="166"/>
        <v>719.5</v>
      </c>
      <c r="O116" s="4">
        <f t="shared" si="167"/>
        <v>1210.5</v>
      </c>
      <c r="P116" s="4">
        <f t="shared" si="168"/>
        <v>1208</v>
      </c>
      <c r="Q116" s="4">
        <f t="shared" si="169"/>
        <v>534.5</v>
      </c>
      <c r="R116" s="4">
        <f t="shared" si="170"/>
        <v>464</v>
      </c>
      <c r="S116" s="4">
        <f t="shared" si="171"/>
        <v>419.5</v>
      </c>
      <c r="T116" s="152">
        <f t="shared" si="172"/>
        <v>355</v>
      </c>
      <c r="V116" s="4">
        <f>North!V116+South!V116</f>
        <v>90</v>
      </c>
      <c r="W116" s="4">
        <f>North!W116+South!W116</f>
        <v>77</v>
      </c>
      <c r="X116" s="4">
        <f>North!X116+South!X116</f>
        <v>160</v>
      </c>
      <c r="Y116" s="4">
        <f>North!Y116+South!Y116</f>
        <v>209</v>
      </c>
      <c r="Z116" s="4">
        <f>North!Z116+South!Z116</f>
        <v>226</v>
      </c>
      <c r="AA116" s="4">
        <f>North!AA116+South!AA116</f>
        <v>177</v>
      </c>
      <c r="AB116" s="4">
        <f>North!AB116+South!AB116</f>
        <v>168</v>
      </c>
      <c r="AC116" s="4">
        <f>North!AC116+South!AC116</f>
        <v>178</v>
      </c>
      <c r="AD116" s="4">
        <f>North!AD116+South!AD116</f>
        <v>323</v>
      </c>
      <c r="AE116" s="4">
        <f>North!AE116+South!AE116</f>
        <v>235</v>
      </c>
      <c r="AF116" s="4">
        <f>North!AF116+South!AF116</f>
        <v>389</v>
      </c>
      <c r="AG116" s="4">
        <f>North!AG116+South!AG116</f>
        <v>406</v>
      </c>
      <c r="AH116" s="4">
        <f>North!AH116+South!AH116</f>
        <v>150.5</v>
      </c>
      <c r="AI116" s="4">
        <f>North!AI116+South!AI116</f>
        <v>144</v>
      </c>
      <c r="AJ116" s="4">
        <f>North!AJ116+South!AJ116</f>
        <v>396</v>
      </c>
      <c r="AK116" s="4">
        <f>North!AK116+South!AK116</f>
        <v>269</v>
      </c>
      <c r="AL116" s="4">
        <f>North!AL116+South!AL116</f>
        <v>183</v>
      </c>
      <c r="AM116" s="4">
        <f>North!AM116+South!AM116</f>
        <v>172</v>
      </c>
      <c r="AN116" s="4">
        <f>North!AN116+South!AN116</f>
        <v>165</v>
      </c>
      <c r="AO116" s="4">
        <f>North!AO116+South!AO116</f>
        <v>226</v>
      </c>
      <c r="AP116" s="4">
        <f>North!AP116+South!AP116</f>
        <v>328.5</v>
      </c>
      <c r="AQ116" s="4">
        <f>North!AQ116+South!AQ116</f>
        <v>327.5</v>
      </c>
      <c r="AR116" s="4">
        <f>North!AR116+South!AR116</f>
        <v>312.5</v>
      </c>
      <c r="AS116" s="4">
        <f>North!AS116+South!AS116</f>
        <v>570.5</v>
      </c>
      <c r="AT116" s="4">
        <f>North!AT116+South!AT116</f>
        <v>186.5</v>
      </c>
      <c r="AU116" s="4">
        <f>North!AU116+South!AU116</f>
        <v>390</v>
      </c>
      <c r="AV116" s="4">
        <f>North!AV116+South!AV116</f>
        <v>631.5</v>
      </c>
      <c r="AW116" s="4">
        <f>North!AW116+South!AW116</f>
        <v>224.5</v>
      </c>
      <c r="AX116" s="4">
        <f>North!AX116+South!AX116</f>
        <v>153</v>
      </c>
      <c r="AY116" s="4">
        <f>North!AY116+South!AY116</f>
        <v>157</v>
      </c>
      <c r="AZ116" s="4">
        <f>North!AZ116+South!AZ116</f>
        <v>180</v>
      </c>
      <c r="BA116" s="4">
        <f>North!BA116+South!BA116</f>
        <v>108.5</v>
      </c>
      <c r="BB116" s="4">
        <f>North!BB116+South!BB116</f>
        <v>175.5</v>
      </c>
      <c r="BC116" s="4">
        <f>North!BC116+South!BC116</f>
        <v>69</v>
      </c>
      <c r="BD116" s="4">
        <f>North!BD116+South!BD116</f>
        <v>133.5</v>
      </c>
      <c r="BE116" s="4">
        <f>North!BE116+South!BE116</f>
        <v>217</v>
      </c>
      <c r="BF116" s="51"/>
      <c r="BG116" s="152">
        <v>97</v>
      </c>
      <c r="BH116" s="152">
        <v>66</v>
      </c>
      <c r="BI116" s="152">
        <v>192</v>
      </c>
      <c r="BJ116" s="152">
        <v>52</v>
      </c>
      <c r="BK116" s="152">
        <v>106.5</v>
      </c>
      <c r="BL116" s="152">
        <v>109</v>
      </c>
      <c r="BM116" s="1438">
        <v>38</v>
      </c>
    </row>
    <row r="117" spans="1:65" x14ac:dyDescent="0.25">
      <c r="A117" s="37" t="s">
        <v>164</v>
      </c>
      <c r="B117" s="19" t="s">
        <v>47</v>
      </c>
      <c r="C117" s="53">
        <f>SUM(V117                                                                                                                                                                                                                       : INDEX(V117:AG117,$B$2))</f>
        <v>933.5</v>
      </c>
      <c r="D117" s="53">
        <f>SUM(AH117                                                                                                                                                                                                                        : INDEX(AH117:AS117,$B$2))</f>
        <v>1657</v>
      </c>
      <c r="E117" s="53">
        <f>SUM(AT117                                                                                                                                                                                                                        : INDEX(AT117:BE117,$B$2))</f>
        <v>1945.5</v>
      </c>
      <c r="F117" s="53">
        <f>SUM(BG117                                                                                                                                                                                                                          : INDEX(BG117:BR117,$B$2))</f>
        <v>693.5</v>
      </c>
      <c r="H117" s="4">
        <f t="shared" si="173"/>
        <v>234</v>
      </c>
      <c r="I117" s="4">
        <f t="shared" si="162"/>
        <v>495.5</v>
      </c>
      <c r="J117" s="4">
        <f t="shared" si="174"/>
        <v>658</v>
      </c>
      <c r="K117" s="4">
        <f t="shared" si="163"/>
        <v>1136</v>
      </c>
      <c r="L117" s="4">
        <f t="shared" si="164"/>
        <v>553</v>
      </c>
      <c r="M117" s="4">
        <f t="shared" si="165"/>
        <v>879</v>
      </c>
      <c r="N117" s="4">
        <f t="shared" si="166"/>
        <v>696.5</v>
      </c>
      <c r="O117" s="4">
        <f t="shared" si="167"/>
        <v>1101.5</v>
      </c>
      <c r="P117" s="4">
        <f t="shared" si="168"/>
        <v>428.5</v>
      </c>
      <c r="Q117" s="4">
        <f t="shared" si="169"/>
        <v>1333</v>
      </c>
      <c r="R117" s="4">
        <f t="shared" si="170"/>
        <v>536.5</v>
      </c>
      <c r="S117" s="4">
        <f t="shared" si="171"/>
        <v>313</v>
      </c>
      <c r="T117" s="152">
        <f t="shared" si="172"/>
        <v>316.5</v>
      </c>
      <c r="V117" s="4">
        <f>North!V117+South!V117</f>
        <v>63</v>
      </c>
      <c r="W117" s="4">
        <f>North!W117+South!W117</f>
        <v>70</v>
      </c>
      <c r="X117" s="4">
        <f>North!X117+South!X117</f>
        <v>101</v>
      </c>
      <c r="Y117" s="4">
        <f>North!Y117+South!Y117</f>
        <v>154</v>
      </c>
      <c r="Z117" s="4">
        <f>North!Z117+South!Z117</f>
        <v>169</v>
      </c>
      <c r="AA117" s="4">
        <f>North!AA117+South!AA117</f>
        <v>172.5</v>
      </c>
      <c r="AB117" s="4">
        <f>North!AB117+South!AB117</f>
        <v>204</v>
      </c>
      <c r="AC117" s="4">
        <f>North!AC117+South!AC117</f>
        <v>152</v>
      </c>
      <c r="AD117" s="4">
        <f>North!AD117+South!AD117</f>
        <v>302</v>
      </c>
      <c r="AE117" s="4">
        <f>North!AE117+South!AE117</f>
        <v>231</v>
      </c>
      <c r="AF117" s="4">
        <f>North!AF117+South!AF117</f>
        <v>455</v>
      </c>
      <c r="AG117" s="4">
        <f>North!AG117+South!AG117</f>
        <v>450</v>
      </c>
      <c r="AH117" s="4">
        <f>North!AH117+South!AH117</f>
        <v>116</v>
      </c>
      <c r="AI117" s="4">
        <f>North!AI117+South!AI117</f>
        <v>139</v>
      </c>
      <c r="AJ117" s="4">
        <f>North!AJ117+South!AJ117</f>
        <v>298</v>
      </c>
      <c r="AK117" s="4">
        <f>North!AK117+South!AK117</f>
        <v>217</v>
      </c>
      <c r="AL117" s="4">
        <f>North!AL117+South!AL117</f>
        <v>266</v>
      </c>
      <c r="AM117" s="4">
        <f>North!AM117+South!AM117</f>
        <v>396</v>
      </c>
      <c r="AN117" s="4">
        <f>North!AN117+South!AN117</f>
        <v>225</v>
      </c>
      <c r="AO117" s="4">
        <f>North!AO117+South!AO117</f>
        <v>206.5</v>
      </c>
      <c r="AP117" s="4">
        <f>North!AP117+South!AP117</f>
        <v>265</v>
      </c>
      <c r="AQ117" s="4">
        <f>North!AQ117+South!AQ117</f>
        <v>191</v>
      </c>
      <c r="AR117" s="4">
        <f>North!AR117+South!AR117</f>
        <v>329</v>
      </c>
      <c r="AS117" s="4">
        <f>North!AS117+South!AS117</f>
        <v>581.5</v>
      </c>
      <c r="AT117" s="4">
        <f>North!AT117+South!AT117</f>
        <v>75</v>
      </c>
      <c r="AU117" s="4">
        <f>North!AU117+South!AU117</f>
        <v>125</v>
      </c>
      <c r="AV117" s="4">
        <f>North!AV117+South!AV117</f>
        <v>228.5</v>
      </c>
      <c r="AW117" s="4">
        <f>North!AW117+South!AW117</f>
        <v>237</v>
      </c>
      <c r="AX117" s="4">
        <f>North!AX117+South!AX117</f>
        <v>874</v>
      </c>
      <c r="AY117" s="4">
        <f>North!AY117+South!AY117</f>
        <v>222</v>
      </c>
      <c r="AZ117" s="4">
        <f>North!AZ117+South!AZ117</f>
        <v>184</v>
      </c>
      <c r="BA117" s="4">
        <f>North!BA117+South!BA117</f>
        <v>144.5</v>
      </c>
      <c r="BB117" s="4">
        <f>North!BB117+South!BB117</f>
        <v>208</v>
      </c>
      <c r="BC117" s="4">
        <f>North!BC117+South!BC117</f>
        <v>67</v>
      </c>
      <c r="BD117" s="4">
        <f>North!BD117+South!BD117</f>
        <v>110.5</v>
      </c>
      <c r="BE117" s="4">
        <f>North!BE117+South!BE117</f>
        <v>135.5</v>
      </c>
      <c r="BF117" s="51"/>
      <c r="BG117" s="152">
        <v>81</v>
      </c>
      <c r="BH117" s="152">
        <v>93</v>
      </c>
      <c r="BI117" s="152">
        <v>142.5</v>
      </c>
      <c r="BJ117" s="152">
        <v>79</v>
      </c>
      <c r="BK117" s="152">
        <v>86</v>
      </c>
      <c r="BL117" s="152">
        <v>115</v>
      </c>
      <c r="BM117" s="1438">
        <v>97</v>
      </c>
    </row>
    <row r="118" spans="1:65" x14ac:dyDescent="0.25">
      <c r="A118" s="37" t="s">
        <v>165</v>
      </c>
      <c r="B118" s="19" t="s">
        <v>48</v>
      </c>
      <c r="C118" s="53">
        <f>SUM(V118                                                                                                                                                                                                                       : INDEX(V118:AG118,$B$2))</f>
        <v>237.5</v>
      </c>
      <c r="D118" s="53">
        <f>SUM(AH118                                                                                                                                                                                                                        : INDEX(AH118:AS118,$B$2))</f>
        <v>1033</v>
      </c>
      <c r="E118" s="53">
        <f>SUM(AT118                                                                                                                                                                                                                        : INDEX(AT118:BE118,$B$2))</f>
        <v>1422.5</v>
      </c>
      <c r="F118" s="53">
        <f>SUM(BG118                                                                                                                                                                                                                          : INDEX(BG118:BR118,$B$2))</f>
        <v>996</v>
      </c>
      <c r="H118" s="4">
        <f t="shared" si="173"/>
        <v>72</v>
      </c>
      <c r="I118" s="4">
        <f t="shared" si="162"/>
        <v>112.5</v>
      </c>
      <c r="J118" s="4">
        <f t="shared" si="174"/>
        <v>253.5</v>
      </c>
      <c r="K118" s="4">
        <f t="shared" si="163"/>
        <v>621</v>
      </c>
      <c r="L118" s="4">
        <f t="shared" si="164"/>
        <v>349</v>
      </c>
      <c r="M118" s="4">
        <f t="shared" si="165"/>
        <v>527</v>
      </c>
      <c r="N118" s="4">
        <f t="shared" si="166"/>
        <v>629.5</v>
      </c>
      <c r="O118" s="4">
        <f t="shared" si="167"/>
        <v>1140.5</v>
      </c>
      <c r="P118" s="4">
        <f t="shared" si="168"/>
        <v>544</v>
      </c>
      <c r="Q118" s="4">
        <f t="shared" si="169"/>
        <v>691.5</v>
      </c>
      <c r="R118" s="4">
        <f t="shared" si="170"/>
        <v>580</v>
      </c>
      <c r="S118" s="4">
        <f t="shared" si="171"/>
        <v>795</v>
      </c>
      <c r="T118" s="152">
        <f t="shared" si="172"/>
        <v>359</v>
      </c>
      <c r="V118" s="4">
        <f>North!V118+South!V118</f>
        <v>26</v>
      </c>
      <c r="W118" s="4">
        <f>North!W118+South!W118</f>
        <v>20</v>
      </c>
      <c r="X118" s="4">
        <f>North!X118+South!X118</f>
        <v>26</v>
      </c>
      <c r="Y118" s="4">
        <f>North!Y118+South!Y118</f>
        <v>21</v>
      </c>
      <c r="Z118" s="4">
        <f>North!Z118+South!Z118</f>
        <v>43</v>
      </c>
      <c r="AA118" s="4">
        <f>North!AA118+South!AA118</f>
        <v>48.5</v>
      </c>
      <c r="AB118" s="4">
        <f>North!AB118+South!AB118</f>
        <v>53</v>
      </c>
      <c r="AC118" s="4">
        <f>North!AC118+South!AC118</f>
        <v>60.5</v>
      </c>
      <c r="AD118" s="4">
        <f>North!AD118+South!AD118</f>
        <v>140</v>
      </c>
      <c r="AE118" s="4">
        <f>North!AE118+South!AE118</f>
        <v>89.5</v>
      </c>
      <c r="AF118" s="4">
        <f>North!AF118+South!AF118</f>
        <v>250</v>
      </c>
      <c r="AG118" s="4">
        <f>North!AG118+South!AG118</f>
        <v>281.5</v>
      </c>
      <c r="AH118" s="4">
        <f>North!AH118+South!AH118</f>
        <v>89</v>
      </c>
      <c r="AI118" s="4">
        <f>North!AI118+South!AI118</f>
        <v>76</v>
      </c>
      <c r="AJ118" s="4">
        <f>North!AJ118+South!AJ118</f>
        <v>184</v>
      </c>
      <c r="AK118" s="4">
        <f>North!AK118+South!AK118</f>
        <v>113</v>
      </c>
      <c r="AL118" s="4">
        <f>North!AL118+South!AL118</f>
        <v>143</v>
      </c>
      <c r="AM118" s="4">
        <f>North!AM118+South!AM118</f>
        <v>271</v>
      </c>
      <c r="AN118" s="4">
        <f>North!AN118+South!AN118</f>
        <v>157</v>
      </c>
      <c r="AO118" s="4">
        <f>North!AO118+South!AO118</f>
        <v>186</v>
      </c>
      <c r="AP118" s="4">
        <f>North!AP118+South!AP118</f>
        <v>286.5</v>
      </c>
      <c r="AQ118" s="4">
        <f>North!AQ118+South!AQ118</f>
        <v>234.5</v>
      </c>
      <c r="AR118" s="4">
        <f>North!AR118+South!AR118</f>
        <v>304.5</v>
      </c>
      <c r="AS118" s="4">
        <f>North!AS118+South!AS118</f>
        <v>601.5</v>
      </c>
      <c r="AT118" s="4">
        <f>North!AT118+South!AT118</f>
        <v>147</v>
      </c>
      <c r="AU118" s="4">
        <f>North!AU118+South!AU118</f>
        <v>167.5</v>
      </c>
      <c r="AV118" s="4">
        <f>North!AV118+South!AV118</f>
        <v>229.5</v>
      </c>
      <c r="AW118" s="4">
        <f>North!AW118+South!AW118</f>
        <v>253</v>
      </c>
      <c r="AX118" s="4">
        <f>North!AX118+South!AX118</f>
        <v>228</v>
      </c>
      <c r="AY118" s="4">
        <f>North!AY118+South!AY118</f>
        <v>210.5</v>
      </c>
      <c r="AZ118" s="4">
        <f>North!AZ118+South!AZ118</f>
        <v>187</v>
      </c>
      <c r="BA118" s="4">
        <f>North!BA118+South!BA118</f>
        <v>169</v>
      </c>
      <c r="BB118" s="4">
        <f>North!BB118+South!BB118</f>
        <v>224</v>
      </c>
      <c r="BC118" s="4">
        <f>North!BC118+South!BC118</f>
        <v>200</v>
      </c>
      <c r="BD118" s="4">
        <f>North!BD118+South!BD118</f>
        <v>190.5</v>
      </c>
      <c r="BE118" s="4">
        <f>North!BE118+South!BE118</f>
        <v>404.5</v>
      </c>
      <c r="BF118" s="51"/>
      <c r="BG118" s="152">
        <v>98</v>
      </c>
      <c r="BH118" s="152">
        <v>73</v>
      </c>
      <c r="BI118" s="152">
        <v>188</v>
      </c>
      <c r="BJ118" s="152">
        <v>120</v>
      </c>
      <c r="BK118" s="152">
        <v>204</v>
      </c>
      <c r="BL118" s="152">
        <v>180</v>
      </c>
      <c r="BM118" s="1438">
        <v>133</v>
      </c>
    </row>
    <row r="119" spans="1:65" x14ac:dyDescent="0.25">
      <c r="A119" s="37" t="s">
        <v>166</v>
      </c>
      <c r="B119" s="19" t="s">
        <v>49</v>
      </c>
      <c r="C119" s="53">
        <f>SUM(V119                                                                                                                                                                                                                       : INDEX(V119:AG119,$B$2))</f>
        <v>0</v>
      </c>
      <c r="D119" s="53">
        <f>SUM(AH119                                                                                                                                                                                                                        : INDEX(AH119:AS119,$B$2))</f>
        <v>0</v>
      </c>
      <c r="E119" s="53">
        <f>SUM(AT119                                                                                                                                                                                                                        : INDEX(AT119:BE119,$B$2))</f>
        <v>658.5</v>
      </c>
      <c r="F119" s="53">
        <f>SUM(BG119                                                                                                                                                                                                                          : INDEX(BG119:BR119,$B$2))</f>
        <v>982</v>
      </c>
      <c r="H119" s="4">
        <f t="shared" si="173"/>
        <v>0</v>
      </c>
      <c r="I119" s="4">
        <f t="shared" si="162"/>
        <v>0</v>
      </c>
      <c r="J119" s="4">
        <f t="shared" si="174"/>
        <v>0</v>
      </c>
      <c r="K119" s="4">
        <f t="shared" si="163"/>
        <v>0</v>
      </c>
      <c r="L119" s="4">
        <f t="shared" si="164"/>
        <v>0</v>
      </c>
      <c r="M119" s="4">
        <f t="shared" si="165"/>
        <v>0</v>
      </c>
      <c r="N119" s="4">
        <f t="shared" si="166"/>
        <v>0</v>
      </c>
      <c r="O119" s="4">
        <f t="shared" si="167"/>
        <v>0</v>
      </c>
      <c r="P119" s="4">
        <f t="shared" si="168"/>
        <v>221</v>
      </c>
      <c r="Q119" s="4">
        <f t="shared" si="169"/>
        <v>363.5</v>
      </c>
      <c r="R119" s="4">
        <f t="shared" si="170"/>
        <v>280.5</v>
      </c>
      <c r="S119" s="4">
        <f t="shared" si="171"/>
        <v>413</v>
      </c>
      <c r="T119" s="152">
        <f t="shared" si="172"/>
        <v>351.5</v>
      </c>
      <c r="U119" s="7"/>
      <c r="V119" s="4">
        <f>North!V119+South!V119</f>
        <v>0</v>
      </c>
      <c r="W119" s="4">
        <f>North!W119+South!W119</f>
        <v>0</v>
      </c>
      <c r="X119" s="4">
        <f>North!X119+South!X119</f>
        <v>0</v>
      </c>
      <c r="Y119" s="4">
        <f>North!Y119+South!Y119</f>
        <v>0</v>
      </c>
      <c r="Z119" s="4">
        <f>North!Z119+South!Z119</f>
        <v>0</v>
      </c>
      <c r="AA119" s="4">
        <f>North!AA119+South!AA119</f>
        <v>0</v>
      </c>
      <c r="AB119" s="4">
        <f>North!AB119+South!AB119</f>
        <v>0</v>
      </c>
      <c r="AC119" s="4">
        <f>North!AC119+South!AC119</f>
        <v>0</v>
      </c>
      <c r="AD119" s="4">
        <f>North!AD119+South!AD119</f>
        <v>0</v>
      </c>
      <c r="AE119" s="4">
        <f>North!AE119+South!AE119</f>
        <v>0</v>
      </c>
      <c r="AF119" s="4">
        <f>North!AF119+South!AF119</f>
        <v>0</v>
      </c>
      <c r="AG119" s="4">
        <f>North!AG119+South!AG119</f>
        <v>0</v>
      </c>
      <c r="AH119" s="4">
        <f>North!AH119+South!AH119</f>
        <v>0</v>
      </c>
      <c r="AI119" s="4">
        <f>North!AI119+South!AI119</f>
        <v>0</v>
      </c>
      <c r="AJ119" s="4">
        <f>North!AJ119+South!AJ119</f>
        <v>0</v>
      </c>
      <c r="AK119" s="4">
        <f>North!AK119+South!AK119</f>
        <v>0</v>
      </c>
      <c r="AL119" s="4">
        <f>North!AL119+South!AL119</f>
        <v>0</v>
      </c>
      <c r="AM119" s="4">
        <f>North!AM119+South!AM119</f>
        <v>0</v>
      </c>
      <c r="AN119" s="4">
        <f>North!AN119+South!AN119</f>
        <v>0</v>
      </c>
      <c r="AO119" s="4">
        <f>North!AO119+South!AO119</f>
        <v>0</v>
      </c>
      <c r="AP119" s="4">
        <f>North!AP119+South!AP119</f>
        <v>0</v>
      </c>
      <c r="AQ119" s="4">
        <f>North!AQ119+South!AQ119</f>
        <v>0</v>
      </c>
      <c r="AR119" s="4">
        <f>North!AR119+South!AR119</f>
        <v>0</v>
      </c>
      <c r="AS119" s="4">
        <f>North!AS119+South!AS119</f>
        <v>0</v>
      </c>
      <c r="AT119" s="4">
        <f>North!AT119+South!AT119</f>
        <v>0</v>
      </c>
      <c r="AU119" s="4">
        <f>North!AU119+South!AU119</f>
        <v>117.5</v>
      </c>
      <c r="AV119" s="4">
        <f>North!AV119+South!AV119</f>
        <v>103.5</v>
      </c>
      <c r="AW119" s="4">
        <f>North!AW119+South!AW119</f>
        <v>215.5</v>
      </c>
      <c r="AX119" s="4">
        <f>North!AX119+South!AX119</f>
        <v>86</v>
      </c>
      <c r="AY119" s="4">
        <f>North!AY119+South!AY119</f>
        <v>62</v>
      </c>
      <c r="AZ119" s="4">
        <f>North!AZ119+South!AZ119</f>
        <v>74</v>
      </c>
      <c r="BA119" s="4">
        <f>North!BA119+South!BA119</f>
        <v>95.5</v>
      </c>
      <c r="BB119" s="4">
        <f>North!BB119+South!BB119</f>
        <v>111</v>
      </c>
      <c r="BC119" s="4">
        <f>North!BC119+South!BC119</f>
        <v>111</v>
      </c>
      <c r="BD119" s="4">
        <f>North!BD119+South!BD119</f>
        <v>108</v>
      </c>
      <c r="BE119" s="4">
        <f>North!BE119+South!BE119</f>
        <v>194</v>
      </c>
      <c r="BF119" s="51"/>
      <c r="BG119" s="152">
        <v>76</v>
      </c>
      <c r="BH119" s="152">
        <v>65.5</v>
      </c>
      <c r="BI119" s="152">
        <v>210</v>
      </c>
      <c r="BJ119" s="152">
        <v>185.5</v>
      </c>
      <c r="BK119" s="152">
        <v>148</v>
      </c>
      <c r="BL119" s="152">
        <v>169</v>
      </c>
      <c r="BM119" s="1438">
        <v>128</v>
      </c>
    </row>
    <row r="120" spans="1:65" x14ac:dyDescent="0.25">
      <c r="A120" s="37"/>
      <c r="B120" s="3" t="s">
        <v>150</v>
      </c>
      <c r="C120" s="51">
        <f>SUM(C112:C118)</f>
        <v>7523</v>
      </c>
      <c r="D120" s="51">
        <f>SUM(D112:D118)</f>
        <v>11389</v>
      </c>
      <c r="E120" s="51">
        <f>SUM(E112:E118)</f>
        <v>19524.5</v>
      </c>
      <c r="F120" s="53">
        <f>SUM(BG120                                                                                                                                                                                                                          : INDEX(BG120:BR120,$B$2))</f>
        <v>16465</v>
      </c>
      <c r="H120" s="4">
        <f t="shared" si="173"/>
        <v>2315</v>
      </c>
      <c r="I120" s="4">
        <f t="shared" si="162"/>
        <v>3697</v>
      </c>
      <c r="J120" s="4">
        <f t="shared" si="174"/>
        <v>4642</v>
      </c>
      <c r="K120" s="4">
        <f t="shared" si="163"/>
        <v>7254</v>
      </c>
      <c r="L120" s="4">
        <f t="shared" si="164"/>
        <v>3588</v>
      </c>
      <c r="M120" s="4">
        <f t="shared" si="165"/>
        <v>5922</v>
      </c>
      <c r="N120" s="4">
        <f t="shared" si="166"/>
        <v>7118</v>
      </c>
      <c r="O120" s="4">
        <f t="shared" si="167"/>
        <v>10319</v>
      </c>
      <c r="P120" s="4">
        <f t="shared" si="168"/>
        <v>7227</v>
      </c>
      <c r="Q120" s="4">
        <f t="shared" si="169"/>
        <v>9703.5</v>
      </c>
      <c r="R120" s="4">
        <f t="shared" si="170"/>
        <v>8941.5</v>
      </c>
      <c r="S120" s="4">
        <f t="shared" si="171"/>
        <v>10016</v>
      </c>
      <c r="T120" s="152">
        <f t="shared" si="172"/>
        <v>6447.5</v>
      </c>
      <c r="U120" s="7"/>
      <c r="V120" s="44">
        <f>SUM(V112:V118)</f>
        <v>715</v>
      </c>
      <c r="W120" s="44">
        <f>SUM(W112:W118)</f>
        <v>599</v>
      </c>
      <c r="X120" s="44">
        <f>SUM(X112:X118)</f>
        <v>1001</v>
      </c>
      <c r="Y120" s="44">
        <f>SUM(Y112:Y118)</f>
        <v>1150</v>
      </c>
      <c r="Z120" s="44">
        <f t="shared" ref="Z120:BE120" si="175">SUM(Z112:Z118)</f>
        <v>1163</v>
      </c>
      <c r="AA120" s="44">
        <f t="shared" si="175"/>
        <v>1384</v>
      </c>
      <c r="AB120" s="44">
        <f t="shared" si="175"/>
        <v>1511</v>
      </c>
      <c r="AC120" s="44">
        <f t="shared" si="175"/>
        <v>1076</v>
      </c>
      <c r="AD120" s="44">
        <f t="shared" si="175"/>
        <v>2055</v>
      </c>
      <c r="AE120" s="44">
        <f t="shared" si="175"/>
        <v>1575</v>
      </c>
      <c r="AF120" s="44">
        <f t="shared" si="175"/>
        <v>2642</v>
      </c>
      <c r="AG120" s="44">
        <f t="shared" si="175"/>
        <v>3037</v>
      </c>
      <c r="AH120" s="44">
        <f t="shared" si="175"/>
        <v>817</v>
      </c>
      <c r="AI120" s="44">
        <f t="shared" si="175"/>
        <v>817</v>
      </c>
      <c r="AJ120" s="44">
        <f t="shared" si="175"/>
        <v>1954</v>
      </c>
      <c r="AK120" s="44">
        <f>SUM(AK112:AK118)</f>
        <v>1505</v>
      </c>
      <c r="AL120" s="44">
        <f t="shared" si="175"/>
        <v>1629</v>
      </c>
      <c r="AM120" s="44">
        <f t="shared" si="175"/>
        <v>2788</v>
      </c>
      <c r="AN120" s="44">
        <f t="shared" si="175"/>
        <v>1879</v>
      </c>
      <c r="AO120" s="44">
        <f t="shared" si="175"/>
        <v>2092</v>
      </c>
      <c r="AP120" s="44">
        <f t="shared" si="175"/>
        <v>3147</v>
      </c>
      <c r="AQ120" s="44">
        <f t="shared" si="175"/>
        <v>2298</v>
      </c>
      <c r="AR120" s="44">
        <f t="shared" si="175"/>
        <v>2918</v>
      </c>
      <c r="AS120" s="44">
        <f t="shared" si="175"/>
        <v>5103</v>
      </c>
      <c r="AT120" s="44">
        <f t="shared" si="175"/>
        <v>1602</v>
      </c>
      <c r="AU120" s="44">
        <f t="shared" si="175"/>
        <v>2205.5</v>
      </c>
      <c r="AV120" s="44">
        <f t="shared" si="175"/>
        <v>3419.5</v>
      </c>
      <c r="AW120" s="44">
        <f t="shared" si="175"/>
        <v>2918.5</v>
      </c>
      <c r="AX120" s="44">
        <f t="shared" si="175"/>
        <v>3322</v>
      </c>
      <c r="AY120" s="44">
        <f t="shared" si="175"/>
        <v>3463</v>
      </c>
      <c r="AZ120" s="44">
        <f t="shared" si="175"/>
        <v>2594</v>
      </c>
      <c r="BA120" s="44">
        <f t="shared" si="175"/>
        <v>2812.5</v>
      </c>
      <c r="BB120" s="44">
        <f t="shared" si="175"/>
        <v>3535</v>
      </c>
      <c r="BC120" s="44">
        <f t="shared" si="175"/>
        <v>2417</v>
      </c>
      <c r="BD120" s="44">
        <f t="shared" si="175"/>
        <v>2783</v>
      </c>
      <c r="BE120" s="44">
        <f t="shared" si="175"/>
        <v>4816</v>
      </c>
      <c r="BF120" s="53"/>
      <c r="BG120" s="44">
        <v>1888</v>
      </c>
      <c r="BH120" s="44">
        <v>1354.5</v>
      </c>
      <c r="BI120" s="44">
        <v>3205</v>
      </c>
      <c r="BJ120" s="44">
        <v>1735.5</v>
      </c>
      <c r="BK120" s="44">
        <v>2769</v>
      </c>
      <c r="BL120" s="44">
        <v>3367</v>
      </c>
      <c r="BM120" s="44">
        <v>2146</v>
      </c>
    </row>
    <row r="121" spans="1:65" x14ac:dyDescent="0.25">
      <c r="A121" s="38" t="s">
        <v>204</v>
      </c>
      <c r="B121" s="3" t="s">
        <v>59</v>
      </c>
      <c r="C121" s="51">
        <f>SUM(C112:C119)</f>
        <v>7523</v>
      </c>
      <c r="D121" s="51">
        <f>SUM(D112:D119)</f>
        <v>11389</v>
      </c>
      <c r="E121" s="51">
        <f>SUM(E112:E119)</f>
        <v>20183</v>
      </c>
      <c r="F121" s="53">
        <f>SUM(BG121                                                                                                                                                                                                                          : INDEX(BG121:BR121,$B$2))</f>
        <v>17447</v>
      </c>
      <c r="H121" s="4">
        <f t="shared" si="173"/>
        <v>2315</v>
      </c>
      <c r="I121" s="4">
        <f t="shared" si="162"/>
        <v>3697</v>
      </c>
      <c r="J121" s="4">
        <f t="shared" si="174"/>
        <v>4642</v>
      </c>
      <c r="K121" s="4">
        <f t="shared" si="163"/>
        <v>7254</v>
      </c>
      <c r="L121" s="4">
        <f t="shared" si="164"/>
        <v>3588</v>
      </c>
      <c r="M121" s="4">
        <f t="shared" si="165"/>
        <v>5922</v>
      </c>
      <c r="N121" s="4">
        <f t="shared" si="166"/>
        <v>7118</v>
      </c>
      <c r="O121" s="4">
        <f t="shared" si="167"/>
        <v>10319</v>
      </c>
      <c r="P121" s="4">
        <f t="shared" si="168"/>
        <v>7448</v>
      </c>
      <c r="Q121" s="4">
        <f t="shared" si="169"/>
        <v>10067</v>
      </c>
      <c r="R121" s="4">
        <f t="shared" si="170"/>
        <v>9222</v>
      </c>
      <c r="S121" s="4">
        <f t="shared" si="171"/>
        <v>10429</v>
      </c>
      <c r="T121" s="152">
        <f t="shared" si="172"/>
        <v>6799</v>
      </c>
      <c r="U121" s="5"/>
      <c r="V121" s="6">
        <f>V120+V119</f>
        <v>715</v>
      </c>
      <c r="W121" s="6">
        <f t="shared" ref="W121:BE121" si="176">W120+W119</f>
        <v>599</v>
      </c>
      <c r="X121" s="6">
        <f t="shared" si="176"/>
        <v>1001</v>
      </c>
      <c r="Y121" s="6">
        <f t="shared" si="176"/>
        <v>1150</v>
      </c>
      <c r="Z121" s="6">
        <f t="shared" si="176"/>
        <v>1163</v>
      </c>
      <c r="AA121" s="6">
        <f t="shared" si="176"/>
        <v>1384</v>
      </c>
      <c r="AB121" s="6">
        <f t="shared" si="176"/>
        <v>1511</v>
      </c>
      <c r="AC121" s="6">
        <f t="shared" si="176"/>
        <v>1076</v>
      </c>
      <c r="AD121" s="6">
        <f t="shared" si="176"/>
        <v>2055</v>
      </c>
      <c r="AE121" s="6">
        <f t="shared" si="176"/>
        <v>1575</v>
      </c>
      <c r="AF121" s="6">
        <f t="shared" si="176"/>
        <v>2642</v>
      </c>
      <c r="AG121" s="6">
        <f t="shared" si="176"/>
        <v>3037</v>
      </c>
      <c r="AH121" s="6">
        <f t="shared" si="176"/>
        <v>817</v>
      </c>
      <c r="AI121" s="6">
        <f t="shared" si="176"/>
        <v>817</v>
      </c>
      <c r="AJ121" s="6">
        <f t="shared" si="176"/>
        <v>1954</v>
      </c>
      <c r="AK121" s="6">
        <f t="shared" si="176"/>
        <v>1505</v>
      </c>
      <c r="AL121" s="6">
        <f t="shared" si="176"/>
        <v>1629</v>
      </c>
      <c r="AM121" s="6">
        <f t="shared" si="176"/>
        <v>2788</v>
      </c>
      <c r="AN121" s="6">
        <f t="shared" si="176"/>
        <v>1879</v>
      </c>
      <c r="AO121" s="6">
        <f t="shared" si="176"/>
        <v>2092</v>
      </c>
      <c r="AP121" s="6">
        <f t="shared" si="176"/>
        <v>3147</v>
      </c>
      <c r="AQ121" s="6">
        <f t="shared" si="176"/>
        <v>2298</v>
      </c>
      <c r="AR121" s="6">
        <f t="shared" si="176"/>
        <v>2918</v>
      </c>
      <c r="AS121" s="6">
        <f t="shared" si="176"/>
        <v>5103</v>
      </c>
      <c r="AT121" s="6">
        <f t="shared" si="176"/>
        <v>1602</v>
      </c>
      <c r="AU121" s="6">
        <f t="shared" si="176"/>
        <v>2323</v>
      </c>
      <c r="AV121" s="6">
        <f t="shared" si="176"/>
        <v>3523</v>
      </c>
      <c r="AW121" s="6">
        <f t="shared" si="176"/>
        <v>3134</v>
      </c>
      <c r="AX121" s="6">
        <f t="shared" si="176"/>
        <v>3408</v>
      </c>
      <c r="AY121" s="6">
        <f t="shared" si="176"/>
        <v>3525</v>
      </c>
      <c r="AZ121" s="6">
        <f t="shared" si="176"/>
        <v>2668</v>
      </c>
      <c r="BA121" s="6">
        <f t="shared" si="176"/>
        <v>2908</v>
      </c>
      <c r="BB121" s="6">
        <f t="shared" si="176"/>
        <v>3646</v>
      </c>
      <c r="BC121" s="6">
        <f t="shared" si="176"/>
        <v>2528</v>
      </c>
      <c r="BD121" s="6">
        <f t="shared" si="176"/>
        <v>2891</v>
      </c>
      <c r="BE121" s="6">
        <f t="shared" si="176"/>
        <v>5010</v>
      </c>
      <c r="BF121" s="1308"/>
      <c r="BG121" s="44">
        <v>1964</v>
      </c>
      <c r="BH121" s="44">
        <v>1420</v>
      </c>
      <c r="BI121" s="44">
        <v>3415</v>
      </c>
      <c r="BJ121" s="44">
        <v>1921</v>
      </c>
      <c r="BK121" s="44">
        <v>2917</v>
      </c>
      <c r="BL121" s="44">
        <v>3536</v>
      </c>
      <c r="BM121" s="44">
        <v>2274</v>
      </c>
    </row>
    <row r="122" spans="1:65" x14ac:dyDescent="0.25">
      <c r="A122" s="37" t="s">
        <v>32</v>
      </c>
      <c r="B122" s="19"/>
    </row>
    <row r="123" spans="1:65" x14ac:dyDescent="0.25">
      <c r="A123" s="36" t="s">
        <v>53</v>
      </c>
      <c r="B123" s="20" t="s">
        <v>53</v>
      </c>
      <c r="C123" s="1253" t="str">
        <f>$C$3</f>
        <v>YTD '15</v>
      </c>
      <c r="D123" s="1254" t="str">
        <f>$D$3</f>
        <v>YTD '16</v>
      </c>
      <c r="E123" s="1255" t="str">
        <f>$E$3</f>
        <v>YTD '17</v>
      </c>
      <c r="F123" s="1256" t="str">
        <f>$F$3</f>
        <v>YTD '18</v>
      </c>
      <c r="G123" s="2" t="s">
        <v>32</v>
      </c>
      <c r="H123" s="24" t="str">
        <f>$H$3</f>
        <v>Q1 '15</v>
      </c>
      <c r="I123" s="24" t="str">
        <f>$I$3</f>
        <v>Q2 '15</v>
      </c>
      <c r="J123" s="24" t="str">
        <f>$J$3</f>
        <v>Q3 '15</v>
      </c>
      <c r="K123" s="24" t="str">
        <f>$K$3</f>
        <v>Q4 '15</v>
      </c>
      <c r="L123" s="26" t="str">
        <f>$L$3</f>
        <v>Q1 '16</v>
      </c>
      <c r="M123" s="26" t="str">
        <f>$M$3</f>
        <v>Q2 '16</v>
      </c>
      <c r="N123" s="26" t="str">
        <f>$N$3</f>
        <v>Q3 '16</v>
      </c>
      <c r="O123" s="26" t="str">
        <f>$O$3</f>
        <v>Q4 '16</v>
      </c>
      <c r="P123" s="24" t="str">
        <f>$P$3</f>
        <v>Q1 '17</v>
      </c>
      <c r="Q123" s="24" t="str">
        <f>$Q$3</f>
        <v>Q2 '17</v>
      </c>
      <c r="R123" s="24" t="str">
        <f>$R$3</f>
        <v>Q3 '17</v>
      </c>
      <c r="S123" s="24" t="str">
        <f>$S$3</f>
        <v>Q4 '17</v>
      </c>
      <c r="T123" s="1241" t="str">
        <f>$T$3</f>
        <v>Q1'28</v>
      </c>
      <c r="U123" s="16" t="s">
        <v>32</v>
      </c>
      <c r="V123" s="24" t="s">
        <v>0</v>
      </c>
      <c r="W123" s="24" t="s">
        <v>1</v>
      </c>
      <c r="X123" s="24" t="s">
        <v>2</v>
      </c>
      <c r="Y123" s="24" t="s">
        <v>3</v>
      </c>
      <c r="Z123" s="24" t="s">
        <v>4</v>
      </c>
      <c r="AA123" s="24" t="s">
        <v>5</v>
      </c>
      <c r="AB123" s="24" t="s">
        <v>6</v>
      </c>
      <c r="AC123" s="24" t="s">
        <v>7</v>
      </c>
      <c r="AD123" s="24" t="s">
        <v>8</v>
      </c>
      <c r="AE123" s="24" t="s">
        <v>9</v>
      </c>
      <c r="AF123" s="24" t="s">
        <v>10</v>
      </c>
      <c r="AG123" s="24" t="s">
        <v>11</v>
      </c>
      <c r="AH123" s="25" t="s">
        <v>12</v>
      </c>
      <c r="AI123" s="25" t="s">
        <v>13</v>
      </c>
      <c r="AJ123" s="25" t="s">
        <v>14</v>
      </c>
      <c r="AK123" s="25" t="s">
        <v>15</v>
      </c>
      <c r="AL123" s="25" t="s">
        <v>16</v>
      </c>
      <c r="AM123" s="25" t="s">
        <v>17</v>
      </c>
      <c r="AN123" s="25" t="s">
        <v>18</v>
      </c>
      <c r="AO123" s="25" t="s">
        <v>19</v>
      </c>
      <c r="AP123" s="25" t="s">
        <v>20</v>
      </c>
      <c r="AQ123" s="25" t="s">
        <v>21</v>
      </c>
      <c r="AR123" s="25" t="s">
        <v>22</v>
      </c>
      <c r="AS123" s="25" t="s">
        <v>23</v>
      </c>
      <c r="AT123" s="22" t="s">
        <v>24</v>
      </c>
      <c r="AU123" s="22" t="s">
        <v>25</v>
      </c>
      <c r="AV123" s="22" t="s">
        <v>26</v>
      </c>
      <c r="AW123" s="22" t="s">
        <v>27</v>
      </c>
      <c r="AX123" s="22" t="s">
        <v>28</v>
      </c>
      <c r="AY123" s="22" t="s">
        <v>29</v>
      </c>
      <c r="AZ123" s="27" t="s">
        <v>96</v>
      </c>
      <c r="BA123" s="27" t="s">
        <v>97</v>
      </c>
      <c r="BB123" s="27" t="s">
        <v>98</v>
      </c>
      <c r="BC123" s="27" t="s">
        <v>99</v>
      </c>
      <c r="BD123" s="27" t="s">
        <v>100</v>
      </c>
      <c r="BE123" s="27" t="s">
        <v>101</v>
      </c>
      <c r="BF123" s="1400" t="s">
        <v>748</v>
      </c>
      <c r="BG123" s="1241">
        <v>43118</v>
      </c>
      <c r="BH123" s="1241">
        <v>43149</v>
      </c>
      <c r="BI123" s="1241">
        <v>43177</v>
      </c>
      <c r="BJ123" s="1241">
        <v>43208</v>
      </c>
      <c r="BK123" s="1241">
        <v>43238</v>
      </c>
      <c r="BL123" s="1241">
        <v>43269</v>
      </c>
      <c r="BM123" s="1241">
        <v>43299</v>
      </c>
    </row>
    <row r="124" spans="1:65" x14ac:dyDescent="0.25">
      <c r="A124" s="37" t="s">
        <v>175</v>
      </c>
      <c r="B124" s="15" t="s">
        <v>56</v>
      </c>
      <c r="C124" s="49">
        <f t="shared" ref="C124:F131" si="177">IFERROR(C49/C112,"-")</f>
        <v>32.645109220636662</v>
      </c>
      <c r="D124" s="49">
        <f t="shared" si="177"/>
        <v>31.617058574879181</v>
      </c>
      <c r="E124" s="49">
        <f t="shared" si="177"/>
        <v>22.481278765831313</v>
      </c>
      <c r="F124" s="49">
        <f t="shared" si="177"/>
        <v>0</v>
      </c>
      <c r="H124" s="49">
        <f t="shared" ref="H124:T131" si="178">IFERROR(H49/H112,"-")</f>
        <v>28.193759868421054</v>
      </c>
      <c r="I124" s="49">
        <f t="shared" si="178"/>
        <v>31.315535632183909</v>
      </c>
      <c r="J124" s="49">
        <f t="shared" si="178"/>
        <v>36.446777777777768</v>
      </c>
      <c r="K124" s="49">
        <f t="shared" si="178"/>
        <v>29.207488390092845</v>
      </c>
      <c r="L124" s="49">
        <f t="shared" si="178"/>
        <v>29.832047457626981</v>
      </c>
      <c r="M124" s="49">
        <f t="shared" si="178"/>
        <v>32.95533924349882</v>
      </c>
      <c r="N124" s="49">
        <f t="shared" si="178"/>
        <v>27.296459722222224</v>
      </c>
      <c r="O124" s="49">
        <f t="shared" si="178"/>
        <v>29.659011664899253</v>
      </c>
      <c r="P124" s="49">
        <f t="shared" si="178"/>
        <v>27.289917037861926</v>
      </c>
      <c r="Q124" s="49">
        <f t="shared" si="178"/>
        <v>21.106326485531255</v>
      </c>
      <c r="R124" s="49">
        <f t="shared" si="178"/>
        <v>22.059307508161048</v>
      </c>
      <c r="S124" s="49">
        <f t="shared" si="178"/>
        <v>22.758566721311471</v>
      </c>
      <c r="T124" s="49">
        <f>IFERROR(T49/T112,"-")</f>
        <v>0</v>
      </c>
      <c r="V124" s="1">
        <v>25.0324512195122</v>
      </c>
      <c r="W124" s="1">
        <v>19.7552424242424</v>
      </c>
      <c r="X124" s="1">
        <v>33.425615384615398</v>
      </c>
      <c r="Y124" s="1">
        <v>33.375156804733699</v>
      </c>
      <c r="Z124" s="1">
        <v>27.2851603375527</v>
      </c>
      <c r="AA124" s="1">
        <v>32.1936610169492</v>
      </c>
      <c r="AB124" s="1">
        <v>43.875194767441897</v>
      </c>
      <c r="AC124" s="1">
        <v>25.721978609625701</v>
      </c>
      <c r="AD124" s="1">
        <v>35.026007751938003</v>
      </c>
      <c r="AE124" s="1">
        <v>27.151162393162299</v>
      </c>
      <c r="AF124" s="1">
        <v>27.188452247191002</v>
      </c>
      <c r="AG124" s="1">
        <v>31.6699623931624</v>
      </c>
      <c r="AH124" s="1">
        <v>35.149828124999999</v>
      </c>
      <c r="AI124" s="1">
        <v>31.867835820895099</v>
      </c>
      <c r="AJ124" s="1">
        <v>26.925121951219499</v>
      </c>
      <c r="AK124" s="1">
        <v>37.592350282485903</v>
      </c>
      <c r="AL124" s="1">
        <v>31.795124999999999</v>
      </c>
      <c r="AM124" s="1">
        <v>27.800063432835799</v>
      </c>
      <c r="AN124" s="1">
        <v>31.2578363636364</v>
      </c>
      <c r="AO124" s="1">
        <v>25.938352657004799</v>
      </c>
      <c r="AP124" s="1">
        <v>25.281529010238899</v>
      </c>
      <c r="AQ124" s="1">
        <v>27.026854700854699</v>
      </c>
      <c r="AR124" s="1">
        <v>28.059678700361001</v>
      </c>
      <c r="AS124" s="1">
        <v>32.110261574074102</v>
      </c>
      <c r="AT124" s="39">
        <v>22.4601875</v>
      </c>
      <c r="AU124" s="39">
        <v>32.715865853658599</v>
      </c>
      <c r="AV124" s="39">
        <v>26.0615245478036</v>
      </c>
      <c r="AW124" s="39">
        <v>20.0956209987196</v>
      </c>
      <c r="AX124" s="39">
        <v>21.665062362435801</v>
      </c>
      <c r="AY124" s="39">
        <v>21.616416978776499</v>
      </c>
      <c r="AZ124" s="39">
        <v>20.286642402183801</v>
      </c>
      <c r="BA124" s="39">
        <v>23.002549999999999</v>
      </c>
      <c r="BB124" s="39">
        <v>22.343330000000002</v>
      </c>
      <c r="BC124" s="39">
        <v>20.942720000000001</v>
      </c>
      <c r="BD124" s="39">
        <v>23.376239999999999</v>
      </c>
      <c r="BE124" s="39">
        <v>23.76831</v>
      </c>
      <c r="BF124" s="1309"/>
      <c r="BG124" s="39"/>
      <c r="BH124" s="39"/>
      <c r="BI124" s="39"/>
      <c r="BJ124" s="39"/>
      <c r="BK124" s="39"/>
      <c r="BL124" s="39"/>
      <c r="BM124" s="39"/>
    </row>
    <row r="125" spans="1:65" x14ac:dyDescent="0.25">
      <c r="A125" s="37" t="s">
        <v>176</v>
      </c>
      <c r="B125" s="19" t="s">
        <v>43</v>
      </c>
      <c r="C125" s="49">
        <f t="shared" si="177"/>
        <v>15.30803939899833</v>
      </c>
      <c r="D125" s="49">
        <f t="shared" si="177"/>
        <v>15.236875471698145</v>
      </c>
      <c r="E125" s="49">
        <f t="shared" si="177"/>
        <v>14.190188689968743</v>
      </c>
      <c r="F125" s="49">
        <f t="shared" si="177"/>
        <v>0</v>
      </c>
      <c r="H125" s="49">
        <f t="shared" si="178"/>
        <v>14.26757876712329</v>
      </c>
      <c r="I125" s="49">
        <f t="shared" si="178"/>
        <v>17.086681465821002</v>
      </c>
      <c r="J125" s="49">
        <f t="shared" si="178"/>
        <v>14.181439471007121</v>
      </c>
      <c r="K125" s="49">
        <f t="shared" si="178"/>
        <v>15.305815308988784</v>
      </c>
      <c r="L125" s="49">
        <f t="shared" si="178"/>
        <v>16.574820000000003</v>
      </c>
      <c r="M125" s="49">
        <f t="shared" si="178"/>
        <v>15.322075934579486</v>
      </c>
      <c r="N125" s="49">
        <f t="shared" si="178"/>
        <v>13.844829525915047</v>
      </c>
      <c r="O125" s="49">
        <f t="shared" si="178"/>
        <v>14.358412194687176</v>
      </c>
      <c r="P125" s="49">
        <f t="shared" si="178"/>
        <v>14.29262875662935</v>
      </c>
      <c r="Q125" s="49">
        <f t="shared" si="178"/>
        <v>14.171102348091054</v>
      </c>
      <c r="R125" s="49">
        <f t="shared" si="178"/>
        <v>14.306582838038631</v>
      </c>
      <c r="S125" s="49">
        <f t="shared" si="178"/>
        <v>14.55346100917431</v>
      </c>
      <c r="T125" s="49">
        <f t="shared" si="178"/>
        <v>0</v>
      </c>
      <c r="V125" s="1">
        <v>14.3831818181818</v>
      </c>
      <c r="W125" s="1">
        <v>13.3606</v>
      </c>
      <c r="X125" s="1">
        <v>14.5655201005025</v>
      </c>
      <c r="Y125" s="1">
        <v>20.5810708333333</v>
      </c>
      <c r="Z125" s="1">
        <v>16.4559923664122</v>
      </c>
      <c r="AA125" s="1">
        <v>14.468648351648399</v>
      </c>
      <c r="AB125" s="1">
        <v>13.00454</v>
      </c>
      <c r="AC125" s="1">
        <v>13.077528634361199</v>
      </c>
      <c r="AD125" s="1">
        <v>15.8132192118227</v>
      </c>
      <c r="AE125" s="1">
        <v>14.3147137546468</v>
      </c>
      <c r="AF125" s="1">
        <v>14.2697892234549</v>
      </c>
      <c r="AG125" s="1">
        <v>17.062187022900801</v>
      </c>
      <c r="AH125" s="1">
        <v>16.685963414634099</v>
      </c>
      <c r="AI125" s="1">
        <v>13.424341463414599</v>
      </c>
      <c r="AJ125" s="1">
        <v>17.039792910447801</v>
      </c>
      <c r="AK125" s="1">
        <v>21.221091168091199</v>
      </c>
      <c r="AL125" s="1">
        <v>15.0615812807882</v>
      </c>
      <c r="AM125" s="1">
        <v>13.2647005235603</v>
      </c>
      <c r="AN125" s="1">
        <v>13.0849383697813</v>
      </c>
      <c r="AO125" s="1">
        <v>13.785278065630401</v>
      </c>
      <c r="AP125" s="1">
        <v>14.281856843209299</v>
      </c>
      <c r="AQ125" s="1">
        <v>13.349836606441499</v>
      </c>
      <c r="AR125" s="1">
        <v>15.224810298103</v>
      </c>
      <c r="AS125" s="1">
        <v>14.3602000000001</v>
      </c>
      <c r="AT125" s="39">
        <v>14.10920350877193</v>
      </c>
      <c r="AU125" s="39">
        <v>13.761591549295799</v>
      </c>
      <c r="AV125" s="39">
        <v>14.5750811359026</v>
      </c>
      <c r="AW125" s="39">
        <v>14.7347026279391</v>
      </c>
      <c r="AX125" s="39">
        <v>14.3565262379897</v>
      </c>
      <c r="AY125" s="39">
        <v>13.7877050359712</v>
      </c>
      <c r="AZ125" s="39">
        <v>14.0379166666667</v>
      </c>
      <c r="BA125" s="39">
        <v>14.19197</v>
      </c>
      <c r="BB125" s="39">
        <v>14.640219999999999</v>
      </c>
      <c r="BC125" s="39">
        <v>14.78351</v>
      </c>
      <c r="BD125" s="39">
        <v>14.771129999999999</v>
      </c>
      <c r="BE125" s="39">
        <v>14.36279</v>
      </c>
      <c r="BF125" s="1309"/>
      <c r="BG125" s="39"/>
      <c r="BH125" s="39"/>
      <c r="BI125" s="39"/>
      <c r="BJ125" s="39"/>
      <c r="BK125" s="39"/>
      <c r="BL125" s="39"/>
      <c r="BM125" s="39"/>
    </row>
    <row r="126" spans="1:65" x14ac:dyDescent="0.25">
      <c r="A126" s="37" t="s">
        <v>177</v>
      </c>
      <c r="B126" s="19" t="s">
        <v>44</v>
      </c>
      <c r="C126" s="49">
        <f t="shared" si="177"/>
        <v>15.360441027637211</v>
      </c>
      <c r="D126" s="49">
        <f t="shared" si="177"/>
        <v>14.555101185050136</v>
      </c>
      <c r="E126" s="49">
        <f t="shared" si="177"/>
        <v>14.592764140875131</v>
      </c>
      <c r="F126" s="49">
        <f t="shared" si="177"/>
        <v>0</v>
      </c>
      <c r="H126" s="49">
        <f t="shared" si="178"/>
        <v>14.952343589743586</v>
      </c>
      <c r="I126" s="49">
        <f t="shared" si="178"/>
        <v>15.748706197398624</v>
      </c>
      <c r="J126" s="49">
        <f t="shared" si="178"/>
        <v>15.072594556873693</v>
      </c>
      <c r="K126" s="49">
        <f t="shared" si="178"/>
        <v>14.654654304635768</v>
      </c>
      <c r="L126" s="49">
        <f t="shared" si="178"/>
        <v>14.783065146579798</v>
      </c>
      <c r="M126" s="49">
        <f t="shared" si="178"/>
        <v>14.964405534858969</v>
      </c>
      <c r="N126" s="49">
        <f t="shared" si="178"/>
        <v>13.380517374517389</v>
      </c>
      <c r="O126" s="49">
        <f t="shared" si="178"/>
        <v>16.069285021225006</v>
      </c>
      <c r="P126" s="49">
        <f t="shared" si="178"/>
        <v>14.110830670926518</v>
      </c>
      <c r="Q126" s="49">
        <f t="shared" si="178"/>
        <v>14.725443338074918</v>
      </c>
      <c r="R126" s="49">
        <f t="shared" si="178"/>
        <v>15.882445698166432</v>
      </c>
      <c r="S126" s="49">
        <f t="shared" si="178"/>
        <v>16.064256149732621</v>
      </c>
      <c r="T126" s="49">
        <f t="shared" si="178"/>
        <v>0</v>
      </c>
      <c r="V126" s="1">
        <v>12.821111888111901</v>
      </c>
      <c r="W126" s="1">
        <v>14.1990153846154</v>
      </c>
      <c r="X126" s="1">
        <v>18.394213675213699</v>
      </c>
      <c r="Y126" s="1">
        <v>16.393338383838401</v>
      </c>
      <c r="Z126" s="1">
        <v>14.638915433403801</v>
      </c>
      <c r="AA126" s="1">
        <v>16.364360730593599</v>
      </c>
      <c r="AB126" s="1">
        <v>14.968020746888</v>
      </c>
      <c r="AC126" s="1">
        <v>14.499375000000001</v>
      </c>
      <c r="AD126" s="1">
        <v>15.493592654424001</v>
      </c>
      <c r="AE126" s="1">
        <v>16.2933263888889</v>
      </c>
      <c r="AF126" s="1">
        <v>13.280004329004299</v>
      </c>
      <c r="AG126" s="1">
        <v>14.402994295028501</v>
      </c>
      <c r="AH126" s="1">
        <v>14.0153185185185</v>
      </c>
      <c r="AI126" s="1">
        <v>12.9476829268293</v>
      </c>
      <c r="AJ126" s="1">
        <v>17.606922222222199</v>
      </c>
      <c r="AK126" s="1">
        <v>15.754151999999999</v>
      </c>
      <c r="AL126" s="1">
        <v>14.32756640625</v>
      </c>
      <c r="AM126" s="1">
        <v>14.8850380622837</v>
      </c>
      <c r="AN126" s="1">
        <v>13.415937343358401</v>
      </c>
      <c r="AO126" s="1">
        <v>11.8057240356083</v>
      </c>
      <c r="AP126" s="1">
        <v>14.304618962433</v>
      </c>
      <c r="AQ126" s="1">
        <v>17.9848013777268</v>
      </c>
      <c r="AR126" s="1">
        <v>15.971150608044899</v>
      </c>
      <c r="AS126" s="1">
        <v>14.9179528718704</v>
      </c>
      <c r="AT126" s="39">
        <v>13.037231617647059</v>
      </c>
      <c r="AU126" s="39">
        <v>14.3109351351351</v>
      </c>
      <c r="AV126" s="39">
        <v>14.6398755186722</v>
      </c>
      <c r="AW126" s="39">
        <v>13.7248730964467</v>
      </c>
      <c r="AX126" s="39">
        <v>16.369635854341698</v>
      </c>
      <c r="AY126" s="39">
        <v>14.090345963756199</v>
      </c>
      <c r="AZ126" s="39">
        <v>15.4885386819484</v>
      </c>
      <c r="BA126" s="39">
        <v>16.010909999999999</v>
      </c>
      <c r="BB126" s="39">
        <v>16.130040000000001</v>
      </c>
      <c r="BC126" s="39">
        <v>15.89967</v>
      </c>
      <c r="BD126" s="39">
        <v>14.645619999999999</v>
      </c>
      <c r="BE126" s="39">
        <v>16.87838</v>
      </c>
      <c r="BF126" s="1309"/>
      <c r="BG126" s="39"/>
      <c r="BH126" s="39"/>
      <c r="BI126" s="39"/>
      <c r="BJ126" s="39"/>
      <c r="BK126" s="39"/>
      <c r="BL126" s="39"/>
      <c r="BM126" s="39"/>
    </row>
    <row r="127" spans="1:65" x14ac:dyDescent="0.25">
      <c r="A127" s="37" t="s">
        <v>178</v>
      </c>
      <c r="B127" s="19" t="s">
        <v>45</v>
      </c>
      <c r="C127" s="49">
        <f t="shared" si="177"/>
        <v>15.047981958762877</v>
      </c>
      <c r="D127" s="49">
        <f t="shared" si="177"/>
        <v>16.142419442927359</v>
      </c>
      <c r="E127" s="49">
        <f t="shared" si="177"/>
        <v>15.251660234321161</v>
      </c>
      <c r="F127" s="49">
        <f t="shared" si="177"/>
        <v>0</v>
      </c>
      <c r="H127" s="49">
        <f t="shared" si="178"/>
        <v>14.849979999999999</v>
      </c>
      <c r="I127" s="49">
        <f t="shared" si="178"/>
        <v>15.456164948453594</v>
      </c>
      <c r="J127" s="49">
        <f t="shared" si="178"/>
        <v>14.282516057585827</v>
      </c>
      <c r="K127" s="49">
        <f t="shared" si="178"/>
        <v>15.54851680506129</v>
      </c>
      <c r="L127" s="49">
        <f t="shared" si="178"/>
        <v>15.668547945205479</v>
      </c>
      <c r="M127" s="49">
        <f t="shared" si="178"/>
        <v>16.198248318042811</v>
      </c>
      <c r="N127" s="49">
        <f t="shared" si="178"/>
        <v>14.420860709117228</v>
      </c>
      <c r="O127" s="49">
        <f t="shared" si="178"/>
        <v>20.026280453257868</v>
      </c>
      <c r="P127" s="49">
        <f t="shared" si="178"/>
        <v>15.056316033057856</v>
      </c>
      <c r="Q127" s="49">
        <f t="shared" si="178"/>
        <v>14.854995178399228</v>
      </c>
      <c r="R127" s="49">
        <f t="shared" si="178"/>
        <v>16.101517584097859</v>
      </c>
      <c r="S127" s="49">
        <f t="shared" si="178"/>
        <v>16.330574593796161</v>
      </c>
      <c r="T127" s="49">
        <f t="shared" si="178"/>
        <v>0</v>
      </c>
      <c r="V127" s="1">
        <v>13.623292993630599</v>
      </c>
      <c r="W127" s="1">
        <v>13.4130529801325</v>
      </c>
      <c r="X127" s="1">
        <v>16.5424008264463</v>
      </c>
      <c r="Y127" s="1">
        <v>14.2587924528302</v>
      </c>
      <c r="Z127" s="1">
        <v>14.454697406340101</v>
      </c>
      <c r="AA127" s="1">
        <v>16.5070649350649</v>
      </c>
      <c r="AB127" s="1">
        <v>14.527068111455099</v>
      </c>
      <c r="AC127" s="1">
        <v>13.6583756613757</v>
      </c>
      <c r="AD127" s="1">
        <v>14.382189258312</v>
      </c>
      <c r="AE127" s="1">
        <v>16.290571428571401</v>
      </c>
      <c r="AF127" s="1">
        <v>14.7822559055118</v>
      </c>
      <c r="AG127" s="1">
        <v>15.924003194888201</v>
      </c>
      <c r="AH127" s="1">
        <v>12.943695290858701</v>
      </c>
      <c r="AI127" s="1">
        <v>15.047127753304</v>
      </c>
      <c r="AJ127" s="1">
        <v>17.881479020979</v>
      </c>
      <c r="AK127" s="1">
        <v>16.666140625000001</v>
      </c>
      <c r="AL127" s="1">
        <v>17.071319391635001</v>
      </c>
      <c r="AM127" s="1">
        <v>15.519449003517</v>
      </c>
      <c r="AN127" s="1">
        <v>17.0267625</v>
      </c>
      <c r="AO127" s="1">
        <v>13.299110132158599</v>
      </c>
      <c r="AP127" s="1">
        <v>13.886956414473699</v>
      </c>
      <c r="AQ127" s="1">
        <v>14.5465224719101</v>
      </c>
      <c r="AR127" s="1">
        <v>19.605523172905599</v>
      </c>
      <c r="AS127" s="1">
        <v>22.160822840410098</v>
      </c>
      <c r="AT127" s="39">
        <v>14.96110787878788</v>
      </c>
      <c r="AU127" s="39">
        <v>15.934097599999999</v>
      </c>
      <c r="AV127" s="39">
        <v>13.984021052631601</v>
      </c>
      <c r="AW127" s="39">
        <v>14.1761437908497</v>
      </c>
      <c r="AX127" s="39">
        <v>14.0577272727273</v>
      </c>
      <c r="AY127" s="39">
        <v>16.143562005277001</v>
      </c>
      <c r="AZ127" s="39">
        <v>17.256765957446799</v>
      </c>
      <c r="BA127" s="39">
        <v>14.034179999999999</v>
      </c>
      <c r="BB127" s="39">
        <v>16.834389999999999</v>
      </c>
      <c r="BC127" s="39">
        <v>15.26947</v>
      </c>
      <c r="BD127" s="39">
        <v>16.290240000000001</v>
      </c>
      <c r="BE127" s="39">
        <v>16.805730000000001</v>
      </c>
      <c r="BF127" s="1309"/>
      <c r="BG127" s="39"/>
      <c r="BH127" s="39"/>
      <c r="BI127" s="39"/>
      <c r="BJ127" s="39"/>
      <c r="BK127" s="39"/>
      <c r="BL127" s="39"/>
      <c r="BM127" s="39"/>
    </row>
    <row r="128" spans="1:65" x14ac:dyDescent="0.25">
      <c r="A128" s="37" t="s">
        <v>179</v>
      </c>
      <c r="B128" s="19" t="s">
        <v>46</v>
      </c>
      <c r="C128" s="49">
        <f t="shared" si="177"/>
        <v>16.472496386630532</v>
      </c>
      <c r="D128" s="49">
        <f t="shared" si="177"/>
        <v>15.734099357891179</v>
      </c>
      <c r="E128" s="49">
        <f t="shared" si="177"/>
        <v>16.264648374512351</v>
      </c>
      <c r="F128" s="49">
        <f t="shared" si="177"/>
        <v>0</v>
      </c>
      <c r="H128" s="49">
        <f t="shared" si="178"/>
        <v>14.328030581039755</v>
      </c>
      <c r="I128" s="49">
        <f t="shared" si="178"/>
        <v>16.253325163398692</v>
      </c>
      <c r="J128" s="49">
        <f t="shared" si="178"/>
        <v>16.855322122570985</v>
      </c>
      <c r="K128" s="49">
        <f t="shared" si="178"/>
        <v>17.584030582524274</v>
      </c>
      <c r="L128" s="49">
        <f t="shared" si="178"/>
        <v>13.584014482259233</v>
      </c>
      <c r="M128" s="49">
        <f t="shared" si="178"/>
        <v>18.057717948717947</v>
      </c>
      <c r="N128" s="49">
        <f t="shared" si="178"/>
        <v>17.544118832522585</v>
      </c>
      <c r="O128" s="49">
        <f t="shared" si="178"/>
        <v>17.228340768277587</v>
      </c>
      <c r="P128" s="49">
        <f t="shared" si="178"/>
        <v>16.670253725165562</v>
      </c>
      <c r="Q128" s="49">
        <f t="shared" si="178"/>
        <v>15.724789522918615</v>
      </c>
      <c r="R128" s="49">
        <f t="shared" si="178"/>
        <v>15.956370689655172</v>
      </c>
      <c r="S128" s="49">
        <f t="shared" si="178"/>
        <v>15.112446960667462</v>
      </c>
      <c r="T128" s="49">
        <f t="shared" si="178"/>
        <v>0</v>
      </c>
      <c r="V128" s="1">
        <v>9.9205000000000005</v>
      </c>
      <c r="W128" s="1">
        <v>14.821272727272699</v>
      </c>
      <c r="X128" s="1">
        <v>16.569893749999999</v>
      </c>
      <c r="Y128" s="1">
        <v>18.924866028708099</v>
      </c>
      <c r="Z128" s="1">
        <v>13.8000398230089</v>
      </c>
      <c r="AA128" s="1">
        <v>16.231237288135599</v>
      </c>
      <c r="AB128" s="1">
        <v>21.444955357142899</v>
      </c>
      <c r="AC128" s="1">
        <v>16.448185393258399</v>
      </c>
      <c r="AD128" s="1">
        <v>14.6925108359133</v>
      </c>
      <c r="AE128" s="1">
        <v>16.2664872340426</v>
      </c>
      <c r="AF128" s="1">
        <v>15.0411285347044</v>
      </c>
      <c r="AG128" s="1">
        <v>20.783073891625602</v>
      </c>
      <c r="AH128" s="1">
        <v>13.1891096345515</v>
      </c>
      <c r="AI128" s="1">
        <v>12.1304097222222</v>
      </c>
      <c r="AJ128" s="1">
        <v>14.2626818181818</v>
      </c>
      <c r="AK128" s="1">
        <v>20.813052044609702</v>
      </c>
      <c r="AL128" s="1">
        <v>16.298846994535499</v>
      </c>
      <c r="AM128" s="1">
        <v>15.6198604651163</v>
      </c>
      <c r="AN128" s="1">
        <v>15.9443757575758</v>
      </c>
      <c r="AO128" s="1">
        <v>17.497730088495601</v>
      </c>
      <c r="AP128" s="1">
        <v>18.379557077625599</v>
      </c>
      <c r="AQ128" s="1">
        <v>21.015051908396899</v>
      </c>
      <c r="AR128" s="1">
        <v>14.7541008</v>
      </c>
      <c r="AS128" s="1">
        <v>16.409851884312001</v>
      </c>
      <c r="AT128" s="39">
        <v>15.878233243967829</v>
      </c>
      <c r="AU128" s="39">
        <v>17.531092307692301</v>
      </c>
      <c r="AV128" s="39">
        <v>16.372525732383199</v>
      </c>
      <c r="AW128" s="39">
        <v>14.472962138084601</v>
      </c>
      <c r="AX128" s="39">
        <v>17.503464052287601</v>
      </c>
      <c r="AY128" s="39">
        <v>15.7814649681529</v>
      </c>
      <c r="AZ128" s="39">
        <v>15.145666666666701</v>
      </c>
      <c r="BA128" s="39">
        <v>15.016540000000001</v>
      </c>
      <c r="BB128" s="39">
        <v>17.36889</v>
      </c>
      <c r="BC128" s="39">
        <v>12.439769999999999</v>
      </c>
      <c r="BD128" s="39">
        <v>12.253729999999999</v>
      </c>
      <c r="BE128" s="39">
        <v>17.72099</v>
      </c>
      <c r="BF128" s="1309"/>
      <c r="BG128" s="39"/>
      <c r="BH128" s="39"/>
      <c r="BI128" s="39"/>
      <c r="BJ128" s="39"/>
      <c r="BK128" s="39"/>
      <c r="BL128" s="39"/>
      <c r="BM128" s="39"/>
    </row>
    <row r="129" spans="1:65" x14ac:dyDescent="0.25">
      <c r="A129" s="37" t="s">
        <v>180</v>
      </c>
      <c r="B129" s="19" t="s">
        <v>47</v>
      </c>
      <c r="C129" s="49">
        <f t="shared" si="177"/>
        <v>20.291262453133367</v>
      </c>
      <c r="D129" s="49">
        <f t="shared" si="177"/>
        <v>16.165540736270369</v>
      </c>
      <c r="E129" s="49">
        <f t="shared" si="177"/>
        <v>13.739993317913132</v>
      </c>
      <c r="F129" s="49">
        <f t="shared" si="177"/>
        <v>0</v>
      </c>
      <c r="H129" s="49">
        <f t="shared" si="178"/>
        <v>15.210749999999999</v>
      </c>
      <c r="I129" s="49">
        <f t="shared" si="178"/>
        <v>22.621715438950556</v>
      </c>
      <c r="J129" s="49">
        <f t="shared" si="178"/>
        <v>18.24423480243161</v>
      </c>
      <c r="K129" s="49">
        <f t="shared" si="178"/>
        <v>18.875918133802834</v>
      </c>
      <c r="L129" s="49">
        <f t="shared" si="178"/>
        <v>15.706095840867995</v>
      </c>
      <c r="M129" s="49">
        <f t="shared" si="178"/>
        <v>15.863043230944255</v>
      </c>
      <c r="N129" s="49">
        <f t="shared" si="178"/>
        <v>17.865894472361809</v>
      </c>
      <c r="O129" s="49">
        <f t="shared" si="178"/>
        <v>22.094524738992302</v>
      </c>
      <c r="P129" s="49">
        <f t="shared" si="178"/>
        <v>14.292828471411903</v>
      </c>
      <c r="Q129" s="49">
        <f t="shared" si="178"/>
        <v>12.947854463615903</v>
      </c>
      <c r="R129" s="49">
        <f t="shared" si="178"/>
        <v>17.558715750232992</v>
      </c>
      <c r="S129" s="49">
        <f t="shared" si="178"/>
        <v>14.916924920127794</v>
      </c>
      <c r="T129" s="49">
        <f t="shared" si="178"/>
        <v>0</v>
      </c>
      <c r="V129" s="1">
        <v>14.5155396825397</v>
      </c>
      <c r="W129" s="1">
        <v>17.330071428571401</v>
      </c>
      <c r="X129" s="1">
        <v>14.1755594059406</v>
      </c>
      <c r="Y129" s="1">
        <v>21.785724025974002</v>
      </c>
      <c r="Z129" s="1">
        <v>15.0400532544379</v>
      </c>
      <c r="AA129" s="1">
        <v>30.795881159420301</v>
      </c>
      <c r="AB129" s="1">
        <v>20.4584215686275</v>
      </c>
      <c r="AC129" s="1">
        <v>14.9685065789474</v>
      </c>
      <c r="AD129" s="1">
        <v>18.397269867549699</v>
      </c>
      <c r="AE129" s="1">
        <v>20.364541125541098</v>
      </c>
      <c r="AF129" s="1">
        <v>17.526171428571502</v>
      </c>
      <c r="AG129" s="1">
        <v>19.476502222222202</v>
      </c>
      <c r="AH129" s="1">
        <v>13.938275862069</v>
      </c>
      <c r="AI129" s="1">
        <v>14.878309352518</v>
      </c>
      <c r="AJ129" s="1">
        <v>16.780355704698</v>
      </c>
      <c r="AK129" s="1">
        <v>15.887009216589901</v>
      </c>
      <c r="AL129" s="1">
        <v>17.5073045112782</v>
      </c>
      <c r="AM129" s="1">
        <v>14.7454318181818</v>
      </c>
      <c r="AN129" s="1">
        <v>18.476511111111101</v>
      </c>
      <c r="AO129" s="1">
        <v>17.759150121065399</v>
      </c>
      <c r="AP129" s="1">
        <v>17.430626415094299</v>
      </c>
      <c r="AQ129" s="1">
        <v>18.9746753926702</v>
      </c>
      <c r="AR129" s="1">
        <v>21.009267477203601</v>
      </c>
      <c r="AS129" s="1">
        <v>23.733288048151401</v>
      </c>
      <c r="AT129" s="39">
        <v>13.23024</v>
      </c>
      <c r="AU129" s="39">
        <v>13.600951999999999</v>
      </c>
      <c r="AV129" s="39">
        <v>15.020087527352301</v>
      </c>
      <c r="AW129" s="39">
        <v>18.393375527426201</v>
      </c>
      <c r="AX129" s="39">
        <v>10.625011441647599</v>
      </c>
      <c r="AY129" s="39">
        <v>16.279279279279301</v>
      </c>
      <c r="AZ129" s="39">
        <v>18.19125</v>
      </c>
      <c r="BA129" s="39">
        <v>17.402850000000001</v>
      </c>
      <c r="BB129" s="39">
        <v>17.10745</v>
      </c>
      <c r="BC129" s="39">
        <v>14.365780000000001</v>
      </c>
      <c r="BD129" s="39">
        <v>14.17867</v>
      </c>
      <c r="BE129" s="39">
        <v>15.791499999999999</v>
      </c>
      <c r="BF129" s="1309"/>
      <c r="BG129" s="39"/>
      <c r="BH129" s="39"/>
      <c r="BI129" s="39"/>
      <c r="BJ129" s="39"/>
      <c r="BK129" s="39"/>
      <c r="BL129" s="39"/>
      <c r="BM129" s="39"/>
    </row>
    <row r="130" spans="1:65" x14ac:dyDescent="0.25">
      <c r="A130" s="37" t="s">
        <v>181</v>
      </c>
      <c r="B130" s="19" t="s">
        <v>48</v>
      </c>
      <c r="C130" s="49">
        <f t="shared" si="177"/>
        <v>18.842021052631576</v>
      </c>
      <c r="D130" s="49">
        <f t="shared" si="177"/>
        <v>17.245759438528559</v>
      </c>
      <c r="E130" s="49">
        <f t="shared" si="177"/>
        <v>19.435597891036906</v>
      </c>
      <c r="F130" s="49">
        <f t="shared" si="177"/>
        <v>0</v>
      </c>
      <c r="H130" s="49">
        <f t="shared" si="178"/>
        <v>19.539944444444441</v>
      </c>
      <c r="I130" s="49">
        <f t="shared" si="178"/>
        <v>18.15696888888889</v>
      </c>
      <c r="J130" s="49">
        <f t="shared" si="178"/>
        <v>28.539384615384616</v>
      </c>
      <c r="K130" s="49">
        <f t="shared" si="178"/>
        <v>16.701338969404169</v>
      </c>
      <c r="L130" s="49">
        <f t="shared" si="178"/>
        <v>19.839667621776503</v>
      </c>
      <c r="M130" s="49">
        <f t="shared" si="178"/>
        <v>16.10476944971537</v>
      </c>
      <c r="N130" s="49">
        <f t="shared" si="178"/>
        <v>16.829857823669581</v>
      </c>
      <c r="O130" s="49">
        <f t="shared" si="178"/>
        <v>19.83198597106534</v>
      </c>
      <c r="P130" s="49">
        <f t="shared" si="178"/>
        <v>18.136963235294118</v>
      </c>
      <c r="Q130" s="49">
        <f t="shared" si="178"/>
        <v>19.194721619667387</v>
      </c>
      <c r="R130" s="49">
        <f t="shared" si="178"/>
        <v>21.706165517241381</v>
      </c>
      <c r="S130" s="49">
        <f t="shared" si="178"/>
        <v>21.442527044025159</v>
      </c>
      <c r="T130" s="49">
        <f t="shared" si="178"/>
        <v>0</v>
      </c>
      <c r="V130" s="1">
        <v>14.244923076923101</v>
      </c>
      <c r="W130" s="1">
        <v>19.196200000000001</v>
      </c>
      <c r="X130" s="1">
        <v>25.099384615384601</v>
      </c>
      <c r="Y130" s="1">
        <v>20.7276190476191</v>
      </c>
      <c r="Z130" s="1">
        <v>11.3671976744186</v>
      </c>
      <c r="AA130" s="1">
        <v>23.063701030927799</v>
      </c>
      <c r="AB130" s="1">
        <v>19.348018867924502</v>
      </c>
      <c r="AC130" s="1">
        <v>18.107024793388401</v>
      </c>
      <c r="AD130" s="1">
        <v>36.527242857142902</v>
      </c>
      <c r="AE130" s="1">
        <v>-8.5061955307262593</v>
      </c>
      <c r="AF130" s="1">
        <v>17.967310000000001</v>
      </c>
      <c r="AG130" s="1">
        <v>23.5915044404973</v>
      </c>
      <c r="AH130" s="1">
        <v>15.6206853932584</v>
      </c>
      <c r="AI130" s="1">
        <v>29.5407894736842</v>
      </c>
      <c r="AJ130" s="1">
        <v>17.873385869565201</v>
      </c>
      <c r="AK130" s="1">
        <v>14.3947610619469</v>
      </c>
      <c r="AL130" s="1">
        <v>18.7433496503496</v>
      </c>
      <c r="AM130" s="1">
        <v>15.425485239852399</v>
      </c>
      <c r="AN130" s="1">
        <v>15.3096305732484</v>
      </c>
      <c r="AO130" s="1">
        <v>19.093811827957001</v>
      </c>
      <c r="AP130" s="1">
        <v>16.193139616055799</v>
      </c>
      <c r="AQ130" s="1">
        <v>21.071503198294199</v>
      </c>
      <c r="AR130" s="1">
        <v>15.9180673234811</v>
      </c>
      <c r="AS130" s="1">
        <v>21.330109725685801</v>
      </c>
      <c r="AT130" s="39">
        <v>19.774513605442177</v>
      </c>
      <c r="AU130" s="39">
        <v>17.623847761194</v>
      </c>
      <c r="AV130" s="39">
        <v>17.462570806100199</v>
      </c>
      <c r="AW130" s="39">
        <v>17.761739130434801</v>
      </c>
      <c r="AX130" s="39">
        <v>19.874166666666699</v>
      </c>
      <c r="AY130" s="39">
        <v>20.181092636579599</v>
      </c>
      <c r="AZ130" s="39">
        <v>24.1041711229947</v>
      </c>
      <c r="BA130" s="39">
        <v>19.404710000000001</v>
      </c>
      <c r="BB130" s="39">
        <v>21.440629999999999</v>
      </c>
      <c r="BC130" s="39">
        <v>20.330649999999999</v>
      </c>
      <c r="BD130" s="39">
        <v>20.574660000000002</v>
      </c>
      <c r="BE130" s="39">
        <v>22.401</v>
      </c>
      <c r="BF130" s="1309"/>
      <c r="BG130" s="39"/>
      <c r="BH130" s="39"/>
      <c r="BI130" s="39"/>
      <c r="BJ130" s="39"/>
      <c r="BK130" s="39"/>
      <c r="BL130" s="39"/>
      <c r="BM130" s="39"/>
    </row>
    <row r="131" spans="1:65" x14ac:dyDescent="0.25">
      <c r="A131" s="37" t="s">
        <v>182</v>
      </c>
      <c r="B131" s="19" t="s">
        <v>49</v>
      </c>
      <c r="C131" s="49" t="str">
        <f t="shared" si="177"/>
        <v>-</v>
      </c>
      <c r="D131" s="49" t="str">
        <f t="shared" si="177"/>
        <v>-</v>
      </c>
      <c r="E131" s="49">
        <f t="shared" si="177"/>
        <v>14.369012908124525</v>
      </c>
      <c r="F131" s="49">
        <f t="shared" si="177"/>
        <v>0</v>
      </c>
      <c r="H131" s="49" t="str">
        <f t="shared" si="178"/>
        <v>-</v>
      </c>
      <c r="I131" s="49" t="str">
        <f t="shared" si="178"/>
        <v>-</v>
      </c>
      <c r="J131" s="49" t="str">
        <f t="shared" si="178"/>
        <v>-</v>
      </c>
      <c r="K131" s="49" t="str">
        <f t="shared" si="178"/>
        <v>-</v>
      </c>
      <c r="L131" s="49" t="str">
        <f t="shared" si="178"/>
        <v>-</v>
      </c>
      <c r="M131" s="49" t="str">
        <f t="shared" si="178"/>
        <v>-</v>
      </c>
      <c r="N131" s="49" t="str">
        <f t="shared" si="178"/>
        <v>-</v>
      </c>
      <c r="O131" s="49" t="str">
        <f t="shared" si="178"/>
        <v>-</v>
      </c>
      <c r="P131" s="49">
        <f t="shared" si="178"/>
        <v>13.68898190045249</v>
      </c>
      <c r="Q131" s="49">
        <f t="shared" si="178"/>
        <v>14.570866574965613</v>
      </c>
      <c r="R131" s="49">
        <f t="shared" si="178"/>
        <v>14.776017825311945</v>
      </c>
      <c r="S131" s="49">
        <f t="shared" si="178"/>
        <v>14.741870460048426</v>
      </c>
      <c r="T131" s="49">
        <f t="shared" si="178"/>
        <v>0</v>
      </c>
      <c r="U131" s="7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39"/>
      <c r="AU131" s="39">
        <v>13.753489361702099</v>
      </c>
      <c r="AV131" s="39">
        <v>13.6157487922705</v>
      </c>
      <c r="AW131" s="39">
        <v>13.966310904872399</v>
      </c>
      <c r="AX131" s="39">
        <v>16.0186046511628</v>
      </c>
      <c r="AY131" s="39">
        <v>14.6640322580645</v>
      </c>
      <c r="AZ131" s="39">
        <v>15.4083783783784</v>
      </c>
      <c r="BA131" s="39">
        <v>15.42609</v>
      </c>
      <c r="BB131" s="39">
        <v>13.79514</v>
      </c>
      <c r="BC131" s="39">
        <v>14.76097</v>
      </c>
      <c r="BD131" s="39">
        <v>14.8835</v>
      </c>
      <c r="BE131" s="39">
        <v>14.652100000000001</v>
      </c>
      <c r="BF131" s="1309"/>
      <c r="BG131" s="39"/>
      <c r="BH131" s="39"/>
      <c r="BI131" s="39"/>
      <c r="BJ131" s="39"/>
      <c r="BK131" s="39"/>
      <c r="BL131" s="39"/>
      <c r="BM131" s="39"/>
    </row>
    <row r="132" spans="1:65" x14ac:dyDescent="0.25">
      <c r="A132" s="37" t="s">
        <v>352</v>
      </c>
      <c r="B132" s="3" t="s">
        <v>150</v>
      </c>
      <c r="C132" s="49">
        <f>IFERROR(C61/C120,"-")</f>
        <v>18.612202233151667</v>
      </c>
      <c r="D132" s="49">
        <f>IFERROR(D61/D120,"-")</f>
        <v>17.136171938712799</v>
      </c>
      <c r="E132" s="49">
        <f>IFERROR(E61/E120,"-")</f>
        <v>16.83330588440165</v>
      </c>
      <c r="F132" s="49">
        <f>IFERROR(F61/F120,"-")</f>
        <v>0</v>
      </c>
      <c r="H132" s="49">
        <f>IFERROR(H61/H120,"-")</f>
        <v>16.656471144708419</v>
      </c>
      <c r="I132" s="49">
        <f t="shared" ref="I132:BE132" si="179">IFERROR(I61/I120,"-")</f>
        <v>19.395395834460373</v>
      </c>
      <c r="J132" s="49">
        <f t="shared" si="179"/>
        <v>18.773506217147776</v>
      </c>
      <c r="K132" s="49">
        <f t="shared" si="179"/>
        <v>17.66382912048525</v>
      </c>
      <c r="L132" s="49">
        <f t="shared" si="179"/>
        <v>17.215599916387951</v>
      </c>
      <c r="M132" s="49">
        <f t="shared" si="179"/>
        <v>17.349730604525512</v>
      </c>
      <c r="N132" s="49">
        <f t="shared" si="179"/>
        <v>15.815443055633619</v>
      </c>
      <c r="O132" s="49">
        <f t="shared" si="179"/>
        <v>18.49102170268441</v>
      </c>
      <c r="P132" s="49">
        <f t="shared" si="179"/>
        <v>17.14133444582815</v>
      </c>
      <c r="Q132" s="49">
        <f t="shared" si="179"/>
        <v>16.491007605503171</v>
      </c>
      <c r="R132" s="49">
        <f t="shared" si="179"/>
        <v>17.811034535592462</v>
      </c>
      <c r="S132" s="49">
        <f t="shared" si="179"/>
        <v>18.142821535543131</v>
      </c>
      <c r="T132" s="49">
        <f>IFERROR(T61/T120,"-")</f>
        <v>0</v>
      </c>
      <c r="U132" s="49"/>
      <c r="V132" s="49">
        <f t="shared" si="179"/>
        <v>14.570124475524475</v>
      </c>
      <c r="W132" s="49">
        <f t="shared" si="179"/>
        <v>15.106856427378961</v>
      </c>
      <c r="X132" s="49">
        <f t="shared" si="179"/>
        <v>19.07401068931069</v>
      </c>
      <c r="Y132" s="49">
        <f t="shared" si="179"/>
        <v>20.816634956521735</v>
      </c>
      <c r="Z132" s="49">
        <f t="shared" si="179"/>
        <v>15.999608770421325</v>
      </c>
      <c r="AA132" s="49">
        <f t="shared" si="179"/>
        <v>21.067993641618493</v>
      </c>
      <c r="AB132" s="49">
        <f t="shared" si="179"/>
        <v>19.692315221707474</v>
      </c>
      <c r="AC132" s="49">
        <f t="shared" si="179"/>
        <v>16.189615947955392</v>
      </c>
      <c r="AD132" s="49">
        <f t="shared" si="179"/>
        <v>19.450851970802916</v>
      </c>
      <c r="AE132" s="49">
        <f t="shared" si="179"/>
        <v>16.643269739682534</v>
      </c>
      <c r="AF132" s="49">
        <f t="shared" si="179"/>
        <v>16.315621006813036</v>
      </c>
      <c r="AG132" s="49">
        <f t="shared" si="179"/>
        <v>19.365951893315767</v>
      </c>
      <c r="AH132" s="49">
        <v>15.752020227560049</v>
      </c>
      <c r="AI132" s="49">
        <v>17.267612137203127</v>
      </c>
      <c r="AJ132" s="49">
        <v>17.861188565145682</v>
      </c>
      <c r="AK132" s="49">
        <v>21.220245588235301</v>
      </c>
      <c r="AL132" s="49">
        <v>17.332649444081095</v>
      </c>
      <c r="AM132" s="49">
        <v>15.121026192893432</v>
      </c>
      <c r="AN132" s="49">
        <v>16.068024116657327</v>
      </c>
      <c r="AO132" s="49">
        <v>15.254821668742231</v>
      </c>
      <c r="AP132" s="49">
        <v>15.68472774869112</v>
      </c>
      <c r="AQ132" s="49">
        <v>17.61105235361654</v>
      </c>
      <c r="AR132" s="49">
        <v>17.59698155047014</v>
      </c>
      <c r="AS132" s="49">
        <v>19.109760608240077</v>
      </c>
      <c r="AT132" s="49">
        <f t="shared" si="179"/>
        <v>16.659052896379524</v>
      </c>
      <c r="AU132" s="49">
        <f t="shared" si="179"/>
        <v>18.180450827476779</v>
      </c>
      <c r="AV132" s="49">
        <f t="shared" si="179"/>
        <v>16.697071794121946</v>
      </c>
      <c r="AW132" s="49">
        <f t="shared" si="179"/>
        <v>16.600263936953915</v>
      </c>
      <c r="AX132" s="49">
        <f t="shared" si="179"/>
        <v>15.964848886213124</v>
      </c>
      <c r="AY132" s="49">
        <f t="shared" si="179"/>
        <v>16.903665607854464</v>
      </c>
      <c r="AZ132" s="49">
        <f t="shared" si="179"/>
        <v>17.255576098689286</v>
      </c>
      <c r="BA132" s="49">
        <f t="shared" si="179"/>
        <v>17.74138737777778</v>
      </c>
      <c r="BB132" s="49">
        <f t="shared" si="179"/>
        <v>18.27404495049505</v>
      </c>
      <c r="BC132" s="49">
        <f t="shared" si="179"/>
        <v>18.100936988001649</v>
      </c>
      <c r="BD132" s="49">
        <f t="shared" si="179"/>
        <v>17.889960610851599</v>
      </c>
      <c r="BE132" s="49">
        <f t="shared" si="179"/>
        <v>18.309961673588038</v>
      </c>
      <c r="BF132" s="49"/>
      <c r="BG132" s="39"/>
      <c r="BH132" s="39"/>
      <c r="BI132" s="39"/>
      <c r="BJ132" s="39"/>
      <c r="BK132" s="39"/>
      <c r="BL132" s="39"/>
      <c r="BM132" s="39"/>
    </row>
    <row r="133" spans="1:65" x14ac:dyDescent="0.25">
      <c r="A133" s="38" t="s">
        <v>205</v>
      </c>
      <c r="B133" s="3" t="s">
        <v>59</v>
      </c>
      <c r="C133" s="49">
        <f>IFERROR(C60/C121,"-")</f>
        <v>18.612202233151667</v>
      </c>
      <c r="D133" s="49">
        <f>IFERROR(D60/D121,"-")</f>
        <v>17.136171938712799</v>
      </c>
      <c r="E133" s="49">
        <f>IFERROR(E60/E121,"-")</f>
        <v>16.752904708913441</v>
      </c>
      <c r="F133" s="49">
        <f>IFERROR(F60/F121,"-")</f>
        <v>0</v>
      </c>
      <c r="H133" s="49">
        <f>IFERROR(H60/H121,"-")</f>
        <v>16.656471144708419</v>
      </c>
      <c r="I133" s="49">
        <f t="shared" ref="I133:BE133" si="180">IFERROR(I60/I121,"-")</f>
        <v>19.395395834460373</v>
      </c>
      <c r="J133" s="49">
        <f t="shared" si="180"/>
        <v>18.773506217147776</v>
      </c>
      <c r="K133" s="49">
        <f t="shared" si="180"/>
        <v>17.66382912048525</v>
      </c>
      <c r="L133" s="49">
        <f t="shared" si="180"/>
        <v>17.215599916387951</v>
      </c>
      <c r="M133" s="49">
        <f t="shared" si="180"/>
        <v>17.349730604525512</v>
      </c>
      <c r="N133" s="49">
        <f t="shared" si="180"/>
        <v>15.815443055633619</v>
      </c>
      <c r="O133" s="49">
        <f t="shared" si="180"/>
        <v>18.49102170268441</v>
      </c>
      <c r="P133" s="49">
        <f t="shared" si="180"/>
        <v>17.03889487647691</v>
      </c>
      <c r="Q133" s="49">
        <f t="shared" si="180"/>
        <v>16.421675007450084</v>
      </c>
      <c r="R133" s="49">
        <f t="shared" si="180"/>
        <v>17.718720266753419</v>
      </c>
      <c r="S133" s="49">
        <f t="shared" si="180"/>
        <v>18.008140090133281</v>
      </c>
      <c r="T133" s="49">
        <f>IFERROR(T60/T121,"-")</f>
        <v>0</v>
      </c>
      <c r="U133" s="49"/>
      <c r="V133" s="49">
        <f t="shared" si="180"/>
        <v>14.570124475524475</v>
      </c>
      <c r="W133" s="49">
        <f t="shared" si="180"/>
        <v>15.106856427378961</v>
      </c>
      <c r="X133" s="49">
        <f t="shared" si="180"/>
        <v>19.07401068931069</v>
      </c>
      <c r="Y133" s="49">
        <f t="shared" si="180"/>
        <v>20.816634956521735</v>
      </c>
      <c r="Z133" s="49">
        <f t="shared" si="180"/>
        <v>15.999608770421325</v>
      </c>
      <c r="AA133" s="49">
        <f t="shared" si="180"/>
        <v>21.067993641618493</v>
      </c>
      <c r="AB133" s="49">
        <f t="shared" si="180"/>
        <v>19.692315221707474</v>
      </c>
      <c r="AC133" s="49">
        <f t="shared" si="180"/>
        <v>16.189615947955392</v>
      </c>
      <c r="AD133" s="49">
        <f t="shared" si="180"/>
        <v>19.450851970802916</v>
      </c>
      <c r="AE133" s="49">
        <f t="shared" si="180"/>
        <v>16.643269739682534</v>
      </c>
      <c r="AF133" s="49">
        <f t="shared" si="180"/>
        <v>16.315621006813036</v>
      </c>
      <c r="AG133" s="49">
        <f t="shared" si="180"/>
        <v>19.365951893315767</v>
      </c>
      <c r="AH133" s="49">
        <f t="shared" si="180"/>
        <v>16.42872019583843</v>
      </c>
      <c r="AI133" s="49">
        <f t="shared" si="180"/>
        <v>17.116007099143172</v>
      </c>
      <c r="AJ133" s="49">
        <f t="shared" si="180"/>
        <v>17.586248874104395</v>
      </c>
      <c r="AK133" s="49">
        <f t="shared" si="180"/>
        <v>20.617766910299011</v>
      </c>
      <c r="AL133" s="49">
        <f t="shared" si="180"/>
        <v>17.862769736034373</v>
      </c>
      <c r="AM133" s="49">
        <f t="shared" si="180"/>
        <v>15.285836994261146</v>
      </c>
      <c r="AN133" s="49">
        <f t="shared" si="180"/>
        <v>16.311434310803627</v>
      </c>
      <c r="AO133" s="49">
        <f t="shared" si="180"/>
        <v>15.468998470363301</v>
      </c>
      <c r="AP133" s="49">
        <f t="shared" si="180"/>
        <v>15.749600826183686</v>
      </c>
      <c r="AQ133" s="49">
        <f t="shared" si="180"/>
        <v>17.806666949521329</v>
      </c>
      <c r="AR133" s="49">
        <f t="shared" si="180"/>
        <v>18.117523015764252</v>
      </c>
      <c r="AS133" s="49">
        <f t="shared" si="180"/>
        <v>19.012776825396887</v>
      </c>
      <c r="AT133" s="49">
        <f t="shared" si="180"/>
        <v>16.659052896379524</v>
      </c>
      <c r="AU133" s="49">
        <f t="shared" si="180"/>
        <v>17.956530047352576</v>
      </c>
      <c r="AV133" s="49">
        <f t="shared" si="180"/>
        <v>16.606547544706217</v>
      </c>
      <c r="AW133" s="49">
        <f t="shared" si="180"/>
        <v>16.419148149329931</v>
      </c>
      <c r="AX133" s="49">
        <f t="shared" si="180"/>
        <v>15.966205399061032</v>
      </c>
      <c r="AY133" s="49">
        <f t="shared" si="180"/>
        <v>16.864273475177306</v>
      </c>
      <c r="AZ133" s="49">
        <f t="shared" si="180"/>
        <v>17.204341979010497</v>
      </c>
      <c r="BA133" s="49">
        <f t="shared" si="180"/>
        <v>17.66535213204952</v>
      </c>
      <c r="BB133" s="49">
        <f t="shared" si="180"/>
        <v>18.137687849698303</v>
      </c>
      <c r="BC133" s="49">
        <f t="shared" si="180"/>
        <v>17.954285087025312</v>
      </c>
      <c r="BD133" s="49">
        <f t="shared" si="180"/>
        <v>17.777647312348666</v>
      </c>
      <c r="BE133" s="49">
        <f t="shared" si="180"/>
        <v>18.168319744510978</v>
      </c>
      <c r="BF133" s="49"/>
      <c r="BG133" s="39"/>
      <c r="BH133" s="39"/>
      <c r="BI133" s="39"/>
      <c r="BJ133" s="39"/>
      <c r="BK133" s="39"/>
      <c r="BL133" s="39"/>
      <c r="BM133" s="39"/>
    </row>
    <row r="134" spans="1:65" x14ac:dyDescent="0.25">
      <c r="A134" s="37" t="s">
        <v>32</v>
      </c>
      <c r="B134" s="19"/>
    </row>
    <row r="135" spans="1:65" x14ac:dyDescent="0.25">
      <c r="A135" s="36" t="s">
        <v>82</v>
      </c>
      <c r="B135" s="20" t="s">
        <v>82</v>
      </c>
      <c r="C135" s="1253" t="str">
        <f>$C$3</f>
        <v>YTD '15</v>
      </c>
      <c r="D135" s="1254" t="str">
        <f>$D$3</f>
        <v>YTD '16</v>
      </c>
      <c r="E135" s="1255" t="str">
        <f>$E$3</f>
        <v>YTD '17</v>
      </c>
      <c r="F135" s="1256" t="str">
        <f>$F$3</f>
        <v>YTD '18</v>
      </c>
      <c r="G135" s="2" t="s">
        <v>32</v>
      </c>
      <c r="H135" s="24" t="str">
        <f>$H$3</f>
        <v>Q1 '15</v>
      </c>
      <c r="I135" s="24" t="str">
        <f>$I$3</f>
        <v>Q2 '15</v>
      </c>
      <c r="J135" s="24" t="str">
        <f>$J$3</f>
        <v>Q3 '15</v>
      </c>
      <c r="K135" s="24" t="str">
        <f>$K$3</f>
        <v>Q4 '15</v>
      </c>
      <c r="L135" s="26" t="str">
        <f>$L$3</f>
        <v>Q1 '16</v>
      </c>
      <c r="M135" s="26" t="str">
        <f>$M$3</f>
        <v>Q2 '16</v>
      </c>
      <c r="N135" s="26" t="str">
        <f>$N$3</f>
        <v>Q3 '16</v>
      </c>
      <c r="O135" s="26" t="str">
        <f>$O$3</f>
        <v>Q4 '16</v>
      </c>
      <c r="P135" s="24" t="str">
        <f>$P$3</f>
        <v>Q1 '17</v>
      </c>
      <c r="Q135" s="24" t="str">
        <f>$Q$3</f>
        <v>Q2 '17</v>
      </c>
      <c r="R135" s="24" t="str">
        <f>$R$3</f>
        <v>Q3 '17</v>
      </c>
      <c r="S135" s="24" t="str">
        <f>$S$3</f>
        <v>Q4 '17</v>
      </c>
      <c r="T135" s="1241" t="str">
        <f>$T$3</f>
        <v>Q1'28</v>
      </c>
      <c r="U135" s="16" t="s">
        <v>32</v>
      </c>
      <c r="V135" s="24" t="s">
        <v>0</v>
      </c>
      <c r="W135" s="24" t="s">
        <v>1</v>
      </c>
      <c r="X135" s="24" t="s">
        <v>2</v>
      </c>
      <c r="Y135" s="24" t="s">
        <v>3</v>
      </c>
      <c r="Z135" s="24" t="s">
        <v>4</v>
      </c>
      <c r="AA135" s="24" t="s">
        <v>5</v>
      </c>
      <c r="AB135" s="24" t="s">
        <v>6</v>
      </c>
      <c r="AC135" s="24" t="s">
        <v>7</v>
      </c>
      <c r="AD135" s="24" t="s">
        <v>8</v>
      </c>
      <c r="AE135" s="24" t="s">
        <v>9</v>
      </c>
      <c r="AF135" s="24" t="s">
        <v>10</v>
      </c>
      <c r="AG135" s="24" t="s">
        <v>11</v>
      </c>
      <c r="AH135" s="25" t="s">
        <v>12</v>
      </c>
      <c r="AI135" s="25" t="s">
        <v>13</v>
      </c>
      <c r="AJ135" s="25" t="s">
        <v>14</v>
      </c>
      <c r="AK135" s="25" t="s">
        <v>15</v>
      </c>
      <c r="AL135" s="25" t="s">
        <v>16</v>
      </c>
      <c r="AM135" s="25" t="s">
        <v>17</v>
      </c>
      <c r="AN135" s="25" t="s">
        <v>18</v>
      </c>
      <c r="AO135" s="25" t="s">
        <v>19</v>
      </c>
      <c r="AP135" s="25" t="s">
        <v>20</v>
      </c>
      <c r="AQ135" s="25" t="s">
        <v>21</v>
      </c>
      <c r="AR135" s="25" t="s">
        <v>22</v>
      </c>
      <c r="AS135" s="25" t="s">
        <v>23</v>
      </c>
      <c r="AT135" s="22" t="s">
        <v>24</v>
      </c>
      <c r="AU135" s="22" t="s">
        <v>25</v>
      </c>
      <c r="AV135" s="22" t="s">
        <v>26</v>
      </c>
      <c r="AW135" s="22" t="s">
        <v>27</v>
      </c>
      <c r="AX135" s="22" t="s">
        <v>28</v>
      </c>
      <c r="AY135" s="22" t="s">
        <v>29</v>
      </c>
      <c r="AZ135" s="27" t="s">
        <v>96</v>
      </c>
      <c r="BA135" s="27" t="s">
        <v>97</v>
      </c>
      <c r="BB135" s="27" t="s">
        <v>98</v>
      </c>
      <c r="BC135" s="27" t="s">
        <v>99</v>
      </c>
      <c r="BD135" s="27" t="s">
        <v>100</v>
      </c>
      <c r="BE135" s="27" t="s">
        <v>101</v>
      </c>
      <c r="BF135" s="1400" t="s">
        <v>748</v>
      </c>
      <c r="BG135" s="1241">
        <v>43118</v>
      </c>
      <c r="BH135" s="1241">
        <v>43149</v>
      </c>
      <c r="BI135" s="1241">
        <v>43177</v>
      </c>
      <c r="BJ135" s="1241">
        <v>43208</v>
      </c>
      <c r="BK135" s="1241">
        <v>43238</v>
      </c>
      <c r="BL135" s="1241">
        <v>43269</v>
      </c>
      <c r="BM135" s="1241">
        <v>43299</v>
      </c>
    </row>
    <row r="136" spans="1:65" x14ac:dyDescent="0.25">
      <c r="A136" s="37" t="s">
        <v>167</v>
      </c>
      <c r="B136" s="15" t="s">
        <v>56</v>
      </c>
      <c r="C136" s="49">
        <f t="shared" ref="C136:F145" si="181">IFERROR(C112/C88,"-")</f>
        <v>2.785932721712538</v>
      </c>
      <c r="D136" s="49">
        <f t="shared" si="181"/>
        <v>2.2872928176795582</v>
      </c>
      <c r="E136" s="49">
        <f t="shared" si="181"/>
        <v>2.95933014354067</v>
      </c>
      <c r="F136" s="49">
        <f t="shared" si="181"/>
        <v>3.0168258299226922</v>
      </c>
      <c r="H136" s="49">
        <f t="shared" ref="H136:T145" si="182">IFERROR(H112/H88,"-")</f>
        <v>2.7889908256880735</v>
      </c>
      <c r="I136" s="49">
        <f t="shared" si="182"/>
        <v>2.6204819277108435</v>
      </c>
      <c r="J136" s="49">
        <f t="shared" si="182"/>
        <v>2.7987804878048781</v>
      </c>
      <c r="K136" s="49">
        <f t="shared" si="182"/>
        <v>3.7558139534883721</v>
      </c>
      <c r="L136" s="49">
        <f t="shared" si="182"/>
        <v>1.9536423841059603</v>
      </c>
      <c r="M136" s="49">
        <f t="shared" si="182"/>
        <v>2.5636363636363635</v>
      </c>
      <c r="N136" s="49">
        <f t="shared" si="182"/>
        <v>2.5</v>
      </c>
      <c r="O136" s="49">
        <f t="shared" si="182"/>
        <v>3.4925925925925925</v>
      </c>
      <c r="P136" s="49">
        <f t="shared" si="182"/>
        <v>3.1289198606271778</v>
      </c>
      <c r="Q136" s="49">
        <f t="shared" si="182"/>
        <v>2.8688212927756656</v>
      </c>
      <c r="R136" s="49">
        <f t="shared" si="182"/>
        <v>3.3152958152958152</v>
      </c>
      <c r="S136" s="49">
        <f t="shared" si="182"/>
        <v>2.978515625</v>
      </c>
      <c r="T136" s="49">
        <f>IFERROR(T112/T88,"-")</f>
        <v>3.08</v>
      </c>
      <c r="V136" s="11">
        <v>2.1578947368421102</v>
      </c>
      <c r="W136" s="11">
        <v>2.2000000000000002</v>
      </c>
      <c r="X136" s="11">
        <v>3.8048780487804899</v>
      </c>
      <c r="Y136" s="11">
        <v>3.1886792452830202</v>
      </c>
      <c r="Z136" s="11">
        <v>2.00847457627119</v>
      </c>
      <c r="AA136" s="11">
        <v>2.7314814814814801</v>
      </c>
      <c r="AB136" s="11">
        <v>3.3076923076923102</v>
      </c>
      <c r="AC136" s="11">
        <v>1.9893617021276599</v>
      </c>
      <c r="AD136" s="11">
        <v>2.9769230769230801</v>
      </c>
      <c r="AE136" s="11">
        <v>2.8770491803278699</v>
      </c>
      <c r="AF136" s="11">
        <v>3.2962962962962998</v>
      </c>
      <c r="AG136" s="11">
        <v>5.1315789473684204</v>
      </c>
      <c r="AH136" s="11">
        <v>1.4222222222222201</v>
      </c>
      <c r="AI136" s="11">
        <v>1.6341463414634101</v>
      </c>
      <c r="AJ136" s="11">
        <v>2.5230769230769199</v>
      </c>
      <c r="AK136" s="11">
        <v>3.47058823529412</v>
      </c>
      <c r="AL136" s="11">
        <v>2.2400000000000002</v>
      </c>
      <c r="AM136" s="11">
        <v>2.09375</v>
      </c>
      <c r="AN136" s="11">
        <v>2.39130434782609</v>
      </c>
      <c r="AO136" s="11">
        <v>2.2021276595744701</v>
      </c>
      <c r="AP136" s="11">
        <v>2.87254901960784</v>
      </c>
      <c r="AQ136" s="11">
        <v>2.78571428571429</v>
      </c>
      <c r="AR136" s="11">
        <v>3.2976190476190501</v>
      </c>
      <c r="AS136" s="11">
        <v>4.2352941176470598</v>
      </c>
      <c r="AT136" s="39">
        <v>2.7654320987654319</v>
      </c>
      <c r="AU136" s="39">
        <v>2.87</v>
      </c>
      <c r="AV136" s="39">
        <v>3.6509433962264199</v>
      </c>
      <c r="AW136" s="39">
        <v>2.5606557377049199</v>
      </c>
      <c r="AX136" s="39">
        <v>2.7151394422310799</v>
      </c>
      <c r="AY136" s="39">
        <v>3.4377682403433498</v>
      </c>
      <c r="AZ136" s="39">
        <v>3.0870786516853901</v>
      </c>
      <c r="BA136" s="39">
        <v>2.7652670000000001</v>
      </c>
      <c r="BB136" s="39">
        <v>4.0454549999999996</v>
      </c>
      <c r="BC136" s="39">
        <v>2.984756</v>
      </c>
      <c r="BD136" s="39">
        <v>2.4227270000000001</v>
      </c>
      <c r="BE136" s="39">
        <v>3.4740440000000001</v>
      </c>
      <c r="BF136" s="1309"/>
      <c r="BG136" s="39"/>
      <c r="BH136" s="39"/>
      <c r="BI136" s="39"/>
      <c r="BJ136" s="39"/>
      <c r="BK136" s="39"/>
      <c r="BL136" s="39"/>
      <c r="BM136" s="39"/>
    </row>
    <row r="137" spans="1:65" x14ac:dyDescent="0.25">
      <c r="A137" s="37" t="s">
        <v>168</v>
      </c>
      <c r="B137" s="19" t="s">
        <v>43</v>
      </c>
      <c r="C137" s="49">
        <f t="shared" si="181"/>
        <v>1.3539783001808319</v>
      </c>
      <c r="D137" s="49">
        <f t="shared" si="181"/>
        <v>1.5334034718569174</v>
      </c>
      <c r="E137" s="49">
        <f t="shared" si="181"/>
        <v>1.5552445492044784</v>
      </c>
      <c r="F137" s="49">
        <f t="shared" si="181"/>
        <v>1.6225925925925926</v>
      </c>
      <c r="H137" s="49">
        <f t="shared" si="182"/>
        <v>1.311377245508982</v>
      </c>
      <c r="I137" s="49">
        <f t="shared" si="182"/>
        <v>1.338679245283019</v>
      </c>
      <c r="J137" s="49">
        <f t="shared" si="182"/>
        <v>1.4329446064139941</v>
      </c>
      <c r="K137" s="49">
        <f t="shared" si="182"/>
        <v>1.6674473067915692</v>
      </c>
      <c r="L137" s="49">
        <f t="shared" si="182"/>
        <v>1.6548463356973995</v>
      </c>
      <c r="M137" s="49">
        <f t="shared" si="182"/>
        <v>1.5299374441465594</v>
      </c>
      <c r="N137" s="49">
        <f t="shared" si="182"/>
        <v>1.5397125567322238</v>
      </c>
      <c r="O137" s="49">
        <f t="shared" si="182"/>
        <v>1.7365325077399381</v>
      </c>
      <c r="P137" s="49">
        <f t="shared" si="182"/>
        <v>1.5771375464684014</v>
      </c>
      <c r="Q137" s="49">
        <f t="shared" si="182"/>
        <v>1.5471436494731003</v>
      </c>
      <c r="R137" s="49">
        <f t="shared" si="182"/>
        <v>1.4403424291064741</v>
      </c>
      <c r="S137" s="49">
        <f t="shared" si="182"/>
        <v>1.319213313161876</v>
      </c>
      <c r="T137" s="49">
        <f t="shared" si="182"/>
        <v>1.6073684210526316</v>
      </c>
      <c r="V137" s="11">
        <v>1.2622950819672101</v>
      </c>
      <c r="W137" s="11">
        <v>1.18055555555556</v>
      </c>
      <c r="X137" s="11">
        <v>1.4214285714285699</v>
      </c>
      <c r="Y137" s="11">
        <v>1.44578313253012</v>
      </c>
      <c r="Z137" s="11">
        <v>1.2358490566037701</v>
      </c>
      <c r="AA137" s="11">
        <v>1.3317073170731699</v>
      </c>
      <c r="AB137" s="11">
        <v>1.4462809917355399</v>
      </c>
      <c r="AC137" s="11">
        <v>1.29714285714286</v>
      </c>
      <c r="AD137" s="11">
        <v>1.5092936802974</v>
      </c>
      <c r="AE137" s="11">
        <v>1.33168316831683</v>
      </c>
      <c r="AF137" s="11">
        <v>1.6781914893617</v>
      </c>
      <c r="AG137" s="11">
        <v>1.89855072463768</v>
      </c>
      <c r="AH137" s="11">
        <v>1.3898305084745799</v>
      </c>
      <c r="AI137" s="11">
        <v>1.3015873015873001</v>
      </c>
      <c r="AJ137" s="11">
        <v>1.78073089700997</v>
      </c>
      <c r="AK137" s="11">
        <v>1.4385245901639301</v>
      </c>
      <c r="AL137" s="11">
        <v>1.3578595317725799</v>
      </c>
      <c r="AM137" s="11">
        <v>1.6579861111111101</v>
      </c>
      <c r="AN137" s="11">
        <v>1.4011142061281301</v>
      </c>
      <c r="AO137" s="11">
        <v>1.4156479217603899</v>
      </c>
      <c r="AP137" s="11">
        <v>1.7211191335740099</v>
      </c>
      <c r="AQ137" s="11">
        <v>1.4665898617511499</v>
      </c>
      <c r="AR137" s="11">
        <v>1.8132678132678099</v>
      </c>
      <c r="AS137" s="11">
        <v>1.84754521963824</v>
      </c>
      <c r="AT137" s="39">
        <v>1.78125</v>
      </c>
      <c r="AU137" s="39">
        <v>1.31076923076923</v>
      </c>
      <c r="AV137" s="39">
        <v>1.6683587140439899</v>
      </c>
      <c r="AW137" s="39">
        <v>1.5717391304347801</v>
      </c>
      <c r="AX137" s="39">
        <v>1.57692307692308</v>
      </c>
      <c r="AY137" s="39">
        <v>1.52078774617068</v>
      </c>
      <c r="AZ137" s="39">
        <v>1.5378640776699</v>
      </c>
      <c r="BA137" s="39">
        <v>1.4588509999999999</v>
      </c>
      <c r="BB137" s="39">
        <v>1.3528169999999999</v>
      </c>
      <c r="BC137" s="39">
        <v>1.2907949999999999</v>
      </c>
      <c r="BD137" s="39">
        <v>1.3528610000000001</v>
      </c>
      <c r="BE137" s="39">
        <v>1.311453</v>
      </c>
      <c r="BF137" s="1309"/>
      <c r="BG137" s="39"/>
      <c r="BH137" s="39"/>
      <c r="BI137" s="39"/>
      <c r="BJ137" s="39"/>
      <c r="BK137" s="39"/>
      <c r="BL137" s="39"/>
      <c r="BM137" s="39"/>
    </row>
    <row r="138" spans="1:65" x14ac:dyDescent="0.25">
      <c r="A138" s="37" t="s">
        <v>169</v>
      </c>
      <c r="B138" s="19" t="s">
        <v>44</v>
      </c>
      <c r="C138" s="49">
        <f t="shared" si="181"/>
        <v>1.4240576496674058</v>
      </c>
      <c r="D138" s="49">
        <f t="shared" si="181"/>
        <v>1.5349813432835822</v>
      </c>
      <c r="E138" s="49">
        <f t="shared" si="181"/>
        <v>1.5380827314510834</v>
      </c>
      <c r="F138" s="49">
        <f t="shared" si="181"/>
        <v>1.5158102766798418</v>
      </c>
      <c r="H138" s="49">
        <f t="shared" si="182"/>
        <v>1.3780918727915195</v>
      </c>
      <c r="I138" s="49">
        <f t="shared" si="182"/>
        <v>1.4490022172949002</v>
      </c>
      <c r="J138" s="49">
        <f t="shared" si="182"/>
        <v>1.5116033755274261</v>
      </c>
      <c r="K138" s="49">
        <f t="shared" si="182"/>
        <v>1.7585403726708075</v>
      </c>
      <c r="L138" s="49">
        <f t="shared" si="182"/>
        <v>1.4688995215311005</v>
      </c>
      <c r="M138" s="49">
        <f t="shared" si="182"/>
        <v>1.6687388987566607</v>
      </c>
      <c r="N138" s="49">
        <f t="shared" si="182"/>
        <v>1.5453460620525059</v>
      </c>
      <c r="O138" s="49">
        <f t="shared" si="182"/>
        <v>1.6639757820383452</v>
      </c>
      <c r="P138" s="49">
        <f t="shared" si="182"/>
        <v>1.541871921182266</v>
      </c>
      <c r="Q138" s="49">
        <f t="shared" si="182"/>
        <v>1.5715350223546944</v>
      </c>
      <c r="R138" s="49">
        <f t="shared" si="182"/>
        <v>1.5502915451895043</v>
      </c>
      <c r="S138" s="49">
        <f t="shared" si="182"/>
        <v>1.5454545454545454</v>
      </c>
      <c r="T138" s="49">
        <f t="shared" si="182"/>
        <v>1.4358208955223881</v>
      </c>
      <c r="V138" s="11">
        <v>1.3490566037735801</v>
      </c>
      <c r="W138" s="11">
        <v>1.2264150943396199</v>
      </c>
      <c r="X138" s="11">
        <v>1.64788732394366</v>
      </c>
      <c r="Y138" s="11">
        <v>1.4142857142857099</v>
      </c>
      <c r="Z138" s="11">
        <v>1.4598765432098799</v>
      </c>
      <c r="AA138" s="11">
        <v>1.4697986577181199</v>
      </c>
      <c r="AB138" s="11">
        <v>1.43452380952381</v>
      </c>
      <c r="AC138" s="11">
        <v>1.3333333333333299</v>
      </c>
      <c r="AD138" s="11">
        <v>1.7212643678160899</v>
      </c>
      <c r="AE138" s="11">
        <v>1.4187192118226599</v>
      </c>
      <c r="AF138" s="11">
        <v>1.9090909090909101</v>
      </c>
      <c r="AG138" s="11">
        <v>1.9171875</v>
      </c>
      <c r="AH138" s="11">
        <v>1.29807692307692</v>
      </c>
      <c r="AI138" s="11">
        <v>1.46428571428571</v>
      </c>
      <c r="AJ138" s="11">
        <v>1.83673469387755</v>
      </c>
      <c r="AK138" s="11">
        <v>1.4792899408283999</v>
      </c>
      <c r="AL138" s="11">
        <v>1.5802469135802499</v>
      </c>
      <c r="AM138" s="11">
        <v>1.8685344827586201</v>
      </c>
      <c r="AN138" s="11">
        <v>1.33</v>
      </c>
      <c r="AO138" s="11">
        <v>1.4780701754386001</v>
      </c>
      <c r="AP138" s="11">
        <v>1.80322580645161</v>
      </c>
      <c r="AQ138" s="11">
        <v>1.4468438538206001</v>
      </c>
      <c r="AR138" s="11">
        <v>1.70766773162939</v>
      </c>
      <c r="AS138" s="11">
        <v>1.80106100795756</v>
      </c>
      <c r="AT138" s="39">
        <v>1.2477064220183487</v>
      </c>
      <c r="AU138" s="39">
        <v>1.58119658119658</v>
      </c>
      <c r="AV138" s="39">
        <v>1.7591240875912399</v>
      </c>
      <c r="AW138" s="39">
        <v>1.5038167938931299</v>
      </c>
      <c r="AX138" s="39">
        <v>1.6760563380281699</v>
      </c>
      <c r="AY138" s="39">
        <v>1.5484693877550999</v>
      </c>
      <c r="AZ138" s="39">
        <v>1.43621399176955</v>
      </c>
      <c r="BA138" s="39">
        <v>1.546729</v>
      </c>
      <c r="BB138" s="39">
        <v>1.6746719999999999</v>
      </c>
      <c r="BC138" s="39">
        <v>1.4108909999999999</v>
      </c>
      <c r="BD138" s="39">
        <v>1.375796</v>
      </c>
      <c r="BE138" s="39">
        <v>1.757085</v>
      </c>
      <c r="BF138" s="1309"/>
      <c r="BG138" s="39"/>
      <c r="BH138" s="39"/>
      <c r="BI138" s="39"/>
      <c r="BJ138" s="39"/>
      <c r="BK138" s="39"/>
      <c r="BL138" s="39"/>
      <c r="BM138" s="39"/>
    </row>
    <row r="139" spans="1:65" x14ac:dyDescent="0.25">
      <c r="A139" s="37" t="s">
        <v>170</v>
      </c>
      <c r="B139" s="19" t="s">
        <v>45</v>
      </c>
      <c r="C139" s="49">
        <f t="shared" si="181"/>
        <v>1.3460537727666955</v>
      </c>
      <c r="D139" s="49">
        <f t="shared" si="181"/>
        <v>1.6075504828797191</v>
      </c>
      <c r="E139" s="49">
        <f t="shared" si="181"/>
        <v>1.6131183991106171</v>
      </c>
      <c r="F139" s="49">
        <f t="shared" si="181"/>
        <v>1.6211180124223603</v>
      </c>
      <c r="H139" s="49">
        <f t="shared" si="182"/>
        <v>1.3221153846153846</v>
      </c>
      <c r="I139" s="49">
        <f t="shared" si="182"/>
        <v>1.3499005964214712</v>
      </c>
      <c r="J139" s="49">
        <f t="shared" si="182"/>
        <v>1.3599397590361446</v>
      </c>
      <c r="K139" s="49">
        <f t="shared" si="182"/>
        <v>1.6507832898172323</v>
      </c>
      <c r="L139" s="49">
        <f t="shared" si="182"/>
        <v>1.4630801687763713</v>
      </c>
      <c r="M139" s="49">
        <f t="shared" si="182"/>
        <v>1.7694805194805194</v>
      </c>
      <c r="N139" s="49">
        <f t="shared" si="182"/>
        <v>1.6201641266119577</v>
      </c>
      <c r="O139" s="49">
        <f t="shared" si="182"/>
        <v>1.8316037735849056</v>
      </c>
      <c r="P139" s="49">
        <f t="shared" si="182"/>
        <v>1.6056263269639066</v>
      </c>
      <c r="Q139" s="49">
        <f t="shared" si="182"/>
        <v>1.5641025641025641</v>
      </c>
      <c r="R139" s="49">
        <f t="shared" si="182"/>
        <v>1.85007072135785</v>
      </c>
      <c r="S139" s="49">
        <f t="shared" si="182"/>
        <v>1.5599078341013826</v>
      </c>
      <c r="T139" s="49">
        <f t="shared" si="182"/>
        <v>1.5095419847328244</v>
      </c>
      <c r="V139" s="11">
        <v>1.2661290322580601</v>
      </c>
      <c r="W139" s="11">
        <v>1.30172413793103</v>
      </c>
      <c r="X139" s="11">
        <v>1.375</v>
      </c>
      <c r="Y139" s="11">
        <v>1.44545454545455</v>
      </c>
      <c r="Z139" s="11">
        <v>1.2757352941176501</v>
      </c>
      <c r="AA139" s="11">
        <v>1.34824902723735</v>
      </c>
      <c r="AB139" s="11">
        <v>1.3803418803418801</v>
      </c>
      <c r="AC139" s="11">
        <v>1.1812499999999999</v>
      </c>
      <c r="AD139" s="11">
        <v>1.44814814814815</v>
      </c>
      <c r="AE139" s="11">
        <v>1.36666666666667</v>
      </c>
      <c r="AF139" s="11">
        <v>1.90977443609023</v>
      </c>
      <c r="AG139" s="11">
        <v>1.6189655172413799</v>
      </c>
      <c r="AH139" s="11">
        <v>1.2278911564625801</v>
      </c>
      <c r="AI139" s="11">
        <v>1.2824858757062101</v>
      </c>
      <c r="AJ139" s="11">
        <v>1.9066666666666701</v>
      </c>
      <c r="AK139" s="11">
        <v>2.0645161290322598</v>
      </c>
      <c r="AL139" s="11">
        <v>1.7533333333333301</v>
      </c>
      <c r="AM139" s="11">
        <v>1.706</v>
      </c>
      <c r="AN139" s="11">
        <v>1.57635467980296</v>
      </c>
      <c r="AO139" s="11">
        <v>1.4788273615635199</v>
      </c>
      <c r="AP139" s="11">
        <v>1.7725947521865899</v>
      </c>
      <c r="AQ139" s="11">
        <v>1.4650205761316899</v>
      </c>
      <c r="AR139" s="11">
        <v>1.73684210526316</v>
      </c>
      <c r="AS139" s="11">
        <v>2.0738866396761102</v>
      </c>
      <c r="AT139" s="39">
        <v>1.7331932773109244</v>
      </c>
      <c r="AU139" s="39">
        <v>1.47754137115839</v>
      </c>
      <c r="AV139" s="39">
        <v>1.69039145907473</v>
      </c>
      <c r="AW139" s="39">
        <v>1.4854368932038799</v>
      </c>
      <c r="AX139" s="39">
        <v>1.4978723404255301</v>
      </c>
      <c r="AY139" s="39">
        <v>1.70720720720721</v>
      </c>
      <c r="AZ139" s="39">
        <v>1.8170103092783501</v>
      </c>
      <c r="BA139" s="39">
        <v>1.6617649999999999</v>
      </c>
      <c r="BB139" s="39">
        <v>2.0363639999999998</v>
      </c>
      <c r="BC139" s="39">
        <v>1.169591</v>
      </c>
      <c r="BD139" s="39">
        <v>1.491228</v>
      </c>
      <c r="BE139" s="39">
        <v>1.8869050000000001</v>
      </c>
      <c r="BF139" s="1309"/>
      <c r="BG139" s="39"/>
      <c r="BH139" s="39"/>
      <c r="BI139" s="39"/>
      <c r="BJ139" s="39"/>
      <c r="BK139" s="39"/>
      <c r="BL139" s="39"/>
      <c r="BM139" s="39"/>
    </row>
    <row r="140" spans="1:65" x14ac:dyDescent="0.25">
      <c r="A140" s="37" t="s">
        <v>171</v>
      </c>
      <c r="B140" s="19" t="s">
        <v>46</v>
      </c>
      <c r="C140" s="49">
        <f t="shared" si="181"/>
        <v>1.2738780207134637</v>
      </c>
      <c r="D140" s="49">
        <f t="shared" si="181"/>
        <v>1.4171455938697317</v>
      </c>
      <c r="E140" s="49">
        <f t="shared" si="181"/>
        <v>1.5173638516179953</v>
      </c>
      <c r="F140" s="49">
        <f t="shared" si="181"/>
        <v>1.4023354564755839</v>
      </c>
      <c r="H140" s="49">
        <f t="shared" si="182"/>
        <v>1.211111111111111</v>
      </c>
      <c r="I140" s="49">
        <f t="shared" si="182"/>
        <v>1.310492505353319</v>
      </c>
      <c r="J140" s="49">
        <f t="shared" si="182"/>
        <v>1.2575187969924813</v>
      </c>
      <c r="K140" s="49">
        <f t="shared" si="182"/>
        <v>1.6506410256410255</v>
      </c>
      <c r="L140" s="49">
        <f t="shared" si="182"/>
        <v>1.3782435129740518</v>
      </c>
      <c r="M140" s="49">
        <f t="shared" si="182"/>
        <v>1.4511627906976745</v>
      </c>
      <c r="N140" s="49">
        <f t="shared" si="182"/>
        <v>1.5848017621145374</v>
      </c>
      <c r="O140" s="49">
        <f t="shared" si="182"/>
        <v>1.8424657534246576</v>
      </c>
      <c r="P140" s="49">
        <f t="shared" si="182"/>
        <v>1.583224115334207</v>
      </c>
      <c r="Q140" s="49">
        <f t="shared" si="182"/>
        <v>1.3565989847715736</v>
      </c>
      <c r="R140" s="49">
        <f t="shared" si="182"/>
        <v>1.4777070063694266</v>
      </c>
      <c r="S140" s="49">
        <f t="shared" si="182"/>
        <v>1.3532258064516129</v>
      </c>
      <c r="T140" s="49">
        <f t="shared" si="182"/>
        <v>1.4489795918367347</v>
      </c>
      <c r="V140" s="11">
        <v>1.1111111111111101</v>
      </c>
      <c r="W140" s="11">
        <v>1.18461538461538</v>
      </c>
      <c r="X140" s="11">
        <v>1.2903225806451599</v>
      </c>
      <c r="Y140" s="11">
        <v>1.4718309859154901</v>
      </c>
      <c r="Z140" s="11">
        <v>1.24175824175824</v>
      </c>
      <c r="AA140" s="11">
        <v>1.2377622377622399</v>
      </c>
      <c r="AB140" s="11">
        <v>1.27272727272727</v>
      </c>
      <c r="AC140" s="11">
        <v>1.27142857142857</v>
      </c>
      <c r="AD140" s="11">
        <v>1.2423076923076899</v>
      </c>
      <c r="AE140" s="11">
        <v>1.2239583333333299</v>
      </c>
      <c r="AF140" s="11">
        <v>1.95477386934673</v>
      </c>
      <c r="AG140" s="11">
        <v>1.74248927038627</v>
      </c>
      <c r="AH140" s="11">
        <v>1.2137096774193501</v>
      </c>
      <c r="AI140" s="11">
        <v>1.1900826446281001</v>
      </c>
      <c r="AJ140" s="11">
        <v>1.546875</v>
      </c>
      <c r="AK140" s="11">
        <v>1.4619565217391299</v>
      </c>
      <c r="AL140" s="11">
        <v>1.38636363636364</v>
      </c>
      <c r="AM140" s="11">
        <v>1.5087719298245601</v>
      </c>
      <c r="AN140" s="11">
        <v>1.4601769911504401</v>
      </c>
      <c r="AO140" s="11">
        <v>1.45806451612903</v>
      </c>
      <c r="AP140" s="11">
        <v>1.7661290322580601</v>
      </c>
      <c r="AQ140" s="11">
        <v>1.81944444444444</v>
      </c>
      <c r="AR140" s="11">
        <v>2.00320512820513</v>
      </c>
      <c r="AS140" s="11">
        <v>1.77725856697819</v>
      </c>
      <c r="AT140" s="39">
        <v>1.2773972602739727</v>
      </c>
      <c r="AU140" s="39">
        <v>1.52941176470588</v>
      </c>
      <c r="AV140" s="39">
        <v>1.74447513812155</v>
      </c>
      <c r="AW140" s="39">
        <v>1.24722222222222</v>
      </c>
      <c r="AX140" s="39">
        <v>1.40366972477064</v>
      </c>
      <c r="AY140" s="39">
        <v>1.4952380952380999</v>
      </c>
      <c r="AZ140" s="39">
        <v>1.63636363636364</v>
      </c>
      <c r="BA140" s="39">
        <v>1.1666669999999999</v>
      </c>
      <c r="BB140" s="39">
        <v>1.581081</v>
      </c>
      <c r="BC140" s="39">
        <v>1.045455</v>
      </c>
      <c r="BD140" s="39">
        <v>1.308824</v>
      </c>
      <c r="BE140" s="39">
        <v>1.5281690000000001</v>
      </c>
      <c r="BF140" s="1309"/>
      <c r="BG140" s="39"/>
      <c r="BH140" s="39"/>
      <c r="BI140" s="39"/>
      <c r="BJ140" s="39"/>
      <c r="BK140" s="39"/>
      <c r="BL140" s="39"/>
      <c r="BM140" s="39"/>
    </row>
    <row r="141" spans="1:65" x14ac:dyDescent="0.25">
      <c r="A141" s="37" t="s">
        <v>172</v>
      </c>
      <c r="B141" s="19" t="s">
        <v>47</v>
      </c>
      <c r="C141" s="49">
        <f t="shared" si="181"/>
        <v>1.2580862533692723</v>
      </c>
      <c r="D141" s="49">
        <f t="shared" si="181"/>
        <v>1.4150298889837745</v>
      </c>
      <c r="E141" s="49">
        <f t="shared" si="181"/>
        <v>2.3871165644171781</v>
      </c>
      <c r="F141" s="49">
        <f t="shared" si="181"/>
        <v>1.4095528455284554</v>
      </c>
      <c r="H141" s="49">
        <f t="shared" si="182"/>
        <v>1.21875</v>
      </c>
      <c r="I141" s="49">
        <f t="shared" si="182"/>
        <v>1.2264851485148516</v>
      </c>
      <c r="J141" s="49">
        <f t="shared" si="182"/>
        <v>1.3567010309278351</v>
      </c>
      <c r="K141" s="49">
        <f t="shared" si="182"/>
        <v>1.718608169440242</v>
      </c>
      <c r="L141" s="49">
        <f t="shared" si="182"/>
        <v>1.3894472361809045</v>
      </c>
      <c r="M141" s="49">
        <f t="shared" si="182"/>
        <v>1.4504950495049505</v>
      </c>
      <c r="N141" s="49">
        <f t="shared" si="182"/>
        <v>1.5757918552036199</v>
      </c>
      <c r="O141" s="49">
        <f t="shared" si="182"/>
        <v>2.1898608349900597</v>
      </c>
      <c r="P141" s="49">
        <f t="shared" si="182"/>
        <v>1.2384393063583814</v>
      </c>
      <c r="Q141" s="49">
        <f t="shared" si="182"/>
        <v>3.5641711229946522</v>
      </c>
      <c r="R141" s="49">
        <f t="shared" si="182"/>
        <v>1.8693379790940767</v>
      </c>
      <c r="S141" s="49">
        <f t="shared" si="182"/>
        <v>1.3728070175438596</v>
      </c>
      <c r="T141" s="49">
        <f t="shared" si="182"/>
        <v>1.5439024390243903</v>
      </c>
      <c r="V141" s="11">
        <v>1</v>
      </c>
      <c r="W141" s="11">
        <v>1.1864406779661001</v>
      </c>
      <c r="X141" s="11">
        <v>1.44285714285714</v>
      </c>
      <c r="Y141" s="11">
        <v>1.375</v>
      </c>
      <c r="Z141" s="11">
        <v>1.1901408450704201</v>
      </c>
      <c r="AA141" s="11">
        <v>1.1499999999999999</v>
      </c>
      <c r="AB141" s="11">
        <v>1.3972602739726001</v>
      </c>
      <c r="AC141" s="11">
        <v>1.2063492063492101</v>
      </c>
      <c r="AD141" s="11">
        <v>1.4178403755868501</v>
      </c>
      <c r="AE141" s="11">
        <v>1.2486486486486501</v>
      </c>
      <c r="AF141" s="11">
        <v>2.03125</v>
      </c>
      <c r="AG141" s="11">
        <v>1.78571428571429</v>
      </c>
      <c r="AH141" s="11">
        <v>1.1717171717171699</v>
      </c>
      <c r="AI141" s="11">
        <v>1.2636363636363599</v>
      </c>
      <c r="AJ141" s="11">
        <v>1.5767195767195801</v>
      </c>
      <c r="AK141" s="11">
        <v>1.1793478260869601</v>
      </c>
      <c r="AL141" s="11">
        <v>1.43010752688172</v>
      </c>
      <c r="AM141" s="11">
        <v>1.6779661016949201</v>
      </c>
      <c r="AN141" s="11">
        <v>1.3473053892215601</v>
      </c>
      <c r="AO141" s="11">
        <v>1.5072992700729899</v>
      </c>
      <c r="AP141" s="11">
        <v>1.9202898550724601</v>
      </c>
      <c r="AQ141" s="11">
        <v>1.7053571428571399</v>
      </c>
      <c r="AR141" s="11">
        <v>2.3006993006993</v>
      </c>
      <c r="AS141" s="11">
        <v>2.3447580645161299</v>
      </c>
      <c r="AT141" s="39">
        <v>1.0273972602739727</v>
      </c>
      <c r="AU141" s="39">
        <v>1.1682242990654199</v>
      </c>
      <c r="AV141" s="39">
        <v>1.37650602409639</v>
      </c>
      <c r="AW141" s="39">
        <v>1.7050359712230201</v>
      </c>
      <c r="AX141" s="39">
        <v>7.4067796610169498</v>
      </c>
      <c r="AY141" s="39">
        <v>1.8974358974359</v>
      </c>
      <c r="AZ141" s="39">
        <v>1.9368421052631599</v>
      </c>
      <c r="BA141" s="39">
        <v>1.762195</v>
      </c>
      <c r="BB141" s="39">
        <v>1.890909</v>
      </c>
      <c r="BC141" s="39">
        <v>1.0983609999999999</v>
      </c>
      <c r="BD141" s="39">
        <v>1.5136989999999999</v>
      </c>
      <c r="BE141" s="39">
        <v>1.441489</v>
      </c>
      <c r="BF141" s="1309"/>
      <c r="BG141" s="39"/>
      <c r="BH141" s="39"/>
      <c r="BI141" s="39"/>
      <c r="BJ141" s="39"/>
      <c r="BK141" s="39"/>
      <c r="BL141" s="39"/>
      <c r="BM141" s="39"/>
    </row>
    <row r="142" spans="1:65" x14ac:dyDescent="0.25">
      <c r="A142" s="37" t="s">
        <v>173</v>
      </c>
      <c r="B142" s="19" t="s">
        <v>48</v>
      </c>
      <c r="C142" s="49">
        <f t="shared" si="181"/>
        <v>1.1529126213592233</v>
      </c>
      <c r="D142" s="49">
        <f t="shared" si="181"/>
        <v>1.4631728045325778</v>
      </c>
      <c r="E142" s="49">
        <f t="shared" si="181"/>
        <v>1.7893081761006289</v>
      </c>
      <c r="F142" s="49">
        <f t="shared" si="181"/>
        <v>1.5394126738794436</v>
      </c>
      <c r="H142" s="49">
        <f t="shared" si="182"/>
        <v>1.2</v>
      </c>
      <c r="I142" s="49">
        <f t="shared" si="182"/>
        <v>1.1029411764705883</v>
      </c>
      <c r="J142" s="49">
        <f t="shared" si="182"/>
        <v>1.2129186602870814</v>
      </c>
      <c r="K142" s="49">
        <f t="shared" si="182"/>
        <v>1.8157894736842106</v>
      </c>
      <c r="L142" s="49">
        <f t="shared" si="182"/>
        <v>1.6232558139534883</v>
      </c>
      <c r="M142" s="49">
        <f t="shared" si="182"/>
        <v>1.4281842818428185</v>
      </c>
      <c r="N142" s="49">
        <f t="shared" si="182"/>
        <v>1.5316301703163018</v>
      </c>
      <c r="O142" s="49">
        <f t="shared" si="182"/>
        <v>2.022163120567376</v>
      </c>
      <c r="P142" s="49">
        <f t="shared" si="182"/>
        <v>1.5323943661971831</v>
      </c>
      <c r="Q142" s="49">
        <f t="shared" si="182"/>
        <v>2.0101744186046511</v>
      </c>
      <c r="R142" s="49">
        <f t="shared" si="182"/>
        <v>1.9661016949152543</v>
      </c>
      <c r="S142" s="49">
        <f t="shared" si="182"/>
        <v>1.8192219679633868</v>
      </c>
      <c r="T142" s="49">
        <f t="shared" si="182"/>
        <v>1.471311475409836</v>
      </c>
      <c r="V142" s="11">
        <v>1.1304347826087</v>
      </c>
      <c r="W142" s="11">
        <v>1.1764705882352899</v>
      </c>
      <c r="X142" s="11">
        <v>1.3</v>
      </c>
      <c r="Y142" s="11">
        <v>1</v>
      </c>
      <c r="Z142" s="11">
        <v>1.0487804878048801</v>
      </c>
      <c r="AA142" s="11">
        <v>1.2124999999999999</v>
      </c>
      <c r="AB142" s="11">
        <v>1.2045454545454499</v>
      </c>
      <c r="AC142" s="11">
        <v>1.1634615384615401</v>
      </c>
      <c r="AD142" s="11">
        <v>1.2389380530973499</v>
      </c>
      <c r="AE142" s="11">
        <v>1.16233766233766</v>
      </c>
      <c r="AF142" s="11">
        <v>2</v>
      </c>
      <c r="AG142" s="11">
        <v>2.0107142857142901</v>
      </c>
      <c r="AH142" s="11">
        <v>1.56140350877193</v>
      </c>
      <c r="AI142" s="11">
        <v>1.4615384615384599</v>
      </c>
      <c r="AJ142" s="11">
        <v>1.7358490566037701</v>
      </c>
      <c r="AK142" s="11">
        <v>1.3294117647058801</v>
      </c>
      <c r="AL142" s="11">
        <v>1.3119266055045899</v>
      </c>
      <c r="AM142" s="11">
        <v>1.54857142857143</v>
      </c>
      <c r="AN142" s="11">
        <v>1.28688524590164</v>
      </c>
      <c r="AO142" s="11">
        <v>1.35766423357664</v>
      </c>
      <c r="AP142" s="11">
        <v>1.8848684210526301</v>
      </c>
      <c r="AQ142" s="11">
        <v>1.52272727272727</v>
      </c>
      <c r="AR142" s="11">
        <v>1.9645161290322599</v>
      </c>
      <c r="AS142" s="11">
        <v>2.3588235294117599</v>
      </c>
      <c r="AT142" s="39">
        <v>1.4</v>
      </c>
      <c r="AU142" s="39">
        <v>1.4565217391304299</v>
      </c>
      <c r="AV142" s="39">
        <v>1.7</v>
      </c>
      <c r="AW142" s="39">
        <v>1.9312977099236599</v>
      </c>
      <c r="AX142" s="39">
        <v>2.03571428571429</v>
      </c>
      <c r="AY142" s="39">
        <v>2.0841584158415798</v>
      </c>
      <c r="AZ142" s="39">
        <v>1.9479166666666701</v>
      </c>
      <c r="BA142" s="39">
        <v>1.8777779999999999</v>
      </c>
      <c r="BB142" s="39">
        <v>2.0550459999999999</v>
      </c>
      <c r="BC142" s="39">
        <v>1.7094020000000001</v>
      </c>
      <c r="BD142" s="39">
        <v>1.5362899999999999</v>
      </c>
      <c r="BE142" s="39">
        <v>2.0637759999999998</v>
      </c>
      <c r="BF142" s="1309"/>
      <c r="BG142" s="39"/>
      <c r="BH142" s="39"/>
      <c r="BI142" s="39"/>
      <c r="BJ142" s="39"/>
      <c r="BK142" s="39"/>
      <c r="BL142" s="39"/>
      <c r="BM142" s="39"/>
    </row>
    <row r="143" spans="1:65" x14ac:dyDescent="0.25">
      <c r="A143" s="37" t="s">
        <v>174</v>
      </c>
      <c r="B143" s="19" t="s">
        <v>49</v>
      </c>
      <c r="C143" s="49" t="str">
        <f t="shared" si="181"/>
        <v>-</v>
      </c>
      <c r="D143" s="49" t="str">
        <f t="shared" si="181"/>
        <v>-</v>
      </c>
      <c r="E143" s="49">
        <f t="shared" si="181"/>
        <v>1.3169999999999999</v>
      </c>
      <c r="F143" s="49">
        <f t="shared" si="181"/>
        <v>1.3360544217687076</v>
      </c>
      <c r="H143" s="49" t="str">
        <f t="shared" si="182"/>
        <v>-</v>
      </c>
      <c r="I143" s="49" t="str">
        <f t="shared" si="182"/>
        <v>-</v>
      </c>
      <c r="J143" s="49" t="str">
        <f t="shared" si="182"/>
        <v>-</v>
      </c>
      <c r="K143" s="49" t="str">
        <f t="shared" si="182"/>
        <v>-</v>
      </c>
      <c r="L143" s="49" t="str">
        <f t="shared" si="182"/>
        <v>-</v>
      </c>
      <c r="M143" s="49" t="str">
        <f t="shared" si="182"/>
        <v>-</v>
      </c>
      <c r="N143" s="49" t="str">
        <f t="shared" si="182"/>
        <v>-</v>
      </c>
      <c r="O143" s="49" t="str">
        <f t="shared" si="182"/>
        <v>-</v>
      </c>
      <c r="P143" s="49">
        <f t="shared" si="182"/>
        <v>1.2701149425287357</v>
      </c>
      <c r="Q143" s="49">
        <f t="shared" si="182"/>
        <v>1.3266423357664234</v>
      </c>
      <c r="R143" s="49">
        <f t="shared" si="182"/>
        <v>1.2195652173913043</v>
      </c>
      <c r="S143" s="49">
        <f t="shared" si="182"/>
        <v>1.2365269461077844</v>
      </c>
      <c r="T143" s="49">
        <f t="shared" si="182"/>
        <v>1.3416030534351144</v>
      </c>
      <c r="U143" s="7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39"/>
      <c r="AU143" s="39">
        <v>1.1989795918367301</v>
      </c>
      <c r="AV143" s="39">
        <v>1.36184210526316</v>
      </c>
      <c r="AW143" s="39">
        <v>1.4366666666666701</v>
      </c>
      <c r="AX143" s="39">
        <v>1.2835820895522401</v>
      </c>
      <c r="AY143" s="39">
        <v>1.0877192982456101</v>
      </c>
      <c r="AZ143" s="39">
        <v>1.42307692307692</v>
      </c>
      <c r="BA143" s="39">
        <v>1.1646339999999999</v>
      </c>
      <c r="BB143" s="39">
        <v>1.15625</v>
      </c>
      <c r="BC143" s="39">
        <v>1.15625</v>
      </c>
      <c r="BD143" s="39">
        <v>1.2272730000000001</v>
      </c>
      <c r="BE143" s="39">
        <v>1.2933330000000001</v>
      </c>
      <c r="BF143" s="1309"/>
      <c r="BG143" s="39"/>
      <c r="BH143" s="39"/>
      <c r="BI143" s="39"/>
      <c r="BJ143" s="39"/>
      <c r="BK143" s="39"/>
      <c r="BL143" s="39"/>
      <c r="BM143" s="39"/>
    </row>
    <row r="144" spans="1:65" x14ac:dyDescent="0.25">
      <c r="A144" s="37" t="s">
        <v>353</v>
      </c>
      <c r="B144" s="3" t="s">
        <v>150</v>
      </c>
      <c r="C144" s="49">
        <f t="shared" si="181"/>
        <v>1.418096135721018</v>
      </c>
      <c r="D144" s="49">
        <f t="shared" si="181"/>
        <v>1.5400946585530764</v>
      </c>
      <c r="E144" s="49">
        <f t="shared" si="181"/>
        <v>1.7999907808610676</v>
      </c>
      <c r="F144" s="49">
        <f t="shared" si="181"/>
        <v>1.9400259219983504</v>
      </c>
      <c r="H144" s="49">
        <f t="shared" si="182"/>
        <v>1.3912259615384615</v>
      </c>
      <c r="I144" s="49">
        <f>IFERROR(I120/I96,"-")</f>
        <v>1.409454822722074</v>
      </c>
      <c r="J144" s="49">
        <f t="shared" si="182"/>
        <v>1.4443061605476042</v>
      </c>
      <c r="K144" s="49">
        <f t="shared" si="182"/>
        <v>1.7853802608909672</v>
      </c>
      <c r="L144" s="49">
        <f t="shared" si="182"/>
        <v>1.6368613138686132</v>
      </c>
      <c r="M144" s="49">
        <f t="shared" si="182"/>
        <v>1.8038379530916844</v>
      </c>
      <c r="N144" s="49">
        <f t="shared" si="182"/>
        <v>1.6787735849056604</v>
      </c>
      <c r="O144" s="49">
        <f t="shared" si="182"/>
        <v>2.0001938360147316</v>
      </c>
      <c r="P144" s="49">
        <f t="shared" si="182"/>
        <v>1.6507537688442211</v>
      </c>
      <c r="Q144" s="49">
        <f t="shared" si="182"/>
        <v>1.9260619293370385</v>
      </c>
      <c r="R144" s="49">
        <f>IFERROR(R120/R96,"-")</f>
        <v>1.8432282003710576</v>
      </c>
      <c r="S144" s="49">
        <f t="shared" si="182"/>
        <v>1.6979149008306493</v>
      </c>
      <c r="T144" s="49">
        <f>IFERROR(T120/T96,"-")</f>
        <v>1.9229048613182225</v>
      </c>
      <c r="U144" s="7"/>
      <c r="V144" s="53">
        <f>IFERROR(V120/V96,"-")</f>
        <v>1.2836624775583483</v>
      </c>
      <c r="W144" s="53">
        <f t="shared" ref="W144:AZ144" si="183">IFERROR(W120/W96,"-")</f>
        <v>1.2881720430107526</v>
      </c>
      <c r="X144" s="53">
        <f t="shared" si="183"/>
        <v>1.5591900311526479</v>
      </c>
      <c r="Y144" s="53">
        <f t="shared" si="183"/>
        <v>1.5456989247311828</v>
      </c>
      <c r="Z144" s="53">
        <f t="shared" si="183"/>
        <v>1.3200908059023837</v>
      </c>
      <c r="AA144" s="53">
        <f t="shared" si="183"/>
        <v>1.3867735470941884</v>
      </c>
      <c r="AB144" s="53">
        <f t="shared" si="183"/>
        <v>1.4842829076620825</v>
      </c>
      <c r="AC144" s="53">
        <f t="shared" si="183"/>
        <v>1.2932692307692308</v>
      </c>
      <c r="AD144" s="53">
        <f t="shared" si="183"/>
        <v>1.5065982404692082</v>
      </c>
      <c r="AE144" s="53">
        <f t="shared" si="183"/>
        <v>1.3938053097345133</v>
      </c>
      <c r="AF144" s="53">
        <f t="shared" si="183"/>
        <v>1.9355311355311355</v>
      </c>
      <c r="AG144" s="53">
        <f t="shared" si="183"/>
        <v>1.9368622448979591</v>
      </c>
      <c r="AH144" s="138">
        <v>1.2758064516129033</v>
      </c>
      <c r="AI144" s="138">
        <v>1.3345070422535212</v>
      </c>
      <c r="AJ144" s="138">
        <v>1.8117529880478087</v>
      </c>
      <c r="AK144" s="138">
        <v>1.5943728018757326</v>
      </c>
      <c r="AL144" s="138">
        <v>1.5289999999999999</v>
      </c>
      <c r="AM144" s="138">
        <v>1.7220279720279721</v>
      </c>
      <c r="AN144" s="138">
        <v>1.4484159220146222</v>
      </c>
      <c r="AO144" s="138">
        <v>1.4903489235337788</v>
      </c>
      <c r="AP144" s="138">
        <v>1.838748495788207</v>
      </c>
      <c r="AQ144" s="138">
        <v>1.588256746900073</v>
      </c>
      <c r="AR144" s="138">
        <v>1.929158110882957</v>
      </c>
      <c r="AS144" s="138">
        <v>2.0913192952299098</v>
      </c>
      <c r="AT144" s="53">
        <f t="shared" si="183"/>
        <v>1.5690499510284035</v>
      </c>
      <c r="AU144" s="53">
        <f t="shared" si="183"/>
        <v>1.5294729542302359</v>
      </c>
      <c r="AV144" s="53">
        <f t="shared" si="183"/>
        <v>1.7856396866840731</v>
      </c>
      <c r="AW144" s="53">
        <f t="shared" si="183"/>
        <v>1.7341057635175283</v>
      </c>
      <c r="AX144" s="53">
        <f t="shared" si="183"/>
        <v>2.2644853442399455</v>
      </c>
      <c r="AY144" s="53">
        <f t="shared" si="183"/>
        <v>1.8342161016949152</v>
      </c>
      <c r="AZ144" s="53">
        <f t="shared" si="183"/>
        <v>1.8127183787561145</v>
      </c>
      <c r="BA144" s="53">
        <v>1.7329019999999999</v>
      </c>
      <c r="BB144" s="53">
        <v>1.967168</v>
      </c>
      <c r="BC144" s="53">
        <v>1.6985239999999999</v>
      </c>
      <c r="BD144" s="53">
        <v>1.5921050000000001</v>
      </c>
      <c r="BE144" s="53">
        <v>1.7647489999999999</v>
      </c>
      <c r="BF144" s="53"/>
      <c r="BG144" s="39"/>
      <c r="BH144" s="39"/>
      <c r="BI144" s="39"/>
      <c r="BJ144" s="39"/>
      <c r="BK144" s="39"/>
      <c r="BL144" s="39"/>
      <c r="BM144" s="39"/>
    </row>
    <row r="145" spans="1:65" x14ac:dyDescent="0.25">
      <c r="A145" s="38" t="s">
        <v>203</v>
      </c>
      <c r="B145" s="3" t="s">
        <v>59</v>
      </c>
      <c r="C145" s="49">
        <f t="shared" si="181"/>
        <v>1.418096135721018</v>
      </c>
      <c r="D145" s="49">
        <f t="shared" si="181"/>
        <v>1.5400946585530764</v>
      </c>
      <c r="E145" s="49">
        <f t="shared" si="181"/>
        <v>1.7787080285538028</v>
      </c>
      <c r="F145" s="49">
        <f t="shared" si="181"/>
        <v>1.8918889611797876</v>
      </c>
      <c r="H145" s="49">
        <f t="shared" si="182"/>
        <v>1.3912259615384615</v>
      </c>
      <c r="I145" s="49">
        <f>IFERROR(I121/I97,"-")</f>
        <v>1.409454822722074</v>
      </c>
      <c r="J145" s="49">
        <f t="shared" si="182"/>
        <v>1.4443061605476042</v>
      </c>
      <c r="K145" s="49">
        <f t="shared" si="182"/>
        <v>1.7853802608909672</v>
      </c>
      <c r="L145" s="49">
        <f t="shared" si="182"/>
        <v>1.513285533530156</v>
      </c>
      <c r="M145" s="49">
        <f t="shared" si="182"/>
        <v>1.5945072697899838</v>
      </c>
      <c r="N145" s="49">
        <f t="shared" si="182"/>
        <v>1.5945340501792116</v>
      </c>
      <c r="O145" s="49">
        <f t="shared" si="182"/>
        <v>1.8676923076923078</v>
      </c>
      <c r="P145" s="49">
        <f t="shared" si="182"/>
        <v>1.6362038664323375</v>
      </c>
      <c r="Q145" s="49">
        <f t="shared" si="182"/>
        <v>1.8951430722891567</v>
      </c>
      <c r="R145" s="49">
        <f t="shared" si="182"/>
        <v>1.8149970478252313</v>
      </c>
      <c r="S145" s="49">
        <f t="shared" si="182"/>
        <v>1.6731910797368843</v>
      </c>
      <c r="T145" s="49">
        <f t="shared" si="182"/>
        <v>1.880774550484094</v>
      </c>
      <c r="U145" s="5"/>
      <c r="V145" s="12">
        <v>1.2836624775583501</v>
      </c>
      <c r="W145" s="12">
        <v>1.2881720430107499</v>
      </c>
      <c r="X145" s="12">
        <v>1.5591900311526501</v>
      </c>
      <c r="Y145" s="12">
        <v>1.5456989247311801</v>
      </c>
      <c r="Z145" s="12">
        <v>1.3200908059023799</v>
      </c>
      <c r="AA145" s="12">
        <v>1.38677354709419</v>
      </c>
      <c r="AB145" s="12">
        <v>1.48428290766208</v>
      </c>
      <c r="AC145" s="12">
        <v>1.2932692307692299</v>
      </c>
      <c r="AD145" s="12">
        <v>1.50659824046921</v>
      </c>
      <c r="AE145" s="12">
        <v>1.39380530973451</v>
      </c>
      <c r="AF145" s="12">
        <v>1.93553113553114</v>
      </c>
      <c r="AG145" s="12">
        <v>1.93686224489796</v>
      </c>
      <c r="AH145" s="12">
        <v>1.28661417322835</v>
      </c>
      <c r="AI145" s="12">
        <v>1.31774193548387</v>
      </c>
      <c r="AJ145" s="12">
        <v>1.75089605734767</v>
      </c>
      <c r="AK145" s="12">
        <v>1.5372829417773199</v>
      </c>
      <c r="AL145" s="12">
        <v>1.49724264705882</v>
      </c>
      <c r="AM145" s="12">
        <v>1.6927747419550701</v>
      </c>
      <c r="AN145" s="12">
        <v>1.4343511450381701</v>
      </c>
      <c r="AO145" s="12">
        <v>1.4732394366197199</v>
      </c>
      <c r="AP145" s="12">
        <v>1.81487889273356</v>
      </c>
      <c r="AQ145" s="12">
        <v>1.5675306957708</v>
      </c>
      <c r="AR145" s="12">
        <v>1.8960363872644601</v>
      </c>
      <c r="AS145" s="12">
        <v>2.0249999999999999</v>
      </c>
      <c r="AT145" s="39">
        <v>1.5690499510284035</v>
      </c>
      <c r="AU145" s="39">
        <v>1.50844155844156</v>
      </c>
      <c r="AV145" s="39">
        <v>1.76946258161728</v>
      </c>
      <c r="AW145" s="39">
        <v>1.7097654118930701</v>
      </c>
      <c r="AX145" s="39">
        <v>2.22164276401565</v>
      </c>
      <c r="AY145" s="39">
        <v>1.81233933161954</v>
      </c>
      <c r="AZ145" s="39">
        <v>1.7990559676331801</v>
      </c>
      <c r="BA145" s="39">
        <v>1.7055720000000001</v>
      </c>
      <c r="BB145" s="39">
        <v>1.9260429999999999</v>
      </c>
      <c r="BC145" s="39">
        <v>1.664253</v>
      </c>
      <c r="BD145" s="39">
        <v>1.574619</v>
      </c>
      <c r="BE145" s="39">
        <v>1.7401880000000001</v>
      </c>
      <c r="BF145" s="1309"/>
      <c r="BG145" s="39"/>
      <c r="BH145" s="39"/>
      <c r="BI145" s="39"/>
      <c r="BJ145" s="39"/>
      <c r="BK145" s="39"/>
      <c r="BL145" s="39"/>
      <c r="BM145" s="39"/>
    </row>
    <row r="146" spans="1:65" s="139" customFormat="1" x14ac:dyDescent="0.25">
      <c r="A146" s="38"/>
      <c r="B146" s="3"/>
      <c r="C146" s="49"/>
      <c r="D146" s="49"/>
      <c r="E146" s="49"/>
      <c r="F146" s="48"/>
      <c r="G146" s="2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5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1309"/>
      <c r="BG146" s="39"/>
      <c r="BH146" s="39"/>
      <c r="BI146" s="39"/>
      <c r="BJ146" s="39"/>
      <c r="BK146" s="39"/>
      <c r="BL146" s="39"/>
      <c r="BM146" s="39"/>
    </row>
    <row r="147" spans="1:65" x14ac:dyDescent="0.25">
      <c r="A147" s="36" t="s">
        <v>81</v>
      </c>
      <c r="B147" s="20" t="s">
        <v>81</v>
      </c>
      <c r="C147" s="1253" t="str">
        <f>$C$3</f>
        <v>YTD '15</v>
      </c>
      <c r="D147" s="1254" t="str">
        <f>$D$3</f>
        <v>YTD '16</v>
      </c>
      <c r="E147" s="1255" t="str">
        <f>$E$3</f>
        <v>YTD '17</v>
      </c>
      <c r="F147" s="1256" t="str">
        <f>$F$3</f>
        <v>YTD '18</v>
      </c>
      <c r="G147" s="2" t="s">
        <v>32</v>
      </c>
      <c r="H147" s="24" t="str">
        <f>$H$3</f>
        <v>Q1 '15</v>
      </c>
      <c r="I147" s="24" t="str">
        <f>$I$3</f>
        <v>Q2 '15</v>
      </c>
      <c r="J147" s="24" t="str">
        <f>$J$3</f>
        <v>Q3 '15</v>
      </c>
      <c r="K147" s="24" t="str">
        <f>$K$3</f>
        <v>Q4 '15</v>
      </c>
      <c r="L147" s="26" t="str">
        <f>$L$3</f>
        <v>Q1 '16</v>
      </c>
      <c r="M147" s="26" t="str">
        <f>$M$3</f>
        <v>Q2 '16</v>
      </c>
      <c r="N147" s="26" t="str">
        <f>$N$3</f>
        <v>Q3 '16</v>
      </c>
      <c r="O147" s="26" t="str">
        <f>$O$3</f>
        <v>Q4 '16</v>
      </c>
      <c r="P147" s="24" t="str">
        <f>$P$3</f>
        <v>Q1 '17</v>
      </c>
      <c r="Q147" s="24" t="str">
        <f>$Q$3</f>
        <v>Q2 '17</v>
      </c>
      <c r="R147" s="24" t="str">
        <f>$R$3</f>
        <v>Q3 '17</v>
      </c>
      <c r="S147" s="24" t="str">
        <f>$S$3</f>
        <v>Q4 '17</v>
      </c>
      <c r="T147" s="1251" t="str">
        <f>T3</f>
        <v>Q1'28</v>
      </c>
      <c r="U147" s="16" t="s">
        <v>32</v>
      </c>
      <c r="V147" s="24" t="s">
        <v>0</v>
      </c>
      <c r="W147" s="24" t="s">
        <v>1</v>
      </c>
      <c r="X147" s="24" t="s">
        <v>2</v>
      </c>
      <c r="Y147" s="24" t="s">
        <v>3</v>
      </c>
      <c r="Z147" s="24" t="s">
        <v>4</v>
      </c>
      <c r="AA147" s="24" t="s">
        <v>5</v>
      </c>
      <c r="AB147" s="24" t="s">
        <v>6</v>
      </c>
      <c r="AC147" s="24" t="s">
        <v>7</v>
      </c>
      <c r="AD147" s="24" t="s">
        <v>8</v>
      </c>
      <c r="AE147" s="24" t="s">
        <v>9</v>
      </c>
      <c r="AF147" s="24" t="s">
        <v>10</v>
      </c>
      <c r="AG147" s="24" t="s">
        <v>11</v>
      </c>
      <c r="AH147" s="25" t="s">
        <v>12</v>
      </c>
      <c r="AI147" s="25" t="s">
        <v>13</v>
      </c>
      <c r="AJ147" s="25" t="s">
        <v>14</v>
      </c>
      <c r="AK147" s="25" t="s">
        <v>15</v>
      </c>
      <c r="AL147" s="25" t="s">
        <v>16</v>
      </c>
      <c r="AM147" s="25" t="s">
        <v>17</v>
      </c>
      <c r="AN147" s="25" t="s">
        <v>18</v>
      </c>
      <c r="AO147" s="25" t="s">
        <v>19</v>
      </c>
      <c r="AP147" s="25" t="s">
        <v>20</v>
      </c>
      <c r="AQ147" s="25" t="s">
        <v>21</v>
      </c>
      <c r="AR147" s="25" t="s">
        <v>22</v>
      </c>
      <c r="AS147" s="25" t="s">
        <v>23</v>
      </c>
      <c r="AT147" s="22" t="s">
        <v>24</v>
      </c>
      <c r="AU147" s="22" t="s">
        <v>25</v>
      </c>
      <c r="AV147" s="22" t="s">
        <v>26</v>
      </c>
      <c r="AW147" s="22" t="s">
        <v>27</v>
      </c>
      <c r="AX147" s="22" t="s">
        <v>28</v>
      </c>
      <c r="AY147" s="22" t="s">
        <v>29</v>
      </c>
      <c r="AZ147" s="27" t="s">
        <v>96</v>
      </c>
      <c r="BA147" s="27" t="s">
        <v>97</v>
      </c>
      <c r="BB147" s="27" t="s">
        <v>98</v>
      </c>
      <c r="BC147" s="27" t="s">
        <v>99</v>
      </c>
      <c r="BD147" s="27" t="s">
        <v>100</v>
      </c>
      <c r="BE147" s="27" t="s">
        <v>101</v>
      </c>
      <c r="BF147" s="1400" t="s">
        <v>748</v>
      </c>
      <c r="BG147" s="1241">
        <v>43118</v>
      </c>
      <c r="BH147" s="1241">
        <v>43149</v>
      </c>
      <c r="BI147" s="1241">
        <v>43177</v>
      </c>
      <c r="BJ147" s="1241">
        <v>43208</v>
      </c>
      <c r="BK147" s="1241">
        <v>43238</v>
      </c>
      <c r="BL147" s="1241">
        <v>43269</v>
      </c>
      <c r="BM147" s="1241">
        <v>43299</v>
      </c>
    </row>
    <row r="148" spans="1:65" x14ac:dyDescent="0.25">
      <c r="A148" s="37"/>
      <c r="B148" s="15" t="s">
        <v>56</v>
      </c>
      <c r="C148" s="1">
        <f>AVERAGE(H148:K148)</f>
        <v>67.261843048210167</v>
      </c>
      <c r="D148" s="1">
        <f>AVERAGE(L148:O148)</f>
        <v>38.448268970127792</v>
      </c>
      <c r="E148" s="1">
        <f>AVERAGE(P148:S148)</f>
        <v>38.493766092948107</v>
      </c>
      <c r="F148" s="1445" t="e">
        <f t="shared" ref="F148:F157" si="184">AVERAGE(BG148:BL148)</f>
        <v>#DIV/0!</v>
      </c>
      <c r="H148" s="1">
        <f>AVERAGE(V148:X148)</f>
        <v>48.372310568086881</v>
      </c>
      <c r="I148" s="1">
        <f>AVERAGE(Y148:AA148)</f>
        <v>64.332559456740441</v>
      </c>
      <c r="J148" s="1">
        <f>AVERAGE(AB148:AD148)</f>
        <v>72.987066216678059</v>
      </c>
      <c r="K148" s="1">
        <f>AVERAGE(AE148:AG148)</f>
        <v>83.355435951335281</v>
      </c>
      <c r="L148" s="1">
        <f>AVERAGE(AH148:AJ148)</f>
        <v>25.018344918750852</v>
      </c>
      <c r="M148" s="1">
        <f>AVERAGE(AK148:AM148)</f>
        <v>41.160212114253007</v>
      </c>
      <c r="N148" s="1">
        <f>AVERAGE(AN148:AP148)</f>
        <v>34.032415888718752</v>
      </c>
      <c r="O148" s="1">
        <f>AVERAGE(AQ148:AS148)</f>
        <v>53.58210295878856</v>
      </c>
      <c r="P148" s="1">
        <f>AVERAGE(AT148:AV148)</f>
        <v>56.962590362511072</v>
      </c>
      <c r="Q148" s="1">
        <f>AVERAGE(AW148:AY148)</f>
        <v>27.920600149623425</v>
      </c>
      <c r="R148" s="10">
        <f>AVERAGE(AZ148:BB148)</f>
        <v>31.699710081392819</v>
      </c>
      <c r="S148" s="10">
        <f>AVERAGE(BC148:BE148)</f>
        <v>37.392163778265108</v>
      </c>
      <c r="T148" s="10" t="e">
        <f t="shared" ref="T148:T157" si="185">AVERAGE(BG148:BI148)</f>
        <v>#DIV/0!</v>
      </c>
      <c r="V148" s="1">
        <f t="shared" ref="V148:BE148" si="186">IFERROR(V49/V76,"")</f>
        <v>39.474249999999998</v>
      </c>
      <c r="W148" s="1">
        <f t="shared" si="186"/>
        <v>22.874491228070177</v>
      </c>
      <c r="X148" s="1">
        <f t="shared" si="186"/>
        <v>82.768190476190469</v>
      </c>
      <c r="Y148" s="1">
        <f t="shared" si="186"/>
        <v>80.577164285714289</v>
      </c>
      <c r="Z148" s="1">
        <f t="shared" si="186"/>
        <v>45.539316901408455</v>
      </c>
      <c r="AA148" s="1">
        <f t="shared" si="186"/>
        <v>66.881197183098593</v>
      </c>
      <c r="AB148" s="1">
        <f t="shared" si="186"/>
        <v>99.296493421052631</v>
      </c>
      <c r="AC148" s="1">
        <f t="shared" si="186"/>
        <v>31.644802631578948</v>
      </c>
      <c r="AD148" s="1">
        <f t="shared" si="186"/>
        <v>88.019902597402591</v>
      </c>
      <c r="AE148" s="1">
        <f t="shared" si="186"/>
        <v>61.883493506493373</v>
      </c>
      <c r="AF148" s="1">
        <f t="shared" si="186"/>
        <v>66.295130136986302</v>
      </c>
      <c r="AG148" s="1">
        <f t="shared" si="186"/>
        <v>121.88768421052617</v>
      </c>
      <c r="AH148" s="1">
        <f t="shared" si="186"/>
        <v>19.227256410256409</v>
      </c>
      <c r="AI148" s="1">
        <f t="shared" si="186"/>
        <v>18.406422413792846</v>
      </c>
      <c r="AJ148" s="1">
        <f t="shared" si="186"/>
        <v>37.421355932203305</v>
      </c>
      <c r="AK148" s="1">
        <f t="shared" si="186"/>
        <v>56.870478632478637</v>
      </c>
      <c r="AL148" s="1">
        <f t="shared" si="186"/>
        <v>31.795125000000002</v>
      </c>
      <c r="AM148" s="1">
        <f t="shared" si="186"/>
        <v>34.815032710280377</v>
      </c>
      <c r="AN148" s="1">
        <f t="shared" si="186"/>
        <v>34.730929292929297</v>
      </c>
      <c r="AO148" s="1">
        <f t="shared" si="186"/>
        <v>27.964786458333332</v>
      </c>
      <c r="AP148" s="1">
        <f t="shared" si="186"/>
        <v>39.401531914893617</v>
      </c>
      <c r="AQ148" s="1">
        <f t="shared" si="186"/>
        <v>34.00152688172043</v>
      </c>
      <c r="AR148" s="1">
        <f t="shared" si="186"/>
        <v>43.180727777777776</v>
      </c>
      <c r="AS148" s="1">
        <f t="shared" si="186"/>
        <v>83.564054216867476</v>
      </c>
      <c r="AT148" s="1">
        <f t="shared" si="186"/>
        <v>34.69711724137931</v>
      </c>
      <c r="AU148" s="1">
        <f t="shared" si="186"/>
        <v>65.660513986014067</v>
      </c>
      <c r="AV148" s="1">
        <f t="shared" si="186"/>
        <v>70.530139860139869</v>
      </c>
      <c r="AW148" s="1">
        <f t="shared" si="186"/>
        <v>26.691632653061227</v>
      </c>
      <c r="AX148" s="1">
        <f t="shared" si="186"/>
        <v>25.588804159445406</v>
      </c>
      <c r="AY148" s="1">
        <f t="shared" si="186"/>
        <v>31.481363636363636</v>
      </c>
      <c r="AZ148" s="1">
        <f t="shared" si="186"/>
        <v>20.231415607985483</v>
      </c>
      <c r="BA148" s="1">
        <f t="shared" si="186"/>
        <v>30.634834558823528</v>
      </c>
      <c r="BB148" s="1">
        <f t="shared" si="186"/>
        <v>44.232880077369444</v>
      </c>
      <c r="BC148" s="1">
        <f t="shared" si="186"/>
        <v>32.804671999999997</v>
      </c>
      <c r="BD148" s="1">
        <f t="shared" si="186"/>
        <v>29.66556111111111</v>
      </c>
      <c r="BE148" s="1">
        <f t="shared" si="186"/>
        <v>49.706258223684209</v>
      </c>
      <c r="BF148" s="49"/>
      <c r="BG148" s="1445"/>
      <c r="BH148" s="1445"/>
      <c r="BI148" s="1445"/>
      <c r="BJ148" s="1445"/>
      <c r="BK148" s="1445"/>
      <c r="BL148" s="1445"/>
      <c r="BM148" s="1445"/>
    </row>
    <row r="149" spans="1:65" x14ac:dyDescent="0.25">
      <c r="A149" s="37"/>
      <c r="B149" s="19" t="s">
        <v>43</v>
      </c>
      <c r="C149" s="1">
        <f t="shared" ref="C149:C157" si="187">AVERAGE(H149:K149)</f>
        <v>8.4298174000089912</v>
      </c>
      <c r="D149" s="1">
        <f t="shared" ref="D149:D157" si="188">AVERAGE(L149:O149)</f>
        <v>9.3448906956257982</v>
      </c>
      <c r="E149" s="1">
        <f t="shared" ref="E149:E156" si="189">AVERAGE(P149:S149)</f>
        <v>9.8533261734849855</v>
      </c>
      <c r="F149" s="1445" t="e">
        <f t="shared" si="184"/>
        <v>#DIV/0!</v>
      </c>
      <c r="H149" s="1">
        <f t="shared" ref="H149:H157" si="190">AVERAGE(V149:X149)</f>
        <v>5.6328792337892279</v>
      </c>
      <c r="I149" s="1">
        <f t="shared" ref="I149:I157" si="191">AVERAGE(Y149:AA149)</f>
        <v>7.754906286032198</v>
      </c>
      <c r="J149" s="1">
        <f t="shared" ref="J149:J157" si="192">AVERAGE(AB149:AD149)</f>
        <v>8.8026305167452996</v>
      </c>
      <c r="K149" s="1">
        <f t="shared" ref="K149:K157" si="193">AVERAGE(AE149:AG149)</f>
        <v>11.528853563469243</v>
      </c>
      <c r="L149" s="1">
        <f t="shared" ref="L149:L157" si="194">AVERAGE(AH149:AJ149)</f>
        <v>8.5543539709666678</v>
      </c>
      <c r="M149" s="1">
        <f t="shared" ref="M149:M157" si="195">AVERAGE(AK149:AM149)</f>
        <v>10.52891696948314</v>
      </c>
      <c r="N149" s="1">
        <f t="shared" ref="N149:N157" si="196">AVERAGE(AN149:AP149)</f>
        <v>8.4809550069680402</v>
      </c>
      <c r="O149" s="1">
        <f t="shared" ref="O149:O157" si="197">AVERAGE(AQ149:AS149)</f>
        <v>9.8153368350853469</v>
      </c>
      <c r="P149" s="1">
        <f t="shared" ref="P149:P157" si="198">AVERAGE(AT149:AV149)</f>
        <v>8.4919734881397879</v>
      </c>
      <c r="Q149" s="1">
        <f t="shared" ref="Q149:Q157" si="199">AVERAGE(AW149:AY149)</f>
        <v>10.968532840645963</v>
      </c>
      <c r="R149" s="10">
        <f t="shared" ref="R149:R157" si="200">AVERAGE(AZ149:BB149)</f>
        <v>9.9926281525439222</v>
      </c>
      <c r="S149" s="10">
        <f t="shared" ref="S149:S157" si="201">AVERAGE(BC149:BE149)</f>
        <v>9.9601702126102705</v>
      </c>
      <c r="T149" s="10" t="e">
        <f t="shared" si="185"/>
        <v>#DIV/0!</v>
      </c>
      <c r="V149" s="1">
        <f t="shared" ref="V149:BE149" si="202">IFERROR(V50/V77,"")</f>
        <v>5.1037096774193556</v>
      </c>
      <c r="W149" s="1">
        <f t="shared" si="202"/>
        <v>5.382232227488152</v>
      </c>
      <c r="X149" s="1">
        <f t="shared" si="202"/>
        <v>6.4126957964601772</v>
      </c>
      <c r="Y149" s="1">
        <f t="shared" si="202"/>
        <v>8.5163051724137944</v>
      </c>
      <c r="Z149" s="1">
        <f t="shared" si="202"/>
        <v>6.8800053191489363</v>
      </c>
      <c r="AA149" s="1">
        <f t="shared" si="202"/>
        <v>7.8684083665338642</v>
      </c>
      <c r="AB149" s="1">
        <f t="shared" si="202"/>
        <v>9.1397369477911639</v>
      </c>
      <c r="AC149" s="1">
        <f t="shared" si="202"/>
        <v>6.0831946721311478</v>
      </c>
      <c r="AD149" s="1">
        <f t="shared" si="202"/>
        <v>11.184959930313587</v>
      </c>
      <c r="AE149" s="1">
        <f t="shared" si="202"/>
        <v>8.2988318965517252</v>
      </c>
      <c r="AF149" s="1">
        <f t="shared" si="202"/>
        <v>11.185387577639789</v>
      </c>
      <c r="AG149" s="1">
        <f t="shared" si="202"/>
        <v>15.102341216216216</v>
      </c>
      <c r="AH149" s="1">
        <f t="shared" si="202"/>
        <v>6.6743853658536585</v>
      </c>
      <c r="AI149" s="1">
        <f t="shared" si="202"/>
        <v>5.6163061224489796</v>
      </c>
      <c r="AJ149" s="1">
        <f t="shared" si="202"/>
        <v>13.372370424597367</v>
      </c>
      <c r="AK149" s="1">
        <f t="shared" si="202"/>
        <v>13.667161467889926</v>
      </c>
      <c r="AL149" s="1">
        <f t="shared" si="202"/>
        <v>8.1751363636363639</v>
      </c>
      <c r="AM149" s="1">
        <f t="shared" si="202"/>
        <v>9.744453076923131</v>
      </c>
      <c r="AN149" s="1">
        <f t="shared" si="202"/>
        <v>7.1076933045356485</v>
      </c>
      <c r="AO149" s="1">
        <f t="shared" si="202"/>
        <v>7.5871444866920337</v>
      </c>
      <c r="AP149" s="1">
        <f t="shared" si="202"/>
        <v>10.74802722967644</v>
      </c>
      <c r="AQ149" s="1">
        <f t="shared" si="202"/>
        <v>7.1645623946037267</v>
      </c>
      <c r="AR149" s="1">
        <f t="shared" si="202"/>
        <v>8.5639557926829664</v>
      </c>
      <c r="AS149" s="1">
        <f t="shared" si="202"/>
        <v>13.717492317969347</v>
      </c>
      <c r="AT149" s="1">
        <f t="shared" si="202"/>
        <v>7.9000451866404715</v>
      </c>
      <c r="AU149" s="1">
        <f t="shared" si="202"/>
        <v>5.6099885167464203</v>
      </c>
      <c r="AV149" s="1">
        <f t="shared" si="202"/>
        <v>11.965886761032472</v>
      </c>
      <c r="AW149" s="1">
        <f t="shared" si="202"/>
        <v>11.345250266240679</v>
      </c>
      <c r="AX149" s="1">
        <f t="shared" si="202"/>
        <v>10.398490364025696</v>
      </c>
      <c r="AY149" s="1">
        <f t="shared" si="202"/>
        <v>11.16185789167152</v>
      </c>
      <c r="AZ149" s="1">
        <f t="shared" si="202"/>
        <v>9.5597850386930361</v>
      </c>
      <c r="BA149" s="1">
        <f t="shared" si="202"/>
        <v>10.032624529721595</v>
      </c>
      <c r="BB149" s="1">
        <f t="shared" si="202"/>
        <v>10.385474889217134</v>
      </c>
      <c r="BC149" s="1">
        <f t="shared" si="202"/>
        <v>9.1305585585585582</v>
      </c>
      <c r="BD149" s="1">
        <f t="shared" si="202"/>
        <v>9.6498236842105261</v>
      </c>
      <c r="BE149" s="1">
        <f t="shared" si="202"/>
        <v>11.100128395061727</v>
      </c>
      <c r="BF149" s="49"/>
      <c r="BG149" s="1445"/>
      <c r="BH149" s="1445"/>
      <c r="BI149" s="1445"/>
      <c r="BJ149" s="1445"/>
      <c r="BK149" s="1445"/>
      <c r="BL149" s="1445"/>
      <c r="BM149" s="1445"/>
    </row>
    <row r="150" spans="1:65" x14ac:dyDescent="0.25">
      <c r="A150" s="37"/>
      <c r="B150" s="19" t="s">
        <v>44</v>
      </c>
      <c r="C150" s="1">
        <f t="shared" si="187"/>
        <v>7.4677169707863822</v>
      </c>
      <c r="D150" s="1">
        <f t="shared" si="188"/>
        <v>6.2866582823200838</v>
      </c>
      <c r="E150" s="1">
        <f t="shared" si="189"/>
        <v>4.497552889494921</v>
      </c>
      <c r="F150" s="1445" t="e">
        <f t="shared" si="184"/>
        <v>#DIV/0!</v>
      </c>
      <c r="H150" s="1">
        <f t="shared" si="190"/>
        <v>6.3747706772915107</v>
      </c>
      <c r="I150" s="1">
        <f t="shared" si="191"/>
        <v>7.162217220507233</v>
      </c>
      <c r="J150" s="1">
        <f t="shared" si="192"/>
        <v>7.5025546830744103</v>
      </c>
      <c r="K150" s="1">
        <f t="shared" si="193"/>
        <v>8.8313253022723757</v>
      </c>
      <c r="L150" s="1">
        <f t="shared" si="194"/>
        <v>5.5464042925508705</v>
      </c>
      <c r="M150" s="1">
        <f t="shared" si="195"/>
        <v>7.1079781850928327</v>
      </c>
      <c r="N150" s="1">
        <f t="shared" si="196"/>
        <v>5.3921440119181945</v>
      </c>
      <c r="O150" s="1">
        <f t="shared" si="197"/>
        <v>7.1001066397184358</v>
      </c>
      <c r="P150" s="1">
        <f t="shared" si="198"/>
        <v>4.7895566613119849</v>
      </c>
      <c r="Q150" s="1">
        <f t="shared" si="199"/>
        <v>5.2448466902923334</v>
      </c>
      <c r="R150" s="10">
        <f t="shared" si="200"/>
        <v>4.155405051533088</v>
      </c>
      <c r="S150" s="10">
        <f t="shared" si="201"/>
        <v>3.8004031548422805</v>
      </c>
      <c r="T150" s="10" t="e">
        <f t="shared" si="185"/>
        <v>#DIV/0!</v>
      </c>
      <c r="V150" s="1">
        <f t="shared" ref="V150:BE150" si="203">IFERROR(V51/V78,"")</f>
        <v>4.504714987714987</v>
      </c>
      <c r="W150" s="1">
        <f t="shared" si="203"/>
        <v>4.2728518518518497</v>
      </c>
      <c r="X150" s="1">
        <f t="shared" si="203"/>
        <v>10.346745192307692</v>
      </c>
      <c r="Y150" s="1">
        <f t="shared" si="203"/>
        <v>7.2291336302895317</v>
      </c>
      <c r="Z150" s="1">
        <f t="shared" si="203"/>
        <v>6.1493845470692721</v>
      </c>
      <c r="AA150" s="1">
        <f t="shared" si="203"/>
        <v>8.1081334841628969</v>
      </c>
      <c r="AB150" s="1">
        <f t="shared" si="203"/>
        <v>7.468515527950311</v>
      </c>
      <c r="AC150" s="1">
        <f t="shared" si="203"/>
        <v>5.2079387755102049</v>
      </c>
      <c r="AD150" s="1">
        <f t="shared" si="203"/>
        <v>9.8312097457627114</v>
      </c>
      <c r="AE150" s="1">
        <f t="shared" si="203"/>
        <v>8.2759753086419749</v>
      </c>
      <c r="AF150" s="1">
        <f t="shared" si="203"/>
        <v>6.786904867256637</v>
      </c>
      <c r="AG150" s="1">
        <f t="shared" si="203"/>
        <v>11.431095730918512</v>
      </c>
      <c r="AH150" s="1">
        <f t="shared" si="203"/>
        <v>3.2068949152542339</v>
      </c>
      <c r="AI150" s="1">
        <f t="shared" si="203"/>
        <v>5.1790731707317077</v>
      </c>
      <c r="AJ150" s="1">
        <f t="shared" si="203"/>
        <v>8.2532447916666669</v>
      </c>
      <c r="AK150" s="1">
        <f t="shared" si="203"/>
        <v>5.8262396449704141</v>
      </c>
      <c r="AL150" s="1">
        <f t="shared" si="203"/>
        <v>6.7423841911764706</v>
      </c>
      <c r="AM150" s="1">
        <f t="shared" si="203"/>
        <v>8.7553107191316162</v>
      </c>
      <c r="AN150" s="1">
        <f t="shared" si="203"/>
        <v>4.1495806201550387</v>
      </c>
      <c r="AO150" s="1">
        <f t="shared" si="203"/>
        <v>4.3528763676148801</v>
      </c>
      <c r="AP150" s="1">
        <f t="shared" si="203"/>
        <v>7.6739750479846647</v>
      </c>
      <c r="AQ150" s="1">
        <f t="shared" si="203"/>
        <v>6.2014101346001578</v>
      </c>
      <c r="AR150" s="1">
        <f t="shared" si="203"/>
        <v>7.2528292268479273</v>
      </c>
      <c r="AS150" s="1">
        <f t="shared" si="203"/>
        <v>7.8460805577072197</v>
      </c>
      <c r="AT150" s="1">
        <f t="shared" si="203"/>
        <v>2.371991304347826</v>
      </c>
      <c r="AU150" s="1">
        <f t="shared" si="203"/>
        <v>5.2116594488188976</v>
      </c>
      <c r="AV150" s="1">
        <f t="shared" si="203"/>
        <v>6.7850192307692305</v>
      </c>
      <c r="AW150" s="1">
        <f t="shared" si="203"/>
        <v>4.6697754749568228</v>
      </c>
      <c r="AX150" s="1">
        <f t="shared" si="203"/>
        <v>6.2435470085470088</v>
      </c>
      <c r="AY150" s="1">
        <f t="shared" si="203"/>
        <v>4.8212175873731677</v>
      </c>
      <c r="AZ150" s="1">
        <f t="shared" si="203"/>
        <v>3.2042086544161235</v>
      </c>
      <c r="BA150" s="1">
        <f t="shared" si="203"/>
        <v>4.5686301724137932</v>
      </c>
      <c r="BB150" s="1">
        <f t="shared" si="203"/>
        <v>4.6933763277693474</v>
      </c>
      <c r="BC150" s="1">
        <f t="shared" si="203"/>
        <v>3.3867010463378175</v>
      </c>
      <c r="BD150" s="1">
        <f t="shared" si="203"/>
        <v>3.1857552870090635</v>
      </c>
      <c r="BE150" s="1">
        <f t="shared" si="203"/>
        <v>4.8287531311799601</v>
      </c>
      <c r="BF150" s="49"/>
      <c r="BG150" s="1445"/>
      <c r="BH150" s="1445"/>
      <c r="BI150" s="1445"/>
      <c r="BJ150" s="1445"/>
      <c r="BK150" s="1445"/>
      <c r="BL150" s="1445"/>
      <c r="BM150" s="1445"/>
    </row>
    <row r="151" spans="1:65" x14ac:dyDescent="0.25">
      <c r="A151" s="37"/>
      <c r="B151" s="19" t="s">
        <v>45</v>
      </c>
      <c r="C151" s="1">
        <f t="shared" si="187"/>
        <v>5.4245855239692089</v>
      </c>
      <c r="D151" s="1">
        <f t="shared" si="188"/>
        <v>4.9033330488378875</v>
      </c>
      <c r="E151" s="1">
        <f t="shared" si="189"/>
        <v>2.8785287081939428</v>
      </c>
      <c r="F151" s="1445" t="e">
        <f t="shared" si="184"/>
        <v>#DIV/0!</v>
      </c>
      <c r="H151" s="1">
        <f t="shared" si="190"/>
        <v>3.7959891956456642</v>
      </c>
      <c r="I151" s="1">
        <f t="shared" si="191"/>
        <v>5.1637624838622758</v>
      </c>
      <c r="J151" s="1">
        <f t="shared" si="192"/>
        <v>5.1671151562946589</v>
      </c>
      <c r="K151" s="1">
        <f t="shared" si="193"/>
        <v>7.5714752600742372</v>
      </c>
      <c r="L151" s="1">
        <f t="shared" si="194"/>
        <v>4.0424551550707628</v>
      </c>
      <c r="M151" s="1">
        <f t="shared" si="195"/>
        <v>5.7244038368080465</v>
      </c>
      <c r="N151" s="1">
        <f t="shared" si="196"/>
        <v>3.9306588459493006</v>
      </c>
      <c r="O151" s="1">
        <f t="shared" si="197"/>
        <v>5.9158143575234403</v>
      </c>
      <c r="P151" s="1">
        <f t="shared" si="198"/>
        <v>3.2199547712826231</v>
      </c>
      <c r="Q151" s="1">
        <f t="shared" si="199"/>
        <v>2.8094214197176122</v>
      </c>
      <c r="R151" s="10">
        <f t="shared" si="200"/>
        <v>3.1534637983203084</v>
      </c>
      <c r="S151" s="10">
        <f t="shared" si="201"/>
        <v>2.3312748434552275</v>
      </c>
      <c r="T151" s="10" t="e">
        <f t="shared" si="185"/>
        <v>#DIV/0!</v>
      </c>
      <c r="V151" s="1">
        <f t="shared" ref="V151:BE151" si="204">IFERROR(V52/V79,"")</f>
        <v>3.7722345679012346</v>
      </c>
      <c r="W151" s="1">
        <f t="shared" si="204"/>
        <v>2.6303519480519482</v>
      </c>
      <c r="X151" s="1">
        <f t="shared" si="204"/>
        <v>4.9853810709838102</v>
      </c>
      <c r="Y151" s="1">
        <f t="shared" si="204"/>
        <v>3.6984469820554651</v>
      </c>
      <c r="Z151" s="1">
        <f t="shared" si="204"/>
        <v>4.705234521575985</v>
      </c>
      <c r="AA151" s="1">
        <f t="shared" si="204"/>
        <v>7.0876059479553781</v>
      </c>
      <c r="AB151" s="1">
        <f t="shared" si="204"/>
        <v>5.6533048192771087</v>
      </c>
      <c r="AC151" s="1">
        <f t="shared" si="204"/>
        <v>3.121442563482467</v>
      </c>
      <c r="AD151" s="1">
        <f t="shared" si="204"/>
        <v>6.7265980861244019</v>
      </c>
      <c r="AE151" s="1">
        <f t="shared" si="204"/>
        <v>5.5134363207547175</v>
      </c>
      <c r="AF151" s="1">
        <f t="shared" si="204"/>
        <v>8.2793671444321948</v>
      </c>
      <c r="AG151" s="1">
        <f t="shared" si="204"/>
        <v>8.9216223150357994</v>
      </c>
      <c r="AH151" s="1">
        <f t="shared" si="204"/>
        <v>2.1414637946837765</v>
      </c>
      <c r="AI151" s="1">
        <f t="shared" si="204"/>
        <v>2.7523755036261082</v>
      </c>
      <c r="AJ151" s="1">
        <f t="shared" si="204"/>
        <v>7.2335261669024042</v>
      </c>
      <c r="AK151" s="1">
        <f t="shared" si="204"/>
        <v>5.7655837837837813</v>
      </c>
      <c r="AL151" s="1">
        <f t="shared" si="204"/>
        <v>5.5292573891625612</v>
      </c>
      <c r="AM151" s="1">
        <f t="shared" si="204"/>
        <v>5.8783703374777971</v>
      </c>
      <c r="AN151" s="1">
        <f t="shared" si="204"/>
        <v>4.4623783783783786</v>
      </c>
      <c r="AO151" s="1">
        <f t="shared" si="204"/>
        <v>3.174445846477397</v>
      </c>
      <c r="AP151" s="1">
        <f t="shared" si="204"/>
        <v>4.1551523129921257</v>
      </c>
      <c r="AQ151" s="1">
        <f t="shared" si="204"/>
        <v>2.7961997840172788</v>
      </c>
      <c r="AR151" s="1">
        <f t="shared" si="204"/>
        <v>5.0499074839302205</v>
      </c>
      <c r="AS151" s="1">
        <f t="shared" si="204"/>
        <v>9.9013358046228213</v>
      </c>
      <c r="AT151" s="1">
        <f t="shared" si="204"/>
        <v>2.5876129979035642</v>
      </c>
      <c r="AU151" s="1">
        <f t="shared" si="204"/>
        <v>3.6359295363271298</v>
      </c>
      <c r="AV151" s="1">
        <f t="shared" si="204"/>
        <v>3.4363217796171752</v>
      </c>
      <c r="AW151" s="1">
        <f t="shared" si="204"/>
        <v>3.0570119802677937</v>
      </c>
      <c r="AX151" s="1">
        <f t="shared" si="204"/>
        <v>2.3166292134831461</v>
      </c>
      <c r="AY151" s="1">
        <f t="shared" si="204"/>
        <v>3.0546230654018971</v>
      </c>
      <c r="AZ151" s="1">
        <f t="shared" si="204"/>
        <v>3.7091524390243902</v>
      </c>
      <c r="BA151" s="1">
        <f t="shared" si="204"/>
        <v>2.2954995864350702</v>
      </c>
      <c r="BB151" s="1">
        <f t="shared" si="204"/>
        <v>3.4557393695014662</v>
      </c>
      <c r="BC151" s="1">
        <f t="shared" si="204"/>
        <v>1.338839544059623</v>
      </c>
      <c r="BD151" s="1">
        <f t="shared" si="204"/>
        <v>2.1805834645669289</v>
      </c>
      <c r="BE151" s="1">
        <f t="shared" si="204"/>
        <v>3.4744015217391309</v>
      </c>
      <c r="BF151" s="49"/>
      <c r="BG151" s="1445"/>
      <c r="BH151" s="1445"/>
      <c r="BI151" s="1445"/>
      <c r="BJ151" s="1445"/>
      <c r="BK151" s="1445"/>
      <c r="BL151" s="1445"/>
      <c r="BM151" s="1445"/>
    </row>
    <row r="152" spans="1:65" x14ac:dyDescent="0.25">
      <c r="A152" s="37"/>
      <c r="B152" s="19" t="s">
        <v>46</v>
      </c>
      <c r="C152" s="1">
        <f t="shared" si="187"/>
        <v>5.6748958036042154</v>
      </c>
      <c r="D152" s="1">
        <f t="shared" si="188"/>
        <v>3.7548702677149244</v>
      </c>
      <c r="E152" s="1">
        <f t="shared" si="189"/>
        <v>3.4601577816158819</v>
      </c>
      <c r="F152" s="1445" t="e">
        <f t="shared" si="184"/>
        <v>#DIV/0!</v>
      </c>
      <c r="H152" s="1">
        <f t="shared" si="190"/>
        <v>2.8343975315207821</v>
      </c>
      <c r="I152" s="1">
        <f t="shared" si="191"/>
        <v>5.4876798155182618</v>
      </c>
      <c r="J152" s="1">
        <f t="shared" si="192"/>
        <v>6.2275288323136531</v>
      </c>
      <c r="K152" s="1">
        <f t="shared" si="193"/>
        <v>8.1499770350641665</v>
      </c>
      <c r="L152" s="1">
        <f t="shared" si="194"/>
        <v>3.0479859456425253</v>
      </c>
      <c r="M152" s="1">
        <f t="shared" si="195"/>
        <v>4.3378934386656915</v>
      </c>
      <c r="N152" s="1">
        <f t="shared" si="196"/>
        <v>4.128508933000183</v>
      </c>
      <c r="O152" s="1">
        <f t="shared" si="197"/>
        <v>3.505092753551299</v>
      </c>
      <c r="P152" s="1">
        <f t="shared" si="198"/>
        <v>4.1071104636637648</v>
      </c>
      <c r="Q152" s="1">
        <f t="shared" si="199"/>
        <v>2.8002339861587289</v>
      </c>
      <c r="R152" s="10">
        <f t="shared" si="200"/>
        <v>3.8164750670063583</v>
      </c>
      <c r="S152" s="10">
        <f t="shared" si="201"/>
        <v>3.116811609634675</v>
      </c>
      <c r="T152" s="10" t="e">
        <f t="shared" si="185"/>
        <v>#DIV/0!</v>
      </c>
      <c r="V152" s="1">
        <f t="shared" ref="V152:BE152" si="205">IFERROR(V53/V80,"")</f>
        <v>1.76103550295858</v>
      </c>
      <c r="W152" s="1">
        <f t="shared" si="205"/>
        <v>2.2333424657534247</v>
      </c>
      <c r="X152" s="1">
        <f t="shared" si="205"/>
        <v>4.5088146258503405</v>
      </c>
      <c r="Y152" s="1">
        <f t="shared" si="205"/>
        <v>6.0019681335356605</v>
      </c>
      <c r="Z152" s="1">
        <f t="shared" si="205"/>
        <v>4.6688757485029946</v>
      </c>
      <c r="AA152" s="1">
        <f t="shared" si="205"/>
        <v>5.7921955645161294</v>
      </c>
      <c r="AB152" s="1">
        <f t="shared" si="205"/>
        <v>7.3826895491803279</v>
      </c>
      <c r="AC152" s="1">
        <f t="shared" si="205"/>
        <v>4.6252401263823062</v>
      </c>
      <c r="AD152" s="1">
        <f t="shared" si="205"/>
        <v>6.6746568213783259</v>
      </c>
      <c r="AE152" s="1">
        <f t="shared" si="205"/>
        <v>4.8882666240409209</v>
      </c>
      <c r="AF152" s="1">
        <f t="shared" si="205"/>
        <v>8.0814903314917128</v>
      </c>
      <c r="AG152" s="1">
        <f t="shared" si="205"/>
        <v>11.480174149659863</v>
      </c>
      <c r="AH152" s="1">
        <f t="shared" si="205"/>
        <v>2.2203143176733784</v>
      </c>
      <c r="AI152" s="1">
        <f t="shared" si="205"/>
        <v>1.9430244716351501</v>
      </c>
      <c r="AJ152" s="1">
        <f t="shared" si="205"/>
        <v>4.9806190476190473</v>
      </c>
      <c r="AK152" s="1">
        <f t="shared" si="205"/>
        <v>5.1223339432753878</v>
      </c>
      <c r="AL152" s="1">
        <f t="shared" si="205"/>
        <v>3.1697013815090331</v>
      </c>
      <c r="AM152" s="1">
        <f t="shared" si="205"/>
        <v>4.7216449912126537</v>
      </c>
      <c r="AN152" s="1">
        <f t="shared" si="205"/>
        <v>3.6038657534246576</v>
      </c>
      <c r="AO152" s="1">
        <f t="shared" si="205"/>
        <v>4.0684022633744856</v>
      </c>
      <c r="AP152" s="1">
        <f t="shared" si="205"/>
        <v>4.7132587822014047</v>
      </c>
      <c r="AQ152" s="1">
        <f t="shared" si="205"/>
        <v>3.7567846615720524</v>
      </c>
      <c r="AR152" s="1">
        <f t="shared" si="205"/>
        <v>2.3487806928171167</v>
      </c>
      <c r="AS152" s="1">
        <f t="shared" si="205"/>
        <v>4.4097129062647289</v>
      </c>
      <c r="AT152" s="1">
        <f t="shared" si="205"/>
        <v>1.2649681759931652</v>
      </c>
      <c r="AU152" s="1">
        <f t="shared" si="205"/>
        <v>4.6701680327868855</v>
      </c>
      <c r="AV152" s="1">
        <f t="shared" si="205"/>
        <v>6.3861951822112415</v>
      </c>
      <c r="AW152" s="1">
        <f t="shared" si="205"/>
        <v>2.6055974338412189</v>
      </c>
      <c r="AX152" s="1">
        <f t="shared" si="205"/>
        <v>2.9140696409140374</v>
      </c>
      <c r="AY152" s="1">
        <f t="shared" si="205"/>
        <v>2.8810348837209303</v>
      </c>
      <c r="AZ152" s="1">
        <f t="shared" si="205"/>
        <v>3.9973900293255129</v>
      </c>
      <c r="BA152" s="1">
        <f t="shared" si="205"/>
        <v>2.4874732824427483</v>
      </c>
      <c r="BB152" s="1">
        <f t="shared" si="205"/>
        <v>4.9645618892508141</v>
      </c>
      <c r="BC152" s="1">
        <f t="shared" si="205"/>
        <v>1.3474788069073784</v>
      </c>
      <c r="BD152" s="1">
        <f t="shared" si="205"/>
        <v>2.4937096036585369</v>
      </c>
      <c r="BE152" s="1">
        <f t="shared" si="205"/>
        <v>5.5092464183381082</v>
      </c>
      <c r="BF152" s="49"/>
      <c r="BG152" s="1445"/>
      <c r="BH152" s="1445"/>
      <c r="BI152" s="1445"/>
      <c r="BJ152" s="1445"/>
      <c r="BK152" s="1445"/>
      <c r="BL152" s="1445"/>
      <c r="BM152" s="1445"/>
    </row>
    <row r="153" spans="1:65" x14ac:dyDescent="0.25">
      <c r="A153" s="37"/>
      <c r="B153" s="19" t="s">
        <v>47</v>
      </c>
      <c r="C153" s="1">
        <f t="shared" si="187"/>
        <v>6.8472706597414428</v>
      </c>
      <c r="D153" s="1">
        <f t="shared" si="188"/>
        <v>4.5751429009041651</v>
      </c>
      <c r="E153" s="1">
        <f t="shared" si="189"/>
        <v>3.0837564132443225</v>
      </c>
      <c r="F153" s="1445" t="e">
        <f t="shared" si="184"/>
        <v>#DIV/0!</v>
      </c>
      <c r="H153" s="1">
        <f t="shared" si="190"/>
        <v>2.6666881323215663</v>
      </c>
      <c r="I153" s="1">
        <f t="shared" si="191"/>
        <v>6.6597142444646922</v>
      </c>
      <c r="J153" s="1">
        <f t="shared" si="192"/>
        <v>7.6533684707316594</v>
      </c>
      <c r="K153" s="1">
        <f t="shared" si="193"/>
        <v>10.409311791447852</v>
      </c>
      <c r="L153" s="1">
        <f t="shared" si="194"/>
        <v>3.2306920006447828</v>
      </c>
      <c r="M153" s="1">
        <f t="shared" si="195"/>
        <v>4.189935138859151</v>
      </c>
      <c r="N153" s="1">
        <f t="shared" si="196"/>
        <v>3.8530648734553221</v>
      </c>
      <c r="O153" s="1">
        <f t="shared" si="197"/>
        <v>7.026879590657404</v>
      </c>
      <c r="P153" s="1">
        <f t="shared" si="198"/>
        <v>1.9008810063813677</v>
      </c>
      <c r="Q153" s="1">
        <f t="shared" si="199"/>
        <v>5.2697822508903487</v>
      </c>
      <c r="R153" s="10">
        <f t="shared" si="200"/>
        <v>3.0085453123316532</v>
      </c>
      <c r="S153" s="10">
        <f t="shared" si="201"/>
        <v>2.1558170833739196</v>
      </c>
      <c r="T153" s="10" t="e">
        <f t="shared" si="185"/>
        <v>#DIV/0!</v>
      </c>
      <c r="V153" s="1">
        <f t="shared" ref="V153:BE153" si="206">IFERROR(V54/V81,"")</f>
        <v>2.4917683923705725</v>
      </c>
      <c r="W153" s="1">
        <f t="shared" si="206"/>
        <v>2.775983981693364</v>
      </c>
      <c r="X153" s="1">
        <f t="shared" si="206"/>
        <v>2.7323120229007634</v>
      </c>
      <c r="Y153" s="1">
        <f t="shared" si="206"/>
        <v>5.6291971476510065</v>
      </c>
      <c r="Z153" s="1">
        <f t="shared" si="206"/>
        <v>4.6382645985401467</v>
      </c>
      <c r="AA153" s="1">
        <f t="shared" si="206"/>
        <v>9.7116809872029251</v>
      </c>
      <c r="AB153" s="1">
        <f t="shared" si="206"/>
        <v>7.995245210727969</v>
      </c>
      <c r="AC153" s="1">
        <f t="shared" si="206"/>
        <v>4.0921097122302159</v>
      </c>
      <c r="AD153" s="1">
        <f t="shared" si="206"/>
        <v>10.872750489236791</v>
      </c>
      <c r="AE153" s="1">
        <f t="shared" si="206"/>
        <v>7.7884254966887418</v>
      </c>
      <c r="AF153" s="1">
        <f t="shared" si="206"/>
        <v>11.215763713080184</v>
      </c>
      <c r="AG153" s="1">
        <f t="shared" si="206"/>
        <v>12.223746164574631</v>
      </c>
      <c r="AH153" s="1">
        <f t="shared" si="206"/>
        <v>2.0286574654956087</v>
      </c>
      <c r="AI153" s="1">
        <f t="shared" si="206"/>
        <v>2.366229977116705</v>
      </c>
      <c r="AJ153" s="1">
        <f t="shared" si="206"/>
        <v>5.2971885593220343</v>
      </c>
      <c r="AK153" s="1">
        <f t="shared" si="206"/>
        <v>3.1862116451016633</v>
      </c>
      <c r="AL153" s="1">
        <f t="shared" si="206"/>
        <v>4.5256977648202135</v>
      </c>
      <c r="AM153" s="1">
        <f t="shared" si="206"/>
        <v>4.857896006655575</v>
      </c>
      <c r="AN153" s="1">
        <f t="shared" si="206"/>
        <v>3.4272176422093983</v>
      </c>
      <c r="AO153" s="1">
        <f t="shared" si="206"/>
        <v>3.3552282708142727</v>
      </c>
      <c r="AP153" s="1">
        <f t="shared" si="206"/>
        <v>4.7767487073422954</v>
      </c>
      <c r="AQ153" s="1">
        <f t="shared" si="206"/>
        <v>3.5323226120857698</v>
      </c>
      <c r="AR153" s="1">
        <f t="shared" si="206"/>
        <v>6.0952813051146375</v>
      </c>
      <c r="AS153" s="1">
        <f t="shared" si="206"/>
        <v>11.453034854771802</v>
      </c>
      <c r="AT153" s="1">
        <f t="shared" si="206"/>
        <v>0.59883403741701868</v>
      </c>
      <c r="AU153" s="1">
        <f t="shared" si="206"/>
        <v>1.8163664529914532</v>
      </c>
      <c r="AV153" s="1">
        <f t="shared" si="206"/>
        <v>3.2874425287356321</v>
      </c>
      <c r="AW153" s="1">
        <f t="shared" si="206"/>
        <v>4.5361394380853275</v>
      </c>
      <c r="AX153" s="1">
        <f t="shared" si="206"/>
        <v>8.2765240641711237</v>
      </c>
      <c r="AY153" s="1">
        <f t="shared" si="206"/>
        <v>2.9966832504145935</v>
      </c>
      <c r="AZ153" s="1">
        <f t="shared" si="206"/>
        <v>2.7235069161920262</v>
      </c>
      <c r="BA153" s="1">
        <f t="shared" si="206"/>
        <v>2.6032204968944104</v>
      </c>
      <c r="BB153" s="1">
        <f t="shared" si="206"/>
        <v>3.698908523908524</v>
      </c>
      <c r="BC153" s="1">
        <f t="shared" si="206"/>
        <v>1.0519202185792351</v>
      </c>
      <c r="BD153" s="1">
        <f t="shared" si="206"/>
        <v>2.0669426121372032</v>
      </c>
      <c r="BE153" s="1">
        <f t="shared" si="206"/>
        <v>3.348588419405321</v>
      </c>
      <c r="BF153" s="49"/>
      <c r="BG153" s="1445"/>
      <c r="BH153" s="1445"/>
      <c r="BI153" s="1445"/>
      <c r="BJ153" s="1445"/>
      <c r="BK153" s="1445"/>
      <c r="BL153" s="1445"/>
      <c r="BM153" s="1445"/>
    </row>
    <row r="154" spans="1:65" x14ac:dyDescent="0.25">
      <c r="A154" s="37"/>
      <c r="B154" s="19" t="s">
        <v>48</v>
      </c>
      <c r="C154" s="1">
        <f t="shared" si="187"/>
        <v>6.166219451484503</v>
      </c>
      <c r="D154" s="1">
        <f t="shared" si="188"/>
        <v>4.4761229468782622</v>
      </c>
      <c r="E154" s="1">
        <f t="shared" si="189"/>
        <v>4.9483728460847614</v>
      </c>
      <c r="F154" s="1445" t="e">
        <f t="shared" si="184"/>
        <v>#DIV/0!</v>
      </c>
      <c r="H154" s="1">
        <f t="shared" si="190"/>
        <v>2.8263909165795393</v>
      </c>
      <c r="I154" s="1">
        <f t="shared" si="191"/>
        <v>3.2981809248498344</v>
      </c>
      <c r="J154" s="1">
        <f t="shared" si="192"/>
        <v>9.0644681603076016</v>
      </c>
      <c r="K154" s="1">
        <f t="shared" si="193"/>
        <v>9.4758378042010349</v>
      </c>
      <c r="L154" s="1">
        <f t="shared" si="194"/>
        <v>4.3996939677933522</v>
      </c>
      <c r="M154" s="1">
        <f t="shared" si="195"/>
        <v>3.8636074742755047</v>
      </c>
      <c r="N154" s="1">
        <f t="shared" si="196"/>
        <v>3.7057029970314432</v>
      </c>
      <c r="O154" s="1">
        <f t="shared" si="197"/>
        <v>5.9354873484127504</v>
      </c>
      <c r="P154" s="1">
        <f t="shared" si="198"/>
        <v>3.4930072490214621</v>
      </c>
      <c r="Q154" s="1">
        <f t="shared" si="199"/>
        <v>5.7964743670862235</v>
      </c>
      <c r="R154" s="10">
        <f t="shared" si="200"/>
        <v>4.8428189440579432</v>
      </c>
      <c r="S154" s="10">
        <f t="shared" si="201"/>
        <v>5.661190824173417</v>
      </c>
      <c r="T154" s="10" t="e">
        <f t="shared" si="185"/>
        <v>#DIV/0!</v>
      </c>
      <c r="V154" s="1">
        <f t="shared" ref="V154:BE154" si="207">IFERROR(V55/V82,"")</f>
        <v>2.2862222222222224</v>
      </c>
      <c r="W154" s="1">
        <f t="shared" si="207"/>
        <v>2.2852619047619047</v>
      </c>
      <c r="X154" s="1">
        <f t="shared" si="207"/>
        <v>3.9076886227544909</v>
      </c>
      <c r="Y154" s="1">
        <f t="shared" si="207"/>
        <v>2.6221686746987953</v>
      </c>
      <c r="Z154" s="1">
        <f t="shared" si="207"/>
        <v>2.5325880829015541</v>
      </c>
      <c r="AA154" s="1">
        <f t="shared" si="207"/>
        <v>4.7397860169491528</v>
      </c>
      <c r="AB154" s="1">
        <f t="shared" si="207"/>
        <v>4.458456521739131</v>
      </c>
      <c r="AC154" s="1">
        <f t="shared" si="207"/>
        <v>4.4713265306122443</v>
      </c>
      <c r="AD154" s="1">
        <f t="shared" si="207"/>
        <v>18.26362142857143</v>
      </c>
      <c r="AE154" s="1">
        <f t="shared" si="207"/>
        <v>-2.471767857142857</v>
      </c>
      <c r="AF154" s="1">
        <f t="shared" si="207"/>
        <v>13.694596036585367</v>
      </c>
      <c r="AG154" s="1">
        <f t="shared" si="207"/>
        <v>17.204685233160596</v>
      </c>
      <c r="AH154" s="1">
        <f t="shared" si="207"/>
        <v>3.0091796536796536</v>
      </c>
      <c r="AI154" s="1">
        <f t="shared" si="207"/>
        <v>4.1886194029850747</v>
      </c>
      <c r="AJ154" s="1">
        <f t="shared" si="207"/>
        <v>6.0012828467153287</v>
      </c>
      <c r="AK154" s="1">
        <f t="shared" si="207"/>
        <v>2.6151254019292605</v>
      </c>
      <c r="AL154" s="1">
        <f t="shared" si="207"/>
        <v>3.6025524193548386</v>
      </c>
      <c r="AM154" s="1">
        <f t="shared" si="207"/>
        <v>5.3731446015424158</v>
      </c>
      <c r="AN154" s="1">
        <f t="shared" si="207"/>
        <v>2.8079579439252336</v>
      </c>
      <c r="AO154" s="1">
        <f t="shared" si="207"/>
        <v>3.7741222104144532</v>
      </c>
      <c r="AP154" s="1">
        <f t="shared" si="207"/>
        <v>4.535028836754643</v>
      </c>
      <c r="AQ154" s="1">
        <f t="shared" si="207"/>
        <v>4.2744528546712806</v>
      </c>
      <c r="AR154" s="1">
        <f t="shared" si="207"/>
        <v>4.0493329156223892</v>
      </c>
      <c r="AS154" s="1">
        <f t="shared" si="207"/>
        <v>9.4826762749445823</v>
      </c>
      <c r="AT154" s="1">
        <f t="shared" si="207"/>
        <v>1.940489652870494</v>
      </c>
      <c r="AU154" s="1">
        <f t="shared" si="207"/>
        <v>3.5101004756242564</v>
      </c>
      <c r="AV154" s="1">
        <f t="shared" si="207"/>
        <v>5.0284316185696367</v>
      </c>
      <c r="AW154" s="1">
        <f t="shared" si="207"/>
        <v>6.0318389261744958</v>
      </c>
      <c r="AX154" s="1">
        <f t="shared" si="207"/>
        <v>5.9937962962962956</v>
      </c>
      <c r="AY154" s="1">
        <f t="shared" si="207"/>
        <v>5.3637878787878783</v>
      </c>
      <c r="AZ154" s="1">
        <f t="shared" si="207"/>
        <v>4.9478375411635565</v>
      </c>
      <c r="BA154" s="1">
        <f t="shared" si="207"/>
        <v>4.0090415647921764</v>
      </c>
      <c r="BB154" s="1">
        <f t="shared" si="207"/>
        <v>5.5715777262180977</v>
      </c>
      <c r="BC154" s="1">
        <f t="shared" si="207"/>
        <v>4.2092443064182197</v>
      </c>
      <c r="BD154" s="1">
        <f t="shared" si="207"/>
        <v>4.0616305699481865</v>
      </c>
      <c r="BE154" s="1">
        <f t="shared" si="207"/>
        <v>8.7126975961538466</v>
      </c>
      <c r="BF154" s="49"/>
      <c r="BG154" s="1445"/>
      <c r="BH154" s="1445"/>
      <c r="BI154" s="1445"/>
      <c r="BJ154" s="1445"/>
      <c r="BK154" s="1445"/>
      <c r="BL154" s="1445"/>
      <c r="BM154" s="1445"/>
    </row>
    <row r="155" spans="1:65" x14ac:dyDescent="0.25">
      <c r="A155" s="37"/>
      <c r="B155" s="19" t="s">
        <v>49</v>
      </c>
      <c r="C155" s="1"/>
      <c r="D155" s="1"/>
      <c r="E155" s="1">
        <f t="shared" si="189"/>
        <v>0.37314926599972653</v>
      </c>
      <c r="F155" s="1445" t="e">
        <f t="shared" si="184"/>
        <v>#DIV/0!</v>
      </c>
      <c r="H155" s="1"/>
      <c r="I155" s="1"/>
      <c r="J155" s="1"/>
      <c r="K155" s="1"/>
      <c r="L155" s="1"/>
      <c r="M155" s="1"/>
      <c r="N155" s="1"/>
      <c r="O155" s="1"/>
      <c r="P155" s="1">
        <f t="shared" si="198"/>
        <v>0.61311701042937417</v>
      </c>
      <c r="Q155" s="1">
        <f t="shared" si="199"/>
        <v>0.46310390613308899</v>
      </c>
      <c r="R155" s="10">
        <f t="shared" si="200"/>
        <v>0.20580226762001888</v>
      </c>
      <c r="S155" s="10">
        <f t="shared" si="201"/>
        <v>0.21057387981642398</v>
      </c>
      <c r="T155" s="10" t="e">
        <f t="shared" si="185"/>
        <v>#DIV/0!</v>
      </c>
      <c r="V155" s="1" t="str">
        <f t="shared" ref="V155:BE155" si="208">IFERROR(V56/V83,"")</f>
        <v/>
      </c>
      <c r="W155" s="1" t="str">
        <f t="shared" si="208"/>
        <v/>
      </c>
      <c r="X155" s="1" t="str">
        <f t="shared" si="208"/>
        <v/>
      </c>
      <c r="Y155" s="1" t="str">
        <f t="shared" si="208"/>
        <v/>
      </c>
      <c r="Z155" s="1" t="str">
        <f t="shared" si="208"/>
        <v/>
      </c>
      <c r="AA155" s="1" t="str">
        <f t="shared" si="208"/>
        <v/>
      </c>
      <c r="AB155" s="1" t="str">
        <f t="shared" si="208"/>
        <v/>
      </c>
      <c r="AC155" s="1" t="str">
        <f t="shared" si="208"/>
        <v/>
      </c>
      <c r="AD155" s="1" t="str">
        <f t="shared" si="208"/>
        <v/>
      </c>
      <c r="AE155" s="1" t="str">
        <f t="shared" si="208"/>
        <v/>
      </c>
      <c r="AF155" s="1" t="str">
        <f t="shared" si="208"/>
        <v/>
      </c>
      <c r="AG155" s="1" t="str">
        <f t="shared" si="208"/>
        <v/>
      </c>
      <c r="AH155" s="1" t="str">
        <f t="shared" si="208"/>
        <v/>
      </c>
      <c r="AI155" s="1" t="str">
        <f t="shared" si="208"/>
        <v/>
      </c>
      <c r="AJ155" s="1" t="str">
        <f t="shared" si="208"/>
        <v/>
      </c>
      <c r="AK155" s="1" t="str">
        <f t="shared" si="208"/>
        <v/>
      </c>
      <c r="AL155" s="1" t="str">
        <f t="shared" si="208"/>
        <v/>
      </c>
      <c r="AM155" s="1" t="str">
        <f t="shared" si="208"/>
        <v/>
      </c>
      <c r="AN155" s="1" t="str">
        <f t="shared" si="208"/>
        <v/>
      </c>
      <c r="AO155" s="1" t="str">
        <f t="shared" si="208"/>
        <v/>
      </c>
      <c r="AP155" s="1" t="str">
        <f t="shared" si="208"/>
        <v/>
      </c>
      <c r="AQ155" s="1" t="str">
        <f t="shared" si="208"/>
        <v/>
      </c>
      <c r="AR155" s="1" t="str">
        <f t="shared" si="208"/>
        <v/>
      </c>
      <c r="AS155" s="1" t="str">
        <f t="shared" si="208"/>
        <v/>
      </c>
      <c r="AT155" s="1" t="str">
        <f t="shared" si="208"/>
        <v/>
      </c>
      <c r="AU155" s="1">
        <f t="shared" si="208"/>
        <v>0.6865059473237044</v>
      </c>
      <c r="AV155" s="1">
        <f t="shared" si="208"/>
        <v>0.53972807353504404</v>
      </c>
      <c r="AW155" s="1">
        <f t="shared" si="208"/>
        <v>0.86090961098398167</v>
      </c>
      <c r="AX155" s="1">
        <f t="shared" si="208"/>
        <v>0.34090571640682998</v>
      </c>
      <c r="AY155" s="1">
        <f t="shared" si="208"/>
        <v>0.18749639100845533</v>
      </c>
      <c r="AZ155" s="1">
        <f t="shared" si="208"/>
        <v>0.19477622138708575</v>
      </c>
      <c r="BA155" s="1">
        <f t="shared" si="208"/>
        <v>0.21601055718475073</v>
      </c>
      <c r="BB155" s="1">
        <f t="shared" si="208"/>
        <v>0.20662002428822021</v>
      </c>
      <c r="BC155" s="1">
        <f t="shared" si="208"/>
        <v>0.18941826589595373</v>
      </c>
      <c r="BD155" s="1">
        <f t="shared" si="208"/>
        <v>0.16932666175076375</v>
      </c>
      <c r="BE155" s="1">
        <f t="shared" si="208"/>
        <v>0.27297671180255451</v>
      </c>
      <c r="BF155" s="49"/>
      <c r="BG155" s="1445"/>
      <c r="BH155" s="1445"/>
      <c r="BI155" s="1445"/>
      <c r="BJ155" s="1445"/>
      <c r="BK155" s="1445"/>
      <c r="BL155" s="1445"/>
      <c r="BM155" s="1445"/>
    </row>
    <row r="156" spans="1:65" x14ac:dyDescent="0.25">
      <c r="A156" s="37"/>
      <c r="B156" s="3" t="s">
        <v>150</v>
      </c>
      <c r="C156" s="1">
        <f t="shared" si="187"/>
        <v>7.87656064147785</v>
      </c>
      <c r="D156" s="1">
        <f t="shared" si="188"/>
        <v>7.2053110323055609</v>
      </c>
      <c r="E156" s="1">
        <f t="shared" si="189"/>
        <v>6.4745045912603505</v>
      </c>
      <c r="F156" s="1445" t="e">
        <f t="shared" si="184"/>
        <v>#DIV/0!</v>
      </c>
      <c r="H156" s="1">
        <f t="shared" si="190"/>
        <v>4.8159807360114533</v>
      </c>
      <c r="I156" s="1">
        <f t="shared" si="191"/>
        <v>7.5053904689755342</v>
      </c>
      <c r="J156" s="1">
        <f t="shared" si="192"/>
        <v>8.5467285965475579</v>
      </c>
      <c r="K156" s="1">
        <f t="shared" si="193"/>
        <v>10.638142764376854</v>
      </c>
      <c r="L156" s="1">
        <f t="shared" si="194"/>
        <v>5.5974287651421717</v>
      </c>
      <c r="M156" s="1">
        <f t="shared" si="195"/>
        <v>8.3654538145171511</v>
      </c>
      <c r="N156" s="1">
        <f t="shared" si="196"/>
        <v>6.2253001685554876</v>
      </c>
      <c r="O156" s="1">
        <f t="shared" si="197"/>
        <v>8.6330613810074315</v>
      </c>
      <c r="P156" s="1">
        <f t="shared" si="198"/>
        <v>5.0753606066707633</v>
      </c>
      <c r="Q156" s="1">
        <f t="shared" si="199"/>
        <v>7.1183490967217535</v>
      </c>
      <c r="R156" s="10">
        <f t="shared" si="200"/>
        <v>6.5828391705807503</v>
      </c>
      <c r="S156" s="10">
        <f t="shared" si="201"/>
        <v>7.1214694910681331</v>
      </c>
      <c r="T156" s="10" t="e">
        <f t="shared" si="185"/>
        <v>#DIV/0!</v>
      </c>
      <c r="V156" s="1">
        <f t="shared" ref="V156:AS156" si="209">IFERROR(V58/V84,"")</f>
        <v>4.1737335737179482</v>
      </c>
      <c r="W156" s="1">
        <f t="shared" si="209"/>
        <v>3.4992293116782669</v>
      </c>
      <c r="X156" s="1">
        <f t="shared" si="209"/>
        <v>6.7749793226381456</v>
      </c>
      <c r="Y156" s="1">
        <f t="shared" si="209"/>
        <v>7.6088305138844543</v>
      </c>
      <c r="Z156" s="1">
        <f t="shared" si="209"/>
        <v>6.1018565331582408</v>
      </c>
      <c r="AA156" s="1">
        <f t="shared" si="209"/>
        <v>8.8054843598839057</v>
      </c>
      <c r="AB156" s="1">
        <f t="shared" si="209"/>
        <v>9.3378234729772931</v>
      </c>
      <c r="AC156" s="1">
        <f t="shared" si="209"/>
        <v>5.0694998491704375</v>
      </c>
      <c r="AD156" s="1">
        <f t="shared" si="209"/>
        <v>11.232862467494941</v>
      </c>
      <c r="AE156" s="1">
        <f t="shared" si="209"/>
        <v>7.0545446575342448</v>
      </c>
      <c r="AF156" s="1">
        <f t="shared" si="209"/>
        <v>10.684520750000011</v>
      </c>
      <c r="AG156" s="1">
        <f t="shared" si="209"/>
        <v>14.175362885596305</v>
      </c>
      <c r="AH156" s="1">
        <f t="shared" si="209"/>
        <v>3.2265104297562197</v>
      </c>
      <c r="AI156" s="1">
        <f t="shared" si="209"/>
        <v>4.0061992437463561</v>
      </c>
      <c r="AJ156" s="1">
        <f t="shared" si="209"/>
        <v>9.5595766219239362</v>
      </c>
      <c r="AK156" s="1">
        <f t="shared" si="209"/>
        <v>9.0328120058565187</v>
      </c>
      <c r="AL156" s="1">
        <f t="shared" si="209"/>
        <v>7.2004094629155997</v>
      </c>
      <c r="AM156" s="1">
        <f t="shared" si="209"/>
        <v>8.8631399747793349</v>
      </c>
      <c r="AN156" s="1">
        <f t="shared" si="209"/>
        <v>5.6257278350515492</v>
      </c>
      <c r="AO156" s="1">
        <f t="shared" si="209"/>
        <v>5.4538299948638977</v>
      </c>
      <c r="AP156" s="1">
        <f t="shared" si="209"/>
        <v>7.596342675751016</v>
      </c>
      <c r="AQ156" s="1">
        <f t="shared" si="209"/>
        <v>6.0192222055513902</v>
      </c>
      <c r="AR156" s="1">
        <f t="shared" si="209"/>
        <v>7.2276502832861311</v>
      </c>
      <c r="AS156" s="1">
        <f t="shared" si="209"/>
        <v>12.652311654184775</v>
      </c>
      <c r="AT156" s="1">
        <f>IFERROR(AT61/AT84,"")</f>
        <v>2.6607978803589232</v>
      </c>
      <c r="AU156" s="1">
        <f t="shared" ref="AU156:BE156" si="210">IFERROR(AU61/AU84,"")</f>
        <v>5.2236821651902074</v>
      </c>
      <c r="AV156" s="1">
        <f t="shared" si="210"/>
        <v>7.3416017744631601</v>
      </c>
      <c r="AW156" s="1">
        <f t="shared" si="210"/>
        <v>6.8652218081337679</v>
      </c>
      <c r="AX156" s="1">
        <f t="shared" si="210"/>
        <v>7.1863452574525741</v>
      </c>
      <c r="AY156" s="1">
        <f t="shared" si="210"/>
        <v>7.3034802245789159</v>
      </c>
      <c r="AZ156" s="1">
        <f t="shared" si="210"/>
        <v>5.6926064352028494</v>
      </c>
      <c r="BA156" s="1">
        <f t="shared" si="210"/>
        <v>6.3241637515842841</v>
      </c>
      <c r="BB156" s="1">
        <f t="shared" si="210"/>
        <v>7.7317473249551165</v>
      </c>
      <c r="BC156" s="1">
        <f t="shared" si="210"/>
        <v>5.6371556113902832</v>
      </c>
      <c r="BD156" s="1">
        <f t="shared" si="210"/>
        <v>6.1756090771520711</v>
      </c>
      <c r="BE156" s="1">
        <f t="shared" si="210"/>
        <v>9.5516437846620441</v>
      </c>
      <c r="BF156" s="49"/>
      <c r="BG156" s="1445"/>
      <c r="BH156" s="1445"/>
      <c r="BI156" s="1445"/>
      <c r="BJ156" s="1445"/>
      <c r="BK156" s="1445"/>
      <c r="BL156" s="1445"/>
      <c r="BM156" s="1445"/>
    </row>
    <row r="157" spans="1:65" x14ac:dyDescent="0.25">
      <c r="A157" s="38"/>
      <c r="B157" s="3" t="s">
        <v>59</v>
      </c>
      <c r="C157" s="1">
        <f t="shared" si="187"/>
        <v>7.8671038886812372</v>
      </c>
      <c r="D157" s="1">
        <f t="shared" si="188"/>
        <v>5.8366238565728121</v>
      </c>
      <c r="E157" s="1">
        <f>AVERAGE(AT157:INDEX(AT157:BE157,$B$2))</f>
        <v>4.2942052368903916</v>
      </c>
      <c r="F157" s="1445" t="e">
        <f t="shared" si="184"/>
        <v>#DIV/0!</v>
      </c>
      <c r="H157" s="1">
        <f t="shared" si="190"/>
        <v>4.8143716683656548</v>
      </c>
      <c r="I157" s="1">
        <f t="shared" si="191"/>
        <v>7.4970461784320515</v>
      </c>
      <c r="J157" s="1">
        <f t="shared" si="192"/>
        <v>8.5293160729423629</v>
      </c>
      <c r="K157" s="1">
        <f t="shared" si="193"/>
        <v>10.627681634984883</v>
      </c>
      <c r="L157" s="1">
        <f t="shared" si="194"/>
        <v>4.7912614334208419</v>
      </c>
      <c r="M157" s="1">
        <f t="shared" si="195"/>
        <v>6.6003477091675906</v>
      </c>
      <c r="N157" s="1">
        <f t="shared" si="196"/>
        <v>5.2247365546497591</v>
      </c>
      <c r="O157" s="1">
        <f t="shared" si="197"/>
        <v>6.7301497290530561</v>
      </c>
      <c r="P157" s="1">
        <f t="shared" si="198"/>
        <v>4.1505299125135195</v>
      </c>
      <c r="Q157" s="1">
        <f t="shared" si="199"/>
        <v>4.753849282183535</v>
      </c>
      <c r="R157" s="10">
        <f t="shared" si="200"/>
        <v>3.677669459247189</v>
      </c>
      <c r="S157" s="10">
        <f t="shared" si="201"/>
        <v>3.4422684888725943</v>
      </c>
      <c r="T157" s="10" t="e">
        <f t="shared" si="185"/>
        <v>#DIV/0!</v>
      </c>
      <c r="V157" s="1">
        <f t="shared" ref="V157:AS157" si="211">IFERROR(V59/V85,"")</f>
        <v>4.1737335737179482</v>
      </c>
      <c r="W157" s="1">
        <f t="shared" si="211"/>
        <v>3.4992293116782669</v>
      </c>
      <c r="X157" s="1">
        <f t="shared" si="211"/>
        <v>6.7701521197007475</v>
      </c>
      <c r="Y157" s="1">
        <f t="shared" si="211"/>
        <v>7.6039763955342892</v>
      </c>
      <c r="Z157" s="1">
        <f t="shared" si="211"/>
        <v>6.0958527386028205</v>
      </c>
      <c r="AA157" s="1">
        <f t="shared" si="211"/>
        <v>8.7913094011590456</v>
      </c>
      <c r="AB157" s="1">
        <f t="shared" si="211"/>
        <v>9.3139948963317369</v>
      </c>
      <c r="AC157" s="1">
        <f t="shared" si="211"/>
        <v>5.0572952151670174</v>
      </c>
      <c r="AD157" s="1">
        <f t="shared" si="211"/>
        <v>11.21665810732833</v>
      </c>
      <c r="AE157" s="1">
        <f t="shared" si="211"/>
        <v>7.0468221127531452</v>
      </c>
      <c r="AF157" s="1">
        <f t="shared" si="211"/>
        <v>10.671181772784031</v>
      </c>
      <c r="AG157" s="1">
        <f t="shared" si="211"/>
        <v>14.165041019417473</v>
      </c>
      <c r="AH157" s="1">
        <f t="shared" si="211"/>
        <v>3.0876106301106296</v>
      </c>
      <c r="AI157" s="1">
        <f t="shared" si="211"/>
        <v>3.3857701573254597</v>
      </c>
      <c r="AJ157" s="1">
        <f t="shared" si="211"/>
        <v>7.9004035128264372</v>
      </c>
      <c r="AK157" s="1">
        <f t="shared" si="211"/>
        <v>6.8457729693741705</v>
      </c>
      <c r="AL157" s="1">
        <f t="shared" si="211"/>
        <v>5.7106695740365101</v>
      </c>
      <c r="AM157" s="1">
        <f t="shared" si="211"/>
        <v>7.2446005840920931</v>
      </c>
      <c r="AN157" s="1">
        <f t="shared" si="211"/>
        <v>4.7376887134964507</v>
      </c>
      <c r="AO157" s="1">
        <f t="shared" si="211"/>
        <v>4.5704190817790575</v>
      </c>
      <c r="AP157" s="1">
        <f t="shared" si="211"/>
        <v>6.3661018686737689</v>
      </c>
      <c r="AQ157" s="1">
        <f t="shared" si="211"/>
        <v>4.7714219790675569</v>
      </c>
      <c r="AR157" s="1">
        <f t="shared" si="211"/>
        <v>5.6377429013368783</v>
      </c>
      <c r="AS157" s="1">
        <f t="shared" si="211"/>
        <v>9.7812843067547313</v>
      </c>
      <c r="AT157" s="1">
        <f>IFERROR(AT60/AT85,"")</f>
        <v>2.6607978803589232</v>
      </c>
      <c r="AU157" s="1">
        <f t="shared" ref="AU157:BE157" si="212">IFERROR(AU60/AU85,"")</f>
        <v>4.1588254536390865</v>
      </c>
      <c r="AV157" s="1">
        <f t="shared" si="212"/>
        <v>5.631966403542549</v>
      </c>
      <c r="AW157" s="1">
        <f t="shared" si="212"/>
        <v>4.8761120344925617</v>
      </c>
      <c r="AX157" s="1">
        <f t="shared" si="212"/>
        <v>4.7642787846948602</v>
      </c>
      <c r="AY157" s="1">
        <f t="shared" si="212"/>
        <v>4.6211570273631848</v>
      </c>
      <c r="AZ157" s="1">
        <f t="shared" si="212"/>
        <v>3.3462990741415766</v>
      </c>
      <c r="BA157" s="1">
        <f t="shared" si="212"/>
        <v>3.4922395649218223</v>
      </c>
      <c r="BB157" s="1">
        <f t="shared" si="212"/>
        <v>4.1944697386781682</v>
      </c>
      <c r="BC157" s="1">
        <f t="shared" si="212"/>
        <v>2.7657322954116137</v>
      </c>
      <c r="BD157" s="1">
        <f t="shared" si="212"/>
        <v>2.9276660996866988</v>
      </c>
      <c r="BE157" s="1">
        <f t="shared" si="212"/>
        <v>4.6334070715194704</v>
      </c>
      <c r="BF157" s="49"/>
      <c r="BG157" s="1445"/>
      <c r="BH157" s="1445"/>
      <c r="BI157" s="1445"/>
      <c r="BJ157" s="1445"/>
      <c r="BK157" s="1445"/>
      <c r="BL157" s="1445"/>
      <c r="BM157" s="1445"/>
    </row>
    <row r="158" spans="1:65" x14ac:dyDescent="0.25">
      <c r="A158" s="37" t="s">
        <v>32</v>
      </c>
      <c r="B158" s="19"/>
    </row>
    <row r="159" spans="1:65" s="139" customFormat="1" x14ac:dyDescent="0.25">
      <c r="A159" s="36" t="s">
        <v>81</v>
      </c>
      <c r="B159" s="20" t="s">
        <v>381</v>
      </c>
      <c r="C159" s="1253" t="str">
        <f>$C$3</f>
        <v>YTD '15</v>
      </c>
      <c r="D159" s="1254" t="str">
        <f>$D$3</f>
        <v>YTD '16</v>
      </c>
      <c r="E159" s="1255" t="str">
        <f>$E$3</f>
        <v>YTD '17</v>
      </c>
      <c r="F159" s="1256" t="str">
        <f>$F$3</f>
        <v>YTD '18</v>
      </c>
      <c r="G159" s="2" t="s">
        <v>32</v>
      </c>
      <c r="H159" s="24" t="str">
        <f>$H$3</f>
        <v>Q1 '15</v>
      </c>
      <c r="I159" s="24" t="str">
        <f>$I$3</f>
        <v>Q2 '15</v>
      </c>
      <c r="J159" s="24" t="str">
        <f>$J$3</f>
        <v>Q3 '15</v>
      </c>
      <c r="K159" s="24" t="str">
        <f>$K$3</f>
        <v>Q4 '15</v>
      </c>
      <c r="L159" s="26" t="str">
        <f>$L$3</f>
        <v>Q1 '16</v>
      </c>
      <c r="M159" s="26" t="str">
        <f>$M$3</f>
        <v>Q2 '16</v>
      </c>
      <c r="N159" s="26" t="str">
        <f>$N$3</f>
        <v>Q3 '16</v>
      </c>
      <c r="O159" s="26" t="str">
        <f>$O$3</f>
        <v>Q4 '16</v>
      </c>
      <c r="P159" s="24" t="str">
        <f>$P$3</f>
        <v>Q1 '17</v>
      </c>
      <c r="Q159" s="24" t="str">
        <f>$Q$3</f>
        <v>Q2 '17</v>
      </c>
      <c r="R159" s="24" t="str">
        <f>$R$3</f>
        <v>Q3 '17</v>
      </c>
      <c r="S159" s="24" t="str">
        <f>$S$3</f>
        <v>Q4 '17</v>
      </c>
      <c r="T159" s="1251" t="str">
        <f>T3</f>
        <v>Q1'28</v>
      </c>
      <c r="U159" s="16" t="s">
        <v>32</v>
      </c>
      <c r="V159" s="24" t="s">
        <v>0</v>
      </c>
      <c r="W159" s="24" t="s">
        <v>1</v>
      </c>
      <c r="X159" s="24" t="s">
        <v>2</v>
      </c>
      <c r="Y159" s="24" t="s">
        <v>3</v>
      </c>
      <c r="Z159" s="24" t="s">
        <v>4</v>
      </c>
      <c r="AA159" s="24" t="s">
        <v>5</v>
      </c>
      <c r="AB159" s="24" t="s">
        <v>6</v>
      </c>
      <c r="AC159" s="24" t="s">
        <v>7</v>
      </c>
      <c r="AD159" s="24" t="s">
        <v>8</v>
      </c>
      <c r="AE159" s="24" t="s">
        <v>9</v>
      </c>
      <c r="AF159" s="24" t="s">
        <v>10</v>
      </c>
      <c r="AG159" s="24" t="s">
        <v>11</v>
      </c>
      <c r="AH159" s="25" t="s">
        <v>12</v>
      </c>
      <c r="AI159" s="25" t="s">
        <v>13</v>
      </c>
      <c r="AJ159" s="25" t="s">
        <v>14</v>
      </c>
      <c r="AK159" s="25" t="s">
        <v>15</v>
      </c>
      <c r="AL159" s="25" t="s">
        <v>16</v>
      </c>
      <c r="AM159" s="25" t="s">
        <v>17</v>
      </c>
      <c r="AN159" s="25" t="s">
        <v>18</v>
      </c>
      <c r="AO159" s="25" t="s">
        <v>19</v>
      </c>
      <c r="AP159" s="25" t="s">
        <v>20</v>
      </c>
      <c r="AQ159" s="25" t="s">
        <v>21</v>
      </c>
      <c r="AR159" s="25" t="s">
        <v>22</v>
      </c>
      <c r="AS159" s="25" t="s">
        <v>23</v>
      </c>
      <c r="AT159" s="22" t="s">
        <v>24</v>
      </c>
      <c r="AU159" s="22" t="s">
        <v>25</v>
      </c>
      <c r="AV159" s="22" t="s">
        <v>26</v>
      </c>
      <c r="AW159" s="22" t="s">
        <v>27</v>
      </c>
      <c r="AX159" s="22" t="s">
        <v>28</v>
      </c>
      <c r="AY159" s="22" t="s">
        <v>29</v>
      </c>
      <c r="AZ159" s="27" t="s">
        <v>96</v>
      </c>
      <c r="BA159" s="27" t="s">
        <v>97</v>
      </c>
      <c r="BB159" s="27" t="s">
        <v>98</v>
      </c>
      <c r="BC159" s="27" t="s">
        <v>99</v>
      </c>
      <c r="BD159" s="27" t="s">
        <v>100</v>
      </c>
      <c r="BE159" s="27" t="s">
        <v>101</v>
      </c>
      <c r="BF159" s="1400" t="s">
        <v>748</v>
      </c>
      <c r="BG159" s="1241">
        <v>43118</v>
      </c>
      <c r="BH159" s="1241">
        <v>43149</v>
      </c>
      <c r="BI159" s="1241">
        <v>43177</v>
      </c>
      <c r="BJ159" s="1241">
        <v>43208</v>
      </c>
      <c r="BK159" s="1241">
        <v>43238</v>
      </c>
      <c r="BL159" s="1241">
        <v>43269</v>
      </c>
      <c r="BM159" s="1241">
        <v>43299</v>
      </c>
    </row>
    <row r="160" spans="1:65" s="139" customFormat="1" x14ac:dyDescent="0.25">
      <c r="A160" s="37"/>
      <c r="B160" s="15" t="s">
        <v>56</v>
      </c>
      <c r="C160" s="49">
        <f>IFERROR(C49/C88,"-")</f>
        <v>90.947077981651375</v>
      </c>
      <c r="D160" s="49">
        <f>IFERROR(D49/D88,"-")</f>
        <v>72.31747099447503</v>
      </c>
      <c r="E160" s="49">
        <f>IFERROR(E49/E88,"-")</f>
        <v>66.529525917065399</v>
      </c>
      <c r="F160" s="49">
        <f>IFERROR(F49/F88,"-")</f>
        <v>0</v>
      </c>
      <c r="G160" s="2"/>
      <c r="H160" s="49">
        <f>IFERROR(H49/H88,"-")</f>
        <v>78.632137614678896</v>
      </c>
      <c r="I160" s="49">
        <f t="shared" ref="I160:T167" si="213">IFERROR(I49/I88,"-")</f>
        <v>82.061795180722896</v>
      </c>
      <c r="J160" s="49">
        <f t="shared" si="213"/>
        <v>102.00653048780485</v>
      </c>
      <c r="K160" s="49">
        <f t="shared" si="213"/>
        <v>109.69789244186033</v>
      </c>
      <c r="L160" s="49">
        <f t="shared" si="213"/>
        <v>58.281152317880526</v>
      </c>
      <c r="M160" s="49">
        <f t="shared" si="213"/>
        <v>84.48550606060607</v>
      </c>
      <c r="N160" s="49">
        <f t="shared" si="213"/>
        <v>68.241149305555552</v>
      </c>
      <c r="O160" s="49">
        <f t="shared" si="213"/>
        <v>103.58684444444444</v>
      </c>
      <c r="P160" s="49">
        <f t="shared" si="213"/>
        <v>85.387963414634186</v>
      </c>
      <c r="Q160" s="49">
        <f t="shared" si="213"/>
        <v>60.550278833967042</v>
      </c>
      <c r="R160" s="49">
        <f t="shared" si="213"/>
        <v>73.133129870129878</v>
      </c>
      <c r="S160" s="49">
        <f t="shared" si="213"/>
        <v>67.786746582031242</v>
      </c>
      <c r="T160" s="49">
        <f t="shared" si="213"/>
        <v>0</v>
      </c>
      <c r="U160" s="49"/>
      <c r="V160" s="49">
        <f t="shared" ref="V160:BE167" si="214">IFERROR(V49/V88,"-")</f>
        <v>54.017394736842107</v>
      </c>
      <c r="W160" s="49">
        <f t="shared" si="214"/>
        <v>43.461533333333335</v>
      </c>
      <c r="X160" s="49">
        <f t="shared" si="214"/>
        <v>127.18039024390244</v>
      </c>
      <c r="Y160" s="49">
        <f t="shared" si="214"/>
        <v>106.42266981132076</v>
      </c>
      <c r="Z160" s="49">
        <f t="shared" si="214"/>
        <v>54.801550847457634</v>
      </c>
      <c r="AA160" s="49">
        <f t="shared" si="214"/>
        <v>87.936388888888899</v>
      </c>
      <c r="AB160" s="49">
        <f t="shared" si="214"/>
        <v>145.12564423076921</v>
      </c>
      <c r="AC160" s="49">
        <f t="shared" si="214"/>
        <v>51.170319148936173</v>
      </c>
      <c r="AD160" s="49">
        <f t="shared" si="214"/>
        <v>104.26973076923076</v>
      </c>
      <c r="AE160" s="49">
        <f t="shared" si="214"/>
        <v>78.115229508196549</v>
      </c>
      <c r="AF160" s="49">
        <f t="shared" si="214"/>
        <v>89.621194444444441</v>
      </c>
      <c r="AG160" s="49">
        <f t="shared" si="214"/>
        <v>162.51691228070158</v>
      </c>
      <c r="AH160" s="49">
        <f t="shared" si="214"/>
        <v>49.990866666666662</v>
      </c>
      <c r="AI160" s="49">
        <f t="shared" si="214"/>
        <v>52.07670731707244</v>
      </c>
      <c r="AJ160" s="49">
        <f t="shared" si="214"/>
        <v>67.934153846153691</v>
      </c>
      <c r="AK160" s="49">
        <f t="shared" si="214"/>
        <v>130.46756862745099</v>
      </c>
      <c r="AL160" s="49">
        <f t="shared" si="214"/>
        <v>71.221080000000001</v>
      </c>
      <c r="AM160" s="49">
        <f t="shared" si="214"/>
        <v>58.206382812500003</v>
      </c>
      <c r="AN160" s="49">
        <f t="shared" si="214"/>
        <v>74.747</v>
      </c>
      <c r="AO160" s="49">
        <f t="shared" si="214"/>
        <v>57.119563829787232</v>
      </c>
      <c r="AP160" s="49">
        <f t="shared" si="214"/>
        <v>72.622431372549016</v>
      </c>
      <c r="AQ160" s="49">
        <f t="shared" si="214"/>
        <v>75.289095238095229</v>
      </c>
      <c r="AR160" s="49">
        <f t="shared" si="214"/>
        <v>92.530130952380958</v>
      </c>
      <c r="AS160" s="49">
        <f t="shared" si="214"/>
        <v>135.99640196078431</v>
      </c>
      <c r="AT160" s="49">
        <f t="shared" si="214"/>
        <v>62.11212345679013</v>
      </c>
      <c r="AU160" s="49">
        <f t="shared" si="214"/>
        <v>93.894535000000104</v>
      </c>
      <c r="AV160" s="49">
        <f t="shared" si="214"/>
        <v>95.149150943396236</v>
      </c>
      <c r="AW160" s="49">
        <f t="shared" si="214"/>
        <v>51.457967213114756</v>
      </c>
      <c r="AX160" s="49">
        <f t="shared" si="214"/>
        <v>58.823665338645419</v>
      </c>
      <c r="AY160" s="49">
        <f t="shared" si="214"/>
        <v>74.312231759656655</v>
      </c>
      <c r="AZ160" s="49">
        <f t="shared" si="214"/>
        <v>62.626460674157308</v>
      </c>
      <c r="BA160" s="49">
        <f t="shared" si="214"/>
        <v>63.60820610687022</v>
      </c>
      <c r="BB160" s="49">
        <f t="shared" si="214"/>
        <v>90.388928853754948</v>
      </c>
      <c r="BC160" s="49">
        <f t="shared" si="214"/>
        <v>62.508902439024382</v>
      </c>
      <c r="BD160" s="49">
        <f t="shared" si="214"/>
        <v>56.634253030303022</v>
      </c>
      <c r="BE160" s="49">
        <f t="shared" si="214"/>
        <v>82.572144808743161</v>
      </c>
      <c r="BF160" s="49"/>
      <c r="BG160" s="49"/>
      <c r="BH160" s="49"/>
      <c r="BI160" s="49"/>
      <c r="BJ160" s="49"/>
      <c r="BK160" s="49"/>
      <c r="BL160" s="49"/>
      <c r="BM160" s="49"/>
    </row>
    <row r="161" spans="1:65" s="139" customFormat="1" x14ac:dyDescent="0.25">
      <c r="A161" s="37"/>
      <c r="B161" s="19" t="s">
        <v>43</v>
      </c>
      <c r="C161" s="49">
        <f t="shared" ref="C161:F167" si="215">IFERROR(C50/C89,"-")</f>
        <v>20.726753164556964</v>
      </c>
      <c r="D161" s="49">
        <f t="shared" si="215"/>
        <v>23.364277748553441</v>
      </c>
      <c r="E161" s="49">
        <f t="shared" si="215"/>
        <v>22.069213612256927</v>
      </c>
      <c r="F161" s="49">
        <f t="shared" si="215"/>
        <v>0</v>
      </c>
      <c r="G161" s="2"/>
      <c r="H161" s="49">
        <f t="shared" ref="H161:S166" si="216">IFERROR(H50/H89,"-")</f>
        <v>18.710178143712575</v>
      </c>
      <c r="I161" s="49">
        <f t="shared" si="216"/>
        <v>22.873585849056603</v>
      </c>
      <c r="J161" s="49">
        <f t="shared" si="216"/>
        <v>20.321217201166181</v>
      </c>
      <c r="K161" s="49">
        <f t="shared" si="216"/>
        <v>25.521640515222515</v>
      </c>
      <c r="L161" s="49">
        <f t="shared" si="216"/>
        <v>27.428780141843976</v>
      </c>
      <c r="M161" s="49">
        <f t="shared" si="216"/>
        <v>23.441817694370044</v>
      </c>
      <c r="N161" s="49">
        <f t="shared" si="216"/>
        <v>21.317057866868442</v>
      </c>
      <c r="O161" s="49">
        <f t="shared" si="216"/>
        <v>24.93384953560383</v>
      </c>
      <c r="P161" s="49">
        <f t="shared" si="216"/>
        <v>22.541441449814133</v>
      </c>
      <c r="Q161" s="49">
        <f t="shared" si="216"/>
        <v>21.924731003882414</v>
      </c>
      <c r="R161" s="49">
        <f t="shared" si="216"/>
        <v>20.606378277153556</v>
      </c>
      <c r="S161" s="49">
        <f t="shared" si="216"/>
        <v>19.19911951588502</v>
      </c>
      <c r="T161" s="49">
        <f t="shared" si="213"/>
        <v>0</v>
      </c>
      <c r="U161" s="49"/>
      <c r="V161" s="49">
        <f t="shared" si="214"/>
        <v>18.155819672131148</v>
      </c>
      <c r="W161" s="49">
        <f t="shared" si="214"/>
        <v>15.772930555555556</v>
      </c>
      <c r="X161" s="49">
        <f t="shared" si="214"/>
        <v>20.703846428571428</v>
      </c>
      <c r="Y161" s="49">
        <f t="shared" si="214"/>
        <v>29.755765060240964</v>
      </c>
      <c r="Z161" s="49">
        <f t="shared" si="214"/>
        <v>20.337122641509435</v>
      </c>
      <c r="AA161" s="49">
        <f t="shared" si="214"/>
        <v>19.268004878048778</v>
      </c>
      <c r="AB161" s="49">
        <f t="shared" si="214"/>
        <v>18.808219008264462</v>
      </c>
      <c r="AC161" s="49">
        <f t="shared" si="214"/>
        <v>16.963422857142859</v>
      </c>
      <c r="AD161" s="49">
        <f t="shared" si="214"/>
        <v>23.866791821561335</v>
      </c>
      <c r="AE161" s="49">
        <f t="shared" si="214"/>
        <v>19.062663366336636</v>
      </c>
      <c r="AF161" s="49">
        <f t="shared" si="214"/>
        <v>23.947438829787313</v>
      </c>
      <c r="AG161" s="49">
        <f t="shared" si="214"/>
        <v>32.393427536231883</v>
      </c>
      <c r="AH161" s="49">
        <f t="shared" si="214"/>
        <v>23.190661016949154</v>
      </c>
      <c r="AI161" s="49">
        <f t="shared" si="214"/>
        <v>17.472952380952382</v>
      </c>
      <c r="AJ161" s="49">
        <f t="shared" si="214"/>
        <v>30.34328571428572</v>
      </c>
      <c r="AK161" s="49">
        <f t="shared" si="214"/>
        <v>30.527061475409877</v>
      </c>
      <c r="AL161" s="49">
        <f t="shared" si="214"/>
        <v>20.451511705685618</v>
      </c>
      <c r="AM161" s="49">
        <f t="shared" si="214"/>
        <v>21.992689236111232</v>
      </c>
      <c r="AN161" s="49">
        <f t="shared" si="214"/>
        <v>18.333493036211728</v>
      </c>
      <c r="AO161" s="49">
        <f t="shared" si="214"/>
        <v>19.515100244498825</v>
      </c>
      <c r="AP161" s="49">
        <f t="shared" si="214"/>
        <v>24.580777075812364</v>
      </c>
      <c r="AQ161" s="49">
        <f t="shared" si="214"/>
        <v>19.578735023041521</v>
      </c>
      <c r="AR161" s="49">
        <f t="shared" si="214"/>
        <v>27.606658476658602</v>
      </c>
      <c r="AS161" s="49">
        <f t="shared" si="214"/>
        <v>26.53111886304924</v>
      </c>
      <c r="AT161" s="49">
        <f t="shared" si="214"/>
        <v>25.13201875</v>
      </c>
      <c r="AU161" s="49">
        <f t="shared" si="214"/>
        <v>18.038270769230799</v>
      </c>
      <c r="AV161" s="49">
        <f t="shared" si="214"/>
        <v>24.316463620981384</v>
      </c>
      <c r="AW161" s="49">
        <f t="shared" si="214"/>
        <v>23.159108695652172</v>
      </c>
      <c r="AX161" s="49">
        <f t="shared" si="214"/>
        <v>22.639137529137532</v>
      </c>
      <c r="AY161" s="49">
        <f t="shared" si="214"/>
        <v>20.968172866520788</v>
      </c>
      <c r="AZ161" s="49">
        <f t="shared" si="214"/>
        <v>21.588407766990294</v>
      </c>
      <c r="BA161" s="49">
        <f t="shared" si="214"/>
        <v>20.70397204968944</v>
      </c>
      <c r="BB161" s="49">
        <f t="shared" si="214"/>
        <v>19.805539436619718</v>
      </c>
      <c r="BC161" s="49">
        <f t="shared" si="214"/>
        <v>19.082485355648537</v>
      </c>
      <c r="BD161" s="49">
        <f t="shared" si="214"/>
        <v>19.983286103542234</v>
      </c>
      <c r="BE161" s="49">
        <f t="shared" si="214"/>
        <v>18.836111731843573</v>
      </c>
      <c r="BF161" s="49"/>
      <c r="BG161" s="49"/>
      <c r="BH161" s="49"/>
      <c r="BI161" s="49"/>
      <c r="BJ161" s="49"/>
      <c r="BK161" s="49"/>
      <c r="BL161" s="49"/>
      <c r="BM161" s="49"/>
    </row>
    <row r="162" spans="1:65" s="139" customFormat="1" x14ac:dyDescent="0.25">
      <c r="A162" s="37"/>
      <c r="B162" s="19" t="s">
        <v>44</v>
      </c>
      <c r="C162" s="49">
        <f t="shared" si="215"/>
        <v>21.874153547671838</v>
      </c>
      <c r="D162" s="49">
        <f t="shared" si="215"/>
        <v>22.341808768656716</v>
      </c>
      <c r="E162" s="49">
        <f t="shared" si="215"/>
        <v>22.444878529218645</v>
      </c>
      <c r="F162" s="49">
        <f t="shared" si="215"/>
        <v>0</v>
      </c>
      <c r="G162" s="2"/>
      <c r="H162" s="49">
        <f t="shared" si="216"/>
        <v>20.605703180212011</v>
      </c>
      <c r="I162" s="49">
        <f t="shared" si="216"/>
        <v>22.819910199556542</v>
      </c>
      <c r="J162" s="49">
        <f t="shared" si="216"/>
        <v>22.783784810126583</v>
      </c>
      <c r="K162" s="49">
        <f t="shared" si="216"/>
        <v>25.770801242236036</v>
      </c>
      <c r="L162" s="49">
        <f t="shared" si="216"/>
        <v>21.714837320574155</v>
      </c>
      <c r="M162" s="49">
        <f t="shared" si="216"/>
        <v>24.971685612788633</v>
      </c>
      <c r="N162" s="49">
        <f t="shared" si="216"/>
        <v>20.677529832935583</v>
      </c>
      <c r="O162" s="49">
        <f t="shared" si="216"/>
        <v>26.738901109989943</v>
      </c>
      <c r="P162" s="49">
        <f t="shared" si="216"/>
        <v>21.757093596059114</v>
      </c>
      <c r="Q162" s="49">
        <f t="shared" si="216"/>
        <v>23.141549925484355</v>
      </c>
      <c r="R162" s="49">
        <f t="shared" si="216"/>
        <v>24.622421282798832</v>
      </c>
      <c r="S162" s="49">
        <f t="shared" si="216"/>
        <v>24.826577685950411</v>
      </c>
      <c r="T162" s="49">
        <f t="shared" si="213"/>
        <v>0</v>
      </c>
      <c r="U162" s="49"/>
      <c r="V162" s="49">
        <f t="shared" si="214"/>
        <v>17.296405660377356</v>
      </c>
      <c r="W162" s="49">
        <f t="shared" si="214"/>
        <v>17.413886792452821</v>
      </c>
      <c r="X162" s="49">
        <f t="shared" si="214"/>
        <v>30.311591549295777</v>
      </c>
      <c r="Y162" s="49">
        <f t="shared" si="214"/>
        <v>23.184864285714283</v>
      </c>
      <c r="Z162" s="49">
        <f t="shared" si="214"/>
        <v>21.37100925925926</v>
      </c>
      <c r="AA162" s="49">
        <f t="shared" si="214"/>
        <v>24.05231543624161</v>
      </c>
      <c r="AB162" s="49">
        <f t="shared" si="214"/>
        <v>21.471982142857144</v>
      </c>
      <c r="AC162" s="49">
        <f t="shared" si="214"/>
        <v>19.332500000000003</v>
      </c>
      <c r="AD162" s="49">
        <f t="shared" si="214"/>
        <v>26.668568965517242</v>
      </c>
      <c r="AE162" s="49">
        <f t="shared" si="214"/>
        <v>23.115655172413792</v>
      </c>
      <c r="AF162" s="49">
        <f t="shared" si="214"/>
        <v>25.352735537190082</v>
      </c>
      <c r="AG162" s="49">
        <f t="shared" si="214"/>
        <v>27.613240625000032</v>
      </c>
      <c r="AH162" s="49">
        <f t="shared" si="214"/>
        <v>18.192961538461518</v>
      </c>
      <c r="AI162" s="49">
        <f t="shared" si="214"/>
        <v>18.959107142857142</v>
      </c>
      <c r="AJ162" s="49">
        <f t="shared" si="214"/>
        <v>32.339244897959183</v>
      </c>
      <c r="AK162" s="49">
        <f t="shared" si="214"/>
        <v>23.304958579881657</v>
      </c>
      <c r="AL162" s="49">
        <f t="shared" si="214"/>
        <v>22.641092592592592</v>
      </c>
      <c r="AM162" s="49">
        <f t="shared" si="214"/>
        <v>27.813206896551726</v>
      </c>
      <c r="AN162" s="49">
        <f t="shared" si="214"/>
        <v>17.843196666666667</v>
      </c>
      <c r="AO162" s="49">
        <f t="shared" si="214"/>
        <v>17.449688596491228</v>
      </c>
      <c r="AP162" s="49">
        <f t="shared" si="214"/>
        <v>25.794458064516196</v>
      </c>
      <c r="AQ162" s="49">
        <f t="shared" si="214"/>
        <v>26.021199335548172</v>
      </c>
      <c r="AR162" s="49">
        <f t="shared" si="214"/>
        <v>27.273418530351471</v>
      </c>
      <c r="AS162" s="49">
        <f t="shared" si="214"/>
        <v>26.868143236074324</v>
      </c>
      <c r="AT162" s="49">
        <f t="shared" si="214"/>
        <v>16.266637614678899</v>
      </c>
      <c r="AU162" s="49">
        <f t="shared" si="214"/>
        <v>22.628401709401711</v>
      </c>
      <c r="AV162" s="49">
        <f t="shared" si="214"/>
        <v>25.753357664233576</v>
      </c>
      <c r="AW162" s="49">
        <f t="shared" si="214"/>
        <v>20.639694656488551</v>
      </c>
      <c r="AX162" s="49">
        <f t="shared" si="214"/>
        <v>27.43643192488263</v>
      </c>
      <c r="AY162" s="49">
        <f t="shared" si="214"/>
        <v>21.818469387755101</v>
      </c>
      <c r="AZ162" s="49">
        <f t="shared" si="214"/>
        <v>22.244855967078188</v>
      </c>
      <c r="BA162" s="49">
        <f t="shared" si="214"/>
        <v>24.764537383177569</v>
      </c>
      <c r="BB162" s="49">
        <f t="shared" si="214"/>
        <v>27.012532751091701</v>
      </c>
      <c r="BC162" s="49">
        <f t="shared" si="214"/>
        <v>22.432702970297029</v>
      </c>
      <c r="BD162" s="49">
        <f t="shared" si="214"/>
        <v>20.278557692307693</v>
      </c>
      <c r="BE162" s="49">
        <f t="shared" si="214"/>
        <v>29.656755060728745</v>
      </c>
      <c r="BF162" s="49"/>
      <c r="BG162" s="49"/>
      <c r="BH162" s="49"/>
      <c r="BI162" s="49"/>
      <c r="BJ162" s="49"/>
      <c r="BK162" s="49"/>
      <c r="BL162" s="49"/>
      <c r="BM162" s="49"/>
    </row>
    <row r="163" spans="1:65" s="139" customFormat="1" x14ac:dyDescent="0.25">
      <c r="A163" s="37"/>
      <c r="B163" s="19" t="s">
        <v>45</v>
      </c>
      <c r="C163" s="49">
        <f t="shared" si="215"/>
        <v>20.255392888117942</v>
      </c>
      <c r="D163" s="49">
        <f t="shared" si="215"/>
        <v>25.949754170324844</v>
      </c>
      <c r="E163" s="49">
        <f t="shared" si="215"/>
        <v>24.602733740967206</v>
      </c>
      <c r="F163" s="49">
        <f t="shared" si="215"/>
        <v>0</v>
      </c>
      <c r="G163" s="2"/>
      <c r="H163" s="49">
        <f t="shared" si="216"/>
        <v>19.633387019230767</v>
      </c>
      <c r="I163" s="49">
        <f t="shared" si="216"/>
        <v>20.864286282306143</v>
      </c>
      <c r="J163" s="49">
        <f t="shared" si="216"/>
        <v>19.423361445783133</v>
      </c>
      <c r="K163" s="49">
        <f t="shared" si="216"/>
        <v>25.667231723237599</v>
      </c>
      <c r="L163" s="49">
        <f t="shared" si="216"/>
        <v>22.924341772151898</v>
      </c>
      <c r="M163" s="49">
        <f t="shared" si="216"/>
        <v>28.662484848484848</v>
      </c>
      <c r="N163" s="49">
        <f t="shared" si="216"/>
        <v>23.364161195779612</v>
      </c>
      <c r="O163" s="49">
        <f t="shared" si="216"/>
        <v>36.680210849056742</v>
      </c>
      <c r="P163" s="49">
        <f t="shared" si="216"/>
        <v>24.174817409766462</v>
      </c>
      <c r="Q163" s="49">
        <f t="shared" si="216"/>
        <v>23.234736048265457</v>
      </c>
      <c r="R163" s="49">
        <f t="shared" si="216"/>
        <v>29.788946251768035</v>
      </c>
      <c r="S163" s="49">
        <f t="shared" si="216"/>
        <v>25.474191244239634</v>
      </c>
      <c r="T163" s="49">
        <f t="shared" si="213"/>
        <v>0</v>
      </c>
      <c r="U163" s="49"/>
      <c r="V163" s="49">
        <f t="shared" si="214"/>
        <v>17.248846774193549</v>
      </c>
      <c r="W163" s="49">
        <f t="shared" si="214"/>
        <v>17.460094827586207</v>
      </c>
      <c r="X163" s="49">
        <f t="shared" si="214"/>
        <v>22.745801136363635</v>
      </c>
      <c r="Y163" s="49">
        <f t="shared" si="214"/>
        <v>20.610436363636364</v>
      </c>
      <c r="Z163" s="49">
        <f t="shared" si="214"/>
        <v>18.440367647058821</v>
      </c>
      <c r="AA163" s="49">
        <f t="shared" si="214"/>
        <v>22.255634241245097</v>
      </c>
      <c r="AB163" s="49">
        <f t="shared" si="214"/>
        <v>20.052320512820515</v>
      </c>
      <c r="AC163" s="49">
        <f t="shared" si="214"/>
        <v>16.133956250000001</v>
      </c>
      <c r="AD163" s="49">
        <f t="shared" si="214"/>
        <v>20.827540740740741</v>
      </c>
      <c r="AE163" s="49">
        <f t="shared" si="214"/>
        <v>22.263780952380955</v>
      </c>
      <c r="AF163" s="49">
        <f t="shared" si="214"/>
        <v>28.230774436090226</v>
      </c>
      <c r="AG163" s="49">
        <f t="shared" si="214"/>
        <v>25.780412068965514</v>
      </c>
      <c r="AH163" s="49">
        <f t="shared" si="214"/>
        <v>15.893448979591836</v>
      </c>
      <c r="AI163" s="49">
        <f t="shared" si="214"/>
        <v>19.297728813559324</v>
      </c>
      <c r="AJ163" s="49">
        <f t="shared" si="214"/>
        <v>34.09402</v>
      </c>
      <c r="AK163" s="49">
        <f t="shared" si="214"/>
        <v>34.407516129032246</v>
      </c>
      <c r="AL163" s="49">
        <f t="shared" si="214"/>
        <v>29.931713333333331</v>
      </c>
      <c r="AM163" s="49">
        <f t="shared" si="214"/>
        <v>26.476179999999999</v>
      </c>
      <c r="AN163" s="49">
        <f t="shared" si="214"/>
        <v>26.840216748768473</v>
      </c>
      <c r="AO163" s="49">
        <f t="shared" si="214"/>
        <v>19.667087947882766</v>
      </c>
      <c r="AP163" s="49">
        <f t="shared" si="214"/>
        <v>24.615946064139944</v>
      </c>
      <c r="AQ163" s="49">
        <f t="shared" si="214"/>
        <v>21.310954732510286</v>
      </c>
      <c r="AR163" s="49">
        <f t="shared" si="214"/>
        <v>34.051698142414921</v>
      </c>
      <c r="AS163" s="49">
        <f t="shared" si="214"/>
        <v>45.959034412955731</v>
      </c>
      <c r="AT163" s="49">
        <f t="shared" si="214"/>
        <v>25.930491596638657</v>
      </c>
      <c r="AU163" s="49">
        <f t="shared" si="214"/>
        <v>23.543288416075672</v>
      </c>
      <c r="AV163" s="49">
        <f t="shared" si="214"/>
        <v>23.63846975088968</v>
      </c>
      <c r="AW163" s="49">
        <f t="shared" si="214"/>
        <v>21.05776699029126</v>
      </c>
      <c r="AX163" s="49">
        <f t="shared" si="214"/>
        <v>21.056680851063827</v>
      </c>
      <c r="AY163" s="49">
        <f t="shared" si="214"/>
        <v>27.560405405405405</v>
      </c>
      <c r="AZ163" s="49">
        <f t="shared" si="214"/>
        <v>31.355721649484536</v>
      </c>
      <c r="BA163" s="49">
        <f t="shared" si="214"/>
        <v>23.321504201680671</v>
      </c>
      <c r="BB163" s="49">
        <f t="shared" si="214"/>
        <v>34.280934545454542</v>
      </c>
      <c r="BC163" s="49">
        <f t="shared" si="214"/>
        <v>17.859023391812865</v>
      </c>
      <c r="BD163" s="49">
        <f t="shared" si="214"/>
        <v>24.2924649122807</v>
      </c>
      <c r="BE163" s="49">
        <f t="shared" si="214"/>
        <v>31.710807539682541</v>
      </c>
      <c r="BF163" s="49"/>
      <c r="BG163" s="49"/>
      <c r="BH163" s="49"/>
      <c r="BI163" s="49"/>
      <c r="BJ163" s="49"/>
      <c r="BK163" s="49"/>
      <c r="BL163" s="49"/>
      <c r="BM163" s="49"/>
    </row>
    <row r="164" spans="1:65" s="139" customFormat="1" x14ac:dyDescent="0.25">
      <c r="A164" s="37"/>
      <c r="B164" s="19" t="s">
        <v>46</v>
      </c>
      <c r="C164" s="49">
        <f t="shared" si="215"/>
        <v>20.983951093210585</v>
      </c>
      <c r="D164" s="49">
        <f t="shared" si="215"/>
        <v>22.297509578544059</v>
      </c>
      <c r="E164" s="49">
        <f t="shared" si="215"/>
        <v>24.679389502762429</v>
      </c>
      <c r="F164" s="49">
        <f t="shared" si="215"/>
        <v>0</v>
      </c>
      <c r="G164" s="2"/>
      <c r="H164" s="49">
        <f t="shared" si="216"/>
        <v>17.352837037037034</v>
      </c>
      <c r="I164" s="49">
        <f t="shared" si="216"/>
        <v>21.299860813704498</v>
      </c>
      <c r="J164" s="49">
        <f t="shared" si="216"/>
        <v>21.195884398496222</v>
      </c>
      <c r="K164" s="49">
        <f t="shared" si="216"/>
        <v>29.024922275641028</v>
      </c>
      <c r="L164" s="49">
        <f t="shared" si="216"/>
        <v>18.722079840319363</v>
      </c>
      <c r="M164" s="49">
        <f t="shared" si="216"/>
        <v>26.204688372093024</v>
      </c>
      <c r="N164" s="49">
        <f t="shared" si="216"/>
        <v>27.803950440528634</v>
      </c>
      <c r="O164" s="49">
        <f t="shared" si="216"/>
        <v>31.742627853881309</v>
      </c>
      <c r="P164" s="49">
        <f t="shared" si="216"/>
        <v>26.392747706422018</v>
      </c>
      <c r="Q164" s="49">
        <f t="shared" si="216"/>
        <v>21.33223350253807</v>
      </c>
      <c r="R164" s="49">
        <f t="shared" si="216"/>
        <v>23.578840764331208</v>
      </c>
      <c r="S164" s="49">
        <f t="shared" si="216"/>
        <v>20.450553225806452</v>
      </c>
      <c r="T164" s="49">
        <f t="shared" si="213"/>
        <v>0</v>
      </c>
      <c r="U164" s="49"/>
      <c r="V164" s="49">
        <f t="shared" si="214"/>
        <v>11.022777777777778</v>
      </c>
      <c r="W164" s="49">
        <f t="shared" si="214"/>
        <v>17.557507692307695</v>
      </c>
      <c r="X164" s="49">
        <f t="shared" si="214"/>
        <v>21.380508064516128</v>
      </c>
      <c r="Y164" s="49">
        <f t="shared" si="214"/>
        <v>27.854204225352113</v>
      </c>
      <c r="Z164" s="49">
        <f t="shared" si="214"/>
        <v>17.136313186813187</v>
      </c>
      <c r="AA164" s="49">
        <f t="shared" si="214"/>
        <v>20.090412587412587</v>
      </c>
      <c r="AB164" s="49">
        <f t="shared" si="214"/>
        <v>27.293579545454545</v>
      </c>
      <c r="AC164" s="49">
        <f t="shared" si="214"/>
        <v>20.912692857142858</v>
      </c>
      <c r="AD164" s="49">
        <f t="shared" si="214"/>
        <v>18.252619230769191</v>
      </c>
      <c r="AE164" s="49">
        <f t="shared" si="214"/>
        <v>19.909502604166665</v>
      </c>
      <c r="AF164" s="49">
        <f t="shared" si="214"/>
        <v>29.402005025125629</v>
      </c>
      <c r="AG164" s="49">
        <f t="shared" si="214"/>
        <v>36.214283261802578</v>
      </c>
      <c r="AH164" s="49">
        <f t="shared" si="214"/>
        <v>16.007750000000001</v>
      </c>
      <c r="AI164" s="49">
        <f t="shared" si="214"/>
        <v>14.436190082644629</v>
      </c>
      <c r="AJ164" s="49">
        <f t="shared" si="214"/>
        <v>22.0625859375</v>
      </c>
      <c r="AK164" s="49">
        <f t="shared" si="214"/>
        <v>30.427777173913039</v>
      </c>
      <c r="AL164" s="49">
        <f t="shared" si="214"/>
        <v>22.59612878787879</v>
      </c>
      <c r="AM164" s="49">
        <f t="shared" si="214"/>
        <v>23.566807017543859</v>
      </c>
      <c r="AN164" s="49">
        <f t="shared" si="214"/>
        <v>23.281610619469028</v>
      </c>
      <c r="AO164" s="49">
        <f t="shared" si="214"/>
        <v>25.512819354838712</v>
      </c>
      <c r="AP164" s="49">
        <f t="shared" si="214"/>
        <v>32.460669354838707</v>
      </c>
      <c r="AQ164" s="49">
        <f t="shared" si="214"/>
        <v>38.235719444444449</v>
      </c>
      <c r="AR164" s="49">
        <f t="shared" si="214"/>
        <v>29.555490384615386</v>
      </c>
      <c r="AS164" s="49">
        <f t="shared" si="214"/>
        <v>29.164549844236824</v>
      </c>
      <c r="AT164" s="49">
        <f t="shared" si="214"/>
        <v>20.282811643835618</v>
      </c>
      <c r="AU164" s="49">
        <f t="shared" si="214"/>
        <v>26.812258823529412</v>
      </c>
      <c r="AV164" s="49">
        <f t="shared" si="214"/>
        <v>28.561464088397791</v>
      </c>
      <c r="AW164" s="49">
        <f t="shared" si="214"/>
        <v>18.050999999999998</v>
      </c>
      <c r="AX164" s="49">
        <f t="shared" si="214"/>
        <v>24.569082568807342</v>
      </c>
      <c r="AY164" s="49">
        <f t="shared" si="214"/>
        <v>23.597047619047618</v>
      </c>
      <c r="AZ164" s="49">
        <f t="shared" si="214"/>
        <v>24.78381818181818</v>
      </c>
      <c r="BA164" s="49">
        <f t="shared" si="214"/>
        <v>17.519301075268817</v>
      </c>
      <c r="BB164" s="49">
        <f t="shared" si="214"/>
        <v>27.46163063063063</v>
      </c>
      <c r="BC164" s="49">
        <f t="shared" si="214"/>
        <v>13.005212121212121</v>
      </c>
      <c r="BD164" s="49">
        <f t="shared" si="214"/>
        <v>16.037975490196079</v>
      </c>
      <c r="BE164" s="49">
        <f t="shared" si="214"/>
        <v>27.080661971830985</v>
      </c>
      <c r="BF164" s="49"/>
      <c r="BG164" s="49"/>
      <c r="BH164" s="49"/>
      <c r="BI164" s="49"/>
      <c r="BJ164" s="49"/>
      <c r="BK164" s="49"/>
      <c r="BL164" s="49"/>
      <c r="BM164" s="49"/>
    </row>
    <row r="165" spans="1:65" s="139" customFormat="1" x14ac:dyDescent="0.25">
      <c r="A165" s="37"/>
      <c r="B165" s="19" t="s">
        <v>47</v>
      </c>
      <c r="C165" s="49">
        <f t="shared" si="215"/>
        <v>25.528158355795146</v>
      </c>
      <c r="D165" s="49">
        <f t="shared" si="215"/>
        <v>22.874723313407348</v>
      </c>
      <c r="E165" s="49">
        <f t="shared" si="215"/>
        <v>32.79896564417178</v>
      </c>
      <c r="F165" s="49">
        <f t="shared" si="215"/>
        <v>0</v>
      </c>
      <c r="G165" s="2"/>
      <c r="H165" s="49">
        <f t="shared" si="216"/>
        <v>18.5381015625</v>
      </c>
      <c r="I165" s="49">
        <f t="shared" si="216"/>
        <v>27.745198019801983</v>
      </c>
      <c r="J165" s="49">
        <f t="shared" si="216"/>
        <v>24.751972164948455</v>
      </c>
      <c r="K165" s="49">
        <f t="shared" si="216"/>
        <v>32.440307110438759</v>
      </c>
      <c r="L165" s="49">
        <f t="shared" si="216"/>
        <v>21.822791457286435</v>
      </c>
      <c r="M165" s="49">
        <f t="shared" si="216"/>
        <v>23.009265676567658</v>
      </c>
      <c r="N165" s="49">
        <f t="shared" si="216"/>
        <v>28.152930995475113</v>
      </c>
      <c r="O165" s="49">
        <f t="shared" si="216"/>
        <v>48.383934393638214</v>
      </c>
      <c r="P165" s="49">
        <f t="shared" si="216"/>
        <v>17.700800578034684</v>
      </c>
      <c r="Q165" s="49">
        <f t="shared" si="216"/>
        <v>46.148368983957212</v>
      </c>
      <c r="R165" s="49">
        <f t="shared" si="216"/>
        <v>32.823174216027873</v>
      </c>
      <c r="S165" s="49">
        <f t="shared" si="216"/>
        <v>20.478059210526315</v>
      </c>
      <c r="T165" s="49">
        <f t="shared" si="213"/>
        <v>0</v>
      </c>
      <c r="U165" s="49"/>
      <c r="V165" s="49">
        <f t="shared" si="214"/>
        <v>14.515539682539684</v>
      </c>
      <c r="W165" s="49">
        <f t="shared" si="214"/>
        <v>20.561101694915255</v>
      </c>
      <c r="X165" s="49">
        <f t="shared" si="214"/>
        <v>20.453307142857145</v>
      </c>
      <c r="Y165" s="49">
        <f t="shared" si="214"/>
        <v>29.955370535714284</v>
      </c>
      <c r="Z165" s="49">
        <f t="shared" si="214"/>
        <v>17.899781690140848</v>
      </c>
      <c r="AA165" s="49">
        <f t="shared" si="214"/>
        <v>35.415263333333336</v>
      </c>
      <c r="AB165" s="49">
        <f t="shared" si="214"/>
        <v>28.585739726027398</v>
      </c>
      <c r="AC165" s="49">
        <f t="shared" si="214"/>
        <v>18.057246031746033</v>
      </c>
      <c r="AD165" s="49">
        <f t="shared" si="214"/>
        <v>26.084392018779344</v>
      </c>
      <c r="AE165" s="49">
        <f t="shared" si="214"/>
        <v>25.428156756756756</v>
      </c>
      <c r="AF165" s="49">
        <f t="shared" si="214"/>
        <v>35.60003571428576</v>
      </c>
      <c r="AG165" s="49">
        <f t="shared" si="214"/>
        <v>34.779468253968297</v>
      </c>
      <c r="AH165" s="49">
        <f t="shared" si="214"/>
        <v>16.331717171717173</v>
      </c>
      <c r="AI165" s="49">
        <f t="shared" si="214"/>
        <v>18.800772727272726</v>
      </c>
      <c r="AJ165" s="49">
        <f t="shared" si="214"/>
        <v>26.457915343915346</v>
      </c>
      <c r="AK165" s="49">
        <f t="shared" si="214"/>
        <v>18.736309782608693</v>
      </c>
      <c r="AL165" s="49">
        <f t="shared" si="214"/>
        <v>25.037327956989245</v>
      </c>
      <c r="AM165" s="49">
        <f t="shared" si="214"/>
        <v>24.742334745762715</v>
      </c>
      <c r="AN165" s="49">
        <f t="shared" si="214"/>
        <v>24.893502994011978</v>
      </c>
      <c r="AO165" s="49">
        <f t="shared" si="214"/>
        <v>26.768354014598543</v>
      </c>
      <c r="AP165" s="49">
        <f t="shared" si="214"/>
        <v>33.471855072463768</v>
      </c>
      <c r="AQ165" s="49">
        <f t="shared" si="214"/>
        <v>32.358598214285713</v>
      </c>
      <c r="AR165" s="49">
        <f t="shared" si="214"/>
        <v>48.33600699300699</v>
      </c>
      <c r="AS165" s="49">
        <f t="shared" si="214"/>
        <v>55.648818548387183</v>
      </c>
      <c r="AT165" s="49">
        <f t="shared" si="214"/>
        <v>13.592712328767124</v>
      </c>
      <c r="AU165" s="49">
        <f t="shared" si="214"/>
        <v>15.888962616822431</v>
      </c>
      <c r="AV165" s="49">
        <f t="shared" si="214"/>
        <v>20.675240963855423</v>
      </c>
      <c r="AW165" s="49">
        <f t="shared" si="214"/>
        <v>31.361366906474817</v>
      </c>
      <c r="AX165" s="49">
        <f t="shared" si="214"/>
        <v>78.6971186440678</v>
      </c>
      <c r="AY165" s="49">
        <f t="shared" si="214"/>
        <v>30.888888888888889</v>
      </c>
      <c r="AZ165" s="49">
        <f t="shared" si="214"/>
        <v>35.233578947368422</v>
      </c>
      <c r="BA165" s="49">
        <f t="shared" si="214"/>
        <v>30.667207317073174</v>
      </c>
      <c r="BB165" s="49">
        <f t="shared" si="214"/>
        <v>32.348636363636366</v>
      </c>
      <c r="BC165" s="49">
        <f t="shared" si="214"/>
        <v>15.778803278688526</v>
      </c>
      <c r="BD165" s="49">
        <f t="shared" si="214"/>
        <v>21.462226027397261</v>
      </c>
      <c r="BE165" s="49">
        <f t="shared" si="214"/>
        <v>22.763276595744681</v>
      </c>
      <c r="BF165" s="49"/>
      <c r="BG165" s="49"/>
      <c r="BH165" s="49"/>
      <c r="BI165" s="49"/>
      <c r="BJ165" s="49"/>
      <c r="BK165" s="49"/>
      <c r="BL165" s="49"/>
      <c r="BM165" s="49"/>
    </row>
    <row r="166" spans="1:65" s="139" customFormat="1" x14ac:dyDescent="0.25">
      <c r="A166" s="37"/>
      <c r="B166" s="19" t="s">
        <v>48</v>
      </c>
      <c r="C166" s="49">
        <f t="shared" si="215"/>
        <v>21.723203883495142</v>
      </c>
      <c r="D166" s="49">
        <f t="shared" si="215"/>
        <v>25.233526203966008</v>
      </c>
      <c r="E166" s="49">
        <f t="shared" si="215"/>
        <v>34.77627421383648</v>
      </c>
      <c r="F166" s="49">
        <f t="shared" si="215"/>
        <v>0</v>
      </c>
      <c r="G166" s="2"/>
      <c r="H166" s="49">
        <f>IFERROR(H55/H94,"-")</f>
        <v>23.447933333333328</v>
      </c>
      <c r="I166" s="49">
        <f t="shared" si="216"/>
        <v>20.026068627450982</v>
      </c>
      <c r="J166" s="49">
        <f t="shared" si="216"/>
        <v>34.615952153110051</v>
      </c>
      <c r="K166" s="49">
        <f t="shared" si="216"/>
        <v>30.326115497075993</v>
      </c>
      <c r="L166" s="49">
        <f t="shared" si="216"/>
        <v>32.204855813953486</v>
      </c>
      <c r="M166" s="49">
        <f t="shared" si="216"/>
        <v>23.000578590785906</v>
      </c>
      <c r="N166" s="49">
        <f t="shared" si="216"/>
        <v>25.777118004866182</v>
      </c>
      <c r="O166" s="49">
        <f t="shared" si="216"/>
        <v>40.103510638297905</v>
      </c>
      <c r="P166" s="49">
        <f t="shared" si="216"/>
        <v>27.792980281690141</v>
      </c>
      <c r="Q166" s="49">
        <f t="shared" si="216"/>
        <v>38.584738372093014</v>
      </c>
      <c r="R166" s="49">
        <f t="shared" si="216"/>
        <v>42.676528813559322</v>
      </c>
      <c r="S166" s="49">
        <f t="shared" si="216"/>
        <v>39.008716247139589</v>
      </c>
      <c r="T166" s="49">
        <f t="shared" si="213"/>
        <v>0</v>
      </c>
      <c r="U166" s="49"/>
      <c r="V166" s="49">
        <f t="shared" si="214"/>
        <v>16.102956521739131</v>
      </c>
      <c r="W166" s="49">
        <f t="shared" si="214"/>
        <v>22.583764705882352</v>
      </c>
      <c r="X166" s="49">
        <f t="shared" si="214"/>
        <v>32.629199999999997</v>
      </c>
      <c r="Y166" s="49">
        <f t="shared" si="214"/>
        <v>20.727619047619051</v>
      </c>
      <c r="Z166" s="49">
        <f t="shared" si="214"/>
        <v>11.921695121951219</v>
      </c>
      <c r="AA166" s="49">
        <f t="shared" si="214"/>
        <v>27.964737500000002</v>
      </c>
      <c r="AB166" s="49">
        <f t="shared" si="214"/>
        <v>23.305568181818185</v>
      </c>
      <c r="AC166" s="49">
        <f t="shared" si="214"/>
        <v>21.066826923076921</v>
      </c>
      <c r="AD166" s="49">
        <f t="shared" si="214"/>
        <v>45.254991150442478</v>
      </c>
      <c r="AE166" s="49">
        <f t="shared" si="214"/>
        <v>-9.8870714285714278</v>
      </c>
      <c r="AF166" s="49">
        <f t="shared" si="214"/>
        <v>35.934620000000002</v>
      </c>
      <c r="AG166" s="49">
        <f t="shared" si="214"/>
        <v>47.435774999999929</v>
      </c>
      <c r="AH166" s="49">
        <f t="shared" si="214"/>
        <v>24.390192982456139</v>
      </c>
      <c r="AI166" s="49">
        <f t="shared" si="214"/>
        <v>43.174999999999997</v>
      </c>
      <c r="AJ166" s="49">
        <f t="shared" si="214"/>
        <v>31.025500000000001</v>
      </c>
      <c r="AK166" s="49">
        <f t="shared" si="214"/>
        <v>19.136564705882353</v>
      </c>
      <c r="AL166" s="49">
        <f t="shared" si="214"/>
        <v>24.589899082568806</v>
      </c>
      <c r="AM166" s="49">
        <f t="shared" si="214"/>
        <v>23.887465714285714</v>
      </c>
      <c r="AN166" s="49">
        <f t="shared" si="214"/>
        <v>19.701737704918035</v>
      </c>
      <c r="AO166" s="49">
        <f t="shared" si="214"/>
        <v>25.922985401459858</v>
      </c>
      <c r="AP166" s="49">
        <f t="shared" si="214"/>
        <v>30.5219375</v>
      </c>
      <c r="AQ166" s="49">
        <f t="shared" si="214"/>
        <v>32.086152597402595</v>
      </c>
      <c r="AR166" s="49">
        <f t="shared" si="214"/>
        <v>31.271299999999997</v>
      </c>
      <c r="AS166" s="49">
        <f t="shared" si="214"/>
        <v>50.313964705882434</v>
      </c>
      <c r="AT166" s="49">
        <f t="shared" si="214"/>
        <v>27.684319047619049</v>
      </c>
      <c r="AU166" s="49">
        <f t="shared" si="214"/>
        <v>25.669517391304346</v>
      </c>
      <c r="AV166" s="49">
        <f t="shared" si="214"/>
        <v>29.686370370370373</v>
      </c>
      <c r="AW166" s="49">
        <f t="shared" si="214"/>
        <v>34.303206106870221</v>
      </c>
      <c r="AX166" s="49">
        <f t="shared" si="214"/>
        <v>40.458124999999995</v>
      </c>
      <c r="AY166" s="49">
        <f t="shared" si="214"/>
        <v>42.060594059405936</v>
      </c>
      <c r="AZ166" s="49">
        <f t="shared" si="214"/>
        <v>46.95291666666666</v>
      </c>
      <c r="BA166" s="49">
        <f t="shared" si="214"/>
        <v>36.437733333333334</v>
      </c>
      <c r="BB166" s="49">
        <f t="shared" si="214"/>
        <v>44.061467889908258</v>
      </c>
      <c r="BC166" s="49">
        <f t="shared" si="214"/>
        <v>34.753247863247864</v>
      </c>
      <c r="BD166" s="49">
        <f t="shared" si="214"/>
        <v>31.608657258064518</v>
      </c>
      <c r="BE166" s="49">
        <f t="shared" si="214"/>
        <v>46.230640306122446</v>
      </c>
      <c r="BF166" s="49"/>
      <c r="BG166" s="49"/>
      <c r="BH166" s="49"/>
      <c r="BI166" s="49"/>
      <c r="BJ166" s="49"/>
      <c r="BK166" s="49"/>
      <c r="BL166" s="49"/>
      <c r="BM166" s="49"/>
    </row>
    <row r="167" spans="1:65" s="139" customFormat="1" x14ac:dyDescent="0.25">
      <c r="A167" s="37"/>
      <c r="B167" s="19" t="s">
        <v>49</v>
      </c>
      <c r="C167" s="49" t="str">
        <f t="shared" si="215"/>
        <v>-</v>
      </c>
      <c r="D167" s="49" t="str">
        <f t="shared" si="215"/>
        <v>-</v>
      </c>
      <c r="E167" s="49">
        <f>IFERROR(E56/E95,"-")</f>
        <v>18.923989999999996</v>
      </c>
      <c r="F167" s="49">
        <f t="shared" si="215"/>
        <v>0</v>
      </c>
      <c r="G167" s="2"/>
      <c r="H167" s="49" t="str">
        <f t="shared" ref="H167:S167" si="217">IFERROR(H56/H95,"-")</f>
        <v>-</v>
      </c>
      <c r="I167" s="49" t="str">
        <f t="shared" si="217"/>
        <v>-</v>
      </c>
      <c r="J167" s="49" t="str">
        <f t="shared" si="217"/>
        <v>-</v>
      </c>
      <c r="K167" s="49" t="str">
        <f t="shared" si="217"/>
        <v>-</v>
      </c>
      <c r="L167" s="49" t="str">
        <f t="shared" si="217"/>
        <v>-</v>
      </c>
      <c r="M167" s="49" t="str">
        <f t="shared" si="217"/>
        <v>-</v>
      </c>
      <c r="N167" s="49" t="str">
        <f t="shared" si="217"/>
        <v>-</v>
      </c>
      <c r="O167" s="49" t="str">
        <f t="shared" si="217"/>
        <v>-</v>
      </c>
      <c r="P167" s="49">
        <f t="shared" si="217"/>
        <v>17.386580459770116</v>
      </c>
      <c r="Q167" s="49">
        <f t="shared" si="217"/>
        <v>19.330328467153286</v>
      </c>
      <c r="R167" s="49">
        <f t="shared" si="217"/>
        <v>18.020317391304349</v>
      </c>
      <c r="S167" s="49">
        <f t="shared" si="217"/>
        <v>18.228720059880239</v>
      </c>
      <c r="T167" s="49">
        <f t="shared" si="213"/>
        <v>0</v>
      </c>
      <c r="U167" s="49"/>
      <c r="V167" s="49" t="str">
        <f t="shared" si="214"/>
        <v>-</v>
      </c>
      <c r="W167" s="49" t="str">
        <f t="shared" si="214"/>
        <v>-</v>
      </c>
      <c r="X167" s="49" t="str">
        <f t="shared" si="214"/>
        <v>-</v>
      </c>
      <c r="Y167" s="49" t="str">
        <f t="shared" ref="Y167:BE167" si="218">IFERROR(Y56/Y95,"-")</f>
        <v>-</v>
      </c>
      <c r="Z167" s="49" t="str">
        <f t="shared" si="218"/>
        <v>-</v>
      </c>
      <c r="AA167" s="49" t="str">
        <f t="shared" si="218"/>
        <v>-</v>
      </c>
      <c r="AB167" s="49" t="str">
        <f t="shared" si="218"/>
        <v>-</v>
      </c>
      <c r="AC167" s="49" t="str">
        <f t="shared" si="218"/>
        <v>-</v>
      </c>
      <c r="AD167" s="49" t="str">
        <f t="shared" si="218"/>
        <v>-</v>
      </c>
      <c r="AE167" s="49" t="str">
        <f t="shared" si="218"/>
        <v>-</v>
      </c>
      <c r="AF167" s="49" t="str">
        <f t="shared" si="218"/>
        <v>-</v>
      </c>
      <c r="AG167" s="49" t="str">
        <f t="shared" si="218"/>
        <v>-</v>
      </c>
      <c r="AH167" s="49" t="str">
        <f t="shared" si="218"/>
        <v>-</v>
      </c>
      <c r="AI167" s="49" t="str">
        <f t="shared" si="218"/>
        <v>-</v>
      </c>
      <c r="AJ167" s="49" t="str">
        <f t="shared" si="218"/>
        <v>-</v>
      </c>
      <c r="AK167" s="49" t="str">
        <f t="shared" si="218"/>
        <v>-</v>
      </c>
      <c r="AL167" s="49" t="str">
        <f t="shared" si="218"/>
        <v>-</v>
      </c>
      <c r="AM167" s="49" t="str">
        <f t="shared" si="218"/>
        <v>-</v>
      </c>
      <c r="AN167" s="49" t="str">
        <f t="shared" si="218"/>
        <v>-</v>
      </c>
      <c r="AO167" s="49" t="str">
        <f t="shared" si="218"/>
        <v>-</v>
      </c>
      <c r="AP167" s="49" t="str">
        <f t="shared" si="218"/>
        <v>-</v>
      </c>
      <c r="AQ167" s="49" t="str">
        <f t="shared" si="218"/>
        <v>-</v>
      </c>
      <c r="AR167" s="49" t="str">
        <f t="shared" si="218"/>
        <v>-</v>
      </c>
      <c r="AS167" s="49" t="str">
        <f t="shared" si="218"/>
        <v>-</v>
      </c>
      <c r="AT167" s="49" t="str">
        <f t="shared" si="218"/>
        <v>-</v>
      </c>
      <c r="AU167" s="49">
        <f t="shared" si="218"/>
        <v>16.49015306122449</v>
      </c>
      <c r="AV167" s="49">
        <f t="shared" si="218"/>
        <v>18.5425</v>
      </c>
      <c r="AW167" s="49">
        <f t="shared" si="218"/>
        <v>20.064933333333332</v>
      </c>
      <c r="AX167" s="49">
        <f t="shared" si="218"/>
        <v>20.561194029850746</v>
      </c>
      <c r="AY167" s="49">
        <f t="shared" si="218"/>
        <v>15.950350877192982</v>
      </c>
      <c r="AZ167" s="49">
        <f t="shared" si="218"/>
        <v>21.927307692307693</v>
      </c>
      <c r="BA167" s="49">
        <f t="shared" si="218"/>
        <v>17.965756097560977</v>
      </c>
      <c r="BB167" s="49">
        <f t="shared" si="218"/>
        <v>15.950635416666666</v>
      </c>
      <c r="BC167" s="49">
        <f t="shared" si="218"/>
        <v>17.067374999999998</v>
      </c>
      <c r="BD167" s="49">
        <f t="shared" si="218"/>
        <v>18.266113636363638</v>
      </c>
      <c r="BE167" s="49">
        <f t="shared" si="218"/>
        <v>18.950043333333333</v>
      </c>
      <c r="BF167" s="49"/>
      <c r="BG167" s="49"/>
      <c r="BH167" s="49"/>
      <c r="BI167" s="49"/>
      <c r="BJ167" s="49"/>
      <c r="BK167" s="49"/>
      <c r="BL167" s="49"/>
      <c r="BM167" s="49"/>
    </row>
    <row r="168" spans="1:65" s="139" customFormat="1" x14ac:dyDescent="0.25">
      <c r="A168" s="37"/>
      <c r="B168" s="3" t="s">
        <v>150</v>
      </c>
      <c r="C168" s="49">
        <f>IFERROR(C58/C96,"-")</f>
        <v>25.900163053722903</v>
      </c>
      <c r="D168" s="49">
        <f>IFERROR(D58/D96,"-")</f>
        <v>25.960970385395544</v>
      </c>
      <c r="E168" s="49">
        <f>IFERROR(E58/E96,"-")</f>
        <v>29.724521618880797</v>
      </c>
      <c r="F168" s="49">
        <f>IFERROR(F61/F96,"-")</f>
        <v>0</v>
      </c>
      <c r="G168" s="2"/>
      <c r="H168" s="49">
        <f t="shared" ref="H168:S168" si="219">IFERROR(H58/H96,"-")</f>
        <v>23.119268629807689</v>
      </c>
      <c r="I168" s="49">
        <f t="shared" si="219"/>
        <v>26.584265345024779</v>
      </c>
      <c r="J168" s="49">
        <f t="shared" si="219"/>
        <v>26.409988487865583</v>
      </c>
      <c r="K168" s="49">
        <f t="shared" si="219"/>
        <v>31.220068914595132</v>
      </c>
      <c r="L168" s="49">
        <f t="shared" si="219"/>
        <v>27.735695255474436</v>
      </c>
      <c r="M168" s="49">
        <f t="shared" si="219"/>
        <v>30.816775510204103</v>
      </c>
      <c r="N168" s="49">
        <f t="shared" si="219"/>
        <v>26.16185377358493</v>
      </c>
      <c r="O168" s="49">
        <f t="shared" si="219"/>
        <v>36.333024035665908</v>
      </c>
      <c r="P168" s="49">
        <f t="shared" si="219"/>
        <v>27.618167199634545</v>
      </c>
      <c r="Q168" s="49">
        <f t="shared" si="219"/>
        <v>31.197818578801115</v>
      </c>
      <c r="R168" s="49">
        <f t="shared" si="219"/>
        <v>32.27374335188621</v>
      </c>
      <c r="S168" s="49">
        <f t="shared" si="219"/>
        <v>30.485735972198675</v>
      </c>
      <c r="T168" s="49">
        <f>IFERROR(T61/T96,"-")</f>
        <v>0</v>
      </c>
      <c r="U168" s="49"/>
      <c r="V168" s="49">
        <f t="shared" ref="V168:BE169" si="220">IFERROR(V58/V96,"-")</f>
        <v>18.703122082585278</v>
      </c>
      <c r="W168" s="49">
        <f t="shared" si="220"/>
        <v>19.460230107526876</v>
      </c>
      <c r="X168" s="49">
        <f t="shared" si="220"/>
        <v>29.600961059190031</v>
      </c>
      <c r="Y168" s="49">
        <f t="shared" si="220"/>
        <v>32.040948924731175</v>
      </c>
      <c r="Z168" s="49">
        <f t="shared" si="220"/>
        <v>21.096770715096483</v>
      </c>
      <c r="AA168" s="49">
        <f t="shared" si="220"/>
        <v>27.360528056112219</v>
      </c>
      <c r="AB168" s="49">
        <f t="shared" si="220"/>
        <v>28.683078585461686</v>
      </c>
      <c r="AC168" s="49">
        <f t="shared" si="220"/>
        <v>20.198788461538463</v>
      </c>
      <c r="AD168" s="49">
        <f t="shared" si="220"/>
        <v>28.502153225806445</v>
      </c>
      <c r="AE168" s="49">
        <f t="shared" si="220"/>
        <v>22.786803539823001</v>
      </c>
      <c r="AF168" s="49">
        <f t="shared" si="220"/>
        <v>31.309950915750946</v>
      </c>
      <c r="AG168" s="49">
        <f t="shared" si="220"/>
        <v>37.219367984693868</v>
      </c>
      <c r="AH168" s="49">
        <v>20.096529032258061</v>
      </c>
      <c r="AI168" s="49">
        <v>23.04374999999995</v>
      </c>
      <c r="AJ168" s="49">
        <v>32.360061752988038</v>
      </c>
      <c r="AK168" s="49">
        <v>33.832982415005873</v>
      </c>
      <c r="AL168" s="49">
        <v>26.501620999999997</v>
      </c>
      <c r="AM168" s="49">
        <v>26.038830069930121</v>
      </c>
      <c r="AN168" s="49">
        <v>23.273181965881406</v>
      </c>
      <c r="AO168" s="49">
        <v>22.735007052709747</v>
      </c>
      <c r="AP168" s="49">
        <v>28.840269554753348</v>
      </c>
      <c r="AQ168" s="49">
        <v>27.970872720641879</v>
      </c>
      <c r="AR168" s="49">
        <v>33.947359685147219</v>
      </c>
      <c r="AS168" s="49">
        <v>39.964611087236925</v>
      </c>
      <c r="AT168" s="49">
        <f t="shared" si="220"/>
        <v>25.10303721841332</v>
      </c>
      <c r="AU168" s="49">
        <f t="shared" si="220"/>
        <v>27.286730235783658</v>
      </c>
      <c r="AV168" s="49">
        <f t="shared" si="220"/>
        <v>29.208704960835508</v>
      </c>
      <c r="AW168" s="49">
        <f t="shared" si="220"/>
        <v>28.636660724896018</v>
      </c>
      <c r="AX168" s="49">
        <f t="shared" si="220"/>
        <v>35.28616905248807</v>
      </c>
      <c r="AY168" s="49">
        <f t="shared" si="220"/>
        <v>30.304184322033905</v>
      </c>
      <c r="AZ168" s="49">
        <f t="shared" si="220"/>
        <v>30.981788958770093</v>
      </c>
      <c r="BA168" s="49">
        <f t="shared" si="220"/>
        <v>29.742599507085643</v>
      </c>
      <c r="BB168" s="49">
        <f t="shared" si="220"/>
        <v>35.588619922092377</v>
      </c>
      <c r="BC168" s="49">
        <f t="shared" si="220"/>
        <v>30.285754040758952</v>
      </c>
      <c r="BD168" s="49">
        <f t="shared" si="220"/>
        <v>28.151838580423586</v>
      </c>
      <c r="BE168" s="49">
        <f t="shared" si="220"/>
        <v>32.084084463173319</v>
      </c>
      <c r="BF168" s="49"/>
      <c r="BG168" s="49"/>
      <c r="BH168" s="49"/>
      <c r="BI168" s="49"/>
      <c r="BJ168" s="49"/>
      <c r="BK168" s="49"/>
      <c r="BL168" s="49"/>
      <c r="BM168" s="49"/>
    </row>
    <row r="169" spans="1:65" s="139" customFormat="1" x14ac:dyDescent="0.25">
      <c r="A169" s="38"/>
      <c r="B169" s="3" t="s">
        <v>59</v>
      </c>
      <c r="C169" s="49">
        <f>IFERROR(C60/C97,"-")</f>
        <v>26.39389206409048</v>
      </c>
      <c r="D169" s="49">
        <f>IFERROR(D60/D97,"-")</f>
        <v>26.391326870858695</v>
      </c>
      <c r="E169" s="49">
        <f>IFERROR(E60/E97,"-")</f>
        <v>29.798526107341146</v>
      </c>
      <c r="F169" s="49">
        <f>IFERROR(F60/F97,"-")</f>
        <v>0</v>
      </c>
      <c r="G169" s="2"/>
      <c r="H169" s="49">
        <f t="shared" ref="H169:S169" si="221">IFERROR(H60/H97,"-")</f>
        <v>23.172915084134612</v>
      </c>
      <c r="I169" s="49">
        <f t="shared" si="221"/>
        <v>27.336934197483796</v>
      </c>
      <c r="J169" s="49">
        <f t="shared" si="221"/>
        <v>27.11469068450528</v>
      </c>
      <c r="K169" s="49">
        <f t="shared" si="221"/>
        <v>31.536651843465425</v>
      </c>
      <c r="L169" s="49">
        <f t="shared" si="221"/>
        <v>26.052118304512849</v>
      </c>
      <c r="M169" s="49">
        <f t="shared" si="221"/>
        <v>27.6642715778137</v>
      </c>
      <c r="N169" s="49">
        <f t="shared" si="221"/>
        <v>25.218262470878159</v>
      </c>
      <c r="O169" s="49">
        <f t="shared" si="221"/>
        <v>34.535538995475193</v>
      </c>
      <c r="P169" s="49">
        <f t="shared" si="221"/>
        <v>27.879105676625667</v>
      </c>
      <c r="Q169" s="49">
        <f t="shared" si="221"/>
        <v>31.12142362575301</v>
      </c>
      <c r="R169" s="49">
        <f t="shared" si="221"/>
        <v>32.159424975398544</v>
      </c>
      <c r="S169" s="49">
        <f t="shared" si="221"/>
        <v>30.131059361463176</v>
      </c>
      <c r="T169" s="49">
        <f>IFERROR(T60/T97,"-")</f>
        <v>0</v>
      </c>
      <c r="U169" s="49"/>
      <c r="V169" s="49">
        <f t="shared" ref="V169:BA169" si="222">IFERROR(V60/V97,"-")</f>
        <v>18.703122082585278</v>
      </c>
      <c r="W169" s="49">
        <f t="shared" si="222"/>
        <v>19.460230107526876</v>
      </c>
      <c r="X169" s="49">
        <f t="shared" si="222"/>
        <v>29.740007320872273</v>
      </c>
      <c r="Y169" s="49">
        <f t="shared" si="222"/>
        <v>32.176250268817199</v>
      </c>
      <c r="Z169" s="49">
        <f t="shared" si="222"/>
        <v>21.120936435868334</v>
      </c>
      <c r="AA169" s="49">
        <f t="shared" si="222"/>
        <v>29.216536272545085</v>
      </c>
      <c r="AB169" s="49">
        <f t="shared" si="222"/>
        <v>29.228966895874258</v>
      </c>
      <c r="AC169" s="49">
        <f t="shared" si="222"/>
        <v>20.93753216346154</v>
      </c>
      <c r="AD169" s="49">
        <f t="shared" si="222"/>
        <v>29.304619354838707</v>
      </c>
      <c r="AE169" s="49">
        <f t="shared" si="222"/>
        <v>23.197477734513267</v>
      </c>
      <c r="AF169" s="49">
        <f t="shared" si="222"/>
        <v>31.579392454212485</v>
      </c>
      <c r="AG169" s="49">
        <f t="shared" si="222"/>
        <v>37.509181058673462</v>
      </c>
      <c r="AH169" s="49">
        <f t="shared" si="222"/>
        <v>21.1374242519685</v>
      </c>
      <c r="AI169" s="49">
        <f t="shared" si="222"/>
        <v>22.554480322580599</v>
      </c>
      <c r="AJ169" s="49">
        <f t="shared" si="222"/>
        <v>30.791693817204294</v>
      </c>
      <c r="AK169" s="49">
        <f t="shared" si="222"/>
        <v>31.695341368743627</v>
      </c>
      <c r="AL169" s="49">
        <f t="shared" si="222"/>
        <v>26.744900643382351</v>
      </c>
      <c r="AM169" s="49">
        <f t="shared" si="222"/>
        <v>25.875478773527671</v>
      </c>
      <c r="AN169" s="49">
        <f t="shared" si="222"/>
        <v>23.396324480916043</v>
      </c>
      <c r="AO169" s="49">
        <f t="shared" si="222"/>
        <v>22.789538591549316</v>
      </c>
      <c r="AP169" s="49">
        <f t="shared" si="222"/>
        <v>28.583618108419873</v>
      </c>
      <c r="AQ169" s="49">
        <f t="shared" si="222"/>
        <v>27.912497032742166</v>
      </c>
      <c r="AR169" s="49">
        <f t="shared" si="222"/>
        <v>34.351482884990311</v>
      </c>
      <c r="AS169" s="49">
        <f t="shared" si="222"/>
        <v>38.5008730714287</v>
      </c>
      <c r="AT169" s="49">
        <f t="shared" si="222"/>
        <v>26.138886131243879</v>
      </c>
      <c r="AU169" s="49">
        <f t="shared" si="222"/>
        <v>27.086376168831194</v>
      </c>
      <c r="AV169" s="49">
        <f t="shared" si="222"/>
        <v>29.384664490205925</v>
      </c>
      <c r="AW169" s="49">
        <f t="shared" si="222"/>
        <v>28.072891598472449</v>
      </c>
      <c r="AX169" s="49">
        <f t="shared" si="222"/>
        <v>35.471204693611469</v>
      </c>
      <c r="AY169" s="49">
        <f t="shared" si="222"/>
        <v>30.563786118251929</v>
      </c>
      <c r="AZ169" s="49">
        <f t="shared" si="222"/>
        <v>30.9515741065408</v>
      </c>
      <c r="BA169" s="49">
        <f t="shared" si="222"/>
        <v>30.129527272727277</v>
      </c>
      <c r="BB169" s="49">
        <f>IFERROR(BB60/BB97,"-")</f>
        <v>34.933972477548863</v>
      </c>
      <c r="BC169" s="49">
        <f t="shared" si="220"/>
        <v>29.450359447004601</v>
      </c>
      <c r="BD169" s="49">
        <f t="shared" si="220"/>
        <v>27.677754768392372</v>
      </c>
      <c r="BE169" s="49">
        <f t="shared" si="220"/>
        <v>31.399782216047239</v>
      </c>
      <c r="BF169" s="49"/>
      <c r="BG169" s="49"/>
      <c r="BH169" s="49"/>
      <c r="BI169" s="49"/>
      <c r="BJ169" s="49"/>
      <c r="BK169" s="49"/>
      <c r="BL169" s="49"/>
      <c r="BM169" s="49"/>
    </row>
    <row r="170" spans="1:65" x14ac:dyDescent="0.25">
      <c r="A170" s="37" t="s">
        <v>32</v>
      </c>
      <c r="B170" s="19"/>
    </row>
    <row r="171" spans="1:65" x14ac:dyDescent="0.25">
      <c r="A171" s="36" t="s">
        <v>86</v>
      </c>
      <c r="B171" s="20" t="s">
        <v>86</v>
      </c>
      <c r="C171" s="1253" t="str">
        <f>$C$3</f>
        <v>YTD '15</v>
      </c>
      <c r="D171" s="1254" t="str">
        <f>$D$3</f>
        <v>YTD '16</v>
      </c>
      <c r="E171" s="1255" t="str">
        <f>$E$3</f>
        <v>YTD '17</v>
      </c>
      <c r="F171" s="1256" t="str">
        <f>$F$3</f>
        <v>YTD '18</v>
      </c>
      <c r="G171" s="2" t="s">
        <v>32</v>
      </c>
      <c r="H171" s="24" t="str">
        <f>$H$3</f>
        <v>Q1 '15</v>
      </c>
      <c r="I171" s="24" t="str">
        <f>$I$3</f>
        <v>Q2 '15</v>
      </c>
      <c r="J171" s="24" t="str">
        <f>$J$3</f>
        <v>Q3 '15</v>
      </c>
      <c r="K171" s="24" t="str">
        <f>$K$3</f>
        <v>Q4 '15</v>
      </c>
      <c r="L171" s="26" t="str">
        <f>$L$3</f>
        <v>Q1 '16</v>
      </c>
      <c r="M171" s="26" t="str">
        <f>$M$3</f>
        <v>Q2 '16</v>
      </c>
      <c r="N171" s="26" t="str">
        <f>$N$3</f>
        <v>Q3 '16</v>
      </c>
      <c r="O171" s="26" t="str">
        <f>$O$3</f>
        <v>Q4 '16</v>
      </c>
      <c r="P171" s="24" t="str">
        <f>$P$3</f>
        <v>Q1 '17</v>
      </c>
      <c r="Q171" s="24" t="str">
        <f>$Q$3</f>
        <v>Q2 '17</v>
      </c>
      <c r="R171" s="24" t="str">
        <f>$R$3</f>
        <v>Q3 '17</v>
      </c>
      <c r="S171" s="24" t="str">
        <f>$S$3</f>
        <v>Q4 '17</v>
      </c>
      <c r="T171" s="1241" t="str">
        <f>$T$3</f>
        <v>Q1'28</v>
      </c>
      <c r="U171" s="16" t="s">
        <v>32</v>
      </c>
      <c r="V171" s="24" t="s">
        <v>0</v>
      </c>
      <c r="W171" s="24" t="s">
        <v>1</v>
      </c>
      <c r="X171" s="24" t="s">
        <v>2</v>
      </c>
      <c r="Y171" s="24" t="s">
        <v>3</v>
      </c>
      <c r="Z171" s="24" t="s">
        <v>4</v>
      </c>
      <c r="AA171" s="24" t="s">
        <v>5</v>
      </c>
      <c r="AB171" s="24" t="s">
        <v>6</v>
      </c>
      <c r="AC171" s="24" t="s">
        <v>7</v>
      </c>
      <c r="AD171" s="24" t="s">
        <v>8</v>
      </c>
      <c r="AE171" s="24" t="s">
        <v>9</v>
      </c>
      <c r="AF171" s="24" t="s">
        <v>10</v>
      </c>
      <c r="AG171" s="24" t="s">
        <v>11</v>
      </c>
      <c r="AH171" s="25" t="s">
        <v>12</v>
      </c>
      <c r="AI171" s="25" t="s">
        <v>13</v>
      </c>
      <c r="AJ171" s="25" t="s">
        <v>14</v>
      </c>
      <c r="AK171" s="25" t="s">
        <v>15</v>
      </c>
      <c r="AL171" s="25" t="s">
        <v>16</v>
      </c>
      <c r="AM171" s="25" t="s">
        <v>17</v>
      </c>
      <c r="AN171" s="25" t="s">
        <v>18</v>
      </c>
      <c r="AO171" s="25" t="s">
        <v>19</v>
      </c>
      <c r="AP171" s="25" t="s">
        <v>20</v>
      </c>
      <c r="AQ171" s="25" t="s">
        <v>21</v>
      </c>
      <c r="AR171" s="25" t="s">
        <v>22</v>
      </c>
      <c r="AS171" s="25" t="s">
        <v>23</v>
      </c>
      <c r="AT171" s="22" t="s">
        <v>24</v>
      </c>
      <c r="AU171" s="22" t="s">
        <v>25</v>
      </c>
      <c r="AV171" s="22" t="s">
        <v>26</v>
      </c>
      <c r="AW171" s="22" t="s">
        <v>27</v>
      </c>
      <c r="AX171" s="22" t="s">
        <v>28</v>
      </c>
      <c r="AY171" s="22" t="s">
        <v>29</v>
      </c>
      <c r="AZ171" s="27" t="s">
        <v>96</v>
      </c>
      <c r="BA171" s="27" t="s">
        <v>97</v>
      </c>
      <c r="BB171" s="27" t="s">
        <v>98</v>
      </c>
      <c r="BC171" s="27" t="s">
        <v>99</v>
      </c>
      <c r="BD171" s="27" t="s">
        <v>100</v>
      </c>
      <c r="BE171" s="27" t="s">
        <v>101</v>
      </c>
      <c r="BF171" s="1400" t="s">
        <v>748</v>
      </c>
      <c r="BG171" s="1400" t="s">
        <v>749</v>
      </c>
      <c r="BH171" s="1400" t="s">
        <v>750</v>
      </c>
      <c r="BI171" s="1400" t="s">
        <v>751</v>
      </c>
      <c r="BJ171" s="1400" t="s">
        <v>752</v>
      </c>
      <c r="BK171" s="1400" t="s">
        <v>753</v>
      </c>
      <c r="BL171" s="1400" t="s">
        <v>1009</v>
      </c>
      <c r="BM171" s="1241" t="s">
        <v>1155</v>
      </c>
    </row>
    <row r="172" spans="1:65" x14ac:dyDescent="0.25">
      <c r="A172" s="15" t="s">
        <v>133</v>
      </c>
      <c r="B172" s="19" t="s">
        <v>87</v>
      </c>
      <c r="C172" s="53">
        <f>SUM(V172                                                                                                                                                                                                                            : INDEX(V172:AG172,$B$2))</f>
        <v>3147</v>
      </c>
      <c r="D172" s="53">
        <f>SUM(AH172                                                                                                                                                                                                                       : INDEX(AH172:AS172,$B$2))</f>
        <v>4603</v>
      </c>
      <c r="E172" s="53">
        <f>SUM(AT172                                                                                                                                                                                                                        : INDEX(AT172:BE172,$B$2))</f>
        <v>7508</v>
      </c>
      <c r="F172" s="53" t="e">
        <f>SUM(BG172                                                                                                                                                                                                                         : INDEX(BG172:BL172,$B$2))</f>
        <v>#REF!</v>
      </c>
      <c r="H172" s="4">
        <f>SUM(V172:X172)</f>
        <v>1097</v>
      </c>
      <c r="I172" s="4">
        <f>SUM(Y172:AA172)</f>
        <v>1552</v>
      </c>
      <c r="J172" s="4">
        <f>SUM(AB172:AD172)</f>
        <v>1560</v>
      </c>
      <c r="K172" s="4">
        <f>SUM(AE172:AG172)</f>
        <v>1861</v>
      </c>
      <c r="L172" s="4">
        <f>SUM(AH172:AJ172)</f>
        <v>1084</v>
      </c>
      <c r="M172" s="4">
        <f>SUM(AK172:AM172)</f>
        <v>2593</v>
      </c>
      <c r="N172" s="4">
        <f>SUM(AN172:AP172)</f>
        <v>3245</v>
      </c>
      <c r="O172" s="4">
        <f>SUM(AQ172:AS172)</f>
        <v>3995</v>
      </c>
      <c r="P172" s="4">
        <f>SUM(AT172:AV172)</f>
        <v>2755</v>
      </c>
      <c r="Q172" s="4">
        <f>SUM(AW172:AY172)</f>
        <v>3590</v>
      </c>
      <c r="R172" s="4">
        <f>SUM(AZ172:BB172)</f>
        <v>3846</v>
      </c>
      <c r="S172" s="4">
        <f>SUM(BC172:BE172)</f>
        <v>4949</v>
      </c>
      <c r="T172" s="152">
        <f t="shared" ref="T172:T175" si="223">SUM(BG172:BI172)</f>
        <v>2277</v>
      </c>
      <c r="V172">
        <v>434</v>
      </c>
      <c r="W172">
        <v>211</v>
      </c>
      <c r="X172">
        <v>452</v>
      </c>
      <c r="Y172">
        <v>580</v>
      </c>
      <c r="Z172">
        <v>470</v>
      </c>
      <c r="AA172">
        <v>502</v>
      </c>
      <c r="AB172">
        <v>498</v>
      </c>
      <c r="AC172">
        <v>488</v>
      </c>
      <c r="AD172">
        <v>574</v>
      </c>
      <c r="AE172">
        <v>464</v>
      </c>
      <c r="AF172">
        <v>805</v>
      </c>
      <c r="AG172">
        <v>592</v>
      </c>
      <c r="AH172">
        <v>205</v>
      </c>
      <c r="AI172">
        <v>196</v>
      </c>
      <c r="AJ172">
        <v>683</v>
      </c>
      <c r="AK172">
        <v>545</v>
      </c>
      <c r="AL172">
        <v>748</v>
      </c>
      <c r="AM172">
        <v>1300</v>
      </c>
      <c r="AN172">
        <v>926</v>
      </c>
      <c r="AO172">
        <v>1052</v>
      </c>
      <c r="AP172">
        <v>1267</v>
      </c>
      <c r="AQ172">
        <v>1186</v>
      </c>
      <c r="AR172">
        <v>1312</v>
      </c>
      <c r="AS172">
        <v>1497</v>
      </c>
      <c r="AT172">
        <v>509</v>
      </c>
      <c r="AU172">
        <v>1045</v>
      </c>
      <c r="AV172">
        <v>1201</v>
      </c>
      <c r="AW172">
        <v>939</v>
      </c>
      <c r="AX172">
        <v>934</v>
      </c>
      <c r="AY172">
        <v>1717</v>
      </c>
      <c r="AZ172">
        <v>1163</v>
      </c>
      <c r="BA172">
        <v>1329</v>
      </c>
      <c r="BB172">
        <v>1354</v>
      </c>
      <c r="BC172">
        <v>999</v>
      </c>
      <c r="BD172">
        <v>1520</v>
      </c>
      <c r="BE172">
        <v>2430</v>
      </c>
      <c r="BF172" s="1401" t="s">
        <v>87</v>
      </c>
      <c r="BG172" s="1441">
        <v>864</v>
      </c>
      <c r="BH172" s="1441">
        <v>228</v>
      </c>
      <c r="BI172" s="1441">
        <v>1185</v>
      </c>
      <c r="BJ172" s="1441">
        <v>658</v>
      </c>
      <c r="BK172" s="1441">
        <v>998</v>
      </c>
      <c r="BL172" s="1441">
        <v>1379</v>
      </c>
      <c r="BM172" s="1441">
        <v>1001</v>
      </c>
    </row>
    <row r="173" spans="1:65" s="153" customFormat="1" x14ac:dyDescent="0.25">
      <c r="A173" s="15"/>
      <c r="B173" s="19" t="s">
        <v>700</v>
      </c>
      <c r="C173" s="53"/>
      <c r="D173" s="53"/>
      <c r="E173" s="53"/>
      <c r="F173" s="53" t="e">
        <f>SUM(BG173                                                                                                                                                                                                                         : INDEX(BG173:BL173,$B$2))</f>
        <v>#REF!</v>
      </c>
      <c r="G173" s="2"/>
      <c r="H173" s="152"/>
      <c r="I173" s="152"/>
      <c r="J173" s="152"/>
      <c r="K173" s="152"/>
      <c r="L173" s="152"/>
      <c r="M173" s="152"/>
      <c r="N173" s="152"/>
      <c r="O173" s="152"/>
      <c r="P173" s="152"/>
      <c r="Q173" s="152"/>
      <c r="R173" s="152"/>
      <c r="S173" s="152"/>
      <c r="T173" s="152">
        <f t="shared" si="223"/>
        <v>605</v>
      </c>
      <c r="BF173" s="19" t="s">
        <v>700</v>
      </c>
      <c r="BG173" s="1441">
        <v>223</v>
      </c>
      <c r="BH173" s="1441">
        <v>33</v>
      </c>
      <c r="BI173" s="1441">
        <v>349</v>
      </c>
      <c r="BJ173" s="1441">
        <v>152</v>
      </c>
      <c r="BK173" s="1441">
        <v>253</v>
      </c>
      <c r="BL173" s="1441">
        <v>380</v>
      </c>
      <c r="BM173" s="1441">
        <v>233</v>
      </c>
    </row>
    <row r="174" spans="1:65" x14ac:dyDescent="0.25">
      <c r="A174" s="19" t="s">
        <v>88</v>
      </c>
      <c r="B174" s="19" t="s">
        <v>88</v>
      </c>
      <c r="C174" s="53">
        <f>SUM(V174                                                                                                                                                                                                                            : INDEX(V174:AG174,$B$2))</f>
        <v>1032</v>
      </c>
      <c r="D174" s="53">
        <f>SUM(AH174                                                                                                                                                                                                                       : INDEX(AH174:AS174,$B$2))</f>
        <v>1854</v>
      </c>
      <c r="E174" s="53">
        <f>SUM(AT174                                                                                                                                                                                                                        : INDEX(AT174:BE174,$B$2))</f>
        <v>3518</v>
      </c>
      <c r="F174" s="53" t="e">
        <f>SUM(BG174                                                                                                                                                                                                                         : INDEX(BG174:BL174,$B$2))</f>
        <v>#REF!</v>
      </c>
      <c r="H174" s="4">
        <f>SUM(V174:X174)</f>
        <v>330</v>
      </c>
      <c r="I174" s="4">
        <f>SUM(Y174:AA174)</f>
        <v>479</v>
      </c>
      <c r="J174" s="4">
        <f>SUM(AB174:AD174)</f>
        <v>637</v>
      </c>
      <c r="K174" s="4">
        <f>SUM(AE174:AG174)</f>
        <v>784</v>
      </c>
      <c r="L174" s="4">
        <f>SUM(AH174:AJ174)</f>
        <v>376</v>
      </c>
      <c r="M174" s="4">
        <f>SUM(AK174:AM174)</f>
        <v>1102</v>
      </c>
      <c r="N174" s="4">
        <f>SUM(AN174:AP174)</f>
        <v>1318</v>
      </c>
      <c r="O174" s="4">
        <f>SUM(AQ174:AS174)</f>
        <v>1619</v>
      </c>
      <c r="P174" s="4">
        <f>SUM(AT174:AV174)</f>
        <v>1143</v>
      </c>
      <c r="Q174" s="4">
        <f>SUM(AW174:AY174)</f>
        <v>1847</v>
      </c>
      <c r="R174" s="4">
        <f>SUM(AZ174:BB174)</f>
        <v>1901</v>
      </c>
      <c r="S174" s="4">
        <f>SUM(BC174:BE174)</f>
        <v>2586</v>
      </c>
      <c r="T174" s="152">
        <f t="shared" si="223"/>
        <v>904</v>
      </c>
      <c r="V174">
        <f>North!V174+South!V174</f>
        <v>134</v>
      </c>
      <c r="W174" s="126">
        <f>North!W174+South!W174</f>
        <v>56</v>
      </c>
      <c r="X174" s="126">
        <f>North!X174+South!X174</f>
        <v>140</v>
      </c>
      <c r="Y174" s="126">
        <f>North!Y174+South!Y174</f>
        <v>158</v>
      </c>
      <c r="Z174" s="126">
        <f>North!Z174+South!Z174</f>
        <v>152</v>
      </c>
      <c r="AA174" s="126">
        <f>North!AA174+South!AA174</f>
        <v>169</v>
      </c>
      <c r="AB174" s="126">
        <f>North!AB174+South!AB174</f>
        <v>223</v>
      </c>
      <c r="AC174" s="126">
        <f>North!AC174+South!AC174</f>
        <v>147</v>
      </c>
      <c r="AD174" s="126">
        <f>North!AD174+South!AD174</f>
        <v>267</v>
      </c>
      <c r="AE174" s="126">
        <f>North!AE174+South!AE174</f>
        <v>190</v>
      </c>
      <c r="AF174" s="126">
        <f>North!AF174+South!AF174</f>
        <v>361</v>
      </c>
      <c r="AG174" s="126">
        <f>North!AG174+South!AG174</f>
        <v>233</v>
      </c>
      <c r="AH174" s="126">
        <f>North!AH174+South!AH174</f>
        <v>65</v>
      </c>
      <c r="AI174" s="126">
        <f>North!AI174+South!AI174</f>
        <v>45</v>
      </c>
      <c r="AJ174" s="126">
        <f>North!AJ174+South!AJ174</f>
        <v>266</v>
      </c>
      <c r="AK174" s="126">
        <f>North!AK174+South!AK174</f>
        <v>249</v>
      </c>
      <c r="AL174" s="126">
        <f>North!AL174+South!AL174</f>
        <v>296</v>
      </c>
      <c r="AM174" s="126">
        <f>North!AM174+South!AM174</f>
        <v>557</v>
      </c>
      <c r="AN174" s="126">
        <f>North!AN174+South!AN174</f>
        <v>376</v>
      </c>
      <c r="AO174" s="126">
        <f>North!AO174+South!AO174</f>
        <v>401</v>
      </c>
      <c r="AP174" s="126">
        <f>North!AP174+South!AP174</f>
        <v>541</v>
      </c>
      <c r="AQ174" s="126">
        <f>North!AQ174+South!AQ174</f>
        <v>474</v>
      </c>
      <c r="AR174" s="126">
        <f>North!AR174+South!AR174</f>
        <v>400</v>
      </c>
      <c r="AS174" s="126">
        <f>North!AS174+South!AS174</f>
        <v>745</v>
      </c>
      <c r="AT174" s="126">
        <f>North!AT174+South!AT174</f>
        <v>165</v>
      </c>
      <c r="AU174" s="126">
        <f>North!AU174+South!AU174</f>
        <v>375</v>
      </c>
      <c r="AV174" s="126">
        <f>North!AV174+South!AV174</f>
        <v>603</v>
      </c>
      <c r="AW174" s="126">
        <f>North!AW174+South!AW174</f>
        <v>469</v>
      </c>
      <c r="AX174" s="126">
        <f>North!AX174+South!AX174</f>
        <v>453</v>
      </c>
      <c r="AY174" s="126">
        <f>North!AY174+South!AY174</f>
        <v>925</v>
      </c>
      <c r="AZ174" s="126">
        <f>North!AZ174+South!AZ174</f>
        <v>528</v>
      </c>
      <c r="BA174" s="126">
        <f>North!BA174+South!BA174</f>
        <v>647</v>
      </c>
      <c r="BB174" s="126">
        <f>North!BB174+South!BB174</f>
        <v>726</v>
      </c>
      <c r="BC174" s="126">
        <f>North!BC174+South!BC174</f>
        <v>478</v>
      </c>
      <c r="BD174" s="126">
        <f>North!BD174+South!BD174</f>
        <v>720</v>
      </c>
      <c r="BE174" s="126">
        <f>North!BE174+South!BE174</f>
        <v>1388</v>
      </c>
      <c r="BF174" s="19" t="s">
        <v>88</v>
      </c>
      <c r="BG174" s="1441">
        <v>343</v>
      </c>
      <c r="BH174" s="1441">
        <v>56</v>
      </c>
      <c r="BI174" s="1441">
        <v>505</v>
      </c>
      <c r="BJ174" s="1441">
        <v>229</v>
      </c>
      <c r="BK174" s="1441">
        <v>396</v>
      </c>
      <c r="BL174" s="1441">
        <v>586</v>
      </c>
      <c r="BM174" s="1441">
        <v>426</v>
      </c>
    </row>
    <row r="175" spans="1:65" x14ac:dyDescent="0.25">
      <c r="A175" s="19" t="s">
        <v>89</v>
      </c>
      <c r="B175" s="19" t="s">
        <v>89</v>
      </c>
      <c r="C175" s="53">
        <f>SUM(V175                                                                                                                                                                                                                            : INDEX(V175:AG175,$B$2))</f>
        <v>1339</v>
      </c>
      <c r="D175" s="53">
        <f>SUM(AH175                                                                                                                                                                                                                       : INDEX(AH175:AS175,$B$2))</f>
        <v>2267</v>
      </c>
      <c r="E175" s="53">
        <f>SUM(AT175                                                                                                                                                                                                                        : INDEX(AT175:BE175,$B$2))</f>
        <v>3842</v>
      </c>
      <c r="F175" s="53" t="e">
        <f>SUM(BG175                                                                                                                                                                                                                         : INDEX(BG175:BL175,$B$2))</f>
        <v>#REF!</v>
      </c>
      <c r="H175" s="4">
        <f>SUM(V175:X175)</f>
        <v>443</v>
      </c>
      <c r="I175" s="4">
        <f>SUM(Y175:AA175)</f>
        <v>627</v>
      </c>
      <c r="J175" s="4">
        <f>SUM(AB175:AD175)</f>
        <v>784</v>
      </c>
      <c r="K175" s="4">
        <f>SUM(AE175:AG175)</f>
        <v>962</v>
      </c>
      <c r="L175" s="4">
        <f>SUM(AH175:AJ175)</f>
        <v>496</v>
      </c>
      <c r="M175" s="4">
        <f>SUM(AK175:AM175)</f>
        <v>1340</v>
      </c>
      <c r="N175" s="4">
        <f>SUM(AN175:AP175)</f>
        <v>1583</v>
      </c>
      <c r="O175" s="4">
        <f>SUM(AQ175:AS175)</f>
        <v>1918</v>
      </c>
      <c r="P175" s="4">
        <f>SUM(AT175:AV175)</f>
        <v>1303</v>
      </c>
      <c r="Q175" s="4">
        <f>SUM(AW175:AY175)</f>
        <v>1974</v>
      </c>
      <c r="R175" s="4">
        <f>SUM(AZ175:BB175)</f>
        <v>2016</v>
      </c>
      <c r="S175" s="4">
        <f>SUM(BC175:BE175)</f>
        <v>2690</v>
      </c>
      <c r="T175" s="152">
        <f t="shared" si="223"/>
        <v>972</v>
      </c>
      <c r="V175" s="126">
        <f>North!V175+South!V175</f>
        <v>179</v>
      </c>
      <c r="W175" s="126">
        <f>North!W175+South!W175</f>
        <v>76</v>
      </c>
      <c r="X175" s="126">
        <f>North!X175+South!X175</f>
        <v>188</v>
      </c>
      <c r="Y175" s="126">
        <f>North!Y175+South!Y175</f>
        <v>198</v>
      </c>
      <c r="Z175" s="126">
        <f>North!Z175+South!Z175</f>
        <v>190</v>
      </c>
      <c r="AA175" s="126">
        <f>North!AA175+South!AA175</f>
        <v>239</v>
      </c>
      <c r="AB175" s="126">
        <f>North!AB175+South!AB175</f>
        <v>269</v>
      </c>
      <c r="AC175" s="126">
        <f>North!AC175+South!AC175</f>
        <v>207</v>
      </c>
      <c r="AD175" s="126">
        <f>North!AD175+South!AD175</f>
        <v>308</v>
      </c>
      <c r="AE175" s="126">
        <f>North!AE175+South!AE175</f>
        <v>220</v>
      </c>
      <c r="AF175" s="126">
        <f>North!AF175+South!AF175</f>
        <v>454</v>
      </c>
      <c r="AG175" s="126">
        <f>North!AG175+South!AG175</f>
        <v>288</v>
      </c>
      <c r="AH175" s="126">
        <f>North!AH175+South!AH175</f>
        <v>81</v>
      </c>
      <c r="AI175" s="126">
        <f>North!AI175+South!AI175</f>
        <v>71</v>
      </c>
      <c r="AJ175" s="126">
        <f>North!AJ175+South!AJ175</f>
        <v>344</v>
      </c>
      <c r="AK175" s="126">
        <f>North!AK175+South!AK175</f>
        <v>298</v>
      </c>
      <c r="AL175" s="126">
        <f>North!AL175+South!AL175</f>
        <v>362</v>
      </c>
      <c r="AM175" s="126">
        <f>North!AM175+South!AM175</f>
        <v>680</v>
      </c>
      <c r="AN175" s="126">
        <f>North!AN175+South!AN175</f>
        <v>431</v>
      </c>
      <c r="AO175" s="126">
        <f>North!AO175+South!AO175</f>
        <v>501</v>
      </c>
      <c r="AP175" s="126">
        <f>North!AP175+South!AP175</f>
        <v>651</v>
      </c>
      <c r="AQ175" s="126">
        <f>North!AQ175+South!AQ175</f>
        <v>556</v>
      </c>
      <c r="AR175" s="126">
        <f>North!AR175+South!AR175</f>
        <v>535</v>
      </c>
      <c r="AS175" s="126">
        <f>North!AS175+South!AS175</f>
        <v>827</v>
      </c>
      <c r="AT175" s="126">
        <f>North!AT175+South!AT175</f>
        <v>196</v>
      </c>
      <c r="AU175" s="126">
        <f>North!AU175+South!AU175</f>
        <v>455</v>
      </c>
      <c r="AV175" s="126">
        <f>North!AV175+South!AV175</f>
        <v>652</v>
      </c>
      <c r="AW175" s="126">
        <f>North!AW175+South!AW175</f>
        <v>508</v>
      </c>
      <c r="AX175" s="126">
        <f>North!AX175+South!AX175</f>
        <v>488</v>
      </c>
      <c r="AY175" s="126">
        <f>North!AY175+South!AY175</f>
        <v>978</v>
      </c>
      <c r="AZ175" s="126">
        <f>North!AZ175+South!AZ175</f>
        <v>565</v>
      </c>
      <c r="BA175" s="126">
        <f>North!BA175+South!BA175</f>
        <v>686</v>
      </c>
      <c r="BB175" s="126">
        <f>North!BB175+South!BB175</f>
        <v>765</v>
      </c>
      <c r="BC175" s="126">
        <f>North!BC175+South!BC175</f>
        <v>511</v>
      </c>
      <c r="BD175" s="126">
        <f>North!BD175+South!BD175</f>
        <v>742</v>
      </c>
      <c r="BE175" s="126">
        <f>North!BE175+South!BE175</f>
        <v>1437</v>
      </c>
      <c r="BF175" s="19" t="s">
        <v>89</v>
      </c>
      <c r="BG175" s="1441">
        <v>362</v>
      </c>
      <c r="BH175" s="1441">
        <v>78</v>
      </c>
      <c r="BI175" s="1441">
        <v>532</v>
      </c>
      <c r="BJ175" s="1441">
        <v>259</v>
      </c>
      <c r="BK175" s="1441">
        <v>427</v>
      </c>
      <c r="BL175" s="1441">
        <v>640</v>
      </c>
      <c r="BM175" s="1441">
        <v>450</v>
      </c>
    </row>
    <row r="176" spans="1:65" x14ac:dyDescent="0.25">
      <c r="A176" s="19" t="s">
        <v>90</v>
      </c>
      <c r="B176" s="19" t="s">
        <v>90</v>
      </c>
      <c r="C176" s="53">
        <f>SUM(V176                                                                                                                                                                                                                            : INDEX(V176:AG176,$B$2))</f>
        <v>885</v>
      </c>
      <c r="D176" s="53">
        <f>SUM(AH176                                                                                                                                                                                                                       : INDEX(AH176:AS176,$B$2))</f>
        <v>1489</v>
      </c>
      <c r="E176" s="53">
        <f>SUM(AT176                                                                                                                                                                                                                        : INDEX(AT176:BE176,$B$2))</f>
        <v>3209</v>
      </c>
      <c r="F176" s="53" t="e">
        <f>SUM(BG176                                                                                                                                                                                                                         : INDEX(BG176:BL176,$B$2))</f>
        <v>#REF!</v>
      </c>
      <c r="H176" s="4">
        <f>SUM(V176:X176)</f>
        <v>298</v>
      </c>
      <c r="I176" s="4">
        <f>SUM(Y176:AA176)</f>
        <v>411</v>
      </c>
      <c r="J176" s="4">
        <f>SUM(AB176:AD176)</f>
        <v>512</v>
      </c>
      <c r="K176" s="4">
        <f>SUM(AE176:AG176)</f>
        <v>625</v>
      </c>
      <c r="L176" s="4">
        <f>SUM(AH176:AJ176)</f>
        <v>324</v>
      </c>
      <c r="M176" s="4">
        <f>SUM(AK176:AM176)</f>
        <v>864</v>
      </c>
      <c r="N176" s="4">
        <f>SUM(AN176:AP176)</f>
        <v>1081</v>
      </c>
      <c r="O176" s="4">
        <f>SUM(AQ176:AS176)</f>
        <v>1401</v>
      </c>
      <c r="P176" s="4">
        <f>SUM(AT176:AV176)</f>
        <v>935</v>
      </c>
      <c r="Q176" s="4">
        <f>SUM(AW176:AY176)</f>
        <v>1747</v>
      </c>
      <c r="R176" s="4">
        <f>SUM(AZ176:BB176)</f>
        <v>1849</v>
      </c>
      <c r="S176" s="4">
        <f>SUM(BC176:BE176)</f>
        <v>1217</v>
      </c>
      <c r="T176" s="152">
        <f>SUM(BG176:BI176)</f>
        <v>207</v>
      </c>
      <c r="V176" s="126">
        <f>North!V176+South!V176</f>
        <v>111</v>
      </c>
      <c r="W176" s="126">
        <f>North!W176+South!W176</f>
        <v>63</v>
      </c>
      <c r="X176" s="126">
        <f>North!X176+South!X176</f>
        <v>124</v>
      </c>
      <c r="Y176" s="126">
        <f>North!Y176+South!Y176</f>
        <v>137</v>
      </c>
      <c r="Z176" s="126">
        <f>North!Z176+South!Z176</f>
        <v>126</v>
      </c>
      <c r="AA176" s="126">
        <f>North!AA176+South!AA176</f>
        <v>148</v>
      </c>
      <c r="AB176" s="126">
        <f>North!AB176+South!AB176</f>
        <v>176</v>
      </c>
      <c r="AC176" s="126">
        <f>North!AC176+South!AC176</f>
        <v>132</v>
      </c>
      <c r="AD176" s="126">
        <f>North!AD176+South!AD176</f>
        <v>204</v>
      </c>
      <c r="AE176" s="126">
        <f>North!AE176+South!AE176</f>
        <v>137</v>
      </c>
      <c r="AF176" s="126">
        <f>North!AF176+South!AF176</f>
        <v>319</v>
      </c>
      <c r="AG176" s="126">
        <f>North!AG176+South!AG176</f>
        <v>169</v>
      </c>
      <c r="AH176" s="126">
        <f>North!AH176+South!AH176</f>
        <v>55</v>
      </c>
      <c r="AI176" s="126">
        <f>North!AI176+South!AI176</f>
        <v>45</v>
      </c>
      <c r="AJ176" s="126">
        <f>North!AJ176+South!AJ176</f>
        <v>224</v>
      </c>
      <c r="AK176" s="126">
        <f>North!AK176+South!AK176</f>
        <v>187</v>
      </c>
      <c r="AL176" s="126">
        <f>North!AL176+South!AL176</f>
        <v>261</v>
      </c>
      <c r="AM176" s="126">
        <f>North!AM176+South!AM176</f>
        <v>416</v>
      </c>
      <c r="AN176" s="126">
        <f>North!AN176+South!AN176</f>
        <v>301</v>
      </c>
      <c r="AO176" s="126">
        <f>North!AO176+South!AO176</f>
        <v>346</v>
      </c>
      <c r="AP176" s="126">
        <f>North!AP176+South!AP176</f>
        <v>434</v>
      </c>
      <c r="AQ176" s="126">
        <f>North!AQ176+South!AQ176</f>
        <v>394</v>
      </c>
      <c r="AR176" s="126">
        <f>North!AR176+South!AR176</f>
        <v>441</v>
      </c>
      <c r="AS176" s="126">
        <f>North!AS176+South!AS176</f>
        <v>566</v>
      </c>
      <c r="AT176" s="126">
        <f>North!AT176+South!AT176</f>
        <v>166</v>
      </c>
      <c r="AU176" s="126">
        <f>North!AU176+South!AU176</f>
        <v>324</v>
      </c>
      <c r="AV176" s="126">
        <f>North!AV176+South!AV176</f>
        <v>445</v>
      </c>
      <c r="AW176" s="126">
        <f>North!AW176+South!AW176</f>
        <v>448</v>
      </c>
      <c r="AX176" s="126">
        <f>North!AX176+South!AX176</f>
        <v>400</v>
      </c>
      <c r="AY176" s="126">
        <f>North!AY176+South!AY176</f>
        <v>899</v>
      </c>
      <c r="AZ176" s="126">
        <f>North!AZ176+South!AZ176</f>
        <v>527</v>
      </c>
      <c r="BA176" s="126">
        <f>North!BA176+South!BA176</f>
        <v>627</v>
      </c>
      <c r="BB176" s="126">
        <f>North!BB176+South!BB176</f>
        <v>695</v>
      </c>
      <c r="BC176" s="126">
        <f>North!BC176+South!BC176</f>
        <v>495</v>
      </c>
      <c r="BD176" s="126">
        <f>North!BD176+South!BD176</f>
        <v>648</v>
      </c>
      <c r="BE176" s="126">
        <f>North!BE176+South!BE176</f>
        <v>74</v>
      </c>
      <c r="BF176" s="19" t="s">
        <v>90</v>
      </c>
      <c r="BG176" s="1441">
        <v>106</v>
      </c>
      <c r="BH176" s="1441">
        <v>13</v>
      </c>
      <c r="BI176" s="1441">
        <v>88</v>
      </c>
      <c r="BJ176" s="1441">
        <v>54</v>
      </c>
      <c r="BK176" s="1441">
        <v>127</v>
      </c>
      <c r="BL176" s="1441">
        <v>138</v>
      </c>
      <c r="BM176" s="1441">
        <v>53</v>
      </c>
    </row>
    <row r="177" spans="1:65" x14ac:dyDescent="0.25">
      <c r="A177" s="19" t="s">
        <v>91</v>
      </c>
      <c r="B177" s="19" t="s">
        <v>91</v>
      </c>
      <c r="C177" s="53">
        <f>SUM(V177                                                                                                                                                                                                                            : INDEX(V177:AG177,$B$2))</f>
        <v>686</v>
      </c>
      <c r="D177" s="53">
        <f>SUM(AH177                                                                                                                                                                                                                       : INDEX(AH177:AS177,$B$2))</f>
        <v>1114</v>
      </c>
      <c r="E177" s="53">
        <f>SUM(AT177                                                                                                                                                                                                                        : INDEX(AT177:BE177,$B$2))</f>
        <v>2241</v>
      </c>
      <c r="F177" s="53" t="e">
        <f>SUM(BG177                                                                                                                                                                                                                         : INDEX(BG177:BL177,$B$2))</f>
        <v>#REF!</v>
      </c>
      <c r="H177" s="4">
        <f>SUM(V177:X177)</f>
        <v>235</v>
      </c>
      <c r="I177" s="4">
        <f>SUM(Y177:AA177)</f>
        <v>317</v>
      </c>
      <c r="J177" s="4">
        <f>SUM(AB177:AD177)</f>
        <v>418</v>
      </c>
      <c r="K177" s="4">
        <f>SUM(AE177:AG177)</f>
        <v>466</v>
      </c>
      <c r="L177" s="4">
        <f>SUM(AH177:AJ177)</f>
        <v>249</v>
      </c>
      <c r="M177" s="4">
        <f>SUM(AK177:AM177)</f>
        <v>644</v>
      </c>
      <c r="N177" s="4">
        <f>SUM(AN177:AP177)</f>
        <v>847</v>
      </c>
      <c r="O177" s="4">
        <f>SUM(AQ177:AS177)</f>
        <v>1061</v>
      </c>
      <c r="P177" s="4">
        <f>SUM(AT177:AV177)</f>
        <v>714</v>
      </c>
      <c r="Q177" s="4">
        <f>SUM(AW177:AY177)</f>
        <v>1153</v>
      </c>
      <c r="R177" s="4">
        <f>SUM(AZ177:BB177)</f>
        <v>1248</v>
      </c>
      <c r="S177" s="4">
        <f>SUM(BC177:BE177)</f>
        <v>670</v>
      </c>
      <c r="T177" s="152">
        <f>SUM(BG177:BI177)</f>
        <v>107</v>
      </c>
      <c r="V177" s="126">
        <f>North!V177+South!V177</f>
        <v>81</v>
      </c>
      <c r="W177" s="126">
        <f>North!W177+South!W177</f>
        <v>54</v>
      </c>
      <c r="X177" s="126">
        <f>North!X177+South!X177</f>
        <v>100</v>
      </c>
      <c r="Y177" s="126">
        <f>North!Y177+South!Y177</f>
        <v>115</v>
      </c>
      <c r="Z177" s="126">
        <f>North!Z177+South!Z177</f>
        <v>95</v>
      </c>
      <c r="AA177" s="126">
        <f>North!AA177+South!AA177</f>
        <v>107</v>
      </c>
      <c r="AB177" s="126">
        <f>North!AB177+South!AB177</f>
        <v>134</v>
      </c>
      <c r="AC177" s="126">
        <f>North!AC177+South!AC177</f>
        <v>108</v>
      </c>
      <c r="AD177" s="126">
        <f>North!AD177+South!AD177</f>
        <v>176</v>
      </c>
      <c r="AE177" s="126">
        <f>North!AE177+South!AE177</f>
        <v>112</v>
      </c>
      <c r="AF177" s="126">
        <f>North!AF177+South!AF177</f>
        <v>231</v>
      </c>
      <c r="AG177" s="126">
        <f>North!AG177+South!AG177</f>
        <v>123</v>
      </c>
      <c r="AH177" s="126">
        <f>North!AH177+South!AH177</f>
        <v>43</v>
      </c>
      <c r="AI177" s="126">
        <f>North!AI177+South!AI177</f>
        <v>36</v>
      </c>
      <c r="AJ177" s="126">
        <f>North!AJ177+South!AJ177</f>
        <v>170</v>
      </c>
      <c r="AK177" s="126">
        <f>North!AK177+South!AK177</f>
        <v>145</v>
      </c>
      <c r="AL177" s="126">
        <f>North!AL177+South!AL177</f>
        <v>196</v>
      </c>
      <c r="AM177" s="126">
        <f>North!AM177+South!AM177</f>
        <v>303</v>
      </c>
      <c r="AN177" s="126">
        <f>North!AN177+South!AN177</f>
        <v>221</v>
      </c>
      <c r="AO177" s="126">
        <f>North!AO177+South!AO177</f>
        <v>272</v>
      </c>
      <c r="AP177" s="126">
        <f>North!AP177+South!AP177</f>
        <v>354</v>
      </c>
      <c r="AQ177" s="126">
        <f>North!AQ177+South!AQ177</f>
        <v>308</v>
      </c>
      <c r="AR177" s="126">
        <f>North!AR177+South!AR177</f>
        <v>327</v>
      </c>
      <c r="AS177" s="126">
        <f>North!AS177+South!AS177</f>
        <v>426</v>
      </c>
      <c r="AT177" s="126">
        <f>North!AT177+South!AT177</f>
        <v>132</v>
      </c>
      <c r="AU177" s="126">
        <f>North!AU177+South!AU177</f>
        <v>242</v>
      </c>
      <c r="AV177" s="126">
        <f>North!AV177+South!AV177</f>
        <v>340</v>
      </c>
      <c r="AW177" s="126">
        <f>North!AW177+South!AW177</f>
        <v>327</v>
      </c>
      <c r="AX177" s="126">
        <f>North!AX177+South!AX177</f>
        <v>278</v>
      </c>
      <c r="AY177" s="126">
        <f>North!AY177+South!AY177</f>
        <v>548</v>
      </c>
      <c r="AZ177" s="126">
        <f>North!AZ177+South!AZ177</f>
        <v>374</v>
      </c>
      <c r="BA177" s="126">
        <f>North!BA177+South!BA177</f>
        <v>419</v>
      </c>
      <c r="BB177" s="126">
        <f>North!BB177+South!BB177</f>
        <v>455</v>
      </c>
      <c r="BC177" s="126">
        <f>North!BC177+South!BC177</f>
        <v>297</v>
      </c>
      <c r="BD177" s="126">
        <f>North!BD177+South!BD177</f>
        <v>347</v>
      </c>
      <c r="BE177" s="126">
        <f>North!BE177+South!BE177</f>
        <v>26</v>
      </c>
      <c r="BF177" s="19" t="s">
        <v>91</v>
      </c>
      <c r="BG177" s="1441">
        <v>40</v>
      </c>
      <c r="BH177" s="1441">
        <v>10</v>
      </c>
      <c r="BI177" s="1441">
        <v>57</v>
      </c>
      <c r="BJ177" s="1441">
        <v>37</v>
      </c>
      <c r="BK177" s="1441">
        <v>76</v>
      </c>
      <c r="BL177" s="1441">
        <v>55</v>
      </c>
      <c r="BM177" s="1441">
        <v>12</v>
      </c>
    </row>
    <row r="178" spans="1:65" s="153" customFormat="1" x14ac:dyDescent="0.25">
      <c r="A178" s="19"/>
      <c r="B178" s="19" t="s">
        <v>701</v>
      </c>
      <c r="C178" s="53"/>
      <c r="D178" s="53"/>
      <c r="E178" s="53"/>
      <c r="F178" s="65" t="str">
        <f>IFERROR(F173/F$172,"")</f>
        <v/>
      </c>
      <c r="G178" s="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2"/>
      <c r="T178" s="65">
        <f>IFERROR(T173/T$172,"")</f>
        <v>0.26570048309178745</v>
      </c>
      <c r="BF178" s="19" t="s">
        <v>701</v>
      </c>
      <c r="BG178" s="1441">
        <v>0.25810185074806213</v>
      </c>
      <c r="BH178" s="1441">
        <v>0.14473684132099152</v>
      </c>
      <c r="BI178" s="1441">
        <v>0.29451477527618408</v>
      </c>
      <c r="BJ178" s="1441">
        <v>0.2310030460357666</v>
      </c>
      <c r="BK178" s="1441">
        <v>0.25350701808929443</v>
      </c>
      <c r="BL178" s="1441">
        <v>0.27556198835372925</v>
      </c>
      <c r="BM178" s="1441">
        <v>0.23276723921298981</v>
      </c>
    </row>
    <row r="179" spans="1:65" x14ac:dyDescent="0.25">
      <c r="A179" s="37"/>
      <c r="B179" s="19" t="s">
        <v>92</v>
      </c>
      <c r="C179" s="65">
        <f t="shared" ref="C179:E182" si="224">IFERROR(C174/C$172,"")</f>
        <v>0.3279313632030505</v>
      </c>
      <c r="D179" s="65">
        <f t="shared" si="224"/>
        <v>0.40278079513360854</v>
      </c>
      <c r="E179" s="65">
        <f t="shared" si="224"/>
        <v>0.46856686201385189</v>
      </c>
      <c r="F179" s="65" t="str">
        <f>IFERROR(F174/F$172,"")</f>
        <v/>
      </c>
      <c r="H179" s="65">
        <f t="shared" ref="H179:S179" si="225">IFERROR(H174/H$172,"")</f>
        <v>0.30082041932543302</v>
      </c>
      <c r="I179" s="65">
        <f t="shared" si="225"/>
        <v>0.30863402061855671</v>
      </c>
      <c r="J179" s="65">
        <f t="shared" si="225"/>
        <v>0.40833333333333333</v>
      </c>
      <c r="K179" s="65">
        <f t="shared" si="225"/>
        <v>0.42127888232133259</v>
      </c>
      <c r="L179" s="65">
        <f t="shared" si="225"/>
        <v>0.34686346863468637</v>
      </c>
      <c r="M179" s="65">
        <f t="shared" si="225"/>
        <v>0.42499035865792517</v>
      </c>
      <c r="N179" s="65">
        <f t="shared" si="225"/>
        <v>0.4061633281972265</v>
      </c>
      <c r="O179" s="65">
        <f t="shared" si="225"/>
        <v>0.40525657071339172</v>
      </c>
      <c r="P179" s="65">
        <f t="shared" si="225"/>
        <v>0.4148820326678766</v>
      </c>
      <c r="Q179" s="65">
        <f t="shared" si="225"/>
        <v>0.51448467966573819</v>
      </c>
      <c r="R179" s="65">
        <f t="shared" si="225"/>
        <v>0.49427977119084765</v>
      </c>
      <c r="S179" s="65">
        <f t="shared" si="225"/>
        <v>0.52252980400080828</v>
      </c>
      <c r="T179" s="65">
        <f>IFERROR(T174/T$172,"")</f>
        <v>0.39701361440491878</v>
      </c>
      <c r="V179" s="65">
        <f t="shared" ref="V179:AY179" si="226">IFERROR(V174/V$172,"")</f>
        <v>0.30875576036866359</v>
      </c>
      <c r="W179" s="65">
        <f t="shared" si="226"/>
        <v>0.26540284360189575</v>
      </c>
      <c r="X179" s="65">
        <f t="shared" si="226"/>
        <v>0.30973451327433627</v>
      </c>
      <c r="Y179" s="65">
        <f t="shared" si="226"/>
        <v>0.27241379310344827</v>
      </c>
      <c r="Z179" s="65">
        <f t="shared" si="226"/>
        <v>0.32340425531914896</v>
      </c>
      <c r="AA179" s="65">
        <f t="shared" si="226"/>
        <v>0.33665338645418325</v>
      </c>
      <c r="AB179" s="65">
        <f t="shared" si="226"/>
        <v>0.44779116465863456</v>
      </c>
      <c r="AC179" s="65">
        <f t="shared" si="226"/>
        <v>0.30122950819672129</v>
      </c>
      <c r="AD179" s="65">
        <f t="shared" si="226"/>
        <v>0.46515679442508712</v>
      </c>
      <c r="AE179" s="65">
        <f t="shared" si="226"/>
        <v>0.40948275862068967</v>
      </c>
      <c r="AF179" s="65">
        <f t="shared" si="226"/>
        <v>0.44844720496894408</v>
      </c>
      <c r="AG179" s="65">
        <f t="shared" si="226"/>
        <v>0.39358108108108109</v>
      </c>
      <c r="AH179" s="65">
        <f t="shared" si="226"/>
        <v>0.31707317073170732</v>
      </c>
      <c r="AI179" s="65">
        <f t="shared" si="226"/>
        <v>0.22959183673469388</v>
      </c>
      <c r="AJ179" s="65">
        <f t="shared" si="226"/>
        <v>0.38945827232796487</v>
      </c>
      <c r="AK179" s="65">
        <f t="shared" si="226"/>
        <v>0.45688073394495415</v>
      </c>
      <c r="AL179" s="65">
        <f t="shared" si="226"/>
        <v>0.39572192513368987</v>
      </c>
      <c r="AM179" s="65">
        <f t="shared" si="226"/>
        <v>0.42846153846153845</v>
      </c>
      <c r="AN179" s="65">
        <f t="shared" si="226"/>
        <v>0.40604751619870411</v>
      </c>
      <c r="AO179" s="65">
        <f t="shared" si="226"/>
        <v>0.38117870722433461</v>
      </c>
      <c r="AP179" s="65">
        <f t="shared" si="226"/>
        <v>0.42699289660615625</v>
      </c>
      <c r="AQ179" s="65">
        <f t="shared" si="226"/>
        <v>0.3996627318718381</v>
      </c>
      <c r="AR179" s="65">
        <f t="shared" si="226"/>
        <v>0.3048780487804878</v>
      </c>
      <c r="AS179" s="65">
        <f t="shared" si="226"/>
        <v>0.49766199064796257</v>
      </c>
      <c r="AT179" s="65">
        <f t="shared" si="226"/>
        <v>0.32416502946954812</v>
      </c>
      <c r="AU179" s="65">
        <f t="shared" si="226"/>
        <v>0.35885167464114831</v>
      </c>
      <c r="AV179" s="65">
        <f t="shared" si="226"/>
        <v>0.50208159866777691</v>
      </c>
      <c r="AW179" s="65">
        <f t="shared" si="226"/>
        <v>0.49946751863684768</v>
      </c>
      <c r="AX179" s="65">
        <f t="shared" si="226"/>
        <v>0.48501070663811563</v>
      </c>
      <c r="AY179" s="65">
        <f t="shared" si="226"/>
        <v>0.53873034362259753</v>
      </c>
      <c r="AZ179" s="65">
        <f t="shared" ref="AZ179:BE179" si="227">IFERROR(AZ174/AZ$172,"")</f>
        <v>0.45399828030954426</v>
      </c>
      <c r="BA179" s="65">
        <f t="shared" si="227"/>
        <v>0.48683220466516175</v>
      </c>
      <c r="BB179" s="65">
        <f t="shared" si="227"/>
        <v>0.53618906942392908</v>
      </c>
      <c r="BC179" s="65">
        <f t="shared" si="227"/>
        <v>0.47847847847847846</v>
      </c>
      <c r="BD179" s="65">
        <f t="shared" si="227"/>
        <v>0.47368421052631576</v>
      </c>
      <c r="BE179" s="65">
        <f t="shared" si="227"/>
        <v>0.57119341563786008</v>
      </c>
      <c r="BF179" s="55" t="s">
        <v>92</v>
      </c>
      <c r="BG179" s="1441">
        <v>0.39699074625968933</v>
      </c>
      <c r="BH179" s="1441">
        <v>0.24561403691768646</v>
      </c>
      <c r="BI179" s="1441">
        <v>0.42616033554077148</v>
      </c>
      <c r="BJ179" s="1441">
        <v>0.34802430868148804</v>
      </c>
      <c r="BK179" s="1441">
        <v>0.39679357409477234</v>
      </c>
      <c r="BL179" s="1441">
        <v>0.42494562268257141</v>
      </c>
      <c r="BM179" s="1441">
        <v>0.42557442188262939</v>
      </c>
    </row>
    <row r="180" spans="1:65" x14ac:dyDescent="0.25">
      <c r="A180" s="37"/>
      <c r="B180" s="19" t="s">
        <v>93</v>
      </c>
      <c r="C180" s="65">
        <f t="shared" si="224"/>
        <v>0.42548458849698123</v>
      </c>
      <c r="D180" s="65">
        <f t="shared" si="224"/>
        <v>0.49250488811644577</v>
      </c>
      <c r="E180" s="65">
        <f t="shared" si="224"/>
        <v>0.51172083111347899</v>
      </c>
      <c r="F180" s="65" t="str">
        <f>IFERROR(F175/F$172,"")</f>
        <v/>
      </c>
      <c r="H180" s="65">
        <f t="shared" ref="H180:S180" si="228">IFERROR(H175/H$172,"")</f>
        <v>0.40382862351868731</v>
      </c>
      <c r="I180" s="65">
        <f t="shared" si="228"/>
        <v>0.40399484536082475</v>
      </c>
      <c r="J180" s="65">
        <f t="shared" si="228"/>
        <v>0.50256410256410255</v>
      </c>
      <c r="K180" s="65">
        <f t="shared" si="228"/>
        <v>0.51692638366469645</v>
      </c>
      <c r="L180" s="65">
        <f t="shared" si="228"/>
        <v>0.45756457564575648</v>
      </c>
      <c r="M180" s="65">
        <f t="shared" si="228"/>
        <v>0.51677593521018128</v>
      </c>
      <c r="N180" s="65">
        <f t="shared" si="228"/>
        <v>0.48782742681047764</v>
      </c>
      <c r="O180" s="65">
        <f t="shared" si="228"/>
        <v>0.48010012515644557</v>
      </c>
      <c r="P180" s="65">
        <f t="shared" si="228"/>
        <v>0.47295825771324862</v>
      </c>
      <c r="Q180" s="65">
        <f t="shared" si="228"/>
        <v>0.54986072423398324</v>
      </c>
      <c r="R180" s="65">
        <f t="shared" si="228"/>
        <v>0.52418096723868957</v>
      </c>
      <c r="S180" s="65">
        <f t="shared" si="228"/>
        <v>0.54354415033340064</v>
      </c>
      <c r="T180" s="65">
        <f>IFERROR(T175/T$172,"")</f>
        <v>0.4268774703557312</v>
      </c>
      <c r="V180" s="65">
        <f t="shared" ref="V180:AY180" si="229">IFERROR(V175/V$172,"")</f>
        <v>0.41244239631336405</v>
      </c>
      <c r="W180" s="65">
        <f t="shared" si="229"/>
        <v>0.36018957345971564</v>
      </c>
      <c r="X180" s="65">
        <f t="shared" si="229"/>
        <v>0.41592920353982299</v>
      </c>
      <c r="Y180" s="65">
        <f t="shared" si="229"/>
        <v>0.3413793103448276</v>
      </c>
      <c r="Z180" s="65">
        <f t="shared" si="229"/>
        <v>0.40425531914893614</v>
      </c>
      <c r="AA180" s="65">
        <f t="shared" si="229"/>
        <v>0.4760956175298805</v>
      </c>
      <c r="AB180" s="65">
        <f t="shared" si="229"/>
        <v>0.54016064257028118</v>
      </c>
      <c r="AC180" s="65">
        <f t="shared" si="229"/>
        <v>0.42418032786885246</v>
      </c>
      <c r="AD180" s="65">
        <f t="shared" si="229"/>
        <v>0.53658536585365857</v>
      </c>
      <c r="AE180" s="65">
        <f t="shared" si="229"/>
        <v>0.47413793103448276</v>
      </c>
      <c r="AF180" s="65">
        <f t="shared" si="229"/>
        <v>0.56397515527950315</v>
      </c>
      <c r="AG180" s="65">
        <f t="shared" si="229"/>
        <v>0.48648648648648651</v>
      </c>
      <c r="AH180" s="65">
        <f t="shared" si="229"/>
        <v>0.39512195121951221</v>
      </c>
      <c r="AI180" s="65">
        <f t="shared" si="229"/>
        <v>0.36224489795918369</v>
      </c>
      <c r="AJ180" s="65">
        <f t="shared" si="229"/>
        <v>0.50366032210834555</v>
      </c>
      <c r="AK180" s="65">
        <f t="shared" si="229"/>
        <v>0.5467889908256881</v>
      </c>
      <c r="AL180" s="65">
        <f t="shared" si="229"/>
        <v>0.48395721925133689</v>
      </c>
      <c r="AM180" s="65">
        <f t="shared" si="229"/>
        <v>0.52307692307692311</v>
      </c>
      <c r="AN180" s="65">
        <f t="shared" si="229"/>
        <v>0.46544276457883371</v>
      </c>
      <c r="AO180" s="65">
        <f t="shared" si="229"/>
        <v>0.47623574144486691</v>
      </c>
      <c r="AP180" s="65">
        <f t="shared" si="229"/>
        <v>0.51381215469613262</v>
      </c>
      <c r="AQ180" s="65">
        <f t="shared" si="229"/>
        <v>0.46880269814502529</v>
      </c>
      <c r="AR180" s="65">
        <f t="shared" si="229"/>
        <v>0.40777439024390244</v>
      </c>
      <c r="AS180" s="65">
        <f t="shared" si="229"/>
        <v>0.55243820975283897</v>
      </c>
      <c r="AT180" s="65">
        <f t="shared" si="229"/>
        <v>0.3850687622789784</v>
      </c>
      <c r="AU180" s="65">
        <f t="shared" si="229"/>
        <v>0.4354066985645933</v>
      </c>
      <c r="AV180" s="65">
        <f t="shared" si="229"/>
        <v>0.54288093255620318</v>
      </c>
      <c r="AW180" s="65">
        <f t="shared" si="229"/>
        <v>0.54100106496272626</v>
      </c>
      <c r="AX180" s="65">
        <f t="shared" si="229"/>
        <v>0.5224839400428265</v>
      </c>
      <c r="AY180" s="65">
        <f t="shared" si="229"/>
        <v>0.56959813628421663</v>
      </c>
      <c r="AZ180" s="65">
        <f t="shared" ref="AZ180:BE182" si="230">IFERROR(AZ175/AZ$172,"")</f>
        <v>0.48581255374032672</v>
      </c>
      <c r="BA180" s="65">
        <f t="shared" si="230"/>
        <v>0.51617757712565837</v>
      </c>
      <c r="BB180" s="65">
        <f t="shared" si="230"/>
        <v>0.56499261447562776</v>
      </c>
      <c r="BC180" s="65">
        <f t="shared" si="230"/>
        <v>0.51151151151151153</v>
      </c>
      <c r="BD180" s="65">
        <f t="shared" si="230"/>
        <v>0.48815789473684212</v>
      </c>
      <c r="BE180" s="65">
        <f t="shared" si="230"/>
        <v>0.59135802469135801</v>
      </c>
      <c r="BF180" s="55" t="s">
        <v>93</v>
      </c>
      <c r="BG180" s="1441">
        <v>0.41898149251937866</v>
      </c>
      <c r="BH180" s="1441">
        <v>0.34210526943206787</v>
      </c>
      <c r="BI180" s="1441">
        <v>0.44894513487815857</v>
      </c>
      <c r="BJ180" s="1441">
        <v>0.39361703395843506</v>
      </c>
      <c r="BK180" s="1441">
        <v>0.42785570025444031</v>
      </c>
      <c r="BL180" s="1441">
        <v>0.46410441398620605</v>
      </c>
      <c r="BM180" s="1441">
        <v>0.44955044984817505</v>
      </c>
    </row>
    <row r="181" spans="1:65" x14ac:dyDescent="0.25">
      <c r="A181" s="37"/>
      <c r="B181" s="19" t="s">
        <v>94</v>
      </c>
      <c r="C181" s="65">
        <f t="shared" si="224"/>
        <v>0.28122020972354622</v>
      </c>
      <c r="D181" s="65">
        <f t="shared" si="224"/>
        <v>0.32348468390180318</v>
      </c>
      <c r="E181" s="65">
        <f t="shared" si="224"/>
        <v>0.42741076185402238</v>
      </c>
      <c r="F181" s="65" t="str">
        <f>IFERROR(F176/F$172,"")</f>
        <v/>
      </c>
      <c r="H181" s="65">
        <f t="shared" ref="H181:S181" si="231">IFERROR(H176/H$172,"")</f>
        <v>0.27164995442114859</v>
      </c>
      <c r="I181" s="65">
        <f t="shared" si="231"/>
        <v>0.26481958762886598</v>
      </c>
      <c r="J181" s="65">
        <f t="shared" si="231"/>
        <v>0.3282051282051282</v>
      </c>
      <c r="K181" s="65">
        <f t="shared" si="231"/>
        <v>0.33584094572810319</v>
      </c>
      <c r="L181" s="65">
        <f t="shared" si="231"/>
        <v>0.2988929889298893</v>
      </c>
      <c r="M181" s="65">
        <f t="shared" si="231"/>
        <v>0.33320478210566912</v>
      </c>
      <c r="N181" s="65">
        <f t="shared" si="231"/>
        <v>0.33312788906009244</v>
      </c>
      <c r="O181" s="65">
        <f t="shared" si="231"/>
        <v>0.35068836045056323</v>
      </c>
      <c r="P181" s="65">
        <f t="shared" si="231"/>
        <v>0.33938294010889292</v>
      </c>
      <c r="Q181" s="65">
        <f t="shared" si="231"/>
        <v>0.48662952646239555</v>
      </c>
      <c r="R181" s="65">
        <f t="shared" si="231"/>
        <v>0.48075923036921475</v>
      </c>
      <c r="S181" s="65">
        <f t="shared" si="231"/>
        <v>0.24590826429581733</v>
      </c>
      <c r="T181" s="65">
        <f>IFERROR(T176/T$172,"")</f>
        <v>9.0909090909090912E-2</v>
      </c>
      <c r="V181" s="65">
        <f t="shared" ref="V181:AY181" si="232">IFERROR(V176/V$172,"")</f>
        <v>0.25576036866359447</v>
      </c>
      <c r="W181" s="65">
        <f t="shared" si="232"/>
        <v>0.29857819905213268</v>
      </c>
      <c r="X181" s="65">
        <f t="shared" si="232"/>
        <v>0.27433628318584069</v>
      </c>
      <c r="Y181" s="65">
        <f t="shared" si="232"/>
        <v>0.23620689655172414</v>
      </c>
      <c r="Z181" s="65">
        <f t="shared" si="232"/>
        <v>0.26808510638297872</v>
      </c>
      <c r="AA181" s="65">
        <f t="shared" si="232"/>
        <v>0.29482071713147412</v>
      </c>
      <c r="AB181" s="65">
        <f t="shared" si="232"/>
        <v>0.3534136546184739</v>
      </c>
      <c r="AC181" s="65">
        <f t="shared" si="232"/>
        <v>0.27049180327868855</v>
      </c>
      <c r="AD181" s="65">
        <f t="shared" si="232"/>
        <v>0.35540069686411152</v>
      </c>
      <c r="AE181" s="65">
        <f t="shared" si="232"/>
        <v>0.29525862068965519</v>
      </c>
      <c r="AF181" s="65">
        <f t="shared" si="232"/>
        <v>0.39627329192546584</v>
      </c>
      <c r="AG181" s="65">
        <f t="shared" si="232"/>
        <v>0.28547297297297297</v>
      </c>
      <c r="AH181" s="65">
        <f t="shared" si="232"/>
        <v>0.26829268292682928</v>
      </c>
      <c r="AI181" s="65">
        <f t="shared" si="232"/>
        <v>0.22959183673469388</v>
      </c>
      <c r="AJ181" s="65">
        <f t="shared" si="232"/>
        <v>0.32796486090775989</v>
      </c>
      <c r="AK181" s="65">
        <f t="shared" si="232"/>
        <v>0.34311926605504589</v>
      </c>
      <c r="AL181" s="65">
        <f t="shared" si="232"/>
        <v>0.34893048128342247</v>
      </c>
      <c r="AM181" s="65">
        <f t="shared" si="232"/>
        <v>0.32</v>
      </c>
      <c r="AN181" s="65">
        <f t="shared" si="232"/>
        <v>0.3250539956803456</v>
      </c>
      <c r="AO181" s="65">
        <f t="shared" si="232"/>
        <v>0.32889733840304181</v>
      </c>
      <c r="AP181" s="65">
        <f t="shared" si="232"/>
        <v>0.34254143646408841</v>
      </c>
      <c r="AQ181" s="65">
        <f t="shared" si="232"/>
        <v>0.33220910623946037</v>
      </c>
      <c r="AR181" s="65">
        <f t="shared" si="232"/>
        <v>0.3361280487804878</v>
      </c>
      <c r="AS181" s="65">
        <f t="shared" si="232"/>
        <v>0.37808951235804944</v>
      </c>
      <c r="AT181" s="65">
        <f t="shared" si="232"/>
        <v>0.32612966601178783</v>
      </c>
      <c r="AU181" s="65">
        <f t="shared" si="232"/>
        <v>0.31004784688995213</v>
      </c>
      <c r="AV181" s="65">
        <f t="shared" si="232"/>
        <v>0.37052456286427976</v>
      </c>
      <c r="AW181" s="65">
        <f t="shared" si="232"/>
        <v>0.47710330138445156</v>
      </c>
      <c r="AX181" s="65">
        <f t="shared" si="232"/>
        <v>0.42826552462526768</v>
      </c>
      <c r="AY181" s="65">
        <f t="shared" si="232"/>
        <v>0.52358765288293541</v>
      </c>
      <c r="AZ181" s="65">
        <f t="shared" si="230"/>
        <v>0.45313843508168528</v>
      </c>
      <c r="BA181" s="65">
        <f t="shared" si="230"/>
        <v>0.47178329571106092</v>
      </c>
      <c r="BB181" s="65">
        <f t="shared" si="230"/>
        <v>0.51329394387001481</v>
      </c>
      <c r="BC181" s="65">
        <f t="shared" si="230"/>
        <v>0.49549549549549549</v>
      </c>
      <c r="BD181" s="65">
        <f t="shared" si="230"/>
        <v>0.4263157894736842</v>
      </c>
      <c r="BE181" s="65">
        <f t="shared" si="230"/>
        <v>3.0452674897119343E-2</v>
      </c>
      <c r="BF181" s="55" t="s">
        <v>94</v>
      </c>
      <c r="BG181" s="1441">
        <v>0.12268518656492233</v>
      </c>
      <c r="BH181" s="1441">
        <v>5.701754242181778E-2</v>
      </c>
      <c r="BI181" s="1441">
        <v>7.4261605739593506E-2</v>
      </c>
      <c r="BJ181" s="1441">
        <v>8.2066871225833893E-2</v>
      </c>
      <c r="BK181" s="1441">
        <v>0.12725451588630676</v>
      </c>
      <c r="BL181" s="1441">
        <v>0.10007251799106598</v>
      </c>
      <c r="BM181" s="1441">
        <v>5.2947051823139191E-2</v>
      </c>
    </row>
    <row r="182" spans="1:65" x14ac:dyDescent="0.25">
      <c r="A182" s="37"/>
      <c r="B182" s="19" t="s">
        <v>95</v>
      </c>
      <c r="C182" s="65">
        <f t="shared" si="224"/>
        <v>0.21798538290435335</v>
      </c>
      <c r="D182" s="65">
        <f t="shared" si="224"/>
        <v>0.24201607647186618</v>
      </c>
      <c r="E182" s="65">
        <f t="shared" si="224"/>
        <v>0.29848161960575387</v>
      </c>
      <c r="F182" s="65" t="str">
        <f>IFERROR(F177/F$172,"")</f>
        <v/>
      </c>
      <c r="H182" s="65">
        <f t="shared" ref="H182:S182" si="233">IFERROR(H177/H$172,"")</f>
        <v>0.21422060164083864</v>
      </c>
      <c r="I182" s="65">
        <f t="shared" si="233"/>
        <v>0.20425257731958762</v>
      </c>
      <c r="J182" s="65">
        <f t="shared" si="233"/>
        <v>0.26794871794871794</v>
      </c>
      <c r="K182" s="65">
        <f t="shared" si="233"/>
        <v>0.25040300913487373</v>
      </c>
      <c r="L182" s="65">
        <f t="shared" si="233"/>
        <v>0.22970479704797048</v>
      </c>
      <c r="M182" s="65">
        <f t="shared" si="233"/>
        <v>0.24836097184728115</v>
      </c>
      <c r="N182" s="65">
        <f t="shared" si="233"/>
        <v>0.26101694915254237</v>
      </c>
      <c r="O182" s="65">
        <f t="shared" si="233"/>
        <v>0.26558197747183981</v>
      </c>
      <c r="P182" s="65">
        <f t="shared" si="233"/>
        <v>0.25916515426497277</v>
      </c>
      <c r="Q182" s="65">
        <f t="shared" si="233"/>
        <v>0.3211699164345404</v>
      </c>
      <c r="R182" s="65">
        <f t="shared" si="233"/>
        <v>0.32449297971918878</v>
      </c>
      <c r="S182" s="65">
        <f t="shared" si="233"/>
        <v>0.13538088502727824</v>
      </c>
      <c r="T182" s="65">
        <f>IFERROR(T177/T$172,"")</f>
        <v>4.6991655687307864E-2</v>
      </c>
      <c r="V182" s="65">
        <f t="shared" ref="V182:AY182" si="234">IFERROR(V177/V$172,"")</f>
        <v>0.18663594470046083</v>
      </c>
      <c r="W182" s="65">
        <f t="shared" si="234"/>
        <v>0.25592417061611372</v>
      </c>
      <c r="X182" s="65">
        <f t="shared" si="234"/>
        <v>0.22123893805309736</v>
      </c>
      <c r="Y182" s="65">
        <f t="shared" si="234"/>
        <v>0.19827586206896552</v>
      </c>
      <c r="Z182" s="65">
        <f t="shared" si="234"/>
        <v>0.20212765957446807</v>
      </c>
      <c r="AA182" s="65">
        <f t="shared" si="234"/>
        <v>0.21314741035856574</v>
      </c>
      <c r="AB182" s="65">
        <f t="shared" si="234"/>
        <v>0.26907630522088355</v>
      </c>
      <c r="AC182" s="65">
        <f t="shared" si="234"/>
        <v>0.22131147540983606</v>
      </c>
      <c r="AD182" s="65">
        <f t="shared" si="234"/>
        <v>0.30662020905923343</v>
      </c>
      <c r="AE182" s="65">
        <f t="shared" si="234"/>
        <v>0.2413793103448276</v>
      </c>
      <c r="AF182" s="65">
        <f t="shared" si="234"/>
        <v>0.28695652173913044</v>
      </c>
      <c r="AG182" s="65">
        <f t="shared" si="234"/>
        <v>0.20777027027027026</v>
      </c>
      <c r="AH182" s="65">
        <f t="shared" si="234"/>
        <v>0.2097560975609756</v>
      </c>
      <c r="AI182" s="65">
        <f t="shared" si="234"/>
        <v>0.18367346938775511</v>
      </c>
      <c r="AJ182" s="65">
        <f t="shared" si="234"/>
        <v>0.24890190336749635</v>
      </c>
      <c r="AK182" s="65">
        <f t="shared" si="234"/>
        <v>0.26605504587155965</v>
      </c>
      <c r="AL182" s="65">
        <f t="shared" si="234"/>
        <v>0.26203208556149732</v>
      </c>
      <c r="AM182" s="65">
        <f t="shared" si="234"/>
        <v>0.23307692307692307</v>
      </c>
      <c r="AN182" s="65">
        <f t="shared" si="234"/>
        <v>0.23866090712742979</v>
      </c>
      <c r="AO182" s="65">
        <f t="shared" si="234"/>
        <v>0.2585551330798479</v>
      </c>
      <c r="AP182" s="65">
        <f t="shared" si="234"/>
        <v>0.27940015785319655</v>
      </c>
      <c r="AQ182" s="65">
        <f t="shared" si="234"/>
        <v>0.2596964586846543</v>
      </c>
      <c r="AR182" s="65">
        <f t="shared" si="234"/>
        <v>0.24923780487804878</v>
      </c>
      <c r="AS182" s="65">
        <f t="shared" si="234"/>
        <v>0.28456913827655311</v>
      </c>
      <c r="AT182" s="65">
        <f t="shared" si="234"/>
        <v>0.2593320235756385</v>
      </c>
      <c r="AU182" s="65">
        <f t="shared" si="234"/>
        <v>0.23157894736842105</v>
      </c>
      <c r="AV182" s="65">
        <f t="shared" si="234"/>
        <v>0.28309741881765194</v>
      </c>
      <c r="AW182" s="65">
        <f t="shared" si="234"/>
        <v>0.34824281150159747</v>
      </c>
      <c r="AX182" s="65">
        <f t="shared" si="234"/>
        <v>0.29764453961456105</v>
      </c>
      <c r="AY182" s="65">
        <f t="shared" si="234"/>
        <v>0.31916132789749563</v>
      </c>
      <c r="AZ182" s="65">
        <f t="shared" si="230"/>
        <v>0.32158211521926056</v>
      </c>
      <c r="BA182" s="65">
        <f t="shared" si="230"/>
        <v>0.31527464258841231</v>
      </c>
      <c r="BB182" s="65">
        <f t="shared" si="230"/>
        <v>0.33604135893648451</v>
      </c>
      <c r="BC182" s="65">
        <f t="shared" si="230"/>
        <v>0.29729729729729731</v>
      </c>
      <c r="BD182" s="65">
        <f t="shared" si="230"/>
        <v>0.22828947368421051</v>
      </c>
      <c r="BE182" s="65">
        <f t="shared" si="230"/>
        <v>1.0699588477366255E-2</v>
      </c>
      <c r="BF182" s="55" t="s">
        <v>95</v>
      </c>
      <c r="BG182" s="1441">
        <v>4.6296294778585434E-2</v>
      </c>
      <c r="BH182" s="1441">
        <v>4.3859649449586868E-2</v>
      </c>
      <c r="BI182" s="1441">
        <v>4.8101264983415604E-2</v>
      </c>
      <c r="BJ182" s="1441">
        <v>5.6231003254652023E-2</v>
      </c>
      <c r="BK182" s="1441">
        <v>7.6152302324771881E-2</v>
      </c>
      <c r="BL182" s="1441">
        <v>3.9883974939584732E-2</v>
      </c>
      <c r="BM182" s="1441">
        <v>1.1988012120127678E-2</v>
      </c>
    </row>
    <row r="183" spans="1:65" x14ac:dyDescent="0.25">
      <c r="R183" s="10"/>
      <c r="S183" s="10"/>
      <c r="T183" s="10"/>
    </row>
    <row r="184" spans="1:65" x14ac:dyDescent="0.25">
      <c r="A184" s="20" t="s">
        <v>209</v>
      </c>
      <c r="B184" s="20" t="s">
        <v>209</v>
      </c>
      <c r="C184" s="1253" t="str">
        <f>$C$3</f>
        <v>YTD '15</v>
      </c>
      <c r="D184" s="1254" t="str">
        <f>$D$3</f>
        <v>YTD '16</v>
      </c>
      <c r="E184" s="1255" t="str">
        <f>$E$3</f>
        <v>YTD '17</v>
      </c>
      <c r="F184" s="1256" t="str">
        <f>$F$3</f>
        <v>YTD '18</v>
      </c>
      <c r="G184" s="2" t="s">
        <v>32</v>
      </c>
      <c r="H184" s="24" t="str">
        <f>$H$3</f>
        <v>Q1 '15</v>
      </c>
      <c r="I184" s="24" t="str">
        <f>$I$3</f>
        <v>Q2 '15</v>
      </c>
      <c r="J184" s="24" t="str">
        <f>$J$3</f>
        <v>Q3 '15</v>
      </c>
      <c r="K184" s="24" t="str">
        <f>$K$3</f>
        <v>Q4 '15</v>
      </c>
      <c r="L184" s="26" t="str">
        <f>$L$3</f>
        <v>Q1 '16</v>
      </c>
      <c r="M184" s="26" t="str">
        <f>$M$3</f>
        <v>Q2 '16</v>
      </c>
      <c r="N184" s="26" t="str">
        <f>$N$3</f>
        <v>Q3 '16</v>
      </c>
      <c r="O184" s="26" t="str">
        <f>$O$3</f>
        <v>Q4 '16</v>
      </c>
      <c r="P184" s="24" t="str">
        <f>$P$3</f>
        <v>Q1 '17</v>
      </c>
      <c r="Q184" s="24" t="str">
        <f>$Q$3</f>
        <v>Q2 '17</v>
      </c>
      <c r="R184" s="24" t="str">
        <f>$R$3</f>
        <v>Q3 '17</v>
      </c>
      <c r="S184" s="24" t="str">
        <f>$S$3</f>
        <v>Q4 '17</v>
      </c>
      <c r="T184" s="1241" t="str">
        <f>$T$3</f>
        <v>Q1'28</v>
      </c>
      <c r="U184" s="16" t="s">
        <v>32</v>
      </c>
      <c r="V184" s="24" t="s">
        <v>0</v>
      </c>
      <c r="W184" s="24" t="s">
        <v>1</v>
      </c>
      <c r="X184" s="24" t="s">
        <v>2</v>
      </c>
      <c r="Y184" s="24" t="s">
        <v>3</v>
      </c>
      <c r="Z184" s="24" t="s">
        <v>4</v>
      </c>
      <c r="AA184" s="24" t="s">
        <v>5</v>
      </c>
      <c r="AB184" s="24" t="s">
        <v>6</v>
      </c>
      <c r="AC184" s="24" t="s">
        <v>7</v>
      </c>
      <c r="AD184" s="24" t="s">
        <v>8</v>
      </c>
      <c r="AE184" s="24" t="s">
        <v>9</v>
      </c>
      <c r="AF184" s="24" t="s">
        <v>10</v>
      </c>
      <c r="AG184" s="24" t="s">
        <v>11</v>
      </c>
      <c r="AH184" s="25" t="s">
        <v>12</v>
      </c>
      <c r="AI184" s="25" t="s">
        <v>13</v>
      </c>
      <c r="AJ184" s="25" t="s">
        <v>14</v>
      </c>
      <c r="AK184" s="25" t="s">
        <v>15</v>
      </c>
      <c r="AL184" s="25" t="s">
        <v>16</v>
      </c>
      <c r="AM184" s="25" t="s">
        <v>17</v>
      </c>
      <c r="AN184" s="25" t="s">
        <v>18</v>
      </c>
      <c r="AO184" s="25" t="s">
        <v>19</v>
      </c>
      <c r="AP184" s="25" t="s">
        <v>20</v>
      </c>
      <c r="AQ184" s="25" t="s">
        <v>21</v>
      </c>
      <c r="AR184" s="25" t="s">
        <v>22</v>
      </c>
      <c r="AS184" s="25" t="s">
        <v>23</v>
      </c>
      <c r="AT184" s="27" t="s">
        <v>24</v>
      </c>
      <c r="AU184" s="27" t="s">
        <v>25</v>
      </c>
      <c r="AV184" s="27" t="s">
        <v>26</v>
      </c>
      <c r="AW184" s="27" t="s">
        <v>27</v>
      </c>
      <c r="AX184" s="27" t="s">
        <v>28</v>
      </c>
      <c r="AY184" s="27" t="s">
        <v>29</v>
      </c>
      <c r="AZ184" s="27" t="s">
        <v>96</v>
      </c>
      <c r="BA184" s="27" t="s">
        <v>97</v>
      </c>
      <c r="BB184" s="27" t="s">
        <v>98</v>
      </c>
      <c r="BC184" s="27" t="s">
        <v>99</v>
      </c>
      <c r="BD184" s="27" t="s">
        <v>100</v>
      </c>
      <c r="BE184" s="27" t="s">
        <v>101</v>
      </c>
      <c r="BF184" s="1400" t="s">
        <v>748</v>
      </c>
      <c r="BG184" s="1241">
        <v>43118</v>
      </c>
      <c r="BH184" s="1241">
        <v>43149</v>
      </c>
      <c r="BI184" s="1241">
        <v>43177</v>
      </c>
      <c r="BJ184" s="1241">
        <v>43208</v>
      </c>
      <c r="BK184" s="1241">
        <v>43238</v>
      </c>
      <c r="BL184" s="1241">
        <v>43269</v>
      </c>
      <c r="BM184" s="1241">
        <v>43299</v>
      </c>
    </row>
    <row r="185" spans="1:65" x14ac:dyDescent="0.25">
      <c r="A185" s="37" t="s">
        <v>210</v>
      </c>
      <c r="B185" s="19" t="s">
        <v>211</v>
      </c>
      <c r="C185" s="63">
        <f>SUM(V185                                                                                                                                                                                                                        : INDEX(V185:AG185,$B$2))</f>
        <v>2908.6130000000003</v>
      </c>
      <c r="D185" s="63">
        <f>SUM(AH185                                                                                                                                                                                                                         : INDEX(AH185:AS185,$B$2))</f>
        <v>25752.342400000001</v>
      </c>
      <c r="E185" s="63">
        <f>SUM(AT185                                                                                                                                                                                                                        : INDEX(AT185:BE185,$B$2))</f>
        <v>50804.221199999993</v>
      </c>
      <c r="F185" s="63">
        <f>SUM(BG185                                                                                                                                                                                                                          : INDEX(BG185:BR185,$B$2))</f>
        <v>80501.823299999989</v>
      </c>
      <c r="H185" s="4">
        <f>SUM(V185:X185)</f>
        <v>672.84799999999996</v>
      </c>
      <c r="I185" s="4">
        <f t="shared" ref="I185:I194" si="235">SUM(Y185:AA185)</f>
        <v>1064.2570000000001</v>
      </c>
      <c r="J185" s="4">
        <f>SUM(AB185:AD185)</f>
        <v>4610.9940000000006</v>
      </c>
      <c r="K185" s="4">
        <f t="shared" ref="K185:K194" si="236">SUM(AE185:AG185)</f>
        <v>9162.1530999999995</v>
      </c>
      <c r="L185" s="4">
        <f t="shared" ref="L185:L194" si="237">SUM(AH185:AJ185)</f>
        <v>9797.3587000000007</v>
      </c>
      <c r="M185" s="4">
        <f t="shared" ref="M185:M194" si="238">SUM(AK185:AM185)</f>
        <v>11285.3289</v>
      </c>
      <c r="N185" s="4">
        <f t="shared" ref="N185:N194" si="239">SUM(AN185:AP185)</f>
        <v>19054.205000000002</v>
      </c>
      <c r="O185" s="4">
        <f t="shared" ref="O185:O194" si="240">SUM(AQ185:AS185)</f>
        <v>24850.933499999999</v>
      </c>
      <c r="P185" s="4">
        <f t="shared" ref="P185:P194" si="241">SUM(AT185:AV185)</f>
        <v>20673.211199999998</v>
      </c>
      <c r="Q185" s="4">
        <f t="shared" ref="Q185:Q194" si="242">SUM(AW185:AY185)</f>
        <v>22434.59</v>
      </c>
      <c r="R185" s="4">
        <f t="shared" ref="R185:R194" si="243">SUM(AZ185:BB185)</f>
        <v>24469.251</v>
      </c>
      <c r="S185" s="4">
        <f t="shared" ref="S185:S194" si="244">SUM(BC185:BE185)</f>
        <v>28609.695800000001</v>
      </c>
      <c r="T185" s="152">
        <f t="shared" ref="T185:T194" si="245">SUM(BG185:BI185)</f>
        <v>34012.585200000001</v>
      </c>
      <c r="V185" s="4">
        <f>North!V185+South!V185</f>
        <v>208.94800000000001</v>
      </c>
      <c r="W185" s="4">
        <f>North!W185+South!W185</f>
        <v>303.69200000000001</v>
      </c>
      <c r="X185" s="4">
        <f>North!X185+South!X185</f>
        <v>160.208</v>
      </c>
      <c r="Y185" s="4">
        <f>North!Y185+South!Y185</f>
        <v>330.81700000000001</v>
      </c>
      <c r="Z185" s="4">
        <f>North!Z185+South!Z185</f>
        <v>266.464</v>
      </c>
      <c r="AA185" s="4">
        <f>North!AA185+South!AA185</f>
        <v>466.976</v>
      </c>
      <c r="AB185" s="4">
        <f>North!AB185+South!AB185</f>
        <v>1171.508</v>
      </c>
      <c r="AC185" s="4">
        <f>North!AC185+South!AC185</f>
        <v>1679.998</v>
      </c>
      <c r="AD185" s="4">
        <f>North!AD185+South!AD185</f>
        <v>1759.4880000000001</v>
      </c>
      <c r="AE185" s="4">
        <f>North!AE185+South!AE185</f>
        <v>2358.2265000000002</v>
      </c>
      <c r="AF185" s="4">
        <f>North!AF185+South!AF185</f>
        <v>2403.8042</v>
      </c>
      <c r="AG185" s="4">
        <f>North!AG185+South!AG185</f>
        <v>4400.1224000000002</v>
      </c>
      <c r="AH185" s="4">
        <f>North!AH185+South!AH185</f>
        <v>3855.5938999999998</v>
      </c>
      <c r="AI185" s="4">
        <f>North!AI185+South!AI185</f>
        <v>3204.8445000000002</v>
      </c>
      <c r="AJ185" s="4">
        <f>North!AJ185+South!AJ185</f>
        <v>2736.9202999999998</v>
      </c>
      <c r="AK185" s="4">
        <f>North!AK185+South!AK185</f>
        <v>2788.5277000000001</v>
      </c>
      <c r="AL185" s="4">
        <f>North!AL185+South!AL185</f>
        <v>4153.7542000000003</v>
      </c>
      <c r="AM185" s="4">
        <f>North!AM185+South!AM185</f>
        <v>4343.0469999999996</v>
      </c>
      <c r="AN185" s="4">
        <f>North!AN185+South!AN185</f>
        <v>4669.6548000000003</v>
      </c>
      <c r="AO185" s="4">
        <f>North!AO185+South!AO185</f>
        <v>8445.6841999999997</v>
      </c>
      <c r="AP185" s="4">
        <f>North!AP185+South!AP185</f>
        <v>5938.866</v>
      </c>
      <c r="AQ185" s="4">
        <f>North!AQ185+South!AQ185</f>
        <v>5085.1572999999999</v>
      </c>
      <c r="AR185" s="4">
        <f>North!AR185+South!AR185</f>
        <v>9926.76890000001</v>
      </c>
      <c r="AS185" s="4">
        <f>North!AS185+South!AS185</f>
        <v>9839.0072999999902</v>
      </c>
      <c r="AT185" s="4">
        <f>North!AT185+South!AT185</f>
        <v>5918.5537999999997</v>
      </c>
      <c r="AU185" s="4">
        <f>North!AU185+South!AU185</f>
        <v>9116.9573999999993</v>
      </c>
      <c r="AV185" s="4">
        <f>North!AV185+South!AV185</f>
        <v>5637.7</v>
      </c>
      <c r="AW185" s="4">
        <f>North!AW185+South!AW185</f>
        <v>5005.8</v>
      </c>
      <c r="AX185" s="4">
        <f>North!AX185+South!AX185</f>
        <v>8495.83</v>
      </c>
      <c r="AY185" s="4">
        <f>North!AY185+South!AY185</f>
        <v>8932.9599999999991</v>
      </c>
      <c r="AZ185" s="4">
        <f>North!AZ185+South!AZ185</f>
        <v>7696.42</v>
      </c>
      <c r="BA185" s="4">
        <f>North!BA185+South!BA185</f>
        <v>8284.9609999999993</v>
      </c>
      <c r="BB185" s="4">
        <f>North!BB185+South!BB185</f>
        <v>8487.8700000000008</v>
      </c>
      <c r="BC185" s="4">
        <f>North!BC185+South!BC185</f>
        <v>6388.6170000000002</v>
      </c>
      <c r="BD185" s="4">
        <f>North!BD185+South!BD185</f>
        <v>8381.755799999999</v>
      </c>
      <c r="BE185" s="4">
        <f>North!BE185+South!BE185</f>
        <v>13839.323</v>
      </c>
      <c r="BF185" s="51"/>
      <c r="BG185" s="152">
        <v>10761.6963</v>
      </c>
      <c r="BH185" s="152">
        <v>12361.13</v>
      </c>
      <c r="BI185" s="152">
        <v>10889.758900000001</v>
      </c>
      <c r="BJ185" s="152">
        <v>8272.0421000000006</v>
      </c>
      <c r="BK185" s="152">
        <v>11453.5065</v>
      </c>
      <c r="BL185" s="152">
        <v>17861.098300000001</v>
      </c>
      <c r="BM185" s="1438">
        <v>8902.5912000000008</v>
      </c>
    </row>
    <row r="186" spans="1:65" x14ac:dyDescent="0.25">
      <c r="A186" s="37" t="s">
        <v>212</v>
      </c>
      <c r="B186" s="19" t="s">
        <v>43</v>
      </c>
      <c r="C186" s="63">
        <f>SUM(V186                                                                                                                                                                                                                        : INDEX(V186:AG186,$B$2))</f>
        <v>0</v>
      </c>
      <c r="D186" s="63">
        <f>SUM(AH186                                                                                                                                                                                                                         : INDEX(AH186:AS186,$B$2))</f>
        <v>0</v>
      </c>
      <c r="E186" s="63">
        <f>SUM(AT186                                                                                                                                                                                                                        : INDEX(AT186:BE186,$B$2))</f>
        <v>0</v>
      </c>
      <c r="F186" s="63">
        <f>SUM(BG186                                                                                                                                                                                                                          : INDEX(BG186:BR186,$B$2))</f>
        <v>36.042000000000002</v>
      </c>
      <c r="H186" s="4">
        <f t="shared" ref="H186:H194" si="246">SUM(V186:X186)</f>
        <v>0</v>
      </c>
      <c r="I186" s="4">
        <f t="shared" si="235"/>
        <v>0</v>
      </c>
      <c r="J186" s="4">
        <f t="shared" ref="J186:J194" si="247">SUM(AB186:AD186)</f>
        <v>0</v>
      </c>
      <c r="K186" s="4">
        <f t="shared" si="236"/>
        <v>0</v>
      </c>
      <c r="L186" s="4">
        <f t="shared" si="237"/>
        <v>0</v>
      </c>
      <c r="M186" s="4">
        <f t="shared" si="238"/>
        <v>0</v>
      </c>
      <c r="N186" s="4">
        <f t="shared" si="239"/>
        <v>0</v>
      </c>
      <c r="O186" s="4">
        <f t="shared" si="240"/>
        <v>0</v>
      </c>
      <c r="P186" s="4">
        <f t="shared" si="241"/>
        <v>0</v>
      </c>
      <c r="Q186" s="4">
        <f t="shared" si="242"/>
        <v>0</v>
      </c>
      <c r="R186" s="4">
        <f t="shared" si="243"/>
        <v>0</v>
      </c>
      <c r="S186" s="4">
        <f t="shared" si="244"/>
        <v>110.696</v>
      </c>
      <c r="T186" s="152">
        <f t="shared" si="245"/>
        <v>0</v>
      </c>
      <c r="V186" s="4">
        <f>North!V186+South!V186</f>
        <v>0</v>
      </c>
      <c r="W186" s="4">
        <f>North!W186+South!W186</f>
        <v>0</v>
      </c>
      <c r="X186" s="4">
        <f>North!X186+South!X186</f>
        <v>0</v>
      </c>
      <c r="Y186" s="4">
        <f>North!Y186+South!Y186</f>
        <v>0</v>
      </c>
      <c r="Z186" s="4">
        <f>North!Z186+South!Z186</f>
        <v>0</v>
      </c>
      <c r="AA186" s="4">
        <f>North!AA186+South!AA186</f>
        <v>0</v>
      </c>
      <c r="AB186" s="4">
        <f>North!AB186+South!AB186</f>
        <v>0</v>
      </c>
      <c r="AC186" s="4">
        <f>North!AC186+South!AC186</f>
        <v>0</v>
      </c>
      <c r="AD186" s="4">
        <f>North!AD186+South!AD186</f>
        <v>0</v>
      </c>
      <c r="AE186" s="4">
        <f>North!AE186+South!AE186</f>
        <v>0</v>
      </c>
      <c r="AF186" s="4">
        <f>North!AF186+South!AF186</f>
        <v>0</v>
      </c>
      <c r="AG186" s="4">
        <f>North!AG186+South!AG186</f>
        <v>0</v>
      </c>
      <c r="AH186" s="4">
        <f>North!AH186+South!AH186</f>
        <v>0</v>
      </c>
      <c r="AI186" s="4">
        <f>North!AI186+South!AI186</f>
        <v>0</v>
      </c>
      <c r="AJ186" s="4">
        <f>North!AJ186+South!AJ186</f>
        <v>0</v>
      </c>
      <c r="AK186" s="4">
        <f>North!AK186+South!AK186</f>
        <v>0</v>
      </c>
      <c r="AL186" s="4">
        <f>North!AL186+South!AL186</f>
        <v>0</v>
      </c>
      <c r="AM186" s="4">
        <f>North!AM186+South!AM186</f>
        <v>0</v>
      </c>
      <c r="AN186" s="4">
        <f>North!AN186+South!AN186</f>
        <v>0</v>
      </c>
      <c r="AO186" s="4">
        <f>North!AO186+South!AO186</f>
        <v>0</v>
      </c>
      <c r="AP186" s="4">
        <f>North!AP186+South!AP186</f>
        <v>0</v>
      </c>
      <c r="AQ186" s="4">
        <f>North!AQ186+South!AQ186</f>
        <v>0</v>
      </c>
      <c r="AR186" s="4">
        <f>North!AR186+South!AR186</f>
        <v>0</v>
      </c>
      <c r="AS186" s="4">
        <f>North!AS186+South!AS186</f>
        <v>0</v>
      </c>
      <c r="AT186" s="4">
        <f>North!AT186+South!AT186</f>
        <v>0</v>
      </c>
      <c r="AU186" s="4">
        <f>North!AU186+South!AU186</f>
        <v>0</v>
      </c>
      <c r="AV186" s="4">
        <f>North!AV186+South!AV186</f>
        <v>0</v>
      </c>
      <c r="AW186" s="4">
        <f>North!AW186+South!AW186</f>
        <v>0</v>
      </c>
      <c r="AX186" s="4">
        <f>North!AX186+South!AX186</f>
        <v>0</v>
      </c>
      <c r="AY186" s="4">
        <f>North!AY186+South!AY186</f>
        <v>0</v>
      </c>
      <c r="AZ186" s="4">
        <f>North!AZ186+South!AZ186</f>
        <v>0</v>
      </c>
      <c r="BA186" s="4">
        <f>North!BA186+South!BA186</f>
        <v>0</v>
      </c>
      <c r="BB186" s="4">
        <f>North!BB186+South!BB186</f>
        <v>0</v>
      </c>
      <c r="BC186" s="4">
        <f>North!BC186+South!BC186</f>
        <v>0</v>
      </c>
      <c r="BD186" s="4">
        <f>North!BD186+South!BD186</f>
        <v>0</v>
      </c>
      <c r="BE186" s="4">
        <f>North!BE186+South!BE186</f>
        <v>110.696</v>
      </c>
      <c r="BF186" s="51"/>
      <c r="BG186" s="152">
        <v>0</v>
      </c>
      <c r="BH186" s="152">
        <v>0</v>
      </c>
      <c r="BI186" s="152">
        <v>0</v>
      </c>
      <c r="BJ186" s="152">
        <v>0</v>
      </c>
      <c r="BK186" s="152">
        <v>0</v>
      </c>
      <c r="BL186" s="152">
        <v>36.042000000000002</v>
      </c>
      <c r="BM186" s="1438">
        <v>0</v>
      </c>
    </row>
    <row r="187" spans="1:65" x14ac:dyDescent="0.25">
      <c r="A187" s="37" t="s">
        <v>213</v>
      </c>
      <c r="B187" s="19" t="s">
        <v>44</v>
      </c>
      <c r="C187" s="63">
        <f>SUM(V187                                                                                                                                                                                                                        : INDEX(V187:AG187,$B$2))</f>
        <v>75.644000000000005</v>
      </c>
      <c r="D187" s="63">
        <f>SUM(AH187                                                                                                                                                                                                                         : INDEX(AH187:AS187,$B$2))</f>
        <v>74.311000000000007</v>
      </c>
      <c r="E187" s="63">
        <f>SUM(AT187                                                                                                                                                                                                                        : INDEX(AT187:BE187,$B$2))</f>
        <v>0</v>
      </c>
      <c r="F187" s="63">
        <f>SUM(BG187                                                                                                                                                                                                                          : INDEX(BG187:BR187,$B$2))</f>
        <v>186.745</v>
      </c>
      <c r="H187" s="4">
        <f t="shared" si="246"/>
        <v>0</v>
      </c>
      <c r="I187" s="4">
        <f t="shared" si="235"/>
        <v>75.644000000000005</v>
      </c>
      <c r="J187" s="4">
        <f t="shared" si="247"/>
        <v>0</v>
      </c>
      <c r="K187" s="4">
        <f t="shared" si="236"/>
        <v>68.644999999999996</v>
      </c>
      <c r="L187" s="4">
        <f t="shared" si="237"/>
        <v>0</v>
      </c>
      <c r="M187" s="4">
        <f t="shared" si="238"/>
        <v>74.311000000000007</v>
      </c>
      <c r="N187" s="4">
        <f t="shared" si="239"/>
        <v>105.136</v>
      </c>
      <c r="O187" s="4">
        <f t="shared" si="240"/>
        <v>8.9440000000000008</v>
      </c>
      <c r="P187" s="4">
        <f t="shared" si="241"/>
        <v>0</v>
      </c>
      <c r="Q187" s="4">
        <f t="shared" si="242"/>
        <v>0</v>
      </c>
      <c r="R187" s="4">
        <f t="shared" si="243"/>
        <v>0</v>
      </c>
      <c r="S187" s="4">
        <f t="shared" si="244"/>
        <v>17.436</v>
      </c>
      <c r="T187" s="152">
        <f t="shared" si="245"/>
        <v>0</v>
      </c>
      <c r="V187" s="4">
        <f>North!V187+South!V187</f>
        <v>0</v>
      </c>
      <c r="W187" s="4">
        <f>North!W187+South!W187</f>
        <v>0</v>
      </c>
      <c r="X187" s="4">
        <f>North!X187+South!X187</f>
        <v>0</v>
      </c>
      <c r="Y187" s="4">
        <f>North!Y187+South!Y187</f>
        <v>0</v>
      </c>
      <c r="Z187" s="4">
        <f>North!Z187+South!Z187</f>
        <v>75.644000000000005</v>
      </c>
      <c r="AA187" s="4">
        <f>North!AA187+South!AA187</f>
        <v>0</v>
      </c>
      <c r="AB187" s="4">
        <f>North!AB187+South!AB187</f>
        <v>0</v>
      </c>
      <c r="AC187" s="4">
        <f>North!AC187+South!AC187</f>
        <v>0</v>
      </c>
      <c r="AD187" s="4">
        <f>North!AD187+South!AD187</f>
        <v>0</v>
      </c>
      <c r="AE187" s="4">
        <f>North!AE187+South!AE187</f>
        <v>0</v>
      </c>
      <c r="AF187" s="4">
        <f>North!AF187+South!AF187</f>
        <v>0</v>
      </c>
      <c r="AG187" s="4">
        <f>North!AG187+South!AG187</f>
        <v>68.644999999999996</v>
      </c>
      <c r="AH187" s="4">
        <f>North!AH187+South!AH187</f>
        <v>0</v>
      </c>
      <c r="AI187" s="4">
        <f>North!AI187+South!AI187</f>
        <v>0</v>
      </c>
      <c r="AJ187" s="4">
        <f>North!AJ187+South!AJ187</f>
        <v>0</v>
      </c>
      <c r="AK187" s="4">
        <f>North!AK187+South!AK187</f>
        <v>74.311000000000007</v>
      </c>
      <c r="AL187" s="4">
        <f>North!AL187+South!AL187</f>
        <v>0</v>
      </c>
      <c r="AM187" s="4">
        <f>North!AM187+South!AM187</f>
        <v>0</v>
      </c>
      <c r="AN187" s="4">
        <f>North!AN187+South!AN187</f>
        <v>0</v>
      </c>
      <c r="AO187" s="4">
        <f>North!AO187+South!AO187</f>
        <v>0</v>
      </c>
      <c r="AP187" s="4">
        <f>North!AP187+South!AP187</f>
        <v>105.136</v>
      </c>
      <c r="AQ187" s="4">
        <f>North!AQ187+South!AQ187</f>
        <v>0</v>
      </c>
      <c r="AR187" s="4">
        <f>North!AR187+South!AR187</f>
        <v>8.9440000000000008</v>
      </c>
      <c r="AS187" s="4">
        <f>North!AS187+South!AS187</f>
        <v>0</v>
      </c>
      <c r="AT187" s="4">
        <f>North!AT187+South!AT187</f>
        <v>0</v>
      </c>
      <c r="AU187" s="4">
        <f>North!AU187+South!AU187</f>
        <v>0</v>
      </c>
      <c r="AV187" s="4">
        <f>North!AV187+South!AV187</f>
        <v>0</v>
      </c>
      <c r="AW187" s="4">
        <f>North!AW187+South!AW187</f>
        <v>0</v>
      </c>
      <c r="AX187" s="4">
        <f>North!AX187+South!AX187</f>
        <v>0</v>
      </c>
      <c r="AY187" s="4">
        <f>North!AY187+South!AY187</f>
        <v>0</v>
      </c>
      <c r="AZ187" s="4">
        <f>North!AZ187+South!AZ187</f>
        <v>0</v>
      </c>
      <c r="BA187" s="4">
        <f>North!BA187+South!BA187</f>
        <v>0</v>
      </c>
      <c r="BB187" s="4">
        <f>North!BB187+South!BB187</f>
        <v>0</v>
      </c>
      <c r="BC187" s="4">
        <f>North!BC187+South!BC187</f>
        <v>0</v>
      </c>
      <c r="BD187" s="4">
        <f>North!BD187+South!BD187</f>
        <v>17.436</v>
      </c>
      <c r="BE187" s="4">
        <f>North!BE187+South!BE187</f>
        <v>0</v>
      </c>
      <c r="BF187" s="51"/>
      <c r="BG187" s="152">
        <v>0</v>
      </c>
      <c r="BH187" s="152">
        <v>0</v>
      </c>
      <c r="BI187" s="152">
        <v>0</v>
      </c>
      <c r="BJ187" s="152">
        <v>0</v>
      </c>
      <c r="BK187" s="152">
        <v>0</v>
      </c>
      <c r="BL187" s="152">
        <v>121.569</v>
      </c>
      <c r="BM187" s="1438">
        <v>65.176000000000002</v>
      </c>
    </row>
    <row r="188" spans="1:65" x14ac:dyDescent="0.25">
      <c r="A188" s="37" t="s">
        <v>214</v>
      </c>
      <c r="B188" s="19" t="s">
        <v>45</v>
      </c>
      <c r="C188" s="63">
        <f>SUM(V188                                                                                                                                                                                                                        : INDEX(V188:AG188,$B$2))</f>
        <v>256.59100000000001</v>
      </c>
      <c r="D188" s="63">
        <f>SUM(AH188                                                                                                                                                                                                                         : INDEX(AH188:AS188,$B$2))</f>
        <v>269.976</v>
      </c>
      <c r="E188" s="63">
        <f>SUM(AT188                                                                                                                                                                                                                        : INDEX(AT188:BE188,$B$2))</f>
        <v>62.823</v>
      </c>
      <c r="F188" s="63">
        <f>SUM(BG188                                                                                                                                                                                                                          : INDEX(BG188:BR188,$B$2))</f>
        <v>451.61800000000005</v>
      </c>
      <c r="H188" s="4">
        <f t="shared" si="246"/>
        <v>140.71199999999999</v>
      </c>
      <c r="I188" s="4">
        <f t="shared" si="235"/>
        <v>54.957000000000001</v>
      </c>
      <c r="J188" s="4">
        <f t="shared" si="247"/>
        <v>60.921999999999997</v>
      </c>
      <c r="K188" s="4">
        <f t="shared" si="236"/>
        <v>4.1219999999999999</v>
      </c>
      <c r="L188" s="4">
        <f t="shared" si="237"/>
        <v>0</v>
      </c>
      <c r="M188" s="4">
        <f t="shared" si="238"/>
        <v>139.602</v>
      </c>
      <c r="N188" s="4">
        <f t="shared" si="239"/>
        <v>152.39599999999999</v>
      </c>
      <c r="O188" s="4">
        <f t="shared" si="240"/>
        <v>400.96300000000002</v>
      </c>
      <c r="P188" s="4">
        <f t="shared" si="241"/>
        <v>30.663</v>
      </c>
      <c r="Q188" s="4">
        <f t="shared" si="242"/>
        <v>20.8</v>
      </c>
      <c r="R188" s="4">
        <f t="shared" si="243"/>
        <v>15.411</v>
      </c>
      <c r="S188" s="4">
        <f t="shared" si="244"/>
        <v>168.911</v>
      </c>
      <c r="T188" s="152">
        <f t="shared" si="245"/>
        <v>159.76900000000001</v>
      </c>
      <c r="V188" s="4">
        <f>North!V188+South!V188</f>
        <v>140.71199999999999</v>
      </c>
      <c r="W188" s="4">
        <f>North!W188+South!W188</f>
        <v>0</v>
      </c>
      <c r="X188" s="4">
        <f>North!X188+South!X188</f>
        <v>0</v>
      </c>
      <c r="Y188" s="4">
        <f>North!Y188+South!Y188</f>
        <v>0</v>
      </c>
      <c r="Z188" s="4">
        <f>North!Z188+South!Z188</f>
        <v>0</v>
      </c>
      <c r="AA188" s="4">
        <f>North!AA188+South!AA188</f>
        <v>54.957000000000001</v>
      </c>
      <c r="AB188" s="4">
        <f>North!AB188+South!AB188</f>
        <v>60.921999999999997</v>
      </c>
      <c r="AC188" s="4">
        <f>North!AC188+South!AC188</f>
        <v>0</v>
      </c>
      <c r="AD188" s="4">
        <f>North!AD188+South!AD188</f>
        <v>0</v>
      </c>
      <c r="AE188" s="4">
        <f>North!AE188+South!AE188</f>
        <v>0</v>
      </c>
      <c r="AF188" s="4">
        <f>North!AF188+South!AF188</f>
        <v>0</v>
      </c>
      <c r="AG188" s="4">
        <f>North!AG188+South!AG188</f>
        <v>4.1219999999999999</v>
      </c>
      <c r="AH188" s="4">
        <f>North!AH188+South!AH188</f>
        <v>0</v>
      </c>
      <c r="AI188" s="4">
        <f>North!AI188+South!AI188</f>
        <v>0</v>
      </c>
      <c r="AJ188" s="4">
        <f>North!AJ188+South!AJ188</f>
        <v>0</v>
      </c>
      <c r="AK188" s="4">
        <f>North!AK188+South!AK188</f>
        <v>54.929000000000002</v>
      </c>
      <c r="AL188" s="4">
        <f>North!AL188+South!AL188</f>
        <v>17.068999999999999</v>
      </c>
      <c r="AM188" s="4">
        <f>North!AM188+South!AM188</f>
        <v>67.603999999999999</v>
      </c>
      <c r="AN188" s="4">
        <f>North!AN188+South!AN188</f>
        <v>130.374</v>
      </c>
      <c r="AO188" s="4">
        <f>North!AO188+South!AO188</f>
        <v>22.021999999999998</v>
      </c>
      <c r="AP188" s="4">
        <f>North!AP188+South!AP188</f>
        <v>0</v>
      </c>
      <c r="AQ188" s="4">
        <f>North!AQ188+South!AQ188</f>
        <v>44.93</v>
      </c>
      <c r="AR188" s="4">
        <f>North!AR188+South!AR188</f>
        <v>311.8</v>
      </c>
      <c r="AS188" s="4">
        <f>North!AS188+South!AS188</f>
        <v>44.233000000000004</v>
      </c>
      <c r="AT188" s="4">
        <f>North!AT188+South!AT188</f>
        <v>17.384</v>
      </c>
      <c r="AU188" s="4">
        <f>North!AU188+South!AU188</f>
        <v>13.279</v>
      </c>
      <c r="AV188" s="4">
        <f>North!AV188+South!AV188</f>
        <v>0</v>
      </c>
      <c r="AW188" s="4">
        <f>North!AW188+South!AW188</f>
        <v>0</v>
      </c>
      <c r="AX188" s="4">
        <f>North!AX188+South!AX188</f>
        <v>0</v>
      </c>
      <c r="AY188" s="4">
        <f>North!AY188+South!AY188</f>
        <v>20.8</v>
      </c>
      <c r="AZ188" s="4">
        <f>North!AZ188+South!AZ188</f>
        <v>11.36</v>
      </c>
      <c r="BA188" s="4">
        <f>North!BA188+South!BA188</f>
        <v>4.0510000000000002</v>
      </c>
      <c r="BB188" s="4">
        <f>North!BB188+South!BB188</f>
        <v>0</v>
      </c>
      <c r="BC188" s="4">
        <f>North!BC188+South!BC188</f>
        <v>0</v>
      </c>
      <c r="BD188" s="4">
        <f>North!BD188+South!BD188</f>
        <v>90.428000000000011</v>
      </c>
      <c r="BE188" s="4">
        <f>North!BE188+South!BE188</f>
        <v>78.483000000000004</v>
      </c>
      <c r="BF188" s="51"/>
      <c r="BG188" s="152">
        <v>34.758000000000003</v>
      </c>
      <c r="BH188" s="152">
        <v>125.011</v>
      </c>
      <c r="BI188" s="152">
        <v>0</v>
      </c>
      <c r="BJ188" s="152">
        <v>0</v>
      </c>
      <c r="BK188" s="152">
        <v>13.547000000000001</v>
      </c>
      <c r="BL188" s="152">
        <v>114.282</v>
      </c>
      <c r="BM188" s="1438">
        <v>164.02</v>
      </c>
    </row>
    <row r="189" spans="1:65" x14ac:dyDescent="0.25">
      <c r="A189" s="37" t="s">
        <v>215</v>
      </c>
      <c r="B189" s="19" t="s">
        <v>46</v>
      </c>
      <c r="C189" s="63">
        <f>SUM(V189                                                                                                                                                                                                                        : INDEX(V189:AG189,$B$2))</f>
        <v>196.17499999999998</v>
      </c>
      <c r="D189" s="63">
        <f>SUM(AH189                                                                                                                                                                                                                         : INDEX(AH189:AS189,$B$2))</f>
        <v>584.67200000000003</v>
      </c>
      <c r="E189" s="63">
        <f>SUM(AT189                                                                                                                                                                                                                        : INDEX(AT189:BE189,$B$2))</f>
        <v>501.11099999999999</v>
      </c>
      <c r="F189" s="63">
        <f>SUM(BG189                                                                                                                                                                                                                          : INDEX(BG189:BR189,$B$2))</f>
        <v>351.57600000000002</v>
      </c>
      <c r="H189" s="4">
        <f t="shared" si="246"/>
        <v>93.53</v>
      </c>
      <c r="I189" s="4">
        <f t="shared" si="235"/>
        <v>72.938999999999993</v>
      </c>
      <c r="J189" s="4">
        <f t="shared" si="247"/>
        <v>205.56599999999997</v>
      </c>
      <c r="K189" s="4">
        <f t="shared" si="236"/>
        <v>289.93799999999999</v>
      </c>
      <c r="L189" s="4">
        <f t="shared" si="237"/>
        <v>116.35099999999998</v>
      </c>
      <c r="M189" s="4">
        <f t="shared" si="238"/>
        <v>317.17500000000001</v>
      </c>
      <c r="N189" s="4">
        <f t="shared" si="239"/>
        <v>600.26199999999994</v>
      </c>
      <c r="O189" s="4">
        <f t="shared" si="240"/>
        <v>448.22699999999998</v>
      </c>
      <c r="P189" s="4">
        <f t="shared" si="241"/>
        <v>472.62099999999998</v>
      </c>
      <c r="Q189" s="4">
        <f t="shared" si="242"/>
        <v>28.490000000000002</v>
      </c>
      <c r="R189" s="4">
        <f t="shared" si="243"/>
        <v>57.690999999999995</v>
      </c>
      <c r="S189" s="4">
        <f t="shared" si="244"/>
        <v>315.36700000000002</v>
      </c>
      <c r="T189" s="152">
        <f t="shared" si="245"/>
        <v>232.84799999999998</v>
      </c>
      <c r="V189" s="4">
        <f>North!V189+South!V189</f>
        <v>0</v>
      </c>
      <c r="W189" s="4">
        <f>North!W189+South!W189</f>
        <v>30.324999999999999</v>
      </c>
      <c r="X189" s="4">
        <f>North!X189+South!X189</f>
        <v>63.204999999999998</v>
      </c>
      <c r="Y189" s="4">
        <f>North!Y189+South!Y189</f>
        <v>59.848999999999997</v>
      </c>
      <c r="Z189" s="4">
        <f>North!Z189+South!Z189</f>
        <v>0</v>
      </c>
      <c r="AA189" s="4">
        <f>North!AA189+South!AA189</f>
        <v>13.09</v>
      </c>
      <c r="AB189" s="4">
        <f>North!AB189+South!AB189</f>
        <v>29.706</v>
      </c>
      <c r="AC189" s="4">
        <f>North!AC189+South!AC189</f>
        <v>104.059</v>
      </c>
      <c r="AD189" s="4">
        <f>North!AD189+South!AD189</f>
        <v>71.801000000000002</v>
      </c>
      <c r="AE189" s="4">
        <f>North!AE189+South!AE189</f>
        <v>151.511</v>
      </c>
      <c r="AF189" s="4">
        <f>North!AF189+South!AF189</f>
        <v>19.744</v>
      </c>
      <c r="AG189" s="4">
        <f>North!AG189+South!AG189</f>
        <v>118.68299999999999</v>
      </c>
      <c r="AH189" s="4">
        <f>North!AH189+South!AH189</f>
        <v>76.390999999999991</v>
      </c>
      <c r="AI189" s="4">
        <f>North!AI189+South!AI189</f>
        <v>23.695</v>
      </c>
      <c r="AJ189" s="4">
        <f>North!AJ189+South!AJ189</f>
        <v>16.265000000000001</v>
      </c>
      <c r="AK189" s="4">
        <f>North!AK189+South!AK189</f>
        <v>201.22200000000001</v>
      </c>
      <c r="AL189" s="4">
        <f>North!AL189+South!AL189</f>
        <v>93.013999999999996</v>
      </c>
      <c r="AM189" s="4">
        <f>North!AM189+South!AM189</f>
        <v>22.939</v>
      </c>
      <c r="AN189" s="4">
        <f>North!AN189+South!AN189</f>
        <v>151.14599999999999</v>
      </c>
      <c r="AO189" s="4">
        <f>North!AO189+South!AO189</f>
        <v>156.29199999999997</v>
      </c>
      <c r="AP189" s="4">
        <f>North!AP189+South!AP189</f>
        <v>292.82400000000001</v>
      </c>
      <c r="AQ189" s="4">
        <f>North!AQ189+South!AQ189</f>
        <v>136.88399999999999</v>
      </c>
      <c r="AR189" s="4">
        <f>North!AR189+South!AR189</f>
        <v>105.983</v>
      </c>
      <c r="AS189" s="4">
        <f>North!AS189+South!AS189</f>
        <v>205.36</v>
      </c>
      <c r="AT189" s="4">
        <f>North!AT189+South!AT189</f>
        <v>170.589</v>
      </c>
      <c r="AU189" s="4">
        <f>North!AU189+South!AU189</f>
        <v>235.84199999999998</v>
      </c>
      <c r="AV189" s="4">
        <f>North!AV189+South!AV189</f>
        <v>66.19</v>
      </c>
      <c r="AW189" s="4">
        <f>North!AW189+South!AW189</f>
        <v>26.01</v>
      </c>
      <c r="AX189" s="4">
        <f>North!AX189+South!AX189</f>
        <v>2.48</v>
      </c>
      <c r="AY189" s="4">
        <f>North!AY189+South!AY189</f>
        <v>0</v>
      </c>
      <c r="AZ189" s="4">
        <f>North!AZ189+South!AZ189</f>
        <v>0</v>
      </c>
      <c r="BA189" s="4">
        <f>North!BA189+South!BA189</f>
        <v>47.854999999999997</v>
      </c>
      <c r="BB189" s="4">
        <f>North!BB189+South!BB189</f>
        <v>9.8360000000000003</v>
      </c>
      <c r="BC189" s="4">
        <f>North!BC189+South!BC189</f>
        <v>3.367</v>
      </c>
      <c r="BD189" s="4">
        <f>North!BD189+South!BD189</f>
        <v>255.95499999999998</v>
      </c>
      <c r="BE189" s="4">
        <f>North!BE189+South!BE189</f>
        <v>56.045000000000002</v>
      </c>
      <c r="BF189" s="51"/>
      <c r="BG189" s="152">
        <v>140.108</v>
      </c>
      <c r="BH189" s="152">
        <v>60.878</v>
      </c>
      <c r="BI189" s="152">
        <v>31.861999999999998</v>
      </c>
      <c r="BJ189" s="152">
        <v>51.154000000000003</v>
      </c>
      <c r="BK189" s="152">
        <v>14.962999999999999</v>
      </c>
      <c r="BL189" s="152">
        <v>10.23</v>
      </c>
      <c r="BM189" s="1438">
        <v>42.381</v>
      </c>
    </row>
    <row r="190" spans="1:65" x14ac:dyDescent="0.25">
      <c r="A190" s="37" t="s">
        <v>216</v>
      </c>
      <c r="B190" s="19" t="s">
        <v>47</v>
      </c>
      <c r="C190" s="63">
        <f>SUM(V190                                                                                                                                                                                                                        : INDEX(V190:AG190,$B$2))</f>
        <v>1460.6588000000002</v>
      </c>
      <c r="D190" s="63">
        <f>SUM(AH190                                                                                                                                                                                                                         : INDEX(AH190:AS190,$B$2))</f>
        <v>4438.0645999999997</v>
      </c>
      <c r="E190" s="63">
        <f>SUM(AT190                                                                                                                                                                                                                        : INDEX(AT190:BE190,$B$2))</f>
        <v>4565.9930000000004</v>
      </c>
      <c r="F190" s="63">
        <f>SUM(BG190                                                                                                                                                                                                                          : INDEX(BG190:BR190,$B$2))</f>
        <v>4397.308</v>
      </c>
      <c r="H190" s="4">
        <f t="shared" si="246"/>
        <v>253.51900000000001</v>
      </c>
      <c r="I190" s="4">
        <f t="shared" si="235"/>
        <v>916.0258</v>
      </c>
      <c r="J190" s="4">
        <f t="shared" si="247"/>
        <v>1415.826</v>
      </c>
      <c r="K190" s="4">
        <f t="shared" si="236"/>
        <v>2315.7429000000002</v>
      </c>
      <c r="L190" s="4">
        <f t="shared" si="237"/>
        <v>2104.5066000000002</v>
      </c>
      <c r="M190" s="4">
        <f t="shared" si="238"/>
        <v>1773.73</v>
      </c>
      <c r="N190" s="4">
        <f t="shared" si="239"/>
        <v>1807.172</v>
      </c>
      <c r="O190" s="4">
        <f t="shared" si="240"/>
        <v>3550.3105000000005</v>
      </c>
      <c r="P190" s="4">
        <f t="shared" si="241"/>
        <v>1572.6229999999998</v>
      </c>
      <c r="Q190" s="4">
        <f t="shared" si="242"/>
        <v>2061.1</v>
      </c>
      <c r="R190" s="4">
        <f t="shared" si="243"/>
        <v>3332.0834999999997</v>
      </c>
      <c r="S190" s="4">
        <f t="shared" si="244"/>
        <v>3263.578</v>
      </c>
      <c r="T190" s="152">
        <f t="shared" si="245"/>
        <v>2082.4960000000001</v>
      </c>
      <c r="V190" s="4">
        <f>North!V190+South!V190</f>
        <v>212.93</v>
      </c>
      <c r="W190" s="4">
        <f>North!W190+South!W190</f>
        <v>0</v>
      </c>
      <c r="X190" s="4">
        <f>North!X190+South!X190</f>
        <v>40.588999999999999</v>
      </c>
      <c r="Y190" s="4">
        <f>North!Y190+South!Y190</f>
        <v>104.917</v>
      </c>
      <c r="Z190" s="4">
        <f>North!Z190+South!Z190</f>
        <v>236.476</v>
      </c>
      <c r="AA190" s="4">
        <f>North!AA190+South!AA190</f>
        <v>574.63279999999997</v>
      </c>
      <c r="AB190" s="4">
        <f>North!AB190+South!AB190</f>
        <v>291.11399999999998</v>
      </c>
      <c r="AC190" s="4">
        <f>North!AC190+South!AC190</f>
        <v>678.72699999999998</v>
      </c>
      <c r="AD190" s="4">
        <f>North!AD190+South!AD190</f>
        <v>445.98500000000001</v>
      </c>
      <c r="AE190" s="4">
        <f>North!AE190+South!AE190</f>
        <v>340.20800000000003</v>
      </c>
      <c r="AF190" s="4">
        <f>North!AF190+South!AF190</f>
        <v>799.66059999999993</v>
      </c>
      <c r="AG190" s="4">
        <f>North!AG190+South!AG190</f>
        <v>1175.8742999999999</v>
      </c>
      <c r="AH190" s="4">
        <f>North!AH190+South!AH190</f>
        <v>874.77800000000002</v>
      </c>
      <c r="AI190" s="4">
        <f>North!AI190+South!AI190</f>
        <v>642.32659999999998</v>
      </c>
      <c r="AJ190" s="4">
        <f>North!AJ190+South!AJ190</f>
        <v>587.40200000000004</v>
      </c>
      <c r="AK190" s="4">
        <f>North!AK190+South!AK190</f>
        <v>705.61500000000001</v>
      </c>
      <c r="AL190" s="4">
        <f>North!AL190+South!AL190</f>
        <v>552.61500000000001</v>
      </c>
      <c r="AM190" s="4">
        <f>North!AM190+South!AM190</f>
        <v>515.5</v>
      </c>
      <c r="AN190" s="4">
        <f>North!AN190+South!AN190</f>
        <v>559.82799999999997</v>
      </c>
      <c r="AO190" s="4">
        <f>North!AO190+South!AO190</f>
        <v>587.95000000000005</v>
      </c>
      <c r="AP190" s="4">
        <f>North!AP190+South!AP190</f>
        <v>659.39400000000001</v>
      </c>
      <c r="AQ190" s="4">
        <f>North!AQ190+South!AQ190</f>
        <v>729.83500000000004</v>
      </c>
      <c r="AR190" s="4">
        <f>North!AR190+South!AR190</f>
        <v>1340.2665000000002</v>
      </c>
      <c r="AS190" s="4">
        <f>North!AS190+South!AS190</f>
        <v>1480.2090000000001</v>
      </c>
      <c r="AT190" s="4">
        <f>North!AT190+South!AT190</f>
        <v>528.35799999999995</v>
      </c>
      <c r="AU190" s="4">
        <f>North!AU190+South!AU190</f>
        <v>358.44499999999999</v>
      </c>
      <c r="AV190" s="4">
        <f>North!AV190+South!AV190</f>
        <v>685.81999999999994</v>
      </c>
      <c r="AW190" s="4">
        <f>North!AW190+South!AW190</f>
        <v>424.72</v>
      </c>
      <c r="AX190" s="4">
        <f>North!AX190+South!AX190</f>
        <v>516.92999999999995</v>
      </c>
      <c r="AY190" s="4">
        <f>North!AY190+South!AY190</f>
        <v>1119.45</v>
      </c>
      <c r="AZ190" s="4">
        <f>North!AZ190+South!AZ190</f>
        <v>932.27</v>
      </c>
      <c r="BA190" s="4">
        <f>North!BA190+South!BA190</f>
        <v>1122.345</v>
      </c>
      <c r="BB190" s="4">
        <f>North!BB190+South!BB190</f>
        <v>1277.4684999999999</v>
      </c>
      <c r="BC190" s="4">
        <f>North!BC190+South!BC190</f>
        <v>851.46600000000001</v>
      </c>
      <c r="BD190" s="4">
        <f>North!BD190+South!BD190</f>
        <v>954.27499999999998</v>
      </c>
      <c r="BE190" s="4">
        <f>North!BE190+South!BE190</f>
        <v>1457.837</v>
      </c>
      <c r="BF190" s="51"/>
      <c r="BG190" s="152">
        <v>645.95799999999997</v>
      </c>
      <c r="BH190" s="152">
        <v>603.87300000000005</v>
      </c>
      <c r="BI190" s="152">
        <v>832.66499999999996</v>
      </c>
      <c r="BJ190" s="152">
        <v>409.66800000000001</v>
      </c>
      <c r="BK190" s="152">
        <v>662.38699999999994</v>
      </c>
      <c r="BL190" s="152">
        <v>575.94399999999996</v>
      </c>
      <c r="BM190" s="1438">
        <v>666.81299999999999</v>
      </c>
    </row>
    <row r="191" spans="1:65" x14ac:dyDescent="0.25">
      <c r="A191" s="37" t="s">
        <v>217</v>
      </c>
      <c r="B191" s="19" t="s">
        <v>48</v>
      </c>
      <c r="C191" s="63">
        <f>SUM(V191                                                                                                                                                                                                                        : INDEX(V191:AG191,$B$2))</f>
        <v>12900.281300000001</v>
      </c>
      <c r="D191" s="63">
        <f>SUM(AH191                                                                                                                                                                                                                         : INDEX(AH191:AS191,$B$2))</f>
        <v>59562.748500000016</v>
      </c>
      <c r="E191" s="63">
        <f>SUM(AT191                                                                                                                                                                                                                        : INDEX(AT191:BE191,$B$2))</f>
        <v>104976.73340000026</v>
      </c>
      <c r="F191" s="63">
        <f>SUM(BG191                                                                                                                                                                                                                          : INDEX(BG191:BR191,$B$2))</f>
        <v>110684.1603</v>
      </c>
      <c r="H191" s="4">
        <f t="shared" si="246"/>
        <v>4064.837</v>
      </c>
      <c r="I191" s="4">
        <f t="shared" si="235"/>
        <v>5396.8393999999998</v>
      </c>
      <c r="J191" s="4">
        <f t="shared" si="247"/>
        <v>11655.5841</v>
      </c>
      <c r="K191" s="4">
        <f t="shared" si="236"/>
        <v>21760.748400000011</v>
      </c>
      <c r="L191" s="4">
        <f t="shared" si="237"/>
        <v>24098.26990000001</v>
      </c>
      <c r="M191" s="4">
        <f t="shared" si="238"/>
        <v>25169.424600000009</v>
      </c>
      <c r="N191" s="4">
        <f t="shared" si="239"/>
        <v>39280.446600000068</v>
      </c>
      <c r="O191" s="4">
        <f t="shared" si="240"/>
        <v>62174.630900000127</v>
      </c>
      <c r="P191" s="4">
        <f t="shared" si="241"/>
        <v>51523.943400000251</v>
      </c>
      <c r="Q191" s="4">
        <f t="shared" si="242"/>
        <v>39232.879999999997</v>
      </c>
      <c r="R191" s="4">
        <f t="shared" si="243"/>
        <v>47117.327300000004</v>
      </c>
      <c r="S191" s="4">
        <f t="shared" si="244"/>
        <v>61847.491300000002</v>
      </c>
      <c r="T191" s="152">
        <f t="shared" si="245"/>
        <v>51577.407399999996</v>
      </c>
      <c r="V191" s="4">
        <f>North!V191+South!V191</f>
        <v>1655.0630000000001</v>
      </c>
      <c r="W191" s="4">
        <f>North!W191+South!W191</f>
        <v>1229.1089999999999</v>
      </c>
      <c r="X191" s="4">
        <f>North!X191+South!X191</f>
        <v>1180.665</v>
      </c>
      <c r="Y191" s="4">
        <f>North!Y191+South!Y191</f>
        <v>1350.9659999999999</v>
      </c>
      <c r="Z191" s="4">
        <f>North!Z191+South!Z191</f>
        <v>1575.8166999999999</v>
      </c>
      <c r="AA191" s="4">
        <f>North!AA191+South!AA191</f>
        <v>2470.0567000000001</v>
      </c>
      <c r="AB191" s="4">
        <f>North!AB191+South!AB191</f>
        <v>3438.6048999999998</v>
      </c>
      <c r="AC191" s="4">
        <f>North!AC191+South!AC191</f>
        <v>3784.4967000000001</v>
      </c>
      <c r="AD191" s="4">
        <f>North!AD191+South!AD191</f>
        <v>4432.4825000000001</v>
      </c>
      <c r="AE191" s="4">
        <f>North!AE191+South!AE191</f>
        <v>5283.6748000000007</v>
      </c>
      <c r="AF191" s="4">
        <f>North!AF191+South!AF191</f>
        <v>6342.1723000000002</v>
      </c>
      <c r="AG191" s="4">
        <f>North!AG191+South!AG191</f>
        <v>10134.90130000001</v>
      </c>
      <c r="AH191" s="4">
        <f>North!AH191+South!AH191</f>
        <v>9077.3847000000096</v>
      </c>
      <c r="AI191" s="4">
        <f>North!AI191+South!AI191</f>
        <v>7925.4912999999997</v>
      </c>
      <c r="AJ191" s="4">
        <f>North!AJ191+South!AJ191</f>
        <v>7095.3938999999991</v>
      </c>
      <c r="AK191" s="4">
        <f>North!AK191+South!AK191</f>
        <v>6379.1886999999997</v>
      </c>
      <c r="AL191" s="4">
        <f>North!AL191+South!AL191</f>
        <v>8295.9349999999995</v>
      </c>
      <c r="AM191" s="4">
        <f>North!AM191+South!AM191</f>
        <v>10494.300900000009</v>
      </c>
      <c r="AN191" s="4">
        <f>North!AN191+South!AN191</f>
        <v>10295.054</v>
      </c>
      <c r="AO191" s="4">
        <f>North!AO191+South!AO191</f>
        <v>13530.058100000031</v>
      </c>
      <c r="AP191" s="4">
        <f>North!AP191+South!AP191</f>
        <v>15455.334500000041</v>
      </c>
      <c r="AQ191" s="4">
        <f>North!AQ191+South!AQ191</f>
        <v>15489.42200000003</v>
      </c>
      <c r="AR191" s="4">
        <f>North!AR191+South!AR191</f>
        <v>20779.196799999998</v>
      </c>
      <c r="AS191" s="4">
        <f>North!AS191+South!AS191</f>
        <v>25906.012100000102</v>
      </c>
      <c r="AT191" s="4">
        <f>North!AT191+South!AT191</f>
        <v>24382.145000000201</v>
      </c>
      <c r="AU191" s="4">
        <f>North!AU191+South!AU191</f>
        <v>15161.818400000051</v>
      </c>
      <c r="AV191" s="4">
        <f>North!AV191+South!AV191</f>
        <v>11979.98</v>
      </c>
      <c r="AW191" s="4">
        <f>North!AW191+South!AW191</f>
        <v>9674.52</v>
      </c>
      <c r="AX191" s="4">
        <f>North!AX191+South!AX191</f>
        <v>14599.689999999999</v>
      </c>
      <c r="AY191" s="4">
        <f>North!AY191+South!AY191</f>
        <v>14958.67</v>
      </c>
      <c r="AZ191" s="4">
        <f>North!AZ191+South!AZ191</f>
        <v>14219.91</v>
      </c>
      <c r="BA191" s="4">
        <f>North!BA191+South!BA191</f>
        <v>16221.621999999999</v>
      </c>
      <c r="BB191" s="4">
        <f>North!BB191+South!BB191</f>
        <v>16675.795300000002</v>
      </c>
      <c r="BC191" s="4">
        <f>North!BC191+South!BC191</f>
        <v>17035.914000000001</v>
      </c>
      <c r="BD191" s="4">
        <f>North!BD191+South!BD191</f>
        <v>21098.882299999997</v>
      </c>
      <c r="BE191" s="4">
        <f>North!BE191+South!BE191</f>
        <v>23712.695</v>
      </c>
      <c r="BF191" s="51"/>
      <c r="BG191" s="152">
        <v>23053.525699999998</v>
      </c>
      <c r="BH191" s="152">
        <v>15833.422</v>
      </c>
      <c r="BI191" s="152">
        <v>12690.459699999999</v>
      </c>
      <c r="BJ191" s="152">
        <v>13292.5219</v>
      </c>
      <c r="BK191" s="152">
        <v>14494.275100000001</v>
      </c>
      <c r="BL191" s="152">
        <v>14617.6389</v>
      </c>
      <c r="BM191" s="1438">
        <v>16702.316999999999</v>
      </c>
    </row>
    <row r="192" spans="1:65" x14ac:dyDescent="0.25">
      <c r="A192" s="37" t="s">
        <v>218</v>
      </c>
      <c r="B192" s="19" t="s">
        <v>49</v>
      </c>
      <c r="C192" s="63">
        <f>SUM(V192                                                                                                                                                                                                                        : INDEX(V192:AG192,$B$2))</f>
        <v>0</v>
      </c>
      <c r="D192" s="63">
        <f>SUM(AH192                                                                                                                                                                                                                         : INDEX(AH192:AS192,$B$2))</f>
        <v>0</v>
      </c>
      <c r="E192" s="63">
        <f>SUM(AT192                                                                                                                                                                                                                        : INDEX(AT192:BE192,$B$2))</f>
        <v>55420.92240000001</v>
      </c>
      <c r="F192" s="63">
        <f>SUM(BG192                                                                                                                                                                                                                          : INDEX(BG192:BR192,$B$2))</f>
        <v>192186.79820000002</v>
      </c>
      <c r="H192" s="4">
        <f t="shared" si="246"/>
        <v>0</v>
      </c>
      <c r="I192" s="4">
        <f t="shared" si="235"/>
        <v>0</v>
      </c>
      <c r="J192" s="4">
        <f t="shared" si="247"/>
        <v>0</v>
      </c>
      <c r="K192" s="4">
        <f t="shared" si="236"/>
        <v>0</v>
      </c>
      <c r="L192" s="4">
        <f t="shared" si="237"/>
        <v>0</v>
      </c>
      <c r="M192" s="4">
        <f t="shared" si="238"/>
        <v>0</v>
      </c>
      <c r="N192" s="4">
        <f t="shared" si="239"/>
        <v>0</v>
      </c>
      <c r="O192" s="4">
        <f t="shared" si="240"/>
        <v>0</v>
      </c>
      <c r="P192" s="4">
        <f t="shared" si="241"/>
        <v>12983.8724</v>
      </c>
      <c r="Q192" s="4">
        <f t="shared" si="242"/>
        <v>29598.780000000002</v>
      </c>
      <c r="R192" s="4">
        <f>SUM(AZ192:BB192)</f>
        <v>47239.828999999998</v>
      </c>
      <c r="S192" s="4">
        <f t="shared" si="244"/>
        <v>69720.61970000001</v>
      </c>
      <c r="T192" s="152">
        <f t="shared" si="245"/>
        <v>72564.443499999994</v>
      </c>
      <c r="V192" s="4">
        <f>North!V192+South!V192</f>
        <v>0</v>
      </c>
      <c r="W192" s="4">
        <f>North!W192+South!W192</f>
        <v>0</v>
      </c>
      <c r="X192" s="4">
        <f>North!X192+South!X192</f>
        <v>0</v>
      </c>
      <c r="Y192" s="4">
        <f>North!Y192+South!Y192</f>
        <v>0</v>
      </c>
      <c r="Z192" s="4">
        <f>North!Z192+South!Z192</f>
        <v>0</v>
      </c>
      <c r="AA192" s="4">
        <f>North!AA192+South!AA192</f>
        <v>0</v>
      </c>
      <c r="AB192" s="4">
        <f>North!AB192+South!AB192</f>
        <v>0</v>
      </c>
      <c r="AC192" s="4">
        <f>North!AC192+South!AC192</f>
        <v>0</v>
      </c>
      <c r="AD192" s="4">
        <f>North!AD192+South!AD192</f>
        <v>0</v>
      </c>
      <c r="AE192" s="4">
        <f>North!AE192+South!AE192</f>
        <v>0</v>
      </c>
      <c r="AF192" s="4">
        <f>North!AF192+South!AF192</f>
        <v>0</v>
      </c>
      <c r="AG192" s="4">
        <f>North!AG192+South!AG192</f>
        <v>0</v>
      </c>
      <c r="AH192" s="4">
        <f>North!AH192+South!AH192</f>
        <v>0</v>
      </c>
      <c r="AI192" s="4">
        <f>North!AI192+South!AI192</f>
        <v>0</v>
      </c>
      <c r="AJ192" s="4">
        <f>North!AJ192+South!AJ192</f>
        <v>0</v>
      </c>
      <c r="AK192" s="4">
        <f>North!AK192+South!AK192</f>
        <v>0</v>
      </c>
      <c r="AL192" s="4">
        <f>North!AL192+South!AL192</f>
        <v>0</v>
      </c>
      <c r="AM192" s="4">
        <f>North!AM192+South!AM192</f>
        <v>0</v>
      </c>
      <c r="AN192" s="4">
        <f>North!AN192+South!AN192</f>
        <v>0</v>
      </c>
      <c r="AO192" s="4">
        <f>North!AO192+South!AO192</f>
        <v>0</v>
      </c>
      <c r="AP192" s="4">
        <f>North!AP192+South!AP192</f>
        <v>0</v>
      </c>
      <c r="AQ192" s="4">
        <f>North!AQ192+South!AQ192</f>
        <v>0</v>
      </c>
      <c r="AR192" s="4">
        <f>North!AR192+South!AR192</f>
        <v>0</v>
      </c>
      <c r="AS192" s="4">
        <f>North!AS192+South!AS192</f>
        <v>0</v>
      </c>
      <c r="AT192" s="4">
        <f>North!AT192+South!AT192</f>
        <v>0</v>
      </c>
      <c r="AU192" s="4">
        <f>North!AU192+South!AU192</f>
        <v>6713.0424000000003</v>
      </c>
      <c r="AV192" s="4">
        <f>North!AV192+South!AV192</f>
        <v>6270.83</v>
      </c>
      <c r="AW192" s="4">
        <f>North!AW192+South!AW192</f>
        <v>6623.2</v>
      </c>
      <c r="AX192" s="4">
        <f>North!AX192+South!AX192</f>
        <v>11866.220000000001</v>
      </c>
      <c r="AY192" s="4">
        <f>North!AY192+South!AY192</f>
        <v>11109.36</v>
      </c>
      <c r="AZ192" s="4">
        <f>North!AZ192+South!AZ192</f>
        <v>12838.27</v>
      </c>
      <c r="BA192" s="4">
        <f>North!BA192+South!BA192</f>
        <v>17225.614999999998</v>
      </c>
      <c r="BB192" s="4">
        <f>North!BB192+South!BB192</f>
        <v>17175.944</v>
      </c>
      <c r="BC192" s="4">
        <f>North!BC192+South!BC192</f>
        <v>17533.5</v>
      </c>
      <c r="BD192" s="4">
        <f>North!BD192+South!BD192</f>
        <v>25265.808700000001</v>
      </c>
      <c r="BE192" s="4">
        <f>North!BE192+South!BE192</f>
        <v>26921.311000000002</v>
      </c>
      <c r="BF192" s="51"/>
      <c r="BG192" s="152">
        <v>25548.489000000001</v>
      </c>
      <c r="BH192" s="152">
        <v>21907.089400000001</v>
      </c>
      <c r="BI192" s="152">
        <v>25108.865099999999</v>
      </c>
      <c r="BJ192" s="152">
        <v>26084.610799999999</v>
      </c>
      <c r="BK192" s="152">
        <v>31375.721300000001</v>
      </c>
      <c r="BL192" s="152">
        <v>30926.067599999998</v>
      </c>
      <c r="BM192" s="1438">
        <v>31235.955000000002</v>
      </c>
    </row>
    <row r="193" spans="1:65" x14ac:dyDescent="0.25">
      <c r="A193" s="37" t="s">
        <v>354</v>
      </c>
      <c r="B193" s="3" t="s">
        <v>150</v>
      </c>
      <c r="C193" s="63">
        <f>SUM(V193                                                                                                                                                                                                                        : INDEX(V193:AG193,$B$2))</f>
        <v>17797.963100000001</v>
      </c>
      <c r="D193" s="63">
        <f>SUM(AH193                                                                                                                                                                                                                         : INDEX(AH193:AS193,$B$2))</f>
        <v>90682.11450000004</v>
      </c>
      <c r="E193" s="63">
        <f>SUM(AT193                                                                                                                                                                                                                         : INDEX(AT193:BE193,$B$2))</f>
        <v>160910.88160000026</v>
      </c>
      <c r="F193" s="63">
        <f>SUM(BG193                                                                                                                                                                                                                          : INDEX(BG193:BR193,$B$2))</f>
        <v>196609.2726</v>
      </c>
      <c r="H193" s="4">
        <f t="shared" si="246"/>
        <v>5225.4459999999999</v>
      </c>
      <c r="I193" s="4">
        <f t="shared" si="235"/>
        <v>7580.6622000000007</v>
      </c>
      <c r="J193" s="4">
        <f t="shared" si="247"/>
        <v>17948.892100000001</v>
      </c>
      <c r="K193" s="4">
        <f t="shared" si="236"/>
        <v>33601.349400000014</v>
      </c>
      <c r="L193" s="4">
        <f t="shared" si="237"/>
        <v>36116.486200000014</v>
      </c>
      <c r="M193" s="4">
        <f t="shared" si="238"/>
        <v>38759.571500000005</v>
      </c>
      <c r="N193" s="4">
        <f t="shared" si="239"/>
        <v>60999.617600000071</v>
      </c>
      <c r="O193" s="4">
        <f t="shared" si="240"/>
        <v>91434.008900000132</v>
      </c>
      <c r="P193" s="4">
        <f t="shared" si="241"/>
        <v>74273.061600000248</v>
      </c>
      <c r="Q193" s="4">
        <f t="shared" si="242"/>
        <v>63777.86</v>
      </c>
      <c r="R193" s="4">
        <f t="shared" si="243"/>
        <v>74991.763800000001</v>
      </c>
      <c r="S193" s="4">
        <f t="shared" si="244"/>
        <v>94333.175099999993</v>
      </c>
      <c r="T193" s="152">
        <f t="shared" si="245"/>
        <v>88065.105599999995</v>
      </c>
      <c r="V193" s="44">
        <f>SUM(V185:V191)</f>
        <v>2217.6530000000002</v>
      </c>
      <c r="W193" s="44">
        <f>SUM(W185:W191)</f>
        <v>1563.126</v>
      </c>
      <c r="X193" s="44">
        <f>SUM(X185:X191)</f>
        <v>1444.6669999999999</v>
      </c>
      <c r="Y193" s="44">
        <f>SUM(Y185:Y191)</f>
        <v>1846.549</v>
      </c>
      <c r="Z193" s="44">
        <f>SUM(Z185:Z191)</f>
        <v>2154.4007000000001</v>
      </c>
      <c r="AA193" s="44">
        <f t="shared" ref="AA193:BE193" si="248">SUM(AA185:AA191)</f>
        <v>3579.7125000000001</v>
      </c>
      <c r="AB193" s="44">
        <f t="shared" si="248"/>
        <v>4991.8549000000003</v>
      </c>
      <c r="AC193" s="44">
        <f t="shared" si="248"/>
        <v>6247.2807000000003</v>
      </c>
      <c r="AD193" s="44">
        <f t="shared" si="248"/>
        <v>6709.7564999999995</v>
      </c>
      <c r="AE193" s="44">
        <f t="shared" si="248"/>
        <v>8133.6203000000005</v>
      </c>
      <c r="AF193" s="44">
        <f t="shared" si="248"/>
        <v>9565.3811000000005</v>
      </c>
      <c r="AG193" s="44">
        <f t="shared" si="248"/>
        <v>15902.348000000011</v>
      </c>
      <c r="AH193" s="44">
        <f t="shared" si="248"/>
        <v>13884.147600000009</v>
      </c>
      <c r="AI193" s="44">
        <f t="shared" si="248"/>
        <v>11796.357400000001</v>
      </c>
      <c r="AJ193" s="44">
        <f t="shared" si="248"/>
        <v>10435.981199999998</v>
      </c>
      <c r="AK193" s="44">
        <f>SUM(AK185:AK191)</f>
        <v>10203.7934</v>
      </c>
      <c r="AL193" s="44">
        <f t="shared" si="248"/>
        <v>13112.387200000001</v>
      </c>
      <c r="AM193" s="44">
        <f t="shared" si="248"/>
        <v>15443.390900000009</v>
      </c>
      <c r="AN193" s="44">
        <f t="shared" si="248"/>
        <v>15806.0568</v>
      </c>
      <c r="AO193" s="44">
        <f t="shared" si="248"/>
        <v>22742.00630000003</v>
      </c>
      <c r="AP193" s="44">
        <f t="shared" si="248"/>
        <v>22451.554500000042</v>
      </c>
      <c r="AQ193" s="44">
        <f t="shared" si="248"/>
        <v>21486.228300000032</v>
      </c>
      <c r="AR193" s="44">
        <f t="shared" si="248"/>
        <v>32472.959200000005</v>
      </c>
      <c r="AS193" s="44">
        <f t="shared" si="248"/>
        <v>37474.821400000095</v>
      </c>
      <c r="AT193" s="44">
        <f t="shared" si="248"/>
        <v>31017.0298000002</v>
      </c>
      <c r="AU193" s="44">
        <f t="shared" si="248"/>
        <v>24886.341800000053</v>
      </c>
      <c r="AV193" s="44">
        <f t="shared" si="248"/>
        <v>18369.689999999999</v>
      </c>
      <c r="AW193" s="44">
        <f t="shared" si="248"/>
        <v>15131.050000000001</v>
      </c>
      <c r="AX193" s="44">
        <f t="shared" si="248"/>
        <v>23614.93</v>
      </c>
      <c r="AY193" s="44">
        <f t="shared" si="248"/>
        <v>25031.879999999997</v>
      </c>
      <c r="AZ193" s="44">
        <f t="shared" si="248"/>
        <v>22859.96</v>
      </c>
      <c r="BA193" s="44">
        <f t="shared" si="248"/>
        <v>25680.833999999995</v>
      </c>
      <c r="BB193" s="44">
        <f t="shared" si="248"/>
        <v>26450.969800000003</v>
      </c>
      <c r="BC193" s="44">
        <f t="shared" si="248"/>
        <v>24279.364000000001</v>
      </c>
      <c r="BD193" s="44">
        <f t="shared" si="248"/>
        <v>30798.732099999994</v>
      </c>
      <c r="BE193" s="44">
        <f t="shared" si="248"/>
        <v>39255.078999999998</v>
      </c>
      <c r="BF193" s="53"/>
      <c r="BG193" s="1444">
        <v>34636.046000000002</v>
      </c>
      <c r="BH193" s="1444">
        <v>28984.313999999998</v>
      </c>
      <c r="BI193" s="1444">
        <v>24444.745599999998</v>
      </c>
      <c r="BJ193" s="1444">
        <v>22025.385999999999</v>
      </c>
      <c r="BK193" s="1444">
        <v>26638.678599999999</v>
      </c>
      <c r="BL193" s="1444">
        <v>33336.804199999999</v>
      </c>
      <c r="BM193" s="1444">
        <v>26543.298199999997</v>
      </c>
    </row>
    <row r="194" spans="1:65" x14ac:dyDescent="0.25">
      <c r="A194" s="37" t="s">
        <v>219</v>
      </c>
      <c r="B194" s="3" t="s">
        <v>59</v>
      </c>
      <c r="C194" s="64">
        <f>SUM(C185:C192)</f>
        <v>17797.963100000001</v>
      </c>
      <c r="D194" s="64">
        <f>SUM(D185:D192)</f>
        <v>90682.114500000025</v>
      </c>
      <c r="E194" s="64">
        <f>SUM(E185:E192)</f>
        <v>216331.80400000027</v>
      </c>
      <c r="F194" s="63">
        <f>SUM(BG194                                                                                                                                                                                                                          : INDEX(BG194:BR194,$B$2))</f>
        <v>388796.07079999993</v>
      </c>
      <c r="H194" s="4">
        <f t="shared" si="246"/>
        <v>5225.4459999999999</v>
      </c>
      <c r="I194" s="4">
        <f t="shared" si="235"/>
        <v>7580.6622000000007</v>
      </c>
      <c r="J194" s="4">
        <f t="shared" si="247"/>
        <v>17948.892100000001</v>
      </c>
      <c r="K194" s="4">
        <f t="shared" si="236"/>
        <v>33601.349400000014</v>
      </c>
      <c r="L194" s="4">
        <f t="shared" si="237"/>
        <v>36116.486200000014</v>
      </c>
      <c r="M194" s="4">
        <f t="shared" si="238"/>
        <v>38759.571500000005</v>
      </c>
      <c r="N194" s="4">
        <f t="shared" si="239"/>
        <v>60999.617600000071</v>
      </c>
      <c r="O194" s="4">
        <f t="shared" si="240"/>
        <v>91434.008900000132</v>
      </c>
      <c r="P194" s="4">
        <f t="shared" si="241"/>
        <v>87256.934000000241</v>
      </c>
      <c r="Q194" s="4">
        <f t="shared" si="242"/>
        <v>93376.639999999999</v>
      </c>
      <c r="R194" s="4">
        <f t="shared" si="243"/>
        <v>122231.59279999998</v>
      </c>
      <c r="S194" s="4">
        <f t="shared" si="244"/>
        <v>164053.79479999997</v>
      </c>
      <c r="T194" s="152">
        <f t="shared" si="245"/>
        <v>160629.5491</v>
      </c>
      <c r="V194" s="4">
        <f>V193+V192</f>
        <v>2217.6530000000002</v>
      </c>
      <c r="W194" s="4">
        <f t="shared" ref="W194:BE194" si="249">W193+W192</f>
        <v>1563.126</v>
      </c>
      <c r="X194" s="4">
        <f t="shared" si="249"/>
        <v>1444.6669999999999</v>
      </c>
      <c r="Y194" s="4">
        <f t="shared" si="249"/>
        <v>1846.549</v>
      </c>
      <c r="Z194" s="4">
        <f t="shared" si="249"/>
        <v>2154.4007000000001</v>
      </c>
      <c r="AA194" s="4">
        <f t="shared" si="249"/>
        <v>3579.7125000000001</v>
      </c>
      <c r="AB194" s="4">
        <f t="shared" si="249"/>
        <v>4991.8549000000003</v>
      </c>
      <c r="AC194" s="4">
        <f t="shared" si="249"/>
        <v>6247.2807000000003</v>
      </c>
      <c r="AD194" s="4">
        <f t="shared" si="249"/>
        <v>6709.7564999999995</v>
      </c>
      <c r="AE194" s="4">
        <f t="shared" si="249"/>
        <v>8133.6203000000005</v>
      </c>
      <c r="AF194" s="4">
        <f t="shared" si="249"/>
        <v>9565.3811000000005</v>
      </c>
      <c r="AG194" s="4">
        <f t="shared" si="249"/>
        <v>15902.348000000011</v>
      </c>
      <c r="AH194" s="4">
        <f t="shared" si="249"/>
        <v>13884.147600000009</v>
      </c>
      <c r="AI194" s="4">
        <f t="shared" si="249"/>
        <v>11796.357400000001</v>
      </c>
      <c r="AJ194" s="4">
        <f t="shared" si="249"/>
        <v>10435.981199999998</v>
      </c>
      <c r="AK194" s="4">
        <f t="shared" si="249"/>
        <v>10203.7934</v>
      </c>
      <c r="AL194" s="4">
        <f t="shared" si="249"/>
        <v>13112.387200000001</v>
      </c>
      <c r="AM194" s="4">
        <f t="shared" si="249"/>
        <v>15443.390900000009</v>
      </c>
      <c r="AN194" s="4">
        <f t="shared" si="249"/>
        <v>15806.0568</v>
      </c>
      <c r="AO194" s="4">
        <f t="shared" si="249"/>
        <v>22742.00630000003</v>
      </c>
      <c r="AP194" s="4">
        <f t="shared" si="249"/>
        <v>22451.554500000042</v>
      </c>
      <c r="AQ194" s="4">
        <f t="shared" si="249"/>
        <v>21486.228300000032</v>
      </c>
      <c r="AR194" s="4">
        <f t="shared" si="249"/>
        <v>32472.959200000005</v>
      </c>
      <c r="AS194" s="4">
        <f t="shared" si="249"/>
        <v>37474.821400000095</v>
      </c>
      <c r="AT194" s="4">
        <f t="shared" si="249"/>
        <v>31017.0298000002</v>
      </c>
      <c r="AU194" s="4">
        <f t="shared" si="249"/>
        <v>31599.384200000051</v>
      </c>
      <c r="AV194" s="4">
        <f t="shared" si="249"/>
        <v>24640.519999999997</v>
      </c>
      <c r="AW194" s="4">
        <f t="shared" si="249"/>
        <v>21754.25</v>
      </c>
      <c r="AX194" s="4">
        <f t="shared" si="249"/>
        <v>35481.15</v>
      </c>
      <c r="AY194" s="4">
        <f t="shared" si="249"/>
        <v>36141.24</v>
      </c>
      <c r="AZ194" s="4">
        <f t="shared" si="249"/>
        <v>35698.229999999996</v>
      </c>
      <c r="BA194" s="4">
        <f t="shared" si="249"/>
        <v>42906.448999999993</v>
      </c>
      <c r="BB194" s="4">
        <f t="shared" si="249"/>
        <v>43626.913800000002</v>
      </c>
      <c r="BC194" s="4">
        <f t="shared" si="249"/>
        <v>41812.864000000001</v>
      </c>
      <c r="BD194" s="4">
        <f t="shared" si="249"/>
        <v>56064.540799999995</v>
      </c>
      <c r="BE194" s="4">
        <f t="shared" si="249"/>
        <v>66176.39</v>
      </c>
      <c r="BF194" s="51"/>
      <c r="BG194" s="1444">
        <v>60184.535000000003</v>
      </c>
      <c r="BH194" s="1444">
        <v>50891.403399999996</v>
      </c>
      <c r="BI194" s="1444">
        <v>49553.610699999997</v>
      </c>
      <c r="BJ194" s="1444">
        <v>48109.996799999994</v>
      </c>
      <c r="BK194" s="1444">
        <v>58014.399900000004</v>
      </c>
      <c r="BL194" s="1444">
        <v>64262.871799999994</v>
      </c>
      <c r="BM194" s="1444">
        <v>57779.253199999999</v>
      </c>
    </row>
    <row r="196" spans="1:65" x14ac:dyDescent="0.25">
      <c r="A196" s="20" t="s">
        <v>363</v>
      </c>
      <c r="B196" s="20" t="s">
        <v>363</v>
      </c>
      <c r="C196" s="1253" t="str">
        <f>$C$3</f>
        <v>YTD '15</v>
      </c>
      <c r="D196" s="1254" t="str">
        <f>$D$3</f>
        <v>YTD '16</v>
      </c>
      <c r="E196" s="1255" t="str">
        <f>$E$3</f>
        <v>YTD '17</v>
      </c>
      <c r="F196" s="1256" t="str">
        <f>$F$3</f>
        <v>YTD '18</v>
      </c>
      <c r="G196" s="2" t="s">
        <v>32</v>
      </c>
      <c r="H196" s="24" t="str">
        <f>$H$3</f>
        <v>Q1 '15</v>
      </c>
      <c r="I196" s="24" t="str">
        <f>$I$3</f>
        <v>Q2 '15</v>
      </c>
      <c r="J196" s="24" t="str">
        <f>$J$3</f>
        <v>Q3 '15</v>
      </c>
      <c r="K196" s="24" t="str">
        <f>$K$3</f>
        <v>Q4 '15</v>
      </c>
      <c r="L196" s="26" t="str">
        <f>$L$3</f>
        <v>Q1 '16</v>
      </c>
      <c r="M196" s="26" t="str">
        <f>$M$3</f>
        <v>Q2 '16</v>
      </c>
      <c r="N196" s="26" t="str">
        <f>$N$3</f>
        <v>Q3 '16</v>
      </c>
      <c r="O196" s="26" t="str">
        <f>$O$3</f>
        <v>Q4 '16</v>
      </c>
      <c r="P196" s="24" t="str">
        <f>$P$3</f>
        <v>Q1 '17</v>
      </c>
      <c r="Q196" s="24" t="str">
        <f>$Q$3</f>
        <v>Q2 '17</v>
      </c>
      <c r="R196" s="24" t="str">
        <f>$R$3</f>
        <v>Q3 '17</v>
      </c>
      <c r="S196" s="24" t="str">
        <f>$S$3</f>
        <v>Q4 '17</v>
      </c>
      <c r="T196" s="1241" t="str">
        <f>$T$3</f>
        <v>Q1'28</v>
      </c>
      <c r="U196" s="16" t="s">
        <v>32</v>
      </c>
      <c r="V196" s="24" t="s">
        <v>0</v>
      </c>
      <c r="W196" s="24" t="s">
        <v>1</v>
      </c>
      <c r="X196" s="24" t="s">
        <v>2</v>
      </c>
      <c r="Y196" s="24" t="s">
        <v>3</v>
      </c>
      <c r="Z196" s="24" t="s">
        <v>4</v>
      </c>
      <c r="AA196" s="24" t="s">
        <v>5</v>
      </c>
      <c r="AB196" s="24" t="s">
        <v>6</v>
      </c>
      <c r="AC196" s="24" t="s">
        <v>7</v>
      </c>
      <c r="AD196" s="24" t="s">
        <v>8</v>
      </c>
      <c r="AE196" s="24" t="s">
        <v>9</v>
      </c>
      <c r="AF196" s="24" t="s">
        <v>10</v>
      </c>
      <c r="AG196" s="24" t="s">
        <v>11</v>
      </c>
      <c r="AH196" s="25" t="s">
        <v>12</v>
      </c>
      <c r="AI196" s="25" t="s">
        <v>13</v>
      </c>
      <c r="AJ196" s="25" t="s">
        <v>14</v>
      </c>
      <c r="AK196" s="25" t="s">
        <v>15</v>
      </c>
      <c r="AL196" s="25" t="s">
        <v>16</v>
      </c>
      <c r="AM196" s="25" t="s">
        <v>17</v>
      </c>
      <c r="AN196" s="25" t="s">
        <v>18</v>
      </c>
      <c r="AO196" s="25" t="s">
        <v>19</v>
      </c>
      <c r="AP196" s="25" t="s">
        <v>20</v>
      </c>
      <c r="AQ196" s="25" t="s">
        <v>21</v>
      </c>
      <c r="AR196" s="25" t="s">
        <v>22</v>
      </c>
      <c r="AS196" s="25" t="s">
        <v>23</v>
      </c>
      <c r="AT196" s="27" t="s">
        <v>24</v>
      </c>
      <c r="AU196" s="27" t="s">
        <v>25</v>
      </c>
      <c r="AV196" s="27" t="s">
        <v>26</v>
      </c>
      <c r="AW196" s="27" t="s">
        <v>27</v>
      </c>
      <c r="AX196" s="27" t="s">
        <v>28</v>
      </c>
      <c r="AY196" s="27" t="s">
        <v>29</v>
      </c>
      <c r="AZ196" s="27" t="s">
        <v>96</v>
      </c>
      <c r="BA196" s="27" t="s">
        <v>97</v>
      </c>
      <c r="BB196" s="27" t="s">
        <v>98</v>
      </c>
      <c r="BC196" s="27" t="s">
        <v>99</v>
      </c>
      <c r="BD196" s="27" t="s">
        <v>100</v>
      </c>
      <c r="BE196" s="27" t="s">
        <v>101</v>
      </c>
      <c r="BF196" s="1400" t="s">
        <v>748</v>
      </c>
      <c r="BG196" s="1241">
        <v>43118</v>
      </c>
      <c r="BH196" s="1241">
        <v>43149</v>
      </c>
      <c r="BI196" s="1241">
        <v>43177</v>
      </c>
      <c r="BJ196" s="1241">
        <v>43208</v>
      </c>
      <c r="BK196" s="1241">
        <v>43238</v>
      </c>
      <c r="BL196" s="1241">
        <v>43269</v>
      </c>
      <c r="BM196" s="1241">
        <v>43299</v>
      </c>
    </row>
    <row r="197" spans="1:65" x14ac:dyDescent="0.25">
      <c r="A197" s="37" t="s">
        <v>364</v>
      </c>
      <c r="B197" s="19" t="s">
        <v>211</v>
      </c>
      <c r="C197" s="63">
        <f>SUM(V197                                                                                                                                                                                                                        : INDEX(V197:AG197,$B$2))</f>
        <v>0</v>
      </c>
      <c r="D197" s="63">
        <f>SUM(AH197                                                                                                                                                                                                                         : INDEX(AH197:AS197,$B$2))</f>
        <v>0</v>
      </c>
      <c r="E197" s="63">
        <f>SUM(AT197                                                                                                                                                                                                                        : INDEX(AT197:BE197,$B$2))</f>
        <v>89104.060000000012</v>
      </c>
      <c r="F197" s="63">
        <f>SUM(BG197                                                                                                                                                                                                                          : INDEX(BG197:BR197,$B$2))</f>
        <v>138186.62630999999</v>
      </c>
      <c r="H197" s="4">
        <f>SUM(V197:X197)</f>
        <v>0</v>
      </c>
      <c r="I197" s="4">
        <f t="shared" ref="I197:I206" si="250">SUM(Y197:AA197)</f>
        <v>0</v>
      </c>
      <c r="J197" s="4">
        <f>SUM(AB197:AD197)</f>
        <v>0</v>
      </c>
      <c r="K197" s="4">
        <f t="shared" ref="K197:K206" si="251">SUM(AE197:AG197)</f>
        <v>0</v>
      </c>
      <c r="L197" s="4">
        <f t="shared" ref="L197:L206" si="252">SUM(AH197:AJ197)</f>
        <v>0</v>
      </c>
      <c r="M197" s="4">
        <f t="shared" ref="M197:M206" si="253">SUM(AK197:AM197)</f>
        <v>0</v>
      </c>
      <c r="N197" s="4">
        <f t="shared" ref="N197:N206" si="254">SUM(AN197:AP197)</f>
        <v>0</v>
      </c>
      <c r="O197" s="4">
        <f t="shared" ref="O197:O206" si="255">SUM(AQ197:AS197)</f>
        <v>0</v>
      </c>
      <c r="P197" s="4">
        <f t="shared" ref="P197:P206" si="256">SUM(AT197:AV197)</f>
        <v>25090.521000000001</v>
      </c>
      <c r="Q197" s="4">
        <f t="shared" ref="Q197:Q206" si="257">SUM(AW197:AY197)</f>
        <v>48222.554499999998</v>
      </c>
      <c r="R197" s="4">
        <f t="shared" ref="R197:R203" si="258">SUM(AZ197:BB197)</f>
        <v>55634.912499999999</v>
      </c>
      <c r="S197" s="4">
        <f t="shared" ref="S197:S206" si="259">SUM(BC197:BE197)</f>
        <v>69411.937900000004</v>
      </c>
      <c r="T197" s="152">
        <f t="shared" ref="T197:T206" si="260">SUM(BG197:BI197)</f>
        <v>53376.63175</v>
      </c>
      <c r="V197" s="4">
        <f>North!V197+South!V197</f>
        <v>0</v>
      </c>
      <c r="W197" s="4">
        <f>North!W197+South!W197</f>
        <v>0</v>
      </c>
      <c r="X197" s="4">
        <f>North!X197+South!X197</f>
        <v>0</v>
      </c>
      <c r="Y197" s="4">
        <f>North!Y197+South!Y197</f>
        <v>0</v>
      </c>
      <c r="Z197" s="4">
        <f>North!Z197+South!Z197</f>
        <v>0</v>
      </c>
      <c r="AA197" s="4">
        <f>North!AA197+South!AA197</f>
        <v>0</v>
      </c>
      <c r="AB197" s="4">
        <f>North!AB197+South!AB197</f>
        <v>0</v>
      </c>
      <c r="AC197" s="4">
        <f>North!AC197+South!AC197</f>
        <v>0</v>
      </c>
      <c r="AD197" s="4">
        <f>North!AD197+South!AD197</f>
        <v>0</v>
      </c>
      <c r="AE197" s="4">
        <f>North!AE197+South!AE197</f>
        <v>0</v>
      </c>
      <c r="AF197" s="4">
        <f>North!AF197+South!AF197</f>
        <v>0</v>
      </c>
      <c r="AG197" s="4">
        <f>North!AG197+South!AG197</f>
        <v>0</v>
      </c>
      <c r="AH197" s="4">
        <f>North!AH197+South!AH197</f>
        <v>0</v>
      </c>
      <c r="AI197" s="4">
        <f>North!AI197+South!AI197</f>
        <v>0</v>
      </c>
      <c r="AJ197" s="4">
        <f>North!AJ197+South!AJ197</f>
        <v>0</v>
      </c>
      <c r="AK197" s="4">
        <f>North!AK197+South!AK197</f>
        <v>0</v>
      </c>
      <c r="AL197" s="4">
        <f>North!AL197+South!AL197</f>
        <v>0</v>
      </c>
      <c r="AM197" s="4">
        <f>North!AM197+South!AM197</f>
        <v>0</v>
      </c>
      <c r="AN197" s="4">
        <f>North!AN197+South!AN197</f>
        <v>0</v>
      </c>
      <c r="AO197" s="4">
        <f>North!AO197+South!AO197</f>
        <v>0</v>
      </c>
      <c r="AP197" s="4">
        <f>North!AP197+South!AP197</f>
        <v>0</v>
      </c>
      <c r="AQ197" s="4">
        <f>North!AQ197+South!AQ197</f>
        <v>0</v>
      </c>
      <c r="AR197" s="4">
        <f>North!AR197+South!AR197</f>
        <v>0</v>
      </c>
      <c r="AS197" s="4">
        <f>North!AS197+South!AS197</f>
        <v>0</v>
      </c>
      <c r="AT197" s="4">
        <v>5732.826</v>
      </c>
      <c r="AU197" s="4">
        <v>9062.902</v>
      </c>
      <c r="AV197" s="4">
        <v>10294.793</v>
      </c>
      <c r="AW197" s="4">
        <v>15840.986999999999</v>
      </c>
      <c r="AX197" s="4">
        <v>15047.619500000001</v>
      </c>
      <c r="AY197" s="4">
        <v>17333.948</v>
      </c>
      <c r="AZ197" s="4">
        <v>15790.9845</v>
      </c>
      <c r="BA197" s="4">
        <v>16852.781999999999</v>
      </c>
      <c r="BB197" s="4">
        <v>22991.146000000001</v>
      </c>
      <c r="BC197" s="4">
        <v>20124.734</v>
      </c>
      <c r="BD197" s="4">
        <v>18886.325499999999</v>
      </c>
      <c r="BE197" s="4">
        <v>30400.878400000001</v>
      </c>
      <c r="BF197" s="51"/>
      <c r="BG197" s="152">
        <v>14971.943020000001</v>
      </c>
      <c r="BH197" s="152">
        <v>12909.34103</v>
      </c>
      <c r="BI197" s="152">
        <v>25495.347699999998</v>
      </c>
      <c r="BJ197" s="152">
        <v>20002.048490000001</v>
      </c>
      <c r="BK197" s="152">
        <v>24882.477470000002</v>
      </c>
      <c r="BL197" s="152">
        <v>25725.427629999998</v>
      </c>
      <c r="BM197" s="1438">
        <v>14200.04097</v>
      </c>
    </row>
    <row r="198" spans="1:65" x14ac:dyDescent="0.25">
      <c r="A198" s="37" t="s">
        <v>365</v>
      </c>
      <c r="B198" s="19" t="s">
        <v>43</v>
      </c>
      <c r="C198" s="63">
        <f>SUM(V198                                                                                                                                                                                                                        : INDEX(V198:AG198,$B$2))</f>
        <v>23348.275000000001</v>
      </c>
      <c r="D198" s="63">
        <f>SUM(AH198                                                                                                                                                                                                                         : INDEX(AH198:AS198,$B$2))</f>
        <v>43004.130999999994</v>
      </c>
      <c r="E198" s="63">
        <f>SUM(AT198                                                                                                                                                                                                                        : INDEX(AT198:BE198,$B$2))</f>
        <v>73334.345499999996</v>
      </c>
      <c r="F198" s="63">
        <f>SUM(BG198                                                                                                                                                                                                                          : INDEX(BG198:BR198,$B$2))</f>
        <v>67621.615489999996</v>
      </c>
      <c r="H198" s="4">
        <f t="shared" ref="H198:H206" si="261">SUM(V198:X198)</f>
        <v>6523.0590000000002</v>
      </c>
      <c r="I198" s="4">
        <f t="shared" si="250"/>
        <v>12205.785</v>
      </c>
      <c r="J198" s="4">
        <f t="shared" ref="J198:J206" si="262">SUM(AB198:AD198)</f>
        <v>13607.155999999999</v>
      </c>
      <c r="K198" s="4">
        <f t="shared" si="251"/>
        <v>21312.298999999999</v>
      </c>
      <c r="L198" s="4">
        <f t="shared" si="252"/>
        <v>11037.548999999999</v>
      </c>
      <c r="M198" s="4">
        <f t="shared" si="253"/>
        <v>25614.735999999997</v>
      </c>
      <c r="N198" s="4">
        <f t="shared" si="254"/>
        <v>27519.070999999996</v>
      </c>
      <c r="O198" s="4">
        <f t="shared" si="255"/>
        <v>39483.482000000004</v>
      </c>
      <c r="P198" s="4">
        <f t="shared" si="256"/>
        <v>23603.114000000001</v>
      </c>
      <c r="Q198" s="4">
        <f t="shared" si="257"/>
        <v>38758.388500000001</v>
      </c>
      <c r="R198" s="4">
        <f t="shared" si="258"/>
        <v>38123.444000000003</v>
      </c>
      <c r="S198" s="4">
        <f t="shared" si="259"/>
        <v>49337.707999999999</v>
      </c>
      <c r="T198" s="152">
        <f t="shared" si="260"/>
        <v>22105.1528</v>
      </c>
      <c r="V198" s="4">
        <v>2254.9180000000001</v>
      </c>
      <c r="W198" s="4">
        <v>1104.5840000000001</v>
      </c>
      <c r="X198" s="4">
        <v>3163.5569999999998</v>
      </c>
      <c r="Y198" s="4">
        <v>5280.5410000000002</v>
      </c>
      <c r="Z198" s="4">
        <v>3472.8910000000001</v>
      </c>
      <c r="AA198" s="4">
        <v>3452.3530000000001</v>
      </c>
      <c r="AB198" s="4">
        <v>4619.4309999999996</v>
      </c>
      <c r="AC198" s="4">
        <v>2814.297</v>
      </c>
      <c r="AD198" s="4">
        <v>6173.4279999999999</v>
      </c>
      <c r="AE198" s="4">
        <v>3763.5709999999999</v>
      </c>
      <c r="AF198" s="4">
        <v>8769.7520000000004</v>
      </c>
      <c r="AG198" s="4">
        <v>8778.9760000000006</v>
      </c>
      <c r="AH198" s="4">
        <v>1339.41</v>
      </c>
      <c r="AI198" s="4">
        <v>1090.5070000000001</v>
      </c>
      <c r="AJ198" s="4">
        <v>8607.6319999999996</v>
      </c>
      <c r="AK198" s="4">
        <v>7245.0709999999999</v>
      </c>
      <c r="AL198" s="4">
        <v>5970.442</v>
      </c>
      <c r="AM198" s="4">
        <v>12399.223</v>
      </c>
      <c r="AN198" s="4">
        <v>6351.8459999999995</v>
      </c>
      <c r="AO198" s="4">
        <v>7634.558</v>
      </c>
      <c r="AP198" s="4">
        <v>13532.666999999999</v>
      </c>
      <c r="AQ198" s="4">
        <v>8367.8040000000001</v>
      </c>
      <c r="AR198" s="4">
        <v>11071.218999999999</v>
      </c>
      <c r="AS198" s="4">
        <v>20044.458999999999</v>
      </c>
      <c r="AT198" s="4">
        <v>3966.2190000000001</v>
      </c>
      <c r="AU198" s="4">
        <v>5758.152</v>
      </c>
      <c r="AV198" s="4">
        <v>13878.743</v>
      </c>
      <c r="AW198" s="4">
        <v>10260.611999999999</v>
      </c>
      <c r="AX198" s="4">
        <v>9566.0725000000002</v>
      </c>
      <c r="AY198" s="4">
        <v>18931.704000000002</v>
      </c>
      <c r="AZ198" s="4">
        <v>10972.843000000001</v>
      </c>
      <c r="BA198" s="4">
        <v>13217.054</v>
      </c>
      <c r="BB198" s="4">
        <v>13933.547</v>
      </c>
      <c r="BC198" s="4">
        <v>9065.1720000000005</v>
      </c>
      <c r="BD198" s="4">
        <v>14220.675999999999</v>
      </c>
      <c r="BE198" s="4">
        <v>26051.86</v>
      </c>
      <c r="BF198" s="51"/>
      <c r="BG198" s="152">
        <v>7940.0789999999997</v>
      </c>
      <c r="BH198" s="152">
        <v>1341.1679999999999</v>
      </c>
      <c r="BI198" s="152">
        <v>12823.9058</v>
      </c>
      <c r="BJ198" s="152">
        <v>4862.3152</v>
      </c>
      <c r="BK198" s="152">
        <v>11706.405290000001</v>
      </c>
      <c r="BL198" s="152">
        <v>17560.2264</v>
      </c>
      <c r="BM198" s="1438">
        <v>11387.515799999999</v>
      </c>
    </row>
    <row r="199" spans="1:65" x14ac:dyDescent="0.25">
      <c r="A199" s="37" t="s">
        <v>366</v>
      </c>
      <c r="B199" s="19" t="s">
        <v>44</v>
      </c>
      <c r="C199" s="63">
        <f>SUM(V199                                                                                                                                                                                                                        : INDEX(V199:AG199,$B$2))</f>
        <v>21142.656999999999</v>
      </c>
      <c r="D199" s="63">
        <f>SUM(AH199                                                                                                                                                                                                                         : INDEX(AH199:AS199,$B$2))</f>
        <v>23586.14</v>
      </c>
      <c r="E199" s="63">
        <f>SUM(AT199                                                                                                                                                                                                                        : INDEX(AT199:BE199,$B$2))</f>
        <v>32398.468999999997</v>
      </c>
      <c r="F199" s="63">
        <f>SUM(BG199                                                                                                                                                                                                                          : INDEX(BG199:BR199,$B$2))</f>
        <v>25733.4931</v>
      </c>
      <c r="H199" s="4">
        <f t="shared" si="261"/>
        <v>6609.4629999999997</v>
      </c>
      <c r="I199" s="4">
        <f t="shared" si="250"/>
        <v>10937.52</v>
      </c>
      <c r="J199" s="4">
        <f t="shared" si="262"/>
        <v>10429.817000000001</v>
      </c>
      <c r="K199" s="4">
        <f t="shared" si="251"/>
        <v>16348.012999999999</v>
      </c>
      <c r="L199" s="4">
        <f t="shared" si="252"/>
        <v>4895.442</v>
      </c>
      <c r="M199" s="4">
        <f t="shared" si="253"/>
        <v>13581.054</v>
      </c>
      <c r="N199" s="4">
        <f t="shared" si="254"/>
        <v>16623.100000000002</v>
      </c>
      <c r="O199" s="4">
        <f t="shared" si="255"/>
        <v>24858.238000000001</v>
      </c>
      <c r="P199" s="4">
        <f t="shared" si="256"/>
        <v>13053.118999999999</v>
      </c>
      <c r="Q199" s="4">
        <f t="shared" si="257"/>
        <v>15160.878999999999</v>
      </c>
      <c r="R199" s="4">
        <f t="shared" si="258"/>
        <v>15391.377</v>
      </c>
      <c r="S199" s="4">
        <f t="shared" si="259"/>
        <v>14680.7315</v>
      </c>
      <c r="T199" s="152">
        <f t="shared" si="260"/>
        <v>7795.6848</v>
      </c>
      <c r="V199" s="4">
        <v>2192.0140000000001</v>
      </c>
      <c r="W199" s="4">
        <v>1872.203</v>
      </c>
      <c r="X199" s="4">
        <v>2545.2460000000001</v>
      </c>
      <c r="Y199" s="4">
        <v>3670.5520000000001</v>
      </c>
      <c r="Z199" s="4">
        <v>3756.6089999999999</v>
      </c>
      <c r="AA199" s="4">
        <v>3510.3589999999999</v>
      </c>
      <c r="AB199" s="4">
        <v>3595.674</v>
      </c>
      <c r="AC199" s="4">
        <v>2537.5250000000001</v>
      </c>
      <c r="AD199" s="4">
        <v>4296.6180000000004</v>
      </c>
      <c r="AE199" s="4">
        <v>4505.3620000000001</v>
      </c>
      <c r="AF199" s="4">
        <v>3030.0120000000002</v>
      </c>
      <c r="AG199" s="4">
        <v>8812.6389999999992</v>
      </c>
      <c r="AH199" s="4">
        <v>2314.29</v>
      </c>
      <c r="AI199" s="4">
        <v>1010.034</v>
      </c>
      <c r="AJ199" s="4">
        <v>1571.1179999999999</v>
      </c>
      <c r="AK199" s="4">
        <v>3705.3159999999998</v>
      </c>
      <c r="AL199" s="4">
        <v>3568.9749999999999</v>
      </c>
      <c r="AM199" s="4">
        <v>6306.7629999999999</v>
      </c>
      <c r="AN199" s="4">
        <v>5109.6440000000002</v>
      </c>
      <c r="AO199" s="4">
        <v>3814.7190000000001</v>
      </c>
      <c r="AP199" s="4">
        <v>7698.7370000000001</v>
      </c>
      <c r="AQ199" s="4">
        <v>7515.3339999999998</v>
      </c>
      <c r="AR199" s="4">
        <v>7935.1679999999997</v>
      </c>
      <c r="AS199" s="4">
        <v>9407.7360000000008</v>
      </c>
      <c r="AT199" s="4">
        <v>3625.0929999999998</v>
      </c>
      <c r="AU199" s="4">
        <v>2547.8330000000001</v>
      </c>
      <c r="AV199" s="4">
        <v>6880.1930000000002</v>
      </c>
      <c r="AW199" s="4">
        <v>5002.7359999999999</v>
      </c>
      <c r="AX199" s="4">
        <v>5938.759</v>
      </c>
      <c r="AY199" s="4">
        <v>4219.384</v>
      </c>
      <c r="AZ199" s="4">
        <v>4184.4709999999995</v>
      </c>
      <c r="BA199" s="4">
        <v>5172.7160000000003</v>
      </c>
      <c r="BB199" s="4">
        <v>6034.19</v>
      </c>
      <c r="BC199" s="4">
        <v>4400.2969999999996</v>
      </c>
      <c r="BD199" s="4">
        <v>3099.402</v>
      </c>
      <c r="BE199" s="4">
        <v>7181.0325000000003</v>
      </c>
      <c r="BF199" s="51"/>
      <c r="BG199" s="152">
        <v>4345.9736000000003</v>
      </c>
      <c r="BH199" s="152">
        <v>2305.9204</v>
      </c>
      <c r="BI199" s="152">
        <v>1143.7908</v>
      </c>
      <c r="BJ199" s="152">
        <v>2962.5933</v>
      </c>
      <c r="BK199" s="152">
        <v>2650.8757000000001</v>
      </c>
      <c r="BL199" s="152">
        <v>7664.9697999999999</v>
      </c>
      <c r="BM199" s="1438">
        <v>4659.3694999999998</v>
      </c>
    </row>
    <row r="200" spans="1:65" x14ac:dyDescent="0.25">
      <c r="A200" s="37" t="s">
        <v>367</v>
      </c>
      <c r="B200" s="19" t="s">
        <v>45</v>
      </c>
      <c r="C200" s="63">
        <f>SUM(V200                                                                                                                                                                                                                        : INDEX(V200:AG200,$B$2))</f>
        <v>27161.517</v>
      </c>
      <c r="D200" s="63">
        <f>SUM(AH200                                                                                                                                                                                                                         : INDEX(AH200:AS200,$B$2))</f>
        <v>28849.362000000001</v>
      </c>
      <c r="E200" s="63">
        <f>SUM(AT200                                                                                                                                                                                                                        : INDEX(AT200:BE200,$B$2))</f>
        <v>41186.229499999994</v>
      </c>
      <c r="F200" s="63">
        <f>SUM(BG200                                                                                                                                                                                                                          : INDEX(BG200:BR200,$B$2))</f>
        <v>25511.037800000002</v>
      </c>
      <c r="H200" s="4">
        <f t="shared" si="261"/>
        <v>9923.6029999999992</v>
      </c>
      <c r="I200" s="4">
        <f t="shared" si="250"/>
        <v>11970.753000000001</v>
      </c>
      <c r="J200" s="4">
        <f t="shared" si="262"/>
        <v>13981.762999999999</v>
      </c>
      <c r="K200" s="4">
        <f t="shared" si="251"/>
        <v>19261.351999999999</v>
      </c>
      <c r="L200" s="4">
        <f t="shared" si="252"/>
        <v>10663.274000000001</v>
      </c>
      <c r="M200" s="4">
        <f t="shared" si="253"/>
        <v>12621.615999999998</v>
      </c>
      <c r="N200" s="4">
        <f t="shared" si="254"/>
        <v>19686.050000000003</v>
      </c>
      <c r="O200" s="4">
        <f t="shared" si="255"/>
        <v>38589.383000000002</v>
      </c>
      <c r="P200" s="4">
        <f t="shared" si="256"/>
        <v>22447.117999999999</v>
      </c>
      <c r="Q200" s="4">
        <f t="shared" si="257"/>
        <v>14906.795999999998</v>
      </c>
      <c r="R200" s="4">
        <f t="shared" si="258"/>
        <v>18482.553500000002</v>
      </c>
      <c r="S200" s="4">
        <f t="shared" si="259"/>
        <v>15871.126400000001</v>
      </c>
      <c r="T200" s="152">
        <f t="shared" si="260"/>
        <v>12573.30125</v>
      </c>
      <c r="V200" s="4">
        <v>2473.9540000000002</v>
      </c>
      <c r="W200" s="4">
        <v>2477.2440000000001</v>
      </c>
      <c r="X200" s="4">
        <v>4972.4049999999997</v>
      </c>
      <c r="Y200" s="4">
        <v>2787.1559999999999</v>
      </c>
      <c r="Z200" s="4">
        <v>3004.3809999999999</v>
      </c>
      <c r="AA200" s="4">
        <v>6179.2160000000003</v>
      </c>
      <c r="AB200" s="4">
        <v>5267.1610000000001</v>
      </c>
      <c r="AC200" s="4">
        <v>2736.4920000000002</v>
      </c>
      <c r="AD200" s="4">
        <v>5978.11</v>
      </c>
      <c r="AE200" s="4">
        <v>4851.53</v>
      </c>
      <c r="AF200" s="4">
        <v>7381.4279999999999</v>
      </c>
      <c r="AG200" s="4">
        <v>7028.3940000000002</v>
      </c>
      <c r="AH200" s="4">
        <v>2190.683</v>
      </c>
      <c r="AI200" s="4">
        <v>3558.741</v>
      </c>
      <c r="AJ200" s="4">
        <v>4913.8500000000004</v>
      </c>
      <c r="AK200" s="4">
        <v>2096.8029999999999</v>
      </c>
      <c r="AL200" s="4">
        <v>4222.7169999999996</v>
      </c>
      <c r="AM200" s="4">
        <v>6302.0959999999995</v>
      </c>
      <c r="AN200" s="4">
        <v>5564.4719999999998</v>
      </c>
      <c r="AO200" s="4">
        <v>5986.0140000000001</v>
      </c>
      <c r="AP200" s="4">
        <v>8135.5640000000003</v>
      </c>
      <c r="AQ200" s="4">
        <v>4988.0709999999999</v>
      </c>
      <c r="AR200" s="4">
        <v>11114.922</v>
      </c>
      <c r="AS200" s="4">
        <v>22486.39</v>
      </c>
      <c r="AT200" s="4">
        <v>6248.7709999999997</v>
      </c>
      <c r="AU200" s="4">
        <v>9679.9750000000004</v>
      </c>
      <c r="AV200" s="4">
        <v>6518.3720000000003</v>
      </c>
      <c r="AW200" s="4">
        <v>4226.4799999999996</v>
      </c>
      <c r="AX200" s="4">
        <v>4943.74</v>
      </c>
      <c r="AY200" s="4">
        <v>5736.576</v>
      </c>
      <c r="AZ200" s="4">
        <v>3832.3155000000002</v>
      </c>
      <c r="BA200" s="4">
        <v>5430.1949999999997</v>
      </c>
      <c r="BB200" s="4">
        <v>9220.0429999999997</v>
      </c>
      <c r="BC200" s="4">
        <v>2715.136</v>
      </c>
      <c r="BD200" s="4">
        <v>5410.991</v>
      </c>
      <c r="BE200" s="4">
        <v>7744.9993999999997</v>
      </c>
      <c r="BF200" s="51"/>
      <c r="BG200" s="152">
        <v>2057.3449500000002</v>
      </c>
      <c r="BH200" s="152">
        <v>3807.6025</v>
      </c>
      <c r="BI200" s="152">
        <v>6708.3537999999999</v>
      </c>
      <c r="BJ200" s="152">
        <v>797.44929999999999</v>
      </c>
      <c r="BK200" s="152">
        <v>4180.9253500000004</v>
      </c>
      <c r="BL200" s="152">
        <v>4682.1697000000004</v>
      </c>
      <c r="BM200" s="1438">
        <v>3277.1922</v>
      </c>
    </row>
    <row r="201" spans="1:65" x14ac:dyDescent="0.25">
      <c r="A201" s="37" t="s">
        <v>368</v>
      </c>
      <c r="B201" s="19" t="s">
        <v>46</v>
      </c>
      <c r="C201" s="63">
        <f>SUM(V201                                                                                                                                                                                                                        : INDEX(V201:AG201,$B$2))</f>
        <v>25579.129999999997</v>
      </c>
      <c r="D201" s="63">
        <f>SUM(AH201                                                                                                                                                                                                                         : INDEX(AH201:AS201,$B$2))</f>
        <v>23503.485499999999</v>
      </c>
      <c r="E201" s="63">
        <f>SUM(AT201                                                                                                                                                                                                                        : INDEX(AT201:BE201,$B$2))</f>
        <v>30526.5075</v>
      </c>
      <c r="F201" s="63">
        <f>SUM(BG201                                                                                                                                                                                                                          : INDEX(BG201:BR201,$B$2))</f>
        <v>10971.447249999997</v>
      </c>
      <c r="H201" s="4">
        <f t="shared" si="261"/>
        <v>6901.1610000000001</v>
      </c>
      <c r="I201" s="4">
        <f t="shared" si="250"/>
        <v>13088.495000000001</v>
      </c>
      <c r="J201" s="4">
        <f t="shared" si="262"/>
        <v>14875.859</v>
      </c>
      <c r="K201" s="4">
        <f t="shared" si="251"/>
        <v>20866.887500000001</v>
      </c>
      <c r="L201" s="4">
        <f t="shared" si="252"/>
        <v>9731.4765000000007</v>
      </c>
      <c r="M201" s="4">
        <f t="shared" si="253"/>
        <v>11240.152999999998</v>
      </c>
      <c r="N201" s="4">
        <f t="shared" si="254"/>
        <v>12526.940999999999</v>
      </c>
      <c r="O201" s="4">
        <f t="shared" si="255"/>
        <v>20561.139000000003</v>
      </c>
      <c r="P201" s="4">
        <f t="shared" si="256"/>
        <v>20485.355</v>
      </c>
      <c r="Q201" s="4">
        <f t="shared" si="257"/>
        <v>8227.8420000000006</v>
      </c>
      <c r="R201" s="4">
        <f t="shared" si="258"/>
        <v>6336.8824999999997</v>
      </c>
      <c r="S201" s="4">
        <f t="shared" si="259"/>
        <v>6208.8858</v>
      </c>
      <c r="T201" s="152">
        <f t="shared" si="260"/>
        <v>5970.8853999999992</v>
      </c>
      <c r="V201" s="4">
        <v>1120.6500000000001</v>
      </c>
      <c r="W201" s="4">
        <v>1319.982</v>
      </c>
      <c r="X201" s="4">
        <v>4460.5290000000005</v>
      </c>
      <c r="Y201" s="4">
        <v>5272.2110000000002</v>
      </c>
      <c r="Z201" s="4">
        <v>3759.4450000000002</v>
      </c>
      <c r="AA201" s="4">
        <v>4056.8389999999999</v>
      </c>
      <c r="AB201" s="4">
        <v>5589.4740000000002</v>
      </c>
      <c r="AC201" s="4">
        <v>3113.9409999999998</v>
      </c>
      <c r="AD201" s="4">
        <v>6172.4440000000004</v>
      </c>
      <c r="AE201" s="4">
        <v>4149.2565000000004</v>
      </c>
      <c r="AF201" s="4">
        <v>6813.701</v>
      </c>
      <c r="AG201" s="4">
        <v>9903.93</v>
      </c>
      <c r="AH201" s="4">
        <v>2424.893</v>
      </c>
      <c r="AI201" s="4">
        <v>1743.3734999999999</v>
      </c>
      <c r="AJ201" s="4">
        <v>5563.21</v>
      </c>
      <c r="AK201" s="4">
        <v>5779.6639999999998</v>
      </c>
      <c r="AL201" s="4">
        <v>2884.4760000000001</v>
      </c>
      <c r="AM201" s="4">
        <v>2576.0129999999999</v>
      </c>
      <c r="AN201" s="4">
        <v>2531.8560000000002</v>
      </c>
      <c r="AO201" s="4">
        <v>3827.8319999999999</v>
      </c>
      <c r="AP201" s="4">
        <v>6167.2529999999997</v>
      </c>
      <c r="AQ201" s="4">
        <v>6808.973</v>
      </c>
      <c r="AR201" s="4">
        <v>4597.0510000000004</v>
      </c>
      <c r="AS201" s="4">
        <v>9155.1149999999998</v>
      </c>
      <c r="AT201" s="4">
        <v>3069.9090000000001</v>
      </c>
      <c r="AU201" s="4">
        <v>7443.0879999999997</v>
      </c>
      <c r="AV201" s="4">
        <v>9972.3580000000002</v>
      </c>
      <c r="AW201" s="4">
        <v>3083.97</v>
      </c>
      <c r="AX201" s="4">
        <v>2630.4760000000001</v>
      </c>
      <c r="AY201" s="4">
        <v>2513.3960000000002</v>
      </c>
      <c r="AZ201" s="4">
        <v>1813.3105</v>
      </c>
      <c r="BA201" s="4">
        <v>1634.673</v>
      </c>
      <c r="BB201" s="4">
        <v>2888.8989999999999</v>
      </c>
      <c r="BC201" s="4">
        <v>829.38800000000003</v>
      </c>
      <c r="BD201" s="4">
        <v>1611.0414000000001</v>
      </c>
      <c r="BE201" s="4">
        <v>3768.4564</v>
      </c>
      <c r="BF201" s="51"/>
      <c r="BG201" s="152">
        <v>1784.0808999999999</v>
      </c>
      <c r="BH201" s="152">
        <v>1079.3063999999999</v>
      </c>
      <c r="BI201" s="152">
        <v>3107.4980999999998</v>
      </c>
      <c r="BJ201" s="152">
        <v>1006.6735</v>
      </c>
      <c r="BK201" s="152">
        <v>1697.5424499999999</v>
      </c>
      <c r="BL201" s="152">
        <v>1637.6809000000001</v>
      </c>
      <c r="BM201" s="1438">
        <v>658.66499999999996</v>
      </c>
    </row>
    <row r="202" spans="1:65" x14ac:dyDescent="0.25">
      <c r="A202" s="37" t="s">
        <v>369</v>
      </c>
      <c r="B202" s="19" t="s">
        <v>47</v>
      </c>
      <c r="C202" s="63">
        <f>SUM(V202                                                                                                                                                                                                                        : INDEX(V202:AG202,$B$2))</f>
        <v>28092.637999999999</v>
      </c>
      <c r="D202" s="63">
        <f>SUM(AH202                                                                                                                                                                                                                         : INDEX(AH202:AS202,$B$2))</f>
        <v>34946.424999999996</v>
      </c>
      <c r="E202" s="63">
        <f>SUM(AT202                                                                                                                                                                                                                        : INDEX(AT202:BE202,$B$2))</f>
        <v>27805.604000000003</v>
      </c>
      <c r="F202" s="63">
        <f>SUM(BG202                                                                                                                                                                                                                          : INDEX(BG202:BR202,$B$2))</f>
        <v>12352.558550000002</v>
      </c>
      <c r="H202" s="4">
        <f t="shared" si="261"/>
        <v>6005.0010000000002</v>
      </c>
      <c r="I202" s="4">
        <f t="shared" si="250"/>
        <v>15102.297000000002</v>
      </c>
      <c r="J202" s="4">
        <f t="shared" si="262"/>
        <v>18083.961000000003</v>
      </c>
      <c r="K202" s="4">
        <f t="shared" si="251"/>
        <v>30110.9395</v>
      </c>
      <c r="L202" s="4">
        <f t="shared" si="252"/>
        <v>12863.584999999999</v>
      </c>
      <c r="M202" s="4">
        <f t="shared" si="253"/>
        <v>17347.996999999999</v>
      </c>
      <c r="N202" s="4">
        <f t="shared" si="254"/>
        <v>13388.837</v>
      </c>
      <c r="O202" s="4">
        <f t="shared" si="255"/>
        <v>24865.987999999998</v>
      </c>
      <c r="P202" s="4">
        <f t="shared" si="256"/>
        <v>7400.16</v>
      </c>
      <c r="Q202" s="4">
        <f t="shared" si="257"/>
        <v>17475.294999999998</v>
      </c>
      <c r="R202" s="4">
        <f t="shared" si="258"/>
        <v>9185.3799999999992</v>
      </c>
      <c r="S202" s="4">
        <f t="shared" si="259"/>
        <v>4815.3176999999996</v>
      </c>
      <c r="T202" s="152">
        <f t="shared" si="260"/>
        <v>5586.6121999999996</v>
      </c>
      <c r="V202" s="4">
        <v>1685.1369999999999</v>
      </c>
      <c r="W202" s="4">
        <v>1750.2909999999999</v>
      </c>
      <c r="X202" s="4">
        <v>2569.5729999999999</v>
      </c>
      <c r="Y202" s="4">
        <v>4895.3370000000004</v>
      </c>
      <c r="Z202" s="4">
        <v>3322.0160000000001</v>
      </c>
      <c r="AA202" s="4">
        <v>6884.9440000000004</v>
      </c>
      <c r="AB202" s="4">
        <v>6985.34</v>
      </c>
      <c r="AC202" s="4">
        <v>3022.61</v>
      </c>
      <c r="AD202" s="4">
        <v>8076.0110000000004</v>
      </c>
      <c r="AE202" s="4">
        <v>6486.5825000000004</v>
      </c>
      <c r="AF202" s="4">
        <v>10019.219999999999</v>
      </c>
      <c r="AG202" s="4">
        <v>13605.137000000001</v>
      </c>
      <c r="AH202" s="4">
        <v>2461.52</v>
      </c>
      <c r="AI202" s="4">
        <v>3367.1460000000002</v>
      </c>
      <c r="AJ202" s="4">
        <v>7034.9189999999999</v>
      </c>
      <c r="AK202" s="4">
        <v>5624.1180000000004</v>
      </c>
      <c r="AL202" s="4">
        <v>5277.2780000000002</v>
      </c>
      <c r="AM202" s="4">
        <v>6446.6009999999997</v>
      </c>
      <c r="AN202" s="4">
        <v>4734.8429999999998</v>
      </c>
      <c r="AO202" s="4">
        <v>3761.4560000000001</v>
      </c>
      <c r="AP202" s="4">
        <v>4892.5379999999996</v>
      </c>
      <c r="AQ202" s="4">
        <v>3729.5529999999999</v>
      </c>
      <c r="AR202" s="4">
        <v>7348.527</v>
      </c>
      <c r="AS202" s="4">
        <v>13787.907999999999</v>
      </c>
      <c r="AT202" s="4">
        <v>1532.2280000000001</v>
      </c>
      <c r="AU202" s="4">
        <v>2429.442</v>
      </c>
      <c r="AV202" s="4">
        <v>3438.49</v>
      </c>
      <c r="AW202" s="4">
        <v>4280.5190000000002</v>
      </c>
      <c r="AX202" s="4">
        <v>9404.3909999999996</v>
      </c>
      <c r="AY202" s="4">
        <v>3790.3850000000002</v>
      </c>
      <c r="AZ202" s="4">
        <v>2930.1489999999999</v>
      </c>
      <c r="BA202" s="4">
        <v>2637.7289999999998</v>
      </c>
      <c r="BB202" s="4">
        <v>3617.502</v>
      </c>
      <c r="BC202" s="4">
        <v>1042.357</v>
      </c>
      <c r="BD202" s="4">
        <v>1610.3956000000001</v>
      </c>
      <c r="BE202" s="4">
        <v>2162.5650999999998</v>
      </c>
      <c r="BF202" s="51"/>
      <c r="BG202" s="152">
        <v>1610.9350999999999</v>
      </c>
      <c r="BH202" s="152">
        <v>1559.8092999999999</v>
      </c>
      <c r="BI202" s="152">
        <v>2415.8678</v>
      </c>
      <c r="BJ202" s="152">
        <v>1440.0102999999999</v>
      </c>
      <c r="BK202" s="152">
        <v>1517.1303</v>
      </c>
      <c r="BL202" s="152">
        <v>1835.66185</v>
      </c>
      <c r="BM202" s="1438">
        <v>1973.1439</v>
      </c>
    </row>
    <row r="203" spans="1:65" x14ac:dyDescent="0.25">
      <c r="A203" s="37" t="s">
        <v>370</v>
      </c>
      <c r="B203" s="19" t="s">
        <v>48</v>
      </c>
      <c r="C203" s="63">
        <f>SUM(V203                                                                                                                                                                                                                        : INDEX(V203:AG203,$B$2))</f>
        <v>8124.5050000000001</v>
      </c>
      <c r="D203" s="63">
        <f>SUM(AH203                                                                                                                                                                                                                         : INDEX(AH203:AS203,$B$2))</f>
        <v>36100.429500000006</v>
      </c>
      <c r="E203" s="63">
        <f>SUM(AT203                                                                                                                                                                                                                        : INDEX(AT203:BE203,$B$2))</f>
        <v>29219.852000000006</v>
      </c>
      <c r="F203" s="63">
        <f>SUM(BG203                                                                                                                                                                                                                          : INDEX(BG203:BR203,$B$2))</f>
        <v>22649.832920000001</v>
      </c>
      <c r="H203" s="4">
        <f t="shared" si="261"/>
        <v>1834.59</v>
      </c>
      <c r="I203" s="4">
        <f t="shared" si="250"/>
        <v>3808.9810000000002</v>
      </c>
      <c r="J203" s="4">
        <f t="shared" si="262"/>
        <v>11701.412</v>
      </c>
      <c r="K203" s="4">
        <f t="shared" si="251"/>
        <v>16766.256000000001</v>
      </c>
      <c r="L203" s="4">
        <f t="shared" si="252"/>
        <v>11485.2035</v>
      </c>
      <c r="M203" s="4">
        <f t="shared" si="253"/>
        <v>19159.966</v>
      </c>
      <c r="N203" s="4">
        <f t="shared" si="254"/>
        <v>19864.419999999998</v>
      </c>
      <c r="O203" s="4">
        <f t="shared" si="255"/>
        <v>35604.735000000001</v>
      </c>
      <c r="P203" s="4">
        <f t="shared" si="256"/>
        <v>11032.57</v>
      </c>
      <c r="Q203" s="4">
        <f t="shared" si="257"/>
        <v>13406.084500000001</v>
      </c>
      <c r="R203" s="4">
        <f t="shared" si="258"/>
        <v>13027.4941</v>
      </c>
      <c r="S203" s="4">
        <f t="shared" si="259"/>
        <v>16339.7621</v>
      </c>
      <c r="T203" s="152">
        <f t="shared" si="260"/>
        <v>7366.1767199999995</v>
      </c>
      <c r="V203" s="4">
        <v>397.07</v>
      </c>
      <c r="W203" s="4">
        <v>577.33500000000004</v>
      </c>
      <c r="X203" s="4">
        <v>860.18499999999995</v>
      </c>
      <c r="Y203" s="4">
        <v>724.03800000000001</v>
      </c>
      <c r="Z203" s="4">
        <v>990.73</v>
      </c>
      <c r="AA203" s="4">
        <v>2094.2130000000002</v>
      </c>
      <c r="AB203" s="4">
        <v>2480.9340000000002</v>
      </c>
      <c r="AC203" s="4">
        <v>2062.797</v>
      </c>
      <c r="AD203" s="4">
        <v>7157.6809999999996</v>
      </c>
      <c r="AE203" s="4">
        <v>1533.0070000000001</v>
      </c>
      <c r="AF203" s="4">
        <v>5625.8590000000004</v>
      </c>
      <c r="AG203" s="4">
        <v>9607.39</v>
      </c>
      <c r="AH203" s="4">
        <v>2911.1289999999999</v>
      </c>
      <c r="AI203" s="4">
        <v>3122.8375000000001</v>
      </c>
      <c r="AJ203" s="4">
        <v>5451.2370000000001</v>
      </c>
      <c r="AK203" s="4">
        <v>6188.4009999999998</v>
      </c>
      <c r="AL203" s="4">
        <v>5534.1279999999997</v>
      </c>
      <c r="AM203" s="4">
        <v>7437.4369999999999</v>
      </c>
      <c r="AN203" s="4">
        <v>5455.26</v>
      </c>
      <c r="AO203" s="4">
        <v>5999.81</v>
      </c>
      <c r="AP203" s="4">
        <v>8409.35</v>
      </c>
      <c r="AQ203" s="4">
        <v>7691.48</v>
      </c>
      <c r="AR203" s="4">
        <v>8360.009</v>
      </c>
      <c r="AS203" s="4">
        <v>19553.245999999999</v>
      </c>
      <c r="AT203" s="4">
        <v>2956.5050000000001</v>
      </c>
      <c r="AU203" s="4">
        <v>3802.09</v>
      </c>
      <c r="AV203" s="4">
        <v>4273.9750000000004</v>
      </c>
      <c r="AW203" s="4">
        <v>4323.72</v>
      </c>
      <c r="AX203" s="4">
        <v>4702.4255000000003</v>
      </c>
      <c r="AY203" s="4">
        <v>4379.9390000000003</v>
      </c>
      <c r="AZ203" s="4">
        <v>4781.1975000000002</v>
      </c>
      <c r="BA203" s="4">
        <v>3381.5749999999998</v>
      </c>
      <c r="BB203" s="4">
        <v>4864.7215999999999</v>
      </c>
      <c r="BC203" s="4">
        <v>4015.857</v>
      </c>
      <c r="BD203" s="4">
        <v>3896.5464999999999</v>
      </c>
      <c r="BE203" s="4">
        <v>8427.3585999999996</v>
      </c>
      <c r="BF203" s="51"/>
      <c r="BG203" s="152">
        <v>2404.4612000000002</v>
      </c>
      <c r="BH203" s="152">
        <v>1491.1121499999999</v>
      </c>
      <c r="BI203" s="152">
        <v>3470.6033699999998</v>
      </c>
      <c r="BJ203" s="152">
        <v>2471.69886</v>
      </c>
      <c r="BK203" s="152">
        <v>5064.9007099999999</v>
      </c>
      <c r="BL203" s="152">
        <v>5207.5608599999996</v>
      </c>
      <c r="BM203" s="1438">
        <v>2539.49577</v>
      </c>
    </row>
    <row r="204" spans="1:65" x14ac:dyDescent="0.25">
      <c r="A204" s="37" t="s">
        <v>371</v>
      </c>
      <c r="B204" s="19" t="s">
        <v>49</v>
      </c>
      <c r="C204" s="63">
        <f>SUM(V204                                                                                                                                                                                                                        : INDEX(V204:AG204,$B$2))</f>
        <v>0</v>
      </c>
      <c r="D204" s="63">
        <f>SUM(AH204                                                                                                                                                                                                                         : INDEX(AH204:AS204,$B$2))</f>
        <v>0</v>
      </c>
      <c r="E204" s="63">
        <f>SUM(AT204                                                                                                                                                                                                                        : INDEX(AT204:BE204,$B$2))</f>
        <v>8456.6465000000007</v>
      </c>
      <c r="F204" s="63">
        <f>SUM(BG204                                                                                                                                                                                                                          : INDEX(BG204:BR204,$B$2))</f>
        <v>16714.011559999999</v>
      </c>
      <c r="H204" s="4">
        <f t="shared" si="261"/>
        <v>0</v>
      </c>
      <c r="I204" s="4">
        <f t="shared" si="250"/>
        <v>0</v>
      </c>
      <c r="J204" s="4">
        <f t="shared" si="262"/>
        <v>0</v>
      </c>
      <c r="K204" s="4">
        <f t="shared" si="251"/>
        <v>0</v>
      </c>
      <c r="L204" s="4">
        <f t="shared" si="252"/>
        <v>0</v>
      </c>
      <c r="M204" s="4">
        <f t="shared" si="253"/>
        <v>0</v>
      </c>
      <c r="N204" s="4">
        <f t="shared" si="254"/>
        <v>0</v>
      </c>
      <c r="O204" s="4">
        <f t="shared" si="255"/>
        <v>0</v>
      </c>
      <c r="P204" s="4">
        <f t="shared" si="256"/>
        <v>1505.1489999999999</v>
      </c>
      <c r="Q204" s="4">
        <f t="shared" si="257"/>
        <v>5587.4594999999999</v>
      </c>
      <c r="R204" s="4">
        <f>SUM(AZ204:BB204)</f>
        <v>4714.5225</v>
      </c>
      <c r="S204" s="4">
        <f t="shared" si="259"/>
        <v>6519.8356999999996</v>
      </c>
      <c r="T204" s="152">
        <f t="shared" si="260"/>
        <v>6090.8752999999997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>
        <v>1505.1489999999999</v>
      </c>
      <c r="AW204" s="4">
        <v>2946.1680000000001</v>
      </c>
      <c r="AX204" s="4">
        <v>1413.0505000000001</v>
      </c>
      <c r="AY204" s="4">
        <v>1228.241</v>
      </c>
      <c r="AZ204" s="4">
        <v>1364.038</v>
      </c>
      <c r="BA204" s="4">
        <v>1701.83</v>
      </c>
      <c r="BB204" s="4">
        <v>1648.6545000000001</v>
      </c>
      <c r="BC204" s="4">
        <v>1877.057</v>
      </c>
      <c r="BD204" s="4">
        <v>1725.9880000000001</v>
      </c>
      <c r="BE204" s="4">
        <v>2916.7907</v>
      </c>
      <c r="BF204" s="51"/>
      <c r="BG204" s="152">
        <v>1340.8409999999999</v>
      </c>
      <c r="BH204" s="152">
        <v>1156.6015</v>
      </c>
      <c r="BI204" s="152">
        <v>3593.4328</v>
      </c>
      <c r="BJ204" s="152">
        <v>3252.9958999999999</v>
      </c>
      <c r="BK204" s="152">
        <v>2481.4881399999999</v>
      </c>
      <c r="BL204" s="152">
        <v>2682.8253199999999</v>
      </c>
      <c r="BM204" s="1438">
        <v>2205.8269</v>
      </c>
    </row>
    <row r="205" spans="1:65" x14ac:dyDescent="0.25">
      <c r="A205" s="37" t="s">
        <v>372</v>
      </c>
      <c r="B205" s="3" t="s">
        <v>150</v>
      </c>
      <c r="C205" s="63">
        <f>SUM(V205                                                                                                                                                                                                                        : INDEX(V205:AG205,$B$2))</f>
        <v>133448.72199999998</v>
      </c>
      <c r="D205" s="63">
        <f>SUM(AH205                                                                                                                                                                                                                         : INDEX(AH205:AS205,$B$2))</f>
        <v>189989.973</v>
      </c>
      <c r="E205" s="63">
        <f>SUM(AT205                                                                                                                                                                                                                         : INDEX(AT205:BE205,$B$2))</f>
        <v>323575.0675</v>
      </c>
      <c r="F205" s="63">
        <f>SUM(BG205                                                                                                                                                                                                                          : INDEX(BG205:BR205,$B$2))</f>
        <v>303026.61142000003</v>
      </c>
      <c r="H205" s="4">
        <f t="shared" si="261"/>
        <v>37796.876999999993</v>
      </c>
      <c r="I205" s="4">
        <f t="shared" si="250"/>
        <v>67113.831000000006</v>
      </c>
      <c r="J205" s="4">
        <f t="shared" si="262"/>
        <v>82679.967999999993</v>
      </c>
      <c r="K205" s="4">
        <f t="shared" si="251"/>
        <v>124665.74700000002</v>
      </c>
      <c r="L205" s="4">
        <f t="shared" si="252"/>
        <v>60676.53</v>
      </c>
      <c r="M205" s="4">
        <f t="shared" si="253"/>
        <v>99565.521999999997</v>
      </c>
      <c r="N205" s="4">
        <f t="shared" si="254"/>
        <v>109608.41899999999</v>
      </c>
      <c r="O205" s="4">
        <f t="shared" si="255"/>
        <v>183962.965</v>
      </c>
      <c r="P205" s="4">
        <f t="shared" si="256"/>
        <v>123111.95699999999</v>
      </c>
      <c r="Q205" s="4">
        <f t="shared" si="257"/>
        <v>156157.8395</v>
      </c>
      <c r="R205" s="4">
        <f>SUM(AZ205:BB205)</f>
        <v>156182.04260000002</v>
      </c>
      <c r="S205" s="4">
        <f t="shared" si="259"/>
        <v>176665.4693</v>
      </c>
      <c r="T205" s="152">
        <f t="shared" si="260"/>
        <v>114774.44491999999</v>
      </c>
      <c r="V205" s="44">
        <f>SUM(V197:V203)</f>
        <v>10123.743</v>
      </c>
      <c r="W205" s="44">
        <f>SUM(W197:W203)</f>
        <v>9101.6389999999992</v>
      </c>
      <c r="X205" s="44">
        <f>SUM(X197:X203)</f>
        <v>18571.494999999999</v>
      </c>
      <c r="Y205" s="44">
        <f>SUM(Y197:Y203)</f>
        <v>22629.834999999999</v>
      </c>
      <c r="Z205" s="44">
        <f>SUM(Z197:Z203)</f>
        <v>18306.072</v>
      </c>
      <c r="AA205" s="44">
        <f t="shared" ref="AA205:AJ205" si="263">SUM(AA197:AA203)</f>
        <v>26177.923999999999</v>
      </c>
      <c r="AB205" s="44">
        <f t="shared" si="263"/>
        <v>28538.013999999999</v>
      </c>
      <c r="AC205" s="44">
        <f t="shared" si="263"/>
        <v>16287.662000000002</v>
      </c>
      <c r="AD205" s="44">
        <f t="shared" si="263"/>
        <v>37854.291999999994</v>
      </c>
      <c r="AE205" s="44">
        <f t="shared" si="263"/>
        <v>25289.309000000001</v>
      </c>
      <c r="AF205" s="44">
        <f t="shared" si="263"/>
        <v>41639.972000000009</v>
      </c>
      <c r="AG205" s="44">
        <f t="shared" si="263"/>
        <v>57736.466</v>
      </c>
      <c r="AH205" s="44">
        <f t="shared" si="263"/>
        <v>13641.924999999999</v>
      </c>
      <c r="AI205" s="44">
        <f t="shared" si="263"/>
        <v>13892.638999999999</v>
      </c>
      <c r="AJ205" s="44">
        <f t="shared" si="263"/>
        <v>33141.966</v>
      </c>
      <c r="AK205" s="44">
        <f>SUM(AK197:AK203)</f>
        <v>30639.373</v>
      </c>
      <c r="AL205" s="44">
        <f t="shared" ref="AL205:AY205" si="264">SUM(AL197:AL203)</f>
        <v>27458.016</v>
      </c>
      <c r="AM205" s="44">
        <f t="shared" si="264"/>
        <v>41468.133000000002</v>
      </c>
      <c r="AN205" s="44">
        <f t="shared" si="264"/>
        <v>29747.921000000002</v>
      </c>
      <c r="AO205" s="44">
        <f t="shared" si="264"/>
        <v>31024.388999999999</v>
      </c>
      <c r="AP205" s="44">
        <f t="shared" si="264"/>
        <v>48836.108999999997</v>
      </c>
      <c r="AQ205" s="44">
        <f t="shared" si="264"/>
        <v>39101.214999999997</v>
      </c>
      <c r="AR205" s="44">
        <f t="shared" si="264"/>
        <v>50426.896000000001</v>
      </c>
      <c r="AS205" s="44">
        <f t="shared" si="264"/>
        <v>94434.853999999992</v>
      </c>
      <c r="AT205" s="44">
        <f t="shared" si="264"/>
        <v>27131.550999999999</v>
      </c>
      <c r="AU205" s="44">
        <f t="shared" si="264"/>
        <v>40723.482000000004</v>
      </c>
      <c r="AV205" s="44">
        <f t="shared" si="264"/>
        <v>55256.923999999999</v>
      </c>
      <c r="AW205" s="44">
        <f t="shared" si="264"/>
        <v>47019.024000000005</v>
      </c>
      <c r="AX205" s="44">
        <f t="shared" si="264"/>
        <v>52233.483500000002</v>
      </c>
      <c r="AY205" s="44">
        <f t="shared" si="264"/>
        <v>56905.332000000002</v>
      </c>
      <c r="AZ205" s="44">
        <v>44305.271000000001</v>
      </c>
      <c r="BA205" s="44">
        <v>48326.722999999998</v>
      </c>
      <c r="BB205" s="44">
        <v>63550.048600000002</v>
      </c>
      <c r="BC205" s="44">
        <v>42192.940999999999</v>
      </c>
      <c r="BD205" s="44">
        <v>48735.377999999997</v>
      </c>
      <c r="BE205" s="44">
        <v>85737.150299999994</v>
      </c>
      <c r="BF205" s="53"/>
      <c r="BG205" s="44">
        <v>35114.817770000001</v>
      </c>
      <c r="BH205" s="44">
        <v>24494.259780000004</v>
      </c>
      <c r="BI205" s="44">
        <v>55165.367369999993</v>
      </c>
      <c r="BJ205" s="44">
        <v>33542.788950000002</v>
      </c>
      <c r="BK205" s="44">
        <v>51700.257269999995</v>
      </c>
      <c r="BL205" s="44">
        <v>64313.697139999989</v>
      </c>
      <c r="BM205" s="44">
        <v>38695.423140000006</v>
      </c>
    </row>
    <row r="206" spans="1:65" x14ac:dyDescent="0.25">
      <c r="A206" s="37" t="s">
        <v>373</v>
      </c>
      <c r="B206" s="3" t="s">
        <v>59</v>
      </c>
      <c r="C206" s="64">
        <f>SUM(C197:C204)</f>
        <v>133448.72200000001</v>
      </c>
      <c r="D206" s="64">
        <f>SUM(D197:D204)</f>
        <v>189989.973</v>
      </c>
      <c r="E206" s="64">
        <f>SUM(E197:E204)</f>
        <v>332031.71399999992</v>
      </c>
      <c r="F206" s="63">
        <f>SUM(BG206                                                                                                                                                                                                                          : INDEX(BG206:BR206,$B$2))</f>
        <v>319740.62297999999</v>
      </c>
      <c r="H206" s="4">
        <f t="shared" si="261"/>
        <v>37796.877999999997</v>
      </c>
      <c r="I206" s="4">
        <f t="shared" si="250"/>
        <v>67113.83</v>
      </c>
      <c r="J206" s="4">
        <f t="shared" si="262"/>
        <v>82679.967999999993</v>
      </c>
      <c r="K206" s="4">
        <f t="shared" si="251"/>
        <v>124665.745</v>
      </c>
      <c r="L206" s="4">
        <f t="shared" si="252"/>
        <v>60676.530999999995</v>
      </c>
      <c r="M206" s="4">
        <f t="shared" si="253"/>
        <v>99565.522999999986</v>
      </c>
      <c r="N206" s="4">
        <f t="shared" si="254"/>
        <v>109608.41800000001</v>
      </c>
      <c r="O206" s="4">
        <f t="shared" si="255"/>
        <v>183962.96500000003</v>
      </c>
      <c r="P206" s="4">
        <f t="shared" si="256"/>
        <v>124617.106</v>
      </c>
      <c r="Q206" s="4">
        <f t="shared" si="257"/>
        <v>161745.299</v>
      </c>
      <c r="R206" s="4">
        <f>SUM(AZ206:BB206)</f>
        <v>160896.56510000001</v>
      </c>
      <c r="S206" s="4">
        <f t="shared" si="259"/>
        <v>183185.30499999999</v>
      </c>
      <c r="T206" s="152">
        <f t="shared" si="260"/>
        <v>120865.32021999999</v>
      </c>
      <c r="V206" s="4">
        <v>10123.743</v>
      </c>
      <c r="W206" s="4">
        <v>9101.6389999999992</v>
      </c>
      <c r="X206" s="4">
        <v>18571.495999999999</v>
      </c>
      <c r="Y206" s="4">
        <v>22629.834999999999</v>
      </c>
      <c r="Z206" s="4">
        <v>18306.072</v>
      </c>
      <c r="AA206" s="4">
        <v>26177.922999999999</v>
      </c>
      <c r="AB206" s="4">
        <v>28538.013999999999</v>
      </c>
      <c r="AC206" s="4">
        <v>16287.662</v>
      </c>
      <c r="AD206" s="4">
        <v>37854.292000000001</v>
      </c>
      <c r="AE206" s="4">
        <v>25289.309000000001</v>
      </c>
      <c r="AF206" s="4">
        <v>41639.970999999998</v>
      </c>
      <c r="AG206" s="4">
        <v>57736.464999999997</v>
      </c>
      <c r="AH206" s="4">
        <v>13641.924999999999</v>
      </c>
      <c r="AI206" s="4">
        <v>13892.638999999999</v>
      </c>
      <c r="AJ206" s="4">
        <v>33141.966999999997</v>
      </c>
      <c r="AK206" s="4">
        <v>30639.374</v>
      </c>
      <c r="AL206" s="4">
        <v>27458.014999999999</v>
      </c>
      <c r="AM206" s="4">
        <v>41468.133999999998</v>
      </c>
      <c r="AN206" s="4">
        <v>29747.920999999998</v>
      </c>
      <c r="AO206" s="4">
        <v>31024.388999999999</v>
      </c>
      <c r="AP206" s="4">
        <v>48836.108</v>
      </c>
      <c r="AQ206" s="4">
        <v>39101.214999999997</v>
      </c>
      <c r="AR206" s="4">
        <v>50426.896000000001</v>
      </c>
      <c r="AS206" s="4">
        <v>94434.854000000007</v>
      </c>
      <c r="AT206" s="4">
        <v>27131.55</v>
      </c>
      <c r="AU206" s="4">
        <v>40723.482000000004</v>
      </c>
      <c r="AV206" s="4">
        <v>56762.074000000001</v>
      </c>
      <c r="AW206" s="4">
        <v>49965.190999999999</v>
      </c>
      <c r="AX206" s="4">
        <v>53646.534</v>
      </c>
      <c r="AY206" s="4">
        <v>58133.574000000001</v>
      </c>
      <c r="AZ206" s="4">
        <v>45669.309000000001</v>
      </c>
      <c r="BA206" s="4">
        <v>50028.553</v>
      </c>
      <c r="BB206" s="4">
        <v>65198.703099999999</v>
      </c>
      <c r="BC206" s="4">
        <v>44069.998</v>
      </c>
      <c r="BD206" s="4">
        <v>50461.366000000002</v>
      </c>
      <c r="BE206" s="4">
        <v>88653.941000000006</v>
      </c>
      <c r="BF206" s="51"/>
      <c r="BG206" s="44">
        <v>36455.658770000002</v>
      </c>
      <c r="BH206" s="44">
        <v>25650.861280000005</v>
      </c>
      <c r="BI206" s="44">
        <v>58758.800169999995</v>
      </c>
      <c r="BJ206" s="44">
        <v>36795.784850000004</v>
      </c>
      <c r="BK206" s="44">
        <v>54181.745409999996</v>
      </c>
      <c r="BL206" s="44">
        <v>66996.522459999993</v>
      </c>
      <c r="BM206" s="44">
        <v>40901.250040000006</v>
      </c>
    </row>
    <row r="207" spans="1:65" x14ac:dyDescent="0.25">
      <c r="A207" s="37"/>
      <c r="B207" s="3" t="s">
        <v>337</v>
      </c>
      <c r="C207" s="51"/>
      <c r="D207" s="51"/>
      <c r="E207" s="51"/>
      <c r="F207" s="51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152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152">
        <f t="shared" ref="AT207:BB207" si="265">AT206+0.1*AT57</f>
        <v>28189.151740000001</v>
      </c>
      <c r="AU207" s="152">
        <f t="shared" si="265"/>
        <v>41473.001300000004</v>
      </c>
      <c r="AV207" s="152">
        <f t="shared" si="265"/>
        <v>57923.040999999997</v>
      </c>
      <c r="AW207" s="152">
        <f t="shared" si="265"/>
        <v>50217.561300000001</v>
      </c>
      <c r="AX207" s="152">
        <f t="shared" si="265"/>
        <v>54916.951999999997</v>
      </c>
      <c r="AY207" s="152">
        <f t="shared" si="265"/>
        <v>59456.667999999998</v>
      </c>
      <c r="AZ207" s="152">
        <f t="shared" si="265"/>
        <v>46095.333400000003</v>
      </c>
      <c r="BA207" s="152">
        <f t="shared" si="265"/>
        <v>51653.966</v>
      </c>
      <c r="BB207" s="152">
        <f t="shared" si="265"/>
        <v>65844.702000000005</v>
      </c>
      <c r="BC207" s="152">
        <f>BC206+0.1*BC57</f>
        <v>44723.334699999999</v>
      </c>
      <c r="BD207" s="152">
        <f t="shared" ref="BD207" si="266">BD206+0.1*BD57</f>
        <v>51067.864379999999</v>
      </c>
      <c r="BE207" s="152">
        <f>BE206+0.1*BE57</f>
        <v>89277.249920000002</v>
      </c>
      <c r="BF207" s="51"/>
      <c r="BG207" s="152"/>
      <c r="BH207" s="152"/>
      <c r="BI207" s="152"/>
      <c r="BJ207" s="152"/>
      <c r="BK207" s="152"/>
      <c r="BL207" s="152"/>
      <c r="BM207" s="1438"/>
    </row>
    <row r="311" spans="47:54" x14ac:dyDescent="0.25">
      <c r="AU311" s="139"/>
      <c r="AV311" s="139"/>
      <c r="AW311" s="139"/>
      <c r="AX311" s="139"/>
      <c r="AY311" s="139"/>
      <c r="AZ311" s="139"/>
      <c r="BA311" s="139"/>
      <c r="BB311" s="139"/>
    </row>
  </sheetData>
  <conditionalFormatting sqref="AH109:AR109">
    <cfRule type="expression" dxfId="178" priority="2">
      <formula>$A$2=COLUMNS($N109:AH109)</formula>
    </cfRule>
  </conditionalFormatting>
  <hyperlinks>
    <hyperlink ref="B1" location="Cover!A1" display="Back to cover page" xr:uid="{00000000-0004-0000-0300-000000000000}"/>
  </hyperlink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9">
    <tabColor rgb="FF92D050"/>
  </sheetPr>
  <dimension ref="A1:BV207"/>
  <sheetViews>
    <sheetView showGridLines="0" showZeros="0" zoomScale="80" zoomScaleNormal="80" workbookViewId="0">
      <pane xSplit="2" ySplit="3" topLeftCell="AV4" activePane="bottomRight" state="frozen"/>
      <selection pane="topRight"/>
      <selection pane="bottomLeft"/>
      <selection pane="bottomRight" activeCell="A13" sqref="A13:XFD17"/>
    </sheetView>
  </sheetViews>
  <sheetFormatPr defaultColWidth="3.28515625" defaultRowHeight="15" outlineLevelCol="1" x14ac:dyDescent="0.25"/>
  <cols>
    <col min="1" max="1" width="64.42578125" style="35" hidden="1" customWidth="1" collapsed="1"/>
    <col min="2" max="2" width="30.85546875" customWidth="1" collapsed="1"/>
    <col min="3" max="4" width="10.42578125" style="19" customWidth="1" collapsed="1"/>
    <col min="5" max="5" width="11.140625" style="19" bestFit="1" customWidth="1" collapsed="1"/>
    <col min="6" max="6" width="10.42578125" style="19" customWidth="1" collapsed="1"/>
    <col min="7" max="7" width="4.85546875" style="2" customWidth="1" collapsed="1"/>
    <col min="8" max="10" width="7.7109375" bestFit="1" customWidth="1" outlineLevel="1" collapsed="1"/>
    <col min="11" max="11" width="7.7109375" bestFit="1" customWidth="1"/>
    <col min="12" max="14" width="7.7109375" bestFit="1" customWidth="1" outlineLevel="1" collapsed="1"/>
    <col min="15" max="15" width="7.7109375" bestFit="1" customWidth="1"/>
    <col min="16" max="18" width="7.7109375" bestFit="1" customWidth="1" outlineLevel="1" collapsed="1"/>
    <col min="19" max="19" width="7.7109375" bestFit="1" customWidth="1"/>
    <col min="20" max="20" width="7.140625" style="153" bestFit="1" customWidth="1" collapsed="1"/>
    <col min="21" max="21" width="3.140625" customWidth="1" collapsed="1"/>
    <col min="22" max="32" width="8.42578125" hidden="1" customWidth="1" outlineLevel="1" collapsed="1"/>
    <col min="33" max="33" width="8.42578125" customWidth="1" collapsed="1"/>
    <col min="34" max="44" width="8.42578125" customWidth="1" outlineLevel="1" collapsed="1"/>
    <col min="45" max="45" width="8.42578125" customWidth="1"/>
    <col min="46" max="46" width="8.42578125" customWidth="1" outlineLevel="1" collapsed="1"/>
    <col min="47" max="54" width="10" customWidth="1" outlineLevel="1" collapsed="1"/>
    <col min="55" max="56" width="8.42578125" customWidth="1" outlineLevel="1" collapsed="1"/>
    <col min="57" max="57" width="8.42578125" customWidth="1"/>
    <col min="58" max="58" width="24.5703125" style="19" bestFit="1" customWidth="1" collapsed="1"/>
    <col min="59" max="59" width="9.5703125" style="153" bestFit="1" customWidth="1" collapsed="1"/>
    <col min="60" max="64" width="10" style="153" bestFit="1" customWidth="1" collapsed="1"/>
    <col min="65" max="65" width="10" style="1435" bestFit="1" customWidth="1" collapsed="1"/>
    <col min="75" max="16384" width="3.28515625" collapsed="1"/>
  </cols>
  <sheetData>
    <row r="1" spans="1:65" s="66" customFormat="1" x14ac:dyDescent="0.25">
      <c r="B1" s="101" t="s">
        <v>247</v>
      </c>
      <c r="C1" s="67"/>
      <c r="D1" s="67"/>
      <c r="E1" s="67"/>
      <c r="G1" s="68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>
        <v>201501</v>
      </c>
      <c r="W1" s="67">
        <v>201502</v>
      </c>
      <c r="X1" s="67">
        <v>201503</v>
      </c>
      <c r="Y1" s="67">
        <v>201504</v>
      </c>
      <c r="Z1" s="67">
        <v>201505</v>
      </c>
      <c r="AA1" s="67">
        <v>201506</v>
      </c>
      <c r="AB1" s="67">
        <v>201507</v>
      </c>
      <c r="AC1" s="67">
        <v>201508</v>
      </c>
      <c r="AD1" s="67">
        <v>201509</v>
      </c>
      <c r="AE1" s="67">
        <v>201510</v>
      </c>
      <c r="AF1" s="67">
        <v>201511</v>
      </c>
      <c r="AG1" s="67">
        <v>201512</v>
      </c>
      <c r="AH1" s="67">
        <v>201601</v>
      </c>
      <c r="AI1" s="67">
        <v>201602</v>
      </c>
      <c r="AJ1" s="67">
        <v>201603</v>
      </c>
      <c r="AK1" s="67">
        <v>201604</v>
      </c>
      <c r="AL1" s="67">
        <v>201605</v>
      </c>
      <c r="AM1" s="67">
        <v>201606</v>
      </c>
      <c r="AN1" s="67">
        <v>201607</v>
      </c>
      <c r="AO1" s="67">
        <v>201608</v>
      </c>
      <c r="AP1" s="67">
        <v>201609</v>
      </c>
      <c r="AQ1" s="67">
        <v>201610</v>
      </c>
      <c r="AR1" s="67">
        <v>201611</v>
      </c>
      <c r="AS1" s="67">
        <v>201612</v>
      </c>
      <c r="AT1" s="67">
        <v>201701</v>
      </c>
      <c r="AU1" s="67">
        <v>201702</v>
      </c>
      <c r="AV1" s="67">
        <v>201703</v>
      </c>
      <c r="AW1" s="67">
        <v>201704</v>
      </c>
      <c r="AX1" s="67">
        <v>201705</v>
      </c>
      <c r="AY1" s="67">
        <v>201706</v>
      </c>
      <c r="AZ1" s="67">
        <v>201707</v>
      </c>
      <c r="BA1" s="67">
        <v>201708</v>
      </c>
      <c r="BB1" s="67">
        <v>201709</v>
      </c>
      <c r="BC1" s="67">
        <v>201710</v>
      </c>
      <c r="BD1" s="67">
        <v>201711</v>
      </c>
      <c r="BE1" s="67">
        <v>201712</v>
      </c>
      <c r="BF1" s="67"/>
      <c r="BG1" s="1245" t="str">
        <f>TEXT(BG3,"yyyy")&amp;TEXT(BG3,"mm")</f>
        <v>245207</v>
      </c>
      <c r="BH1" s="1245" t="str">
        <f t="shared" ref="BH1:BL1" si="0">TEXT(BH3,"yyyy")&amp;TEXT(BH3,"mm")</f>
        <v>245207</v>
      </c>
      <c r="BI1" s="1245" t="str">
        <f t="shared" si="0"/>
        <v>245207</v>
      </c>
      <c r="BJ1" s="1245" t="str">
        <f t="shared" si="0"/>
        <v>245207</v>
      </c>
      <c r="BK1" s="1245" t="str">
        <f t="shared" si="0"/>
        <v>245207</v>
      </c>
      <c r="BL1" s="1245" t="str">
        <f t="shared" si="0"/>
        <v>245207</v>
      </c>
      <c r="BM1" s="1245" t="s">
        <v>1155</v>
      </c>
    </row>
    <row r="2" spans="1:65" x14ac:dyDescent="0.25">
      <c r="B2" s="151">
        <f>_xlfn.NUMBERVALUE(TEXT(Cover!G3,"m"))</f>
        <v>7</v>
      </c>
      <c r="C2" s="1253"/>
      <c r="D2" s="1254"/>
      <c r="E2" s="1255"/>
      <c r="F2" s="1256"/>
      <c r="H2" s="32"/>
      <c r="I2" s="32"/>
      <c r="J2" s="32"/>
      <c r="K2" s="32"/>
      <c r="L2" s="33"/>
      <c r="M2" s="33"/>
      <c r="N2" s="33"/>
      <c r="O2" s="33"/>
      <c r="P2" s="34"/>
      <c r="Q2" s="34"/>
      <c r="R2" s="34"/>
      <c r="S2" s="34"/>
      <c r="T2" s="1251"/>
      <c r="U2" s="1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1257" t="s">
        <v>383</v>
      </c>
      <c r="AI2" s="1257" t="s">
        <v>384</v>
      </c>
      <c r="AJ2" s="1257" t="s">
        <v>385</v>
      </c>
      <c r="AK2" s="1257" t="s">
        <v>386</v>
      </c>
      <c r="AL2" s="1257" t="s">
        <v>387</v>
      </c>
      <c r="AM2" s="1257" t="s">
        <v>388</v>
      </c>
      <c r="AN2" s="1257" t="s">
        <v>389</v>
      </c>
      <c r="AO2" s="1257" t="s">
        <v>390</v>
      </c>
      <c r="AP2" s="1257" t="s">
        <v>391</v>
      </c>
      <c r="AQ2" s="1257" t="s">
        <v>392</v>
      </c>
      <c r="AR2" s="1257" t="s">
        <v>393</v>
      </c>
      <c r="AS2" s="1257" t="s">
        <v>394</v>
      </c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1240"/>
      <c r="BG2" s="1240"/>
      <c r="BH2" s="1240"/>
      <c r="BI2" s="1240"/>
      <c r="BJ2" s="1240"/>
      <c r="BK2" s="1240"/>
      <c r="BL2" s="1240"/>
      <c r="BM2" s="1240"/>
    </row>
    <row r="3" spans="1:65" x14ac:dyDescent="0.25">
      <c r="A3" s="36" t="s">
        <v>201</v>
      </c>
      <c r="B3" s="20" t="s">
        <v>33</v>
      </c>
      <c r="C3" s="1253" t="s">
        <v>129</v>
      </c>
      <c r="D3" s="1254" t="s">
        <v>130</v>
      </c>
      <c r="E3" s="1255" t="s">
        <v>131</v>
      </c>
      <c r="F3" s="1256" t="s">
        <v>698</v>
      </c>
      <c r="G3" s="2" t="s">
        <v>32</v>
      </c>
      <c r="H3" s="24" t="s">
        <v>117</v>
      </c>
      <c r="I3" s="24" t="s">
        <v>118</v>
      </c>
      <c r="J3" s="24" t="s">
        <v>119</v>
      </c>
      <c r="K3" s="24" t="s">
        <v>120</v>
      </c>
      <c r="L3" s="26" t="s">
        <v>125</v>
      </c>
      <c r="M3" s="26" t="s">
        <v>126</v>
      </c>
      <c r="N3" s="26" t="s">
        <v>127</v>
      </c>
      <c r="O3" s="26" t="s">
        <v>128</v>
      </c>
      <c r="P3" s="22" t="s">
        <v>121</v>
      </c>
      <c r="Q3" s="22" t="s">
        <v>122</v>
      </c>
      <c r="R3" s="22" t="s">
        <v>123</v>
      </c>
      <c r="S3" s="22" t="s">
        <v>124</v>
      </c>
      <c r="T3" s="1251" t="s">
        <v>699</v>
      </c>
      <c r="U3" s="16" t="s">
        <v>32</v>
      </c>
      <c r="V3" s="24" t="s">
        <v>0</v>
      </c>
      <c r="W3" s="24" t="s">
        <v>1</v>
      </c>
      <c r="X3" s="24" t="s">
        <v>2</v>
      </c>
      <c r="Y3" s="24" t="s">
        <v>3</v>
      </c>
      <c r="Z3" s="24" t="s">
        <v>4</v>
      </c>
      <c r="AA3" s="24" t="s">
        <v>5</v>
      </c>
      <c r="AB3" s="24" t="s">
        <v>6</v>
      </c>
      <c r="AC3" s="24" t="s">
        <v>7</v>
      </c>
      <c r="AD3" s="24" t="s">
        <v>8</v>
      </c>
      <c r="AE3" s="24" t="s">
        <v>9</v>
      </c>
      <c r="AF3" s="24" t="s">
        <v>10</v>
      </c>
      <c r="AG3" s="24" t="s">
        <v>11</v>
      </c>
      <c r="AH3" s="25" t="s">
        <v>12</v>
      </c>
      <c r="AI3" s="25" t="s">
        <v>13</v>
      </c>
      <c r="AJ3" s="25" t="s">
        <v>14</v>
      </c>
      <c r="AK3" s="25" t="s">
        <v>15</v>
      </c>
      <c r="AL3" s="25" t="s">
        <v>16</v>
      </c>
      <c r="AM3" s="25" t="s">
        <v>17</v>
      </c>
      <c r="AN3" s="25" t="s">
        <v>18</v>
      </c>
      <c r="AO3" s="25" t="s">
        <v>19</v>
      </c>
      <c r="AP3" s="25" t="s">
        <v>20</v>
      </c>
      <c r="AQ3" s="25" t="s">
        <v>21</v>
      </c>
      <c r="AR3" s="25" t="s">
        <v>22</v>
      </c>
      <c r="AS3" s="25" t="s">
        <v>23</v>
      </c>
      <c r="AT3" s="22" t="s">
        <v>24</v>
      </c>
      <c r="AU3" s="22" t="s">
        <v>25</v>
      </c>
      <c r="AV3" s="22" t="s">
        <v>26</v>
      </c>
      <c r="AW3" s="22" t="s">
        <v>27</v>
      </c>
      <c r="AX3" s="22" t="s">
        <v>28</v>
      </c>
      <c r="AY3" s="22" t="s">
        <v>29</v>
      </c>
      <c r="AZ3" s="27" t="s">
        <v>96</v>
      </c>
      <c r="BA3" s="27" t="s">
        <v>97</v>
      </c>
      <c r="BB3" s="27" t="s">
        <v>98</v>
      </c>
      <c r="BC3" s="27" t="s">
        <v>99</v>
      </c>
      <c r="BD3" s="27" t="s">
        <v>100</v>
      </c>
      <c r="BE3" s="27" t="s">
        <v>101</v>
      </c>
      <c r="BF3" s="1303" t="s">
        <v>748</v>
      </c>
      <c r="BG3" s="1241" t="s">
        <v>749</v>
      </c>
      <c r="BH3" s="1241" t="s">
        <v>750</v>
      </c>
      <c r="BI3" s="1241" t="s">
        <v>751</v>
      </c>
      <c r="BJ3" s="1241" t="s">
        <v>752</v>
      </c>
      <c r="BK3" s="1241" t="s">
        <v>753</v>
      </c>
      <c r="BL3" s="1241" t="s">
        <v>1009</v>
      </c>
      <c r="BM3" s="1241">
        <v>43299</v>
      </c>
    </row>
    <row r="4" spans="1:65" x14ac:dyDescent="0.25">
      <c r="A4" s="15" t="s">
        <v>102</v>
      </c>
      <c r="B4" s="19" t="s">
        <v>60</v>
      </c>
      <c r="C4" s="51">
        <f>C84</f>
        <v>1485</v>
      </c>
      <c r="D4" s="51">
        <f>D84</f>
        <v>3957</v>
      </c>
      <c r="E4" s="51">
        <f>E84</f>
        <v>5453</v>
      </c>
      <c r="F4" s="1268">
        <f>F84</f>
        <v>3866</v>
      </c>
      <c r="H4" s="51">
        <f>H84</f>
        <v>1331</v>
      </c>
      <c r="I4" s="51">
        <f t="shared" ref="I4:T4" si="1">I84</f>
        <v>1485</v>
      </c>
      <c r="J4" s="51">
        <f t="shared" si="1"/>
        <v>1732</v>
      </c>
      <c r="K4" s="51">
        <f t="shared" si="1"/>
        <v>2192</v>
      </c>
      <c r="L4" s="51">
        <f t="shared" si="1"/>
        <v>2259</v>
      </c>
      <c r="M4" s="51">
        <f t="shared" si="1"/>
        <v>3526</v>
      </c>
      <c r="N4" s="51">
        <f t="shared" si="1"/>
        <v>5082</v>
      </c>
      <c r="O4" s="51">
        <f t="shared" si="1"/>
        <v>6701</v>
      </c>
      <c r="P4" s="51">
        <f t="shared" si="1"/>
        <v>5243</v>
      </c>
      <c r="Q4" s="51">
        <f t="shared" si="1"/>
        <v>5524</v>
      </c>
      <c r="R4" s="51">
        <f t="shared" si="1"/>
        <v>5632</v>
      </c>
      <c r="S4" s="51">
        <f t="shared" si="1"/>
        <v>5883</v>
      </c>
      <c r="T4" s="1268">
        <f t="shared" si="1"/>
        <v>4098</v>
      </c>
      <c r="U4" s="1"/>
      <c r="V4" s="1">
        <v>1142</v>
      </c>
      <c r="W4" s="1">
        <v>1203</v>
      </c>
      <c r="X4" s="1">
        <v>1332</v>
      </c>
      <c r="Y4" s="1">
        <v>1503</v>
      </c>
      <c r="Z4" s="1">
        <v>1459</v>
      </c>
      <c r="AA4" s="1">
        <v>1485</v>
      </c>
      <c r="AB4" s="1">
        <v>1485</v>
      </c>
      <c r="AC4" s="1">
        <v>1572</v>
      </c>
      <c r="AD4" s="1">
        <v>1732</v>
      </c>
      <c r="AE4" s="1">
        <v>1852</v>
      </c>
      <c r="AF4" s="1">
        <v>2108</v>
      </c>
      <c r="AG4" s="1">
        <v>2192</v>
      </c>
      <c r="AH4" s="1">
        <v>2219</v>
      </c>
      <c r="AI4" s="1">
        <v>2130</v>
      </c>
      <c r="AJ4" s="1">
        <v>2259</v>
      </c>
      <c r="AK4" s="1">
        <v>2385</v>
      </c>
      <c r="AL4" s="1">
        <v>2733</v>
      </c>
      <c r="AM4" s="1">
        <v>3526</v>
      </c>
      <c r="AN4" s="1">
        <v>3957</v>
      </c>
      <c r="AO4" s="1">
        <v>4470</v>
      </c>
      <c r="AP4" s="1">
        <v>5082</v>
      </c>
      <c r="AQ4" s="1">
        <v>5596</v>
      </c>
      <c r="AR4" s="1">
        <v>6020</v>
      </c>
      <c r="AS4" s="1">
        <v>6701</v>
      </c>
      <c r="AT4" s="10">
        <v>6810</v>
      </c>
      <c r="AU4" s="10">
        <v>5112</v>
      </c>
      <c r="AV4" s="10">
        <v>5243</v>
      </c>
      <c r="AW4" s="10">
        <v>4730</v>
      </c>
      <c r="AX4" s="10">
        <v>4944</v>
      </c>
      <c r="AY4" s="10">
        <v>5524</v>
      </c>
      <c r="AZ4" s="59">
        <v>5453</v>
      </c>
      <c r="BA4" s="59">
        <v>5361</v>
      </c>
      <c r="BB4" s="59">
        <v>5632</v>
      </c>
      <c r="BC4" s="59">
        <v>5132</v>
      </c>
      <c r="BD4" s="59">
        <v>5096</v>
      </c>
      <c r="BE4" s="59">
        <v>5883</v>
      </c>
      <c r="BF4" s="137" t="s">
        <v>60</v>
      </c>
      <c r="BG4" s="10">
        <f t="shared" ref="BG4:BL4" si="2">BG28</f>
        <v>5538</v>
      </c>
      <c r="BH4" s="10">
        <f t="shared" si="2"/>
        <v>4790</v>
      </c>
      <c r="BI4" s="10">
        <f t="shared" si="2"/>
        <v>4098</v>
      </c>
      <c r="BJ4" s="10">
        <f t="shared" si="2"/>
        <v>3112</v>
      </c>
      <c r="BK4" s="10">
        <f t="shared" si="2"/>
        <v>3483</v>
      </c>
      <c r="BL4" s="10">
        <f t="shared" si="2"/>
        <v>3793</v>
      </c>
      <c r="BM4" s="10">
        <f t="shared" ref="BM4" si="3">BM28</f>
        <v>3866</v>
      </c>
    </row>
    <row r="5" spans="1:65" x14ac:dyDescent="0.25">
      <c r="A5" s="15" t="s">
        <v>103</v>
      </c>
      <c r="B5" s="19" t="s">
        <v>49</v>
      </c>
      <c r="C5" s="51">
        <f>C83</f>
        <v>0</v>
      </c>
      <c r="D5" s="51">
        <f>D83</f>
        <v>0</v>
      </c>
      <c r="E5" s="51">
        <f>E83</f>
        <v>4093</v>
      </c>
      <c r="F5" s="1268">
        <f t="shared" ref="F5" si="4">F83</f>
        <v>11359</v>
      </c>
      <c r="H5" s="51">
        <f>H83</f>
        <v>0</v>
      </c>
      <c r="I5" s="51">
        <f t="shared" ref="I5:T5" si="5">I83</f>
        <v>0</v>
      </c>
      <c r="J5" s="51">
        <f t="shared" si="5"/>
        <v>0</v>
      </c>
      <c r="K5" s="51">
        <f t="shared" si="5"/>
        <v>0</v>
      </c>
      <c r="L5" s="51">
        <f t="shared" si="5"/>
        <v>0</v>
      </c>
      <c r="M5" s="51">
        <f t="shared" si="5"/>
        <v>0</v>
      </c>
      <c r="N5" s="51">
        <f t="shared" si="5"/>
        <v>0</v>
      </c>
      <c r="O5" s="51">
        <f t="shared" si="5"/>
        <v>0</v>
      </c>
      <c r="P5" s="51">
        <f t="shared" si="5"/>
        <v>1709</v>
      </c>
      <c r="Q5" s="51">
        <f t="shared" si="5"/>
        <v>3299</v>
      </c>
      <c r="R5" s="51">
        <f t="shared" si="5"/>
        <v>5290</v>
      </c>
      <c r="S5" s="51">
        <f t="shared" si="5"/>
        <v>7641</v>
      </c>
      <c r="T5" s="1268">
        <f t="shared" si="5"/>
        <v>10186</v>
      </c>
      <c r="U5" s="1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>
        <v>1555</v>
      </c>
      <c r="AV5" s="10">
        <v>1709</v>
      </c>
      <c r="AW5" s="10">
        <v>2366</v>
      </c>
      <c r="AX5" s="10">
        <v>2740</v>
      </c>
      <c r="AY5" s="10">
        <v>3299</v>
      </c>
      <c r="AZ5" s="59">
        <v>4093</v>
      </c>
      <c r="BA5" s="59">
        <v>4883</v>
      </c>
      <c r="BB5" s="59">
        <v>5290</v>
      </c>
      <c r="BC5" s="59">
        <v>6294</v>
      </c>
      <c r="BD5" s="59">
        <v>6970</v>
      </c>
      <c r="BE5" s="59">
        <v>7641</v>
      </c>
      <c r="BF5" s="137" t="s">
        <v>49</v>
      </c>
      <c r="BG5" s="10">
        <f>BG20</f>
        <v>8380</v>
      </c>
      <c r="BH5" s="10">
        <f t="shared" ref="BH5:BL5" si="6">BH20</f>
        <v>8819</v>
      </c>
      <c r="BI5" s="10">
        <f t="shared" si="6"/>
        <v>10186</v>
      </c>
      <c r="BJ5" s="10">
        <f t="shared" si="6"/>
        <v>11251</v>
      </c>
      <c r="BK5" s="10">
        <f t="shared" si="6"/>
        <v>11207</v>
      </c>
      <c r="BL5" s="10">
        <f t="shared" si="6"/>
        <v>11323</v>
      </c>
      <c r="BM5" s="10">
        <f t="shared" ref="BM5" si="7">BM20</f>
        <v>11359</v>
      </c>
    </row>
    <row r="6" spans="1:65" x14ac:dyDescent="0.25">
      <c r="A6" s="15" t="s">
        <v>202</v>
      </c>
      <c r="B6" s="19" t="s">
        <v>30</v>
      </c>
      <c r="C6" s="55">
        <f>C109</f>
        <v>0.27022730885391827</v>
      </c>
      <c r="D6" s="55">
        <f>D109</f>
        <v>0.2481652252203094</v>
      </c>
      <c r="E6" s="55">
        <f>E109</f>
        <v>0.13902656479182446</v>
      </c>
      <c r="F6" s="1243">
        <f t="shared" ref="F6" si="8">F109</f>
        <v>5.3759422846010894E-2</v>
      </c>
      <c r="G6" s="56"/>
      <c r="H6" s="55">
        <f t="shared" ref="H6:R6" si="9">H109</f>
        <v>0.23342175066312998</v>
      </c>
      <c r="I6" s="55">
        <f t="shared" si="9"/>
        <v>0.27734553775743709</v>
      </c>
      <c r="J6" s="55">
        <f t="shared" si="9"/>
        <v>0.3596613439074054</v>
      </c>
      <c r="K6" s="55">
        <f t="shared" si="9"/>
        <v>0.37132725430597768</v>
      </c>
      <c r="L6" s="55">
        <f t="shared" si="9"/>
        <v>0.21841965168453875</v>
      </c>
      <c r="M6" s="55">
        <f t="shared" si="9"/>
        <v>0.28475126396604455</v>
      </c>
      <c r="N6" s="55">
        <f t="shared" si="9"/>
        <v>0.23485979106118923</v>
      </c>
      <c r="O6" s="55">
        <f t="shared" si="9"/>
        <v>0.20865343424246752</v>
      </c>
      <c r="P6" s="55">
        <f t="shared" si="9"/>
        <v>0.14475336764597238</v>
      </c>
      <c r="Q6" s="55">
        <f t="shared" si="9"/>
        <v>0.14950920922024927</v>
      </c>
      <c r="R6" s="55">
        <f t="shared" si="9"/>
        <v>0.10380109565950274</v>
      </c>
      <c r="S6" s="55">
        <f>S109</f>
        <v>0.10471790564188717</v>
      </c>
      <c r="T6" s="1250">
        <f>T109</f>
        <v>4.9872974784403522E-2</v>
      </c>
      <c r="U6" s="56"/>
      <c r="V6" s="135">
        <f t="shared" ref="V6:BA6" si="10">V109</f>
        <v>0.22942206654991201</v>
      </c>
      <c r="W6" s="135">
        <f t="shared" si="10"/>
        <v>0.19783873649210301</v>
      </c>
      <c r="X6" s="135">
        <f t="shared" si="10"/>
        <v>0.25244177310292998</v>
      </c>
      <c r="Y6" s="135">
        <f t="shared" si="10"/>
        <v>0.22887558216899501</v>
      </c>
      <c r="Z6" s="135">
        <f t="shared" si="10"/>
        <v>0.284441398217957</v>
      </c>
      <c r="AA6" s="135">
        <f t="shared" si="10"/>
        <v>0.30505050505050502</v>
      </c>
      <c r="AB6" s="135">
        <f t="shared" si="10"/>
        <v>0.33804713804713798</v>
      </c>
      <c r="AC6" s="135">
        <f t="shared" si="10"/>
        <v>0.261450381679389</v>
      </c>
      <c r="AD6" s="135">
        <f t="shared" si="10"/>
        <v>0.441685912240185</v>
      </c>
      <c r="AE6" s="135">
        <f t="shared" si="10"/>
        <v>0.34341252699783997</v>
      </c>
      <c r="AF6" s="135">
        <f t="shared" si="10"/>
        <v>0.35815939278937398</v>
      </c>
      <c r="AG6" s="135">
        <f t="shared" si="10"/>
        <v>0.36861313868613099</v>
      </c>
      <c r="AH6" s="135">
        <f t="shared" si="10"/>
        <v>0.178644298345046</v>
      </c>
      <c r="AI6" s="135">
        <f t="shared" si="10"/>
        <v>0.17797194757415499</v>
      </c>
      <c r="AJ6" s="135">
        <f t="shared" si="10"/>
        <v>0.298473456368193</v>
      </c>
      <c r="AK6" s="135">
        <f t="shared" si="10"/>
        <v>0.238156761412575</v>
      </c>
      <c r="AL6" s="135">
        <f t="shared" si="10"/>
        <v>0.25908558030480699</v>
      </c>
      <c r="AM6" s="135">
        <f t="shared" si="10"/>
        <v>0.34030995366672001</v>
      </c>
      <c r="AN6" s="135">
        <f t="shared" si="10"/>
        <v>0.222103434451423</v>
      </c>
      <c r="AO6" s="135">
        <f t="shared" si="10"/>
        <v>0.22688975910763001</v>
      </c>
      <c r="AP6" s="135">
        <f t="shared" si="10"/>
        <v>0.25188442211055301</v>
      </c>
      <c r="AQ6" s="135">
        <f t="shared" si="10"/>
        <v>0.18542798276830899</v>
      </c>
      <c r="AR6" s="135">
        <f t="shared" si="10"/>
        <v>0.166150137741047</v>
      </c>
      <c r="AS6" s="135">
        <f t="shared" si="10"/>
        <v>0.266960144642717</v>
      </c>
      <c r="AT6" s="135">
        <f t="shared" si="10"/>
        <v>9.7846199393087113E-2</v>
      </c>
      <c r="AU6" s="135">
        <f t="shared" si="10"/>
        <v>0.1464717667136603</v>
      </c>
      <c r="AV6" s="135">
        <f t="shared" si="10"/>
        <v>0.18958807548278142</v>
      </c>
      <c r="AW6" s="135">
        <f t="shared" si="10"/>
        <v>0.17269362186788154</v>
      </c>
      <c r="AX6" s="135">
        <f t="shared" si="10"/>
        <v>0.12286874154262517</v>
      </c>
      <c r="AY6" s="135">
        <f t="shared" si="10"/>
        <v>0.15363179257284787</v>
      </c>
      <c r="AZ6" s="135">
        <f t="shared" si="10"/>
        <v>0.10049539985845718</v>
      </c>
      <c r="BA6" s="135">
        <f t="shared" si="10"/>
        <v>0.1013643254168772</v>
      </c>
      <c r="BB6" s="135">
        <f>BB109</f>
        <v>0.1089483133327034</v>
      </c>
      <c r="BC6" s="135">
        <f>BC109</f>
        <v>7.8664757472704488E-2</v>
      </c>
      <c r="BD6" s="135">
        <f>BD109</f>
        <v>8.9988081048867699E-2</v>
      </c>
      <c r="BE6" s="135">
        <f>BE109</f>
        <v>0.14099257522469716</v>
      </c>
      <c r="BF6" s="1304" t="s">
        <v>30</v>
      </c>
      <c r="BG6" s="135">
        <f t="shared" ref="BG6" si="11">BG109</f>
        <v>5.1016689745645362E-2</v>
      </c>
      <c r="BH6" s="135">
        <f t="shared" ref="BH6:BL6" si="12">BH109</f>
        <v>3.3639699204417478E-2</v>
      </c>
      <c r="BI6" s="135">
        <f t="shared" si="12"/>
        <v>6.4962535403147739E-2</v>
      </c>
      <c r="BJ6" s="135">
        <f t="shared" si="12"/>
        <v>4.1749572381052119E-2</v>
      </c>
      <c r="BK6" s="135">
        <f t="shared" si="12"/>
        <v>5.3970330086393833E-2</v>
      </c>
      <c r="BL6" s="135">
        <f t="shared" si="12"/>
        <v>7.0120110044957384E-2</v>
      </c>
      <c r="BM6" s="135">
        <f t="shared" ref="BM6" si="13">BM109</f>
        <v>5.9259747536336969E-2</v>
      </c>
    </row>
    <row r="7" spans="1:65" x14ac:dyDescent="0.25">
      <c r="A7" s="15" t="s">
        <v>148</v>
      </c>
      <c r="B7" s="19" t="s">
        <v>62</v>
      </c>
      <c r="C7" s="51">
        <f>C96</f>
        <v>2550</v>
      </c>
      <c r="D7" s="51">
        <f t="shared" ref="D7:F8" si="14">D96</f>
        <v>4548</v>
      </c>
      <c r="E7" s="51">
        <f t="shared" si="14"/>
        <v>6906</v>
      </c>
      <c r="F7" s="1268">
        <f t="shared" si="14"/>
        <v>4917</v>
      </c>
      <c r="H7" s="51">
        <f t="shared" ref="H7:T8" si="15">H96</f>
        <v>836</v>
      </c>
      <c r="I7" s="51">
        <f t="shared" si="15"/>
        <v>1212</v>
      </c>
      <c r="J7" s="51">
        <f t="shared" si="15"/>
        <v>1678</v>
      </c>
      <c r="K7" s="51">
        <f t="shared" si="15"/>
        <v>2199</v>
      </c>
      <c r="L7" s="51">
        <f t="shared" si="15"/>
        <v>1436</v>
      </c>
      <c r="M7" s="51">
        <f t="shared" si="15"/>
        <v>2281</v>
      </c>
      <c r="N7" s="51">
        <f t="shared" si="15"/>
        <v>2990</v>
      </c>
      <c r="O7" s="51">
        <f t="shared" si="15"/>
        <v>3653</v>
      </c>
      <c r="P7" s="51">
        <f t="shared" si="15"/>
        <v>2827</v>
      </c>
      <c r="Q7" s="51">
        <f t="shared" si="15"/>
        <v>3188</v>
      </c>
      <c r="R7" s="51">
        <f t="shared" si="15"/>
        <v>2940</v>
      </c>
      <c r="S7" s="51">
        <f t="shared" si="15"/>
        <v>3522</v>
      </c>
      <c r="T7" s="1268">
        <f t="shared" si="15"/>
        <v>1912</v>
      </c>
      <c r="U7" s="1"/>
      <c r="V7" s="1">
        <v>262</v>
      </c>
      <c r="W7" s="1">
        <v>238</v>
      </c>
      <c r="X7" s="1">
        <v>336</v>
      </c>
      <c r="Y7" s="1">
        <v>344</v>
      </c>
      <c r="Z7" s="1">
        <v>415</v>
      </c>
      <c r="AA7" s="1">
        <v>453</v>
      </c>
      <c r="AB7" s="1">
        <v>502</v>
      </c>
      <c r="AC7" s="1">
        <v>411</v>
      </c>
      <c r="AD7" s="1">
        <v>765</v>
      </c>
      <c r="AE7" s="1">
        <v>636</v>
      </c>
      <c r="AF7" s="1">
        <v>755</v>
      </c>
      <c r="AG7" s="1">
        <v>808</v>
      </c>
      <c r="AH7" s="1">
        <v>394</v>
      </c>
      <c r="AI7" s="1">
        <v>387</v>
      </c>
      <c r="AJ7" s="1">
        <v>655</v>
      </c>
      <c r="AK7" s="1">
        <v>553</v>
      </c>
      <c r="AL7" s="1">
        <v>663</v>
      </c>
      <c r="AM7" s="1">
        <v>1065</v>
      </c>
      <c r="AN7" s="1">
        <v>831</v>
      </c>
      <c r="AO7" s="1">
        <v>956</v>
      </c>
      <c r="AP7" s="1">
        <v>1203</v>
      </c>
      <c r="AQ7" s="1">
        <v>990</v>
      </c>
      <c r="AR7" s="1">
        <v>965</v>
      </c>
      <c r="AS7" s="1">
        <v>1698</v>
      </c>
      <c r="AT7" s="10">
        <v>661</v>
      </c>
      <c r="AU7" s="10">
        <v>920</v>
      </c>
      <c r="AV7" s="10">
        <v>1246</v>
      </c>
      <c r="AW7" s="10">
        <v>1098</v>
      </c>
      <c r="AX7" s="10">
        <v>864</v>
      </c>
      <c r="AY7" s="10">
        <v>1226</v>
      </c>
      <c r="AZ7" s="59">
        <v>891</v>
      </c>
      <c r="BA7" s="59">
        <v>954</v>
      </c>
      <c r="BB7" s="59">
        <v>1095</v>
      </c>
      <c r="BC7" s="59">
        <v>820</v>
      </c>
      <c r="BD7" s="59">
        <v>1002</v>
      </c>
      <c r="BE7" s="59">
        <v>1700</v>
      </c>
      <c r="BF7" s="137" t="s">
        <v>62</v>
      </c>
      <c r="BG7" s="10">
        <f>BG96</f>
        <v>670</v>
      </c>
      <c r="BH7" s="10">
        <f t="shared" ref="BH7:BL8" si="16">BH96</f>
        <v>421</v>
      </c>
      <c r="BI7" s="10">
        <f t="shared" si="16"/>
        <v>821</v>
      </c>
      <c r="BJ7" s="10">
        <f t="shared" si="16"/>
        <v>512</v>
      </c>
      <c r="BK7" s="10">
        <f t="shared" si="16"/>
        <v>710</v>
      </c>
      <c r="BL7" s="10">
        <f t="shared" si="16"/>
        <v>944</v>
      </c>
      <c r="BM7" s="10">
        <f t="shared" ref="BM7" si="17">BM96</f>
        <v>839</v>
      </c>
    </row>
    <row r="8" spans="1:65" x14ac:dyDescent="0.25">
      <c r="A8" s="15" t="s">
        <v>149</v>
      </c>
      <c r="B8" s="19" t="s">
        <v>31</v>
      </c>
      <c r="C8" s="51">
        <f>C97</f>
        <v>2550</v>
      </c>
      <c r="D8" s="51">
        <f t="shared" si="14"/>
        <v>4548</v>
      </c>
      <c r="E8" s="51">
        <f t="shared" si="14"/>
        <v>7251</v>
      </c>
      <c r="F8" s="1268">
        <f t="shared" si="14"/>
        <v>5395</v>
      </c>
      <c r="H8" s="51">
        <f t="shared" si="15"/>
        <v>836</v>
      </c>
      <c r="I8" s="51">
        <f t="shared" si="15"/>
        <v>1212</v>
      </c>
      <c r="J8" s="51">
        <f t="shared" si="15"/>
        <v>1678</v>
      </c>
      <c r="K8" s="51">
        <f t="shared" si="15"/>
        <v>2199</v>
      </c>
      <c r="L8" s="51">
        <f t="shared" si="15"/>
        <v>1436</v>
      </c>
      <c r="M8" s="51">
        <f t="shared" si="15"/>
        <v>2281</v>
      </c>
      <c r="N8" s="51">
        <f t="shared" si="15"/>
        <v>2990</v>
      </c>
      <c r="O8" s="51">
        <f t="shared" si="15"/>
        <v>3653</v>
      </c>
      <c r="P8" s="51">
        <f t="shared" si="15"/>
        <v>2939</v>
      </c>
      <c r="Q8" s="51">
        <f t="shared" si="15"/>
        <v>3389</v>
      </c>
      <c r="R8" s="51">
        <f t="shared" si="15"/>
        <v>3079</v>
      </c>
      <c r="S8" s="51">
        <f t="shared" si="15"/>
        <v>3740</v>
      </c>
      <c r="T8" s="1268">
        <f t="shared" si="15"/>
        <v>2069</v>
      </c>
      <c r="U8" s="1"/>
      <c r="V8" s="1">
        <v>262</v>
      </c>
      <c r="W8" s="1">
        <v>238</v>
      </c>
      <c r="X8" s="1">
        <v>336</v>
      </c>
      <c r="Y8" s="1">
        <v>344</v>
      </c>
      <c r="Z8" s="1">
        <v>415</v>
      </c>
      <c r="AA8" s="1">
        <v>453</v>
      </c>
      <c r="AB8" s="1">
        <v>502</v>
      </c>
      <c r="AC8" s="1">
        <v>411</v>
      </c>
      <c r="AD8" s="1">
        <v>765</v>
      </c>
      <c r="AE8" s="1">
        <v>636</v>
      </c>
      <c r="AF8" s="1">
        <v>755</v>
      </c>
      <c r="AG8" s="1">
        <v>808</v>
      </c>
      <c r="AH8" s="1">
        <v>394</v>
      </c>
      <c r="AI8" s="1">
        <v>387</v>
      </c>
      <c r="AJ8" s="1">
        <v>655</v>
      </c>
      <c r="AK8" s="1">
        <v>553</v>
      </c>
      <c r="AL8" s="1">
        <v>663</v>
      </c>
      <c r="AM8" s="1">
        <v>1065</v>
      </c>
      <c r="AN8" s="1">
        <v>831</v>
      </c>
      <c r="AO8" s="1">
        <v>956</v>
      </c>
      <c r="AP8" s="1">
        <v>1203</v>
      </c>
      <c r="AQ8" s="1">
        <v>990</v>
      </c>
      <c r="AR8" s="1">
        <v>965</v>
      </c>
      <c r="AS8" s="1">
        <v>1698</v>
      </c>
      <c r="AT8" s="10">
        <v>661</v>
      </c>
      <c r="AU8" s="10">
        <v>987</v>
      </c>
      <c r="AV8" s="10">
        <v>1291</v>
      </c>
      <c r="AW8" s="10">
        <v>1213</v>
      </c>
      <c r="AX8" s="10">
        <v>908</v>
      </c>
      <c r="AY8" s="10">
        <v>1268</v>
      </c>
      <c r="AZ8" s="59">
        <v>923</v>
      </c>
      <c r="BA8" s="59">
        <v>1003</v>
      </c>
      <c r="BB8" s="59">
        <v>1153</v>
      </c>
      <c r="BC8" s="59">
        <v>879</v>
      </c>
      <c r="BD8" s="59">
        <v>1057</v>
      </c>
      <c r="BE8" s="59">
        <v>1804</v>
      </c>
      <c r="BF8" s="137" t="s">
        <v>31</v>
      </c>
      <c r="BG8" s="10">
        <f>BG97</f>
        <v>700</v>
      </c>
      <c r="BH8" s="10">
        <f t="shared" si="16"/>
        <v>463</v>
      </c>
      <c r="BI8" s="10">
        <f t="shared" si="16"/>
        <v>906</v>
      </c>
      <c r="BJ8" s="10">
        <f t="shared" si="16"/>
        <v>598</v>
      </c>
      <c r="BK8" s="10">
        <f t="shared" si="16"/>
        <v>784</v>
      </c>
      <c r="BL8" s="10">
        <f t="shared" si="16"/>
        <v>1045</v>
      </c>
      <c r="BM8" s="10">
        <f t="shared" ref="BM8" si="18">BM97</f>
        <v>899</v>
      </c>
    </row>
    <row r="9" spans="1:65" x14ac:dyDescent="0.25">
      <c r="A9" s="15" t="s">
        <v>203</v>
      </c>
      <c r="B9" s="19" t="s">
        <v>67</v>
      </c>
      <c r="C9" s="51">
        <f>C145</f>
        <v>1.3447058823529412</v>
      </c>
      <c r="D9" s="51">
        <f>D145</f>
        <v>1.4355760773966579</v>
      </c>
      <c r="E9" s="51">
        <f>E145</f>
        <v>1.5413046476348089</v>
      </c>
      <c r="F9" s="1269">
        <f t="shared" ref="F9" si="19">F145</f>
        <v>1.7629286376274329</v>
      </c>
      <c r="H9" s="51">
        <f t="shared" ref="H9:T9" si="20">H145</f>
        <v>1.3277511961722488</v>
      </c>
      <c r="I9" s="51">
        <f t="shared" si="20"/>
        <v>1.311056105610561</v>
      </c>
      <c r="J9" s="51">
        <f t="shared" si="20"/>
        <v>1.3820023837902264</v>
      </c>
      <c r="K9" s="51">
        <f t="shared" si="20"/>
        <v>1.6739427012278307</v>
      </c>
      <c r="L9" s="51">
        <f t="shared" si="20"/>
        <v>1.4136490250696379</v>
      </c>
      <c r="M9" s="51">
        <f t="shared" si="20"/>
        <v>1.4962735642262166</v>
      </c>
      <c r="N9" s="51">
        <f t="shared" si="20"/>
        <v>1.4846153846153847</v>
      </c>
      <c r="O9" s="51">
        <f t="shared" si="20"/>
        <v>1.724336162058582</v>
      </c>
      <c r="P9" s="51">
        <f t="shared" si="20"/>
        <v>1.5011908812521266</v>
      </c>
      <c r="Q9" s="51">
        <f t="shared" si="20"/>
        <v>1.5541457657125997</v>
      </c>
      <c r="R9" s="51">
        <f>R145</f>
        <v>1.5654433257551152</v>
      </c>
      <c r="S9" s="51">
        <f t="shared" si="20"/>
        <v>1.5080213903743316</v>
      </c>
      <c r="T9" s="1269">
        <f t="shared" si="20"/>
        <v>1.6964717254712423</v>
      </c>
      <c r="U9" s="1"/>
      <c r="V9" s="1">
        <v>1.30534351145038</v>
      </c>
      <c r="W9" s="1">
        <v>1.1848739495798299</v>
      </c>
      <c r="X9" s="1">
        <v>1.4464285714285701</v>
      </c>
      <c r="Y9" s="1">
        <v>1.4302325581395301</v>
      </c>
      <c r="Z9" s="1">
        <v>1.25060240963855</v>
      </c>
      <c r="AA9" s="1">
        <v>1.27593818984547</v>
      </c>
      <c r="AB9" s="1">
        <v>1.4541832669322701</v>
      </c>
      <c r="AC9" s="1">
        <v>1.1751824817518199</v>
      </c>
      <c r="AD9" s="1">
        <v>1.4457516339869301</v>
      </c>
      <c r="AE9" s="1">
        <v>1.28459119496855</v>
      </c>
      <c r="AF9" s="1">
        <v>1.90066225165563</v>
      </c>
      <c r="AG9" s="1">
        <v>1.7685643564356399</v>
      </c>
      <c r="AH9" s="1">
        <v>1.1878172588832501</v>
      </c>
      <c r="AI9" s="1">
        <v>1.24806201550388</v>
      </c>
      <c r="AJ9" s="1">
        <v>1.6473282442748101</v>
      </c>
      <c r="AK9" s="1">
        <v>1.25858951175407</v>
      </c>
      <c r="AL9" s="1">
        <v>1.44343891402715</v>
      </c>
      <c r="AM9" s="1">
        <v>1.6525821596244099</v>
      </c>
      <c r="AN9" s="1">
        <v>1.3068592057761701</v>
      </c>
      <c r="AO9" s="1">
        <v>1.38179916317992</v>
      </c>
      <c r="AP9" s="1">
        <v>1.6891105569409799</v>
      </c>
      <c r="AQ9" s="1">
        <v>1.4686868686868699</v>
      </c>
      <c r="AR9" s="1">
        <v>1.69533678756477</v>
      </c>
      <c r="AS9" s="1">
        <v>1.8898704358068299</v>
      </c>
      <c r="AT9" s="10">
        <v>1.3797276853252647</v>
      </c>
      <c r="AU9" s="10">
        <v>1.42350557244174</v>
      </c>
      <c r="AV9" s="10">
        <v>1.62277304415182</v>
      </c>
      <c r="AW9" s="10">
        <v>1.5457540000000001</v>
      </c>
      <c r="AX9" s="10">
        <v>1.6442730000000001</v>
      </c>
      <c r="AY9" s="10">
        <v>1.4976339999999999</v>
      </c>
      <c r="AZ9" s="59">
        <v>1.621885</v>
      </c>
      <c r="BA9" s="59">
        <v>1.544367</v>
      </c>
      <c r="BB9" s="59">
        <v>1.5385949999999999</v>
      </c>
      <c r="BC9" s="59">
        <v>1.348123</v>
      </c>
      <c r="BD9" s="59">
        <v>1.4773160000000001</v>
      </c>
      <c r="BE9" s="59">
        <v>1.6031040000000001</v>
      </c>
      <c r="BF9" s="137" t="s">
        <v>67</v>
      </c>
      <c r="BG9" s="10">
        <f>BG145</f>
        <v>0</v>
      </c>
      <c r="BH9" s="10">
        <f t="shared" ref="BH9:BL9" si="21">BH145</f>
        <v>0</v>
      </c>
      <c r="BI9" s="10">
        <f t="shared" si="21"/>
        <v>0</v>
      </c>
      <c r="BJ9" s="10">
        <f t="shared" si="21"/>
        <v>0</v>
      </c>
      <c r="BK9" s="10">
        <f t="shared" si="21"/>
        <v>0</v>
      </c>
      <c r="BL9" s="10">
        <f t="shared" si="21"/>
        <v>0</v>
      </c>
      <c r="BM9" s="10">
        <f t="shared" ref="BM9" si="22">BM145</f>
        <v>0</v>
      </c>
    </row>
    <row r="10" spans="1:65" x14ac:dyDescent="0.25">
      <c r="A10" s="15" t="s">
        <v>204</v>
      </c>
      <c r="B10" s="19" t="s">
        <v>63</v>
      </c>
      <c r="C10" s="51">
        <f>C121</f>
        <v>3429</v>
      </c>
      <c r="D10" s="51">
        <f>D121</f>
        <v>6529</v>
      </c>
      <c r="E10" s="51">
        <f>E121</f>
        <v>11176</v>
      </c>
      <c r="F10" s="1268">
        <f t="shared" ref="F10" si="23">F121</f>
        <v>9511</v>
      </c>
      <c r="H10" s="51">
        <f t="shared" ref="H10:T10" si="24">H121</f>
        <v>1110</v>
      </c>
      <c r="I10" s="51">
        <f t="shared" si="24"/>
        <v>1589</v>
      </c>
      <c r="J10" s="51">
        <f t="shared" si="24"/>
        <v>2319</v>
      </c>
      <c r="K10" s="51">
        <f t="shared" si="24"/>
        <v>3681</v>
      </c>
      <c r="L10" s="51">
        <f t="shared" si="24"/>
        <v>2030</v>
      </c>
      <c r="M10" s="51">
        <f t="shared" si="24"/>
        <v>3413</v>
      </c>
      <c r="N10" s="51">
        <f t="shared" si="24"/>
        <v>4439</v>
      </c>
      <c r="O10" s="51">
        <f t="shared" si="24"/>
        <v>6299</v>
      </c>
      <c r="P10" s="51">
        <f t="shared" si="24"/>
        <v>4412</v>
      </c>
      <c r="Q10" s="51">
        <f t="shared" si="24"/>
        <v>5267</v>
      </c>
      <c r="R10" s="51">
        <f t="shared" si="24"/>
        <v>4820</v>
      </c>
      <c r="S10" s="51">
        <f t="shared" si="24"/>
        <v>5640</v>
      </c>
      <c r="T10" s="1268">
        <f t="shared" si="24"/>
        <v>3510</v>
      </c>
      <c r="U10" s="1"/>
      <c r="V10" s="1">
        <v>342</v>
      </c>
      <c r="W10" s="1">
        <v>282</v>
      </c>
      <c r="X10" s="1">
        <v>486</v>
      </c>
      <c r="Y10" s="1">
        <v>492</v>
      </c>
      <c r="Z10" s="1">
        <v>519</v>
      </c>
      <c r="AA10" s="1">
        <v>578</v>
      </c>
      <c r="AB10" s="1">
        <v>730</v>
      </c>
      <c r="AC10" s="1">
        <v>483</v>
      </c>
      <c r="AD10" s="1">
        <v>1106</v>
      </c>
      <c r="AE10" s="1">
        <v>817</v>
      </c>
      <c r="AF10" s="1">
        <v>1435</v>
      </c>
      <c r="AG10" s="1">
        <v>1429</v>
      </c>
      <c r="AH10" s="1">
        <v>468</v>
      </c>
      <c r="AI10" s="1">
        <v>483</v>
      </c>
      <c r="AJ10" s="1">
        <v>1079</v>
      </c>
      <c r="AK10" s="1">
        <v>696</v>
      </c>
      <c r="AL10" s="1">
        <v>957</v>
      </c>
      <c r="AM10" s="1">
        <v>1760</v>
      </c>
      <c r="AN10" s="1">
        <v>1086</v>
      </c>
      <c r="AO10" s="1">
        <v>1321</v>
      </c>
      <c r="AP10" s="1">
        <v>2032</v>
      </c>
      <c r="AQ10" s="1">
        <v>1454</v>
      </c>
      <c r="AR10" s="1">
        <v>1636</v>
      </c>
      <c r="AS10" s="1">
        <v>3209</v>
      </c>
      <c r="AT10" s="10">
        <v>912</v>
      </c>
      <c r="AU10" s="10">
        <v>1405</v>
      </c>
      <c r="AV10" s="10">
        <v>2095</v>
      </c>
      <c r="AW10" s="10">
        <v>1875</v>
      </c>
      <c r="AX10" s="10">
        <v>1493</v>
      </c>
      <c r="AY10" s="10">
        <v>1899</v>
      </c>
      <c r="AZ10" s="59">
        <v>1497</v>
      </c>
      <c r="BA10" s="59">
        <v>1549</v>
      </c>
      <c r="BB10" s="59">
        <v>1774</v>
      </c>
      <c r="BC10" s="59">
        <v>1185</v>
      </c>
      <c r="BD10" s="59">
        <v>1563</v>
      </c>
      <c r="BE10" s="59">
        <v>2892</v>
      </c>
      <c r="BF10" s="137" t="s">
        <v>63</v>
      </c>
      <c r="BG10" s="10">
        <f>BG121</f>
        <v>1097</v>
      </c>
      <c r="BH10" s="10">
        <f t="shared" ref="BH10:BL10" si="25">BH121</f>
        <v>665</v>
      </c>
      <c r="BI10" s="10">
        <f t="shared" si="25"/>
        <v>1748</v>
      </c>
      <c r="BJ10" s="10">
        <f t="shared" si="25"/>
        <v>950</v>
      </c>
      <c r="BK10" s="10">
        <f t="shared" si="25"/>
        <v>1593</v>
      </c>
      <c r="BL10" s="10">
        <f t="shared" si="25"/>
        <v>2020</v>
      </c>
      <c r="BM10" s="10">
        <f t="shared" ref="BM10" si="26">BM121</f>
        <v>1438</v>
      </c>
    </row>
    <row r="11" spans="1:65" x14ac:dyDescent="0.25">
      <c r="A11" s="15" t="s">
        <v>205</v>
      </c>
      <c r="B11" s="19" t="s">
        <v>68</v>
      </c>
      <c r="C11" s="51">
        <f>C133</f>
        <v>16.327065762613007</v>
      </c>
      <c r="D11" s="51">
        <f>D133</f>
        <v>15.302923969980101</v>
      </c>
      <c r="E11" s="51">
        <f>E133</f>
        <v>14.749940008947746</v>
      </c>
      <c r="F11" s="1269">
        <f t="shared" ref="F11" si="27">F133</f>
        <v>0</v>
      </c>
      <c r="H11" s="51">
        <f t="shared" ref="H11:T11" si="28">H133</f>
        <v>15.702434864864866</v>
      </c>
      <c r="I11" s="51">
        <f t="shared" si="28"/>
        <v>16.193139710509755</v>
      </c>
      <c r="J11" s="51">
        <f t="shared" si="28"/>
        <v>15.986129883570506</v>
      </c>
      <c r="K11" s="51">
        <f t="shared" si="28"/>
        <v>15.600486471067644</v>
      </c>
      <c r="L11" s="51">
        <f t="shared" si="28"/>
        <v>15.161089064039409</v>
      </c>
      <c r="M11" s="51">
        <f t="shared" si="28"/>
        <v>15.485922912393818</v>
      </c>
      <c r="N11" s="51">
        <f t="shared" si="28"/>
        <v>14.31412782158146</v>
      </c>
      <c r="O11" s="51">
        <f t="shared" si="28"/>
        <v>15.655229190347722</v>
      </c>
      <c r="P11" s="51">
        <f t="shared" si="28"/>
        <v>14.574428431550317</v>
      </c>
      <c r="Q11" s="51">
        <f t="shared" si="28"/>
        <v>14.823979551927092</v>
      </c>
      <c r="R11" s="51">
        <f t="shared" si="28"/>
        <v>15.081487074688797</v>
      </c>
      <c r="S11" s="51">
        <f t="shared" si="28"/>
        <v>15.859251498226948</v>
      </c>
      <c r="T11" s="1269">
        <f t="shared" si="28"/>
        <v>0</v>
      </c>
      <c r="U11" s="2"/>
      <c r="V11" s="1">
        <v>15.1701140350877</v>
      </c>
      <c r="W11" s="1">
        <v>14.523329787233999</v>
      </c>
      <c r="X11" s="1">
        <v>16.740621399177002</v>
      </c>
      <c r="Y11" s="1">
        <v>19.961979674796702</v>
      </c>
      <c r="Z11" s="1">
        <v>13.9280905587669</v>
      </c>
      <c r="AA11" s="1">
        <v>14.625157439446401</v>
      </c>
      <c r="AB11" s="1">
        <v>17.284042465753402</v>
      </c>
      <c r="AC11" s="1">
        <v>13.970966873706001</v>
      </c>
      <c r="AD11" s="1">
        <v>15.2970587703436</v>
      </c>
      <c r="AE11" s="1">
        <v>14.5946217870257</v>
      </c>
      <c r="AF11" s="1">
        <v>14.723215331010501</v>
      </c>
      <c r="AG11" s="1">
        <v>16.834790062981099</v>
      </c>
      <c r="AH11" s="1">
        <v>14.4781239316239</v>
      </c>
      <c r="AI11" s="1">
        <v>14.4386708074534</v>
      </c>
      <c r="AJ11" s="1">
        <v>15.1595579240037</v>
      </c>
      <c r="AK11" s="1">
        <v>18.039591954022999</v>
      </c>
      <c r="AL11" s="1">
        <v>15.1304106583072</v>
      </c>
      <c r="AM11" s="1">
        <v>14.0327045454546</v>
      </c>
      <c r="AN11" s="1">
        <v>14.5879373848987</v>
      </c>
      <c r="AO11" s="1">
        <v>13.4773171839516</v>
      </c>
      <c r="AP11" s="1">
        <v>14.1894153543307</v>
      </c>
      <c r="AQ11" s="1">
        <v>14.9636843191197</v>
      </c>
      <c r="AR11" s="1">
        <v>14.2990605134475</v>
      </c>
      <c r="AS11" s="1">
        <v>15.985946400748</v>
      </c>
      <c r="AT11" s="10">
        <v>14.10147587719298</v>
      </c>
      <c r="AU11" s="10">
        <v>14.230455516014199</v>
      </c>
      <c r="AV11" s="10">
        <v>14.2166205250597</v>
      </c>
      <c r="AW11" s="10">
        <v>14.26272</v>
      </c>
      <c r="AX11" s="10">
        <v>14.70492</v>
      </c>
      <c r="AY11" s="10">
        <v>14.40817</v>
      </c>
      <c r="AZ11" s="59">
        <v>14.863861</v>
      </c>
      <c r="BA11" s="59">
        <v>14.63306</v>
      </c>
      <c r="BB11" s="59">
        <v>14.62866</v>
      </c>
      <c r="BC11" s="59">
        <v>15.74874</v>
      </c>
      <c r="BD11" s="59">
        <v>15.113619999999999</v>
      </c>
      <c r="BE11" s="59">
        <v>16.059950000000001</v>
      </c>
      <c r="BF11" s="137" t="s">
        <v>68</v>
      </c>
      <c r="BG11" s="10">
        <f>BG133</f>
        <v>0</v>
      </c>
      <c r="BH11" s="10">
        <f t="shared" ref="BH11:BL11" si="29">BH133</f>
        <v>0</v>
      </c>
      <c r="BI11" s="10">
        <f t="shared" si="29"/>
        <v>0</v>
      </c>
      <c r="BJ11" s="10">
        <f t="shared" si="29"/>
        <v>0</v>
      </c>
      <c r="BK11" s="10">
        <f t="shared" si="29"/>
        <v>0</v>
      </c>
      <c r="BL11" s="10">
        <f t="shared" si="29"/>
        <v>0</v>
      </c>
      <c r="BM11" s="10">
        <f t="shared" ref="BM11" si="30">BM133</f>
        <v>0</v>
      </c>
    </row>
    <row r="12" spans="1:65" x14ac:dyDescent="0.25">
      <c r="A12" s="15" t="s">
        <v>206</v>
      </c>
      <c r="B12" s="19" t="s">
        <v>207</v>
      </c>
      <c r="C12" s="51">
        <f>C59</f>
        <v>55540.364999999998</v>
      </c>
      <c r="D12" s="51">
        <f>D59</f>
        <v>97682.222000000082</v>
      </c>
      <c r="E12" s="51">
        <f>E59</f>
        <v>160947.52600000001</v>
      </c>
      <c r="F12" s="1268">
        <f>F60</f>
        <v>0</v>
      </c>
      <c r="H12" s="51">
        <f>H59</f>
        <v>17419.7</v>
      </c>
      <c r="I12" s="51">
        <f t="shared" ref="I12:S12" si="31">I59</f>
        <v>25503.313999999998</v>
      </c>
      <c r="J12" s="51">
        <f t="shared" si="31"/>
        <v>36283.875</v>
      </c>
      <c r="K12" s="51">
        <f t="shared" si="31"/>
        <v>57108.534999999996</v>
      </c>
      <c r="L12" s="51">
        <f t="shared" si="31"/>
        <v>30106.803</v>
      </c>
      <c r="M12" s="51">
        <f t="shared" si="31"/>
        <v>51732.919000000096</v>
      </c>
      <c r="N12" s="51">
        <f t="shared" si="31"/>
        <v>62478.928000000102</v>
      </c>
      <c r="O12" s="51">
        <f t="shared" si="31"/>
        <v>96449.362000000299</v>
      </c>
      <c r="P12" s="51">
        <f t="shared" si="31"/>
        <v>62638.155999999995</v>
      </c>
      <c r="Q12" s="51">
        <f t="shared" si="31"/>
        <v>76058.17</v>
      </c>
      <c r="R12" s="51">
        <f t="shared" si="31"/>
        <v>70869.048999999999</v>
      </c>
      <c r="S12" s="51">
        <f t="shared" si="31"/>
        <v>88730.212999999989</v>
      </c>
      <c r="T12" s="1268">
        <f>T60</f>
        <v>0</v>
      </c>
      <c r="U12" s="2"/>
      <c r="V12" s="1">
        <v>5188.1790000000001</v>
      </c>
      <c r="W12" s="1">
        <v>4095.5790000000002</v>
      </c>
      <c r="X12" s="1">
        <v>8135.942</v>
      </c>
      <c r="Y12" s="1">
        <v>9821.2939999999999</v>
      </c>
      <c r="Z12" s="1">
        <v>7228.6790000000001</v>
      </c>
      <c r="AA12" s="1">
        <v>8453.3410000000003</v>
      </c>
      <c r="AB12" s="1">
        <v>12617.351000000001</v>
      </c>
      <c r="AC12" s="1">
        <v>6747.9769999999999</v>
      </c>
      <c r="AD12" s="1">
        <v>16918.546999999999</v>
      </c>
      <c r="AE12" s="1">
        <v>11923.806</v>
      </c>
      <c r="AF12" s="1">
        <v>21127.813999999998</v>
      </c>
      <c r="AG12" s="1">
        <v>24056.915000000001</v>
      </c>
      <c r="AH12" s="1">
        <v>6775.7619999999997</v>
      </c>
      <c r="AI12" s="1">
        <v>6973.8779999999997</v>
      </c>
      <c r="AJ12" s="1">
        <v>16357.163</v>
      </c>
      <c r="AK12" s="1">
        <v>12555.556</v>
      </c>
      <c r="AL12" s="1">
        <v>14479.803</v>
      </c>
      <c r="AM12" s="1">
        <v>24697.5600000001</v>
      </c>
      <c r="AN12" s="1">
        <v>15842.5</v>
      </c>
      <c r="AO12" s="1">
        <v>17803.536</v>
      </c>
      <c r="AP12" s="1">
        <v>28832.892000000102</v>
      </c>
      <c r="AQ12" s="1">
        <v>21757.197</v>
      </c>
      <c r="AR12" s="1">
        <v>23393.263000000101</v>
      </c>
      <c r="AS12" s="1">
        <v>51298.902000000198</v>
      </c>
      <c r="AT12" s="10">
        <v>12860.545999999998</v>
      </c>
      <c r="AU12" s="10">
        <v>19993.79</v>
      </c>
      <c r="AV12" s="10">
        <v>29783.82</v>
      </c>
      <c r="AW12" s="10">
        <v>26742.6</v>
      </c>
      <c r="AX12" s="10">
        <v>21954.45</v>
      </c>
      <c r="AY12" s="10">
        <v>27361.119999999999</v>
      </c>
      <c r="AZ12" s="60">
        <v>22251.200000000001</v>
      </c>
      <c r="BA12" s="60">
        <v>22666.606</v>
      </c>
      <c r="BB12" s="60">
        <v>25951.242999999999</v>
      </c>
      <c r="BC12" s="60">
        <v>18662.254000000001</v>
      </c>
      <c r="BD12" s="60">
        <v>23622.581999999999</v>
      </c>
      <c r="BE12" s="60">
        <v>46445.377</v>
      </c>
      <c r="BF12" s="1310" t="s">
        <v>207</v>
      </c>
      <c r="BG12" s="10">
        <f>BG60</f>
        <v>0</v>
      </c>
      <c r="BH12" s="10">
        <f t="shared" ref="BH12:BL12" si="32">BH60</f>
        <v>0</v>
      </c>
      <c r="BI12" s="10">
        <f t="shared" si="32"/>
        <v>0</v>
      </c>
      <c r="BJ12" s="10">
        <f t="shared" si="32"/>
        <v>0</v>
      </c>
      <c r="BK12" s="10">
        <f t="shared" si="32"/>
        <v>0</v>
      </c>
      <c r="BL12" s="10">
        <f t="shared" si="32"/>
        <v>0</v>
      </c>
      <c r="BM12" s="10">
        <f t="shared" ref="BM12" si="33">BM60</f>
        <v>0</v>
      </c>
    </row>
    <row r="13" spans="1:65" hidden="1" x14ac:dyDescent="0.25">
      <c r="A13" s="15" t="s">
        <v>379</v>
      </c>
      <c r="B13" s="19" t="s">
        <v>379</v>
      </c>
      <c r="C13" s="53">
        <f>SUM(V13                                                                                                                                                                                                                          : INDEX(V13:AG13,$B$2))</f>
        <v>318</v>
      </c>
      <c r="D13" s="53">
        <f>SUM(AH13                                                                                                                                                                                                                      : INDEX(AH13:AS13,$B$2))</f>
        <v>648</v>
      </c>
      <c r="E13" s="53">
        <f>SUM(AT13                                                                                                                                                                                                                       : INDEX(AT13:BE13,$B$2))</f>
        <v>2675</v>
      </c>
      <c r="F13" s="1268" t="e">
        <f>SUM(BG13                                                                                                                                                                                                                         : INDEX(BG13:BL13,$B$2))</f>
        <v>#REF!</v>
      </c>
      <c r="H13" s="4">
        <f>SUM(V13:X13)</f>
        <v>98</v>
      </c>
      <c r="I13" s="4">
        <f>SUM(Y13:AA13)</f>
        <v>155</v>
      </c>
      <c r="J13" s="4">
        <f>SUM(AB13:AD13)</f>
        <v>218</v>
      </c>
      <c r="K13" s="4">
        <f>SUM(AE13:AG13)</f>
        <v>339</v>
      </c>
      <c r="L13" s="4">
        <f>SUM(AH13:AJ13)</f>
        <v>189</v>
      </c>
      <c r="M13" s="4">
        <f>SUM(AK13:AM13)</f>
        <v>338</v>
      </c>
      <c r="N13" s="4">
        <f>SUM(AN13:AP13)</f>
        <v>521</v>
      </c>
      <c r="O13" s="4">
        <f>SUM(AQ13:AS13)</f>
        <v>879</v>
      </c>
      <c r="P13" s="4">
        <f>SUM(AT13:AV13)</f>
        <v>657</v>
      </c>
      <c r="Q13" s="4">
        <f>SUM(AW13:AY13)</f>
        <v>1499</v>
      </c>
      <c r="R13" s="4">
        <f>SUM(AZ13:BB13)</f>
        <v>1759</v>
      </c>
      <c r="S13" s="4">
        <f>SUM(BC13:BE13)</f>
        <v>2511</v>
      </c>
      <c r="T13" s="1244">
        <f>SUM(BG13:BI13)</f>
        <v>1645</v>
      </c>
      <c r="U13" s="4"/>
      <c r="V13" s="4">
        <v>32</v>
      </c>
      <c r="W13" s="4">
        <v>29</v>
      </c>
      <c r="X13" s="4">
        <v>37</v>
      </c>
      <c r="Y13" s="4">
        <v>31</v>
      </c>
      <c r="Z13" s="4">
        <v>47</v>
      </c>
      <c r="AA13" s="4">
        <v>77</v>
      </c>
      <c r="AB13" s="4">
        <v>65</v>
      </c>
      <c r="AC13" s="4">
        <v>56</v>
      </c>
      <c r="AD13" s="4">
        <v>97</v>
      </c>
      <c r="AE13" s="4">
        <v>64</v>
      </c>
      <c r="AF13" s="4">
        <v>132</v>
      </c>
      <c r="AG13" s="4">
        <v>143</v>
      </c>
      <c r="AH13" s="4">
        <v>66</v>
      </c>
      <c r="AI13" s="4">
        <v>45</v>
      </c>
      <c r="AJ13" s="4">
        <v>78</v>
      </c>
      <c r="AK13" s="4">
        <v>62</v>
      </c>
      <c r="AL13" s="4">
        <v>91</v>
      </c>
      <c r="AM13" s="4">
        <v>185</v>
      </c>
      <c r="AN13" s="4">
        <v>121</v>
      </c>
      <c r="AO13" s="4">
        <v>142</v>
      </c>
      <c r="AP13" s="4">
        <v>258</v>
      </c>
      <c r="AQ13" s="4">
        <v>198</v>
      </c>
      <c r="AR13" s="4">
        <v>266</v>
      </c>
      <c r="AS13" s="4">
        <v>415</v>
      </c>
      <c r="AT13" s="44">
        <v>131</v>
      </c>
      <c r="AU13" s="44">
        <v>192</v>
      </c>
      <c r="AV13" s="44">
        <v>334</v>
      </c>
      <c r="AW13" s="44">
        <v>389</v>
      </c>
      <c r="AX13" s="44">
        <v>490</v>
      </c>
      <c r="AY13" s="44">
        <v>620</v>
      </c>
      <c r="AZ13" s="136">
        <v>519</v>
      </c>
      <c r="BA13" s="136">
        <v>620</v>
      </c>
      <c r="BB13" s="136">
        <v>620</v>
      </c>
      <c r="BC13" s="136">
        <v>507</v>
      </c>
      <c r="BD13" s="136">
        <v>725</v>
      </c>
      <c r="BE13" s="136">
        <v>1279</v>
      </c>
      <c r="BF13" s="1305" t="s">
        <v>379</v>
      </c>
      <c r="BG13" s="44">
        <v>594</v>
      </c>
      <c r="BH13" s="44">
        <v>271</v>
      </c>
      <c r="BI13" s="44">
        <v>780</v>
      </c>
      <c r="BJ13" s="44">
        <v>591</v>
      </c>
      <c r="BK13" s="44">
        <v>828</v>
      </c>
      <c r="BL13" s="44"/>
      <c r="BM13" s="44"/>
    </row>
    <row r="14" spans="1:65" hidden="1" x14ac:dyDescent="0.25">
      <c r="A14" s="15" t="s">
        <v>376</v>
      </c>
      <c r="B14" s="19" t="s">
        <v>83</v>
      </c>
      <c r="C14" s="53">
        <f>SUM(V14                                                                                                                                                                                                                          : INDEX(V14:AG14,$B$2))</f>
        <v>1956</v>
      </c>
      <c r="D14" s="53">
        <f>SUM(AH14                                                                                                                                                                                                                      : INDEX(AH14:AS14,$B$2))</f>
        <v>4530</v>
      </c>
      <c r="E14" s="53">
        <f>SUM(AT14                                                                                                                                                                                                                       : INDEX(AT14:BE14,$B$2))</f>
        <v>9829</v>
      </c>
      <c r="F14" s="1268" t="e">
        <f>SUM(BG14                                                                                                                                                                                                                         : INDEX(BG14:BL14,$B$2))</f>
        <v>#REF!</v>
      </c>
      <c r="H14" s="4">
        <f>SUM(V14:X14)</f>
        <v>620</v>
      </c>
      <c r="I14" s="4">
        <f>SUM(Y14:AA14)</f>
        <v>862</v>
      </c>
      <c r="J14" s="4">
        <f>SUM(AB14:AD14)</f>
        <v>1464</v>
      </c>
      <c r="K14" s="4">
        <f>SUM(AE14:AG14)</f>
        <v>2266</v>
      </c>
      <c r="L14" s="4">
        <f>SUM(AH14:AJ14)</f>
        <v>1337</v>
      </c>
      <c r="M14" s="4">
        <f>SUM(AK14:AM14)</f>
        <v>2408</v>
      </c>
      <c r="N14" s="4">
        <f>SUM(AN14:AP14)</f>
        <v>3259</v>
      </c>
      <c r="O14" s="4">
        <f>SUM(AQ14:AS14)</f>
        <v>4833</v>
      </c>
      <c r="P14" s="4">
        <f>SUM(AT14:AV14)</f>
        <v>3599</v>
      </c>
      <c r="Q14" s="4">
        <f>SUM(AW14:AY14)</f>
        <v>4796</v>
      </c>
      <c r="R14" s="4">
        <f>SUM(AZ14:BB14)</f>
        <v>4637</v>
      </c>
      <c r="S14" s="4">
        <f>SUM(BC14:BE14)</f>
        <v>5400</v>
      </c>
      <c r="T14" s="1244">
        <f>SUM(BG14:BI14)</f>
        <v>3420</v>
      </c>
      <c r="U14" s="1"/>
      <c r="V14" s="1">
        <v>204</v>
      </c>
      <c r="W14" s="1">
        <v>160</v>
      </c>
      <c r="X14" s="1">
        <v>256</v>
      </c>
      <c r="Y14" s="1">
        <v>240</v>
      </c>
      <c r="Z14" s="1">
        <v>282</v>
      </c>
      <c r="AA14" s="1">
        <v>340</v>
      </c>
      <c r="AB14" s="1">
        <v>474</v>
      </c>
      <c r="AC14" s="1">
        <v>305</v>
      </c>
      <c r="AD14" s="1">
        <v>685</v>
      </c>
      <c r="AE14" s="1">
        <v>470</v>
      </c>
      <c r="AF14" s="1">
        <v>903</v>
      </c>
      <c r="AG14" s="1">
        <v>893</v>
      </c>
      <c r="AH14" s="1">
        <v>327</v>
      </c>
      <c r="AI14" s="1">
        <v>329</v>
      </c>
      <c r="AJ14" s="1">
        <v>681</v>
      </c>
      <c r="AK14" s="1">
        <v>485</v>
      </c>
      <c r="AL14" s="1">
        <v>685</v>
      </c>
      <c r="AM14" s="1">
        <v>1238</v>
      </c>
      <c r="AN14" s="1">
        <v>785</v>
      </c>
      <c r="AO14" s="1">
        <v>933</v>
      </c>
      <c r="AP14" s="1">
        <v>1541</v>
      </c>
      <c r="AQ14" s="1">
        <v>1087</v>
      </c>
      <c r="AR14" s="1">
        <v>1290</v>
      </c>
      <c r="AS14" s="1">
        <v>2456</v>
      </c>
      <c r="AT14" s="10">
        <v>765</v>
      </c>
      <c r="AU14" s="10">
        <v>1117</v>
      </c>
      <c r="AV14" s="10">
        <v>1717</v>
      </c>
      <c r="AW14" s="10">
        <v>1581</v>
      </c>
      <c r="AX14" s="10">
        <v>1414</v>
      </c>
      <c r="AY14" s="10">
        <v>1801</v>
      </c>
      <c r="AZ14" s="59">
        <v>1434</v>
      </c>
      <c r="BA14" s="59">
        <v>1491</v>
      </c>
      <c r="BB14" s="59">
        <v>1712</v>
      </c>
      <c r="BC14" s="59">
        <v>1133</v>
      </c>
      <c r="BD14" s="59">
        <v>1528</v>
      </c>
      <c r="BE14" s="59">
        <v>2739</v>
      </c>
      <c r="BF14" s="137" t="s">
        <v>83</v>
      </c>
      <c r="BG14" s="10">
        <v>1104</v>
      </c>
      <c r="BH14" s="10">
        <v>624</v>
      </c>
      <c r="BI14" s="10">
        <v>1692</v>
      </c>
      <c r="BJ14" s="10">
        <v>966</v>
      </c>
      <c r="BK14" s="10">
        <v>1559</v>
      </c>
      <c r="BL14" s="10"/>
      <c r="BM14" s="10"/>
    </row>
    <row r="15" spans="1:65" hidden="1" x14ac:dyDescent="0.25">
      <c r="A15" s="15" t="s">
        <v>377</v>
      </c>
      <c r="B15" s="19" t="s">
        <v>64</v>
      </c>
      <c r="C15" s="56">
        <f>C13/C10</f>
        <v>9.2738407699037614E-2</v>
      </c>
      <c r="D15" s="56">
        <f>D13/D10</f>
        <v>9.9249502220860777E-2</v>
      </c>
      <c r="E15" s="56">
        <f>E13/E10</f>
        <v>0.23935218324982105</v>
      </c>
      <c r="F15" s="1267" t="str">
        <f>IFERROR(F13/F10,"")</f>
        <v/>
      </c>
      <c r="H15" s="56">
        <f>H13/H10</f>
        <v>8.8288288288288289E-2</v>
      </c>
      <c r="I15" s="56">
        <f t="shared" ref="I15:R15" si="34">I13/I10</f>
        <v>9.754562617998741E-2</v>
      </c>
      <c r="J15" s="56">
        <f t="shared" si="34"/>
        <v>9.4006037084950408E-2</v>
      </c>
      <c r="K15" s="56">
        <f t="shared" si="34"/>
        <v>9.2094539527302358E-2</v>
      </c>
      <c r="L15" s="56">
        <f t="shared" si="34"/>
        <v>9.3103448275862075E-2</v>
      </c>
      <c r="M15" s="56">
        <f t="shared" si="34"/>
        <v>9.9033108702021685E-2</v>
      </c>
      <c r="N15" s="56">
        <f t="shared" si="34"/>
        <v>0.11736877675152062</v>
      </c>
      <c r="O15" s="56">
        <f t="shared" si="34"/>
        <v>0.13954595967613906</v>
      </c>
      <c r="P15" s="56">
        <f t="shared" si="34"/>
        <v>0.14891205802357207</v>
      </c>
      <c r="Q15" s="56">
        <f t="shared" si="34"/>
        <v>0.28460224036453391</v>
      </c>
      <c r="R15" s="56">
        <f t="shared" si="34"/>
        <v>0.36493775933609957</v>
      </c>
      <c r="S15" s="56">
        <f>IFERROR(S13/S10,"")</f>
        <v>0.4452127659574468</v>
      </c>
      <c r="T15" s="1267">
        <f>IFERROR(T13/T10,"")</f>
        <v>0.46866096866096868</v>
      </c>
      <c r="U15" s="1"/>
      <c r="V15" s="56">
        <v>9.3567250000000005E-2</v>
      </c>
      <c r="W15" s="56">
        <v>0.10283688000000001</v>
      </c>
      <c r="X15" s="56">
        <v>7.6131690000000002E-2</v>
      </c>
      <c r="Y15" s="56">
        <v>6.3008129999999996E-2</v>
      </c>
      <c r="Z15" s="56">
        <v>9.0558769999999997E-2</v>
      </c>
      <c r="AA15" s="56">
        <v>0.13321799000000001</v>
      </c>
      <c r="AB15" s="56">
        <v>8.9041099999999998E-2</v>
      </c>
      <c r="AC15" s="56">
        <v>0.11618257</v>
      </c>
      <c r="AD15" s="56">
        <v>8.7703439999999994E-2</v>
      </c>
      <c r="AE15" s="56">
        <v>7.8335370000000001E-2</v>
      </c>
      <c r="AF15" s="56">
        <v>9.2050209999999993E-2</v>
      </c>
      <c r="AG15" s="56">
        <v>0.10021023</v>
      </c>
      <c r="AH15" s="56">
        <v>0.14102564000000001</v>
      </c>
      <c r="AI15" s="56">
        <v>9.3167700000000006E-2</v>
      </c>
      <c r="AJ15" s="56">
        <v>7.2289160000000005E-2</v>
      </c>
      <c r="AK15" s="56">
        <v>8.908046E-2</v>
      </c>
      <c r="AL15" s="56">
        <v>9.5088820000000004E-2</v>
      </c>
      <c r="AM15" s="56">
        <v>0.1051136</v>
      </c>
      <c r="AN15" s="56">
        <v>0.111418</v>
      </c>
      <c r="AO15" s="56">
        <v>0.1074943</v>
      </c>
      <c r="AP15" s="56">
        <v>0.12696850000000001</v>
      </c>
      <c r="AQ15" s="56">
        <v>0.13617609999999999</v>
      </c>
      <c r="AR15" s="56">
        <v>0.16259170000000001</v>
      </c>
      <c r="AS15" s="56">
        <v>0.12932379999999999</v>
      </c>
      <c r="AT15" s="56">
        <v>0.1436404</v>
      </c>
      <c r="AU15" s="56">
        <v>0.13665479999999999</v>
      </c>
      <c r="AV15" s="56">
        <v>0.15942719999999999</v>
      </c>
      <c r="AW15" s="56">
        <v>0.2074667</v>
      </c>
      <c r="AX15" s="56">
        <v>0.32819825899999999</v>
      </c>
      <c r="AY15" s="56">
        <v>0.326487625</v>
      </c>
      <c r="AZ15" s="58">
        <v>0.34669338700000002</v>
      </c>
      <c r="BA15" s="58">
        <v>0.40025822999999999</v>
      </c>
      <c r="BB15" s="58">
        <v>0.34949267000000001</v>
      </c>
      <c r="BC15" s="58">
        <v>0.42784810000000001</v>
      </c>
      <c r="BD15" s="58">
        <v>0.46385156999999999</v>
      </c>
      <c r="BE15" s="58">
        <v>0.44225449999999999</v>
      </c>
      <c r="BF15" s="65" t="s">
        <v>64</v>
      </c>
      <c r="BG15" s="56">
        <v>0.54197080291970801</v>
      </c>
      <c r="BH15" s="56">
        <v>0.40751879699248122</v>
      </c>
      <c r="BI15" s="56">
        <v>0.44622425629290619</v>
      </c>
      <c r="BJ15" s="56">
        <v>0.62210526315789472</v>
      </c>
      <c r="BK15" s="56">
        <v>0.51977401129943501</v>
      </c>
      <c r="BL15" s="56"/>
      <c r="BM15" s="56"/>
    </row>
    <row r="16" spans="1:65" hidden="1" x14ac:dyDescent="0.25">
      <c r="A16" s="15" t="s">
        <v>54</v>
      </c>
      <c r="B16" s="19" t="s">
        <v>65</v>
      </c>
      <c r="C16" s="51"/>
      <c r="D16" s="51"/>
      <c r="E16" s="51"/>
      <c r="F16" s="55"/>
      <c r="H16" s="1"/>
      <c r="I16" s="1"/>
      <c r="J16" s="1"/>
      <c r="K16" s="1"/>
      <c r="L16" s="1"/>
      <c r="M16" s="1"/>
      <c r="N16" s="1"/>
      <c r="O16" s="1"/>
      <c r="P16" s="1"/>
      <c r="Q16" s="1"/>
      <c r="R16" s="10"/>
      <c r="S16" s="10"/>
      <c r="T16" s="10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0"/>
      <c r="AU16" s="10"/>
      <c r="AV16" s="10"/>
      <c r="AW16" s="10"/>
      <c r="AX16" s="10"/>
      <c r="AY16" s="10"/>
      <c r="AZ16" s="59"/>
      <c r="BA16" s="59"/>
      <c r="BB16" s="59"/>
      <c r="BC16" s="59"/>
      <c r="BD16" s="59"/>
      <c r="BE16" s="59"/>
      <c r="BF16" s="137"/>
      <c r="BG16" s="10"/>
      <c r="BH16" s="10"/>
      <c r="BI16" s="10"/>
      <c r="BJ16" s="10"/>
      <c r="BK16" s="10"/>
      <c r="BL16" s="10"/>
      <c r="BM16" s="10"/>
    </row>
    <row r="17" spans="1:65" hidden="1" x14ac:dyDescent="0.25">
      <c r="A17" s="15" t="s">
        <v>55</v>
      </c>
      <c r="B17" s="19" t="s">
        <v>66</v>
      </c>
      <c r="C17" s="51"/>
      <c r="D17" s="51"/>
      <c r="E17" s="51"/>
      <c r="F17" s="55"/>
      <c r="H17" s="1"/>
      <c r="I17" s="1"/>
      <c r="J17" s="1"/>
      <c r="K17" s="1"/>
      <c r="L17" s="1"/>
      <c r="M17" s="1"/>
      <c r="N17" s="1"/>
      <c r="O17" s="1"/>
      <c r="P17" s="1"/>
      <c r="Q17" s="1"/>
      <c r="R17" s="10"/>
      <c r="S17" s="10"/>
      <c r="T17" s="10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0"/>
      <c r="AU17" s="10"/>
      <c r="AV17" s="10"/>
      <c r="AW17" s="10"/>
      <c r="AX17" s="10"/>
      <c r="AY17" s="10"/>
      <c r="AZ17" s="59"/>
      <c r="BA17" s="59"/>
      <c r="BB17" s="59"/>
      <c r="BC17" s="59"/>
      <c r="BD17" s="59"/>
      <c r="BE17" s="59"/>
      <c r="BF17" s="137"/>
      <c r="BG17" s="10"/>
      <c r="BH17" s="10"/>
      <c r="BI17" s="10"/>
      <c r="BJ17" s="10"/>
      <c r="BK17" s="10"/>
      <c r="BL17" s="10"/>
      <c r="BM17" s="10"/>
    </row>
    <row r="18" spans="1:65" x14ac:dyDescent="0.25">
      <c r="A18" s="35" t="s">
        <v>32</v>
      </c>
      <c r="F18" s="55"/>
      <c r="AZ18" s="61"/>
      <c r="BA18" s="61"/>
      <c r="BB18" s="61"/>
      <c r="BC18" s="61"/>
      <c r="BD18" s="61"/>
      <c r="BE18" s="61"/>
      <c r="BF18" s="1306"/>
    </row>
    <row r="19" spans="1:65" x14ac:dyDescent="0.25">
      <c r="A19" s="36" t="s">
        <v>32</v>
      </c>
      <c r="B19" s="20" t="s">
        <v>34</v>
      </c>
      <c r="C19" s="1253" t="str">
        <f>$C$3</f>
        <v>YTD '15</v>
      </c>
      <c r="D19" s="1254" t="str">
        <f>$D$3</f>
        <v>YTD '16</v>
      </c>
      <c r="E19" s="1255" t="str">
        <f>$E$3</f>
        <v>YTD '17</v>
      </c>
      <c r="F19" s="1256" t="str">
        <f>$F$3</f>
        <v>YTD '18</v>
      </c>
      <c r="G19" s="2" t="s">
        <v>32</v>
      </c>
      <c r="H19" s="24" t="str">
        <f>$H$3</f>
        <v>Q1 '15</v>
      </c>
      <c r="I19" s="24" t="str">
        <f>$I$3</f>
        <v>Q2 '15</v>
      </c>
      <c r="J19" s="24" t="str">
        <f>$J$3</f>
        <v>Q3 '15</v>
      </c>
      <c r="K19" s="24" t="str">
        <f>$K$3</f>
        <v>Q4 '15</v>
      </c>
      <c r="L19" s="26" t="str">
        <f>$L$3</f>
        <v>Q1 '16</v>
      </c>
      <c r="M19" s="26" t="str">
        <f>$M$3</f>
        <v>Q2 '16</v>
      </c>
      <c r="N19" s="26" t="str">
        <f>$N$3</f>
        <v>Q3 '16</v>
      </c>
      <c r="O19" s="26" t="str">
        <f>$O$3</f>
        <v>Q4 '16</v>
      </c>
      <c r="P19" s="24" t="str">
        <f>$P$3</f>
        <v>Q1 '17</v>
      </c>
      <c r="Q19" s="24" t="str">
        <f>$Q$3</f>
        <v>Q2 '17</v>
      </c>
      <c r="R19" s="24" t="str">
        <f>$R$3</f>
        <v>Q3 '17</v>
      </c>
      <c r="S19" s="24" t="str">
        <f>$S$3</f>
        <v>Q4 '17</v>
      </c>
      <c r="T19" s="1241" t="str">
        <f>T3</f>
        <v>Q1'28</v>
      </c>
      <c r="U19" s="16" t="s">
        <v>32</v>
      </c>
      <c r="V19" s="24" t="s">
        <v>0</v>
      </c>
      <c r="W19" s="24" t="s">
        <v>1</v>
      </c>
      <c r="X19" s="24" t="s">
        <v>2</v>
      </c>
      <c r="Y19" s="24" t="s">
        <v>3</v>
      </c>
      <c r="Z19" s="24" t="s">
        <v>4</v>
      </c>
      <c r="AA19" s="24" t="s">
        <v>5</v>
      </c>
      <c r="AB19" s="24" t="s">
        <v>6</v>
      </c>
      <c r="AC19" s="24" t="s">
        <v>7</v>
      </c>
      <c r="AD19" s="24" t="s">
        <v>8</v>
      </c>
      <c r="AE19" s="24" t="s">
        <v>9</v>
      </c>
      <c r="AF19" s="24" t="s">
        <v>10</v>
      </c>
      <c r="AG19" s="24" t="s">
        <v>11</v>
      </c>
      <c r="AH19" s="25" t="s">
        <v>12</v>
      </c>
      <c r="AI19" s="25" t="s">
        <v>13</v>
      </c>
      <c r="AJ19" s="25" t="s">
        <v>14</v>
      </c>
      <c r="AK19" s="25" t="s">
        <v>15</v>
      </c>
      <c r="AL19" s="25" t="s">
        <v>16</v>
      </c>
      <c r="AM19" s="25" t="s">
        <v>17</v>
      </c>
      <c r="AN19" s="25" t="s">
        <v>18</v>
      </c>
      <c r="AO19" s="25" t="s">
        <v>19</v>
      </c>
      <c r="AP19" s="25" t="s">
        <v>20</v>
      </c>
      <c r="AQ19" s="25" t="s">
        <v>21</v>
      </c>
      <c r="AR19" s="25" t="s">
        <v>22</v>
      </c>
      <c r="AS19" s="25" t="s">
        <v>23</v>
      </c>
      <c r="AT19" s="22" t="s">
        <v>24</v>
      </c>
      <c r="AU19" s="22" t="s">
        <v>25</v>
      </c>
      <c r="AV19" s="22" t="s">
        <v>26</v>
      </c>
      <c r="AW19" s="22" t="s">
        <v>27</v>
      </c>
      <c r="AX19" s="22" t="s">
        <v>28</v>
      </c>
      <c r="AY19" s="22" t="s">
        <v>29</v>
      </c>
      <c r="AZ19" s="27" t="s">
        <v>96</v>
      </c>
      <c r="BA19" s="27" t="s">
        <v>97</v>
      </c>
      <c r="BB19" s="27" t="s">
        <v>98</v>
      </c>
      <c r="BC19" s="27" t="s">
        <v>99</v>
      </c>
      <c r="BD19" s="27" t="s">
        <v>100</v>
      </c>
      <c r="BE19" s="27" t="s">
        <v>101</v>
      </c>
      <c r="BF19" s="1241" t="s">
        <v>748</v>
      </c>
      <c r="BG19" s="1241" t="s">
        <v>749</v>
      </c>
      <c r="BH19" s="1241" t="s">
        <v>750</v>
      </c>
      <c r="BI19" s="1241" t="s">
        <v>751</v>
      </c>
      <c r="BJ19" s="1241" t="s">
        <v>752</v>
      </c>
      <c r="BK19" s="1241" t="s">
        <v>753</v>
      </c>
      <c r="BL19" s="1241" t="s">
        <v>1009</v>
      </c>
      <c r="BM19" s="1241" t="s">
        <v>1155</v>
      </c>
    </row>
    <row r="20" spans="1:65" x14ac:dyDescent="0.25">
      <c r="A20" s="15" t="s">
        <v>103</v>
      </c>
      <c r="B20" s="15" t="s">
        <v>61</v>
      </c>
      <c r="C20" s="62">
        <f t="shared" ref="C20:C26" si="35">INDEX(V20:AG20,$B$2)</f>
        <v>0</v>
      </c>
      <c r="D20" s="62">
        <f t="shared" ref="D20:D26" si="36">INDEX(AH20:AS20,$B$2)</f>
        <v>0</v>
      </c>
      <c r="E20" s="62">
        <f t="shared" ref="E20:E26" si="37">INDEX(AT20:BE20,$B$2)</f>
        <v>4093</v>
      </c>
      <c r="F20" s="62">
        <f>INDEX(BG20:BR20,$B$2)</f>
        <v>11359</v>
      </c>
      <c r="H20" s="4">
        <f t="shared" ref="H20:H26" si="38">X20</f>
        <v>0</v>
      </c>
      <c r="I20" s="4">
        <f t="shared" ref="I20:I26" si="39">AA20</f>
        <v>0</v>
      </c>
      <c r="J20" s="4">
        <f t="shared" ref="J20:J26" si="40">AD20</f>
        <v>0</v>
      </c>
      <c r="K20" s="51">
        <f t="shared" ref="K20:K26" si="41">AG20</f>
        <v>0</v>
      </c>
      <c r="L20" s="4">
        <f t="shared" ref="L20:L26" si="42">AJ20</f>
        <v>0</v>
      </c>
      <c r="M20" s="4">
        <f t="shared" ref="M20:M26" si="43">AM20</f>
        <v>0</v>
      </c>
      <c r="N20" s="4">
        <f t="shared" ref="N20:N26" si="44">AP20</f>
        <v>0</v>
      </c>
      <c r="O20" s="4">
        <f t="shared" ref="O20:O26" si="45">AS20</f>
        <v>0</v>
      </c>
      <c r="P20" s="152">
        <f t="shared" ref="P20:P26" si="46">AV20</f>
        <v>1709</v>
      </c>
      <c r="Q20" s="152">
        <f t="shared" ref="Q20:Q26" si="47">AY20</f>
        <v>3299</v>
      </c>
      <c r="R20" s="152">
        <f t="shared" ref="R20:R26" si="48">BB20</f>
        <v>5290</v>
      </c>
      <c r="S20" s="152">
        <f t="shared" ref="S20:S26" si="49">BE20</f>
        <v>7641</v>
      </c>
      <c r="T20" s="1244">
        <f t="shared" ref="T20:T28" si="50">INDEX($BG20:$BL20,IF($B$2&gt;3,3,$B$2))</f>
        <v>10186</v>
      </c>
      <c r="U20" s="1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10"/>
      <c r="AU20" s="10">
        <v>1555</v>
      </c>
      <c r="AV20" s="10">
        <v>1709</v>
      </c>
      <c r="AW20" s="10">
        <v>2366</v>
      </c>
      <c r="AX20" s="10">
        <v>2740</v>
      </c>
      <c r="AY20" s="10">
        <v>3299</v>
      </c>
      <c r="AZ20" s="10">
        <v>4093</v>
      </c>
      <c r="BA20" s="10">
        <v>4883</v>
      </c>
      <c r="BB20" s="10">
        <v>5290</v>
      </c>
      <c r="BC20" s="10">
        <v>6294</v>
      </c>
      <c r="BD20" s="10">
        <v>6970</v>
      </c>
      <c r="BE20" s="10">
        <v>7641</v>
      </c>
      <c r="BF20" s="19" t="s">
        <v>49</v>
      </c>
      <c r="BG20" s="1442">
        <v>8380</v>
      </c>
      <c r="BH20" s="1442">
        <v>8819</v>
      </c>
      <c r="BI20" s="1442">
        <v>10186</v>
      </c>
      <c r="BJ20" s="1442">
        <v>11251</v>
      </c>
      <c r="BK20" s="1442">
        <v>11207</v>
      </c>
      <c r="BL20" s="1442">
        <v>11323</v>
      </c>
      <c r="BM20" s="1442">
        <v>11359</v>
      </c>
    </row>
    <row r="21" spans="1:65" x14ac:dyDescent="0.25">
      <c r="A21" s="15" t="s">
        <v>104</v>
      </c>
      <c r="B21" s="15" t="s">
        <v>70</v>
      </c>
      <c r="C21" s="62">
        <f t="shared" si="35"/>
        <v>1101</v>
      </c>
      <c r="D21" s="62">
        <f t="shared" si="36"/>
        <v>3156</v>
      </c>
      <c r="E21" s="62">
        <f t="shared" si="37"/>
        <v>4273</v>
      </c>
      <c r="F21" s="62">
        <f t="shared" ref="F21:F28" si="51">INDEX(BG21:BR21,$B$2)</f>
        <v>2922</v>
      </c>
      <c r="H21" s="4">
        <f t="shared" si="38"/>
        <v>997</v>
      </c>
      <c r="I21" s="4">
        <f t="shared" si="39"/>
        <v>1105</v>
      </c>
      <c r="J21" s="4">
        <f t="shared" si="40"/>
        <v>1297</v>
      </c>
      <c r="K21" s="51">
        <f t="shared" si="41"/>
        <v>1704</v>
      </c>
      <c r="L21" s="4">
        <f t="shared" si="42"/>
        <v>1726</v>
      </c>
      <c r="M21" s="4">
        <f t="shared" si="43"/>
        <v>2766</v>
      </c>
      <c r="N21" s="4">
        <f t="shared" si="44"/>
        <v>4038</v>
      </c>
      <c r="O21" s="4">
        <f t="shared" si="45"/>
        <v>5348</v>
      </c>
      <c r="P21" s="152">
        <f t="shared" si="46"/>
        <v>3844</v>
      </c>
      <c r="Q21" s="152">
        <f t="shared" si="47"/>
        <v>4210</v>
      </c>
      <c r="R21" s="152">
        <f t="shared" si="48"/>
        <v>4516</v>
      </c>
      <c r="S21" s="152">
        <f t="shared" si="49"/>
        <v>4919</v>
      </c>
      <c r="T21" s="1244">
        <f t="shared" si="50"/>
        <v>3177</v>
      </c>
      <c r="V21" s="4">
        <v>845</v>
      </c>
      <c r="W21" s="4">
        <v>883</v>
      </c>
      <c r="X21" s="4">
        <v>997</v>
      </c>
      <c r="Y21" s="4">
        <v>1127</v>
      </c>
      <c r="Z21" s="4">
        <v>1061</v>
      </c>
      <c r="AA21" s="4">
        <v>1105</v>
      </c>
      <c r="AB21" s="4">
        <v>1101</v>
      </c>
      <c r="AC21" s="4">
        <v>1199</v>
      </c>
      <c r="AD21" s="4">
        <v>1297</v>
      </c>
      <c r="AE21" s="4">
        <v>1387</v>
      </c>
      <c r="AF21" s="4">
        <v>1621</v>
      </c>
      <c r="AG21" s="4">
        <v>1704</v>
      </c>
      <c r="AH21" s="4">
        <v>1716</v>
      </c>
      <c r="AI21" s="4">
        <v>1621</v>
      </c>
      <c r="AJ21" s="4">
        <v>1726</v>
      </c>
      <c r="AK21" s="4">
        <v>1792</v>
      </c>
      <c r="AL21" s="4">
        <v>2080</v>
      </c>
      <c r="AM21" s="4">
        <v>2766</v>
      </c>
      <c r="AN21" s="4">
        <v>3156</v>
      </c>
      <c r="AO21" s="4">
        <v>3577</v>
      </c>
      <c r="AP21" s="4">
        <v>4038</v>
      </c>
      <c r="AQ21" s="4">
        <v>4438</v>
      </c>
      <c r="AR21" s="4">
        <v>4775</v>
      </c>
      <c r="AS21" s="4">
        <v>5348</v>
      </c>
      <c r="AT21" s="10">
        <v>5455</v>
      </c>
      <c r="AU21" s="10">
        <v>3696</v>
      </c>
      <c r="AV21" s="10">
        <v>3844</v>
      </c>
      <c r="AW21" s="10">
        <v>3460</v>
      </c>
      <c r="AX21" s="10">
        <v>3625</v>
      </c>
      <c r="AY21" s="10">
        <v>4210</v>
      </c>
      <c r="AZ21" s="10">
        <v>4273</v>
      </c>
      <c r="BA21" s="10">
        <v>4202</v>
      </c>
      <c r="BB21" s="10">
        <v>4516</v>
      </c>
      <c r="BC21" s="10">
        <v>4145</v>
      </c>
      <c r="BD21" s="10">
        <v>4124</v>
      </c>
      <c r="BE21" s="10">
        <v>4919</v>
      </c>
      <c r="BF21" s="19" t="s">
        <v>35</v>
      </c>
      <c r="BG21" s="1442">
        <v>4632</v>
      </c>
      <c r="BH21" s="1442">
        <v>3883</v>
      </c>
      <c r="BI21" s="1442">
        <v>3177</v>
      </c>
      <c r="BJ21" s="1442">
        <v>2254</v>
      </c>
      <c r="BK21" s="1442">
        <v>2560</v>
      </c>
      <c r="BL21" s="1442">
        <v>2809</v>
      </c>
      <c r="BM21" s="1442">
        <v>2922</v>
      </c>
    </row>
    <row r="22" spans="1:65" x14ac:dyDescent="0.25">
      <c r="A22" s="15" t="s">
        <v>105</v>
      </c>
      <c r="B22" s="15" t="s">
        <v>71</v>
      </c>
      <c r="C22" s="62">
        <f t="shared" si="35"/>
        <v>43</v>
      </c>
      <c r="D22" s="62">
        <f t="shared" si="36"/>
        <v>127</v>
      </c>
      <c r="E22" s="62">
        <f t="shared" si="37"/>
        <v>308</v>
      </c>
      <c r="F22" s="62">
        <f t="shared" si="51"/>
        <v>308</v>
      </c>
      <c r="H22" s="4">
        <f t="shared" si="38"/>
        <v>65</v>
      </c>
      <c r="I22" s="4">
        <f t="shared" si="39"/>
        <v>49</v>
      </c>
      <c r="J22" s="4">
        <f t="shared" si="40"/>
        <v>39</v>
      </c>
      <c r="K22" s="51">
        <f t="shared" si="41"/>
        <v>58</v>
      </c>
      <c r="L22" s="4">
        <f t="shared" si="42"/>
        <v>87</v>
      </c>
      <c r="M22" s="4">
        <f t="shared" si="43"/>
        <v>115</v>
      </c>
      <c r="N22" s="4">
        <f t="shared" si="44"/>
        <v>178</v>
      </c>
      <c r="O22" s="4">
        <f t="shared" si="45"/>
        <v>237</v>
      </c>
      <c r="P22" s="152">
        <f t="shared" si="46"/>
        <v>287</v>
      </c>
      <c r="Q22" s="152">
        <f t="shared" si="47"/>
        <v>324</v>
      </c>
      <c r="R22" s="152">
        <f t="shared" si="48"/>
        <v>278</v>
      </c>
      <c r="S22" s="152">
        <f t="shared" si="49"/>
        <v>238</v>
      </c>
      <c r="T22" s="1244">
        <f t="shared" si="50"/>
        <v>207</v>
      </c>
      <c r="V22" s="4">
        <v>57</v>
      </c>
      <c r="W22" s="4">
        <v>65</v>
      </c>
      <c r="X22" s="4">
        <v>65</v>
      </c>
      <c r="Y22" s="4">
        <v>63</v>
      </c>
      <c r="Z22" s="4">
        <v>62</v>
      </c>
      <c r="AA22" s="4">
        <v>49</v>
      </c>
      <c r="AB22" s="4">
        <v>43</v>
      </c>
      <c r="AC22" s="4">
        <v>37</v>
      </c>
      <c r="AD22" s="4">
        <v>39</v>
      </c>
      <c r="AE22" s="4">
        <v>47</v>
      </c>
      <c r="AF22" s="4">
        <v>55</v>
      </c>
      <c r="AG22" s="4">
        <v>58</v>
      </c>
      <c r="AH22" s="4">
        <v>68</v>
      </c>
      <c r="AI22" s="4">
        <v>78</v>
      </c>
      <c r="AJ22" s="4">
        <v>87</v>
      </c>
      <c r="AK22" s="4">
        <v>110</v>
      </c>
      <c r="AL22" s="4">
        <v>114</v>
      </c>
      <c r="AM22" s="4">
        <v>115</v>
      </c>
      <c r="AN22" s="4">
        <v>127</v>
      </c>
      <c r="AO22" s="4">
        <v>147</v>
      </c>
      <c r="AP22" s="4">
        <v>178</v>
      </c>
      <c r="AQ22" s="4">
        <v>194</v>
      </c>
      <c r="AR22" s="4">
        <v>206</v>
      </c>
      <c r="AS22" s="4">
        <v>237</v>
      </c>
      <c r="AT22" s="10">
        <v>253</v>
      </c>
      <c r="AU22" s="10">
        <v>272</v>
      </c>
      <c r="AV22" s="10">
        <v>287</v>
      </c>
      <c r="AW22" s="10">
        <v>295</v>
      </c>
      <c r="AX22" s="10">
        <v>313</v>
      </c>
      <c r="AY22" s="10">
        <v>324</v>
      </c>
      <c r="AZ22" s="10">
        <v>308</v>
      </c>
      <c r="BA22" s="10">
        <v>298</v>
      </c>
      <c r="BB22" s="10">
        <v>278</v>
      </c>
      <c r="BC22" s="10">
        <v>285</v>
      </c>
      <c r="BD22" s="10">
        <v>269</v>
      </c>
      <c r="BE22" s="10">
        <v>238</v>
      </c>
      <c r="BF22" s="19" t="s">
        <v>36</v>
      </c>
      <c r="BG22" s="1442">
        <v>233</v>
      </c>
      <c r="BH22" s="1442">
        <v>227</v>
      </c>
      <c r="BI22" s="1442">
        <v>207</v>
      </c>
      <c r="BJ22" s="1442">
        <v>218</v>
      </c>
      <c r="BK22" s="1442">
        <v>257</v>
      </c>
      <c r="BL22" s="1442">
        <v>306</v>
      </c>
      <c r="BM22" s="1442">
        <v>308</v>
      </c>
    </row>
    <row r="23" spans="1:65" x14ac:dyDescent="0.25">
      <c r="A23" s="15" t="s">
        <v>106</v>
      </c>
      <c r="B23" s="15" t="s">
        <v>72</v>
      </c>
      <c r="C23" s="62">
        <f t="shared" si="35"/>
        <v>213</v>
      </c>
      <c r="D23" s="62">
        <f t="shared" si="36"/>
        <v>444</v>
      </c>
      <c r="E23" s="62">
        <f t="shared" si="37"/>
        <v>541</v>
      </c>
      <c r="F23" s="62">
        <f t="shared" si="51"/>
        <v>369</v>
      </c>
      <c r="H23" s="4">
        <f t="shared" si="38"/>
        <v>175</v>
      </c>
      <c r="I23" s="4">
        <f t="shared" si="39"/>
        <v>208</v>
      </c>
      <c r="J23" s="4">
        <f t="shared" si="40"/>
        <v>253</v>
      </c>
      <c r="K23" s="51">
        <f t="shared" si="41"/>
        <v>288</v>
      </c>
      <c r="L23" s="4">
        <f t="shared" si="42"/>
        <v>293</v>
      </c>
      <c r="M23" s="4">
        <f t="shared" si="43"/>
        <v>428</v>
      </c>
      <c r="N23" s="4">
        <f t="shared" si="44"/>
        <v>568</v>
      </c>
      <c r="O23" s="4">
        <f t="shared" si="45"/>
        <v>738</v>
      </c>
      <c r="P23" s="152">
        <f t="shared" si="46"/>
        <v>729</v>
      </c>
      <c r="Q23" s="152">
        <f t="shared" si="47"/>
        <v>634</v>
      </c>
      <c r="R23" s="152">
        <f t="shared" si="48"/>
        <v>538</v>
      </c>
      <c r="S23" s="152">
        <f t="shared" si="49"/>
        <v>426</v>
      </c>
      <c r="T23" s="1244">
        <f t="shared" si="50"/>
        <v>430</v>
      </c>
      <c r="V23" s="4">
        <v>157</v>
      </c>
      <c r="W23" s="4">
        <v>169</v>
      </c>
      <c r="X23" s="4">
        <v>175</v>
      </c>
      <c r="Y23" s="4">
        <v>202</v>
      </c>
      <c r="Z23" s="4">
        <v>214</v>
      </c>
      <c r="AA23" s="4">
        <v>208</v>
      </c>
      <c r="AB23" s="4">
        <v>213</v>
      </c>
      <c r="AC23" s="4">
        <v>211</v>
      </c>
      <c r="AD23" s="4">
        <v>253</v>
      </c>
      <c r="AE23" s="4">
        <v>272</v>
      </c>
      <c r="AF23" s="4">
        <v>289</v>
      </c>
      <c r="AG23" s="4">
        <v>288</v>
      </c>
      <c r="AH23" s="4">
        <v>290</v>
      </c>
      <c r="AI23" s="4">
        <v>284</v>
      </c>
      <c r="AJ23" s="4">
        <v>293</v>
      </c>
      <c r="AK23" s="4">
        <v>311</v>
      </c>
      <c r="AL23" s="4">
        <v>348</v>
      </c>
      <c r="AM23" s="4">
        <v>428</v>
      </c>
      <c r="AN23" s="4">
        <v>444</v>
      </c>
      <c r="AO23" s="4">
        <v>494</v>
      </c>
      <c r="AP23" s="4">
        <v>568</v>
      </c>
      <c r="AQ23" s="4">
        <v>640</v>
      </c>
      <c r="AR23" s="4">
        <v>688</v>
      </c>
      <c r="AS23" s="4">
        <v>738</v>
      </c>
      <c r="AT23" s="10">
        <v>722</v>
      </c>
      <c r="AU23" s="10">
        <v>749</v>
      </c>
      <c r="AV23" s="10">
        <v>729</v>
      </c>
      <c r="AW23" s="10">
        <v>602</v>
      </c>
      <c r="AX23" s="10">
        <v>630</v>
      </c>
      <c r="AY23" s="10">
        <v>634</v>
      </c>
      <c r="AZ23" s="10">
        <v>541</v>
      </c>
      <c r="BA23" s="10">
        <v>542</v>
      </c>
      <c r="BB23" s="10">
        <v>538</v>
      </c>
      <c r="BC23" s="10">
        <v>387</v>
      </c>
      <c r="BD23" s="10">
        <v>403</v>
      </c>
      <c r="BE23" s="10">
        <v>426</v>
      </c>
      <c r="BF23" s="19" t="s">
        <v>37</v>
      </c>
      <c r="BG23" s="1442">
        <v>395</v>
      </c>
      <c r="BH23" s="1442">
        <v>403</v>
      </c>
      <c r="BI23" s="1442">
        <v>430</v>
      </c>
      <c r="BJ23" s="1442">
        <v>335</v>
      </c>
      <c r="BK23" s="1442">
        <v>364</v>
      </c>
      <c r="BL23" s="1442">
        <v>381</v>
      </c>
      <c r="BM23" s="1442">
        <v>369</v>
      </c>
    </row>
    <row r="24" spans="1:65" x14ac:dyDescent="0.25">
      <c r="A24" s="15" t="s">
        <v>107</v>
      </c>
      <c r="B24" s="15" t="s">
        <v>73</v>
      </c>
      <c r="C24" s="62">
        <f t="shared" si="35"/>
        <v>82</v>
      </c>
      <c r="D24" s="62">
        <f t="shared" si="36"/>
        <v>156</v>
      </c>
      <c r="E24" s="62">
        <f t="shared" si="37"/>
        <v>216</v>
      </c>
      <c r="F24" s="62">
        <f t="shared" si="51"/>
        <v>154</v>
      </c>
      <c r="H24" s="4">
        <f t="shared" si="38"/>
        <v>60</v>
      </c>
      <c r="I24" s="4">
        <f t="shared" si="39"/>
        <v>81</v>
      </c>
      <c r="J24" s="4">
        <f t="shared" si="40"/>
        <v>94</v>
      </c>
      <c r="K24" s="51">
        <f t="shared" si="41"/>
        <v>93</v>
      </c>
      <c r="L24" s="4">
        <f t="shared" si="42"/>
        <v>99</v>
      </c>
      <c r="M24" s="4">
        <f t="shared" si="43"/>
        <v>148</v>
      </c>
      <c r="N24" s="4">
        <f t="shared" si="44"/>
        <v>197</v>
      </c>
      <c r="O24" s="4">
        <f t="shared" si="45"/>
        <v>251</v>
      </c>
      <c r="P24" s="152">
        <f t="shared" si="46"/>
        <v>249</v>
      </c>
      <c r="Q24" s="152">
        <f t="shared" si="47"/>
        <v>225</v>
      </c>
      <c r="R24" s="152">
        <f t="shared" si="48"/>
        <v>197</v>
      </c>
      <c r="S24" s="152">
        <f t="shared" si="49"/>
        <v>194</v>
      </c>
      <c r="T24" s="1244">
        <f t="shared" si="50"/>
        <v>170</v>
      </c>
      <c r="V24" s="4">
        <v>52</v>
      </c>
      <c r="W24" s="4">
        <v>54</v>
      </c>
      <c r="X24" s="4">
        <v>60</v>
      </c>
      <c r="Y24" s="4">
        <v>70</v>
      </c>
      <c r="Z24" s="4">
        <v>80</v>
      </c>
      <c r="AA24" s="4">
        <v>81</v>
      </c>
      <c r="AB24" s="4">
        <v>82</v>
      </c>
      <c r="AC24" s="4">
        <v>80</v>
      </c>
      <c r="AD24" s="4">
        <v>94</v>
      </c>
      <c r="AE24" s="4">
        <v>97</v>
      </c>
      <c r="AF24" s="4">
        <v>95</v>
      </c>
      <c r="AG24" s="4">
        <v>93</v>
      </c>
      <c r="AH24" s="4">
        <v>94</v>
      </c>
      <c r="AI24" s="4">
        <v>96</v>
      </c>
      <c r="AJ24" s="4">
        <v>99</v>
      </c>
      <c r="AK24" s="4">
        <v>114</v>
      </c>
      <c r="AL24" s="4">
        <v>131</v>
      </c>
      <c r="AM24" s="4">
        <v>148</v>
      </c>
      <c r="AN24" s="4">
        <v>156</v>
      </c>
      <c r="AO24" s="4">
        <v>172</v>
      </c>
      <c r="AP24" s="4">
        <v>197</v>
      </c>
      <c r="AQ24" s="4">
        <v>210</v>
      </c>
      <c r="AR24" s="4">
        <v>231</v>
      </c>
      <c r="AS24" s="4">
        <v>251</v>
      </c>
      <c r="AT24" s="10">
        <v>255</v>
      </c>
      <c r="AU24" s="10">
        <v>259</v>
      </c>
      <c r="AV24" s="10">
        <v>249</v>
      </c>
      <c r="AW24" s="10">
        <v>238</v>
      </c>
      <c r="AX24" s="10">
        <v>241</v>
      </c>
      <c r="AY24" s="10">
        <v>225</v>
      </c>
      <c r="AZ24" s="10">
        <v>216</v>
      </c>
      <c r="BA24" s="10">
        <v>209</v>
      </c>
      <c r="BB24" s="10">
        <v>197</v>
      </c>
      <c r="BC24" s="10">
        <v>208</v>
      </c>
      <c r="BD24" s="10">
        <v>194</v>
      </c>
      <c r="BE24" s="10">
        <v>194</v>
      </c>
      <c r="BF24" s="19" t="s">
        <v>38</v>
      </c>
      <c r="BG24" s="1442">
        <v>165</v>
      </c>
      <c r="BH24" s="1442">
        <v>166</v>
      </c>
      <c r="BI24" s="1442">
        <v>170</v>
      </c>
      <c r="BJ24" s="1442">
        <v>184</v>
      </c>
      <c r="BK24" s="1442">
        <v>184</v>
      </c>
      <c r="BL24" s="1442">
        <v>179</v>
      </c>
      <c r="BM24" s="1442">
        <v>154</v>
      </c>
    </row>
    <row r="25" spans="1:65" x14ac:dyDescent="0.25">
      <c r="A25" s="15" t="s">
        <v>108</v>
      </c>
      <c r="B25" s="15" t="s">
        <v>74</v>
      </c>
      <c r="C25" s="62">
        <f t="shared" si="35"/>
        <v>29</v>
      </c>
      <c r="D25" s="62">
        <f t="shared" si="36"/>
        <v>39</v>
      </c>
      <c r="E25" s="62">
        <f t="shared" si="37"/>
        <v>74</v>
      </c>
      <c r="F25" s="62">
        <f t="shared" si="51"/>
        <v>79</v>
      </c>
      <c r="H25" s="4">
        <f t="shared" si="38"/>
        <v>27</v>
      </c>
      <c r="I25" s="4">
        <f t="shared" si="39"/>
        <v>29</v>
      </c>
      <c r="J25" s="4">
        <f t="shared" si="40"/>
        <v>28</v>
      </c>
      <c r="K25" s="51">
        <f t="shared" si="41"/>
        <v>28</v>
      </c>
      <c r="L25" s="4">
        <f t="shared" si="42"/>
        <v>29</v>
      </c>
      <c r="M25" s="4">
        <f t="shared" si="43"/>
        <v>36</v>
      </c>
      <c r="N25" s="4">
        <f t="shared" si="44"/>
        <v>57</v>
      </c>
      <c r="O25" s="4">
        <f t="shared" si="45"/>
        <v>73</v>
      </c>
      <c r="P25" s="152">
        <f t="shared" si="46"/>
        <v>82</v>
      </c>
      <c r="Q25" s="152">
        <f t="shared" si="47"/>
        <v>80</v>
      </c>
      <c r="R25" s="152">
        <f t="shared" si="48"/>
        <v>65</v>
      </c>
      <c r="S25" s="152">
        <f t="shared" si="49"/>
        <v>67</v>
      </c>
      <c r="T25" s="1244">
        <f t="shared" si="50"/>
        <v>77</v>
      </c>
      <c r="V25" s="4">
        <v>24</v>
      </c>
      <c r="W25" s="4">
        <v>24</v>
      </c>
      <c r="X25" s="4">
        <v>27</v>
      </c>
      <c r="Y25" s="4">
        <v>31</v>
      </c>
      <c r="Z25" s="4">
        <v>30</v>
      </c>
      <c r="AA25" s="4">
        <v>29</v>
      </c>
      <c r="AB25" s="4">
        <v>29</v>
      </c>
      <c r="AC25" s="4">
        <v>26</v>
      </c>
      <c r="AD25" s="4">
        <v>28</v>
      </c>
      <c r="AE25" s="4">
        <v>29</v>
      </c>
      <c r="AF25" s="4">
        <v>28</v>
      </c>
      <c r="AG25" s="4">
        <v>28</v>
      </c>
      <c r="AH25" s="4">
        <v>30</v>
      </c>
      <c r="AI25" s="4">
        <v>29</v>
      </c>
      <c r="AJ25" s="4">
        <v>29</v>
      </c>
      <c r="AK25" s="4">
        <v>31</v>
      </c>
      <c r="AL25" s="4">
        <v>33</v>
      </c>
      <c r="AM25" s="4">
        <v>36</v>
      </c>
      <c r="AN25" s="4">
        <v>39</v>
      </c>
      <c r="AO25" s="4">
        <v>42</v>
      </c>
      <c r="AP25" s="4">
        <v>57</v>
      </c>
      <c r="AQ25" s="4">
        <v>67</v>
      </c>
      <c r="AR25" s="4">
        <v>70</v>
      </c>
      <c r="AS25" s="4">
        <v>73</v>
      </c>
      <c r="AT25" s="10">
        <v>74</v>
      </c>
      <c r="AU25" s="10">
        <v>83</v>
      </c>
      <c r="AV25" s="10">
        <v>82</v>
      </c>
      <c r="AW25" s="10">
        <v>82</v>
      </c>
      <c r="AX25" s="10">
        <v>81</v>
      </c>
      <c r="AY25" s="10">
        <v>80</v>
      </c>
      <c r="AZ25" s="10">
        <v>74</v>
      </c>
      <c r="BA25" s="10">
        <v>70</v>
      </c>
      <c r="BB25" s="10">
        <v>65</v>
      </c>
      <c r="BC25" s="10">
        <v>69</v>
      </c>
      <c r="BD25" s="10">
        <v>68</v>
      </c>
      <c r="BE25" s="10">
        <v>67</v>
      </c>
      <c r="BF25" s="19" t="s">
        <v>39</v>
      </c>
      <c r="BG25" s="1442">
        <v>76</v>
      </c>
      <c r="BH25" s="1442">
        <v>75</v>
      </c>
      <c r="BI25" s="1442">
        <v>77</v>
      </c>
      <c r="BJ25" s="1442">
        <v>80</v>
      </c>
      <c r="BK25" s="1442">
        <v>79</v>
      </c>
      <c r="BL25" s="1442">
        <v>82</v>
      </c>
      <c r="BM25" s="1442">
        <v>79</v>
      </c>
    </row>
    <row r="26" spans="1:65" x14ac:dyDescent="0.25">
      <c r="A26" s="15" t="s">
        <v>109</v>
      </c>
      <c r="B26" s="15" t="s">
        <v>75</v>
      </c>
      <c r="C26" s="62">
        <f t="shared" si="35"/>
        <v>17</v>
      </c>
      <c r="D26" s="62">
        <f t="shared" si="36"/>
        <v>35</v>
      </c>
      <c r="E26" s="62">
        <f t="shared" si="37"/>
        <v>41</v>
      </c>
      <c r="F26" s="62">
        <f t="shared" si="51"/>
        <v>34</v>
      </c>
      <c r="H26" s="4">
        <f t="shared" si="38"/>
        <v>8</v>
      </c>
      <c r="I26" s="4">
        <f t="shared" si="39"/>
        <v>13</v>
      </c>
      <c r="J26" s="4">
        <f t="shared" si="40"/>
        <v>21</v>
      </c>
      <c r="K26" s="51">
        <f t="shared" si="41"/>
        <v>21</v>
      </c>
      <c r="L26" s="4">
        <f t="shared" si="42"/>
        <v>25</v>
      </c>
      <c r="M26" s="4">
        <f t="shared" si="43"/>
        <v>33</v>
      </c>
      <c r="N26" s="4">
        <f t="shared" si="44"/>
        <v>44</v>
      </c>
      <c r="O26" s="4">
        <f t="shared" si="45"/>
        <v>54</v>
      </c>
      <c r="P26" s="152">
        <f t="shared" si="46"/>
        <v>52</v>
      </c>
      <c r="Q26" s="152">
        <f t="shared" si="47"/>
        <v>51</v>
      </c>
      <c r="R26" s="152">
        <f t="shared" si="48"/>
        <v>38</v>
      </c>
      <c r="S26" s="152">
        <f t="shared" si="49"/>
        <v>39</v>
      </c>
      <c r="T26" s="1244">
        <f t="shared" si="50"/>
        <v>37</v>
      </c>
      <c r="V26" s="4">
        <v>7</v>
      </c>
      <c r="W26" s="4">
        <v>8</v>
      </c>
      <c r="X26" s="4">
        <v>8</v>
      </c>
      <c r="Y26" s="4">
        <v>10</v>
      </c>
      <c r="Z26" s="4">
        <v>12</v>
      </c>
      <c r="AA26" s="4">
        <v>13</v>
      </c>
      <c r="AB26" s="4">
        <v>17</v>
      </c>
      <c r="AC26" s="4">
        <v>19</v>
      </c>
      <c r="AD26" s="4">
        <v>21</v>
      </c>
      <c r="AE26" s="4">
        <v>20</v>
      </c>
      <c r="AF26" s="4">
        <v>20</v>
      </c>
      <c r="AG26" s="4">
        <v>21</v>
      </c>
      <c r="AH26" s="4">
        <v>21</v>
      </c>
      <c r="AI26" s="4">
        <v>22</v>
      </c>
      <c r="AJ26" s="4">
        <v>25</v>
      </c>
      <c r="AK26" s="4">
        <v>27</v>
      </c>
      <c r="AL26" s="4">
        <v>27</v>
      </c>
      <c r="AM26" s="4">
        <v>33</v>
      </c>
      <c r="AN26" s="4">
        <v>35</v>
      </c>
      <c r="AO26" s="4">
        <v>38</v>
      </c>
      <c r="AP26" s="4">
        <v>44</v>
      </c>
      <c r="AQ26" s="4">
        <v>47</v>
      </c>
      <c r="AR26" s="4">
        <v>50</v>
      </c>
      <c r="AS26" s="4">
        <v>54</v>
      </c>
      <c r="AT26" s="10">
        <v>51</v>
      </c>
      <c r="AU26" s="10">
        <v>53</v>
      </c>
      <c r="AV26" s="10">
        <v>52</v>
      </c>
      <c r="AW26" s="10">
        <v>53</v>
      </c>
      <c r="AX26" s="10">
        <v>54</v>
      </c>
      <c r="AY26" s="10">
        <v>51</v>
      </c>
      <c r="AZ26" s="10">
        <v>41</v>
      </c>
      <c r="BA26" s="10">
        <v>40</v>
      </c>
      <c r="BB26" s="10">
        <v>38</v>
      </c>
      <c r="BC26" s="10">
        <v>38</v>
      </c>
      <c r="BD26" s="10">
        <v>38</v>
      </c>
      <c r="BE26" s="10">
        <v>39</v>
      </c>
      <c r="BF26" s="19" t="s">
        <v>40</v>
      </c>
      <c r="BG26" s="1442">
        <v>37</v>
      </c>
      <c r="BH26" s="1442">
        <v>36</v>
      </c>
      <c r="BI26" s="1442">
        <v>37</v>
      </c>
      <c r="BJ26" s="1442">
        <v>41</v>
      </c>
      <c r="BK26" s="1442">
        <v>39</v>
      </c>
      <c r="BL26" s="1442">
        <v>36</v>
      </c>
      <c r="BM26" s="1442">
        <v>34</v>
      </c>
    </row>
    <row r="27" spans="1:65" x14ac:dyDescent="0.25">
      <c r="A27" s="15" t="s">
        <v>110</v>
      </c>
      <c r="B27" s="15" t="s">
        <v>69</v>
      </c>
      <c r="C27" s="62">
        <f>INDEX(V27:AG27,$B$2)</f>
        <v>1485</v>
      </c>
      <c r="D27" s="62">
        <f>INDEX(AH27:AS27,$B$2)</f>
        <v>3957</v>
      </c>
      <c r="E27" s="62">
        <f>INDEX(AT27:BE27,$B$2)</f>
        <v>9546</v>
      </c>
      <c r="F27" s="62">
        <f t="shared" si="51"/>
        <v>15225</v>
      </c>
      <c r="H27" s="4">
        <f>X27</f>
        <v>1331</v>
      </c>
      <c r="I27" s="4">
        <f>AA27</f>
        <v>1485</v>
      </c>
      <c r="J27" s="4">
        <f>AD27</f>
        <v>1732</v>
      </c>
      <c r="K27" s="51">
        <f>AG27</f>
        <v>2192</v>
      </c>
      <c r="L27" s="4">
        <f>AJ27</f>
        <v>2259</v>
      </c>
      <c r="M27" s="4">
        <f>AM27</f>
        <v>3526</v>
      </c>
      <c r="N27" s="4">
        <f>AP27</f>
        <v>5082</v>
      </c>
      <c r="O27" s="4">
        <f>AS27</f>
        <v>6701</v>
      </c>
      <c r="P27" s="152">
        <f>AV27</f>
        <v>6952</v>
      </c>
      <c r="Q27" s="152">
        <f>AY27</f>
        <v>8823</v>
      </c>
      <c r="R27" s="152">
        <f>BB27</f>
        <v>10922</v>
      </c>
      <c r="S27" s="152">
        <f>BE27</f>
        <v>13524</v>
      </c>
      <c r="T27" s="1244">
        <f t="shared" si="50"/>
        <v>14284</v>
      </c>
      <c r="U27" s="1"/>
      <c r="V27" s="31">
        <v>1142</v>
      </c>
      <c r="W27" s="31">
        <v>1203</v>
      </c>
      <c r="X27" s="31">
        <v>1331</v>
      </c>
      <c r="Y27" s="31">
        <v>1503</v>
      </c>
      <c r="Z27" s="31">
        <v>1459</v>
      </c>
      <c r="AA27" s="31">
        <v>1485</v>
      </c>
      <c r="AB27" s="31">
        <v>1485</v>
      </c>
      <c r="AC27" s="31">
        <v>1572</v>
      </c>
      <c r="AD27" s="31">
        <v>1732</v>
      </c>
      <c r="AE27" s="31">
        <v>1852</v>
      </c>
      <c r="AF27" s="31">
        <v>2108</v>
      </c>
      <c r="AG27" s="31">
        <v>2192</v>
      </c>
      <c r="AH27" s="31">
        <v>2219</v>
      </c>
      <c r="AI27" s="31">
        <v>2130</v>
      </c>
      <c r="AJ27" s="31">
        <v>2259</v>
      </c>
      <c r="AK27" s="31">
        <v>2385</v>
      </c>
      <c r="AL27" s="31">
        <v>2733</v>
      </c>
      <c r="AM27" s="31">
        <v>3526</v>
      </c>
      <c r="AN27" s="31">
        <v>3957</v>
      </c>
      <c r="AO27" s="31">
        <v>4470</v>
      </c>
      <c r="AP27" s="31">
        <v>5082</v>
      </c>
      <c r="AQ27" s="31">
        <v>5596</v>
      </c>
      <c r="AR27" s="31">
        <v>6020</v>
      </c>
      <c r="AS27" s="31">
        <v>6701</v>
      </c>
      <c r="AT27" s="10">
        <v>6810</v>
      </c>
      <c r="AU27" s="10">
        <v>6667</v>
      </c>
      <c r="AV27" s="10">
        <v>6952</v>
      </c>
      <c r="AW27" s="10">
        <v>7096</v>
      </c>
      <c r="AX27" s="10">
        <v>7684</v>
      </c>
      <c r="AY27" s="10">
        <v>8823</v>
      </c>
      <c r="AZ27" s="10">
        <v>9546</v>
      </c>
      <c r="BA27" s="10">
        <v>10244</v>
      </c>
      <c r="BB27" s="10">
        <v>10922</v>
      </c>
      <c r="BC27" s="10">
        <v>11426</v>
      </c>
      <c r="BD27" s="10">
        <v>12066</v>
      </c>
      <c r="BE27" s="10">
        <v>13524</v>
      </c>
      <c r="BF27" s="1291" t="s">
        <v>59</v>
      </c>
      <c r="BG27" s="1442">
        <v>13918</v>
      </c>
      <c r="BH27" s="1442">
        <v>13609</v>
      </c>
      <c r="BI27" s="1442">
        <v>14284</v>
      </c>
      <c r="BJ27" s="1442">
        <v>14363</v>
      </c>
      <c r="BK27" s="1442">
        <v>14690</v>
      </c>
      <c r="BL27" s="1442">
        <v>15116</v>
      </c>
      <c r="BM27" s="1442">
        <v>15225</v>
      </c>
    </row>
    <row r="28" spans="1:65" x14ac:dyDescent="0.25">
      <c r="A28" s="15" t="s">
        <v>102</v>
      </c>
      <c r="B28" s="15" t="s">
        <v>60</v>
      </c>
      <c r="C28" s="62">
        <f>INDEX(V28:AG28,$B$2)</f>
        <v>1485</v>
      </c>
      <c r="D28" s="62">
        <f>INDEX(AH28:AS28,$B$2)</f>
        <v>3957</v>
      </c>
      <c r="E28" s="62">
        <f>INDEX(AT28:BE28,$B$2)</f>
        <v>5453</v>
      </c>
      <c r="F28" s="62">
        <f t="shared" si="51"/>
        <v>3866</v>
      </c>
      <c r="H28" s="4">
        <f>X28</f>
        <v>1332</v>
      </c>
      <c r="I28" s="4">
        <f>AA28</f>
        <v>1485</v>
      </c>
      <c r="J28" s="4">
        <f>AD28</f>
        <v>1732</v>
      </c>
      <c r="K28" s="51">
        <f>AG28</f>
        <v>2192</v>
      </c>
      <c r="L28" s="4">
        <f>AJ28</f>
        <v>2259</v>
      </c>
      <c r="M28" s="4">
        <f>AM28</f>
        <v>3526</v>
      </c>
      <c r="N28" s="4">
        <f>AP28</f>
        <v>5082</v>
      </c>
      <c r="O28" s="4">
        <f>AS28</f>
        <v>6701</v>
      </c>
      <c r="P28" s="152">
        <f>AV28</f>
        <v>5243</v>
      </c>
      <c r="Q28" s="152">
        <f>AY28</f>
        <v>5524</v>
      </c>
      <c r="R28" s="152">
        <f>BB28</f>
        <v>5632</v>
      </c>
      <c r="S28" s="152">
        <f>BE28</f>
        <v>5883</v>
      </c>
      <c r="T28" s="1244">
        <f t="shared" si="50"/>
        <v>4098</v>
      </c>
      <c r="U28" s="1"/>
      <c r="V28" s="31">
        <v>1142</v>
      </c>
      <c r="W28" s="31">
        <v>1203</v>
      </c>
      <c r="X28" s="31">
        <v>1332</v>
      </c>
      <c r="Y28" s="31">
        <v>1503</v>
      </c>
      <c r="Z28" s="31">
        <v>1459</v>
      </c>
      <c r="AA28" s="31">
        <v>1485</v>
      </c>
      <c r="AB28" s="31">
        <v>1485</v>
      </c>
      <c r="AC28" s="31">
        <v>1572</v>
      </c>
      <c r="AD28" s="31">
        <v>1732</v>
      </c>
      <c r="AE28" s="31">
        <v>1852</v>
      </c>
      <c r="AF28" s="31">
        <v>2108</v>
      </c>
      <c r="AG28" s="31">
        <v>2192</v>
      </c>
      <c r="AH28" s="31">
        <v>2219</v>
      </c>
      <c r="AI28" s="31">
        <v>2130</v>
      </c>
      <c r="AJ28" s="31">
        <v>2259</v>
      </c>
      <c r="AK28" s="31">
        <v>2385</v>
      </c>
      <c r="AL28" s="31">
        <v>2733</v>
      </c>
      <c r="AM28" s="31">
        <v>3526</v>
      </c>
      <c r="AN28" s="31">
        <v>3957</v>
      </c>
      <c r="AO28" s="31">
        <v>4470</v>
      </c>
      <c r="AP28" s="31">
        <v>5082</v>
      </c>
      <c r="AQ28" s="31">
        <v>5596</v>
      </c>
      <c r="AR28" s="31">
        <v>6020</v>
      </c>
      <c r="AS28" s="31">
        <v>6701</v>
      </c>
      <c r="AT28" s="10">
        <v>6810</v>
      </c>
      <c r="AU28" s="10">
        <v>5112</v>
      </c>
      <c r="AV28" s="10">
        <v>5243</v>
      </c>
      <c r="AW28" s="10">
        <v>4730</v>
      </c>
      <c r="AX28" s="10">
        <v>4944</v>
      </c>
      <c r="AY28" s="10">
        <v>5524</v>
      </c>
      <c r="AZ28" s="10">
        <v>5453</v>
      </c>
      <c r="BA28" s="10">
        <v>5361</v>
      </c>
      <c r="BB28" s="10">
        <v>5632</v>
      </c>
      <c r="BC28" s="10">
        <v>5132</v>
      </c>
      <c r="BD28" s="10">
        <v>5096</v>
      </c>
      <c r="BE28" s="10">
        <v>5883</v>
      </c>
      <c r="BF28" s="1291" t="s">
        <v>754</v>
      </c>
      <c r="BG28" s="1442">
        <v>5538</v>
      </c>
      <c r="BH28" s="1442">
        <v>4790</v>
      </c>
      <c r="BI28" s="1442">
        <v>4098</v>
      </c>
      <c r="BJ28" s="1442">
        <v>3112</v>
      </c>
      <c r="BK28" s="1442">
        <v>3483</v>
      </c>
      <c r="BL28" s="1442">
        <v>3793</v>
      </c>
      <c r="BM28" s="1442">
        <v>3866</v>
      </c>
    </row>
    <row r="29" spans="1:65" x14ac:dyDescent="0.25">
      <c r="A29" s="35" t="s">
        <v>32</v>
      </c>
    </row>
    <row r="30" spans="1:65" x14ac:dyDescent="0.25">
      <c r="A30" s="35" t="s">
        <v>32</v>
      </c>
      <c r="B30" s="20" t="s">
        <v>41</v>
      </c>
      <c r="C30" s="1253" t="str">
        <f>$C$3</f>
        <v>YTD '15</v>
      </c>
      <c r="D30" s="1254" t="str">
        <f>$D$3</f>
        <v>YTD '16</v>
      </c>
      <c r="E30" s="1255" t="str">
        <f>$E$3</f>
        <v>YTD '17</v>
      </c>
      <c r="F30" s="1256" t="str">
        <f>$F$3</f>
        <v>YTD '18</v>
      </c>
      <c r="G30" s="2" t="s">
        <v>32</v>
      </c>
      <c r="H30" s="24" t="str">
        <f>$H$3</f>
        <v>Q1 '15</v>
      </c>
      <c r="I30" s="24" t="str">
        <f>$I$3</f>
        <v>Q2 '15</v>
      </c>
      <c r="J30" s="24" t="str">
        <f>$J$3</f>
        <v>Q3 '15</v>
      </c>
      <c r="K30" s="24" t="str">
        <f>$K$3</f>
        <v>Q4 '15</v>
      </c>
      <c r="L30" s="26" t="str">
        <f>$L$3</f>
        <v>Q1 '16</v>
      </c>
      <c r="M30" s="26" t="str">
        <f>$M$3</f>
        <v>Q2 '16</v>
      </c>
      <c r="N30" s="26" t="str">
        <f>$N$3</f>
        <v>Q3 '16</v>
      </c>
      <c r="O30" s="26" t="str">
        <f>$O$3</f>
        <v>Q4 '16</v>
      </c>
      <c r="P30" s="24" t="str">
        <f>$P$3</f>
        <v>Q1 '17</v>
      </c>
      <c r="Q30" s="24" t="str">
        <f>$Q$3</f>
        <v>Q2 '17</v>
      </c>
      <c r="R30" s="24" t="str">
        <f>$R$3</f>
        <v>Q3 '17</v>
      </c>
      <c r="S30" s="24" t="str">
        <f>$S$3</f>
        <v>Q4 '17</v>
      </c>
      <c r="T30" s="1241" t="str">
        <f>$T$3</f>
        <v>Q1'28</v>
      </c>
      <c r="U30" s="16" t="s">
        <v>32</v>
      </c>
      <c r="V30" s="24" t="s">
        <v>0</v>
      </c>
      <c r="W30" s="24" t="s">
        <v>1</v>
      </c>
      <c r="X30" s="24" t="s">
        <v>2</v>
      </c>
      <c r="Y30" s="24" t="s">
        <v>3</v>
      </c>
      <c r="Z30" s="24" t="s">
        <v>4</v>
      </c>
      <c r="AA30" s="24" t="s">
        <v>5</v>
      </c>
      <c r="AB30" s="24" t="s">
        <v>6</v>
      </c>
      <c r="AC30" s="24" t="s">
        <v>7</v>
      </c>
      <c r="AD30" s="24" t="s">
        <v>8</v>
      </c>
      <c r="AE30" s="24" t="s">
        <v>9</v>
      </c>
      <c r="AF30" s="24" t="s">
        <v>10</v>
      </c>
      <c r="AG30" s="24" t="s">
        <v>11</v>
      </c>
      <c r="AH30" s="25" t="s">
        <v>12</v>
      </c>
      <c r="AI30" s="25" t="s">
        <v>13</v>
      </c>
      <c r="AJ30" s="25" t="s">
        <v>14</v>
      </c>
      <c r="AK30" s="25" t="s">
        <v>15</v>
      </c>
      <c r="AL30" s="25" t="s">
        <v>16</v>
      </c>
      <c r="AM30" s="25" t="s">
        <v>17</v>
      </c>
      <c r="AN30" s="25" t="s">
        <v>18</v>
      </c>
      <c r="AO30" s="25" t="s">
        <v>19</v>
      </c>
      <c r="AP30" s="25" t="s">
        <v>20</v>
      </c>
      <c r="AQ30" s="25" t="s">
        <v>21</v>
      </c>
      <c r="AR30" s="25" t="s">
        <v>22</v>
      </c>
      <c r="AS30" s="25" t="s">
        <v>23</v>
      </c>
      <c r="AT30" s="22" t="s">
        <v>24</v>
      </c>
      <c r="AU30" s="22" t="s">
        <v>25</v>
      </c>
      <c r="AV30" s="22" t="s">
        <v>26</v>
      </c>
      <c r="AW30" s="22" t="s">
        <v>27</v>
      </c>
      <c r="AX30" s="22" t="s">
        <v>28</v>
      </c>
      <c r="AY30" s="22" t="s">
        <v>29</v>
      </c>
      <c r="AZ30" s="27" t="s">
        <v>96</v>
      </c>
      <c r="BA30" s="27" t="s">
        <v>97</v>
      </c>
      <c r="BB30" s="27" t="s">
        <v>98</v>
      </c>
      <c r="BC30" s="27" t="s">
        <v>99</v>
      </c>
      <c r="BD30" s="27" t="s">
        <v>100</v>
      </c>
      <c r="BE30" s="27" t="s">
        <v>101</v>
      </c>
      <c r="BF30" s="1241" t="s">
        <v>748</v>
      </c>
      <c r="BG30" s="1241" t="s">
        <v>749</v>
      </c>
      <c r="BH30" s="1241" t="s">
        <v>750</v>
      </c>
      <c r="BI30" s="1241" t="s">
        <v>751</v>
      </c>
      <c r="BJ30" s="1241" t="s">
        <v>752</v>
      </c>
      <c r="BK30" s="1241" t="s">
        <v>753</v>
      </c>
      <c r="BL30" s="1241" t="s">
        <v>1009</v>
      </c>
      <c r="BM30" s="1241" t="s">
        <v>1155</v>
      </c>
    </row>
    <row r="31" spans="1:65" x14ac:dyDescent="0.25">
      <c r="A31" s="15" t="s">
        <v>111</v>
      </c>
      <c r="B31" s="15" t="s">
        <v>35</v>
      </c>
      <c r="C31" s="53">
        <f>SUM(V31                                                                                                                                                                                                                      : INDEX(V31:AG31,$B$2))</f>
        <v>1403</v>
      </c>
      <c r="D31" s="53">
        <f>SUM(AH31                                                                                                                                                                                                                       : INDEX(AH31:AS31,$B$2))</f>
        <v>2772</v>
      </c>
      <c r="E31" s="53">
        <f>SUM(AT31                                                                                                                                                                                                                       : INDEX(AT31:BE31,$B$2))</f>
        <v>4985</v>
      </c>
      <c r="F31" s="53">
        <f>SUM(BG31                                                                                                                                                                                                                         : INDEX(BG31:BR31,$B$2))</f>
        <v>3747</v>
      </c>
      <c r="H31" s="4">
        <f t="shared" ref="H31:H36" si="52">SUM(V31:X31)</f>
        <v>508</v>
      </c>
      <c r="I31" s="4">
        <f t="shared" ref="I31:I36" si="53">SUM(Y31:AA31)</f>
        <v>655</v>
      </c>
      <c r="J31" s="4">
        <f t="shared" ref="J31:J36" si="54">SUM(AB31:AD31)</f>
        <v>749</v>
      </c>
      <c r="K31" s="4">
        <f t="shared" ref="K31:K35" si="55">SUM(AE31:AG31)</f>
        <v>1012</v>
      </c>
      <c r="L31" s="4">
        <f t="shared" ref="L31:L36" si="56">SUM(AH31:AJ31)</f>
        <v>580</v>
      </c>
      <c r="M31" s="4">
        <f t="shared" ref="M31:M36" si="57">SUM(AK31:AM31)</f>
        <v>1590</v>
      </c>
      <c r="N31" s="4">
        <f t="shared" ref="N31:N36" si="58">SUM(AN31:AP31)</f>
        <v>2134</v>
      </c>
      <c r="O31" s="4">
        <f t="shared" ref="O31:O36" si="59">SUM(AQ31:AS31)</f>
        <v>2564</v>
      </c>
      <c r="P31" s="4">
        <f t="shared" ref="P31:P36" si="60">SUM(AT31:AV31)</f>
        <v>1701</v>
      </c>
      <c r="Q31" s="4">
        <f t="shared" ref="Q31:Q36" si="61">SUM(AW31:AY31)</f>
        <v>2490</v>
      </c>
      <c r="R31" s="4">
        <f t="shared" ref="R31:R36" si="62">SUM(AZ31:BB31)</f>
        <v>2506</v>
      </c>
      <c r="S31" s="4">
        <f t="shared" ref="S31:S36" si="63">SUM(BC31:BE31)</f>
        <v>3102</v>
      </c>
      <c r="T31" s="1244">
        <f t="shared" ref="T31:T36" si="64">SUM(BG31:BI31)</f>
        <v>1407</v>
      </c>
      <c r="U31" s="1"/>
      <c r="V31" s="4">
        <v>175</v>
      </c>
      <c r="W31" s="4">
        <v>125</v>
      </c>
      <c r="X31" s="4">
        <v>208</v>
      </c>
      <c r="Y31" s="4">
        <v>233</v>
      </c>
      <c r="Z31" s="4">
        <v>216</v>
      </c>
      <c r="AA31" s="4">
        <v>206</v>
      </c>
      <c r="AB31" s="4">
        <v>240</v>
      </c>
      <c r="AC31" s="4">
        <v>224</v>
      </c>
      <c r="AD31" s="4">
        <v>285</v>
      </c>
      <c r="AE31" s="4">
        <v>246</v>
      </c>
      <c r="AF31" s="4">
        <v>450</v>
      </c>
      <c r="AG31" s="4">
        <v>316</v>
      </c>
      <c r="AH31" s="4">
        <v>126</v>
      </c>
      <c r="AI31" s="4">
        <v>116</v>
      </c>
      <c r="AJ31" s="4">
        <v>338</v>
      </c>
      <c r="AK31" s="4">
        <v>288</v>
      </c>
      <c r="AL31" s="4">
        <v>448</v>
      </c>
      <c r="AM31" s="4">
        <v>854</v>
      </c>
      <c r="AN31" s="4">
        <v>602</v>
      </c>
      <c r="AO31" s="4">
        <v>738</v>
      </c>
      <c r="AP31" s="4">
        <v>794</v>
      </c>
      <c r="AQ31" s="4">
        <v>761</v>
      </c>
      <c r="AR31" s="4">
        <v>793</v>
      </c>
      <c r="AS31" s="4">
        <v>1010</v>
      </c>
      <c r="AT31" s="40">
        <v>281</v>
      </c>
      <c r="AU31" s="40">
        <v>597</v>
      </c>
      <c r="AV31" s="40">
        <v>823</v>
      </c>
      <c r="AW31" s="40">
        <v>633</v>
      </c>
      <c r="AX31" s="40">
        <v>565</v>
      </c>
      <c r="AY31" s="40">
        <v>1292</v>
      </c>
      <c r="AZ31" s="40">
        <v>794</v>
      </c>
      <c r="BA31" s="40">
        <v>854</v>
      </c>
      <c r="BB31" s="40">
        <v>858</v>
      </c>
      <c r="BC31" s="40">
        <v>595</v>
      </c>
      <c r="BD31" s="40">
        <v>868</v>
      </c>
      <c r="BE31" s="40">
        <v>1639</v>
      </c>
      <c r="BF31" s="19" t="s">
        <v>35</v>
      </c>
      <c r="BG31" s="1442">
        <v>514</v>
      </c>
      <c r="BH31" s="1442">
        <v>90</v>
      </c>
      <c r="BI31" s="1442">
        <v>803</v>
      </c>
      <c r="BJ31" s="1442">
        <v>351</v>
      </c>
      <c r="BK31" s="1442">
        <v>594</v>
      </c>
      <c r="BL31" s="1442">
        <v>779</v>
      </c>
      <c r="BM31" s="1442">
        <v>616</v>
      </c>
    </row>
    <row r="32" spans="1:65" x14ac:dyDescent="0.25">
      <c r="A32" s="15" t="s">
        <v>112</v>
      </c>
      <c r="B32" s="15" t="s">
        <v>36</v>
      </c>
      <c r="C32" s="53">
        <f>SUM(V32                                                                                                                                                                                                                      : INDEX(V32:AG32,$B$2))</f>
        <v>16</v>
      </c>
      <c r="D32" s="53">
        <f>SUM(AH32                                                                                                                                                                                                                      : INDEX(AH32:AS32,$B$2))</f>
        <v>0</v>
      </c>
      <c r="E32" s="53">
        <f>SUM(AT32                                                                                                                                                                                                                       : INDEX(AT32:BE32,$B$2))</f>
        <v>3</v>
      </c>
      <c r="F32" s="53">
        <f>SUM(BG32                                                                                                                                                                                                                         : INDEX(BG32:BR32,$B$2))</f>
        <v>146</v>
      </c>
      <c r="H32" s="4">
        <f t="shared" si="52"/>
        <v>14</v>
      </c>
      <c r="I32" s="4">
        <f t="shared" si="53"/>
        <v>2</v>
      </c>
      <c r="J32" s="4">
        <f t="shared" si="54"/>
        <v>0</v>
      </c>
      <c r="K32" s="4">
        <f t="shared" si="55"/>
        <v>0</v>
      </c>
      <c r="L32" s="4">
        <f t="shared" si="56"/>
        <v>0</v>
      </c>
      <c r="M32" s="4">
        <f t="shared" si="57"/>
        <v>0</v>
      </c>
      <c r="N32" s="4">
        <f t="shared" si="58"/>
        <v>0</v>
      </c>
      <c r="O32" s="4">
        <f t="shared" si="59"/>
        <v>0</v>
      </c>
      <c r="P32" s="4">
        <f t="shared" si="60"/>
        <v>1</v>
      </c>
      <c r="Q32" s="4">
        <f t="shared" si="61"/>
        <v>2</v>
      </c>
      <c r="R32" s="4">
        <f t="shared" si="62"/>
        <v>1</v>
      </c>
      <c r="S32" s="4">
        <f t="shared" si="63"/>
        <v>0</v>
      </c>
      <c r="T32" s="1244">
        <f t="shared" si="64"/>
        <v>0</v>
      </c>
      <c r="U32" s="1"/>
      <c r="V32" s="1">
        <v>8</v>
      </c>
      <c r="W32" s="1">
        <v>4</v>
      </c>
      <c r="X32" s="1">
        <v>2</v>
      </c>
      <c r="Y32" s="1">
        <v>1</v>
      </c>
      <c r="Z32" s="1">
        <v>1</v>
      </c>
      <c r="AA32" s="1"/>
      <c r="AB32" s="1"/>
      <c r="AC32" s="1"/>
      <c r="AD32" s="1"/>
      <c r="AE32" s="1"/>
      <c r="AF32" s="1"/>
      <c r="AG32" s="1">
        <v>0</v>
      </c>
      <c r="AH32" s="1"/>
      <c r="AI32" s="1"/>
      <c r="AJ32" s="1"/>
      <c r="AK32" s="1"/>
      <c r="AL32" s="1"/>
      <c r="AM32" s="1"/>
      <c r="AN32" s="1"/>
      <c r="AO32" s="1"/>
      <c r="AP32" s="1">
        <v>0</v>
      </c>
      <c r="AQ32" s="1"/>
      <c r="AR32" s="1"/>
      <c r="AS32" s="1"/>
      <c r="AT32" s="40"/>
      <c r="AU32" s="40">
        <v>1</v>
      </c>
      <c r="AV32" s="40"/>
      <c r="AW32" s="40"/>
      <c r="AX32" s="40"/>
      <c r="AY32" s="40">
        <v>2</v>
      </c>
      <c r="AZ32" s="40">
        <v>0</v>
      </c>
      <c r="BA32" s="40"/>
      <c r="BB32" s="40">
        <v>1</v>
      </c>
      <c r="BC32" s="40"/>
      <c r="BD32" s="40"/>
      <c r="BE32" s="40"/>
      <c r="BF32" s="19" t="s">
        <v>36</v>
      </c>
      <c r="BG32" s="1442">
        <v>0</v>
      </c>
      <c r="BH32" s="1442">
        <v>0</v>
      </c>
      <c r="BI32" s="1442">
        <v>0</v>
      </c>
      <c r="BJ32" s="1442">
        <v>15</v>
      </c>
      <c r="BK32" s="1442">
        <v>44</v>
      </c>
      <c r="BL32" s="1442">
        <v>57</v>
      </c>
      <c r="BM32" s="1442">
        <v>30</v>
      </c>
    </row>
    <row r="33" spans="1:65" x14ac:dyDescent="0.25">
      <c r="A33" s="15" t="s">
        <v>113</v>
      </c>
      <c r="B33" s="15" t="s">
        <v>37</v>
      </c>
      <c r="C33" s="53">
        <f>SUM(V33                                                                                                                                                                                                                      : INDEX(V33:AG33,$B$2))</f>
        <v>162</v>
      </c>
      <c r="D33" s="53">
        <f>SUM(AH33                                                                                                                                                                                                                      : INDEX(AH33:AS33,$B$2))</f>
        <v>301</v>
      </c>
      <c r="E33" s="53">
        <f>SUM(AT33                                                                                                                                                                                                                       : INDEX(AT33:BE33,$B$2))</f>
        <v>206</v>
      </c>
      <c r="F33" s="53">
        <f>SUM(BG33                                                                                                                                                                                                                         : INDEX(BG33:BR33,$B$2))</f>
        <v>149</v>
      </c>
      <c r="H33" s="4">
        <f t="shared" si="52"/>
        <v>52</v>
      </c>
      <c r="I33" s="4">
        <f t="shared" si="53"/>
        <v>85</v>
      </c>
      <c r="J33" s="4">
        <f t="shared" si="54"/>
        <v>103</v>
      </c>
      <c r="K33" s="4">
        <f>SUM(AE33:AG33)</f>
        <v>92</v>
      </c>
      <c r="L33" s="4">
        <f t="shared" si="56"/>
        <v>33</v>
      </c>
      <c r="M33" s="4">
        <f t="shared" si="57"/>
        <v>206</v>
      </c>
      <c r="N33" s="4">
        <f t="shared" si="58"/>
        <v>221</v>
      </c>
      <c r="O33" s="4">
        <f t="shared" si="59"/>
        <v>283</v>
      </c>
      <c r="P33" s="4">
        <f t="shared" si="60"/>
        <v>105</v>
      </c>
      <c r="Q33" s="4">
        <f t="shared" si="61"/>
        <v>78</v>
      </c>
      <c r="R33" s="4">
        <f t="shared" si="62"/>
        <v>65</v>
      </c>
      <c r="S33" s="4">
        <f t="shared" si="63"/>
        <v>62</v>
      </c>
      <c r="T33" s="1244">
        <f t="shared" si="64"/>
        <v>52</v>
      </c>
      <c r="U33" s="1"/>
      <c r="V33" s="1">
        <v>28</v>
      </c>
      <c r="W33" s="1">
        <v>11</v>
      </c>
      <c r="X33" s="1">
        <v>13</v>
      </c>
      <c r="Y33" s="1">
        <v>34</v>
      </c>
      <c r="Z33" s="1">
        <v>23</v>
      </c>
      <c r="AA33" s="1">
        <v>28</v>
      </c>
      <c r="AB33" s="1">
        <v>25</v>
      </c>
      <c r="AC33" s="1">
        <v>30</v>
      </c>
      <c r="AD33" s="1">
        <v>48</v>
      </c>
      <c r="AE33" s="1">
        <v>28</v>
      </c>
      <c r="AF33" s="1">
        <v>40</v>
      </c>
      <c r="AG33" s="1">
        <v>24</v>
      </c>
      <c r="AH33" s="1">
        <v>7</v>
      </c>
      <c r="AI33" s="1">
        <v>4</v>
      </c>
      <c r="AJ33" s="1">
        <v>22</v>
      </c>
      <c r="AK33" s="1">
        <v>37</v>
      </c>
      <c r="AL33" s="1">
        <v>67</v>
      </c>
      <c r="AM33" s="1">
        <v>102</v>
      </c>
      <c r="AN33" s="1">
        <v>62</v>
      </c>
      <c r="AO33" s="1">
        <v>61</v>
      </c>
      <c r="AP33" s="1">
        <v>98</v>
      </c>
      <c r="AQ33" s="1">
        <v>90</v>
      </c>
      <c r="AR33" s="1">
        <v>109</v>
      </c>
      <c r="AS33" s="1">
        <v>84</v>
      </c>
      <c r="AT33" s="40">
        <v>30</v>
      </c>
      <c r="AU33" s="40">
        <v>48</v>
      </c>
      <c r="AV33" s="40">
        <v>27</v>
      </c>
      <c r="AW33" s="40">
        <v>27</v>
      </c>
      <c r="AX33" s="40">
        <v>23</v>
      </c>
      <c r="AY33" s="40">
        <v>28</v>
      </c>
      <c r="AZ33" s="40">
        <v>23</v>
      </c>
      <c r="BA33" s="40">
        <v>25</v>
      </c>
      <c r="BB33" s="40">
        <v>17</v>
      </c>
      <c r="BC33" s="40">
        <v>24</v>
      </c>
      <c r="BD33" s="40">
        <v>19</v>
      </c>
      <c r="BE33" s="40">
        <v>19</v>
      </c>
      <c r="BF33" s="19" t="s">
        <v>37</v>
      </c>
      <c r="BG33" s="1442">
        <v>18</v>
      </c>
      <c r="BH33" s="1442">
        <v>8</v>
      </c>
      <c r="BI33" s="1442">
        <v>26</v>
      </c>
      <c r="BJ33" s="1442">
        <v>16</v>
      </c>
      <c r="BK33" s="1442">
        <v>32</v>
      </c>
      <c r="BL33" s="1442">
        <v>29</v>
      </c>
      <c r="BM33" s="1442">
        <v>20</v>
      </c>
    </row>
    <row r="34" spans="1:65" x14ac:dyDescent="0.25">
      <c r="A34" s="15" t="s">
        <v>114</v>
      </c>
      <c r="B34" s="15" t="s">
        <v>38</v>
      </c>
      <c r="C34" s="53">
        <f>SUM(V34                                                                                                                                                                                                                      : INDEX(V34:AG34,$B$2))</f>
        <v>49</v>
      </c>
      <c r="D34" s="53">
        <f>SUM(AH34                                                                                                                                                                                                                      : INDEX(AH34:AS34,$B$2))</f>
        <v>76</v>
      </c>
      <c r="E34" s="53">
        <f>SUM(AT34                                                                                                                                                                                                                       : INDEX(AT34:BE34,$B$2))</f>
        <v>51</v>
      </c>
      <c r="F34" s="53">
        <f>SUM(BG34                                                                                                                                                                                                                         : INDEX(BG34:BR34,$B$2))</f>
        <v>48</v>
      </c>
      <c r="H34" s="4">
        <f t="shared" si="52"/>
        <v>12</v>
      </c>
      <c r="I34" s="4">
        <f t="shared" si="53"/>
        <v>29</v>
      </c>
      <c r="J34" s="4">
        <f t="shared" si="54"/>
        <v>29</v>
      </c>
      <c r="K34" s="4">
        <f>SUM(AE34:AG34)</f>
        <v>16</v>
      </c>
      <c r="L34" s="4">
        <f t="shared" si="56"/>
        <v>9</v>
      </c>
      <c r="M34" s="4">
        <f t="shared" si="57"/>
        <v>54</v>
      </c>
      <c r="N34" s="4">
        <f t="shared" si="58"/>
        <v>58</v>
      </c>
      <c r="O34" s="4">
        <f t="shared" si="59"/>
        <v>68</v>
      </c>
      <c r="P34" s="4">
        <f t="shared" si="60"/>
        <v>33</v>
      </c>
      <c r="Q34" s="4">
        <f t="shared" si="61"/>
        <v>14</v>
      </c>
      <c r="R34" s="4">
        <f t="shared" si="62"/>
        <v>14</v>
      </c>
      <c r="S34" s="4">
        <f t="shared" si="63"/>
        <v>9</v>
      </c>
      <c r="T34" s="1244">
        <f t="shared" si="64"/>
        <v>14</v>
      </c>
      <c r="U34" s="1"/>
      <c r="V34" s="1">
        <v>7</v>
      </c>
      <c r="W34" s="1">
        <v>1</v>
      </c>
      <c r="X34" s="1">
        <v>4</v>
      </c>
      <c r="Y34" s="1">
        <v>11</v>
      </c>
      <c r="Z34" s="1">
        <v>8</v>
      </c>
      <c r="AA34" s="1">
        <v>10</v>
      </c>
      <c r="AB34" s="1">
        <v>8</v>
      </c>
      <c r="AC34" s="1">
        <v>7</v>
      </c>
      <c r="AD34" s="1">
        <v>14</v>
      </c>
      <c r="AE34" s="1">
        <v>3</v>
      </c>
      <c r="AF34" s="1">
        <v>7</v>
      </c>
      <c r="AG34" s="1">
        <v>6</v>
      </c>
      <c r="AH34" s="1">
        <v>1</v>
      </c>
      <c r="AI34" s="1">
        <v>1</v>
      </c>
      <c r="AJ34" s="1">
        <v>7</v>
      </c>
      <c r="AK34" s="1">
        <v>16</v>
      </c>
      <c r="AL34" s="1">
        <v>16</v>
      </c>
      <c r="AM34" s="1">
        <v>22</v>
      </c>
      <c r="AN34" s="1">
        <v>13</v>
      </c>
      <c r="AO34" s="1">
        <v>14</v>
      </c>
      <c r="AP34" s="1">
        <v>31</v>
      </c>
      <c r="AQ34" s="1">
        <v>18</v>
      </c>
      <c r="AR34" s="1">
        <v>28</v>
      </c>
      <c r="AS34" s="1">
        <v>22</v>
      </c>
      <c r="AT34" s="40">
        <v>8</v>
      </c>
      <c r="AU34" s="40">
        <v>15</v>
      </c>
      <c r="AV34" s="40">
        <v>10</v>
      </c>
      <c r="AW34" s="40">
        <v>4</v>
      </c>
      <c r="AX34" s="40">
        <v>8</v>
      </c>
      <c r="AY34" s="40">
        <v>2</v>
      </c>
      <c r="AZ34" s="40">
        <v>4</v>
      </c>
      <c r="BA34" s="40">
        <v>7</v>
      </c>
      <c r="BB34" s="40">
        <v>3</v>
      </c>
      <c r="BC34" s="40">
        <v>3</v>
      </c>
      <c r="BD34" s="40">
        <v>4</v>
      </c>
      <c r="BE34" s="40">
        <v>2</v>
      </c>
      <c r="BF34" s="19" t="s">
        <v>38</v>
      </c>
      <c r="BG34" s="1442">
        <v>4</v>
      </c>
      <c r="BH34" s="1442">
        <v>0</v>
      </c>
      <c r="BI34" s="1442">
        <v>10</v>
      </c>
      <c r="BJ34" s="1442">
        <v>3</v>
      </c>
      <c r="BK34" s="1442">
        <v>15</v>
      </c>
      <c r="BL34" s="1442">
        <v>6</v>
      </c>
      <c r="BM34" s="1442">
        <v>10</v>
      </c>
    </row>
    <row r="35" spans="1:65" x14ac:dyDescent="0.25">
      <c r="A35" s="15" t="s">
        <v>115</v>
      </c>
      <c r="B35" s="15" t="s">
        <v>39</v>
      </c>
      <c r="C35" s="53">
        <f>SUM(V35                                                                                                                                                                                                                      : INDEX(V35:AG35,$B$2))</f>
        <v>13</v>
      </c>
      <c r="D35" s="53">
        <f>SUM(AH35                                                                                                                                                                                                                      : INDEX(AH35:AS35,$B$2))</f>
        <v>17</v>
      </c>
      <c r="E35" s="53">
        <f>SUM(AT35                                                                                                                                                                                                                       : INDEX(AT35:BE35,$B$2))</f>
        <v>20</v>
      </c>
      <c r="F35" s="53">
        <f>SUM(BG35                                                                                                                                                                                                                         : INDEX(BG35:BR35,$B$2))</f>
        <v>30</v>
      </c>
      <c r="H35" s="4">
        <f t="shared" si="52"/>
        <v>8</v>
      </c>
      <c r="I35" s="4">
        <f t="shared" si="53"/>
        <v>4</v>
      </c>
      <c r="J35" s="4">
        <f t="shared" si="54"/>
        <v>5</v>
      </c>
      <c r="K35" s="4">
        <f t="shared" si="55"/>
        <v>5</v>
      </c>
      <c r="L35" s="4">
        <f t="shared" si="56"/>
        <v>1</v>
      </c>
      <c r="M35" s="4">
        <f t="shared" si="57"/>
        <v>13</v>
      </c>
      <c r="N35" s="4">
        <f t="shared" si="58"/>
        <v>23</v>
      </c>
      <c r="O35" s="4">
        <f t="shared" si="59"/>
        <v>22</v>
      </c>
      <c r="P35" s="4">
        <f t="shared" si="60"/>
        <v>10</v>
      </c>
      <c r="Q35" s="4">
        <f>SUM(AW35:AY35)</f>
        <v>7</v>
      </c>
      <c r="R35" s="4">
        <f t="shared" si="62"/>
        <v>5</v>
      </c>
      <c r="S35" s="4">
        <f t="shared" si="63"/>
        <v>9</v>
      </c>
      <c r="T35" s="1244">
        <f t="shared" si="64"/>
        <v>7</v>
      </c>
      <c r="U35" s="1"/>
      <c r="V35" s="1">
        <v>4</v>
      </c>
      <c r="W35" s="1">
        <v>1</v>
      </c>
      <c r="X35" s="1">
        <v>3</v>
      </c>
      <c r="Y35" s="1">
        <v>2</v>
      </c>
      <c r="Z35" s="1">
        <v>1</v>
      </c>
      <c r="AA35" s="1">
        <v>1</v>
      </c>
      <c r="AB35" s="1">
        <v>1</v>
      </c>
      <c r="AC35" s="1">
        <v>1</v>
      </c>
      <c r="AD35" s="1">
        <v>3</v>
      </c>
      <c r="AE35" s="1">
        <v>2</v>
      </c>
      <c r="AF35" s="1">
        <v>2</v>
      </c>
      <c r="AG35" s="1">
        <v>1</v>
      </c>
      <c r="AH35" s="1"/>
      <c r="AI35" s="1">
        <v>1</v>
      </c>
      <c r="AJ35" s="1"/>
      <c r="AK35" s="1">
        <v>2</v>
      </c>
      <c r="AL35" s="1">
        <v>5</v>
      </c>
      <c r="AM35" s="1">
        <v>6</v>
      </c>
      <c r="AN35" s="1">
        <v>3</v>
      </c>
      <c r="AO35" s="1">
        <v>5</v>
      </c>
      <c r="AP35" s="1">
        <v>15</v>
      </c>
      <c r="AQ35" s="1">
        <v>10</v>
      </c>
      <c r="AR35" s="1">
        <v>8</v>
      </c>
      <c r="AS35" s="1">
        <v>4</v>
      </c>
      <c r="AT35" s="40">
        <v>1</v>
      </c>
      <c r="AU35" s="40">
        <v>8</v>
      </c>
      <c r="AV35" s="40">
        <v>1</v>
      </c>
      <c r="AW35" s="40">
        <v>1</v>
      </c>
      <c r="AX35" s="40">
        <v>4</v>
      </c>
      <c r="AY35" s="40">
        <v>2</v>
      </c>
      <c r="AZ35" s="40">
        <v>3</v>
      </c>
      <c r="BA35" s="40"/>
      <c r="BB35" s="40">
        <v>2</v>
      </c>
      <c r="BC35" s="40">
        <v>4</v>
      </c>
      <c r="BD35" s="40">
        <v>2</v>
      </c>
      <c r="BE35" s="40">
        <v>3</v>
      </c>
      <c r="BF35" s="19" t="s">
        <v>39</v>
      </c>
      <c r="BG35" s="1442">
        <v>5</v>
      </c>
      <c r="BH35" s="1442">
        <v>0</v>
      </c>
      <c r="BI35" s="1442">
        <v>2</v>
      </c>
      <c r="BJ35" s="1442">
        <v>4</v>
      </c>
      <c r="BK35" s="1442">
        <v>6</v>
      </c>
      <c r="BL35" s="1442">
        <v>8</v>
      </c>
      <c r="BM35" s="1442">
        <v>5</v>
      </c>
    </row>
    <row r="36" spans="1:65" x14ac:dyDescent="0.25">
      <c r="A36" s="15" t="s">
        <v>116</v>
      </c>
      <c r="B36" s="15" t="s">
        <v>40</v>
      </c>
      <c r="C36" s="53">
        <f>SUM(V36                                                                                                                                                                                                                      : INDEX(V36:AG36,$B$2))</f>
        <v>7</v>
      </c>
      <c r="D36" s="53">
        <f>SUM(AH36                                                                                                                                                                                                                      : INDEX(AH36:AS36,$B$2))</f>
        <v>18</v>
      </c>
      <c r="E36" s="53">
        <f>SUM(AT36                                                                                                                                                                                                                       : INDEX(AT36:BE36,$B$2))</f>
        <v>9</v>
      </c>
      <c r="F36" s="53">
        <f>SUM(BG36                                                                                                                                                                                                                         : INDEX(BG36:BR36,$B$2))</f>
        <v>6</v>
      </c>
      <c r="H36" s="4">
        <f t="shared" si="52"/>
        <v>1</v>
      </c>
      <c r="I36" s="4">
        <f t="shared" si="53"/>
        <v>4</v>
      </c>
      <c r="J36" s="4">
        <f t="shared" si="54"/>
        <v>5</v>
      </c>
      <c r="K36" s="4">
        <f>SUM(AE36:AG36)</f>
        <v>2</v>
      </c>
      <c r="L36" s="4">
        <f t="shared" si="56"/>
        <v>4</v>
      </c>
      <c r="M36" s="4">
        <f t="shared" si="57"/>
        <v>11</v>
      </c>
      <c r="N36" s="4">
        <f t="shared" si="58"/>
        <v>14</v>
      </c>
      <c r="O36" s="4">
        <f t="shared" si="59"/>
        <v>12</v>
      </c>
      <c r="P36" s="4">
        <f t="shared" si="60"/>
        <v>2</v>
      </c>
      <c r="Q36" s="4">
        <f t="shared" si="61"/>
        <v>5</v>
      </c>
      <c r="R36" s="4">
        <f t="shared" si="62"/>
        <v>3</v>
      </c>
      <c r="S36" s="4">
        <f t="shared" si="63"/>
        <v>4</v>
      </c>
      <c r="T36" s="1244">
        <f t="shared" si="64"/>
        <v>2</v>
      </c>
      <c r="U36" s="1"/>
      <c r="V36" s="1"/>
      <c r="W36" s="1">
        <v>1</v>
      </c>
      <c r="X36" s="1"/>
      <c r="Y36" s="1">
        <v>2</v>
      </c>
      <c r="Z36" s="1">
        <v>1</v>
      </c>
      <c r="AA36" s="1">
        <v>1</v>
      </c>
      <c r="AB36" s="1">
        <v>2</v>
      </c>
      <c r="AC36" s="1">
        <v>1</v>
      </c>
      <c r="AD36" s="1">
        <v>2</v>
      </c>
      <c r="AE36" s="1">
        <v>1</v>
      </c>
      <c r="AF36" s="1"/>
      <c r="AG36" s="1">
        <v>1</v>
      </c>
      <c r="AH36" s="1"/>
      <c r="AI36" s="1">
        <v>1</v>
      </c>
      <c r="AJ36" s="1">
        <v>3</v>
      </c>
      <c r="AK36" s="1">
        <v>3</v>
      </c>
      <c r="AL36" s="1">
        <v>2</v>
      </c>
      <c r="AM36" s="1">
        <v>6</v>
      </c>
      <c r="AN36" s="1">
        <v>3</v>
      </c>
      <c r="AO36" s="1">
        <v>4</v>
      </c>
      <c r="AP36" s="1">
        <v>7</v>
      </c>
      <c r="AQ36" s="1">
        <v>4</v>
      </c>
      <c r="AR36" s="1">
        <v>4</v>
      </c>
      <c r="AS36" s="1">
        <v>4</v>
      </c>
      <c r="AT36" s="40"/>
      <c r="AU36" s="40">
        <v>2</v>
      </c>
      <c r="AV36" s="40"/>
      <c r="AW36" s="40">
        <v>3</v>
      </c>
      <c r="AX36" s="40">
        <v>1</v>
      </c>
      <c r="AY36" s="40">
        <v>1</v>
      </c>
      <c r="AZ36" s="40">
        <v>2</v>
      </c>
      <c r="BA36" s="40">
        <v>1</v>
      </c>
      <c r="BB36" s="40"/>
      <c r="BC36" s="40">
        <v>2</v>
      </c>
      <c r="BD36" s="40">
        <v>1</v>
      </c>
      <c r="BE36" s="40">
        <v>1</v>
      </c>
      <c r="BF36" s="19" t="s">
        <v>40</v>
      </c>
      <c r="BG36" s="1442">
        <v>1</v>
      </c>
      <c r="BH36" s="1442">
        <v>0</v>
      </c>
      <c r="BI36" s="1442">
        <v>1</v>
      </c>
      <c r="BJ36" s="1442">
        <v>2</v>
      </c>
      <c r="BK36" s="1442">
        <v>1</v>
      </c>
      <c r="BL36" s="1442">
        <v>1</v>
      </c>
      <c r="BM36" s="1442">
        <v>0</v>
      </c>
    </row>
    <row r="37" spans="1:65" x14ac:dyDescent="0.25">
      <c r="A37" s="15" t="s">
        <v>200</v>
      </c>
      <c r="B37" s="15" t="s">
        <v>76</v>
      </c>
      <c r="C37" s="53">
        <f>SUM(V37                                                                                                                                                                                                                          : INDEX(V37:AG37,$B$2))</f>
        <v>1650</v>
      </c>
      <c r="D37" s="53">
        <f>SUM(AH37                                                                                                                                                                                                                      : INDEX(AH37:AS37,$B$2))</f>
        <v>3184</v>
      </c>
      <c r="E37" s="53">
        <f>SUM(AT37                                                                                                                                                                                                                       : INDEX(AT37:BE37,$B$2))</f>
        <v>5274</v>
      </c>
      <c r="F37" s="53">
        <f>SUM(BG37                                                                                                                                                                                                                         : INDEX(BG37:BR37,$B$2))</f>
        <v>4126</v>
      </c>
      <c r="H37" s="4">
        <f>SUM(V37:X37)</f>
        <v>595</v>
      </c>
      <c r="I37" s="4">
        <f>SUM(Y37:AA37)</f>
        <v>779</v>
      </c>
      <c r="J37" s="4">
        <f>SUM(AB37:AD37)</f>
        <v>891</v>
      </c>
      <c r="K37" s="4">
        <f>SUM(AE37:AG37)</f>
        <v>1127</v>
      </c>
      <c r="L37" s="4">
        <f>SUM(AH37:AJ37)</f>
        <v>627</v>
      </c>
      <c r="M37" s="4">
        <f>SUM(AK37:AM37)</f>
        <v>1874</v>
      </c>
      <c r="N37" s="4">
        <f>SUM(AN37:AP37)</f>
        <v>2450</v>
      </c>
      <c r="O37" s="4">
        <f>SUM(AQ37:AS37)</f>
        <v>2949</v>
      </c>
      <c r="P37" s="4">
        <f>SUM(AT37:AV37)</f>
        <v>1852</v>
      </c>
      <c r="Q37" s="4">
        <f>SUM(AW37:AY37)</f>
        <v>2596</v>
      </c>
      <c r="R37" s="4">
        <f>SUM(AZ37:BB37)</f>
        <v>2594</v>
      </c>
      <c r="S37" s="4">
        <f>SUM(BC37:BE37)</f>
        <v>3186</v>
      </c>
      <c r="T37" s="1244">
        <f>SUM(BG37:BI37)</f>
        <v>1482</v>
      </c>
      <c r="U37" s="1"/>
      <c r="V37" s="4">
        <v>222</v>
      </c>
      <c r="W37" s="4">
        <v>143</v>
      </c>
      <c r="X37" s="4">
        <v>230</v>
      </c>
      <c r="Y37" s="4">
        <v>283</v>
      </c>
      <c r="Z37" s="4">
        <v>250</v>
      </c>
      <c r="AA37" s="4">
        <v>246</v>
      </c>
      <c r="AB37" s="4">
        <v>276</v>
      </c>
      <c r="AC37" s="4">
        <v>263</v>
      </c>
      <c r="AD37" s="4">
        <v>352</v>
      </c>
      <c r="AE37" s="4">
        <v>280</v>
      </c>
      <c r="AF37" s="4">
        <v>499</v>
      </c>
      <c r="AG37" s="4">
        <v>348</v>
      </c>
      <c r="AH37" s="4">
        <v>134</v>
      </c>
      <c r="AI37" s="4">
        <v>123</v>
      </c>
      <c r="AJ37" s="4">
        <v>370</v>
      </c>
      <c r="AK37" s="4">
        <v>346</v>
      </c>
      <c r="AL37" s="4">
        <v>538</v>
      </c>
      <c r="AM37" s="4">
        <v>990</v>
      </c>
      <c r="AN37" s="4">
        <v>683</v>
      </c>
      <c r="AO37" s="4">
        <v>822</v>
      </c>
      <c r="AP37" s="4">
        <v>945</v>
      </c>
      <c r="AQ37" s="4">
        <v>883</v>
      </c>
      <c r="AR37" s="4">
        <v>942</v>
      </c>
      <c r="AS37" s="4">
        <v>1124</v>
      </c>
      <c r="AT37" s="40">
        <v>320</v>
      </c>
      <c r="AU37" s="40">
        <v>671</v>
      </c>
      <c r="AV37" s="40">
        <v>861</v>
      </c>
      <c r="AW37" s="40">
        <v>668</v>
      </c>
      <c r="AX37" s="40">
        <v>601</v>
      </c>
      <c r="AY37" s="40">
        <v>1327</v>
      </c>
      <c r="AZ37" s="40">
        <v>826</v>
      </c>
      <c r="BA37" s="40">
        <v>887</v>
      </c>
      <c r="BB37" s="40">
        <v>881</v>
      </c>
      <c r="BC37" s="40">
        <v>628</v>
      </c>
      <c r="BD37" s="40">
        <v>894</v>
      </c>
      <c r="BE37" s="40">
        <v>1664</v>
      </c>
      <c r="BF37" s="19" t="s">
        <v>59</v>
      </c>
      <c r="BG37" s="1442">
        <v>542</v>
      </c>
      <c r="BH37" s="1442">
        <v>98</v>
      </c>
      <c r="BI37" s="1442">
        <v>842</v>
      </c>
      <c r="BJ37" s="1442">
        <v>391</v>
      </c>
      <c r="BK37" s="1442">
        <v>692</v>
      </c>
      <c r="BL37" s="1442">
        <v>880</v>
      </c>
      <c r="BM37" s="1442">
        <v>681</v>
      </c>
    </row>
    <row r="38" spans="1:65" x14ac:dyDescent="0.25">
      <c r="A38" s="15" t="s">
        <v>225</v>
      </c>
      <c r="B38" s="15" t="s">
        <v>77</v>
      </c>
      <c r="C38" s="53">
        <f>SUM(V38                                                                                                                                                                                                                      : INDEX(V38:AG38,$B$2))</f>
        <v>259</v>
      </c>
      <c r="D38" s="53">
        <f>SUM(AH38                                                                                                                                                                                                                      : INDEX(AH38:AS38,$B$2))</f>
        <v>412</v>
      </c>
      <c r="E38" s="53">
        <f>SUM(AT38                                                                                                                                                                                                                       : INDEX(AT38:BE38,$B$2))</f>
        <v>289</v>
      </c>
      <c r="F38" s="53">
        <f>SUM(BG38                                                                                                                                                                                                                         : INDEX(BG38:BR38,$B$2))</f>
        <v>379</v>
      </c>
      <c r="H38" s="4">
        <f>SUM(V38:X38)</f>
        <v>93</v>
      </c>
      <c r="I38" s="4">
        <f>SUM(Y38:AA38)</f>
        <v>129</v>
      </c>
      <c r="J38" s="4">
        <f>SUM(AB38:AD38)</f>
        <v>143</v>
      </c>
      <c r="K38" s="4">
        <f>SUM(AE38:AG38)</f>
        <v>114</v>
      </c>
      <c r="L38" s="4">
        <f>SUM(AH38:AJ38)</f>
        <v>47</v>
      </c>
      <c r="M38" s="4">
        <f>SUM(AK38:AM38)</f>
        <v>284</v>
      </c>
      <c r="N38" s="4">
        <f>SUM(AN38:AP38)</f>
        <v>316</v>
      </c>
      <c r="O38" s="4">
        <f>SUM(AQ38:AS38)</f>
        <v>385</v>
      </c>
      <c r="P38" s="4">
        <f>SUM(AT38:AV38)</f>
        <v>151</v>
      </c>
      <c r="Q38" s="4">
        <f>SUM(AW38:AY38)</f>
        <v>106</v>
      </c>
      <c r="R38" s="4">
        <f>SUM(AZ38:BB38)</f>
        <v>88</v>
      </c>
      <c r="S38" s="4">
        <f>SUM(BC38:BE38)</f>
        <v>84</v>
      </c>
      <c r="T38" s="1244">
        <f>SUM(BG38:BI38)</f>
        <v>75</v>
      </c>
      <c r="U38" s="1"/>
      <c r="V38" s="4">
        <v>49</v>
      </c>
      <c r="W38" s="4">
        <v>20</v>
      </c>
      <c r="X38" s="4">
        <v>24</v>
      </c>
      <c r="Y38" s="4">
        <v>53</v>
      </c>
      <c r="Z38" s="4">
        <v>36</v>
      </c>
      <c r="AA38" s="4">
        <v>40</v>
      </c>
      <c r="AB38" s="4">
        <v>37</v>
      </c>
      <c r="AC38" s="4">
        <v>39</v>
      </c>
      <c r="AD38" s="4">
        <v>67</v>
      </c>
      <c r="AE38" s="4">
        <v>33</v>
      </c>
      <c r="AF38" s="4">
        <v>49</v>
      </c>
      <c r="AG38" s="4">
        <v>32</v>
      </c>
      <c r="AH38" s="4">
        <v>8</v>
      </c>
      <c r="AI38" s="4">
        <v>8</v>
      </c>
      <c r="AJ38" s="4">
        <v>31</v>
      </c>
      <c r="AK38" s="4">
        <v>57</v>
      </c>
      <c r="AL38" s="4">
        <v>91</v>
      </c>
      <c r="AM38" s="4">
        <v>136</v>
      </c>
      <c r="AN38" s="4">
        <v>81</v>
      </c>
      <c r="AO38" s="4">
        <v>84</v>
      </c>
      <c r="AP38" s="4">
        <v>151</v>
      </c>
      <c r="AQ38" s="4">
        <v>122</v>
      </c>
      <c r="AR38" s="4">
        <v>149</v>
      </c>
      <c r="AS38" s="4">
        <v>114</v>
      </c>
      <c r="AT38" s="40">
        <v>39</v>
      </c>
      <c r="AU38" s="40">
        <v>74</v>
      </c>
      <c r="AV38" s="40">
        <v>38</v>
      </c>
      <c r="AW38" s="40">
        <v>35</v>
      </c>
      <c r="AX38" s="40">
        <v>36</v>
      </c>
      <c r="AY38" s="40">
        <v>35</v>
      </c>
      <c r="AZ38" s="40">
        <v>32</v>
      </c>
      <c r="BA38" s="40">
        <v>33</v>
      </c>
      <c r="BB38" s="40">
        <v>23</v>
      </c>
      <c r="BC38" s="40">
        <v>33</v>
      </c>
      <c r="BD38" s="40">
        <v>26</v>
      </c>
      <c r="BE38" s="40">
        <v>25</v>
      </c>
      <c r="BF38" s="19" t="s">
        <v>77</v>
      </c>
      <c r="BG38" s="1442">
        <v>28</v>
      </c>
      <c r="BH38" s="1442">
        <v>8</v>
      </c>
      <c r="BI38" s="1442">
        <v>39</v>
      </c>
      <c r="BJ38" s="1442">
        <v>40</v>
      </c>
      <c r="BK38" s="1442">
        <v>98</v>
      </c>
      <c r="BL38" s="1442">
        <v>101</v>
      </c>
      <c r="BM38" s="1442">
        <v>65</v>
      </c>
    </row>
    <row r="39" spans="1:65" x14ac:dyDescent="0.25">
      <c r="A39" s="35" t="s">
        <v>32</v>
      </c>
      <c r="L39" s="4"/>
      <c r="M39" s="4"/>
      <c r="N39" s="4"/>
      <c r="O39" s="4"/>
    </row>
    <row r="40" spans="1:65" x14ac:dyDescent="0.25">
      <c r="A40" s="36"/>
      <c r="B40" s="20" t="s">
        <v>42</v>
      </c>
      <c r="C40" s="1253" t="str">
        <f>$C$3</f>
        <v>YTD '15</v>
      </c>
      <c r="D40" s="1254" t="str">
        <f>$D$3</f>
        <v>YTD '16</v>
      </c>
      <c r="E40" s="1255" t="str">
        <f>$E$3</f>
        <v>YTD '17</v>
      </c>
      <c r="F40" s="1256" t="str">
        <f>$F$3</f>
        <v>YTD '18</v>
      </c>
      <c r="G40" s="2" t="s">
        <v>32</v>
      </c>
      <c r="H40" s="24" t="str">
        <f>$H$3</f>
        <v>Q1 '15</v>
      </c>
      <c r="I40" s="24" t="str">
        <f>$I$3</f>
        <v>Q2 '15</v>
      </c>
      <c r="J40" s="24" t="str">
        <f>$J$3</f>
        <v>Q3 '15</v>
      </c>
      <c r="K40" s="24" t="str">
        <f>$K$3</f>
        <v>Q4 '15</v>
      </c>
      <c r="L40" s="26" t="str">
        <f>$L$3</f>
        <v>Q1 '16</v>
      </c>
      <c r="M40" s="26" t="str">
        <f>$M$3</f>
        <v>Q2 '16</v>
      </c>
      <c r="N40" s="26" t="str">
        <f>$N$3</f>
        <v>Q3 '16</v>
      </c>
      <c r="O40" s="26" t="str">
        <f>$O$3</f>
        <v>Q4 '16</v>
      </c>
      <c r="P40" s="24" t="str">
        <f>$P$3</f>
        <v>Q1 '17</v>
      </c>
      <c r="Q40" s="24" t="str">
        <f>$Q$3</f>
        <v>Q2 '17</v>
      </c>
      <c r="R40" s="24" t="str">
        <f>$R$3</f>
        <v>Q3 '17</v>
      </c>
      <c r="S40" s="24" t="str">
        <f>$S$3</f>
        <v>Q4 '17</v>
      </c>
      <c r="T40" s="1241" t="str">
        <f>$T$3</f>
        <v>Q1'28</v>
      </c>
      <c r="U40" s="16" t="s">
        <v>32</v>
      </c>
      <c r="V40" s="24" t="s">
        <v>0</v>
      </c>
      <c r="W40" s="24" t="s">
        <v>1</v>
      </c>
      <c r="X40" s="24" t="s">
        <v>2</v>
      </c>
      <c r="Y40" s="24" t="s">
        <v>3</v>
      </c>
      <c r="Z40" s="24" t="s">
        <v>4</v>
      </c>
      <c r="AA40" s="24" t="s">
        <v>5</v>
      </c>
      <c r="AB40" s="24" t="s">
        <v>6</v>
      </c>
      <c r="AC40" s="24" t="s">
        <v>7</v>
      </c>
      <c r="AD40" s="24" t="s">
        <v>8</v>
      </c>
      <c r="AE40" s="24" t="s">
        <v>9</v>
      </c>
      <c r="AF40" s="24" t="s">
        <v>10</v>
      </c>
      <c r="AG40" s="24" t="s">
        <v>11</v>
      </c>
      <c r="AH40" s="25" t="s">
        <v>12</v>
      </c>
      <c r="AI40" s="25" t="s">
        <v>13</v>
      </c>
      <c r="AJ40" s="25" t="s">
        <v>14</v>
      </c>
      <c r="AK40" s="25" t="s">
        <v>15</v>
      </c>
      <c r="AL40" s="25" t="s">
        <v>16</v>
      </c>
      <c r="AM40" s="25" t="s">
        <v>17</v>
      </c>
      <c r="AN40" s="25" t="s">
        <v>18</v>
      </c>
      <c r="AO40" s="25" t="s">
        <v>19</v>
      </c>
      <c r="AP40" s="25" t="s">
        <v>20</v>
      </c>
      <c r="AQ40" s="25" t="s">
        <v>21</v>
      </c>
      <c r="AR40" s="25" t="s">
        <v>22</v>
      </c>
      <c r="AS40" s="25" t="s">
        <v>23</v>
      </c>
      <c r="AT40" s="22" t="s">
        <v>24</v>
      </c>
      <c r="AU40" s="22" t="s">
        <v>25</v>
      </c>
      <c r="AV40" s="22" t="s">
        <v>26</v>
      </c>
      <c r="AW40" s="22" t="s">
        <v>27</v>
      </c>
      <c r="AX40" s="22" t="s">
        <v>28</v>
      </c>
      <c r="AY40" s="22" t="s">
        <v>29</v>
      </c>
      <c r="AZ40" s="27" t="s">
        <v>96</v>
      </c>
      <c r="BA40" s="27" t="s">
        <v>97</v>
      </c>
      <c r="BB40" s="27" t="s">
        <v>98</v>
      </c>
      <c r="BC40" s="27" t="s">
        <v>99</v>
      </c>
      <c r="BD40" s="27" t="s">
        <v>100</v>
      </c>
      <c r="BE40" s="27" t="s">
        <v>101</v>
      </c>
      <c r="BF40" s="1241" t="s">
        <v>748</v>
      </c>
      <c r="BG40" s="1241" t="s">
        <v>749</v>
      </c>
      <c r="BH40" s="1241" t="s">
        <v>750</v>
      </c>
      <c r="BI40" s="1241" t="s">
        <v>751</v>
      </c>
      <c r="BJ40" s="1241" t="s">
        <v>752</v>
      </c>
      <c r="BK40" s="1241" t="s">
        <v>753</v>
      </c>
      <c r="BL40" s="1241" t="s">
        <v>1009</v>
      </c>
      <c r="BM40" s="1241" t="s">
        <v>1155</v>
      </c>
    </row>
    <row r="41" spans="1:65" x14ac:dyDescent="0.25">
      <c r="B41" s="19" t="s">
        <v>84</v>
      </c>
      <c r="C41" s="53">
        <f>INDEX(V41:AG41,$B$2)</f>
        <v>384</v>
      </c>
      <c r="D41" s="53">
        <f>INDEX(AH41:AS41,$B$2)</f>
        <v>801</v>
      </c>
      <c r="E41" s="53">
        <f xml:space="preserve"> INDEX(AT41:BE41,$B$2)</f>
        <v>1180</v>
      </c>
      <c r="F41" s="53">
        <f xml:space="preserve"> INDEX(BG41:BR41,$B$2)</f>
        <v>944</v>
      </c>
      <c r="H41" s="4">
        <f>INDEX(V41:X41,3)</f>
        <v>335</v>
      </c>
      <c r="I41" s="4">
        <f>INDEX(Y41:AA41,3)</f>
        <v>380</v>
      </c>
      <c r="J41" s="4">
        <f>INDEX(AB41:AD41,3)</f>
        <v>435</v>
      </c>
      <c r="K41" s="4">
        <f>INDEX(AE41:AG41,3)</f>
        <v>488</v>
      </c>
      <c r="L41" s="4">
        <f>INDEX(AH41:AJ41,3)</f>
        <v>533</v>
      </c>
      <c r="M41" s="4">
        <f>INDEX(AK41:AM41,3)</f>
        <v>760</v>
      </c>
      <c r="N41" s="4">
        <f>INDEX(AN41:AP41,3)</f>
        <v>1044</v>
      </c>
      <c r="O41" s="4">
        <f>INDEX(AQ41:AS41,3)</f>
        <v>1353</v>
      </c>
      <c r="P41" s="4">
        <f>INDEX(AT41:AV41,3)</f>
        <v>1399</v>
      </c>
      <c r="Q41" s="4">
        <f>INDEX(AW41:AY41,3)</f>
        <v>1314</v>
      </c>
      <c r="R41" s="4">
        <f>INDEX(AZ41:BB41,3)</f>
        <v>1116</v>
      </c>
      <c r="S41" s="4">
        <f>INDEX(BC41:BE41,3)</f>
        <v>964</v>
      </c>
      <c r="T41" s="1244">
        <f>INDEX(BG41:BI41,IF(B2&lt;=3,B2,3))</f>
        <v>921</v>
      </c>
      <c r="U41" s="1"/>
      <c r="V41" s="4">
        <f t="shared" ref="V41:BE41" si="65">SUM(V22:V26)</f>
        <v>297</v>
      </c>
      <c r="W41" s="4">
        <f t="shared" si="65"/>
        <v>320</v>
      </c>
      <c r="X41" s="4">
        <f t="shared" si="65"/>
        <v>335</v>
      </c>
      <c r="Y41" s="4">
        <f t="shared" si="65"/>
        <v>376</v>
      </c>
      <c r="Z41" s="4">
        <f t="shared" si="65"/>
        <v>398</v>
      </c>
      <c r="AA41" s="4">
        <f t="shared" si="65"/>
        <v>380</v>
      </c>
      <c r="AB41" s="4">
        <f t="shared" si="65"/>
        <v>384</v>
      </c>
      <c r="AC41" s="4">
        <f t="shared" si="65"/>
        <v>373</v>
      </c>
      <c r="AD41" s="4">
        <f t="shared" si="65"/>
        <v>435</v>
      </c>
      <c r="AE41" s="4">
        <f t="shared" si="65"/>
        <v>465</v>
      </c>
      <c r="AF41" s="4">
        <f t="shared" si="65"/>
        <v>487</v>
      </c>
      <c r="AG41" s="4">
        <f t="shared" si="65"/>
        <v>488</v>
      </c>
      <c r="AH41" s="4">
        <f t="shared" si="65"/>
        <v>503</v>
      </c>
      <c r="AI41" s="4">
        <f t="shared" si="65"/>
        <v>509</v>
      </c>
      <c r="AJ41" s="4">
        <f t="shared" si="65"/>
        <v>533</v>
      </c>
      <c r="AK41" s="4">
        <f t="shared" si="65"/>
        <v>593</v>
      </c>
      <c r="AL41" s="4">
        <f t="shared" si="65"/>
        <v>653</v>
      </c>
      <c r="AM41" s="4">
        <f t="shared" si="65"/>
        <v>760</v>
      </c>
      <c r="AN41" s="4">
        <f t="shared" si="65"/>
        <v>801</v>
      </c>
      <c r="AO41" s="4">
        <f t="shared" si="65"/>
        <v>893</v>
      </c>
      <c r="AP41" s="4">
        <f t="shared" si="65"/>
        <v>1044</v>
      </c>
      <c r="AQ41" s="4">
        <f t="shared" si="65"/>
        <v>1158</v>
      </c>
      <c r="AR41" s="4">
        <f t="shared" si="65"/>
        <v>1245</v>
      </c>
      <c r="AS41" s="4">
        <f t="shared" si="65"/>
        <v>1353</v>
      </c>
      <c r="AT41" s="4">
        <f t="shared" si="65"/>
        <v>1355</v>
      </c>
      <c r="AU41" s="4">
        <f t="shared" si="65"/>
        <v>1416</v>
      </c>
      <c r="AV41" s="4">
        <f t="shared" si="65"/>
        <v>1399</v>
      </c>
      <c r="AW41" s="4">
        <f t="shared" si="65"/>
        <v>1270</v>
      </c>
      <c r="AX41" s="4">
        <f t="shared" si="65"/>
        <v>1319</v>
      </c>
      <c r="AY41" s="4">
        <f t="shared" si="65"/>
        <v>1314</v>
      </c>
      <c r="AZ41" s="4">
        <f t="shared" si="65"/>
        <v>1180</v>
      </c>
      <c r="BA41" s="4">
        <f t="shared" si="65"/>
        <v>1159</v>
      </c>
      <c r="BB41" s="4">
        <f t="shared" si="65"/>
        <v>1116</v>
      </c>
      <c r="BC41" s="4">
        <f t="shared" si="65"/>
        <v>987</v>
      </c>
      <c r="BD41" s="4">
        <f t="shared" si="65"/>
        <v>972</v>
      </c>
      <c r="BE41" s="4">
        <f t="shared" si="65"/>
        <v>964</v>
      </c>
      <c r="BF41" s="19" t="s">
        <v>1010</v>
      </c>
      <c r="BG41" s="1443">
        <v>906</v>
      </c>
      <c r="BH41" s="1443">
        <v>907</v>
      </c>
      <c r="BI41" s="1443">
        <v>921</v>
      </c>
      <c r="BJ41" s="1443">
        <v>858</v>
      </c>
      <c r="BK41" s="1443">
        <v>923</v>
      </c>
      <c r="BL41" s="1443">
        <v>984</v>
      </c>
      <c r="BM41" s="1443">
        <v>944</v>
      </c>
    </row>
    <row r="42" spans="1:65" x14ac:dyDescent="0.25">
      <c r="A42" s="69"/>
      <c r="B42" s="19" t="s">
        <v>79</v>
      </c>
      <c r="C42" s="55">
        <f>IFERROR(C43/SUM(C22:C26),"-")</f>
        <v>0.40364583333333331</v>
      </c>
      <c r="D42" s="55">
        <f>IFERROR(D43/SUM(D22:D26),"-")</f>
        <v>0.39076154806491886</v>
      </c>
      <c r="E42" s="55">
        <f>IFERROR(E43/SUM(E22:E26),"-")</f>
        <v>0.27288135593220336</v>
      </c>
      <c r="F42" s="55">
        <f>IFERROR(F43/SUM(F22:F26),"-")</f>
        <v>0.31567796610169491</v>
      </c>
      <c r="H42" s="55">
        <f t="shared" ref="H42:T42" si="66">IFERROR(H43/SUM(H22:H26),"-")</f>
        <v>0.38805970149253732</v>
      </c>
      <c r="I42" s="55">
        <f t="shared" si="66"/>
        <v>0.36052631578947369</v>
      </c>
      <c r="J42" s="55">
        <f t="shared" si="66"/>
        <v>0.44137931034482758</v>
      </c>
      <c r="K42" s="55">
        <f t="shared" si="66"/>
        <v>0.4098360655737705</v>
      </c>
      <c r="L42" s="55">
        <f t="shared" si="66"/>
        <v>0.36210131332082551</v>
      </c>
      <c r="M42" s="55">
        <f t="shared" si="66"/>
        <v>0.48289473684210527</v>
      </c>
      <c r="N42" s="55">
        <f t="shared" si="66"/>
        <v>0.41570881226053641</v>
      </c>
      <c r="O42" s="55">
        <f t="shared" si="66"/>
        <v>0.3902439024390244</v>
      </c>
      <c r="P42" s="55">
        <f t="shared" si="66"/>
        <v>0.28162973552537529</v>
      </c>
      <c r="Q42" s="55">
        <f t="shared" si="66"/>
        <v>0.37138508371385082</v>
      </c>
      <c r="R42" s="55">
        <f t="shared" si="66"/>
        <v>0.30017921146953402</v>
      </c>
      <c r="S42" s="55">
        <f t="shared" si="66"/>
        <v>0.44605809128630708</v>
      </c>
      <c r="T42" s="1250">
        <f t="shared" si="66"/>
        <v>0.3289902280130293</v>
      </c>
      <c r="U42" s="1"/>
      <c r="V42" s="55">
        <f t="shared" ref="V42:BE42" si="67">IFERROR(V43/SUM(V22:V26),"-")</f>
        <v>0.40404040404040403</v>
      </c>
      <c r="W42" s="55">
        <f t="shared" si="67"/>
        <v>0.25</v>
      </c>
      <c r="X42" s="55">
        <f t="shared" si="67"/>
        <v>0.38805970149253732</v>
      </c>
      <c r="Y42" s="55">
        <f t="shared" si="67"/>
        <v>0.38563829787234044</v>
      </c>
      <c r="Z42" s="55">
        <f t="shared" si="67"/>
        <v>0.37437185929648242</v>
      </c>
      <c r="AA42" s="55">
        <f t="shared" si="67"/>
        <v>0.36052631578947369</v>
      </c>
      <c r="AB42" s="55">
        <f t="shared" si="67"/>
        <v>0.40364583333333331</v>
      </c>
      <c r="AC42" s="55">
        <f t="shared" si="67"/>
        <v>0.39678284182305629</v>
      </c>
      <c r="AD42" s="55">
        <f t="shared" si="67"/>
        <v>0.44137931034482758</v>
      </c>
      <c r="AE42" s="55">
        <f t="shared" si="67"/>
        <v>0.36129032258064514</v>
      </c>
      <c r="AF42" s="55">
        <f t="shared" si="67"/>
        <v>0.48870636550308011</v>
      </c>
      <c r="AG42" s="55">
        <f t="shared" si="67"/>
        <v>0.4098360655737705</v>
      </c>
      <c r="AH42" s="55">
        <f t="shared" si="67"/>
        <v>0.19085487077534791</v>
      </c>
      <c r="AI42" s="55">
        <f t="shared" si="67"/>
        <v>0.15717092337917485</v>
      </c>
      <c r="AJ42" s="55">
        <f t="shared" si="67"/>
        <v>0.36210131332082551</v>
      </c>
      <c r="AK42" s="55">
        <f t="shared" si="67"/>
        <v>0.28330522765598654</v>
      </c>
      <c r="AL42" s="55">
        <f t="shared" si="67"/>
        <v>0.39203675344563554</v>
      </c>
      <c r="AM42" s="55">
        <f t="shared" si="67"/>
        <v>0.48289473684210527</v>
      </c>
      <c r="AN42" s="55">
        <f t="shared" si="67"/>
        <v>0.39076154806491886</v>
      </c>
      <c r="AO42" s="55">
        <f t="shared" si="67"/>
        <v>0.38297872340425532</v>
      </c>
      <c r="AP42" s="55">
        <f t="shared" si="67"/>
        <v>0.41570881226053641</v>
      </c>
      <c r="AQ42" s="55">
        <f t="shared" si="67"/>
        <v>0.36269430051813473</v>
      </c>
      <c r="AR42" s="55">
        <f t="shared" si="67"/>
        <v>0.36224899598393573</v>
      </c>
      <c r="AS42" s="55">
        <f t="shared" si="67"/>
        <v>0.3902439024390244</v>
      </c>
      <c r="AT42" s="55">
        <f t="shared" si="67"/>
        <v>0.15202952029520295</v>
      </c>
      <c r="AU42" s="55">
        <f t="shared" si="67"/>
        <v>0.24081920903954801</v>
      </c>
      <c r="AV42" s="55">
        <f t="shared" si="67"/>
        <v>0.28162973552537529</v>
      </c>
      <c r="AW42" s="55">
        <f t="shared" si="67"/>
        <v>0.24881889763779527</v>
      </c>
      <c r="AX42" s="55">
        <f t="shared" si="67"/>
        <v>0.22137983320697499</v>
      </c>
      <c r="AY42" s="55">
        <f t="shared" si="67"/>
        <v>0.37138508371385082</v>
      </c>
      <c r="AZ42" s="55">
        <f t="shared" si="67"/>
        <v>0.27288135593220336</v>
      </c>
      <c r="BA42" s="55">
        <f t="shared" si="67"/>
        <v>0.29680759275237273</v>
      </c>
      <c r="BB42" s="55">
        <f t="shared" si="67"/>
        <v>0.30017921146953402</v>
      </c>
      <c r="BC42" s="55">
        <f t="shared" si="67"/>
        <v>0.29888551165146909</v>
      </c>
      <c r="BD42" s="55">
        <f t="shared" si="67"/>
        <v>0.34362139917695472</v>
      </c>
      <c r="BE42" s="55">
        <f t="shared" si="67"/>
        <v>0.44605809128630708</v>
      </c>
      <c r="BF42" s="19" t="s">
        <v>79</v>
      </c>
      <c r="BG42" s="1443">
        <v>0.25055187940597534</v>
      </c>
      <c r="BH42" s="1443">
        <v>5.9536933898925781E-2</v>
      </c>
      <c r="BI42" s="1443">
        <v>0.32899022102355957</v>
      </c>
      <c r="BJ42" s="1443">
        <v>0.22843822836875916</v>
      </c>
      <c r="BK42" s="1443">
        <v>0.32069340348243713</v>
      </c>
      <c r="BL42" s="1443">
        <v>0.37296748161315918</v>
      </c>
      <c r="BM42" s="1443">
        <v>0.31567797064781189</v>
      </c>
    </row>
    <row r="43" spans="1:65" x14ac:dyDescent="0.25">
      <c r="A43" s="69" t="s">
        <v>226</v>
      </c>
      <c r="B43" s="19" t="s">
        <v>85</v>
      </c>
      <c r="C43" s="53">
        <f>INDEX(V43:AG43,$B$2)</f>
        <v>155</v>
      </c>
      <c r="D43" s="53">
        <f xml:space="preserve"> INDEX(AH43:AS43,$B$2)</f>
        <v>313</v>
      </c>
      <c r="E43" s="53">
        <f xml:space="preserve"> INDEX(AT43:BE43,$B$2)</f>
        <v>322</v>
      </c>
      <c r="F43" s="53">
        <f xml:space="preserve"> INDEX(BG43:BR43,$B$2)</f>
        <v>298</v>
      </c>
      <c r="H43" s="4">
        <f>INDEX(V43:X43,3)</f>
        <v>130</v>
      </c>
      <c r="I43" s="4">
        <f>INDEX(Y43:AA43,3)</f>
        <v>137</v>
      </c>
      <c r="J43" s="4">
        <f>INDEX(AB43:AD43,3)</f>
        <v>192</v>
      </c>
      <c r="K43" s="4">
        <f>INDEX(AE43:AG43,3)</f>
        <v>200</v>
      </c>
      <c r="L43" s="4">
        <f>INDEX(AH43:AJ43,3)</f>
        <v>193</v>
      </c>
      <c r="M43" s="4">
        <f>INDEX(AK43:AM43,3)</f>
        <v>367</v>
      </c>
      <c r="N43" s="4">
        <f>INDEX(AN43:AP43,3)</f>
        <v>434</v>
      </c>
      <c r="O43" s="4">
        <f>INDEX(AQ43:AS43,3)</f>
        <v>528</v>
      </c>
      <c r="P43" s="4">
        <f>INDEX(AT43:AV43,3)</f>
        <v>394</v>
      </c>
      <c r="Q43" s="4">
        <f>INDEX(AW43:AY43,3)</f>
        <v>488</v>
      </c>
      <c r="R43" s="4">
        <f>INDEX(AZ43:BB43,3)</f>
        <v>335</v>
      </c>
      <c r="S43" s="4">
        <f>INDEX(BC43:BE43,3)</f>
        <v>430</v>
      </c>
      <c r="T43" s="1244">
        <f>INDEX(BG43:BI43,IF(B2&lt;=3, B2, 3))</f>
        <v>303</v>
      </c>
      <c r="U43" s="1"/>
      <c r="V43" s="4">
        <v>120</v>
      </c>
      <c r="W43" s="4">
        <v>80</v>
      </c>
      <c r="X43" s="4">
        <v>130</v>
      </c>
      <c r="Y43" s="4">
        <v>145</v>
      </c>
      <c r="Z43" s="4">
        <v>149</v>
      </c>
      <c r="AA43" s="4">
        <v>137</v>
      </c>
      <c r="AB43" s="4">
        <v>155</v>
      </c>
      <c r="AC43" s="4">
        <v>148</v>
      </c>
      <c r="AD43" s="4">
        <v>192</v>
      </c>
      <c r="AE43" s="4">
        <v>168</v>
      </c>
      <c r="AF43" s="4">
        <v>238</v>
      </c>
      <c r="AG43" s="4">
        <v>200</v>
      </c>
      <c r="AH43" s="4">
        <v>96</v>
      </c>
      <c r="AI43" s="4">
        <v>80</v>
      </c>
      <c r="AJ43" s="4">
        <v>193</v>
      </c>
      <c r="AK43" s="4">
        <v>168</v>
      </c>
      <c r="AL43" s="4">
        <v>256</v>
      </c>
      <c r="AM43" s="4">
        <v>367</v>
      </c>
      <c r="AN43" s="4">
        <v>313</v>
      </c>
      <c r="AO43" s="4">
        <v>342</v>
      </c>
      <c r="AP43" s="4">
        <v>434</v>
      </c>
      <c r="AQ43" s="4">
        <v>420</v>
      </c>
      <c r="AR43" s="4">
        <v>451</v>
      </c>
      <c r="AS43" s="4">
        <v>528</v>
      </c>
      <c r="AT43" s="4">
        <v>206</v>
      </c>
      <c r="AU43" s="4">
        <v>341</v>
      </c>
      <c r="AV43" s="4">
        <v>394</v>
      </c>
      <c r="AW43" s="4">
        <v>316</v>
      </c>
      <c r="AX43" s="4">
        <v>292</v>
      </c>
      <c r="AY43" s="4">
        <v>488</v>
      </c>
      <c r="AZ43" s="4">
        <v>322</v>
      </c>
      <c r="BA43" s="4">
        <v>344</v>
      </c>
      <c r="BB43" s="4">
        <v>335</v>
      </c>
      <c r="BC43" s="4">
        <v>295</v>
      </c>
      <c r="BD43" s="4">
        <v>334</v>
      </c>
      <c r="BE43" s="4">
        <v>430</v>
      </c>
      <c r="BF43" s="19" t="s">
        <v>1011</v>
      </c>
      <c r="BG43" s="1443">
        <v>227</v>
      </c>
      <c r="BH43" s="1443">
        <v>54</v>
      </c>
      <c r="BI43" s="1443">
        <v>303</v>
      </c>
      <c r="BJ43" s="1443">
        <v>196</v>
      </c>
      <c r="BK43" s="1443">
        <v>296</v>
      </c>
      <c r="BL43" s="1443">
        <v>367</v>
      </c>
      <c r="BM43" s="1443">
        <v>298</v>
      </c>
    </row>
    <row r="44" spans="1:65" x14ac:dyDescent="0.25">
      <c r="A44" s="69"/>
      <c r="B44" s="19" t="s">
        <v>80</v>
      </c>
      <c r="C44" s="49">
        <f>IFERROR(C77/C43,"-")</f>
        <v>1.735483870967742</v>
      </c>
      <c r="D44" s="49">
        <f>IFERROR(D77/D43,"-")</f>
        <v>2.1725239616613417</v>
      </c>
      <c r="E44" s="49">
        <f>IFERROR(E77/E43,"-")</f>
        <v>2.5621118012422359</v>
      </c>
      <c r="F44" s="49">
        <f>IFERROR(F77/F43,"-")</f>
        <v>2.2852348993288589</v>
      </c>
      <c r="H44" s="49">
        <f t="shared" ref="H44:S44" si="68">IFERROR(H77/H43,"-")</f>
        <v>1.7538461538461538</v>
      </c>
      <c r="I44" s="49">
        <f t="shared" si="68"/>
        <v>1.7956204379562044</v>
      </c>
      <c r="J44" s="49">
        <f t="shared" si="68"/>
        <v>1.8229166666666667</v>
      </c>
      <c r="K44" s="49">
        <f t="shared" si="68"/>
        <v>1.72</v>
      </c>
      <c r="L44" s="49">
        <f t="shared" si="68"/>
        <v>1.8808290155440415</v>
      </c>
      <c r="M44" s="49">
        <f t="shared" si="68"/>
        <v>2.6839237057220711</v>
      </c>
      <c r="N44" s="49">
        <f t="shared" si="68"/>
        <v>2.1589861751152073</v>
      </c>
      <c r="O44" s="49">
        <f t="shared" si="68"/>
        <v>2.1136363636363638</v>
      </c>
      <c r="P44" s="49">
        <f t="shared" si="68"/>
        <v>2.1700507614213196</v>
      </c>
      <c r="Q44" s="49">
        <f t="shared" si="68"/>
        <v>2.6885245901639343</v>
      </c>
      <c r="R44" s="49">
        <f t="shared" si="68"/>
        <v>2.6298507462686569</v>
      </c>
      <c r="S44" s="49">
        <f t="shared" si="68"/>
        <v>3.8697674418604651</v>
      </c>
      <c r="T44" s="1249">
        <f>IFERROR(T77/T43,"-")</f>
        <v>2.778877887788779</v>
      </c>
      <c r="U44" s="1"/>
      <c r="V44" s="49">
        <f t="shared" ref="V44:BE44" si="69">IFERROR(V77/V43,"-")</f>
        <v>1.825</v>
      </c>
      <c r="W44" s="49">
        <f t="shared" si="69"/>
        <v>1.7875000000000001</v>
      </c>
      <c r="X44" s="49">
        <f t="shared" si="69"/>
        <v>1.7538461538461538</v>
      </c>
      <c r="Y44" s="49">
        <f t="shared" si="69"/>
        <v>1.9241379310344828</v>
      </c>
      <c r="Z44" s="49">
        <f t="shared" si="69"/>
        <v>1.6711409395973154</v>
      </c>
      <c r="AA44" s="49">
        <f t="shared" si="69"/>
        <v>1.7956204379562044</v>
      </c>
      <c r="AB44" s="49">
        <f t="shared" si="69"/>
        <v>1.735483870967742</v>
      </c>
      <c r="AC44" s="49">
        <f t="shared" si="69"/>
        <v>1.7635135135135136</v>
      </c>
      <c r="AD44" s="49">
        <f t="shared" si="69"/>
        <v>1.8229166666666667</v>
      </c>
      <c r="AE44" s="49">
        <f t="shared" si="69"/>
        <v>1.6607142857142858</v>
      </c>
      <c r="AF44" s="49">
        <f t="shared" si="69"/>
        <v>2.0756302521008405</v>
      </c>
      <c r="AG44" s="49">
        <f t="shared" si="69"/>
        <v>1.72</v>
      </c>
      <c r="AH44" s="49">
        <f t="shared" si="69"/>
        <v>1.3958333333333333</v>
      </c>
      <c r="AI44" s="49">
        <f t="shared" si="69"/>
        <v>1.5249999999999999</v>
      </c>
      <c r="AJ44" s="49">
        <f t="shared" si="69"/>
        <v>1.8808290155440415</v>
      </c>
      <c r="AK44" s="49">
        <f t="shared" si="69"/>
        <v>2.0178571428571428</v>
      </c>
      <c r="AL44" s="49">
        <f t="shared" si="69"/>
        <v>2.08984375</v>
      </c>
      <c r="AM44" s="49">
        <f t="shared" si="69"/>
        <v>2.6839237057220711</v>
      </c>
      <c r="AN44" s="49">
        <f t="shared" si="69"/>
        <v>2.1725239616613417</v>
      </c>
      <c r="AO44" s="49">
        <f t="shared" si="69"/>
        <v>2.3801169590643276</v>
      </c>
      <c r="AP44" s="49">
        <f t="shared" si="69"/>
        <v>2.1589861751152073</v>
      </c>
      <c r="AQ44" s="49">
        <f t="shared" si="69"/>
        <v>2.0976190476190477</v>
      </c>
      <c r="AR44" s="49">
        <f t="shared" si="69"/>
        <v>2.0731707317073171</v>
      </c>
      <c r="AS44" s="49">
        <f t="shared" si="69"/>
        <v>2.1136363636363638</v>
      </c>
      <c r="AT44" s="49">
        <f t="shared" si="69"/>
        <v>1.5533980582524272</v>
      </c>
      <c r="AU44" s="49">
        <f t="shared" si="69"/>
        <v>1.9530791788856305</v>
      </c>
      <c r="AV44" s="49">
        <f t="shared" si="69"/>
        <v>2.1700507614213196</v>
      </c>
      <c r="AW44" s="49">
        <f t="shared" si="69"/>
        <v>2.0569620253164556</v>
      </c>
      <c r="AX44" s="49">
        <f t="shared" si="69"/>
        <v>2.0102739726027399</v>
      </c>
      <c r="AY44" s="49">
        <f t="shared" si="69"/>
        <v>2.6885245901639343</v>
      </c>
      <c r="AZ44" s="49">
        <f t="shared" si="69"/>
        <v>2.5621118012422359</v>
      </c>
      <c r="BA44" s="49">
        <f t="shared" si="69"/>
        <v>2.5784883720930232</v>
      </c>
      <c r="BB44" s="49">
        <f t="shared" si="69"/>
        <v>2.6298507462686569</v>
      </c>
      <c r="BC44" s="49">
        <f t="shared" si="69"/>
        <v>2.1288135593220341</v>
      </c>
      <c r="BD44" s="49">
        <f t="shared" si="69"/>
        <v>2.6736526946107784</v>
      </c>
      <c r="BE44" s="49">
        <f t="shared" si="69"/>
        <v>3.8697674418604651</v>
      </c>
      <c r="BF44" s="19" t="s">
        <v>80</v>
      </c>
      <c r="BG44" s="1443">
        <v>2.3876652717590332</v>
      </c>
      <c r="BH44" s="1443">
        <v>1.8148148059844971</v>
      </c>
      <c r="BI44" s="1443">
        <v>2.7788779735565186</v>
      </c>
      <c r="BJ44" s="1443">
        <v>1.9948979616165161</v>
      </c>
      <c r="BK44" s="1443">
        <v>2.3378379344940186</v>
      </c>
      <c r="BL44" s="1443">
        <v>2.3978202342987061</v>
      </c>
      <c r="BM44" s="1443">
        <v>2.2852349281311035</v>
      </c>
    </row>
    <row r="45" spans="1:65" x14ac:dyDescent="0.25">
      <c r="A45" s="15" t="s">
        <v>225</v>
      </c>
      <c r="B45" s="19" t="s">
        <v>78</v>
      </c>
      <c r="C45" s="53">
        <f>SUM(V45                                                                                                                                                                                                                           : INDEX(V45:AG45,$B$2))</f>
        <v>259</v>
      </c>
      <c r="D45" s="53">
        <f>SUM(AH45                                                                                                                                                                                                                        : INDEX(AH45:AS45,$B$2))</f>
        <v>412</v>
      </c>
      <c r="E45" s="53">
        <f>SUM(AT45                                                                                                                                                                                                                        : INDEX(AT45:BE45,$B$2))</f>
        <v>289</v>
      </c>
      <c r="F45" s="53">
        <f>SUM(BG45                                                                                                                                                                                                                          : INDEX(BG45:BR45,$B$2))</f>
        <v>379</v>
      </c>
      <c r="H45" s="4">
        <f>SUM(V45:X45)</f>
        <v>93</v>
      </c>
      <c r="I45" s="4">
        <f>SUM(Y45:AA45)</f>
        <v>129</v>
      </c>
      <c r="J45" s="4">
        <f>SUM(AB45:AD45)</f>
        <v>143</v>
      </c>
      <c r="K45" s="4">
        <f>SUM(AE45:AG45)</f>
        <v>114</v>
      </c>
      <c r="L45" s="4">
        <f>SUM(AH45:AJ45)</f>
        <v>47</v>
      </c>
      <c r="M45" s="4">
        <f>SUM(AK45:AM45)</f>
        <v>284</v>
      </c>
      <c r="N45" s="4">
        <f>SUM(AN45:AP45)</f>
        <v>316</v>
      </c>
      <c r="O45" s="4">
        <f>SUM(AQ45:AS45)</f>
        <v>385</v>
      </c>
      <c r="P45" s="4">
        <f>SUM(AT45:AV45)</f>
        <v>151</v>
      </c>
      <c r="Q45" s="4">
        <f>SUM(AW45:AY45)</f>
        <v>106</v>
      </c>
      <c r="R45" s="4">
        <f>SUM(AZ45:BB45)</f>
        <v>88</v>
      </c>
      <c r="S45" s="4">
        <f>SUM(BC45:BE45)</f>
        <v>84</v>
      </c>
      <c r="T45" s="1244">
        <f>SUM(BG45:BI45)</f>
        <v>75</v>
      </c>
      <c r="U45" s="1"/>
      <c r="V45" s="4">
        <v>49</v>
      </c>
      <c r="W45" s="4">
        <v>20</v>
      </c>
      <c r="X45" s="4">
        <v>24</v>
      </c>
      <c r="Y45" s="4">
        <v>53</v>
      </c>
      <c r="Z45" s="4">
        <v>36</v>
      </c>
      <c r="AA45" s="4">
        <v>40</v>
      </c>
      <c r="AB45" s="4">
        <v>37</v>
      </c>
      <c r="AC45" s="4">
        <v>39</v>
      </c>
      <c r="AD45" s="4">
        <v>67</v>
      </c>
      <c r="AE45" s="4">
        <v>33</v>
      </c>
      <c r="AF45" s="4">
        <v>49</v>
      </c>
      <c r="AG45" s="4">
        <v>32</v>
      </c>
      <c r="AH45" s="4">
        <v>8</v>
      </c>
      <c r="AI45" s="4">
        <v>8</v>
      </c>
      <c r="AJ45" s="4">
        <v>31</v>
      </c>
      <c r="AK45" s="4">
        <v>57</v>
      </c>
      <c r="AL45" s="4">
        <v>91</v>
      </c>
      <c r="AM45" s="4">
        <v>136</v>
      </c>
      <c r="AN45" s="4">
        <v>81</v>
      </c>
      <c r="AO45" s="4">
        <v>84</v>
      </c>
      <c r="AP45" s="4">
        <v>151</v>
      </c>
      <c r="AQ45" s="4">
        <v>122</v>
      </c>
      <c r="AR45" s="4">
        <v>149</v>
      </c>
      <c r="AS45" s="4">
        <v>114</v>
      </c>
      <c r="AT45" s="152">
        <f t="shared" ref="AT45:BE45" si="70">SUM(AT32:AT36)</f>
        <v>39</v>
      </c>
      <c r="AU45" s="152">
        <f t="shared" si="70"/>
        <v>74</v>
      </c>
      <c r="AV45" s="152">
        <f t="shared" si="70"/>
        <v>38</v>
      </c>
      <c r="AW45" s="152">
        <f t="shared" si="70"/>
        <v>35</v>
      </c>
      <c r="AX45" s="152">
        <f t="shared" si="70"/>
        <v>36</v>
      </c>
      <c r="AY45" s="152">
        <f t="shared" si="70"/>
        <v>35</v>
      </c>
      <c r="AZ45" s="152">
        <f t="shared" si="70"/>
        <v>32</v>
      </c>
      <c r="BA45" s="152">
        <f t="shared" si="70"/>
        <v>33</v>
      </c>
      <c r="BB45" s="152">
        <f t="shared" si="70"/>
        <v>23</v>
      </c>
      <c r="BC45" s="152">
        <f t="shared" si="70"/>
        <v>33</v>
      </c>
      <c r="BD45" s="152">
        <f t="shared" si="70"/>
        <v>26</v>
      </c>
      <c r="BE45" s="152">
        <f t="shared" si="70"/>
        <v>25</v>
      </c>
      <c r="BF45" s="19" t="s">
        <v>87</v>
      </c>
      <c r="BG45" s="1443">
        <v>28</v>
      </c>
      <c r="BH45" s="1443">
        <v>8</v>
      </c>
      <c r="BI45" s="1443">
        <v>39</v>
      </c>
      <c r="BJ45" s="1443">
        <v>40</v>
      </c>
      <c r="BK45" s="1443">
        <v>98</v>
      </c>
      <c r="BL45" s="1443">
        <v>101</v>
      </c>
      <c r="BM45" s="1443">
        <v>65</v>
      </c>
    </row>
    <row r="46" spans="1:65" x14ac:dyDescent="0.25">
      <c r="A46" s="35" t="s">
        <v>32</v>
      </c>
      <c r="B46" s="19"/>
      <c r="C46" s="49"/>
      <c r="D46" s="49"/>
      <c r="E46" s="49"/>
      <c r="F46" s="48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49"/>
      <c r="BG46" s="1"/>
      <c r="BH46" s="1"/>
      <c r="BI46" s="1"/>
      <c r="BJ46" s="1"/>
      <c r="BK46" s="1"/>
      <c r="BL46" s="1"/>
      <c r="BM46" s="1437"/>
    </row>
    <row r="47" spans="1:65" x14ac:dyDescent="0.25">
      <c r="A47" s="35" t="s">
        <v>32</v>
      </c>
    </row>
    <row r="48" spans="1:65" x14ac:dyDescent="0.25">
      <c r="A48" s="36" t="s">
        <v>207</v>
      </c>
      <c r="B48" s="20" t="s">
        <v>50</v>
      </c>
      <c r="C48" s="1253" t="str">
        <f>$C$3</f>
        <v>YTD '15</v>
      </c>
      <c r="D48" s="1254" t="str">
        <f>$D$3</f>
        <v>YTD '16</v>
      </c>
      <c r="E48" s="1255" t="str">
        <f>$E$3</f>
        <v>YTD '17</v>
      </c>
      <c r="F48" s="1256" t="str">
        <f>$F$3</f>
        <v>YTD '18</v>
      </c>
      <c r="G48" s="2" t="s">
        <v>32</v>
      </c>
      <c r="H48" s="24" t="str">
        <f>$H$3</f>
        <v>Q1 '15</v>
      </c>
      <c r="I48" s="24" t="str">
        <f>$I$3</f>
        <v>Q2 '15</v>
      </c>
      <c r="J48" s="24" t="str">
        <f>$J$3</f>
        <v>Q3 '15</v>
      </c>
      <c r="K48" s="24" t="str">
        <f>$K$3</f>
        <v>Q4 '15</v>
      </c>
      <c r="L48" s="26" t="str">
        <f>$L$3</f>
        <v>Q1 '16</v>
      </c>
      <c r="M48" s="26" t="str">
        <f>$M$3</f>
        <v>Q2 '16</v>
      </c>
      <c r="N48" s="26" t="str">
        <f>$N$3</f>
        <v>Q3 '16</v>
      </c>
      <c r="O48" s="26" t="str">
        <f>$O$3</f>
        <v>Q4 '16</v>
      </c>
      <c r="P48" s="24" t="str">
        <f>$P$3</f>
        <v>Q1 '17</v>
      </c>
      <c r="Q48" s="24" t="str">
        <f>$Q$3</f>
        <v>Q2 '17</v>
      </c>
      <c r="R48" s="24" t="str">
        <f>$R$3</f>
        <v>Q3 '17</v>
      </c>
      <c r="S48" s="24" t="str">
        <f>$S$3</f>
        <v>Q4 '17</v>
      </c>
      <c r="T48" s="1241" t="str">
        <f>$T$3</f>
        <v>Q1'28</v>
      </c>
      <c r="U48" s="16" t="s">
        <v>32</v>
      </c>
      <c r="V48" s="24" t="s">
        <v>0</v>
      </c>
      <c r="W48" s="24" t="s">
        <v>1</v>
      </c>
      <c r="X48" s="24" t="s">
        <v>2</v>
      </c>
      <c r="Y48" s="24" t="s">
        <v>3</v>
      </c>
      <c r="Z48" s="24" t="s">
        <v>4</v>
      </c>
      <c r="AA48" s="24" t="s">
        <v>5</v>
      </c>
      <c r="AB48" s="24" t="s">
        <v>6</v>
      </c>
      <c r="AC48" s="24" t="s">
        <v>7</v>
      </c>
      <c r="AD48" s="24" t="s">
        <v>8</v>
      </c>
      <c r="AE48" s="24" t="s">
        <v>9</v>
      </c>
      <c r="AF48" s="24" t="s">
        <v>10</v>
      </c>
      <c r="AG48" s="24" t="s">
        <v>11</v>
      </c>
      <c r="AH48" s="25" t="s">
        <v>12</v>
      </c>
      <c r="AI48" s="25" t="s">
        <v>13</v>
      </c>
      <c r="AJ48" s="25" t="s">
        <v>14</v>
      </c>
      <c r="AK48" s="25" t="s">
        <v>15</v>
      </c>
      <c r="AL48" s="25" t="s">
        <v>16</v>
      </c>
      <c r="AM48" s="25" t="s">
        <v>17</v>
      </c>
      <c r="AN48" s="25" t="s">
        <v>18</v>
      </c>
      <c r="AO48" s="25" t="s">
        <v>19</v>
      </c>
      <c r="AP48" s="25" t="s">
        <v>20</v>
      </c>
      <c r="AQ48" s="25" t="s">
        <v>21</v>
      </c>
      <c r="AR48" s="25" t="s">
        <v>22</v>
      </c>
      <c r="AS48" s="25" t="s">
        <v>23</v>
      </c>
      <c r="AT48" s="22" t="s">
        <v>24</v>
      </c>
      <c r="AU48" s="22" t="s">
        <v>25</v>
      </c>
      <c r="AV48" s="22" t="s">
        <v>26</v>
      </c>
      <c r="AW48" s="22" t="s">
        <v>27</v>
      </c>
      <c r="AX48" s="22" t="s">
        <v>28</v>
      </c>
      <c r="AY48" s="22" t="s">
        <v>29</v>
      </c>
      <c r="AZ48" s="27" t="s">
        <v>96</v>
      </c>
      <c r="BA48" s="27" t="s">
        <v>97</v>
      </c>
      <c r="BB48" s="27" t="s">
        <v>98</v>
      </c>
      <c r="BC48" s="27" t="s">
        <v>99</v>
      </c>
      <c r="BD48" s="27" t="s">
        <v>100</v>
      </c>
      <c r="BE48" s="27" t="s">
        <v>101</v>
      </c>
      <c r="BF48" s="1400" t="s">
        <v>748</v>
      </c>
      <c r="BG48" s="1241">
        <v>43118</v>
      </c>
      <c r="BH48" s="1241">
        <v>43149</v>
      </c>
      <c r="BI48" s="1241">
        <v>43177</v>
      </c>
      <c r="BJ48" s="1241">
        <v>43208</v>
      </c>
      <c r="BK48" s="1241">
        <v>43238</v>
      </c>
      <c r="BL48" s="1241">
        <v>43269</v>
      </c>
      <c r="BM48" s="1241">
        <v>43299</v>
      </c>
    </row>
    <row r="49" spans="1:65" x14ac:dyDescent="0.25">
      <c r="A49" s="15" t="s">
        <v>183</v>
      </c>
      <c r="B49" s="15" t="s">
        <v>56</v>
      </c>
      <c r="C49" s="53">
        <f>SUM(V49                                                                                                                                                                                                                      : INDEX(V49:AG49,$B$2))</f>
        <v>7370.5630000000001</v>
      </c>
      <c r="D49" s="53">
        <f>SUM(AH49                                                                                                                                                                                                                      : INDEX(AH49:AS49,$B$2))</f>
        <v>6487.0780000000004</v>
      </c>
      <c r="E49" s="53">
        <f>SUM(AT49                                                                                                                                                                                                                       : INDEX(AT49:BE49,$B$2))</f>
        <v>20216.924500000001</v>
      </c>
      <c r="F49" s="53">
        <f>SUM(BG49                                                                                                                                                                                                                         : INDEX(BG49:BR49,$B$2))</f>
        <v>0</v>
      </c>
      <c r="G49" s="4"/>
      <c r="H49" s="4">
        <f t="shared" ref="H49:H56" si="71">SUM(V49:X49)</f>
        <v>2741.527</v>
      </c>
      <c r="I49" s="4">
        <f t="shared" ref="I49:I59" si="72">SUM(Y49:AA49)</f>
        <v>1944.3539999999998</v>
      </c>
      <c r="J49" s="4">
        <f t="shared" ref="J49:J59" si="73">SUM(AB49:AD49)</f>
        <v>4511.8670000000002</v>
      </c>
      <c r="K49" s="4">
        <f t="shared" ref="K49:K59" si="74">SUM(AE49:AG49)</f>
        <v>5217.6805000000004</v>
      </c>
      <c r="L49" s="4">
        <f t="shared" ref="L49:L59" si="75">SUM(AH49:AJ49)</f>
        <v>1872.193</v>
      </c>
      <c r="M49" s="4">
        <f t="shared" ref="M49:M59" si="76">SUM(AK49:AM49)</f>
        <v>3569.3700000000003</v>
      </c>
      <c r="N49" s="4">
        <f t="shared" ref="N49:N59" si="77">SUM(AN49:AP49)</f>
        <v>2852.7579999999998</v>
      </c>
      <c r="O49" s="4">
        <f t="shared" ref="O49:O59" si="78">SUM(AQ49:AS49)</f>
        <v>3080.8694999999998</v>
      </c>
      <c r="P49" s="4">
        <f t="shared" ref="P49:P59" si="79">SUM(AT49:AV49)</f>
        <v>5329.3245000000006</v>
      </c>
      <c r="Q49" s="4">
        <f t="shared" ref="Q49:Q59" si="80">SUM(AW49:AY49)</f>
        <v>11945.6</v>
      </c>
      <c r="R49" s="4">
        <f t="shared" ref="R49:R59" si="81">SUM(AZ49:BB49)</f>
        <v>10743.600999999999</v>
      </c>
      <c r="S49" s="4">
        <f t="shared" ref="S49:S59" si="82">SUM(BC49:BE49)</f>
        <v>20127.222999999998</v>
      </c>
      <c r="T49" s="1244">
        <f>SUM(BG49:BI49)</f>
        <v>0</v>
      </c>
      <c r="U49" s="4"/>
      <c r="V49" s="44">
        <v>578.75699999999995</v>
      </c>
      <c r="W49" s="44">
        <v>225.52699999999999</v>
      </c>
      <c r="X49" s="44">
        <v>1937.2429999999999</v>
      </c>
      <c r="Y49" s="44">
        <v>841.63199999999995</v>
      </c>
      <c r="Z49" s="44">
        <v>590.96699999999998</v>
      </c>
      <c r="AA49" s="44">
        <v>511.755</v>
      </c>
      <c r="AB49" s="44">
        <v>2684.6819999999998</v>
      </c>
      <c r="AC49" s="44">
        <v>508.12900000000002</v>
      </c>
      <c r="AD49" s="44">
        <v>1319.056</v>
      </c>
      <c r="AE49" s="44">
        <v>723.47400000000005</v>
      </c>
      <c r="AF49" s="44">
        <v>1315.0930000000001</v>
      </c>
      <c r="AG49" s="44">
        <v>3179.1134999999999</v>
      </c>
      <c r="AH49" s="44">
        <v>672.32799999999997</v>
      </c>
      <c r="AI49" s="44">
        <v>439.19</v>
      </c>
      <c r="AJ49" s="44">
        <v>760.67499999999995</v>
      </c>
      <c r="AK49" s="44">
        <v>1140.2950000000001</v>
      </c>
      <c r="AL49" s="44">
        <v>1084.577</v>
      </c>
      <c r="AM49" s="4">
        <v>1344.498</v>
      </c>
      <c r="AN49" s="4">
        <v>1045.5150000000001</v>
      </c>
      <c r="AO49" s="4">
        <v>678.625</v>
      </c>
      <c r="AP49" s="4">
        <v>1128.6179999999999</v>
      </c>
      <c r="AQ49" s="4">
        <v>523.58199999999999</v>
      </c>
      <c r="AR49" s="4">
        <v>653.01499999999999</v>
      </c>
      <c r="AS49" s="4">
        <v>1904.2725</v>
      </c>
      <c r="AT49" s="4">
        <v>1097.587</v>
      </c>
      <c r="AU49" s="4">
        <v>2116.5275000000001</v>
      </c>
      <c r="AV49" s="4">
        <v>2115.21</v>
      </c>
      <c r="AW49" s="4">
        <v>4994.8500000000004</v>
      </c>
      <c r="AX49" s="4">
        <v>3824.19</v>
      </c>
      <c r="AY49" s="4">
        <v>3126.56</v>
      </c>
      <c r="AZ49" s="4">
        <v>2942</v>
      </c>
      <c r="BA49" s="4">
        <v>4065.5059999999999</v>
      </c>
      <c r="BB49" s="4">
        <v>3736.0949999999998</v>
      </c>
      <c r="BC49" s="4">
        <v>4841.1530000000002</v>
      </c>
      <c r="BD49" s="4">
        <v>4637.3599999999997</v>
      </c>
      <c r="BE49" s="4">
        <v>10648.71</v>
      </c>
      <c r="BF49" s="51"/>
      <c r="BG49" s="44"/>
      <c r="BH49" s="44"/>
      <c r="BI49" s="44"/>
      <c r="BJ49" s="44"/>
      <c r="BK49" s="44"/>
      <c r="BL49" s="44"/>
      <c r="BM49" s="44"/>
    </row>
    <row r="50" spans="1:65" x14ac:dyDescent="0.25">
      <c r="A50" s="15" t="s">
        <v>184</v>
      </c>
      <c r="B50" s="15" t="s">
        <v>43</v>
      </c>
      <c r="C50" s="53">
        <f>SUM(V50                                                                                                                                                                                                                     : INDEX(V50:AG50,$B$2))</f>
        <v>12270.823500000002</v>
      </c>
      <c r="D50" s="53">
        <f>SUM(AH50                                                                                                                                                                                                                       : INDEX(AH50:AS50,$B$2))</f>
        <v>30273.359000000091</v>
      </c>
      <c r="E50" s="53">
        <f>SUM(AT50                                                                                                                                                                                                                       : INDEX(AT50:BE50,$B$2))</f>
        <v>51559.47600000001</v>
      </c>
      <c r="F50" s="53">
        <f>SUM(BG50                                                                                                                                                                                                                         : INDEX(BG50:BR50,$B$2))</f>
        <v>0</v>
      </c>
      <c r="G50" s="4"/>
      <c r="H50" s="4">
        <f t="shared" si="71"/>
        <v>3591.0780000000004</v>
      </c>
      <c r="I50" s="4">
        <f t="shared" si="72"/>
        <v>6053.2404999999999</v>
      </c>
      <c r="J50" s="4">
        <f t="shared" si="73"/>
        <v>8532.2970000000005</v>
      </c>
      <c r="K50" s="4">
        <f t="shared" si="74"/>
        <v>11519.329000000031</v>
      </c>
      <c r="L50" s="4">
        <f t="shared" si="75"/>
        <v>6117.1859999999997</v>
      </c>
      <c r="M50" s="4">
        <f t="shared" si="76"/>
        <v>19395.235000000081</v>
      </c>
      <c r="N50" s="4">
        <f t="shared" si="77"/>
        <v>19926.978500000077</v>
      </c>
      <c r="O50" s="4">
        <f t="shared" si="78"/>
        <v>29267.241500000171</v>
      </c>
      <c r="P50" s="4">
        <f t="shared" si="79"/>
        <v>16527.08600000001</v>
      </c>
      <c r="Q50" s="4">
        <f t="shared" si="80"/>
        <v>27310.799999999999</v>
      </c>
      <c r="R50" s="4">
        <f t="shared" si="81"/>
        <v>26010.633999999998</v>
      </c>
      <c r="S50" s="4">
        <f t="shared" si="82"/>
        <v>34341.881000000001</v>
      </c>
      <c r="T50" s="1244">
        <f t="shared" ref="T50:T61" si="83">SUM(BG50:BI50)</f>
        <v>0</v>
      </c>
      <c r="U50" s="4"/>
      <c r="V50" s="44">
        <v>1443.3910000000001</v>
      </c>
      <c r="W50" s="44">
        <v>748.14300000000003</v>
      </c>
      <c r="X50" s="44">
        <v>1399.5440000000001</v>
      </c>
      <c r="Y50" s="44">
        <v>2506.721</v>
      </c>
      <c r="Z50" s="44">
        <v>1762.7895000000001</v>
      </c>
      <c r="AA50" s="44">
        <v>1783.73</v>
      </c>
      <c r="AB50" s="44">
        <v>2626.5050000000001</v>
      </c>
      <c r="AC50" s="44">
        <v>1577.1310000000001</v>
      </c>
      <c r="AD50" s="44">
        <v>4328.6610000000001</v>
      </c>
      <c r="AE50" s="44">
        <v>2297.9850000000001</v>
      </c>
      <c r="AF50" s="44">
        <v>6033.5350000000299</v>
      </c>
      <c r="AG50" s="44">
        <v>3187.8090000000002</v>
      </c>
      <c r="AH50" s="44">
        <v>1056.748</v>
      </c>
      <c r="AI50" s="44">
        <v>604.54399999999998</v>
      </c>
      <c r="AJ50" s="44">
        <v>4455.8940000000002</v>
      </c>
      <c r="AK50" s="44">
        <v>5200.0320000000102</v>
      </c>
      <c r="AL50" s="44">
        <v>4443.8230000000003</v>
      </c>
      <c r="AM50" s="4">
        <v>9751.3800000000701</v>
      </c>
      <c r="AN50" s="4">
        <v>4760.9380000000101</v>
      </c>
      <c r="AO50" s="4">
        <v>5674.0470000000196</v>
      </c>
      <c r="AP50" s="4">
        <v>9491.9935000000496</v>
      </c>
      <c r="AQ50" s="4">
        <v>6519.5280000000203</v>
      </c>
      <c r="AR50" s="4">
        <v>7622.0060000000503</v>
      </c>
      <c r="AS50" s="4">
        <v>15125.7075000001</v>
      </c>
      <c r="AT50" s="4">
        <v>2756.6320000000001</v>
      </c>
      <c r="AU50" s="4">
        <v>3733.1240000000098</v>
      </c>
      <c r="AV50" s="4">
        <v>10037.33</v>
      </c>
      <c r="AW50" s="4">
        <v>6735.61</v>
      </c>
      <c r="AX50" s="4">
        <v>6413.6</v>
      </c>
      <c r="AY50" s="4">
        <v>14161.59</v>
      </c>
      <c r="AZ50" s="4">
        <v>7721.59</v>
      </c>
      <c r="BA50" s="4">
        <v>9044.1270000000004</v>
      </c>
      <c r="BB50" s="4">
        <v>9244.9169999999995</v>
      </c>
      <c r="BC50" s="4">
        <v>5889.4459999999999</v>
      </c>
      <c r="BD50" s="4">
        <v>9846.3080000000009</v>
      </c>
      <c r="BE50" s="4">
        <v>18606.127</v>
      </c>
      <c r="BF50" s="51"/>
      <c r="BG50" s="44"/>
      <c r="BH50" s="44"/>
      <c r="BI50" s="44"/>
      <c r="BJ50" s="44"/>
      <c r="BK50" s="44"/>
      <c r="BL50" s="44"/>
      <c r="BM50" s="44"/>
    </row>
    <row r="51" spans="1:65" x14ac:dyDescent="0.25">
      <c r="A51" s="15" t="s">
        <v>185</v>
      </c>
      <c r="B51" s="15" t="s">
        <v>44</v>
      </c>
      <c r="C51" s="53">
        <f>SUM(V51                                                                                                                                                                                                                     : INDEX(V51:AG51,$B$2))</f>
        <v>9195.4014999999999</v>
      </c>
      <c r="D51" s="53">
        <f>SUM(AH51                                                                                                                                                                                                                       : INDEX(AH51:AS51,$B$2))</f>
        <v>13085.359999999999</v>
      </c>
      <c r="E51" s="53">
        <f>SUM(AT51                                                                                                                                                                                                                       : INDEX(AT51:BE51,$B$2))</f>
        <v>19385.427</v>
      </c>
      <c r="F51" s="53">
        <f>SUM(BG51                                                                                                                                                                                                                         : INDEX(BG51:BR51,$B$2))</f>
        <v>0</v>
      </c>
      <c r="G51" s="4"/>
      <c r="H51" s="4">
        <f t="shared" si="71"/>
        <v>3013.9840000000004</v>
      </c>
      <c r="I51" s="4">
        <f t="shared" si="72"/>
        <v>4259.1795000000002</v>
      </c>
      <c r="J51" s="4">
        <f t="shared" si="73"/>
        <v>5810.9159999999993</v>
      </c>
      <c r="K51" s="4">
        <f t="shared" si="74"/>
        <v>9602.3770000000204</v>
      </c>
      <c r="L51" s="4">
        <f t="shared" si="75"/>
        <v>2184.7129999999988</v>
      </c>
      <c r="M51" s="4">
        <f t="shared" si="76"/>
        <v>7456.6570000000002</v>
      </c>
      <c r="N51" s="4">
        <f t="shared" si="77"/>
        <v>11819.907000000019</v>
      </c>
      <c r="O51" s="4">
        <f t="shared" si="78"/>
        <v>14683.51300000003</v>
      </c>
      <c r="P51" s="4">
        <f t="shared" si="79"/>
        <v>7620.2669999999998</v>
      </c>
      <c r="Q51" s="4">
        <f t="shared" si="80"/>
        <v>8536.630000000001</v>
      </c>
      <c r="R51" s="4">
        <f t="shared" si="81"/>
        <v>8896.4310000000005</v>
      </c>
      <c r="S51" s="4">
        <f t="shared" si="82"/>
        <v>7958.6849999999995</v>
      </c>
      <c r="T51" s="1244">
        <f t="shared" si="83"/>
        <v>0</v>
      </c>
      <c r="U51" s="4"/>
      <c r="V51" s="44">
        <v>900.697</v>
      </c>
      <c r="W51" s="44">
        <v>986.32799999999997</v>
      </c>
      <c r="X51" s="44">
        <v>1126.9590000000001</v>
      </c>
      <c r="Y51" s="44">
        <v>1109.8240000000001</v>
      </c>
      <c r="Z51" s="44">
        <v>1587.0785000000001</v>
      </c>
      <c r="AA51" s="44">
        <v>1562.277</v>
      </c>
      <c r="AB51" s="44">
        <v>1922.2380000000001</v>
      </c>
      <c r="AC51" s="44">
        <v>1360.7660000000001</v>
      </c>
      <c r="AD51" s="44">
        <v>2527.9119999999998</v>
      </c>
      <c r="AE51" s="44">
        <v>2817.5140000000001</v>
      </c>
      <c r="AF51" s="44">
        <v>1627.8630000000001</v>
      </c>
      <c r="AG51" s="44">
        <v>5157.00000000002</v>
      </c>
      <c r="AH51" s="44">
        <v>925.79899999999895</v>
      </c>
      <c r="AI51" s="44">
        <v>756.42700000000002</v>
      </c>
      <c r="AJ51" s="44">
        <v>502.48700000000002</v>
      </c>
      <c r="AK51" s="44">
        <v>1484.2950000000001</v>
      </c>
      <c r="AL51" s="44">
        <v>1717.1189999999999</v>
      </c>
      <c r="AM51" s="4">
        <v>4255.2430000000004</v>
      </c>
      <c r="AN51" s="4">
        <v>3443.99</v>
      </c>
      <c r="AO51" s="4">
        <v>2777.319</v>
      </c>
      <c r="AP51" s="4">
        <v>5598.59800000002</v>
      </c>
      <c r="AQ51" s="4">
        <v>3823.0619999999999</v>
      </c>
      <c r="AR51" s="4">
        <v>3988.2570000000001</v>
      </c>
      <c r="AS51" s="4">
        <v>6872.1940000000304</v>
      </c>
      <c r="AT51" s="4">
        <v>2279.9690000000001</v>
      </c>
      <c r="AU51" s="4">
        <v>1583.258</v>
      </c>
      <c r="AV51" s="4">
        <v>3757.04</v>
      </c>
      <c r="AW51" s="4">
        <v>3820.79</v>
      </c>
      <c r="AX51" s="4">
        <v>2595.56</v>
      </c>
      <c r="AY51" s="4">
        <v>2120.2800000000002</v>
      </c>
      <c r="AZ51" s="4">
        <v>3228.53</v>
      </c>
      <c r="BA51" s="4">
        <v>2377.1729999999998</v>
      </c>
      <c r="BB51" s="4">
        <v>3290.7280000000001</v>
      </c>
      <c r="BC51" s="4">
        <v>2220.4459999999999</v>
      </c>
      <c r="BD51" s="4">
        <v>1710.84</v>
      </c>
      <c r="BE51" s="4">
        <v>4027.3989999999999</v>
      </c>
      <c r="BF51" s="51"/>
      <c r="BG51" s="44"/>
      <c r="BH51" s="44"/>
      <c r="BI51" s="44"/>
      <c r="BJ51" s="44"/>
      <c r="BK51" s="44"/>
      <c r="BL51" s="44"/>
      <c r="BM51" s="44"/>
    </row>
    <row r="52" spans="1:65" x14ac:dyDescent="0.25">
      <c r="A52" s="15" t="s">
        <v>186</v>
      </c>
      <c r="B52" s="15" t="s">
        <v>45</v>
      </c>
      <c r="C52" s="53">
        <f>SUM(V52                                                                                                                                                                                                                     : INDEX(V52:AG52,$B$2))</f>
        <v>10000.49</v>
      </c>
      <c r="D52" s="53">
        <f>SUM(AH52                                                                                                                                                                                                                     : INDEX(AH52:AS52,$B$2))</f>
        <v>14753.869000000001</v>
      </c>
      <c r="E52" s="53">
        <f>SUM(AT52                                                                                                                                                                                                                       : INDEX(AT52:BE52,$B$2))</f>
        <v>24635.103500000008</v>
      </c>
      <c r="F52" s="53">
        <f>SUM(BG52                                                                                                                                                                                                                         : INDEX(BG52:BR52,$B$2))</f>
        <v>0</v>
      </c>
      <c r="G52" s="4"/>
      <c r="H52" s="4">
        <f t="shared" si="71"/>
        <v>3643.8090000000002</v>
      </c>
      <c r="I52" s="4">
        <f t="shared" si="72"/>
        <v>4170.7929999999997</v>
      </c>
      <c r="J52" s="4">
        <f t="shared" si="73"/>
        <v>6769.6020000000008</v>
      </c>
      <c r="K52" s="4">
        <f t="shared" si="74"/>
        <v>10814.493</v>
      </c>
      <c r="L52" s="4">
        <f t="shared" si="75"/>
        <v>5918.3670000000002</v>
      </c>
      <c r="M52" s="4">
        <f t="shared" si="76"/>
        <v>6162.6</v>
      </c>
      <c r="N52" s="4">
        <f t="shared" si="77"/>
        <v>12859.71650000001</v>
      </c>
      <c r="O52" s="4">
        <f t="shared" si="78"/>
        <v>15217.122000000028</v>
      </c>
      <c r="P52" s="4">
        <f t="shared" si="79"/>
        <v>12892.733500000009</v>
      </c>
      <c r="Q52" s="4">
        <f t="shared" si="80"/>
        <v>8610.2799999999988</v>
      </c>
      <c r="R52" s="4">
        <f t="shared" si="81"/>
        <v>10907.094000000001</v>
      </c>
      <c r="S52" s="4">
        <f t="shared" si="82"/>
        <v>7965.1350000000002</v>
      </c>
      <c r="T52" s="1244">
        <f t="shared" si="83"/>
        <v>0</v>
      </c>
      <c r="U52" s="4"/>
      <c r="V52" s="44">
        <v>1123.3230000000001</v>
      </c>
      <c r="W52" s="44">
        <v>904.76700000000005</v>
      </c>
      <c r="X52" s="44">
        <v>1615.7190000000001</v>
      </c>
      <c r="Y52" s="44">
        <v>1001.768</v>
      </c>
      <c r="Z52" s="44">
        <v>973.64499999999998</v>
      </c>
      <c r="AA52" s="44">
        <v>2195.38</v>
      </c>
      <c r="AB52" s="44">
        <v>2185.8879999999999</v>
      </c>
      <c r="AC52" s="44">
        <v>1202.1400000000001</v>
      </c>
      <c r="AD52" s="44">
        <v>3381.5740000000001</v>
      </c>
      <c r="AE52" s="44">
        <v>2536.0300000000002</v>
      </c>
      <c r="AF52" s="44">
        <v>4341.701</v>
      </c>
      <c r="AG52" s="44">
        <v>3936.7620000000002</v>
      </c>
      <c r="AH52" s="44">
        <v>1277.04</v>
      </c>
      <c r="AI52" s="44">
        <v>1869.077</v>
      </c>
      <c r="AJ52" s="44">
        <v>2772.25</v>
      </c>
      <c r="AK52" s="44">
        <v>1264.825</v>
      </c>
      <c r="AL52" s="44">
        <v>1753.539</v>
      </c>
      <c r="AM52" s="4">
        <v>3144.2359999999999</v>
      </c>
      <c r="AN52" s="4">
        <v>2672.902</v>
      </c>
      <c r="AO52" s="4">
        <v>3768.77000000001</v>
      </c>
      <c r="AP52" s="4">
        <v>6418.0445</v>
      </c>
      <c r="AQ52" s="4">
        <v>3671.5749999999998</v>
      </c>
      <c r="AR52" s="4">
        <v>3967.9929999999999</v>
      </c>
      <c r="AS52" s="4">
        <v>7577.5540000000301</v>
      </c>
      <c r="AT52" s="4">
        <v>3159.2165</v>
      </c>
      <c r="AU52" s="4">
        <v>5424.7270000000099</v>
      </c>
      <c r="AV52" s="4">
        <v>4308.79</v>
      </c>
      <c r="AW52" s="4">
        <v>2774.46</v>
      </c>
      <c r="AX52" s="4">
        <v>3083.16</v>
      </c>
      <c r="AY52" s="4">
        <v>2752.66</v>
      </c>
      <c r="AZ52" s="4">
        <v>3132.09</v>
      </c>
      <c r="BA52" s="4">
        <v>3660.1480000000001</v>
      </c>
      <c r="BB52" s="4">
        <v>4114.8559999999998</v>
      </c>
      <c r="BC52" s="4">
        <v>1537.9960000000001</v>
      </c>
      <c r="BD52" s="4">
        <v>2936.3879999999999</v>
      </c>
      <c r="BE52" s="4">
        <v>3490.7510000000002</v>
      </c>
      <c r="BF52" s="51"/>
      <c r="BG52" s="44"/>
      <c r="BH52" s="44"/>
      <c r="BI52" s="44"/>
      <c r="BJ52" s="44"/>
      <c r="BK52" s="44"/>
      <c r="BL52" s="44"/>
      <c r="BM52" s="44"/>
    </row>
    <row r="53" spans="1:65" x14ac:dyDescent="0.25">
      <c r="A53" s="15" t="s">
        <v>187</v>
      </c>
      <c r="B53" s="15" t="s">
        <v>46</v>
      </c>
      <c r="C53" s="53">
        <f>SUM(V53                                                                                                                                                                                                                     : INDEX(V53:AG53,$B$2))</f>
        <v>8281.1255000000001</v>
      </c>
      <c r="D53" s="53">
        <f>SUM(AH53                                                                                                                                                                                                                     : INDEX(AH53:AS53,$B$2))</f>
        <v>10748.326000000001</v>
      </c>
      <c r="E53" s="53">
        <f>SUM(AT53                                                                                                                                                                                                                       : INDEX(AT53:BE53,$B$2))</f>
        <v>16508.927499999998</v>
      </c>
      <c r="F53" s="53">
        <f>SUM(BG53                                                                                                                                                                                                                         : INDEX(BG53:BR53,$B$2))</f>
        <v>0</v>
      </c>
      <c r="G53" s="4"/>
      <c r="H53" s="4">
        <f t="shared" si="71"/>
        <v>1952.962</v>
      </c>
      <c r="I53" s="4">
        <f t="shared" si="72"/>
        <v>4908.1305000000002</v>
      </c>
      <c r="J53" s="4">
        <f t="shared" si="73"/>
        <v>4366.8204999999998</v>
      </c>
      <c r="K53" s="4">
        <f t="shared" si="74"/>
        <v>7860.7075000000004</v>
      </c>
      <c r="L53" s="4">
        <f t="shared" si="75"/>
        <v>5808.7690000000002</v>
      </c>
      <c r="M53" s="4">
        <f t="shared" si="76"/>
        <v>3844.0459999999998</v>
      </c>
      <c r="N53" s="4">
        <f t="shared" si="77"/>
        <v>4691.4434999999994</v>
      </c>
      <c r="O53" s="4">
        <f t="shared" si="78"/>
        <v>12318.27500000002</v>
      </c>
      <c r="P53" s="4">
        <f t="shared" si="79"/>
        <v>9626.6674999999996</v>
      </c>
      <c r="Q53" s="4">
        <f t="shared" si="80"/>
        <v>5179.45</v>
      </c>
      <c r="R53" s="4">
        <f t="shared" si="81"/>
        <v>3839.652</v>
      </c>
      <c r="S53" s="4">
        <f t="shared" si="82"/>
        <v>3488.2004999999999</v>
      </c>
      <c r="T53" s="1244">
        <f t="shared" si="83"/>
        <v>0</v>
      </c>
      <c r="U53" s="4"/>
      <c r="V53" s="44">
        <v>530.08399999999995</v>
      </c>
      <c r="W53" s="44">
        <v>451.44900000000001</v>
      </c>
      <c r="X53" s="44">
        <v>971.42899999999997</v>
      </c>
      <c r="Y53" s="44">
        <v>2369.1405</v>
      </c>
      <c r="Z53" s="44">
        <v>1384.3610000000001</v>
      </c>
      <c r="AA53" s="44">
        <v>1154.6289999999999</v>
      </c>
      <c r="AB53" s="44">
        <v>1420.0329999999999</v>
      </c>
      <c r="AC53" s="44">
        <v>859.524</v>
      </c>
      <c r="AD53" s="44">
        <v>2087.2635</v>
      </c>
      <c r="AE53" s="44">
        <v>1430.2845</v>
      </c>
      <c r="AF53" s="44">
        <v>3005.5030000000002</v>
      </c>
      <c r="AG53" s="44">
        <v>3424.92</v>
      </c>
      <c r="AH53" s="44">
        <v>1330.8430000000001</v>
      </c>
      <c r="AI53" s="44">
        <v>1199.163</v>
      </c>
      <c r="AJ53" s="44">
        <v>3278.7629999999999</v>
      </c>
      <c r="AK53" s="44">
        <v>1240.7159999999999</v>
      </c>
      <c r="AL53" s="44">
        <v>1410.462</v>
      </c>
      <c r="AM53" s="4">
        <v>1192.8679999999999</v>
      </c>
      <c r="AN53" s="4">
        <v>1095.511</v>
      </c>
      <c r="AO53" s="4">
        <v>1414.9960000000001</v>
      </c>
      <c r="AP53" s="4">
        <v>2180.9364999999998</v>
      </c>
      <c r="AQ53" s="4">
        <v>2984.922</v>
      </c>
      <c r="AR53" s="4">
        <v>2618.1770000000001</v>
      </c>
      <c r="AS53" s="4">
        <v>6715.1760000000204</v>
      </c>
      <c r="AT53" s="4">
        <v>1720.3544999999999</v>
      </c>
      <c r="AU53" s="4">
        <v>3040.5129999999999</v>
      </c>
      <c r="AV53" s="4">
        <v>4865.8</v>
      </c>
      <c r="AW53" s="4">
        <v>2048.56</v>
      </c>
      <c r="AX53" s="4">
        <v>1657.9</v>
      </c>
      <c r="AY53" s="4">
        <v>1472.99</v>
      </c>
      <c r="AZ53" s="4">
        <v>1702.81</v>
      </c>
      <c r="BA53" s="4">
        <v>743.28200000000004</v>
      </c>
      <c r="BB53" s="4">
        <v>1393.56</v>
      </c>
      <c r="BC53" s="4">
        <v>476.11</v>
      </c>
      <c r="BD53" s="4">
        <v>966.83950000000004</v>
      </c>
      <c r="BE53" s="4">
        <v>2045.251</v>
      </c>
      <c r="BF53" s="51"/>
      <c r="BG53" s="44"/>
      <c r="BH53" s="44"/>
      <c r="BI53" s="44"/>
      <c r="BJ53" s="44"/>
      <c r="BK53" s="44"/>
      <c r="BL53" s="44"/>
      <c r="BM53" s="44"/>
    </row>
    <row r="54" spans="1:65" x14ac:dyDescent="0.25">
      <c r="A54" s="15" t="s">
        <v>188</v>
      </c>
      <c r="B54" s="15" t="s">
        <v>47</v>
      </c>
      <c r="C54" s="53">
        <f>SUM(V54                                                                                                                                                                                                                     : INDEX(V54:AG54,$B$2))</f>
        <v>7423.2724999999991</v>
      </c>
      <c r="D54" s="53">
        <f>SUM(AH54                                                                                                                                                                                                                     : INDEX(AH54:AS54,$B$2))</f>
        <v>14718.848999999998</v>
      </c>
      <c r="E54" s="53">
        <f>SUM(AT54                                                                                                                                                                                                                       : INDEX(AT54:BE54,$B$2))</f>
        <v>9109.1219999999994</v>
      </c>
      <c r="F54" s="53">
        <f>SUM(BG54                                                                                                                                                                                                                         : INDEX(BG54:BR54,$B$2))</f>
        <v>0</v>
      </c>
      <c r="G54" s="4"/>
      <c r="H54" s="4">
        <f t="shared" si="71"/>
        <v>2226.663</v>
      </c>
      <c r="I54" s="4">
        <f t="shared" si="72"/>
        <v>3811.4845</v>
      </c>
      <c r="J54" s="4">
        <f t="shared" si="73"/>
        <v>4049.9865</v>
      </c>
      <c r="K54" s="4">
        <f t="shared" si="74"/>
        <v>7352.7420000000002</v>
      </c>
      <c r="L54" s="4">
        <f t="shared" si="75"/>
        <v>4801.6819999999998</v>
      </c>
      <c r="M54" s="4">
        <f t="shared" si="76"/>
        <v>7911.0730000000003</v>
      </c>
      <c r="N54" s="4">
        <f t="shared" si="77"/>
        <v>5009.5820000000003</v>
      </c>
      <c r="O54" s="4">
        <f t="shared" si="78"/>
        <v>9922.6170000000093</v>
      </c>
      <c r="P54" s="4">
        <f t="shared" si="79"/>
        <v>3791.8919999999998</v>
      </c>
      <c r="Q54" s="4">
        <f t="shared" si="80"/>
        <v>4332.88</v>
      </c>
      <c r="R54" s="4">
        <f t="shared" si="81"/>
        <v>3151.8130000000001</v>
      </c>
      <c r="S54" s="4">
        <f t="shared" si="82"/>
        <v>3032.4674999999997</v>
      </c>
      <c r="T54" s="1244">
        <f t="shared" si="83"/>
        <v>0</v>
      </c>
      <c r="U54" s="4"/>
      <c r="V54" s="44">
        <v>575.85699999999997</v>
      </c>
      <c r="W54" s="44">
        <v>666.29300000000001</v>
      </c>
      <c r="X54" s="44">
        <v>984.51300000000003</v>
      </c>
      <c r="Y54" s="44">
        <v>1944.9684999999999</v>
      </c>
      <c r="Z54" s="44">
        <v>964.82</v>
      </c>
      <c r="AA54" s="44">
        <v>901.69600000000003</v>
      </c>
      <c r="AB54" s="44">
        <v>1385.125</v>
      </c>
      <c r="AC54" s="44">
        <v>850.41600000000005</v>
      </c>
      <c r="AD54" s="44">
        <v>1814.4455</v>
      </c>
      <c r="AE54" s="44">
        <v>1688.5650000000001</v>
      </c>
      <c r="AF54" s="44">
        <v>2676.241</v>
      </c>
      <c r="AG54" s="44">
        <v>2987.9360000000001</v>
      </c>
      <c r="AH54" s="44">
        <v>719.75</v>
      </c>
      <c r="AI54" s="44">
        <v>1248.867</v>
      </c>
      <c r="AJ54" s="44">
        <v>2833.0650000000001</v>
      </c>
      <c r="AK54" s="44">
        <v>1805.7670000000001</v>
      </c>
      <c r="AL54" s="44">
        <v>2847.5729999999999</v>
      </c>
      <c r="AM54" s="4">
        <v>3257.7330000000002</v>
      </c>
      <c r="AN54" s="4">
        <v>2006.0940000000001</v>
      </c>
      <c r="AO54" s="4">
        <v>1248.374</v>
      </c>
      <c r="AP54" s="4">
        <v>1755.114</v>
      </c>
      <c r="AQ54" s="4">
        <v>1052.402</v>
      </c>
      <c r="AR54" s="4">
        <v>2202.0239999999999</v>
      </c>
      <c r="AS54" s="4">
        <v>6668.1910000000098</v>
      </c>
      <c r="AT54" s="4">
        <v>506.363</v>
      </c>
      <c r="AU54" s="4">
        <v>1163.989</v>
      </c>
      <c r="AV54" s="4">
        <v>2121.54</v>
      </c>
      <c r="AW54" s="4">
        <v>1892.71</v>
      </c>
      <c r="AX54" s="4">
        <v>1420.3</v>
      </c>
      <c r="AY54" s="4">
        <v>1019.87</v>
      </c>
      <c r="AZ54" s="4">
        <v>984.35</v>
      </c>
      <c r="BA54" s="4">
        <v>940.17499999999995</v>
      </c>
      <c r="BB54" s="4">
        <v>1227.288</v>
      </c>
      <c r="BC54" s="4">
        <v>559.05600000000004</v>
      </c>
      <c r="BD54" s="4">
        <v>1198.8995</v>
      </c>
      <c r="BE54" s="4">
        <v>1274.5119999999999</v>
      </c>
      <c r="BF54" s="51"/>
      <c r="BG54" s="44"/>
      <c r="BH54" s="44"/>
      <c r="BI54" s="44"/>
      <c r="BJ54" s="44"/>
      <c r="BK54" s="44"/>
      <c r="BL54" s="44"/>
      <c r="BM54" s="44"/>
    </row>
    <row r="55" spans="1:65" x14ac:dyDescent="0.25">
      <c r="A55" s="15" t="s">
        <v>189</v>
      </c>
      <c r="B55" s="15" t="s">
        <v>48</v>
      </c>
      <c r="C55" s="53">
        <f>SUM(V55                                                                                                                                                                                                                    : INDEX(V55:AG55,$B$2))</f>
        <v>998.68899999999996</v>
      </c>
      <c r="D55" s="53">
        <f>SUM(AH55                                                                                                                                                                                                                     : INDEX(AH55:AS55,$B$2))</f>
        <v>7615.3810000000003</v>
      </c>
      <c r="E55" s="53">
        <f>SUM(AT55                                                                                                                                                                                                                         : INDEX(AT55:BE55,$B$2))</f>
        <v>13175.3325</v>
      </c>
      <c r="F55" s="53">
        <f>SUM(BG55                                                                                                                                                                                                                         : INDEX(BG55:BR55,$B$2))</f>
        <v>0</v>
      </c>
      <c r="G55" s="4"/>
      <c r="H55" s="4">
        <f t="shared" si="71"/>
        <v>249.67699999999999</v>
      </c>
      <c r="I55" s="4">
        <f t="shared" si="72"/>
        <v>356.13200000000001</v>
      </c>
      <c r="J55" s="4">
        <f t="shared" si="73"/>
        <v>2242.386</v>
      </c>
      <c r="K55" s="4">
        <f t="shared" si="74"/>
        <v>4741.2060000000001</v>
      </c>
      <c r="L55" s="4">
        <f t="shared" si="75"/>
        <v>3403.893</v>
      </c>
      <c r="M55" s="4">
        <f t="shared" si="76"/>
        <v>3393.9380000000001</v>
      </c>
      <c r="N55" s="4">
        <f t="shared" si="77"/>
        <v>5318.5424999999996</v>
      </c>
      <c r="O55" s="4">
        <f t="shared" si="78"/>
        <v>11959.72400000002</v>
      </c>
      <c r="P55" s="4">
        <f t="shared" si="79"/>
        <v>4974.6225000000004</v>
      </c>
      <c r="Q55" s="4">
        <f t="shared" si="80"/>
        <v>6413.41</v>
      </c>
      <c r="R55" s="4">
        <f t="shared" si="81"/>
        <v>4675.1170000000002</v>
      </c>
      <c r="S55" s="4">
        <f t="shared" si="82"/>
        <v>7831.067</v>
      </c>
      <c r="T55" s="1244">
        <f t="shared" si="83"/>
        <v>0</v>
      </c>
      <c r="U55" s="4"/>
      <c r="V55" s="44">
        <v>36.07</v>
      </c>
      <c r="W55" s="44">
        <v>113.072</v>
      </c>
      <c r="X55" s="44">
        <v>100.535</v>
      </c>
      <c r="Y55" s="44">
        <v>47.24</v>
      </c>
      <c r="Z55" s="44">
        <v>-34.981999999999999</v>
      </c>
      <c r="AA55" s="44">
        <v>343.87400000000002</v>
      </c>
      <c r="AB55" s="44">
        <v>392.88</v>
      </c>
      <c r="AC55" s="44">
        <v>389.87099999999998</v>
      </c>
      <c r="AD55" s="44">
        <v>1459.635</v>
      </c>
      <c r="AE55" s="44">
        <v>429.95350000000002</v>
      </c>
      <c r="AF55" s="44">
        <v>2127.8780000000002</v>
      </c>
      <c r="AG55" s="44">
        <v>2183.3744999999999</v>
      </c>
      <c r="AH55" s="44">
        <v>793.25400000000002</v>
      </c>
      <c r="AI55" s="44">
        <v>856.61</v>
      </c>
      <c r="AJ55" s="44">
        <v>1754.029</v>
      </c>
      <c r="AK55" s="44">
        <v>419.62599999999998</v>
      </c>
      <c r="AL55" s="44">
        <v>1222.71</v>
      </c>
      <c r="AM55" s="4">
        <v>1751.6020000000001</v>
      </c>
      <c r="AN55" s="4">
        <v>817.55</v>
      </c>
      <c r="AO55" s="4">
        <v>2241.4050000000002</v>
      </c>
      <c r="AP55" s="4">
        <v>2259.5875000000001</v>
      </c>
      <c r="AQ55" s="4">
        <v>3182.1260000000002</v>
      </c>
      <c r="AR55" s="4">
        <v>2341.7910000000002</v>
      </c>
      <c r="AS55" s="4">
        <v>6435.8070000000198</v>
      </c>
      <c r="AT55" s="4">
        <v>1340.424</v>
      </c>
      <c r="AU55" s="4">
        <v>1857.0685000000001</v>
      </c>
      <c r="AV55" s="4">
        <v>1777.13</v>
      </c>
      <c r="AW55" s="4">
        <v>2295.9299999999998</v>
      </c>
      <c r="AX55" s="4">
        <v>2065.11</v>
      </c>
      <c r="AY55" s="4">
        <v>2052.37</v>
      </c>
      <c r="AZ55" s="4">
        <v>1787.3</v>
      </c>
      <c r="BA55" s="4">
        <v>871.29700000000003</v>
      </c>
      <c r="BB55" s="4">
        <v>2016.52</v>
      </c>
      <c r="BC55" s="4">
        <v>2083.2550000000001</v>
      </c>
      <c r="BD55" s="4">
        <v>1330.722</v>
      </c>
      <c r="BE55" s="4">
        <v>4417.09</v>
      </c>
      <c r="BF55" s="51"/>
      <c r="BG55" s="44"/>
      <c r="BH55" s="44"/>
      <c r="BI55" s="44"/>
      <c r="BJ55" s="44"/>
      <c r="BK55" s="44"/>
      <c r="BL55" s="44"/>
      <c r="BM55" s="44"/>
    </row>
    <row r="56" spans="1:65" x14ac:dyDescent="0.25">
      <c r="A56" s="15" t="s">
        <v>190</v>
      </c>
      <c r="B56" s="15" t="s">
        <v>49</v>
      </c>
      <c r="C56" s="53">
        <f>SUM(V56                                                                                                                                                                                                                    : INDEX(V56:AG56,$B$2))</f>
        <v>0</v>
      </c>
      <c r="D56" s="53">
        <f>SUM(AH56                                                                                                                                                                                                                      : INDEX(AH56:AS56,$B$2))</f>
        <v>0</v>
      </c>
      <c r="E56" s="53">
        <f>SUM(AT56                                                                                                                                                                                                                        : INDEX(AT56:BE56,$B$2))</f>
        <v>6357.2129999999997</v>
      </c>
      <c r="F56" s="53">
        <f>SUM(BG56                                                                                                                                                                                                                         : INDEX(BG56:BR56,$B$2))</f>
        <v>0</v>
      </c>
      <c r="G56" s="4"/>
      <c r="H56" s="4">
        <f t="shared" si="71"/>
        <v>0</v>
      </c>
      <c r="I56" s="4">
        <f t="shared" si="72"/>
        <v>0</v>
      </c>
      <c r="J56" s="4">
        <f t="shared" si="73"/>
        <v>0</v>
      </c>
      <c r="K56" s="4">
        <f t="shared" si="74"/>
        <v>0</v>
      </c>
      <c r="L56" s="4">
        <f t="shared" si="75"/>
        <v>0</v>
      </c>
      <c r="M56" s="4">
        <f t="shared" si="76"/>
        <v>0</v>
      </c>
      <c r="N56" s="4">
        <f t="shared" si="77"/>
        <v>0</v>
      </c>
      <c r="O56" s="4">
        <f t="shared" si="78"/>
        <v>0</v>
      </c>
      <c r="P56" s="4">
        <f t="shared" si="79"/>
        <v>1875.5630000000001</v>
      </c>
      <c r="Q56" s="4">
        <f t="shared" si="80"/>
        <v>3729.12</v>
      </c>
      <c r="R56" s="4">
        <f t="shared" si="81"/>
        <v>2644.7079999999996</v>
      </c>
      <c r="S56" s="4">
        <f t="shared" si="82"/>
        <v>3985.5540000000001</v>
      </c>
      <c r="T56" s="1244">
        <f t="shared" si="83"/>
        <v>0</v>
      </c>
      <c r="U56" s="45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"/>
      <c r="AN56" s="4"/>
      <c r="AO56" s="4"/>
      <c r="AP56" s="4"/>
      <c r="AQ56" s="4"/>
      <c r="AR56" s="4"/>
      <c r="AS56" s="4"/>
      <c r="AT56" s="4"/>
      <c r="AU56" s="4">
        <v>1074.5830000000001</v>
      </c>
      <c r="AV56" s="4">
        <v>800.98</v>
      </c>
      <c r="AW56" s="4">
        <v>2179.69</v>
      </c>
      <c r="AX56" s="4">
        <v>894.63</v>
      </c>
      <c r="AY56" s="4">
        <v>654.79999999999995</v>
      </c>
      <c r="AZ56" s="4">
        <v>752.53</v>
      </c>
      <c r="BA56" s="4">
        <v>964.89800000000002</v>
      </c>
      <c r="BB56" s="4">
        <v>927.28</v>
      </c>
      <c r="BC56" s="4">
        <v>1054.7919999999999</v>
      </c>
      <c r="BD56" s="4">
        <v>995.22500000000002</v>
      </c>
      <c r="BE56" s="4">
        <v>1935.537</v>
      </c>
      <c r="BF56" s="51"/>
      <c r="BG56" s="44"/>
      <c r="BH56" s="44"/>
      <c r="BI56" s="44"/>
      <c r="BJ56" s="44"/>
      <c r="BK56" s="44"/>
      <c r="BL56" s="44"/>
      <c r="BM56" s="44"/>
    </row>
    <row r="57" spans="1:65" x14ac:dyDescent="0.25">
      <c r="A57" s="15" t="s">
        <v>334</v>
      </c>
      <c r="B57" s="15" t="s">
        <v>335</v>
      </c>
      <c r="C57" s="53">
        <f>SUM(V57                                                                                                                                                                                                                    : INDEX(V57:AG57,$B$2))</f>
        <v>4451.4349999999995</v>
      </c>
      <c r="D57" s="53">
        <f>SUM(AH57                                                                                                                                                                                                                      : INDEX(AH57:AS57,$B$2))</f>
        <v>22305.686000000002</v>
      </c>
      <c r="E57" s="53">
        <f>SUM(AT57                                                                                                                                                                                                                        : INDEX(AT57:BE57,$B$2))</f>
        <v>38978.035400000001</v>
      </c>
      <c r="F57" s="53">
        <f>SUM(BG57                                                                                                                                                                                                                         : INDEX(BG57:BR57,$B$2))</f>
        <v>0</v>
      </c>
      <c r="G57" s="4"/>
      <c r="H57" s="140">
        <f>SUM(V57:X57)</f>
        <v>100.027</v>
      </c>
      <c r="I57" s="140">
        <f>SUM(Y57:AA57)</f>
        <v>2275.85</v>
      </c>
      <c r="J57" s="140">
        <f>SUM(AB57:AD57)</f>
        <v>7879.6019999999999</v>
      </c>
      <c r="K57" s="140">
        <f>SUM(AE57:AG57)</f>
        <v>3168.5569999999998</v>
      </c>
      <c r="L57" s="140">
        <f>SUM(AH57:AJ57)</f>
        <v>6702.0780000000004</v>
      </c>
      <c r="M57" s="140">
        <f>SUM(AK57:AM57)</f>
        <v>11205.359</v>
      </c>
      <c r="N57" s="140">
        <f>SUM(AN57:AP57)</f>
        <v>10614.853999999999</v>
      </c>
      <c r="O57" s="140">
        <f>SUM(AQ57:AS57)</f>
        <v>21629.2667</v>
      </c>
      <c r="P57" s="140">
        <f>SUM(AT57:AV57)</f>
        <v>16642.222399999999</v>
      </c>
      <c r="Q57" s="140">
        <f>SUM(AW57:AY57)</f>
        <v>20197.303</v>
      </c>
      <c r="R57" s="140">
        <f>SUM(AZ57:BB57)</f>
        <v>18237.187000000002</v>
      </c>
      <c r="S57" s="140">
        <f>SUM(BC57:BE57)</f>
        <v>7159.6545000000006</v>
      </c>
      <c r="T57" s="1244">
        <f t="shared" si="83"/>
        <v>0</v>
      </c>
      <c r="U57" s="45"/>
      <c r="V57" s="44">
        <v>0</v>
      </c>
      <c r="W57" s="44">
        <v>0</v>
      </c>
      <c r="X57" s="44">
        <v>100.027</v>
      </c>
      <c r="Y57" s="44">
        <v>-100.027</v>
      </c>
      <c r="Z57" s="44">
        <v>0</v>
      </c>
      <c r="AA57" s="44">
        <v>2375.877</v>
      </c>
      <c r="AB57" s="44">
        <v>2075.558</v>
      </c>
      <c r="AC57" s="44">
        <v>791.35400000000004</v>
      </c>
      <c r="AD57" s="44">
        <v>5012.6899999999996</v>
      </c>
      <c r="AE57" s="44">
        <v>1468.0070000000001</v>
      </c>
      <c r="AF57" s="44">
        <v>1110</v>
      </c>
      <c r="AG57" s="44">
        <v>590.54999999999995</v>
      </c>
      <c r="AH57" s="44">
        <v>5389.3</v>
      </c>
      <c r="AI57" s="44">
        <v>722.77800000000002</v>
      </c>
      <c r="AJ57" s="44">
        <v>590</v>
      </c>
      <c r="AK57" s="44">
        <v>180</v>
      </c>
      <c r="AL57" s="44">
        <v>7635.21</v>
      </c>
      <c r="AM57" s="4">
        <v>3390.1489999999999</v>
      </c>
      <c r="AN57" s="4">
        <v>4398.2489999999998</v>
      </c>
      <c r="AO57" s="4">
        <v>4082.2379999999998</v>
      </c>
      <c r="AP57" s="4">
        <v>2134.3670000000002</v>
      </c>
      <c r="AQ57" s="4">
        <v>3945.3960000000002</v>
      </c>
      <c r="AR57" s="4">
        <v>13069.396000000001</v>
      </c>
      <c r="AS57" s="4">
        <v>4614.4746999999998</v>
      </c>
      <c r="AT57" s="4">
        <v>5714.2383999999993</v>
      </c>
      <c r="AU57" s="4">
        <v>2633.4140000000002</v>
      </c>
      <c r="AV57" s="4">
        <v>8294.57</v>
      </c>
      <c r="AW57" s="4">
        <v>1779.5429999999999</v>
      </c>
      <c r="AX57" s="4">
        <v>10025.27</v>
      </c>
      <c r="AY57" s="4">
        <v>8392.49</v>
      </c>
      <c r="AZ57" s="4">
        <v>2138.5100000000002</v>
      </c>
      <c r="BA57" s="4">
        <v>12794.557000000001</v>
      </c>
      <c r="BB57" s="4">
        <v>3304.12</v>
      </c>
      <c r="BC57" s="4">
        <v>3187.2289999999998</v>
      </c>
      <c r="BD57" s="4">
        <v>1398.0039999999999</v>
      </c>
      <c r="BE57" s="4">
        <v>2574.4214999999999</v>
      </c>
      <c r="BF57" s="51"/>
      <c r="BG57" s="44"/>
      <c r="BH57" s="44"/>
      <c r="BI57" s="44"/>
      <c r="BJ57" s="44"/>
      <c r="BK57" s="44"/>
      <c r="BL57" s="44"/>
      <c r="BM57" s="44"/>
    </row>
    <row r="58" spans="1:65" x14ac:dyDescent="0.25">
      <c r="A58" s="15"/>
      <c r="B58" s="3" t="s">
        <v>150</v>
      </c>
      <c r="C58" s="54">
        <f>SUM(C49:C55)</f>
        <v>55540.364999999998</v>
      </c>
      <c r="D58" s="54">
        <f>SUM(D49:D55)</f>
        <v>97682.222000000082</v>
      </c>
      <c r="E58" s="54">
        <f>SUM(E49:E55)</f>
        <v>154590.31300000002</v>
      </c>
      <c r="F58" s="53">
        <f>SUM(BG58                                                                                                                                                                                                                         : INDEX(BG58:BR58,$B$2))</f>
        <v>0</v>
      </c>
      <c r="G58" s="4"/>
      <c r="H58" s="4">
        <f>SUM(V58:X58)</f>
        <v>17419.7</v>
      </c>
      <c r="I58" s="4">
        <f>SUM(Y58:AA58)</f>
        <v>25503.313999999998</v>
      </c>
      <c r="J58" s="4">
        <f t="shared" si="73"/>
        <v>36283.875</v>
      </c>
      <c r="K58" s="4">
        <f t="shared" si="74"/>
        <v>57108.535000000054</v>
      </c>
      <c r="L58" s="4">
        <f t="shared" si="75"/>
        <v>30106.803</v>
      </c>
      <c r="M58" s="4">
        <f t="shared" si="76"/>
        <v>51732.919000000082</v>
      </c>
      <c r="N58" s="4">
        <f t="shared" si="77"/>
        <v>62478.928000000109</v>
      </c>
      <c r="O58" s="4">
        <f t="shared" si="78"/>
        <v>96449.362000000285</v>
      </c>
      <c r="P58" s="4">
        <f t="shared" si="79"/>
        <v>60762.593000000023</v>
      </c>
      <c r="Q58" s="4">
        <f t="shared" si="80"/>
        <v>72329.049999999988</v>
      </c>
      <c r="R58" s="4">
        <f>SUM(AZ58:BB58)</f>
        <v>68224.342000000004</v>
      </c>
      <c r="S58" s="4">
        <f t="shared" si="82"/>
        <v>84744.659</v>
      </c>
      <c r="T58" s="1244">
        <f>SUM(BG58:BI58)</f>
        <v>0</v>
      </c>
      <c r="U58" s="45"/>
      <c r="V58" s="44">
        <f t="shared" ref="V58:BE58" si="84">SUM(V49:V55)</f>
        <v>5188.1790000000001</v>
      </c>
      <c r="W58" s="44">
        <f t="shared" si="84"/>
        <v>4095.5790000000006</v>
      </c>
      <c r="X58" s="44">
        <f t="shared" si="84"/>
        <v>8135.942</v>
      </c>
      <c r="Y58" s="44">
        <f t="shared" si="84"/>
        <v>9821.2939999999999</v>
      </c>
      <c r="Z58" s="44">
        <f t="shared" si="84"/>
        <v>7228.6789999999992</v>
      </c>
      <c r="AA58" s="44">
        <f t="shared" si="84"/>
        <v>8453.3410000000003</v>
      </c>
      <c r="AB58" s="44">
        <f t="shared" si="84"/>
        <v>12617.350999999999</v>
      </c>
      <c r="AC58" s="44">
        <f t="shared" si="84"/>
        <v>6747.9770000000008</v>
      </c>
      <c r="AD58" s="44">
        <f t="shared" si="84"/>
        <v>16918.547000000002</v>
      </c>
      <c r="AE58" s="44">
        <f t="shared" si="84"/>
        <v>11923.806</v>
      </c>
      <c r="AF58" s="44">
        <f t="shared" si="84"/>
        <v>21127.814000000031</v>
      </c>
      <c r="AG58" s="44">
        <f t="shared" si="84"/>
        <v>24056.915000000023</v>
      </c>
      <c r="AH58" s="44">
        <f t="shared" si="84"/>
        <v>6775.7619999999988</v>
      </c>
      <c r="AI58" s="44">
        <f t="shared" si="84"/>
        <v>6973.8779999999997</v>
      </c>
      <c r="AJ58" s="44">
        <f t="shared" si="84"/>
        <v>16357.163</v>
      </c>
      <c r="AK58" s="44">
        <f t="shared" si="84"/>
        <v>12555.556000000011</v>
      </c>
      <c r="AL58" s="44">
        <f t="shared" si="84"/>
        <v>14479.803</v>
      </c>
      <c r="AM58" s="44">
        <f t="shared" si="84"/>
        <v>24697.560000000067</v>
      </c>
      <c r="AN58" s="44">
        <f t="shared" si="84"/>
        <v>15842.500000000011</v>
      </c>
      <c r="AO58" s="44">
        <f t="shared" si="84"/>
        <v>17803.536000000029</v>
      </c>
      <c r="AP58" s="44">
        <f t="shared" si="84"/>
        <v>28832.892000000073</v>
      </c>
      <c r="AQ58" s="44">
        <f t="shared" si="84"/>
        <v>21757.197000000018</v>
      </c>
      <c r="AR58" s="44">
        <f t="shared" si="84"/>
        <v>23393.263000000054</v>
      </c>
      <c r="AS58" s="44">
        <f t="shared" si="84"/>
        <v>51298.902000000213</v>
      </c>
      <c r="AT58" s="44">
        <f t="shared" si="84"/>
        <v>12860.545999999998</v>
      </c>
      <c r="AU58" s="44">
        <f t="shared" si="84"/>
        <v>18919.20700000002</v>
      </c>
      <c r="AV58" s="44">
        <f t="shared" si="84"/>
        <v>28982.840000000004</v>
      </c>
      <c r="AW58" s="44">
        <f t="shared" si="84"/>
        <v>24562.91</v>
      </c>
      <c r="AX58" s="44">
        <f t="shared" si="84"/>
        <v>21059.82</v>
      </c>
      <c r="AY58" s="44">
        <f t="shared" si="84"/>
        <v>26706.32</v>
      </c>
      <c r="AZ58" s="44">
        <f t="shared" si="84"/>
        <v>21498.67</v>
      </c>
      <c r="BA58" s="44">
        <f t="shared" si="84"/>
        <v>21701.707999999999</v>
      </c>
      <c r="BB58" s="44">
        <f t="shared" si="84"/>
        <v>25023.964</v>
      </c>
      <c r="BC58" s="44">
        <f t="shared" si="84"/>
        <v>17607.462000000003</v>
      </c>
      <c r="BD58" s="44">
        <f t="shared" si="84"/>
        <v>22627.357000000004</v>
      </c>
      <c r="BE58" s="44">
        <f t="shared" si="84"/>
        <v>44509.84</v>
      </c>
      <c r="BF58" s="53"/>
      <c r="BG58" s="1435"/>
      <c r="BH58" s="44"/>
      <c r="BI58" s="44"/>
      <c r="BJ58" s="44"/>
      <c r="BK58" s="44"/>
      <c r="BL58" s="44"/>
      <c r="BM58" s="44"/>
    </row>
    <row r="59" spans="1:65" s="29" customFormat="1" x14ac:dyDescent="0.25">
      <c r="A59" s="15" t="s">
        <v>206</v>
      </c>
      <c r="B59" s="3" t="s">
        <v>59</v>
      </c>
      <c r="C59" s="54">
        <f>SUM(C49:C56)</f>
        <v>55540.364999999998</v>
      </c>
      <c r="D59" s="54">
        <f>SUM(D49:D56)</f>
        <v>97682.222000000082</v>
      </c>
      <c r="E59" s="54">
        <f>SUM(E49:E56)</f>
        <v>160947.52600000001</v>
      </c>
      <c r="F59" s="53">
        <f>SUM(BG59                                                                                                                                                                                                                         : INDEX(BG59:BR59,$B$2))</f>
        <v>0</v>
      </c>
      <c r="G59" s="46"/>
      <c r="H59" s="4">
        <f>SUM(V59:X59)</f>
        <v>17419.7</v>
      </c>
      <c r="I59" s="4">
        <f t="shared" si="72"/>
        <v>25503.313999999998</v>
      </c>
      <c r="J59" s="4">
        <f t="shared" si="73"/>
        <v>36283.875</v>
      </c>
      <c r="K59" s="4">
        <f t="shared" si="74"/>
        <v>57108.534999999996</v>
      </c>
      <c r="L59" s="4">
        <f t="shared" si="75"/>
        <v>30106.803</v>
      </c>
      <c r="M59" s="4">
        <f t="shared" si="76"/>
        <v>51732.919000000096</v>
      </c>
      <c r="N59" s="4">
        <f t="shared" si="77"/>
        <v>62478.928000000102</v>
      </c>
      <c r="O59" s="4">
        <f t="shared" si="78"/>
        <v>96449.362000000299</v>
      </c>
      <c r="P59" s="4">
        <f t="shared" si="79"/>
        <v>62638.155999999995</v>
      </c>
      <c r="Q59" s="4">
        <f t="shared" si="80"/>
        <v>76058.17</v>
      </c>
      <c r="R59" s="4">
        <f t="shared" si="81"/>
        <v>70869.048999999999</v>
      </c>
      <c r="S59" s="4">
        <f t="shared" si="82"/>
        <v>88730.212999999989</v>
      </c>
      <c r="T59" s="1244">
        <f t="shared" si="83"/>
        <v>0</v>
      </c>
      <c r="U59" s="17"/>
      <c r="V59" s="47">
        <v>5188.1790000000001</v>
      </c>
      <c r="W59" s="47">
        <v>4095.5790000000002</v>
      </c>
      <c r="X59" s="47">
        <v>8135.942</v>
      </c>
      <c r="Y59" s="47">
        <v>9821.2939999999999</v>
      </c>
      <c r="Z59" s="47">
        <v>7228.6790000000001</v>
      </c>
      <c r="AA59" s="47">
        <v>8453.3410000000003</v>
      </c>
      <c r="AB59" s="47">
        <v>12617.351000000001</v>
      </c>
      <c r="AC59" s="47">
        <v>6747.9769999999999</v>
      </c>
      <c r="AD59" s="47">
        <v>16918.546999999999</v>
      </c>
      <c r="AE59" s="47">
        <v>11923.806</v>
      </c>
      <c r="AF59" s="47">
        <v>21127.813999999998</v>
      </c>
      <c r="AG59" s="47">
        <v>24056.915000000001</v>
      </c>
      <c r="AH59" s="47">
        <v>6775.7619999999997</v>
      </c>
      <c r="AI59" s="47">
        <v>6973.8779999999997</v>
      </c>
      <c r="AJ59" s="47">
        <v>16357.163</v>
      </c>
      <c r="AK59" s="47">
        <v>12555.556</v>
      </c>
      <c r="AL59" s="47">
        <v>14479.803</v>
      </c>
      <c r="AM59" s="47">
        <v>24697.5600000001</v>
      </c>
      <c r="AN59" s="47">
        <v>15842.5</v>
      </c>
      <c r="AO59" s="47">
        <v>17803.536</v>
      </c>
      <c r="AP59" s="47">
        <v>28832.892000000102</v>
      </c>
      <c r="AQ59" s="47">
        <v>21757.197</v>
      </c>
      <c r="AR59" s="47">
        <v>23393.263000000101</v>
      </c>
      <c r="AS59" s="47">
        <v>51298.902000000198</v>
      </c>
      <c r="AT59" s="46">
        <v>12860.545999999998</v>
      </c>
      <c r="AU59" s="46">
        <v>19993.79</v>
      </c>
      <c r="AV59" s="46">
        <v>29783.82</v>
      </c>
      <c r="AW59" s="46">
        <v>26742.6</v>
      </c>
      <c r="AX59" s="46">
        <v>21954.45</v>
      </c>
      <c r="AY59" s="46">
        <v>27361.119999999999</v>
      </c>
      <c r="AZ59" s="46">
        <v>22251.200000000001</v>
      </c>
      <c r="BA59" s="46">
        <v>22666.606</v>
      </c>
      <c r="BB59" s="46">
        <v>25951.242999999999</v>
      </c>
      <c r="BC59" s="46">
        <v>18662.254000000001</v>
      </c>
      <c r="BD59" s="46">
        <v>23622.581999999999</v>
      </c>
      <c r="BE59" s="46">
        <v>46445.377</v>
      </c>
      <c r="BF59" s="1463"/>
      <c r="BH59" s="47"/>
      <c r="BI59" s="47"/>
      <c r="BJ59" s="47"/>
      <c r="BK59" s="47"/>
      <c r="BL59" s="47"/>
      <c r="BM59" s="47"/>
    </row>
    <row r="60" spans="1:65" x14ac:dyDescent="0.25">
      <c r="A60" s="15" t="s">
        <v>336</v>
      </c>
      <c r="B60" s="3" t="s">
        <v>337</v>
      </c>
      <c r="C60" s="51">
        <f>C59+0.1*C57</f>
        <v>55985.508499999996</v>
      </c>
      <c r="D60" s="51">
        <f>D59+0.1*D57</f>
        <v>99912.79060000008</v>
      </c>
      <c r="E60" s="51">
        <f>E59+0.1*E57</f>
        <v>164845.32954000001</v>
      </c>
      <c r="F60" s="53">
        <f>SUM(BG60                                                                                                                                                                                                                         : INDEX(BG60:BR60,$B$2))</f>
        <v>0</v>
      </c>
      <c r="G60" s="4"/>
      <c r="H60" s="4">
        <f>H59+0.1*H57</f>
        <v>17429.702700000002</v>
      </c>
      <c r="I60" s="140">
        <f t="shared" ref="I60:S60" si="85">I59+0.1*I57</f>
        <v>25730.898999999998</v>
      </c>
      <c r="J60" s="140">
        <f t="shared" si="85"/>
        <v>37071.835200000001</v>
      </c>
      <c r="K60" s="140">
        <f t="shared" si="85"/>
        <v>57425.390699999996</v>
      </c>
      <c r="L60" s="140">
        <f t="shared" si="85"/>
        <v>30777.0108</v>
      </c>
      <c r="M60" s="140">
        <f t="shared" si="85"/>
        <v>52853.454900000099</v>
      </c>
      <c r="N60" s="140">
        <f t="shared" si="85"/>
        <v>63540.4134000001</v>
      </c>
      <c r="O60" s="140">
        <f t="shared" si="85"/>
        <v>98612.2886700003</v>
      </c>
      <c r="P60" s="140">
        <f t="shared" si="85"/>
        <v>64302.378239999998</v>
      </c>
      <c r="Q60" s="140">
        <f t="shared" si="85"/>
        <v>78077.900299999994</v>
      </c>
      <c r="R60" s="140">
        <f t="shared" si="85"/>
        <v>72692.767699999997</v>
      </c>
      <c r="S60" s="140">
        <f t="shared" si="85"/>
        <v>89446.178449999992</v>
      </c>
      <c r="T60" s="1244">
        <f t="shared" si="83"/>
        <v>0</v>
      </c>
      <c r="U60" s="4"/>
      <c r="V60" s="4">
        <v>5188.1790000000001</v>
      </c>
      <c r="W60" s="4">
        <v>4095.5790000000002</v>
      </c>
      <c r="X60" s="4">
        <v>8145.9447</v>
      </c>
      <c r="Y60" s="4">
        <v>9811.2913000000008</v>
      </c>
      <c r="Z60" s="4">
        <v>7228.6790000000001</v>
      </c>
      <c r="AA60" s="4">
        <v>8690.9287000000004</v>
      </c>
      <c r="AB60" s="4">
        <v>12824.906800000001</v>
      </c>
      <c r="AC60" s="4">
        <v>6827.1124</v>
      </c>
      <c r="AD60" s="4">
        <v>17419.815999999999</v>
      </c>
      <c r="AE60" s="4">
        <v>12070.6067</v>
      </c>
      <c r="AF60" s="4">
        <v>21238.813999999998</v>
      </c>
      <c r="AG60" s="4">
        <v>24115.97</v>
      </c>
      <c r="AH60" s="4">
        <v>7314.692</v>
      </c>
      <c r="AI60" s="4">
        <v>7046.1558000000005</v>
      </c>
      <c r="AJ60" s="4">
        <v>16416.163</v>
      </c>
      <c r="AK60" s="4">
        <v>12573.556</v>
      </c>
      <c r="AL60" s="4">
        <v>15243.324000000001</v>
      </c>
      <c r="AM60" s="4">
        <v>25036.574900000101</v>
      </c>
      <c r="AN60" s="4">
        <v>16282.3249</v>
      </c>
      <c r="AO60" s="4">
        <v>18211.7598</v>
      </c>
      <c r="AP60" s="4">
        <v>29046.3287000001</v>
      </c>
      <c r="AQ60" s="4">
        <v>22151.7366</v>
      </c>
      <c r="AR60" s="4">
        <v>24700.202600000099</v>
      </c>
      <c r="AS60" s="4">
        <v>51760.349470000197</v>
      </c>
      <c r="AT60" s="4">
        <v>13431.969839999998</v>
      </c>
      <c r="AU60" s="4">
        <v>20257.131399999998</v>
      </c>
      <c r="AV60" s="4">
        <v>30613.276999999998</v>
      </c>
      <c r="AW60" s="4">
        <v>26920.55</v>
      </c>
      <c r="AX60" s="4">
        <v>22956.98</v>
      </c>
      <c r="AY60" s="4">
        <v>28200.37</v>
      </c>
      <c r="AZ60" s="4">
        <v>22465.05</v>
      </c>
      <c r="BA60" s="4">
        <v>23946.062000000002</v>
      </c>
      <c r="BB60" s="4">
        <v>26281.654999999999</v>
      </c>
      <c r="BC60" s="4">
        <v>18980.976999999999</v>
      </c>
      <c r="BD60" s="4">
        <v>23762.382399999999</v>
      </c>
      <c r="BE60" s="4">
        <v>46702.819199999998</v>
      </c>
      <c r="BF60" s="51"/>
      <c r="BG60" s="1444"/>
      <c r="BH60" s="1444"/>
      <c r="BI60" s="1444"/>
      <c r="BJ60" s="1444"/>
      <c r="BK60" s="1444"/>
      <c r="BL60" s="1444"/>
      <c r="BM60" s="1444"/>
    </row>
    <row r="61" spans="1:65" x14ac:dyDescent="0.25">
      <c r="B61" s="3" t="s">
        <v>382</v>
      </c>
      <c r="C61" s="51">
        <f>C58+0.1*C57</f>
        <v>55985.508499999996</v>
      </c>
      <c r="D61" s="51">
        <f>D58+0.1*D57</f>
        <v>99912.79060000008</v>
      </c>
      <c r="E61" s="51">
        <f>E58+0.1*E57</f>
        <v>158488.11654000002</v>
      </c>
      <c r="F61" s="53">
        <f>SUM(BG61                                                                                                                                                                                                                         : INDEX(BG61:BR61,$B$2))</f>
        <v>0</v>
      </c>
      <c r="G61" s="4"/>
      <c r="H61" s="51">
        <f t="shared" ref="H61:BE61" si="86">H58+0.1*H57</f>
        <v>17429.702700000002</v>
      </c>
      <c r="I61" s="51">
        <f t="shared" si="86"/>
        <v>25730.898999999998</v>
      </c>
      <c r="J61" s="51">
        <f t="shared" si="86"/>
        <v>37071.835200000001</v>
      </c>
      <c r="K61" s="51">
        <f t="shared" si="86"/>
        <v>57425.390700000054</v>
      </c>
      <c r="L61" s="51">
        <f t="shared" si="86"/>
        <v>30777.0108</v>
      </c>
      <c r="M61" s="51">
        <f t="shared" si="86"/>
        <v>52853.454900000084</v>
      </c>
      <c r="N61" s="51">
        <f t="shared" si="86"/>
        <v>63540.413400000107</v>
      </c>
      <c r="O61" s="51">
        <f t="shared" si="86"/>
        <v>98612.288670000285</v>
      </c>
      <c r="P61" s="51">
        <f t="shared" si="86"/>
        <v>62426.815240000025</v>
      </c>
      <c r="Q61" s="51">
        <f t="shared" si="86"/>
        <v>74348.780299999984</v>
      </c>
      <c r="R61" s="51">
        <f t="shared" si="86"/>
        <v>70048.060700000002</v>
      </c>
      <c r="S61" s="51">
        <f t="shared" si="86"/>
        <v>85460.624450000003</v>
      </c>
      <c r="T61" s="1244">
        <f t="shared" si="83"/>
        <v>0</v>
      </c>
      <c r="U61" s="51">
        <f t="shared" si="86"/>
        <v>0</v>
      </c>
      <c r="V61" s="51">
        <f t="shared" si="86"/>
        <v>5188.1790000000001</v>
      </c>
      <c r="W61" s="51">
        <f t="shared" si="86"/>
        <v>4095.5790000000006</v>
      </c>
      <c r="X61" s="51">
        <f t="shared" si="86"/>
        <v>8145.9447</v>
      </c>
      <c r="Y61" s="51">
        <f t="shared" si="86"/>
        <v>9811.2913000000008</v>
      </c>
      <c r="Z61" s="51">
        <f t="shared" si="86"/>
        <v>7228.6789999999992</v>
      </c>
      <c r="AA61" s="51">
        <f t="shared" si="86"/>
        <v>8690.9287000000004</v>
      </c>
      <c r="AB61" s="51">
        <f t="shared" si="86"/>
        <v>12824.906799999999</v>
      </c>
      <c r="AC61" s="51">
        <f t="shared" si="86"/>
        <v>6827.1124000000009</v>
      </c>
      <c r="AD61" s="51">
        <f t="shared" si="86"/>
        <v>17419.816000000003</v>
      </c>
      <c r="AE61" s="51">
        <f t="shared" si="86"/>
        <v>12070.6067</v>
      </c>
      <c r="AF61" s="51">
        <f t="shared" si="86"/>
        <v>21238.814000000031</v>
      </c>
      <c r="AG61" s="51">
        <f t="shared" si="86"/>
        <v>24115.970000000023</v>
      </c>
      <c r="AH61" s="51">
        <f t="shared" si="86"/>
        <v>7314.6919999999991</v>
      </c>
      <c r="AI61" s="51">
        <f t="shared" si="86"/>
        <v>7046.1557999999995</v>
      </c>
      <c r="AJ61" s="51">
        <f t="shared" si="86"/>
        <v>16416.163</v>
      </c>
      <c r="AK61" s="51">
        <f t="shared" si="86"/>
        <v>12573.556000000011</v>
      </c>
      <c r="AL61" s="51">
        <f t="shared" si="86"/>
        <v>15243.324000000001</v>
      </c>
      <c r="AM61" s="51">
        <f t="shared" si="86"/>
        <v>25036.574900000065</v>
      </c>
      <c r="AN61" s="51">
        <f t="shared" si="86"/>
        <v>16282.324900000011</v>
      </c>
      <c r="AO61" s="51">
        <f t="shared" si="86"/>
        <v>18211.759800000029</v>
      </c>
      <c r="AP61" s="51">
        <f t="shared" si="86"/>
        <v>29046.328700000071</v>
      </c>
      <c r="AQ61" s="51">
        <f t="shared" si="86"/>
        <v>22151.736600000018</v>
      </c>
      <c r="AR61" s="51">
        <f t="shared" si="86"/>
        <v>24700.202600000055</v>
      </c>
      <c r="AS61" s="51">
        <f t="shared" si="86"/>
        <v>51760.349470000212</v>
      </c>
      <c r="AT61" s="51">
        <f t="shared" si="86"/>
        <v>13431.969839999998</v>
      </c>
      <c r="AU61" s="51">
        <f t="shared" si="86"/>
        <v>19182.548400000022</v>
      </c>
      <c r="AV61" s="51">
        <f t="shared" si="86"/>
        <v>29812.297000000002</v>
      </c>
      <c r="AW61" s="51">
        <f t="shared" si="86"/>
        <v>24740.864300000001</v>
      </c>
      <c r="AX61" s="51">
        <f t="shared" si="86"/>
        <v>22062.347000000002</v>
      </c>
      <c r="AY61" s="51">
        <f t="shared" si="86"/>
        <v>27545.569</v>
      </c>
      <c r="AZ61" s="51">
        <f t="shared" si="86"/>
        <v>21712.520999999997</v>
      </c>
      <c r="BA61" s="51">
        <f t="shared" si="86"/>
        <v>22981.163699999997</v>
      </c>
      <c r="BB61" s="51">
        <f>BB58+0.1*BB57</f>
        <v>25354.376</v>
      </c>
      <c r="BC61" s="51">
        <f t="shared" si="86"/>
        <v>17926.184900000004</v>
      </c>
      <c r="BD61" s="51">
        <f t="shared" si="86"/>
        <v>22767.157400000004</v>
      </c>
      <c r="BE61" s="51">
        <f t="shared" si="86"/>
        <v>44767.282149999999</v>
      </c>
      <c r="BF61" s="51"/>
      <c r="BG61" s="1444"/>
      <c r="BH61" s="1444"/>
      <c r="BI61" s="1444"/>
      <c r="BJ61" s="1444"/>
      <c r="BK61" s="1444"/>
      <c r="BL61" s="1444"/>
      <c r="BM61" s="1444"/>
    </row>
    <row r="62" spans="1:65" x14ac:dyDescent="0.25">
      <c r="A62" s="36" t="s">
        <v>58</v>
      </c>
      <c r="B62" s="20" t="s">
        <v>58</v>
      </c>
      <c r="C62" s="1253" t="str">
        <f>$C$3</f>
        <v>YTD '15</v>
      </c>
      <c r="D62" s="1254" t="str">
        <f>$D$3</f>
        <v>YTD '16</v>
      </c>
      <c r="E62" s="1255" t="str">
        <f>$E$3</f>
        <v>YTD '17</v>
      </c>
      <c r="F62" s="1256" t="str">
        <f>$F$3</f>
        <v>YTD '18</v>
      </c>
      <c r="G62" s="2" t="s">
        <v>32</v>
      </c>
      <c r="H62" s="24" t="str">
        <f>$H$3</f>
        <v>Q1 '15</v>
      </c>
      <c r="I62" s="24" t="str">
        <f>$I$3</f>
        <v>Q2 '15</v>
      </c>
      <c r="J62" s="24" t="str">
        <f>$J$3</f>
        <v>Q3 '15</v>
      </c>
      <c r="K62" s="24" t="str">
        <f>$K$3</f>
        <v>Q4 '15</v>
      </c>
      <c r="L62" s="26" t="str">
        <f>$L$3</f>
        <v>Q1 '16</v>
      </c>
      <c r="M62" s="26" t="str">
        <f>$M$3</f>
        <v>Q2 '16</v>
      </c>
      <c r="N62" s="26" t="str">
        <f>$N$3</f>
        <v>Q3 '16</v>
      </c>
      <c r="O62" s="26" t="str">
        <f>$O$3</f>
        <v>Q4 '16</v>
      </c>
      <c r="P62" s="24" t="str">
        <f>$P$3</f>
        <v>Q1 '17</v>
      </c>
      <c r="Q62" s="24" t="str">
        <f>$Q$3</f>
        <v>Q2 '17</v>
      </c>
      <c r="R62" s="24" t="str">
        <f>$R$3</f>
        <v>Q3 '17</v>
      </c>
      <c r="S62" s="24" t="str">
        <f>$S$3</f>
        <v>Q4 '17</v>
      </c>
      <c r="T62" s="1241" t="str">
        <f>$T$3</f>
        <v>Q1'28</v>
      </c>
      <c r="U62" s="16" t="s">
        <v>32</v>
      </c>
      <c r="V62" s="24" t="s">
        <v>0</v>
      </c>
      <c r="W62" s="24" t="s">
        <v>1</v>
      </c>
      <c r="X62" s="24" t="s">
        <v>2</v>
      </c>
      <c r="Y62" s="24" t="s">
        <v>3</v>
      </c>
      <c r="Z62" s="24" t="s">
        <v>4</v>
      </c>
      <c r="AA62" s="24" t="s">
        <v>5</v>
      </c>
      <c r="AB62" s="24" t="s">
        <v>6</v>
      </c>
      <c r="AC62" s="24" t="s">
        <v>7</v>
      </c>
      <c r="AD62" s="24" t="s">
        <v>8</v>
      </c>
      <c r="AE62" s="24" t="s">
        <v>9</v>
      </c>
      <c r="AF62" s="24" t="s">
        <v>10</v>
      </c>
      <c r="AG62" s="24" t="s">
        <v>11</v>
      </c>
      <c r="AH62" s="25" t="s">
        <v>12</v>
      </c>
      <c r="AI62" s="25" t="s">
        <v>13</v>
      </c>
      <c r="AJ62" s="25" t="s">
        <v>14</v>
      </c>
      <c r="AK62" s="25" t="s">
        <v>15</v>
      </c>
      <c r="AL62" s="25" t="s">
        <v>16</v>
      </c>
      <c r="AM62" s="25" t="s">
        <v>17</v>
      </c>
      <c r="AN62" s="25" t="s">
        <v>18</v>
      </c>
      <c r="AO62" s="25" t="s">
        <v>19</v>
      </c>
      <c r="AP62" s="25" t="s">
        <v>20</v>
      </c>
      <c r="AQ62" s="25" t="s">
        <v>21</v>
      </c>
      <c r="AR62" s="25" t="s">
        <v>22</v>
      </c>
      <c r="AS62" s="25" t="s">
        <v>23</v>
      </c>
      <c r="AT62" s="22" t="s">
        <v>24</v>
      </c>
      <c r="AU62" s="22" t="s">
        <v>25</v>
      </c>
      <c r="AV62" s="22" t="s">
        <v>26</v>
      </c>
      <c r="AW62" s="22" t="s">
        <v>27</v>
      </c>
      <c r="AX62" s="22" t="s">
        <v>28</v>
      </c>
      <c r="AY62" s="22" t="s">
        <v>29</v>
      </c>
      <c r="AZ62" s="27" t="s">
        <v>96</v>
      </c>
      <c r="BA62" s="27" t="s">
        <v>97</v>
      </c>
      <c r="BB62" s="27" t="s">
        <v>98</v>
      </c>
      <c r="BC62" s="27" t="s">
        <v>99</v>
      </c>
      <c r="BD62" s="27" t="s">
        <v>100</v>
      </c>
      <c r="BE62" s="27" t="s">
        <v>101</v>
      </c>
      <c r="BF62" s="1400" t="s">
        <v>748</v>
      </c>
      <c r="BG62" s="1241">
        <v>43118</v>
      </c>
      <c r="BH62" s="1241">
        <v>43149</v>
      </c>
      <c r="BI62" s="1241">
        <v>43177</v>
      </c>
      <c r="BJ62" s="1241">
        <v>43208</v>
      </c>
      <c r="BK62" s="1241">
        <v>43238</v>
      </c>
      <c r="BL62" s="1241">
        <v>43269</v>
      </c>
      <c r="BM62" s="1241">
        <v>43299</v>
      </c>
    </row>
    <row r="63" spans="1:65" x14ac:dyDescent="0.25">
      <c r="A63" s="15" t="s">
        <v>199</v>
      </c>
      <c r="B63" s="15" t="s">
        <v>56</v>
      </c>
      <c r="C63" s="48">
        <f t="shared" ref="C63:E70" si="87">IFERROR(C49/C$59,"")</f>
        <v>0.13270641991639776</v>
      </c>
      <c r="D63" s="48">
        <f t="shared" si="87"/>
        <v>6.641001675821824E-2</v>
      </c>
      <c r="E63" s="48">
        <f t="shared" si="87"/>
        <v>0.1256118997442682</v>
      </c>
      <c r="F63" s="48" t="str">
        <f>IFERROR(F49/F$60,"")</f>
        <v/>
      </c>
      <c r="H63" s="2">
        <f t="shared" ref="H63:S70" si="88">IFERROR(H49/H$59,"")</f>
        <v>0.1573808389352285</v>
      </c>
      <c r="I63" s="2">
        <f t="shared" si="88"/>
        <v>7.6239268355477244E-2</v>
      </c>
      <c r="J63" s="2">
        <f t="shared" si="88"/>
        <v>0.12434909446689474</v>
      </c>
      <c r="K63" s="2">
        <f t="shared" si="88"/>
        <v>9.1364285566071707E-2</v>
      </c>
      <c r="L63" s="2">
        <f t="shared" si="88"/>
        <v>6.2185048342728387E-2</v>
      </c>
      <c r="M63" s="2">
        <f t="shared" si="88"/>
        <v>6.8996106714952501E-2</v>
      </c>
      <c r="N63" s="2">
        <f t="shared" si="88"/>
        <v>4.565952219922844E-2</v>
      </c>
      <c r="O63" s="2">
        <f t="shared" si="88"/>
        <v>3.1942870705562475E-2</v>
      </c>
      <c r="P63" s="2">
        <f t="shared" si="88"/>
        <v>8.5081120523407508E-2</v>
      </c>
      <c r="Q63" s="2">
        <f t="shared" si="88"/>
        <v>0.15705873543894103</v>
      </c>
      <c r="R63" s="57">
        <f t="shared" si="88"/>
        <v>0.15159792817312956</v>
      </c>
      <c r="S63" s="57">
        <f t="shared" si="88"/>
        <v>0.22683618487425472</v>
      </c>
      <c r="T63" s="1267" t="str">
        <f>IFERROR(T49/T$60,"")</f>
        <v/>
      </c>
      <c r="U63" s="1"/>
      <c r="V63" s="2">
        <f t="shared" ref="V63:BE70" si="89">IFERROR(V49/V$59,"")</f>
        <v>0.11155301310922386</v>
      </c>
      <c r="W63" s="2">
        <f t="shared" si="89"/>
        <v>5.5065962590393196E-2</v>
      </c>
      <c r="X63" s="2">
        <f t="shared" si="89"/>
        <v>0.23810924414161261</v>
      </c>
      <c r="Y63" s="2">
        <f t="shared" si="89"/>
        <v>8.5694614172022537E-2</v>
      </c>
      <c r="Z63" s="2">
        <f t="shared" si="89"/>
        <v>8.1753111460614036E-2</v>
      </c>
      <c r="AA63" s="2">
        <f t="shared" si="89"/>
        <v>6.0538785788956107E-2</v>
      </c>
      <c r="AB63" s="2">
        <f t="shared" si="89"/>
        <v>0.21277699257157859</v>
      </c>
      <c r="AC63" s="2">
        <f t="shared" si="89"/>
        <v>7.5300938340483375E-2</v>
      </c>
      <c r="AD63" s="2">
        <f t="shared" si="89"/>
        <v>7.796508766385199E-2</v>
      </c>
      <c r="AE63" s="2">
        <f t="shared" si="89"/>
        <v>6.0674754352762872E-2</v>
      </c>
      <c r="AF63" s="2">
        <f t="shared" si="89"/>
        <v>6.2244631650013586E-2</v>
      </c>
      <c r="AG63" s="2">
        <f t="shared" si="89"/>
        <v>0.13214967505185099</v>
      </c>
      <c r="AH63" s="2">
        <f t="shared" si="89"/>
        <v>9.9225445049575242E-2</v>
      </c>
      <c r="AI63" s="2">
        <f t="shared" si="89"/>
        <v>6.2976438647191713E-2</v>
      </c>
      <c r="AJ63" s="2">
        <f t="shared" si="89"/>
        <v>4.6504091204568908E-2</v>
      </c>
      <c r="AK63" s="2">
        <f t="shared" si="89"/>
        <v>9.0819952537346815E-2</v>
      </c>
      <c r="AL63" s="2">
        <f t="shared" si="89"/>
        <v>7.4902745569121354E-2</v>
      </c>
      <c r="AM63" s="2">
        <f t="shared" si="89"/>
        <v>5.4438495138790823E-2</v>
      </c>
      <c r="AN63" s="2">
        <f t="shared" si="89"/>
        <v>6.5994319078428287E-2</v>
      </c>
      <c r="AO63" s="2">
        <f t="shared" si="89"/>
        <v>3.811742790870308E-2</v>
      </c>
      <c r="AP63" s="2">
        <f t="shared" si="89"/>
        <v>3.9143419952462483E-2</v>
      </c>
      <c r="AQ63" s="2">
        <f t="shared" si="89"/>
        <v>2.4064772681885446E-2</v>
      </c>
      <c r="AR63" s="2">
        <f t="shared" si="89"/>
        <v>2.7914660729458612E-2</v>
      </c>
      <c r="AS63" s="2">
        <f t="shared" si="89"/>
        <v>3.7121116159562102E-2</v>
      </c>
      <c r="AT63" s="2">
        <f t="shared" si="89"/>
        <v>8.53452878283706E-2</v>
      </c>
      <c r="AU63" s="2">
        <f t="shared" si="89"/>
        <v>0.1058592442953537</v>
      </c>
      <c r="AV63" s="2">
        <f t="shared" si="89"/>
        <v>7.1018761193157892E-2</v>
      </c>
      <c r="AW63" s="2">
        <f t="shared" si="89"/>
        <v>0.18677503309326696</v>
      </c>
      <c r="AX63" s="2">
        <f t="shared" si="89"/>
        <v>0.17418746541134028</v>
      </c>
      <c r="AY63" s="2">
        <f t="shared" si="89"/>
        <v>0.11427017607466361</v>
      </c>
      <c r="AZ63" s="2">
        <f t="shared" si="89"/>
        <v>0.13221758826490257</v>
      </c>
      <c r="BA63" s="2">
        <f t="shared" si="89"/>
        <v>0.17936103887807464</v>
      </c>
      <c r="BB63" s="2">
        <f t="shared" si="89"/>
        <v>0.14396593642932634</v>
      </c>
      <c r="BC63" s="2">
        <f t="shared" si="89"/>
        <v>0.25940880453132831</v>
      </c>
      <c r="BD63" s="2">
        <f t="shared" si="89"/>
        <v>0.19631046259041454</v>
      </c>
      <c r="BE63" s="2">
        <f t="shared" si="89"/>
        <v>0.22927384139868212</v>
      </c>
      <c r="BF63" s="48"/>
      <c r="BG63" s="2"/>
      <c r="BH63" s="2"/>
      <c r="BI63" s="2"/>
      <c r="BJ63" s="2"/>
      <c r="BK63" s="2"/>
      <c r="BL63" s="2"/>
      <c r="BM63" s="2"/>
    </row>
    <row r="64" spans="1:65" x14ac:dyDescent="0.25">
      <c r="A64" s="15" t="s">
        <v>191</v>
      </c>
      <c r="B64" s="15" t="s">
        <v>43</v>
      </c>
      <c r="C64" s="48">
        <f t="shared" si="87"/>
        <v>0.22093523332084697</v>
      </c>
      <c r="D64" s="48">
        <f t="shared" si="87"/>
        <v>0.30991677277775342</v>
      </c>
      <c r="E64" s="48">
        <f t="shared" si="87"/>
        <v>0.32034960264005552</v>
      </c>
      <c r="F64" s="48" t="str">
        <f t="shared" ref="F64:F70" si="90">IFERROR(F50/F$60,"")</f>
        <v/>
      </c>
      <c r="H64" s="2">
        <f t="shared" si="88"/>
        <v>0.20615039294591758</v>
      </c>
      <c r="I64" s="2">
        <f t="shared" si="88"/>
        <v>0.23735113405261765</v>
      </c>
      <c r="J64" s="2">
        <f t="shared" si="88"/>
        <v>0.23515396302076336</v>
      </c>
      <c r="K64" s="2">
        <f t="shared" si="88"/>
        <v>0.2017094117367926</v>
      </c>
      <c r="L64" s="2">
        <f t="shared" si="88"/>
        <v>0.20318284874020001</v>
      </c>
      <c r="M64" s="2">
        <f t="shared" si="88"/>
        <v>0.37491089571033182</v>
      </c>
      <c r="N64" s="2">
        <f t="shared" si="88"/>
        <v>0.31893918698477103</v>
      </c>
      <c r="O64" s="2">
        <f t="shared" si="88"/>
        <v>0.30344670916537614</v>
      </c>
      <c r="P64" s="2">
        <f t="shared" si="88"/>
        <v>0.26385013632904536</v>
      </c>
      <c r="Q64" s="2">
        <f t="shared" si="88"/>
        <v>0.3590777953242893</v>
      </c>
      <c r="R64" s="57">
        <f t="shared" si="88"/>
        <v>0.36702388937094382</v>
      </c>
      <c r="S64" s="57">
        <f t="shared" si="88"/>
        <v>0.38703706256176806</v>
      </c>
      <c r="T64" s="1267" t="str">
        <f t="shared" ref="T64:T69" si="91">IFERROR(T50/T$60,"")</f>
        <v/>
      </c>
      <c r="U64" s="1"/>
      <c r="V64" s="2">
        <f t="shared" si="89"/>
        <v>0.27820763315991992</v>
      </c>
      <c r="W64" s="2">
        <f t="shared" si="89"/>
        <v>0.18267087510703614</v>
      </c>
      <c r="X64" s="2">
        <f t="shared" si="89"/>
        <v>0.17201990869649761</v>
      </c>
      <c r="Y64" s="2">
        <f t="shared" si="89"/>
        <v>0.25523327170533738</v>
      </c>
      <c r="Z64" s="2">
        <f t="shared" si="89"/>
        <v>0.24386053108735359</v>
      </c>
      <c r="AA64" s="2">
        <f t="shared" si="89"/>
        <v>0.21100887802822577</v>
      </c>
      <c r="AB64" s="2">
        <f t="shared" si="89"/>
        <v>0.20816611981389754</v>
      </c>
      <c r="AC64" s="2">
        <f t="shared" si="89"/>
        <v>0.23371908351199183</v>
      </c>
      <c r="AD64" s="2">
        <f t="shared" si="89"/>
        <v>0.25585299966953429</v>
      </c>
      <c r="AE64" s="2">
        <f t="shared" si="89"/>
        <v>0.19272244114001855</v>
      </c>
      <c r="AF64" s="2">
        <f t="shared" si="89"/>
        <v>0.28557308389784342</v>
      </c>
      <c r="AG64" s="2">
        <f t="shared" si="89"/>
        <v>0.13251113037561135</v>
      </c>
      <c r="AH64" s="2">
        <f t="shared" si="89"/>
        <v>0.1559600233892513</v>
      </c>
      <c r="AI64" s="2">
        <f t="shared" si="89"/>
        <v>8.6686919386889189E-2</v>
      </c>
      <c r="AJ64" s="2">
        <f t="shared" si="89"/>
        <v>0.27241239816464508</v>
      </c>
      <c r="AK64" s="2">
        <f t="shared" si="89"/>
        <v>0.41416182604736979</v>
      </c>
      <c r="AL64" s="2">
        <f t="shared" si="89"/>
        <v>0.306898028930366</v>
      </c>
      <c r="AM64" s="2">
        <f t="shared" si="89"/>
        <v>0.39483171616953378</v>
      </c>
      <c r="AN64" s="2">
        <f t="shared" si="89"/>
        <v>0.30051683762032572</v>
      </c>
      <c r="AO64" s="2">
        <f t="shared" si="89"/>
        <v>0.31870337443078833</v>
      </c>
      <c r="AP64" s="2">
        <f t="shared" si="89"/>
        <v>0.32920712566745008</v>
      </c>
      <c r="AQ64" s="2">
        <f t="shared" si="89"/>
        <v>0.29964926088595051</v>
      </c>
      <c r="AR64" s="2">
        <f t="shared" si="89"/>
        <v>0.32582055782470437</v>
      </c>
      <c r="AS64" s="2">
        <f t="shared" si="89"/>
        <v>0.29485441033416354</v>
      </c>
      <c r="AT64" s="2">
        <f t="shared" si="89"/>
        <v>0.21434797558361834</v>
      </c>
      <c r="AU64" s="2">
        <f t="shared" si="89"/>
        <v>0.18671417475126076</v>
      </c>
      <c r="AV64" s="2">
        <f t="shared" si="89"/>
        <v>0.33700613286005621</v>
      </c>
      <c r="AW64" s="2">
        <f t="shared" si="89"/>
        <v>0.25186818035643505</v>
      </c>
      <c r="AX64" s="2">
        <f t="shared" si="89"/>
        <v>0.2921321190009315</v>
      </c>
      <c r="AY64" s="2">
        <f t="shared" si="89"/>
        <v>0.51758078616664815</v>
      </c>
      <c r="AZ64" s="2">
        <f t="shared" si="89"/>
        <v>0.34701903717552313</v>
      </c>
      <c r="BA64" s="2">
        <f t="shared" si="89"/>
        <v>0.39900667087079561</v>
      </c>
      <c r="BB64" s="2">
        <f t="shared" si="89"/>
        <v>0.35624178001801299</v>
      </c>
      <c r="BC64" s="2">
        <f t="shared" si="89"/>
        <v>0.31558063672265951</v>
      </c>
      <c r="BD64" s="2">
        <f t="shared" si="89"/>
        <v>0.4168176027497757</v>
      </c>
      <c r="BE64" s="2">
        <f t="shared" si="89"/>
        <v>0.40060234627872654</v>
      </c>
      <c r="BF64" s="48"/>
      <c r="BG64" s="2"/>
      <c r="BH64" s="2"/>
      <c r="BI64" s="2"/>
      <c r="BJ64" s="2"/>
      <c r="BK64" s="2"/>
      <c r="BL64" s="2"/>
      <c r="BM64" s="2"/>
    </row>
    <row r="65" spans="1:65" x14ac:dyDescent="0.25">
      <c r="A65" s="15" t="s">
        <v>192</v>
      </c>
      <c r="B65" s="15" t="s">
        <v>44</v>
      </c>
      <c r="C65" s="48">
        <f t="shared" si="87"/>
        <v>0.1655624967534873</v>
      </c>
      <c r="D65" s="48">
        <f t="shared" si="87"/>
        <v>0.13395845970825671</v>
      </c>
      <c r="E65" s="48">
        <f t="shared" si="87"/>
        <v>0.12044563518174239</v>
      </c>
      <c r="F65" s="48" t="str">
        <f t="shared" si="90"/>
        <v/>
      </c>
      <c r="H65" s="2">
        <f t="shared" si="88"/>
        <v>0.17302157901686024</v>
      </c>
      <c r="I65" s="2">
        <f t="shared" si="88"/>
        <v>0.16700494296545149</v>
      </c>
      <c r="J65" s="2">
        <f t="shared" si="88"/>
        <v>0.16015147224490217</v>
      </c>
      <c r="K65" s="2">
        <f t="shared" si="88"/>
        <v>0.16814259024504868</v>
      </c>
      <c r="L65" s="2">
        <f t="shared" si="88"/>
        <v>7.256542649181312E-2</v>
      </c>
      <c r="M65" s="2">
        <f t="shared" si="88"/>
        <v>0.14413756548320783</v>
      </c>
      <c r="N65" s="2">
        <f t="shared" si="88"/>
        <v>0.18918229518918764</v>
      </c>
      <c r="O65" s="2">
        <f t="shared" si="88"/>
        <v>0.15224064416309965</v>
      </c>
      <c r="P65" s="2">
        <f t="shared" si="88"/>
        <v>0.12165535332808967</v>
      </c>
      <c r="Q65" s="2">
        <f t="shared" si="88"/>
        <v>0.11223817244090939</v>
      </c>
      <c r="R65" s="57">
        <f t="shared" si="88"/>
        <v>0.12553337635446471</v>
      </c>
      <c r="S65" s="57">
        <f t="shared" si="88"/>
        <v>8.9695321705133293E-2</v>
      </c>
      <c r="T65" s="1267" t="str">
        <f t="shared" si="91"/>
        <v/>
      </c>
      <c r="U65" s="1"/>
      <c r="V65" s="2">
        <f t="shared" si="89"/>
        <v>0.17360561383868983</v>
      </c>
      <c r="W65" s="2">
        <f t="shared" si="89"/>
        <v>0.24082748739555504</v>
      </c>
      <c r="X65" s="2">
        <f t="shared" si="89"/>
        <v>0.13851610544912932</v>
      </c>
      <c r="Y65" s="2">
        <f t="shared" si="89"/>
        <v>0.1130018101484387</v>
      </c>
      <c r="Z65" s="2">
        <f t="shared" si="89"/>
        <v>0.21955304696750264</v>
      </c>
      <c r="AA65" s="2">
        <f t="shared" si="89"/>
        <v>0.18481178033631909</v>
      </c>
      <c r="AB65" s="2">
        <f t="shared" si="89"/>
        <v>0.15234877748903078</v>
      </c>
      <c r="AC65" s="2">
        <f t="shared" si="89"/>
        <v>0.20165539983316483</v>
      </c>
      <c r="AD65" s="2">
        <f t="shared" si="89"/>
        <v>0.14941661361345038</v>
      </c>
      <c r="AE65" s="2">
        <f t="shared" si="89"/>
        <v>0.23629317685980467</v>
      </c>
      <c r="AF65" s="2">
        <f t="shared" si="89"/>
        <v>7.704834016429718E-2</v>
      </c>
      <c r="AG65" s="2">
        <f t="shared" si="89"/>
        <v>0.21436663844886261</v>
      </c>
      <c r="AH65" s="2">
        <f t="shared" si="89"/>
        <v>0.13663393135709298</v>
      </c>
      <c r="AI65" s="2">
        <f t="shared" si="89"/>
        <v>0.10846576323818685</v>
      </c>
      <c r="AJ65" s="2">
        <f t="shared" si="89"/>
        <v>3.0719691428152913E-2</v>
      </c>
      <c r="AK65" s="2">
        <f t="shared" si="89"/>
        <v>0.11821818165599357</v>
      </c>
      <c r="AL65" s="2">
        <f t="shared" si="89"/>
        <v>0.11858717967364611</v>
      </c>
      <c r="AM65" s="2">
        <f t="shared" si="89"/>
        <v>0.17229406467683381</v>
      </c>
      <c r="AN65" s="2">
        <f t="shared" si="89"/>
        <v>0.21738930093103992</v>
      </c>
      <c r="AO65" s="2">
        <f t="shared" si="89"/>
        <v>0.15599816800437846</v>
      </c>
      <c r="AP65" s="2">
        <f t="shared" si="89"/>
        <v>0.19417400099858176</v>
      </c>
      <c r="AQ65" s="2">
        <f t="shared" si="89"/>
        <v>0.17571482208852546</v>
      </c>
      <c r="AR65" s="2">
        <f t="shared" si="89"/>
        <v>0.17048741768089312</v>
      </c>
      <c r="AS65" s="2">
        <f t="shared" si="89"/>
        <v>0.13396376398075741</v>
      </c>
      <c r="AT65" s="2">
        <f t="shared" si="89"/>
        <v>0.1772839971180073</v>
      </c>
      <c r="AU65" s="2">
        <f t="shared" si="89"/>
        <v>7.9187487714935487E-2</v>
      </c>
      <c r="AV65" s="2">
        <f t="shared" si="89"/>
        <v>0.12614365786524362</v>
      </c>
      <c r="AW65" s="2">
        <f t="shared" si="89"/>
        <v>0.14287279471704323</v>
      </c>
      <c r="AX65" s="2">
        <f t="shared" si="89"/>
        <v>0.11822477903113035</v>
      </c>
      <c r="AY65" s="2">
        <f t="shared" si="89"/>
        <v>7.7492441829866629E-2</v>
      </c>
      <c r="AZ65" s="2">
        <f t="shared" si="89"/>
        <v>0.14509464658085858</v>
      </c>
      <c r="BA65" s="2">
        <f t="shared" si="89"/>
        <v>0.10487556010811674</v>
      </c>
      <c r="BB65" s="2">
        <f t="shared" si="89"/>
        <v>0.12680425365366893</v>
      </c>
      <c r="BC65" s="2">
        <f t="shared" si="89"/>
        <v>0.11898059044743468</v>
      </c>
      <c r="BD65" s="2">
        <f t="shared" si="89"/>
        <v>7.2423920467288461E-2</v>
      </c>
      <c r="BE65" s="2">
        <f t="shared" si="89"/>
        <v>8.6712591438325493E-2</v>
      </c>
      <c r="BF65" s="48"/>
      <c r="BG65" s="2"/>
      <c r="BH65" s="2"/>
      <c r="BI65" s="2"/>
      <c r="BJ65" s="2"/>
      <c r="BK65" s="2"/>
      <c r="BL65" s="2"/>
      <c r="BM65" s="2"/>
    </row>
    <row r="66" spans="1:65" x14ac:dyDescent="0.25">
      <c r="A66" s="15" t="s">
        <v>193</v>
      </c>
      <c r="B66" s="15" t="s">
        <v>45</v>
      </c>
      <c r="C66" s="48">
        <f t="shared" si="87"/>
        <v>0.18005805327350657</v>
      </c>
      <c r="D66" s="48">
        <f t="shared" si="87"/>
        <v>0.15103944912309619</v>
      </c>
      <c r="E66" s="48">
        <f t="shared" si="87"/>
        <v>0.15306295233143258</v>
      </c>
      <c r="F66" s="48" t="str">
        <f t="shared" si="90"/>
        <v/>
      </c>
      <c r="H66" s="2">
        <f t="shared" si="88"/>
        <v>0.20917748296468941</v>
      </c>
      <c r="I66" s="2">
        <f t="shared" si="88"/>
        <v>0.16353925611393091</v>
      </c>
      <c r="J66" s="2">
        <f t="shared" si="88"/>
        <v>0.18657329185485291</v>
      </c>
      <c r="K66" s="2">
        <f t="shared" si="88"/>
        <v>0.18936736864288325</v>
      </c>
      <c r="L66" s="2">
        <f t="shared" si="88"/>
        <v>0.19657905889243704</v>
      </c>
      <c r="M66" s="2">
        <f t="shared" si="88"/>
        <v>0.11912337674199264</v>
      </c>
      <c r="N66" s="2">
        <f t="shared" si="88"/>
        <v>0.20582485826261276</v>
      </c>
      <c r="O66" s="2">
        <f t="shared" si="88"/>
        <v>0.15777317427978405</v>
      </c>
      <c r="P66" s="2">
        <f t="shared" si="88"/>
        <v>0.20582875236620968</v>
      </c>
      <c r="Q66" s="2">
        <f t="shared" si="88"/>
        <v>0.11320651022763234</v>
      </c>
      <c r="R66" s="57">
        <f t="shared" si="88"/>
        <v>0.15390490141895372</v>
      </c>
      <c r="S66" s="57">
        <f t="shared" si="88"/>
        <v>8.9768013968364993E-2</v>
      </c>
      <c r="T66" s="1267" t="str">
        <f t="shared" si="91"/>
        <v/>
      </c>
      <c r="U66" s="1"/>
      <c r="V66" s="2">
        <f t="shared" si="89"/>
        <v>0.2165158526720069</v>
      </c>
      <c r="W66" s="2">
        <f t="shared" si="89"/>
        <v>0.22091308701407053</v>
      </c>
      <c r="X66" s="2">
        <f t="shared" si="89"/>
        <v>0.19859028001920367</v>
      </c>
      <c r="Y66" s="2">
        <f t="shared" si="89"/>
        <v>0.1019995939435272</v>
      </c>
      <c r="Z66" s="2">
        <f t="shared" si="89"/>
        <v>0.13469196792387655</v>
      </c>
      <c r="AA66" s="2">
        <f t="shared" si="89"/>
        <v>0.25970560042473145</v>
      </c>
      <c r="AB66" s="2">
        <f t="shared" si="89"/>
        <v>0.17324460578135614</v>
      </c>
      <c r="AC66" s="2">
        <f t="shared" si="89"/>
        <v>0.17814820649210869</v>
      </c>
      <c r="AD66" s="2">
        <f t="shared" si="89"/>
        <v>0.19987378348743542</v>
      </c>
      <c r="AE66" s="2">
        <f t="shared" si="89"/>
        <v>0.21268628489930144</v>
      </c>
      <c r="AF66" s="2">
        <f t="shared" si="89"/>
        <v>0.20549693404154354</v>
      </c>
      <c r="AG66" s="2">
        <f t="shared" si="89"/>
        <v>0.16364367584122902</v>
      </c>
      <c r="AH66" s="2">
        <f t="shared" si="89"/>
        <v>0.18847179106940298</v>
      </c>
      <c r="AI66" s="2">
        <f t="shared" si="89"/>
        <v>0.26801114100361378</v>
      </c>
      <c r="AJ66" s="2">
        <f t="shared" si="89"/>
        <v>0.16948232404360095</v>
      </c>
      <c r="AK66" s="2">
        <f t="shared" si="89"/>
        <v>0.1007382707703267</v>
      </c>
      <c r="AL66" s="2">
        <f t="shared" si="89"/>
        <v>0.12110240726341373</v>
      </c>
      <c r="AM66" s="2">
        <f t="shared" si="89"/>
        <v>0.12730958037959975</v>
      </c>
      <c r="AN66" s="2">
        <f t="shared" si="89"/>
        <v>0.16871718478775447</v>
      </c>
      <c r="AO66" s="2">
        <f t="shared" si="89"/>
        <v>0.21168659978557125</v>
      </c>
      <c r="AP66" s="2">
        <f t="shared" si="89"/>
        <v>0.22259454584021532</v>
      </c>
      <c r="AQ66" s="2">
        <f t="shared" si="89"/>
        <v>0.1687522064538001</v>
      </c>
      <c r="AR66" s="2">
        <f t="shared" si="89"/>
        <v>0.16962118538144863</v>
      </c>
      <c r="AS66" s="2">
        <f t="shared" si="89"/>
        <v>0.14771376588138282</v>
      </c>
      <c r="AT66" s="2">
        <f t="shared" si="89"/>
        <v>0.24565181758223953</v>
      </c>
      <c r="AU66" s="2">
        <f t="shared" si="89"/>
        <v>0.27132059504476186</v>
      </c>
      <c r="AV66" s="2">
        <f t="shared" si="89"/>
        <v>0.14466881682739152</v>
      </c>
      <c r="AW66" s="2">
        <f t="shared" si="89"/>
        <v>0.10374683089901506</v>
      </c>
      <c r="AX66" s="2">
        <f t="shared" si="89"/>
        <v>0.14043439940422101</v>
      </c>
      <c r="AY66" s="2">
        <f t="shared" si="89"/>
        <v>0.10060479980351682</v>
      </c>
      <c r="AZ66" s="2">
        <f t="shared" si="89"/>
        <v>0.14076049831020349</v>
      </c>
      <c r="BA66" s="2">
        <f t="shared" si="89"/>
        <v>0.16147754983697163</v>
      </c>
      <c r="BB66" s="2">
        <f t="shared" si="89"/>
        <v>0.1585610369414675</v>
      </c>
      <c r="BC66" s="2">
        <f t="shared" si="89"/>
        <v>8.2412124494715383E-2</v>
      </c>
      <c r="BD66" s="2">
        <f t="shared" si="89"/>
        <v>0.12430427799975464</v>
      </c>
      <c r="BE66" s="2">
        <f t="shared" si="89"/>
        <v>7.5158201428745006E-2</v>
      </c>
      <c r="BF66" s="48"/>
      <c r="BG66" s="2"/>
      <c r="BH66" s="2"/>
      <c r="BI66" s="2"/>
      <c r="BJ66" s="2"/>
      <c r="BK66" s="2"/>
      <c r="BL66" s="2"/>
      <c r="BM66" s="2"/>
    </row>
    <row r="67" spans="1:65" x14ac:dyDescent="0.25">
      <c r="A67" s="15" t="s">
        <v>194</v>
      </c>
      <c r="B67" s="15" t="s">
        <v>46</v>
      </c>
      <c r="C67" s="48">
        <f t="shared" si="87"/>
        <v>0.14910102769400238</v>
      </c>
      <c r="D67" s="48">
        <f t="shared" si="87"/>
        <v>0.11003359444464718</v>
      </c>
      <c r="E67" s="48">
        <f t="shared" si="87"/>
        <v>0.10257335362831235</v>
      </c>
      <c r="F67" s="48" t="str">
        <f t="shared" si="90"/>
        <v/>
      </c>
      <c r="H67" s="2">
        <f t="shared" si="88"/>
        <v>0.11211226370144146</v>
      </c>
      <c r="I67" s="2">
        <f t="shared" si="88"/>
        <v>0.19245069483910995</v>
      </c>
      <c r="J67" s="2">
        <f t="shared" si="88"/>
        <v>0.12035154734713423</v>
      </c>
      <c r="K67" s="2">
        <f t="shared" si="88"/>
        <v>0.13764505603234264</v>
      </c>
      <c r="L67" s="2">
        <f t="shared" si="88"/>
        <v>0.19293875208204606</v>
      </c>
      <c r="M67" s="2">
        <f t="shared" si="88"/>
        <v>7.430560800174435E-2</v>
      </c>
      <c r="N67" s="2">
        <f t="shared" si="88"/>
        <v>7.5088412208352745E-2</v>
      </c>
      <c r="O67" s="2">
        <f t="shared" si="88"/>
        <v>0.12771753741616229</v>
      </c>
      <c r="P67" s="2">
        <f t="shared" si="88"/>
        <v>0.15368695559939535</v>
      </c>
      <c r="Q67" s="2">
        <f t="shared" si="88"/>
        <v>6.8098535633975943E-2</v>
      </c>
      <c r="R67" s="57">
        <f t="shared" si="88"/>
        <v>5.41795332966864E-2</v>
      </c>
      <c r="S67" s="57">
        <f t="shared" si="88"/>
        <v>3.9312432395490815E-2</v>
      </c>
      <c r="T67" s="1267" t="str">
        <f t="shared" si="91"/>
        <v/>
      </c>
      <c r="U67" s="1"/>
      <c r="V67" s="2">
        <f t="shared" si="89"/>
        <v>0.10217149408299134</v>
      </c>
      <c r="W67" s="2">
        <f t="shared" si="89"/>
        <v>0.11022837064063469</v>
      </c>
      <c r="X67" s="2">
        <f t="shared" si="89"/>
        <v>0.11939969581887383</v>
      </c>
      <c r="Y67" s="2">
        <f t="shared" si="89"/>
        <v>0.24122488340131149</v>
      </c>
      <c r="Z67" s="2">
        <f t="shared" si="89"/>
        <v>0.19150954136986856</v>
      </c>
      <c r="AA67" s="2">
        <f t="shared" si="89"/>
        <v>0.13658848022338149</v>
      </c>
      <c r="AB67" s="2">
        <f t="shared" si="89"/>
        <v>0.11254604869120308</v>
      </c>
      <c r="AC67" s="2">
        <f t="shared" si="89"/>
        <v>0.12737506366722945</v>
      </c>
      <c r="AD67" s="2">
        <f t="shared" si="89"/>
        <v>0.12337132142612485</v>
      </c>
      <c r="AE67" s="2">
        <f t="shared" si="89"/>
        <v>0.11995201028933211</v>
      </c>
      <c r="AF67" s="2">
        <f t="shared" si="89"/>
        <v>0.14225338220035449</v>
      </c>
      <c r="AG67" s="2">
        <f t="shared" si="89"/>
        <v>0.14236738168630517</v>
      </c>
      <c r="AH67" s="2">
        <f t="shared" si="89"/>
        <v>0.19641230019590419</v>
      </c>
      <c r="AI67" s="2">
        <f t="shared" si="89"/>
        <v>0.1719506707745676</v>
      </c>
      <c r="AJ67" s="2">
        <f t="shared" si="89"/>
        <v>0.20044814617302523</v>
      </c>
      <c r="AK67" s="2">
        <f t="shared" si="89"/>
        <v>9.88180849975899E-2</v>
      </c>
      <c r="AL67" s="2">
        <f t="shared" si="89"/>
        <v>9.7408921930774883E-2</v>
      </c>
      <c r="AM67" s="2">
        <f t="shared" si="89"/>
        <v>4.8299022251590648E-2</v>
      </c>
      <c r="AN67" s="2">
        <f t="shared" si="89"/>
        <v>6.9150134132870439E-2</v>
      </c>
      <c r="AO67" s="2">
        <f t="shared" si="89"/>
        <v>7.9478368791458059E-2</v>
      </c>
      <c r="AP67" s="2">
        <f t="shared" si="89"/>
        <v>7.5640573966704136E-2</v>
      </c>
      <c r="AQ67" s="2">
        <f t="shared" si="89"/>
        <v>0.13719239661248644</v>
      </c>
      <c r="AR67" s="2">
        <f t="shared" si="89"/>
        <v>0.11192012845749602</v>
      </c>
      <c r="AS67" s="2">
        <f t="shared" si="89"/>
        <v>0.13090291874083376</v>
      </c>
      <c r="AT67" s="2">
        <f t="shared" si="89"/>
        <v>0.13376994258253111</v>
      </c>
      <c r="AU67" s="2">
        <f t="shared" si="89"/>
        <v>0.15207286862570826</v>
      </c>
      <c r="AV67" s="2">
        <f t="shared" si="89"/>
        <v>0.16337058174539063</v>
      </c>
      <c r="AW67" s="2">
        <f t="shared" si="89"/>
        <v>7.660287331822635E-2</v>
      </c>
      <c r="AX67" s="2">
        <f t="shared" si="89"/>
        <v>7.5515442199645177E-2</v>
      </c>
      <c r="AY67" s="2">
        <f t="shared" si="89"/>
        <v>5.3835150023098473E-2</v>
      </c>
      <c r="AZ67" s="2">
        <f t="shared" si="89"/>
        <v>7.6526659236355793E-2</v>
      </c>
      <c r="BA67" s="2">
        <f t="shared" si="89"/>
        <v>3.2791940707841305E-2</v>
      </c>
      <c r="BB67" s="2">
        <f t="shared" si="89"/>
        <v>5.369916192453672E-2</v>
      </c>
      <c r="BC67" s="2">
        <f t="shared" si="89"/>
        <v>2.5511923693676015E-2</v>
      </c>
      <c r="BD67" s="2">
        <f t="shared" si="89"/>
        <v>4.0928612291408283E-2</v>
      </c>
      <c r="BE67" s="2">
        <f t="shared" si="89"/>
        <v>4.4035620595780714E-2</v>
      </c>
      <c r="BF67" s="48"/>
      <c r="BG67" s="2"/>
      <c r="BH67" s="2"/>
      <c r="BI67" s="2"/>
      <c r="BJ67" s="2"/>
      <c r="BK67" s="2"/>
      <c r="BL67" s="2"/>
      <c r="BM67" s="2"/>
    </row>
    <row r="68" spans="1:65" x14ac:dyDescent="0.25">
      <c r="A68" s="15" t="s">
        <v>195</v>
      </c>
      <c r="B68" s="15" t="s">
        <v>47</v>
      </c>
      <c r="C68" s="48">
        <f t="shared" si="87"/>
        <v>0.13365545040980553</v>
      </c>
      <c r="D68" s="48">
        <f t="shared" si="87"/>
        <v>0.15068093966986118</v>
      </c>
      <c r="E68" s="48">
        <f t="shared" si="87"/>
        <v>5.6596843868230683E-2</v>
      </c>
      <c r="F68" s="48" t="str">
        <f t="shared" si="90"/>
        <v/>
      </c>
      <c r="H68" s="2">
        <f t="shared" si="88"/>
        <v>0.12782441718284471</v>
      </c>
      <c r="I68" s="2">
        <f t="shared" si="88"/>
        <v>0.14945055768046459</v>
      </c>
      <c r="J68" s="2">
        <f t="shared" si="88"/>
        <v>0.11161945905722584</v>
      </c>
      <c r="K68" s="2">
        <f t="shared" si="88"/>
        <v>0.12875031726868849</v>
      </c>
      <c r="L68" s="2">
        <f t="shared" si="88"/>
        <v>0.15948827246785385</v>
      </c>
      <c r="M68" s="2">
        <f t="shared" si="88"/>
        <v>0.15292145026651185</v>
      </c>
      <c r="N68" s="2">
        <f t="shared" si="88"/>
        <v>8.0180344963665065E-2</v>
      </c>
      <c r="O68" s="2">
        <f t="shared" si="88"/>
        <v>0.10287903200437944</v>
      </c>
      <c r="P68" s="2">
        <f t="shared" si="88"/>
        <v>6.0536456405261993E-2</v>
      </c>
      <c r="Q68" s="2">
        <f t="shared" si="88"/>
        <v>5.6967975958401314E-2</v>
      </c>
      <c r="R68" s="57">
        <f t="shared" si="88"/>
        <v>4.4473758918367877E-2</v>
      </c>
      <c r="S68" s="57">
        <f t="shared" si="88"/>
        <v>3.4176267558379471E-2</v>
      </c>
      <c r="T68" s="1267" t="str">
        <f t="shared" si="91"/>
        <v/>
      </c>
      <c r="U68" s="1"/>
      <c r="V68" s="2">
        <f t="shared" si="89"/>
        <v>0.11099405012818563</v>
      </c>
      <c r="W68" s="2">
        <f t="shared" si="89"/>
        <v>0.16268591083214362</v>
      </c>
      <c r="X68" s="2">
        <f t="shared" si="89"/>
        <v>0.12100786854183572</v>
      </c>
      <c r="Y68" s="2">
        <f t="shared" si="89"/>
        <v>0.19803586981511806</v>
      </c>
      <c r="Z68" s="2">
        <f t="shared" si="89"/>
        <v>0.13347113628921689</v>
      </c>
      <c r="AA68" s="2">
        <f t="shared" si="89"/>
        <v>0.10666741114548674</v>
      </c>
      <c r="AB68" s="2">
        <f t="shared" si="89"/>
        <v>0.10977938237590441</v>
      </c>
      <c r="AC68" s="2">
        <f t="shared" si="89"/>
        <v>0.12602532581246204</v>
      </c>
      <c r="AD68" s="2">
        <f t="shared" si="89"/>
        <v>0.10724594139201199</v>
      </c>
      <c r="AE68" s="2">
        <f t="shared" si="89"/>
        <v>0.14161292124343519</v>
      </c>
      <c r="AF68" s="2">
        <f t="shared" si="89"/>
        <v>0.12666909127465814</v>
      </c>
      <c r="AG68" s="2">
        <f t="shared" si="89"/>
        <v>0.12420279158819823</v>
      </c>
      <c r="AH68" s="2">
        <f t="shared" si="89"/>
        <v>0.10622421507721198</v>
      </c>
      <c r="AI68" s="2">
        <f t="shared" si="89"/>
        <v>0.17907783875771846</v>
      </c>
      <c r="AJ68" s="2">
        <f t="shared" si="89"/>
        <v>0.17320026706342659</v>
      </c>
      <c r="AK68" s="2">
        <f t="shared" si="89"/>
        <v>0.14382214535142848</v>
      </c>
      <c r="AL68" s="2">
        <f t="shared" si="89"/>
        <v>0.19665826945297529</v>
      </c>
      <c r="AM68" s="2">
        <f t="shared" si="89"/>
        <v>0.13190505458838797</v>
      </c>
      <c r="AN68" s="2">
        <f t="shared" si="89"/>
        <v>0.12662736310557046</v>
      </c>
      <c r="AO68" s="2">
        <f t="shared" si="89"/>
        <v>7.0119441441295713E-2</v>
      </c>
      <c r="AP68" s="2">
        <f t="shared" si="89"/>
        <v>6.0871937508037481E-2</v>
      </c>
      <c r="AQ68" s="2">
        <f t="shared" si="89"/>
        <v>4.8370293287320058E-2</v>
      </c>
      <c r="AR68" s="2">
        <f t="shared" si="89"/>
        <v>9.4130690532568728E-2</v>
      </c>
      <c r="AS68" s="2">
        <f t="shared" si="89"/>
        <v>0.12998701219764869</v>
      </c>
      <c r="AT68" s="2">
        <f t="shared" si="89"/>
        <v>3.9373367196073948E-2</v>
      </c>
      <c r="AU68" s="2">
        <f t="shared" si="89"/>
        <v>5.8217526541991291E-2</v>
      </c>
      <c r="AV68" s="2">
        <f t="shared" si="89"/>
        <v>7.1231292695161333E-2</v>
      </c>
      <c r="AW68" s="2">
        <f t="shared" si="89"/>
        <v>7.0775092922902044E-2</v>
      </c>
      <c r="AX68" s="2">
        <f t="shared" si="89"/>
        <v>6.4693034897253171E-2</v>
      </c>
      <c r="AY68" s="2">
        <f t="shared" si="89"/>
        <v>3.7274424438765663E-2</v>
      </c>
      <c r="AZ68" s="2">
        <f t="shared" si="89"/>
        <v>4.4238063565111098E-2</v>
      </c>
      <c r="BA68" s="2">
        <f t="shared" si="89"/>
        <v>4.147841983930016E-2</v>
      </c>
      <c r="BB68" s="2">
        <f t="shared" si="89"/>
        <v>4.7292069979075764E-2</v>
      </c>
      <c r="BC68" s="2">
        <f t="shared" si="89"/>
        <v>2.9956510076435568E-2</v>
      </c>
      <c r="BD68" s="2">
        <f t="shared" si="89"/>
        <v>5.0752263236931515E-2</v>
      </c>
      <c r="BE68" s="2">
        <f t="shared" si="89"/>
        <v>2.7441094944713227E-2</v>
      </c>
      <c r="BF68" s="48"/>
      <c r="BG68" s="2"/>
      <c r="BH68" s="2"/>
      <c r="BI68" s="2"/>
      <c r="BJ68" s="2"/>
      <c r="BK68" s="2"/>
      <c r="BL68" s="2"/>
      <c r="BM68" s="2"/>
    </row>
    <row r="69" spans="1:65" x14ac:dyDescent="0.25">
      <c r="A69" s="15" t="s">
        <v>196</v>
      </c>
      <c r="B69" s="15" t="s">
        <v>48</v>
      </c>
      <c r="C69" s="48">
        <f t="shared" si="87"/>
        <v>1.7981318631953534E-2</v>
      </c>
      <c r="D69" s="48">
        <f t="shared" si="87"/>
        <v>7.7960767518167162E-2</v>
      </c>
      <c r="E69" s="48">
        <f t="shared" si="87"/>
        <v>8.1861043952921653E-2</v>
      </c>
      <c r="F69" s="48" t="str">
        <f t="shared" si="90"/>
        <v/>
      </c>
      <c r="H69" s="2">
        <f t="shared" si="88"/>
        <v>1.4333025253018133E-2</v>
      </c>
      <c r="I69" s="2">
        <f t="shared" si="88"/>
        <v>1.3964145992948212E-2</v>
      </c>
      <c r="J69" s="2">
        <f t="shared" si="88"/>
        <v>6.1801172008226796E-2</v>
      </c>
      <c r="K69" s="2">
        <f t="shared" si="88"/>
        <v>8.3020970508173614E-2</v>
      </c>
      <c r="L69" s="2">
        <f t="shared" si="88"/>
        <v>0.11306059298292151</v>
      </c>
      <c r="M69" s="2">
        <f t="shared" si="88"/>
        <v>6.560499708125872E-2</v>
      </c>
      <c r="N69" s="2">
        <f t="shared" si="88"/>
        <v>8.5125380192182409E-2</v>
      </c>
      <c r="O69" s="2">
        <f t="shared" si="88"/>
        <v>0.12400003226563576</v>
      </c>
      <c r="P69" s="2">
        <f t="shared" si="88"/>
        <v>7.941840593136236E-2</v>
      </c>
      <c r="Q69" s="2">
        <f t="shared" si="88"/>
        <v>8.4322433737230335E-2</v>
      </c>
      <c r="R69" s="57">
        <f t="shared" si="88"/>
        <v>6.5968389105941022E-2</v>
      </c>
      <c r="S69" s="57">
        <f t="shared" si="88"/>
        <v>8.8257051744032228E-2</v>
      </c>
      <c r="T69" s="1267" t="str">
        <f t="shared" si="91"/>
        <v/>
      </c>
      <c r="U69" s="1"/>
      <c r="V69" s="2">
        <f t="shared" si="89"/>
        <v>6.9523430089825349E-3</v>
      </c>
      <c r="W69" s="2">
        <f t="shared" si="89"/>
        <v>2.760830642016672E-2</v>
      </c>
      <c r="X69" s="2">
        <f t="shared" si="89"/>
        <v>1.2356897332847259E-2</v>
      </c>
      <c r="Y69" s="2">
        <f t="shared" si="89"/>
        <v>4.8099568142446402E-3</v>
      </c>
      <c r="Z69" s="2">
        <f t="shared" si="89"/>
        <v>-4.8393350984322304E-3</v>
      </c>
      <c r="AA69" s="2">
        <f t="shared" si="89"/>
        <v>4.0679064052899325E-2</v>
      </c>
      <c r="AB69" s="2">
        <f t="shared" si="89"/>
        <v>3.1138073277029384E-2</v>
      </c>
      <c r="AC69" s="2">
        <f t="shared" si="89"/>
        <v>5.7775982342559852E-2</v>
      </c>
      <c r="AD69" s="2">
        <f t="shared" si="89"/>
        <v>8.6274252747591151E-2</v>
      </c>
      <c r="AE69" s="2">
        <f t="shared" si="89"/>
        <v>3.6058411215345171E-2</v>
      </c>
      <c r="AF69" s="2">
        <f t="shared" si="89"/>
        <v>0.10071453677129116</v>
      </c>
      <c r="AG69" s="2">
        <f t="shared" si="89"/>
        <v>9.0758707007943445E-2</v>
      </c>
      <c r="AH69" s="2">
        <f t="shared" si="89"/>
        <v>0.11707229386156126</v>
      </c>
      <c r="AI69" s="2">
        <f t="shared" si="89"/>
        <v>0.12283122819183244</v>
      </c>
      <c r="AJ69" s="2">
        <f t="shared" si="89"/>
        <v>0.10723308192258034</v>
      </c>
      <c r="AK69" s="2">
        <f t="shared" si="89"/>
        <v>3.3421538639945535E-2</v>
      </c>
      <c r="AL69" s="2">
        <f t="shared" si="89"/>
        <v>8.4442447179702659E-2</v>
      </c>
      <c r="AM69" s="2">
        <f t="shared" si="89"/>
        <v>7.0922066795262084E-2</v>
      </c>
      <c r="AN69" s="2">
        <f t="shared" si="89"/>
        <v>5.1604860344011357E-2</v>
      </c>
      <c r="AO69" s="2">
        <f t="shared" si="89"/>
        <v>0.12589661963780679</v>
      </c>
      <c r="AP69" s="2">
        <f t="shared" si="89"/>
        <v>7.8368396066547608E-2</v>
      </c>
      <c r="AQ69" s="2">
        <f t="shared" si="89"/>
        <v>0.14625624799003292</v>
      </c>
      <c r="AR69" s="2">
        <f t="shared" si="89"/>
        <v>0.10010535939342836</v>
      </c>
      <c r="AS69" s="2">
        <f t="shared" si="89"/>
        <v>0.12545701270565196</v>
      </c>
      <c r="AT69" s="2">
        <f t="shared" si="89"/>
        <v>0.10422761210915929</v>
      </c>
      <c r="AU69" s="2">
        <f t="shared" si="89"/>
        <v>9.2882264943264889E-2</v>
      </c>
      <c r="AV69" s="2">
        <f t="shared" si="89"/>
        <v>5.9667631620121266E-2</v>
      </c>
      <c r="AW69" s="2">
        <f t="shared" si="89"/>
        <v>8.5852908842072195E-2</v>
      </c>
      <c r="AX69" s="2">
        <f t="shared" si="89"/>
        <v>9.4063390337721972E-2</v>
      </c>
      <c r="AY69" s="2">
        <f t="shared" si="89"/>
        <v>7.501045278848234E-2</v>
      </c>
      <c r="AZ69" s="2">
        <f t="shared" si="89"/>
        <v>8.0323757819802971E-2</v>
      </c>
      <c r="BA69" s="2">
        <f t="shared" si="89"/>
        <v>3.8439676412075102E-2</v>
      </c>
      <c r="BB69" s="2">
        <f t="shared" si="89"/>
        <v>7.7704177792177434E-2</v>
      </c>
      <c r="BC69" s="2">
        <f t="shared" si="89"/>
        <v>0.11162933480596716</v>
      </c>
      <c r="BD69" s="2">
        <f t="shared" si="89"/>
        <v>5.633262274208637E-2</v>
      </c>
      <c r="BE69" s="2">
        <f t="shared" si="89"/>
        <v>9.5102899046335662E-2</v>
      </c>
      <c r="BF69" s="48"/>
      <c r="BG69" s="2"/>
      <c r="BH69" s="2"/>
      <c r="BI69" s="2"/>
      <c r="BJ69" s="2"/>
      <c r="BK69" s="2"/>
      <c r="BL69" s="2"/>
      <c r="BM69" s="2"/>
    </row>
    <row r="70" spans="1:65" x14ac:dyDescent="0.25">
      <c r="A70" s="15" t="s">
        <v>197</v>
      </c>
      <c r="B70" s="15" t="s">
        <v>49</v>
      </c>
      <c r="C70" s="52">
        <f t="shared" si="87"/>
        <v>0</v>
      </c>
      <c r="D70" s="48">
        <f t="shared" si="87"/>
        <v>0</v>
      </c>
      <c r="E70" s="48">
        <f t="shared" si="87"/>
        <v>3.9498668653036639E-2</v>
      </c>
      <c r="F70" s="48" t="str">
        <f t="shared" si="90"/>
        <v/>
      </c>
      <c r="H70" s="2">
        <f t="shared" si="88"/>
        <v>0</v>
      </c>
      <c r="I70" s="2">
        <f t="shared" si="88"/>
        <v>0</v>
      </c>
      <c r="J70" s="2">
        <f t="shared" si="88"/>
        <v>0</v>
      </c>
      <c r="K70" s="2">
        <f t="shared" si="88"/>
        <v>0</v>
      </c>
      <c r="L70" s="2">
        <f t="shared" si="88"/>
        <v>0</v>
      </c>
      <c r="M70" s="2">
        <f t="shared" si="88"/>
        <v>0</v>
      </c>
      <c r="N70" s="2">
        <f t="shared" si="88"/>
        <v>0</v>
      </c>
      <c r="O70" s="2">
        <f t="shared" si="88"/>
        <v>0</v>
      </c>
      <c r="P70" s="2">
        <f t="shared" si="88"/>
        <v>2.994281951722845E-2</v>
      </c>
      <c r="Q70" s="2">
        <f t="shared" si="88"/>
        <v>4.9029841238620385E-2</v>
      </c>
      <c r="R70" s="57">
        <f t="shared" si="88"/>
        <v>3.7318237472045088E-2</v>
      </c>
      <c r="S70" s="57">
        <f t="shared" si="88"/>
        <v>4.491766519257652E-2</v>
      </c>
      <c r="T70" s="1267" t="str">
        <f>IFERROR(T56/T$60,"")</f>
        <v/>
      </c>
      <c r="U70" s="1"/>
      <c r="V70" s="2">
        <f t="shared" si="89"/>
        <v>0</v>
      </c>
      <c r="W70" s="2">
        <f t="shared" si="89"/>
        <v>0</v>
      </c>
      <c r="X70" s="2">
        <f t="shared" si="89"/>
        <v>0</v>
      </c>
      <c r="Y70" s="2">
        <f t="shared" ref="Y70:BE70" si="92">IFERROR(Y56/Y$59,"")</f>
        <v>0</v>
      </c>
      <c r="Z70" s="2">
        <f t="shared" si="92"/>
        <v>0</v>
      </c>
      <c r="AA70" s="2">
        <f t="shared" si="92"/>
        <v>0</v>
      </c>
      <c r="AB70" s="2">
        <f t="shared" si="92"/>
        <v>0</v>
      </c>
      <c r="AC70" s="2">
        <f t="shared" si="92"/>
        <v>0</v>
      </c>
      <c r="AD70" s="2">
        <f t="shared" si="92"/>
        <v>0</v>
      </c>
      <c r="AE70" s="2">
        <f t="shared" si="92"/>
        <v>0</v>
      </c>
      <c r="AF70" s="2">
        <f t="shared" si="92"/>
        <v>0</v>
      </c>
      <c r="AG70" s="2">
        <f t="shared" si="92"/>
        <v>0</v>
      </c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>
        <f t="shared" si="92"/>
        <v>5.3745838082724685E-2</v>
      </c>
      <c r="AV70" s="2">
        <f t="shared" si="92"/>
        <v>2.6893125193477533E-2</v>
      </c>
      <c r="AW70" s="2">
        <f t="shared" si="92"/>
        <v>8.1506285851039167E-2</v>
      </c>
      <c r="AX70" s="2">
        <f t="shared" si="92"/>
        <v>4.0749369717756535E-2</v>
      </c>
      <c r="AY70" s="2">
        <f t="shared" si="92"/>
        <v>2.3931768874958334E-2</v>
      </c>
      <c r="AZ70" s="2">
        <f t="shared" si="92"/>
        <v>3.3819749047242394E-2</v>
      </c>
      <c r="BA70" s="2">
        <f t="shared" si="92"/>
        <v>4.2569143346824843E-2</v>
      </c>
      <c r="BB70" s="2">
        <f t="shared" si="92"/>
        <v>3.5731621795534033E-2</v>
      </c>
      <c r="BC70" s="2">
        <f t="shared" si="92"/>
        <v>5.6520075227783302E-2</v>
      </c>
      <c r="BD70" s="2">
        <f t="shared" si="92"/>
        <v>4.2130237922340587E-2</v>
      </c>
      <c r="BE70" s="2">
        <f t="shared" si="92"/>
        <v>4.1673404868691234E-2</v>
      </c>
      <c r="BF70" s="48"/>
      <c r="BG70" s="2"/>
      <c r="BH70" s="2"/>
      <c r="BI70" s="2"/>
      <c r="BJ70" s="2"/>
      <c r="BK70" s="2"/>
      <c r="BL70" s="2"/>
      <c r="BM70" s="2"/>
    </row>
    <row r="71" spans="1:65" x14ac:dyDescent="0.25">
      <c r="A71" s="15"/>
      <c r="B71" s="3" t="s">
        <v>150</v>
      </c>
      <c r="C71" s="1258">
        <f t="shared" ref="C71:E72" si="93">IFERROR(C58/C$59,"")</f>
        <v>1</v>
      </c>
      <c r="D71" s="1258">
        <f t="shared" si="93"/>
        <v>1</v>
      </c>
      <c r="E71" s="1258">
        <f t="shared" si="93"/>
        <v>0.96050133134696347</v>
      </c>
      <c r="F71" s="48" t="str">
        <f>IFERROR(F61/F$60,"")</f>
        <v/>
      </c>
      <c r="G71" s="1259"/>
      <c r="H71" s="1259">
        <f>IFERROR(H58/H$59,"")</f>
        <v>1</v>
      </c>
      <c r="I71" s="1259">
        <f t="shared" ref="I71:S72" si="94">IFERROR(I58/I$59,"")</f>
        <v>1</v>
      </c>
      <c r="J71" s="1259">
        <f t="shared" si="94"/>
        <v>1</v>
      </c>
      <c r="K71" s="1259">
        <f t="shared" si="94"/>
        <v>1.0000000000000011</v>
      </c>
      <c r="L71" s="1259">
        <f t="shared" si="94"/>
        <v>1</v>
      </c>
      <c r="M71" s="1259">
        <f t="shared" si="94"/>
        <v>0.99999999999999967</v>
      </c>
      <c r="N71" s="1259">
        <f t="shared" si="94"/>
        <v>1.0000000000000002</v>
      </c>
      <c r="O71" s="1259">
        <f t="shared" si="94"/>
        <v>0.99999999999999989</v>
      </c>
      <c r="P71" s="1259">
        <f t="shared" si="94"/>
        <v>0.97005718048277201</v>
      </c>
      <c r="Q71" s="1259">
        <f t="shared" si="94"/>
        <v>0.95097015876137947</v>
      </c>
      <c r="R71" s="1260">
        <f t="shared" si="94"/>
        <v>0.9626817766384872</v>
      </c>
      <c r="S71" s="1260">
        <f t="shared" si="94"/>
        <v>0.95508233480742355</v>
      </c>
      <c r="T71" s="1267" t="str">
        <f>IFERROR(T61/T$60,"")</f>
        <v/>
      </c>
      <c r="U71" s="1259"/>
      <c r="V71" s="1259">
        <f t="shared" ref="V71:BE72" si="95">IFERROR(V58/V$59,"")</f>
        <v>1</v>
      </c>
      <c r="W71" s="1259">
        <f t="shared" si="95"/>
        <v>1.0000000000000002</v>
      </c>
      <c r="X71" s="1259">
        <f t="shared" si="95"/>
        <v>1</v>
      </c>
      <c r="Y71" s="1259">
        <f t="shared" si="95"/>
        <v>1</v>
      </c>
      <c r="Z71" s="1259">
        <f t="shared" si="95"/>
        <v>0.99999999999999989</v>
      </c>
      <c r="AA71" s="1259">
        <f t="shared" si="95"/>
        <v>1</v>
      </c>
      <c r="AB71" s="1259">
        <f t="shared" si="95"/>
        <v>0.99999999999999989</v>
      </c>
      <c r="AC71" s="1259">
        <f t="shared" si="95"/>
        <v>1.0000000000000002</v>
      </c>
      <c r="AD71" s="1259">
        <f t="shared" si="95"/>
        <v>1.0000000000000002</v>
      </c>
      <c r="AE71" s="1259">
        <f t="shared" si="95"/>
        <v>1</v>
      </c>
      <c r="AF71" s="1259">
        <f t="shared" si="95"/>
        <v>1.0000000000000016</v>
      </c>
      <c r="AG71" s="1259">
        <f t="shared" si="95"/>
        <v>1.0000000000000009</v>
      </c>
      <c r="AH71" s="1259">
        <f t="shared" si="95"/>
        <v>0.99999999999999989</v>
      </c>
      <c r="AI71" s="1259">
        <f t="shared" si="95"/>
        <v>1</v>
      </c>
      <c r="AJ71" s="1259">
        <f t="shared" si="95"/>
        <v>1</v>
      </c>
      <c r="AK71" s="1259">
        <f t="shared" si="95"/>
        <v>1.0000000000000009</v>
      </c>
      <c r="AL71" s="1259">
        <f t="shared" si="95"/>
        <v>1</v>
      </c>
      <c r="AM71" s="1259">
        <f t="shared" si="95"/>
        <v>0.99999999999999867</v>
      </c>
      <c r="AN71" s="1259">
        <f t="shared" si="95"/>
        <v>1.0000000000000007</v>
      </c>
      <c r="AO71" s="1259">
        <f t="shared" si="95"/>
        <v>1.0000000000000016</v>
      </c>
      <c r="AP71" s="1259">
        <f t="shared" si="95"/>
        <v>0.999999999999999</v>
      </c>
      <c r="AQ71" s="1259">
        <f t="shared" si="95"/>
        <v>1.0000000000000009</v>
      </c>
      <c r="AR71" s="1259">
        <f t="shared" si="95"/>
        <v>0.999999999999998</v>
      </c>
      <c r="AS71" s="1259">
        <f t="shared" si="95"/>
        <v>1.0000000000000002</v>
      </c>
      <c r="AT71" s="1259">
        <f t="shared" si="95"/>
        <v>1</v>
      </c>
      <c r="AU71" s="1259">
        <f t="shared" si="95"/>
        <v>0.94625416191727629</v>
      </c>
      <c r="AV71" s="1259">
        <f t="shared" si="95"/>
        <v>0.97310687480652258</v>
      </c>
      <c r="AW71" s="1259">
        <f t="shared" si="95"/>
        <v>0.91849371414896086</v>
      </c>
      <c r="AX71" s="1259">
        <f t="shared" si="95"/>
        <v>0.95925063028224344</v>
      </c>
      <c r="AY71" s="1259">
        <f t="shared" si="95"/>
        <v>0.97606823112504171</v>
      </c>
      <c r="AZ71" s="1259">
        <f t="shared" si="95"/>
        <v>0.9661802509527575</v>
      </c>
      <c r="BA71" s="1259">
        <f t="shared" si="95"/>
        <v>0.95743085665317507</v>
      </c>
      <c r="BB71" s="1259">
        <f t="shared" si="95"/>
        <v>0.96426841673826569</v>
      </c>
      <c r="BC71" s="1259">
        <f t="shared" si="95"/>
        <v>0.94347992477221687</v>
      </c>
      <c r="BD71" s="1259">
        <f t="shared" si="95"/>
        <v>0.95786976207765961</v>
      </c>
      <c r="BE71" s="1259">
        <f t="shared" si="95"/>
        <v>0.95832659513130869</v>
      </c>
      <c r="BF71" s="1258"/>
      <c r="BG71" s="2"/>
      <c r="BH71" s="2"/>
      <c r="BI71" s="2"/>
      <c r="BJ71" s="2"/>
      <c r="BK71" s="2"/>
      <c r="BL71" s="2"/>
      <c r="BM71" s="2"/>
    </row>
    <row r="72" spans="1:65" x14ac:dyDescent="0.25">
      <c r="A72" s="3" t="s">
        <v>198</v>
      </c>
      <c r="B72" s="3" t="s">
        <v>59</v>
      </c>
      <c r="C72" s="1258">
        <f t="shared" si="93"/>
        <v>1</v>
      </c>
      <c r="D72" s="1258">
        <f t="shared" si="93"/>
        <v>1</v>
      </c>
      <c r="E72" s="1258">
        <f t="shared" si="93"/>
        <v>1</v>
      </c>
      <c r="F72" s="48" t="str">
        <f>IFERROR(F60/F$60,"")</f>
        <v/>
      </c>
      <c r="G72" s="1261"/>
      <c r="H72" s="1259">
        <f>IFERROR(H59/H$59,"")</f>
        <v>1</v>
      </c>
      <c r="I72" s="1259">
        <f t="shared" si="94"/>
        <v>1</v>
      </c>
      <c r="J72" s="1259">
        <f t="shared" si="94"/>
        <v>1</v>
      </c>
      <c r="K72" s="1259">
        <f t="shared" si="94"/>
        <v>1</v>
      </c>
      <c r="L72" s="1259">
        <f t="shared" si="94"/>
        <v>1</v>
      </c>
      <c r="M72" s="1259">
        <f t="shared" si="94"/>
        <v>1</v>
      </c>
      <c r="N72" s="1259">
        <f t="shared" si="94"/>
        <v>1</v>
      </c>
      <c r="O72" s="1259">
        <f t="shared" si="94"/>
        <v>1</v>
      </c>
      <c r="P72" s="1259">
        <f t="shared" si="94"/>
        <v>1</v>
      </c>
      <c r="Q72" s="1259">
        <f t="shared" si="94"/>
        <v>1</v>
      </c>
      <c r="R72" s="1260">
        <f t="shared" si="94"/>
        <v>1</v>
      </c>
      <c r="S72" s="1260">
        <f t="shared" si="94"/>
        <v>1</v>
      </c>
      <c r="T72" s="1243">
        <f>SUM(T63:T70)</f>
        <v>0</v>
      </c>
      <c r="U72" s="1261"/>
      <c r="V72" s="1259">
        <f>IFERROR(V59/V$59,"")</f>
        <v>1</v>
      </c>
      <c r="W72" s="1259">
        <f>IFERROR(W59/W$59,"")</f>
        <v>1</v>
      </c>
      <c r="X72" s="1259">
        <f>IFERROR(X59/X$59,"")</f>
        <v>1</v>
      </c>
      <c r="Y72" s="1259">
        <f t="shared" si="95"/>
        <v>1</v>
      </c>
      <c r="Z72" s="1259">
        <f t="shared" si="95"/>
        <v>1</v>
      </c>
      <c r="AA72" s="1259">
        <f t="shared" si="95"/>
        <v>1</v>
      </c>
      <c r="AB72" s="1259">
        <f t="shared" si="95"/>
        <v>1</v>
      </c>
      <c r="AC72" s="1259">
        <f t="shared" si="95"/>
        <v>1</v>
      </c>
      <c r="AD72" s="1259">
        <f t="shared" si="95"/>
        <v>1</v>
      </c>
      <c r="AE72" s="1259">
        <f t="shared" si="95"/>
        <v>1</v>
      </c>
      <c r="AF72" s="1259">
        <f t="shared" si="95"/>
        <v>1</v>
      </c>
      <c r="AG72" s="1259">
        <f t="shared" si="95"/>
        <v>1</v>
      </c>
      <c r="AH72" s="1259">
        <f t="shared" si="95"/>
        <v>1</v>
      </c>
      <c r="AI72" s="1259">
        <f t="shared" si="95"/>
        <v>1</v>
      </c>
      <c r="AJ72" s="1259">
        <f t="shared" si="95"/>
        <v>1</v>
      </c>
      <c r="AK72" s="1259">
        <f t="shared" si="95"/>
        <v>1</v>
      </c>
      <c r="AL72" s="1259">
        <f t="shared" si="95"/>
        <v>1</v>
      </c>
      <c r="AM72" s="1259">
        <f t="shared" si="95"/>
        <v>1</v>
      </c>
      <c r="AN72" s="1259">
        <f t="shared" si="95"/>
        <v>1</v>
      </c>
      <c r="AO72" s="1259">
        <f t="shared" si="95"/>
        <v>1</v>
      </c>
      <c r="AP72" s="1259">
        <f t="shared" si="95"/>
        <v>1</v>
      </c>
      <c r="AQ72" s="1259">
        <f t="shared" si="95"/>
        <v>1</v>
      </c>
      <c r="AR72" s="1259">
        <f t="shared" si="95"/>
        <v>1</v>
      </c>
      <c r="AS72" s="1259">
        <f t="shared" si="95"/>
        <v>1</v>
      </c>
      <c r="AT72" s="1259">
        <f t="shared" si="95"/>
        <v>1</v>
      </c>
      <c r="AU72" s="1259">
        <f t="shared" si="95"/>
        <v>1</v>
      </c>
      <c r="AV72" s="1259">
        <f t="shared" si="95"/>
        <v>1</v>
      </c>
      <c r="AW72" s="1259">
        <f t="shared" si="95"/>
        <v>1</v>
      </c>
      <c r="AX72" s="1259">
        <f t="shared" si="95"/>
        <v>1</v>
      </c>
      <c r="AY72" s="1259">
        <f t="shared" si="95"/>
        <v>1</v>
      </c>
      <c r="AZ72" s="1259">
        <f t="shared" si="95"/>
        <v>1</v>
      </c>
      <c r="BA72" s="1259">
        <f t="shared" si="95"/>
        <v>1</v>
      </c>
      <c r="BB72" s="1259">
        <f t="shared" si="95"/>
        <v>1</v>
      </c>
      <c r="BC72" s="1259">
        <f t="shared" si="95"/>
        <v>1</v>
      </c>
      <c r="BD72" s="1259">
        <f t="shared" si="95"/>
        <v>1</v>
      </c>
      <c r="BE72" s="1259">
        <f>IFERROR(BE59/BE$59,"")</f>
        <v>1</v>
      </c>
      <c r="BF72" s="1258"/>
      <c r="BG72" s="2"/>
      <c r="BH72" s="2"/>
      <c r="BI72" s="2"/>
      <c r="BJ72" s="2"/>
      <c r="BK72" s="2"/>
      <c r="BL72" s="2"/>
      <c r="BM72" s="2"/>
    </row>
    <row r="73" spans="1:65" x14ac:dyDescent="0.25">
      <c r="A73" s="3" t="s">
        <v>32</v>
      </c>
      <c r="B73" s="3"/>
      <c r="C73" s="49"/>
      <c r="D73" s="49"/>
      <c r="E73" s="49"/>
      <c r="F73" s="48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49"/>
      <c r="BG73" s="1"/>
      <c r="BH73" s="1"/>
      <c r="BI73" s="1"/>
      <c r="BJ73" s="1"/>
      <c r="BK73" s="1"/>
      <c r="BL73" s="1"/>
      <c r="BM73" s="1437"/>
    </row>
    <row r="74" spans="1:65" x14ac:dyDescent="0.25">
      <c r="A74" s="35" t="s">
        <v>32</v>
      </c>
      <c r="C74" s="49"/>
      <c r="D74" s="49"/>
      <c r="E74" s="49"/>
      <c r="F74" s="48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49"/>
      <c r="BG74" s="1"/>
      <c r="BH74" s="1"/>
      <c r="BI74" s="1"/>
      <c r="BJ74" s="1"/>
      <c r="BK74" s="1"/>
      <c r="BL74" s="1"/>
      <c r="BM74" s="1437"/>
    </row>
    <row r="75" spans="1:65" x14ac:dyDescent="0.25">
      <c r="A75" s="36" t="s">
        <v>208</v>
      </c>
      <c r="B75" s="20" t="s">
        <v>57</v>
      </c>
      <c r="C75" s="1253" t="str">
        <f>$C$3</f>
        <v>YTD '15</v>
      </c>
      <c r="D75" s="1254" t="str">
        <f>$D$3</f>
        <v>YTD '16</v>
      </c>
      <c r="E75" s="1255" t="str">
        <f>$E$3</f>
        <v>YTD '17</v>
      </c>
      <c r="F75" s="1256" t="str">
        <f>$F$3</f>
        <v>YTD '18</v>
      </c>
      <c r="G75" s="2" t="s">
        <v>32</v>
      </c>
      <c r="H75" s="24" t="str">
        <f>$H$3</f>
        <v>Q1 '15</v>
      </c>
      <c r="I75" s="24" t="str">
        <f>$I$3</f>
        <v>Q2 '15</v>
      </c>
      <c r="J75" s="24" t="str">
        <f>$J$3</f>
        <v>Q3 '15</v>
      </c>
      <c r="K75" s="24" t="str">
        <f>$K$3</f>
        <v>Q4 '15</v>
      </c>
      <c r="L75" s="26" t="str">
        <f>$L$3</f>
        <v>Q1 '16</v>
      </c>
      <c r="M75" s="26" t="str">
        <f>$M$3</f>
        <v>Q2 '16</v>
      </c>
      <c r="N75" s="26" t="str">
        <f>$N$3</f>
        <v>Q3 '16</v>
      </c>
      <c r="O75" s="26" t="str">
        <f>$O$3</f>
        <v>Q4 '16</v>
      </c>
      <c r="P75" s="24" t="str">
        <f>$P$3</f>
        <v>Q1 '17</v>
      </c>
      <c r="Q75" s="24" t="str">
        <f>$Q$3</f>
        <v>Q2 '17</v>
      </c>
      <c r="R75" s="24" t="str">
        <f>$R$3</f>
        <v>Q3 '17</v>
      </c>
      <c r="S75" s="24" t="str">
        <f>$S$3</f>
        <v>Q4 '17</v>
      </c>
      <c r="T75" s="1241" t="str">
        <f>$T$3</f>
        <v>Q1'28</v>
      </c>
      <c r="U75" s="16" t="s">
        <v>32</v>
      </c>
      <c r="V75" s="24" t="s">
        <v>0</v>
      </c>
      <c r="W75" s="24" t="s">
        <v>1</v>
      </c>
      <c r="X75" s="24" t="s">
        <v>2</v>
      </c>
      <c r="Y75" s="24" t="s">
        <v>3</v>
      </c>
      <c r="Z75" s="24" t="s">
        <v>4</v>
      </c>
      <c r="AA75" s="24" t="s">
        <v>5</v>
      </c>
      <c r="AB75" s="24" t="s">
        <v>6</v>
      </c>
      <c r="AC75" s="24" t="s">
        <v>7</v>
      </c>
      <c r="AD75" s="24" t="s">
        <v>8</v>
      </c>
      <c r="AE75" s="24" t="s">
        <v>9</v>
      </c>
      <c r="AF75" s="24" t="s">
        <v>10</v>
      </c>
      <c r="AG75" s="24" t="s">
        <v>11</v>
      </c>
      <c r="AH75" s="25" t="s">
        <v>12</v>
      </c>
      <c r="AI75" s="25" t="s">
        <v>13</v>
      </c>
      <c r="AJ75" s="25" t="s">
        <v>14</v>
      </c>
      <c r="AK75" s="25" t="s">
        <v>15</v>
      </c>
      <c r="AL75" s="25" t="s">
        <v>16</v>
      </c>
      <c r="AM75" s="25" t="s">
        <v>17</v>
      </c>
      <c r="AN75" s="25" t="s">
        <v>18</v>
      </c>
      <c r="AO75" s="25" t="s">
        <v>19</v>
      </c>
      <c r="AP75" s="25" t="s">
        <v>20</v>
      </c>
      <c r="AQ75" s="25" t="s">
        <v>21</v>
      </c>
      <c r="AR75" s="25" t="s">
        <v>22</v>
      </c>
      <c r="AS75" s="25" t="s">
        <v>23</v>
      </c>
      <c r="AT75" s="22" t="s">
        <v>24</v>
      </c>
      <c r="AU75" s="22" t="s">
        <v>25</v>
      </c>
      <c r="AV75" s="22" t="s">
        <v>26</v>
      </c>
      <c r="AW75" s="22" t="s">
        <v>27</v>
      </c>
      <c r="AX75" s="22" t="s">
        <v>28</v>
      </c>
      <c r="AY75" s="22" t="s">
        <v>29</v>
      </c>
      <c r="AZ75" s="27" t="s">
        <v>96</v>
      </c>
      <c r="BA75" s="27" t="s">
        <v>97</v>
      </c>
      <c r="BB75" s="27" t="s">
        <v>98</v>
      </c>
      <c r="BC75" s="27" t="s">
        <v>99</v>
      </c>
      <c r="BD75" s="27" t="s">
        <v>100</v>
      </c>
      <c r="BE75" s="27" t="s">
        <v>101</v>
      </c>
      <c r="BF75" s="1400" t="s">
        <v>748</v>
      </c>
      <c r="BG75" s="1241">
        <v>43118</v>
      </c>
      <c r="BH75" s="1241">
        <v>43149</v>
      </c>
      <c r="BI75" s="1241">
        <v>43177</v>
      </c>
      <c r="BJ75" s="1241">
        <v>43208</v>
      </c>
      <c r="BK75" s="1241">
        <v>43238</v>
      </c>
      <c r="BL75" s="1241">
        <v>43269</v>
      </c>
      <c r="BM75" s="1241">
        <v>43299</v>
      </c>
    </row>
    <row r="76" spans="1:65" x14ac:dyDescent="0.25">
      <c r="A76" s="15" t="s">
        <v>132</v>
      </c>
      <c r="B76" s="15" t="s">
        <v>56</v>
      </c>
      <c r="C76" s="62">
        <f>INDEX(V76:AG76,$B$2)</f>
        <v>23</v>
      </c>
      <c r="D76" s="62">
        <f>INDEX(AH76:AS76,$B$2)</f>
        <v>29</v>
      </c>
      <c r="E76" s="62">
        <f>INDEX(AT76:BE76,$B$2)</f>
        <v>292</v>
      </c>
      <c r="F76" s="62">
        <f>INDEX(BG76:BR76,$B$2)</f>
        <v>317</v>
      </c>
      <c r="H76" s="4">
        <f>X76</f>
        <v>20</v>
      </c>
      <c r="I76" s="4">
        <f>AA76</f>
        <v>18</v>
      </c>
      <c r="J76" s="4">
        <f>AD76</f>
        <v>24</v>
      </c>
      <c r="K76" s="51">
        <f>AG76</f>
        <v>25</v>
      </c>
      <c r="L76" s="4">
        <f>AJ76</f>
        <v>37</v>
      </c>
      <c r="M76" s="4">
        <f>AM76</f>
        <v>30</v>
      </c>
      <c r="N76" s="4">
        <f>AP76</f>
        <v>26</v>
      </c>
      <c r="O76" s="4">
        <f>AS76</f>
        <v>22</v>
      </c>
      <c r="P76" s="152">
        <f>AV76</f>
        <v>48</v>
      </c>
      <c r="Q76" s="152">
        <f>AY76</f>
        <v>316</v>
      </c>
      <c r="R76" s="152">
        <f>BB76</f>
        <v>285</v>
      </c>
      <c r="S76" s="51">
        <f>BE76</f>
        <v>297</v>
      </c>
      <c r="T76" s="1244">
        <f>INDEX(BG76:BI76,IF($B$2&lt;=3,$B$2,3))</f>
        <v>309</v>
      </c>
      <c r="V76" s="4">
        <v>18</v>
      </c>
      <c r="W76">
        <v>18</v>
      </c>
      <c r="X76">
        <v>20</v>
      </c>
      <c r="Y76">
        <v>20</v>
      </c>
      <c r="Z76">
        <v>19</v>
      </c>
      <c r="AA76">
        <v>18</v>
      </c>
      <c r="AB76">
        <v>23</v>
      </c>
      <c r="AC76">
        <v>23</v>
      </c>
      <c r="AD76">
        <v>24</v>
      </c>
      <c r="AE76">
        <v>24</v>
      </c>
      <c r="AF76">
        <v>23</v>
      </c>
      <c r="AG76">
        <v>25</v>
      </c>
      <c r="AH76">
        <v>37</v>
      </c>
      <c r="AI76">
        <v>36</v>
      </c>
      <c r="AJ76">
        <v>37</v>
      </c>
      <c r="AK76">
        <v>36</v>
      </c>
      <c r="AL76">
        <v>32</v>
      </c>
      <c r="AM76">
        <v>30</v>
      </c>
      <c r="AN76">
        <v>29</v>
      </c>
      <c r="AO76">
        <v>26</v>
      </c>
      <c r="AP76">
        <v>26</v>
      </c>
      <c r="AQ76">
        <v>26</v>
      </c>
      <c r="AR76">
        <v>25</v>
      </c>
      <c r="AS76">
        <v>22</v>
      </c>
      <c r="AT76" s="14">
        <v>48</v>
      </c>
      <c r="AU76" s="14">
        <v>48</v>
      </c>
      <c r="AV76" s="14">
        <v>48</v>
      </c>
      <c r="AW76" s="14">
        <v>339</v>
      </c>
      <c r="AX76" s="14">
        <v>336</v>
      </c>
      <c r="AY76" s="14">
        <v>316</v>
      </c>
      <c r="AZ76" s="14">
        <v>292</v>
      </c>
      <c r="BA76" s="14">
        <v>305</v>
      </c>
      <c r="BB76" s="14">
        <v>285</v>
      </c>
      <c r="BC76" s="14">
        <v>317</v>
      </c>
      <c r="BD76" s="14">
        <v>312</v>
      </c>
      <c r="BE76" s="14">
        <v>297</v>
      </c>
      <c r="BF76" s="14"/>
      <c r="BG76" s="14">
        <v>314</v>
      </c>
      <c r="BH76" s="14">
        <v>318</v>
      </c>
      <c r="BI76" s="14">
        <v>309</v>
      </c>
      <c r="BJ76" s="14">
        <v>275</v>
      </c>
      <c r="BK76" s="14">
        <v>281</v>
      </c>
      <c r="BL76" s="14">
        <v>277</v>
      </c>
      <c r="BM76" s="14">
        <v>317</v>
      </c>
    </row>
    <row r="77" spans="1:65" x14ac:dyDescent="0.25">
      <c r="A77" s="15" t="s">
        <v>133</v>
      </c>
      <c r="B77" s="15" t="s">
        <v>43</v>
      </c>
      <c r="C77" s="62">
        <f t="shared" ref="C77:C83" si="96">INDEX(V77:AG77,$B$2)</f>
        <v>269</v>
      </c>
      <c r="D77" s="62">
        <f t="shared" ref="D77:D83" si="97">INDEX(AH77:AS77,$B$2)</f>
        <v>680</v>
      </c>
      <c r="E77" s="62">
        <f t="shared" ref="E77:E83" si="98">INDEX(AT77:BE77,$B$2)</f>
        <v>825</v>
      </c>
      <c r="F77" s="62">
        <f t="shared" ref="F77:F85" si="99">INDEX(BG77:BR77,$B$2)</f>
        <v>681</v>
      </c>
      <c r="H77" s="4">
        <f t="shared" ref="H77:H85" si="100">X77</f>
        <v>228</v>
      </c>
      <c r="I77" s="4">
        <f t="shared" ref="I77:I85" si="101">AA77</f>
        <v>246</v>
      </c>
      <c r="J77" s="4">
        <f t="shared" ref="J77:J85" si="102">AD77</f>
        <v>350</v>
      </c>
      <c r="K77" s="51">
        <f t="shared" ref="K77:K85" si="103">AG77</f>
        <v>344</v>
      </c>
      <c r="L77" s="4">
        <f t="shared" ref="L77:L85" si="104">AJ77</f>
        <v>363</v>
      </c>
      <c r="M77" s="4">
        <f t="shared" ref="M77:M85" si="105">AM77</f>
        <v>985</v>
      </c>
      <c r="N77" s="4">
        <f t="shared" ref="N77:N85" si="106">AP77</f>
        <v>937</v>
      </c>
      <c r="O77" s="4">
        <f t="shared" ref="O77:O85" si="107">AS77</f>
        <v>1116</v>
      </c>
      <c r="P77" s="152">
        <f t="shared" ref="P77:P85" si="108">AV77</f>
        <v>855</v>
      </c>
      <c r="Q77" s="152">
        <f t="shared" ref="Q77:Q85" si="109">AY77</f>
        <v>1312</v>
      </c>
      <c r="R77" s="152">
        <f t="shared" ref="R77:R85" si="110">BB77</f>
        <v>881</v>
      </c>
      <c r="S77" s="51">
        <f t="shared" ref="S77:S85" si="111">BE77</f>
        <v>1664</v>
      </c>
      <c r="T77" s="1244">
        <f t="shared" ref="T77:T85" si="112">INDEX(BG77:BI77,IF($B$2&lt;=3,$B$2,3))</f>
        <v>842</v>
      </c>
      <c r="V77" s="4">
        <v>219</v>
      </c>
      <c r="W77">
        <v>143</v>
      </c>
      <c r="X77">
        <v>228</v>
      </c>
      <c r="Y77">
        <v>279</v>
      </c>
      <c r="Z77">
        <v>249</v>
      </c>
      <c r="AA77">
        <v>246</v>
      </c>
      <c r="AB77">
        <v>269</v>
      </c>
      <c r="AC77">
        <v>261</v>
      </c>
      <c r="AD77">
        <v>350</v>
      </c>
      <c r="AE77">
        <v>279</v>
      </c>
      <c r="AF77">
        <v>494</v>
      </c>
      <c r="AG77">
        <v>344</v>
      </c>
      <c r="AH77">
        <v>134</v>
      </c>
      <c r="AI77">
        <v>122</v>
      </c>
      <c r="AJ77">
        <v>363</v>
      </c>
      <c r="AK77">
        <v>339</v>
      </c>
      <c r="AL77">
        <v>535</v>
      </c>
      <c r="AM77">
        <v>985</v>
      </c>
      <c r="AN77">
        <v>680</v>
      </c>
      <c r="AO77">
        <v>814</v>
      </c>
      <c r="AP77">
        <v>937</v>
      </c>
      <c r="AQ77">
        <v>881</v>
      </c>
      <c r="AR77">
        <v>935</v>
      </c>
      <c r="AS77">
        <v>1116</v>
      </c>
      <c r="AT77" s="14">
        <v>320</v>
      </c>
      <c r="AU77" s="14">
        <v>666</v>
      </c>
      <c r="AV77" s="14">
        <v>855</v>
      </c>
      <c r="AW77" s="14">
        <v>650</v>
      </c>
      <c r="AX77" s="14">
        <v>587</v>
      </c>
      <c r="AY77" s="14">
        <v>1312</v>
      </c>
      <c r="AZ77" s="14">
        <v>825</v>
      </c>
      <c r="BA77" s="14">
        <v>887</v>
      </c>
      <c r="BB77" s="14">
        <v>881</v>
      </c>
      <c r="BC77" s="14">
        <v>628</v>
      </c>
      <c r="BD77" s="14">
        <v>893</v>
      </c>
      <c r="BE77" s="14">
        <v>1664</v>
      </c>
      <c r="BF77" s="14"/>
      <c r="BG77" s="14">
        <v>542</v>
      </c>
      <c r="BH77" s="14">
        <v>98</v>
      </c>
      <c r="BI77" s="14">
        <v>842</v>
      </c>
      <c r="BJ77" s="14">
        <v>391</v>
      </c>
      <c r="BK77" s="14">
        <v>692</v>
      </c>
      <c r="BL77" s="14">
        <v>880</v>
      </c>
      <c r="BM77" s="14">
        <v>681</v>
      </c>
    </row>
    <row r="78" spans="1:65" x14ac:dyDescent="0.25">
      <c r="A78" s="15" t="s">
        <v>134</v>
      </c>
      <c r="B78" s="15" t="s">
        <v>44</v>
      </c>
      <c r="C78" s="62">
        <f t="shared" si="96"/>
        <v>234</v>
      </c>
      <c r="D78" s="62">
        <f t="shared" si="97"/>
        <v>976</v>
      </c>
      <c r="E78" s="62">
        <f t="shared" si="98"/>
        <v>1306</v>
      </c>
      <c r="F78" s="62">
        <f t="shared" si="99"/>
        <v>853</v>
      </c>
      <c r="H78" s="4">
        <f t="shared" si="100"/>
        <v>140</v>
      </c>
      <c r="I78" s="4">
        <f t="shared" si="101"/>
        <v>227</v>
      </c>
      <c r="J78" s="4">
        <f t="shared" si="102"/>
        <v>257</v>
      </c>
      <c r="K78" s="51">
        <f t="shared" si="103"/>
        <v>468</v>
      </c>
      <c r="L78" s="4">
        <f t="shared" si="104"/>
        <v>120</v>
      </c>
      <c r="M78" s="4">
        <f t="shared" si="105"/>
        <v>524</v>
      </c>
      <c r="N78" s="4">
        <f t="shared" si="106"/>
        <v>808</v>
      </c>
      <c r="O78" s="4">
        <f t="shared" si="107"/>
        <v>914</v>
      </c>
      <c r="P78" s="152">
        <f t="shared" si="108"/>
        <v>661</v>
      </c>
      <c r="Q78" s="152">
        <f t="shared" si="109"/>
        <v>563</v>
      </c>
      <c r="R78" s="152">
        <f t="shared" si="110"/>
        <v>876</v>
      </c>
      <c r="S78" s="51">
        <f t="shared" si="111"/>
        <v>893</v>
      </c>
      <c r="T78" s="1244">
        <f t="shared" si="112"/>
        <v>98</v>
      </c>
      <c r="V78" s="4">
        <v>170</v>
      </c>
      <c r="W78">
        <v>218</v>
      </c>
      <c r="X78">
        <v>140</v>
      </c>
      <c r="Y78">
        <v>226</v>
      </c>
      <c r="Z78">
        <v>266</v>
      </c>
      <c r="AA78">
        <v>227</v>
      </c>
      <c r="AB78">
        <v>234</v>
      </c>
      <c r="AC78">
        <v>262</v>
      </c>
      <c r="AD78">
        <v>257</v>
      </c>
      <c r="AE78">
        <v>345</v>
      </c>
      <c r="AF78">
        <v>271</v>
      </c>
      <c r="AG78">
        <v>468</v>
      </c>
      <c r="AH78">
        <v>344</v>
      </c>
      <c r="AI78">
        <v>134</v>
      </c>
      <c r="AJ78">
        <v>120</v>
      </c>
      <c r="AK78">
        <v>357</v>
      </c>
      <c r="AL78">
        <v>338</v>
      </c>
      <c r="AM78">
        <v>524</v>
      </c>
      <c r="AN78">
        <v>976</v>
      </c>
      <c r="AO78">
        <v>669</v>
      </c>
      <c r="AP78">
        <v>808</v>
      </c>
      <c r="AQ78">
        <v>934</v>
      </c>
      <c r="AR78">
        <v>873</v>
      </c>
      <c r="AS78">
        <v>914</v>
      </c>
      <c r="AT78" s="14">
        <v>1116</v>
      </c>
      <c r="AU78" s="14">
        <v>319</v>
      </c>
      <c r="AV78" s="14">
        <v>661</v>
      </c>
      <c r="AW78" s="14">
        <v>837</v>
      </c>
      <c r="AX78" s="14">
        <v>650</v>
      </c>
      <c r="AY78" s="14">
        <v>563</v>
      </c>
      <c r="AZ78" s="14">
        <v>1306</v>
      </c>
      <c r="BA78" s="14">
        <v>823</v>
      </c>
      <c r="BB78" s="14">
        <v>876</v>
      </c>
      <c r="BC78" s="14">
        <v>876</v>
      </c>
      <c r="BD78" s="14">
        <v>627</v>
      </c>
      <c r="BE78" s="14">
        <v>893</v>
      </c>
      <c r="BF78" s="14"/>
      <c r="BG78" s="14">
        <v>1654</v>
      </c>
      <c r="BH78" s="14">
        <v>541</v>
      </c>
      <c r="BI78" s="14">
        <v>98</v>
      </c>
      <c r="BJ78" s="14">
        <v>825</v>
      </c>
      <c r="BK78" s="14">
        <v>391</v>
      </c>
      <c r="BL78" s="14">
        <v>692</v>
      </c>
      <c r="BM78" s="14">
        <v>853</v>
      </c>
    </row>
    <row r="79" spans="1:65" x14ac:dyDescent="0.25">
      <c r="A79" s="15" t="s">
        <v>135</v>
      </c>
      <c r="B79" s="15" t="s">
        <v>45</v>
      </c>
      <c r="C79" s="62">
        <f t="shared" si="96"/>
        <v>400</v>
      </c>
      <c r="D79" s="62">
        <f t="shared" si="97"/>
        <v>821</v>
      </c>
      <c r="E79" s="62">
        <f t="shared" si="98"/>
        <v>1143</v>
      </c>
      <c r="F79" s="62">
        <f t="shared" si="99"/>
        <v>840</v>
      </c>
      <c r="H79" s="4">
        <f t="shared" si="100"/>
        <v>364</v>
      </c>
      <c r="I79" s="4">
        <f t="shared" si="101"/>
        <v>372</v>
      </c>
      <c r="J79" s="4">
        <f t="shared" si="102"/>
        <v>422</v>
      </c>
      <c r="K79" s="51">
        <f t="shared" si="103"/>
        <v>488</v>
      </c>
      <c r="L79" s="4">
        <f t="shared" si="104"/>
        <v>415</v>
      </c>
      <c r="M79" s="4">
        <f t="shared" si="105"/>
        <v>634</v>
      </c>
      <c r="N79" s="4">
        <f t="shared" si="106"/>
        <v>1507</v>
      </c>
      <c r="O79" s="4">
        <f t="shared" si="107"/>
        <v>1690</v>
      </c>
      <c r="P79" s="152">
        <f t="shared" si="108"/>
        <v>1372</v>
      </c>
      <c r="Q79" s="152">
        <f t="shared" si="109"/>
        <v>1424</v>
      </c>
      <c r="R79" s="152">
        <f t="shared" si="110"/>
        <v>2013</v>
      </c>
      <c r="S79" s="51">
        <f t="shared" si="111"/>
        <v>1481</v>
      </c>
      <c r="T79" s="1244">
        <f t="shared" si="112"/>
        <v>1579</v>
      </c>
      <c r="V79" s="4">
        <v>271</v>
      </c>
      <c r="W79">
        <v>340</v>
      </c>
      <c r="X79">
        <v>364</v>
      </c>
      <c r="Y79">
        <v>343</v>
      </c>
      <c r="Z79">
        <v>277</v>
      </c>
      <c r="AA79">
        <v>372</v>
      </c>
      <c r="AB79">
        <v>400</v>
      </c>
      <c r="AC79">
        <v>397</v>
      </c>
      <c r="AD79">
        <v>422</v>
      </c>
      <c r="AE79">
        <v>451</v>
      </c>
      <c r="AF79">
        <v>509</v>
      </c>
      <c r="AG79">
        <v>488</v>
      </c>
      <c r="AH79">
        <v>627</v>
      </c>
      <c r="AI79">
        <v>711</v>
      </c>
      <c r="AJ79">
        <v>415</v>
      </c>
      <c r="AK79">
        <v>230</v>
      </c>
      <c r="AL79">
        <v>428</v>
      </c>
      <c r="AM79">
        <v>634</v>
      </c>
      <c r="AN79">
        <v>821</v>
      </c>
      <c r="AO79">
        <v>1403</v>
      </c>
      <c r="AP79">
        <v>1507</v>
      </c>
      <c r="AQ79">
        <v>1390</v>
      </c>
      <c r="AR79">
        <v>1640</v>
      </c>
      <c r="AS79">
        <v>1690</v>
      </c>
      <c r="AT79" s="14">
        <v>1727</v>
      </c>
      <c r="AU79" s="14">
        <v>1989</v>
      </c>
      <c r="AV79" s="14">
        <v>1372</v>
      </c>
      <c r="AW79" s="14">
        <v>903</v>
      </c>
      <c r="AX79" s="14">
        <v>1466</v>
      </c>
      <c r="AY79" s="14">
        <v>1424</v>
      </c>
      <c r="AZ79" s="14">
        <v>1143</v>
      </c>
      <c r="BA79" s="14">
        <v>1738</v>
      </c>
      <c r="BB79" s="14">
        <v>2013</v>
      </c>
      <c r="BC79" s="14">
        <v>1605</v>
      </c>
      <c r="BD79" s="14">
        <v>1683</v>
      </c>
      <c r="BE79" s="14">
        <v>1481</v>
      </c>
      <c r="BF79" s="14"/>
      <c r="BG79" s="14">
        <v>1473</v>
      </c>
      <c r="BH79" s="14">
        <v>2491</v>
      </c>
      <c r="BI79" s="14">
        <v>1579</v>
      </c>
      <c r="BJ79" s="14">
        <v>354</v>
      </c>
      <c r="BK79" s="14">
        <v>862</v>
      </c>
      <c r="BL79" s="14">
        <v>776</v>
      </c>
      <c r="BM79" s="14">
        <v>840</v>
      </c>
    </row>
    <row r="80" spans="1:65" x14ac:dyDescent="0.25">
      <c r="A80" s="15" t="s">
        <v>136</v>
      </c>
      <c r="B80" s="15" t="s">
        <v>46</v>
      </c>
      <c r="C80" s="62">
        <f t="shared" si="96"/>
        <v>241</v>
      </c>
      <c r="D80" s="62">
        <f t="shared" si="97"/>
        <v>376</v>
      </c>
      <c r="E80" s="62">
        <f t="shared" si="98"/>
        <v>522</v>
      </c>
      <c r="F80" s="62">
        <f t="shared" si="99"/>
        <v>230</v>
      </c>
      <c r="H80" s="4">
        <f t="shared" si="100"/>
        <v>275</v>
      </c>
      <c r="I80" s="4">
        <f t="shared" si="101"/>
        <v>249</v>
      </c>
      <c r="J80" s="4">
        <f t="shared" si="102"/>
        <v>321</v>
      </c>
      <c r="K80" s="51">
        <f t="shared" si="103"/>
        <v>394</v>
      </c>
      <c r="L80" s="4">
        <f t="shared" si="104"/>
        <v>655</v>
      </c>
      <c r="M80" s="4">
        <f t="shared" si="105"/>
        <v>331</v>
      </c>
      <c r="N80" s="4">
        <f t="shared" si="106"/>
        <v>772</v>
      </c>
      <c r="O80" s="4">
        <f t="shared" si="107"/>
        <v>1583</v>
      </c>
      <c r="P80" s="152">
        <f t="shared" si="108"/>
        <v>1138</v>
      </c>
      <c r="Q80" s="152">
        <f t="shared" si="109"/>
        <v>569</v>
      </c>
      <c r="R80" s="152">
        <f t="shared" si="110"/>
        <v>371</v>
      </c>
      <c r="S80" s="51">
        <f t="shared" si="111"/>
        <v>447</v>
      </c>
      <c r="T80" s="1244">
        <f>INDEX(BG80:BI80,IF($B$2&lt;=3,$B$2,3))</f>
        <v>333</v>
      </c>
      <c r="V80" s="4">
        <v>219</v>
      </c>
      <c r="W80">
        <v>222</v>
      </c>
      <c r="X80">
        <v>275</v>
      </c>
      <c r="Y80">
        <v>302</v>
      </c>
      <c r="Z80">
        <v>320</v>
      </c>
      <c r="AA80">
        <v>249</v>
      </c>
      <c r="AB80">
        <v>241</v>
      </c>
      <c r="AC80">
        <v>282</v>
      </c>
      <c r="AD80">
        <v>321</v>
      </c>
      <c r="AE80">
        <v>363</v>
      </c>
      <c r="AF80">
        <v>377</v>
      </c>
      <c r="AG80">
        <v>394</v>
      </c>
      <c r="AH80">
        <v>523</v>
      </c>
      <c r="AI80">
        <v>512</v>
      </c>
      <c r="AJ80">
        <v>655</v>
      </c>
      <c r="AK80">
        <v>603</v>
      </c>
      <c r="AL80">
        <v>532</v>
      </c>
      <c r="AM80">
        <v>331</v>
      </c>
      <c r="AN80">
        <v>376</v>
      </c>
      <c r="AO80">
        <v>511</v>
      </c>
      <c r="AP80">
        <v>772</v>
      </c>
      <c r="AQ80">
        <v>1261</v>
      </c>
      <c r="AR80">
        <v>1364</v>
      </c>
      <c r="AS80">
        <v>1583</v>
      </c>
      <c r="AT80" s="14">
        <v>1778</v>
      </c>
      <c r="AU80" s="14">
        <v>1020</v>
      </c>
      <c r="AV80" s="14">
        <v>1138</v>
      </c>
      <c r="AW80" s="14">
        <v>860</v>
      </c>
      <c r="AX80" s="14">
        <v>626</v>
      </c>
      <c r="AY80" s="14">
        <v>569</v>
      </c>
      <c r="AZ80" s="14">
        <v>522</v>
      </c>
      <c r="BA80" s="14">
        <v>423</v>
      </c>
      <c r="BB80" s="14">
        <v>371</v>
      </c>
      <c r="BC80" s="14">
        <v>443</v>
      </c>
      <c r="BD80" s="14">
        <v>441</v>
      </c>
      <c r="BE80" s="14">
        <v>447</v>
      </c>
      <c r="BF80" s="14"/>
      <c r="BG80" s="14">
        <v>372</v>
      </c>
      <c r="BH80" s="14">
        <v>329</v>
      </c>
      <c r="BI80" s="14">
        <v>333</v>
      </c>
      <c r="BJ80" s="14">
        <v>359</v>
      </c>
      <c r="BK80" s="14">
        <v>330</v>
      </c>
      <c r="BL80" s="14">
        <v>217</v>
      </c>
      <c r="BM80" s="14">
        <v>230</v>
      </c>
    </row>
    <row r="81" spans="1:65" x14ac:dyDescent="0.25">
      <c r="A81" s="15" t="s">
        <v>137</v>
      </c>
      <c r="B81" s="15" t="s">
        <v>47</v>
      </c>
      <c r="C81" s="62">
        <f>INDEX(V81:AG81,$B$2)</f>
        <v>216</v>
      </c>
      <c r="D81" s="62">
        <f t="shared" si="97"/>
        <v>701</v>
      </c>
      <c r="E81" s="62">
        <f t="shared" si="98"/>
        <v>817</v>
      </c>
      <c r="F81" s="62">
        <f t="shared" si="99"/>
        <v>375</v>
      </c>
      <c r="H81" s="4">
        <f t="shared" si="100"/>
        <v>225</v>
      </c>
      <c r="I81" s="4">
        <f t="shared" si="101"/>
        <v>252</v>
      </c>
      <c r="J81" s="4">
        <f t="shared" si="102"/>
        <v>242</v>
      </c>
      <c r="K81" s="51">
        <f t="shared" si="103"/>
        <v>304</v>
      </c>
      <c r="L81" s="4">
        <f t="shared" si="104"/>
        <v>440</v>
      </c>
      <c r="M81" s="4">
        <f t="shared" si="105"/>
        <v>693</v>
      </c>
      <c r="N81" s="4">
        <f t="shared" si="106"/>
        <v>550</v>
      </c>
      <c r="O81" s="4">
        <f t="shared" si="107"/>
        <v>672</v>
      </c>
      <c r="P81" s="152">
        <f t="shared" si="108"/>
        <v>734</v>
      </c>
      <c r="Q81" s="152">
        <f t="shared" si="109"/>
        <v>867</v>
      </c>
      <c r="R81" s="152">
        <f t="shared" si="110"/>
        <v>639</v>
      </c>
      <c r="S81" s="51">
        <f t="shared" si="111"/>
        <v>420</v>
      </c>
      <c r="T81" s="1244">
        <f>INDEX(BG81:BI81,IF($B$2&lt;=3,$B$2,3))</f>
        <v>396</v>
      </c>
      <c r="V81" s="4">
        <v>169</v>
      </c>
      <c r="W81">
        <v>184</v>
      </c>
      <c r="X81">
        <v>225</v>
      </c>
      <c r="Y81">
        <v>255</v>
      </c>
      <c r="Z81">
        <v>228</v>
      </c>
      <c r="AA81">
        <v>252</v>
      </c>
      <c r="AB81">
        <v>216</v>
      </c>
      <c r="AC81">
        <v>248</v>
      </c>
      <c r="AD81">
        <v>242</v>
      </c>
      <c r="AE81">
        <v>265</v>
      </c>
      <c r="AF81">
        <v>300</v>
      </c>
      <c r="AG81">
        <v>304</v>
      </c>
      <c r="AH81">
        <v>365</v>
      </c>
      <c r="AI81">
        <v>394</v>
      </c>
      <c r="AJ81">
        <v>440</v>
      </c>
      <c r="AK81">
        <v>565</v>
      </c>
      <c r="AL81">
        <v>563</v>
      </c>
      <c r="AM81">
        <v>693</v>
      </c>
      <c r="AN81">
        <v>701</v>
      </c>
      <c r="AO81">
        <v>622</v>
      </c>
      <c r="AP81">
        <v>550</v>
      </c>
      <c r="AQ81">
        <v>530</v>
      </c>
      <c r="AR81">
        <v>583</v>
      </c>
      <c r="AS81">
        <v>672</v>
      </c>
      <c r="AT81" s="14">
        <v>1048</v>
      </c>
      <c r="AU81" s="14">
        <v>609</v>
      </c>
      <c r="AV81" s="14">
        <v>734</v>
      </c>
      <c r="AW81" s="14">
        <v>718</v>
      </c>
      <c r="AX81" s="14">
        <v>841</v>
      </c>
      <c r="AY81" s="14">
        <v>867</v>
      </c>
      <c r="AZ81" s="14">
        <v>817</v>
      </c>
      <c r="BA81" s="14">
        <v>665</v>
      </c>
      <c r="BB81" s="14">
        <v>639</v>
      </c>
      <c r="BC81" s="14">
        <v>611</v>
      </c>
      <c r="BD81" s="14">
        <v>500</v>
      </c>
      <c r="BE81" s="14">
        <v>420</v>
      </c>
      <c r="BF81" s="14"/>
      <c r="BG81" s="14">
        <v>465</v>
      </c>
      <c r="BH81" s="14">
        <v>428</v>
      </c>
      <c r="BI81" s="14">
        <v>396</v>
      </c>
      <c r="BJ81" s="14">
        <v>389</v>
      </c>
      <c r="BK81" s="14">
        <v>379</v>
      </c>
      <c r="BL81" s="14">
        <v>388</v>
      </c>
      <c r="BM81" s="14">
        <v>375</v>
      </c>
    </row>
    <row r="82" spans="1:65" x14ac:dyDescent="0.25">
      <c r="A82" s="15" t="s">
        <v>138</v>
      </c>
      <c r="B82" s="15" t="s">
        <v>48</v>
      </c>
      <c r="C82" s="62">
        <f t="shared" si="96"/>
        <v>102</v>
      </c>
      <c r="D82" s="62">
        <f t="shared" si="97"/>
        <v>374</v>
      </c>
      <c r="E82" s="62">
        <f t="shared" si="98"/>
        <v>548</v>
      </c>
      <c r="F82" s="62">
        <f t="shared" si="99"/>
        <v>570</v>
      </c>
      <c r="H82" s="4">
        <f t="shared" si="100"/>
        <v>79</v>
      </c>
      <c r="I82" s="4">
        <f t="shared" si="101"/>
        <v>121</v>
      </c>
      <c r="J82" s="4">
        <f t="shared" si="102"/>
        <v>116</v>
      </c>
      <c r="K82" s="51">
        <f t="shared" si="103"/>
        <v>169</v>
      </c>
      <c r="L82" s="4">
        <f t="shared" si="104"/>
        <v>229</v>
      </c>
      <c r="M82" s="4">
        <f t="shared" si="105"/>
        <v>329</v>
      </c>
      <c r="N82" s="4">
        <f t="shared" si="106"/>
        <v>482</v>
      </c>
      <c r="O82" s="4">
        <f t="shared" si="107"/>
        <v>704</v>
      </c>
      <c r="P82" s="152">
        <f t="shared" si="108"/>
        <v>435</v>
      </c>
      <c r="Q82" s="152">
        <f t="shared" si="109"/>
        <v>473</v>
      </c>
      <c r="R82" s="152">
        <f t="shared" si="110"/>
        <v>567</v>
      </c>
      <c r="S82" s="51">
        <f t="shared" si="111"/>
        <v>681</v>
      </c>
      <c r="T82" s="1244">
        <f t="shared" si="112"/>
        <v>541</v>
      </c>
      <c r="V82" s="4">
        <v>76</v>
      </c>
      <c r="W82">
        <v>78</v>
      </c>
      <c r="X82">
        <v>79</v>
      </c>
      <c r="Y82">
        <v>78</v>
      </c>
      <c r="Z82">
        <v>100</v>
      </c>
      <c r="AA82">
        <v>121</v>
      </c>
      <c r="AB82">
        <v>102</v>
      </c>
      <c r="AC82">
        <v>99</v>
      </c>
      <c r="AD82">
        <v>116</v>
      </c>
      <c r="AE82">
        <v>125</v>
      </c>
      <c r="AF82">
        <v>134</v>
      </c>
      <c r="AG82">
        <v>169</v>
      </c>
      <c r="AH82">
        <v>189</v>
      </c>
      <c r="AI82">
        <v>221</v>
      </c>
      <c r="AJ82">
        <v>229</v>
      </c>
      <c r="AK82">
        <v>255</v>
      </c>
      <c r="AL82">
        <v>305</v>
      </c>
      <c r="AM82">
        <v>329</v>
      </c>
      <c r="AN82">
        <v>374</v>
      </c>
      <c r="AO82">
        <v>425</v>
      </c>
      <c r="AP82">
        <v>482</v>
      </c>
      <c r="AQ82">
        <v>574</v>
      </c>
      <c r="AR82">
        <v>600</v>
      </c>
      <c r="AS82">
        <v>704</v>
      </c>
      <c r="AT82" s="14">
        <v>773</v>
      </c>
      <c r="AU82" s="14">
        <v>461</v>
      </c>
      <c r="AV82" s="14">
        <v>435</v>
      </c>
      <c r="AW82" s="14">
        <v>423</v>
      </c>
      <c r="AX82" s="14">
        <v>438</v>
      </c>
      <c r="AY82" s="14">
        <v>473</v>
      </c>
      <c r="AZ82" s="14">
        <v>548</v>
      </c>
      <c r="BA82" s="14">
        <v>520</v>
      </c>
      <c r="BB82" s="14">
        <v>567</v>
      </c>
      <c r="BC82" s="14">
        <v>652</v>
      </c>
      <c r="BD82" s="14">
        <v>640</v>
      </c>
      <c r="BE82" s="14">
        <v>681</v>
      </c>
      <c r="BF82" s="14"/>
      <c r="BG82" s="14">
        <v>718</v>
      </c>
      <c r="BH82" s="14">
        <v>585</v>
      </c>
      <c r="BI82" s="14">
        <v>541</v>
      </c>
      <c r="BJ82" s="14">
        <v>519</v>
      </c>
      <c r="BK82" s="14">
        <v>548</v>
      </c>
      <c r="BL82" s="14">
        <v>563</v>
      </c>
      <c r="BM82" s="14">
        <v>570</v>
      </c>
    </row>
    <row r="83" spans="1:65" x14ac:dyDescent="0.25">
      <c r="A83" s="15" t="s">
        <v>139</v>
      </c>
      <c r="B83" s="15" t="s">
        <v>49</v>
      </c>
      <c r="C83" s="62">
        <f t="shared" si="96"/>
        <v>0</v>
      </c>
      <c r="D83" s="62">
        <f t="shared" si="97"/>
        <v>0</v>
      </c>
      <c r="E83" s="62">
        <f t="shared" si="98"/>
        <v>4093</v>
      </c>
      <c r="F83" s="62">
        <f t="shared" si="99"/>
        <v>11359</v>
      </c>
      <c r="G83" s="10"/>
      <c r="H83" s="4">
        <f t="shared" si="100"/>
        <v>0</v>
      </c>
      <c r="I83" s="4">
        <f t="shared" si="101"/>
        <v>0</v>
      </c>
      <c r="J83" s="4">
        <f t="shared" si="102"/>
        <v>0</v>
      </c>
      <c r="K83" s="51">
        <f t="shared" si="103"/>
        <v>0</v>
      </c>
      <c r="L83" s="4">
        <f t="shared" si="104"/>
        <v>0</v>
      </c>
      <c r="M83" s="4">
        <f t="shared" si="105"/>
        <v>0</v>
      </c>
      <c r="N83" s="4">
        <f t="shared" si="106"/>
        <v>0</v>
      </c>
      <c r="O83" s="4">
        <f t="shared" si="107"/>
        <v>0</v>
      </c>
      <c r="P83" s="152">
        <f t="shared" si="108"/>
        <v>1709</v>
      </c>
      <c r="Q83" s="152">
        <f t="shared" si="109"/>
        <v>3299</v>
      </c>
      <c r="R83" s="152">
        <f t="shared" si="110"/>
        <v>5290</v>
      </c>
      <c r="S83" s="51">
        <f t="shared" si="111"/>
        <v>7641</v>
      </c>
      <c r="T83" s="1244">
        <f t="shared" si="112"/>
        <v>10186</v>
      </c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>
        <v>1555</v>
      </c>
      <c r="AV83" s="10">
        <v>1709</v>
      </c>
      <c r="AW83" s="10">
        <v>2366</v>
      </c>
      <c r="AX83" s="10">
        <v>2740</v>
      </c>
      <c r="AY83" s="10">
        <v>3299</v>
      </c>
      <c r="AZ83" s="10">
        <v>4093</v>
      </c>
      <c r="BA83" s="10">
        <v>4883</v>
      </c>
      <c r="BB83" s="10">
        <v>5290</v>
      </c>
      <c r="BC83" s="10">
        <v>6294</v>
      </c>
      <c r="BD83" s="10">
        <v>6970</v>
      </c>
      <c r="BE83" s="10">
        <v>7641</v>
      </c>
      <c r="BF83" s="52"/>
      <c r="BG83" s="10">
        <v>8380</v>
      </c>
      <c r="BH83" s="10">
        <v>8819</v>
      </c>
      <c r="BI83" s="10">
        <v>10186</v>
      </c>
      <c r="BJ83" s="10">
        <v>11251</v>
      </c>
      <c r="BK83" s="10">
        <v>11207</v>
      </c>
      <c r="BL83" s="10">
        <v>11323</v>
      </c>
      <c r="BM83" s="10">
        <v>11359</v>
      </c>
    </row>
    <row r="84" spans="1:65" x14ac:dyDescent="0.25">
      <c r="A84" s="3"/>
      <c r="B84" s="3" t="s">
        <v>150</v>
      </c>
      <c r="C84" s="62">
        <f>SUM(C76:C82)</f>
        <v>1485</v>
      </c>
      <c r="D84" s="62">
        <f>SUM(D76:D82)</f>
        <v>3957</v>
      </c>
      <c r="E84" s="62">
        <f>SUM(E76:E82)</f>
        <v>5453</v>
      </c>
      <c r="F84" s="62">
        <f t="shared" si="99"/>
        <v>3866</v>
      </c>
      <c r="G84" s="10"/>
      <c r="H84" s="4">
        <f t="shared" si="100"/>
        <v>1331</v>
      </c>
      <c r="I84" s="4">
        <f t="shared" si="101"/>
        <v>1485</v>
      </c>
      <c r="J84" s="4">
        <f t="shared" si="102"/>
        <v>1732</v>
      </c>
      <c r="K84" s="51">
        <f t="shared" si="103"/>
        <v>2192</v>
      </c>
      <c r="L84" s="4">
        <f t="shared" si="104"/>
        <v>2259</v>
      </c>
      <c r="M84" s="4">
        <f t="shared" si="105"/>
        <v>3526</v>
      </c>
      <c r="N84" s="4">
        <f t="shared" si="106"/>
        <v>5082</v>
      </c>
      <c r="O84" s="4">
        <f t="shared" si="107"/>
        <v>6701</v>
      </c>
      <c r="P84" s="152">
        <f t="shared" si="108"/>
        <v>5243</v>
      </c>
      <c r="Q84" s="152">
        <f t="shared" si="109"/>
        <v>5524</v>
      </c>
      <c r="R84" s="152">
        <f t="shared" si="110"/>
        <v>5632</v>
      </c>
      <c r="S84" s="51">
        <f t="shared" si="111"/>
        <v>5883</v>
      </c>
      <c r="T84" s="1244">
        <f t="shared" si="112"/>
        <v>4098</v>
      </c>
      <c r="U84" s="10"/>
      <c r="V84" s="44">
        <f>SUM(V76:V82)</f>
        <v>1142</v>
      </c>
      <c r="W84" s="44">
        <f>SUM(W76:W82)</f>
        <v>1203</v>
      </c>
      <c r="X84" s="44">
        <f t="shared" ref="X84:BE84" si="113">SUM(X76:X82)</f>
        <v>1331</v>
      </c>
      <c r="Y84" s="44">
        <f t="shared" si="113"/>
        <v>1503</v>
      </c>
      <c r="Z84" s="44">
        <f t="shared" si="113"/>
        <v>1459</v>
      </c>
      <c r="AA84" s="44">
        <f t="shared" si="113"/>
        <v>1485</v>
      </c>
      <c r="AB84" s="44">
        <f t="shared" si="113"/>
        <v>1485</v>
      </c>
      <c r="AC84" s="44">
        <f t="shared" si="113"/>
        <v>1572</v>
      </c>
      <c r="AD84" s="44">
        <f t="shared" si="113"/>
        <v>1732</v>
      </c>
      <c r="AE84" s="44">
        <f t="shared" si="113"/>
        <v>1852</v>
      </c>
      <c r="AF84" s="44">
        <f t="shared" si="113"/>
        <v>2108</v>
      </c>
      <c r="AG84" s="44">
        <f t="shared" si="113"/>
        <v>2192</v>
      </c>
      <c r="AH84" s="44">
        <f t="shared" si="113"/>
        <v>2219</v>
      </c>
      <c r="AI84" s="44">
        <f t="shared" si="113"/>
        <v>2130</v>
      </c>
      <c r="AJ84" s="44">
        <f t="shared" si="113"/>
        <v>2259</v>
      </c>
      <c r="AK84" s="44">
        <f>SUM(AK76:AK82)</f>
        <v>2385</v>
      </c>
      <c r="AL84" s="44">
        <f t="shared" si="113"/>
        <v>2733</v>
      </c>
      <c r="AM84" s="44">
        <f t="shared" si="113"/>
        <v>3526</v>
      </c>
      <c r="AN84" s="44">
        <f t="shared" si="113"/>
        <v>3957</v>
      </c>
      <c r="AO84" s="44">
        <f t="shared" si="113"/>
        <v>4470</v>
      </c>
      <c r="AP84" s="44">
        <f t="shared" si="113"/>
        <v>5082</v>
      </c>
      <c r="AQ84" s="44">
        <f t="shared" si="113"/>
        <v>5596</v>
      </c>
      <c r="AR84" s="44">
        <f t="shared" si="113"/>
        <v>6020</v>
      </c>
      <c r="AS84" s="44">
        <f t="shared" si="113"/>
        <v>6701</v>
      </c>
      <c r="AT84" s="44">
        <f t="shared" si="113"/>
        <v>6810</v>
      </c>
      <c r="AU84" s="44">
        <f t="shared" si="113"/>
        <v>5112</v>
      </c>
      <c r="AV84" s="44">
        <f t="shared" si="113"/>
        <v>5243</v>
      </c>
      <c r="AW84" s="44">
        <f t="shared" si="113"/>
        <v>4730</v>
      </c>
      <c r="AX84" s="44">
        <f t="shared" si="113"/>
        <v>4944</v>
      </c>
      <c r="AY84" s="44">
        <f t="shared" si="113"/>
        <v>5524</v>
      </c>
      <c r="AZ84" s="44">
        <f t="shared" si="113"/>
        <v>5453</v>
      </c>
      <c r="BA84" s="44">
        <f t="shared" si="113"/>
        <v>5361</v>
      </c>
      <c r="BB84" s="44">
        <f t="shared" si="113"/>
        <v>5632</v>
      </c>
      <c r="BC84" s="44">
        <f t="shared" si="113"/>
        <v>5132</v>
      </c>
      <c r="BD84" s="44">
        <f t="shared" si="113"/>
        <v>5096</v>
      </c>
      <c r="BE84" s="44">
        <f t="shared" si="113"/>
        <v>5883</v>
      </c>
      <c r="BF84" s="53"/>
      <c r="BG84" s="44">
        <v>5538</v>
      </c>
      <c r="BH84" s="44">
        <v>4790</v>
      </c>
      <c r="BI84" s="44">
        <v>4098</v>
      </c>
      <c r="BJ84" s="44">
        <v>3112</v>
      </c>
      <c r="BK84" s="44">
        <v>3483</v>
      </c>
      <c r="BL84" s="44">
        <v>3793</v>
      </c>
      <c r="BM84" s="44">
        <v>3866</v>
      </c>
    </row>
    <row r="85" spans="1:65" x14ac:dyDescent="0.25">
      <c r="A85" s="3" t="s">
        <v>110</v>
      </c>
      <c r="B85" s="3" t="s">
        <v>59</v>
      </c>
      <c r="C85" s="62">
        <f>SUM(C76:C83)</f>
        <v>1485</v>
      </c>
      <c r="D85" s="62">
        <f>SUM(D76:D83)</f>
        <v>3957</v>
      </c>
      <c r="E85" s="62">
        <f>SUM(E76:E83)</f>
        <v>9546</v>
      </c>
      <c r="F85" s="62">
        <f t="shared" si="99"/>
        <v>15225</v>
      </c>
      <c r="G85" s="28"/>
      <c r="H85" s="4">
        <f t="shared" si="100"/>
        <v>1331</v>
      </c>
      <c r="I85" s="4">
        <f t="shared" si="101"/>
        <v>1485</v>
      </c>
      <c r="J85" s="4">
        <f t="shared" si="102"/>
        <v>1732</v>
      </c>
      <c r="K85" s="51">
        <f t="shared" si="103"/>
        <v>2192</v>
      </c>
      <c r="L85" s="4">
        <f t="shared" si="104"/>
        <v>2259</v>
      </c>
      <c r="M85" s="4">
        <f t="shared" si="105"/>
        <v>3526</v>
      </c>
      <c r="N85" s="4">
        <f t="shared" si="106"/>
        <v>5082</v>
      </c>
      <c r="O85" s="4">
        <f t="shared" si="107"/>
        <v>6701</v>
      </c>
      <c r="P85" s="152">
        <f t="shared" si="108"/>
        <v>6952</v>
      </c>
      <c r="Q85" s="152">
        <f t="shared" si="109"/>
        <v>8823</v>
      </c>
      <c r="R85" s="152">
        <f t="shared" si="110"/>
        <v>10922</v>
      </c>
      <c r="S85" s="51">
        <f t="shared" si="111"/>
        <v>13524</v>
      </c>
      <c r="T85" s="1244">
        <f t="shared" si="112"/>
        <v>14284</v>
      </c>
      <c r="U85" s="29"/>
      <c r="V85" s="30">
        <v>1142</v>
      </c>
      <c r="W85" s="30">
        <v>1203</v>
      </c>
      <c r="X85" s="30">
        <v>1331</v>
      </c>
      <c r="Y85" s="30">
        <v>1503</v>
      </c>
      <c r="Z85" s="30">
        <v>1459</v>
      </c>
      <c r="AA85" s="30">
        <v>1485</v>
      </c>
      <c r="AB85" s="30">
        <v>1485</v>
      </c>
      <c r="AC85" s="30">
        <v>1572</v>
      </c>
      <c r="AD85" s="30">
        <v>1732</v>
      </c>
      <c r="AE85" s="30">
        <v>1852</v>
      </c>
      <c r="AF85" s="30">
        <v>2108</v>
      </c>
      <c r="AG85" s="30">
        <v>2192</v>
      </c>
      <c r="AH85" s="30">
        <v>2219</v>
      </c>
      <c r="AI85" s="30">
        <v>2130</v>
      </c>
      <c r="AJ85" s="30">
        <v>2259</v>
      </c>
      <c r="AK85" s="30">
        <v>2385</v>
      </c>
      <c r="AL85" s="30">
        <v>2733</v>
      </c>
      <c r="AM85" s="30">
        <v>3526</v>
      </c>
      <c r="AN85" s="30">
        <v>3957</v>
      </c>
      <c r="AO85" s="30">
        <v>4470</v>
      </c>
      <c r="AP85" s="30">
        <v>5082</v>
      </c>
      <c r="AQ85" s="30">
        <v>5596</v>
      </c>
      <c r="AR85" s="30">
        <v>6020</v>
      </c>
      <c r="AS85" s="30">
        <v>6701</v>
      </c>
      <c r="AT85" s="13">
        <v>6810</v>
      </c>
      <c r="AU85" s="13">
        <v>6667</v>
      </c>
      <c r="AV85" s="13">
        <v>6952</v>
      </c>
      <c r="AW85" s="13">
        <v>7096</v>
      </c>
      <c r="AX85" s="13">
        <v>7684</v>
      </c>
      <c r="AY85" s="13">
        <v>8823</v>
      </c>
      <c r="AZ85" s="13">
        <v>9546</v>
      </c>
      <c r="BA85" s="13">
        <v>10244</v>
      </c>
      <c r="BB85" s="13">
        <v>10922</v>
      </c>
      <c r="BC85" s="13">
        <v>11426</v>
      </c>
      <c r="BD85" s="13">
        <v>12066</v>
      </c>
      <c r="BE85" s="13">
        <v>13524</v>
      </c>
      <c r="BF85" s="13"/>
      <c r="BG85" s="13">
        <v>13918</v>
      </c>
      <c r="BH85" s="13">
        <v>13609</v>
      </c>
      <c r="BI85" s="13">
        <v>14284</v>
      </c>
      <c r="BJ85" s="13">
        <v>14363</v>
      </c>
      <c r="BK85" s="13">
        <v>14690</v>
      </c>
      <c r="BL85" s="13">
        <v>15116</v>
      </c>
      <c r="BM85" s="13">
        <v>15225</v>
      </c>
    </row>
    <row r="86" spans="1:65" x14ac:dyDescent="0.25">
      <c r="A86" s="35" t="s">
        <v>32</v>
      </c>
    </row>
    <row r="87" spans="1:65" x14ac:dyDescent="0.25">
      <c r="A87" s="36" t="s">
        <v>31</v>
      </c>
      <c r="B87" s="20" t="s">
        <v>51</v>
      </c>
      <c r="C87" s="1253" t="str">
        <f>$C$3</f>
        <v>YTD '15</v>
      </c>
      <c r="D87" s="1254" t="str">
        <f>$D$3</f>
        <v>YTD '16</v>
      </c>
      <c r="E87" s="1255" t="str">
        <f>$E$3</f>
        <v>YTD '17</v>
      </c>
      <c r="F87" s="1256" t="str">
        <f>$F$3</f>
        <v>YTD '18</v>
      </c>
      <c r="G87" s="2" t="s">
        <v>32</v>
      </c>
      <c r="H87" s="24" t="str">
        <f>$H$3</f>
        <v>Q1 '15</v>
      </c>
      <c r="I87" s="24" t="str">
        <f>$I$3</f>
        <v>Q2 '15</v>
      </c>
      <c r="J87" s="24" t="str">
        <f>$J$3</f>
        <v>Q3 '15</v>
      </c>
      <c r="K87" s="24" t="str">
        <f>$K$3</f>
        <v>Q4 '15</v>
      </c>
      <c r="L87" s="26" t="str">
        <f>$L$3</f>
        <v>Q1 '16</v>
      </c>
      <c r="M87" s="26" t="str">
        <f>$M$3</f>
        <v>Q2 '16</v>
      </c>
      <c r="N87" s="26" t="str">
        <f>$N$3</f>
        <v>Q3 '16</v>
      </c>
      <c r="O87" s="26" t="str">
        <f>$O$3</f>
        <v>Q4 '16</v>
      </c>
      <c r="P87" s="24" t="str">
        <f>$P$3</f>
        <v>Q1 '17</v>
      </c>
      <c r="Q87" s="24" t="str">
        <f>$Q$3</f>
        <v>Q2 '17</v>
      </c>
      <c r="R87" s="24" t="str">
        <f>$R$3</f>
        <v>Q3 '17</v>
      </c>
      <c r="S87" s="24" t="str">
        <f>$S$3</f>
        <v>Q4 '17</v>
      </c>
      <c r="T87" s="1241" t="str">
        <f>$T$3</f>
        <v>Q1'28</v>
      </c>
      <c r="U87" s="16" t="s">
        <v>32</v>
      </c>
      <c r="V87" s="24" t="s">
        <v>0</v>
      </c>
      <c r="W87" s="24" t="s">
        <v>1</v>
      </c>
      <c r="X87" s="24" t="s">
        <v>2</v>
      </c>
      <c r="Y87" s="24" t="s">
        <v>3</v>
      </c>
      <c r="Z87" s="24" t="s">
        <v>4</v>
      </c>
      <c r="AA87" s="24" t="s">
        <v>5</v>
      </c>
      <c r="AB87" s="24" t="s">
        <v>6</v>
      </c>
      <c r="AC87" s="24" t="s">
        <v>7</v>
      </c>
      <c r="AD87" s="24" t="s">
        <v>8</v>
      </c>
      <c r="AE87" s="24" t="s">
        <v>9</v>
      </c>
      <c r="AF87" s="24" t="s">
        <v>10</v>
      </c>
      <c r="AG87" s="24" t="s">
        <v>11</v>
      </c>
      <c r="AH87" s="25" t="s">
        <v>12</v>
      </c>
      <c r="AI87" s="25" t="s">
        <v>13</v>
      </c>
      <c r="AJ87" s="25" t="s">
        <v>14</v>
      </c>
      <c r="AK87" s="25" t="s">
        <v>15</v>
      </c>
      <c r="AL87" s="25" t="s">
        <v>16</v>
      </c>
      <c r="AM87" s="25" t="s">
        <v>17</v>
      </c>
      <c r="AN87" s="25" t="s">
        <v>18</v>
      </c>
      <c r="AO87" s="25" t="s">
        <v>19</v>
      </c>
      <c r="AP87" s="25" t="s">
        <v>20</v>
      </c>
      <c r="AQ87" s="25" t="s">
        <v>21</v>
      </c>
      <c r="AR87" s="25" t="s">
        <v>22</v>
      </c>
      <c r="AS87" s="25" t="s">
        <v>23</v>
      </c>
      <c r="AT87" s="22" t="s">
        <v>24</v>
      </c>
      <c r="AU87" s="22" t="s">
        <v>25</v>
      </c>
      <c r="AV87" s="22" t="s">
        <v>26</v>
      </c>
      <c r="AW87" s="22" t="s">
        <v>27</v>
      </c>
      <c r="AX87" s="22" t="s">
        <v>28</v>
      </c>
      <c r="AY87" s="22" t="s">
        <v>29</v>
      </c>
      <c r="AZ87" s="27" t="s">
        <v>96</v>
      </c>
      <c r="BA87" s="27" t="s">
        <v>97</v>
      </c>
      <c r="BB87" s="27" t="s">
        <v>98</v>
      </c>
      <c r="BC87" s="27" t="s">
        <v>99</v>
      </c>
      <c r="BD87" s="27" t="s">
        <v>100</v>
      </c>
      <c r="BE87" s="27" t="s">
        <v>101</v>
      </c>
      <c r="BF87" s="1400" t="s">
        <v>748</v>
      </c>
      <c r="BG87" s="1241">
        <v>43118</v>
      </c>
      <c r="BH87" s="1241">
        <v>43149</v>
      </c>
      <c r="BI87" s="1241">
        <v>43177</v>
      </c>
      <c r="BJ87" s="1241">
        <v>43208</v>
      </c>
      <c r="BK87" s="1241">
        <v>43238</v>
      </c>
      <c r="BL87" s="1241">
        <v>43269</v>
      </c>
      <c r="BM87" s="1241">
        <v>43299</v>
      </c>
    </row>
    <row r="88" spans="1:65" x14ac:dyDescent="0.25">
      <c r="A88" s="15" t="s">
        <v>140</v>
      </c>
      <c r="B88" s="15" t="s">
        <v>56</v>
      </c>
      <c r="C88" s="53">
        <f>SUM(V88                                                                                                                                                                                                                      : INDEX(V88:AG88,$B$2))</f>
        <v>81</v>
      </c>
      <c r="D88" s="53">
        <f>SUM(AH88                                                                                                                                                                                                                       : INDEX(AH88:AS88,$B$2))</f>
        <v>94</v>
      </c>
      <c r="E88" s="53">
        <f>SUM(AT88                                                                                                                                                                                                                        : INDEX(AT88:BE88,$B$2))</f>
        <v>509</v>
      </c>
      <c r="F88" s="53">
        <f>SUM(BG88                                                                                                                                                                                                                          : INDEX(BG88:BR88,$B$2))</f>
        <v>1019</v>
      </c>
      <c r="G88" s="28"/>
      <c r="H88" s="4">
        <f>SUM(V88:X88)</f>
        <v>27</v>
      </c>
      <c r="I88" s="4">
        <f t="shared" ref="I88:I97" si="114">SUM(Y88:AA88)</f>
        <v>40</v>
      </c>
      <c r="J88" s="4">
        <f>SUM(AB88:AD88)</f>
        <v>44</v>
      </c>
      <c r="K88" s="4">
        <f t="shared" ref="K88:K97" si="115">SUM(AE88:AG88)</f>
        <v>46</v>
      </c>
      <c r="L88" s="4">
        <f t="shared" ref="L88:L97" si="116">SUM(AH88:AJ88)</f>
        <v>38</v>
      </c>
      <c r="M88" s="4">
        <f t="shared" ref="M88:M97" si="117">SUM(AK88:AM88)</f>
        <v>41</v>
      </c>
      <c r="N88" s="4">
        <f t="shared" ref="N88:N97" si="118">SUM(AN88:AP88)</f>
        <v>40</v>
      </c>
      <c r="O88" s="4">
        <f t="shared" ref="O88:O97" si="119">SUM(AQ88:AS88)</f>
        <v>35</v>
      </c>
      <c r="P88" s="4">
        <f t="shared" ref="P88:P97" si="120">SUM(AT88:AV88)</f>
        <v>94</v>
      </c>
      <c r="Q88" s="4">
        <f t="shared" ref="Q88:Q97" si="121">SUM(AW88:AY88)</f>
        <v>351</v>
      </c>
      <c r="R88" s="4">
        <f t="shared" ref="R88:R97" si="122">SUM(AZ88:BB88)</f>
        <v>271</v>
      </c>
      <c r="S88" s="4">
        <f t="shared" ref="S88:S97" si="123">SUM(BC88:BE88)</f>
        <v>428</v>
      </c>
      <c r="T88" s="1244">
        <f>SUM(BG88:BI88)</f>
        <v>377</v>
      </c>
      <c r="V88">
        <v>11</v>
      </c>
      <c r="W88">
        <v>5</v>
      </c>
      <c r="X88">
        <v>11</v>
      </c>
      <c r="Y88">
        <v>11</v>
      </c>
      <c r="Z88">
        <v>16</v>
      </c>
      <c r="AA88">
        <v>13</v>
      </c>
      <c r="AB88">
        <v>14</v>
      </c>
      <c r="AC88">
        <v>13</v>
      </c>
      <c r="AD88">
        <v>17</v>
      </c>
      <c r="AE88">
        <v>19</v>
      </c>
      <c r="AF88">
        <v>12</v>
      </c>
      <c r="AG88">
        <v>15</v>
      </c>
      <c r="AH88">
        <v>12</v>
      </c>
      <c r="AI88">
        <v>8</v>
      </c>
      <c r="AJ88">
        <v>18</v>
      </c>
      <c r="AK88">
        <v>13</v>
      </c>
      <c r="AL88">
        <v>13</v>
      </c>
      <c r="AM88">
        <v>15</v>
      </c>
      <c r="AN88">
        <v>15</v>
      </c>
      <c r="AO88">
        <v>12</v>
      </c>
      <c r="AP88">
        <v>13</v>
      </c>
      <c r="AQ88">
        <v>11</v>
      </c>
      <c r="AR88">
        <v>11</v>
      </c>
      <c r="AS88" s="4">
        <v>13</v>
      </c>
      <c r="AT88" s="4">
        <v>26</v>
      </c>
      <c r="AU88" s="4">
        <v>35</v>
      </c>
      <c r="AV88" s="4">
        <v>33</v>
      </c>
      <c r="AW88" s="4">
        <v>157</v>
      </c>
      <c r="AX88" s="4">
        <v>102</v>
      </c>
      <c r="AY88" s="4">
        <v>92</v>
      </c>
      <c r="AZ88" s="4">
        <v>64</v>
      </c>
      <c r="BA88" s="4">
        <v>108</v>
      </c>
      <c r="BB88" s="4">
        <v>99</v>
      </c>
      <c r="BC88" s="4">
        <v>134</v>
      </c>
      <c r="BD88" s="4">
        <v>137</v>
      </c>
      <c r="BE88" s="4">
        <v>157</v>
      </c>
      <c r="BF88" s="51"/>
      <c r="BG88" s="152">
        <v>125</v>
      </c>
      <c r="BH88" s="152">
        <v>111</v>
      </c>
      <c r="BI88" s="152">
        <v>141</v>
      </c>
      <c r="BJ88" s="152">
        <v>149</v>
      </c>
      <c r="BK88" s="152">
        <v>154</v>
      </c>
      <c r="BL88" s="152">
        <v>149</v>
      </c>
      <c r="BM88" s="1438">
        <v>190</v>
      </c>
    </row>
    <row r="89" spans="1:65" x14ac:dyDescent="0.25">
      <c r="A89" s="15" t="s">
        <v>141</v>
      </c>
      <c r="B89" s="15" t="s">
        <v>43</v>
      </c>
      <c r="C89" s="53">
        <f>SUM(V89                                                                                                                                                                                                                      : INDEX(V89:AG89,$B$2))</f>
        <v>629</v>
      </c>
      <c r="D89" s="53">
        <f>SUM(AH89                                                                                                                                                                                                                       : INDEX(AH89:AS89,$B$2))</f>
        <v>1413</v>
      </c>
      <c r="E89" s="53">
        <f>SUM(AT89                                                                                                                                                                                                                        : INDEX(AT89:BE89,$B$2))</f>
        <v>2422</v>
      </c>
      <c r="F89" s="53">
        <f>SUM(BG89                                                                                                                                                                                                                          : INDEX(BG89:BR89,$B$2))</f>
        <v>1829</v>
      </c>
      <c r="G89" s="28"/>
      <c r="H89" s="4">
        <f t="shared" ref="H89:H97" si="124">SUM(V89:X89)</f>
        <v>208</v>
      </c>
      <c r="I89" s="4">
        <f t="shared" si="114"/>
        <v>274</v>
      </c>
      <c r="J89" s="4">
        <f t="shared" ref="J89:J97" si="125">SUM(AB89:AD89)</f>
        <v>436</v>
      </c>
      <c r="K89" s="4">
        <f t="shared" si="115"/>
        <v>548</v>
      </c>
      <c r="L89" s="4">
        <f t="shared" si="116"/>
        <v>273</v>
      </c>
      <c r="M89" s="4">
        <f t="shared" si="117"/>
        <v>860</v>
      </c>
      <c r="N89" s="4">
        <f t="shared" si="118"/>
        <v>1041</v>
      </c>
      <c r="O89" s="4">
        <f t="shared" si="119"/>
        <v>1225</v>
      </c>
      <c r="P89" s="4">
        <f t="shared" si="120"/>
        <v>764</v>
      </c>
      <c r="Q89" s="4">
        <f t="shared" si="121"/>
        <v>1298</v>
      </c>
      <c r="R89" s="4">
        <f t="shared" si="122"/>
        <v>1281</v>
      </c>
      <c r="S89" s="4">
        <f t="shared" si="123"/>
        <v>1833</v>
      </c>
      <c r="T89" s="1244">
        <f t="shared" ref="T89:T97" si="126">SUM(BG89:BI89)</f>
        <v>634</v>
      </c>
      <c r="V89">
        <v>77</v>
      </c>
      <c r="W89">
        <v>52</v>
      </c>
      <c r="X89">
        <v>79</v>
      </c>
      <c r="Y89">
        <v>90</v>
      </c>
      <c r="Z89">
        <v>86</v>
      </c>
      <c r="AA89">
        <v>98</v>
      </c>
      <c r="AB89">
        <v>147</v>
      </c>
      <c r="AC89">
        <v>99</v>
      </c>
      <c r="AD89">
        <v>190</v>
      </c>
      <c r="AE89">
        <v>131</v>
      </c>
      <c r="AF89">
        <v>256</v>
      </c>
      <c r="AG89">
        <v>161</v>
      </c>
      <c r="AH89">
        <v>46</v>
      </c>
      <c r="AI89">
        <v>40</v>
      </c>
      <c r="AJ89">
        <v>187</v>
      </c>
      <c r="AK89">
        <v>175</v>
      </c>
      <c r="AL89">
        <v>225</v>
      </c>
      <c r="AM89">
        <v>460</v>
      </c>
      <c r="AN89">
        <v>280</v>
      </c>
      <c r="AO89">
        <v>334</v>
      </c>
      <c r="AP89">
        <v>427</v>
      </c>
      <c r="AQ89">
        <v>345</v>
      </c>
      <c r="AR89">
        <v>280</v>
      </c>
      <c r="AS89" s="4">
        <v>600</v>
      </c>
      <c r="AT89" s="4">
        <v>113</v>
      </c>
      <c r="AU89" s="4">
        <v>203</v>
      </c>
      <c r="AV89" s="4">
        <v>448</v>
      </c>
      <c r="AW89" s="4">
        <v>317</v>
      </c>
      <c r="AX89" s="4">
        <v>275</v>
      </c>
      <c r="AY89" s="4">
        <v>706</v>
      </c>
      <c r="AZ89" s="4">
        <v>360</v>
      </c>
      <c r="BA89" s="4">
        <v>425</v>
      </c>
      <c r="BB89" s="4">
        <v>496</v>
      </c>
      <c r="BC89" s="4">
        <v>333</v>
      </c>
      <c r="BD89" s="4">
        <v>476</v>
      </c>
      <c r="BE89" s="4">
        <v>1024</v>
      </c>
      <c r="BF89" s="51"/>
      <c r="BG89" s="152">
        <v>242</v>
      </c>
      <c r="BH89" s="152">
        <v>35</v>
      </c>
      <c r="BI89" s="152">
        <v>357</v>
      </c>
      <c r="BJ89" s="152">
        <v>144</v>
      </c>
      <c r="BK89" s="152">
        <v>315</v>
      </c>
      <c r="BL89" s="152">
        <v>414</v>
      </c>
      <c r="BM89" s="1438">
        <v>322</v>
      </c>
    </row>
    <row r="90" spans="1:65" x14ac:dyDescent="0.25">
      <c r="A90" s="15" t="s">
        <v>142</v>
      </c>
      <c r="B90" s="15" t="s">
        <v>44</v>
      </c>
      <c r="C90" s="53">
        <f>SUM(V90                                                                                                                                                                                                                      : INDEX(V90:AG90,$B$2))</f>
        <v>477</v>
      </c>
      <c r="D90" s="53">
        <f>SUM(AH90                                                                                                                                                                                                                       : INDEX(AH90:AS90,$B$2))</f>
        <v>698</v>
      </c>
      <c r="E90" s="53">
        <f>SUM(AT90                                                                                                                                                                                                                        : INDEX(AT90:BE90,$B$2))</f>
        <v>1026</v>
      </c>
      <c r="F90" s="53">
        <f>SUM(BG90                                                                                                                                                                                                                          : INDEX(BG90:BR90,$B$2))</f>
        <v>660</v>
      </c>
      <c r="G90" s="28"/>
      <c r="H90" s="4">
        <f t="shared" si="124"/>
        <v>160</v>
      </c>
      <c r="I90" s="4">
        <f t="shared" si="114"/>
        <v>228</v>
      </c>
      <c r="J90" s="4">
        <f t="shared" si="125"/>
        <v>283</v>
      </c>
      <c r="K90" s="4">
        <f t="shared" si="115"/>
        <v>408</v>
      </c>
      <c r="L90" s="4">
        <f t="shared" si="116"/>
        <v>134</v>
      </c>
      <c r="M90" s="4">
        <f t="shared" si="117"/>
        <v>349</v>
      </c>
      <c r="N90" s="4">
        <f t="shared" si="118"/>
        <v>612</v>
      </c>
      <c r="O90" s="4">
        <f t="shared" si="119"/>
        <v>680</v>
      </c>
      <c r="P90" s="4">
        <f t="shared" si="120"/>
        <v>413</v>
      </c>
      <c r="Q90" s="4">
        <f t="shared" si="121"/>
        <v>433</v>
      </c>
      <c r="R90" s="4">
        <f t="shared" si="122"/>
        <v>452</v>
      </c>
      <c r="S90" s="4">
        <f t="shared" si="123"/>
        <v>328</v>
      </c>
      <c r="T90" s="1244">
        <f t="shared" si="126"/>
        <v>220</v>
      </c>
      <c r="V90">
        <v>46</v>
      </c>
      <c r="W90">
        <v>64</v>
      </c>
      <c r="X90">
        <v>50</v>
      </c>
      <c r="Y90">
        <v>68</v>
      </c>
      <c r="Z90">
        <v>82</v>
      </c>
      <c r="AA90">
        <v>78</v>
      </c>
      <c r="AB90">
        <v>89</v>
      </c>
      <c r="AC90">
        <v>83</v>
      </c>
      <c r="AD90">
        <v>111</v>
      </c>
      <c r="AE90">
        <v>140</v>
      </c>
      <c r="AF90">
        <v>73</v>
      </c>
      <c r="AG90">
        <v>195</v>
      </c>
      <c r="AH90">
        <v>67</v>
      </c>
      <c r="AI90">
        <v>42</v>
      </c>
      <c r="AJ90">
        <v>25</v>
      </c>
      <c r="AK90">
        <v>82</v>
      </c>
      <c r="AL90">
        <v>103</v>
      </c>
      <c r="AM90">
        <v>164</v>
      </c>
      <c r="AN90">
        <v>215</v>
      </c>
      <c r="AO90">
        <v>158</v>
      </c>
      <c r="AP90">
        <v>239</v>
      </c>
      <c r="AQ90">
        <v>202</v>
      </c>
      <c r="AR90">
        <v>207</v>
      </c>
      <c r="AS90" s="4">
        <v>271</v>
      </c>
      <c r="AT90" s="4">
        <v>163</v>
      </c>
      <c r="AU90" s="4">
        <v>71</v>
      </c>
      <c r="AV90" s="4">
        <v>179</v>
      </c>
      <c r="AW90" s="4">
        <v>188</v>
      </c>
      <c r="AX90" s="4">
        <v>137</v>
      </c>
      <c r="AY90" s="4">
        <v>108</v>
      </c>
      <c r="AZ90" s="4">
        <v>180</v>
      </c>
      <c r="BA90" s="4">
        <v>121</v>
      </c>
      <c r="BB90" s="4">
        <v>151</v>
      </c>
      <c r="BC90" s="4">
        <v>116</v>
      </c>
      <c r="BD90" s="4">
        <v>86</v>
      </c>
      <c r="BE90" s="4">
        <v>126</v>
      </c>
      <c r="BF90" s="51"/>
      <c r="BG90" s="152">
        <v>133</v>
      </c>
      <c r="BH90" s="152">
        <v>77</v>
      </c>
      <c r="BI90" s="152">
        <v>10</v>
      </c>
      <c r="BJ90" s="152">
        <v>89</v>
      </c>
      <c r="BK90" s="152">
        <v>60</v>
      </c>
      <c r="BL90" s="152">
        <v>159</v>
      </c>
      <c r="BM90" s="1438">
        <v>132</v>
      </c>
    </row>
    <row r="91" spans="1:65" x14ac:dyDescent="0.25">
      <c r="A91" s="15" t="s">
        <v>143</v>
      </c>
      <c r="B91" s="15" t="s">
        <v>45</v>
      </c>
      <c r="C91" s="53">
        <f>SUM(V91                                                                                                                                                                                                                      : INDEX(V91:AG91,$B$2))</f>
        <v>554</v>
      </c>
      <c r="D91" s="53">
        <f>SUM(AH91                                                                                                                                                                                                                       : INDEX(AH91:AS91,$B$2))</f>
        <v>702</v>
      </c>
      <c r="E91" s="53">
        <f>SUM(AT91                                                                                                                                                                                                                        : INDEX(AT91:BE91,$B$2))</f>
        <v>1191</v>
      </c>
      <c r="F91" s="53">
        <f>SUM(BG91                                                                                                                                                                                                                          : INDEX(BG91:BR91,$B$2))</f>
        <v>560</v>
      </c>
      <c r="G91" s="28"/>
      <c r="H91" s="4">
        <f t="shared" si="124"/>
        <v>202</v>
      </c>
      <c r="I91" s="4">
        <f t="shared" si="114"/>
        <v>241</v>
      </c>
      <c r="J91" s="4">
        <f t="shared" si="125"/>
        <v>357</v>
      </c>
      <c r="K91" s="4">
        <f t="shared" si="115"/>
        <v>462</v>
      </c>
      <c r="L91" s="4">
        <f t="shared" si="116"/>
        <v>314</v>
      </c>
      <c r="M91" s="4">
        <f t="shared" si="117"/>
        <v>258</v>
      </c>
      <c r="N91" s="4">
        <f t="shared" si="118"/>
        <v>632</v>
      </c>
      <c r="O91" s="4">
        <f t="shared" si="119"/>
        <v>723</v>
      </c>
      <c r="P91" s="4">
        <f t="shared" si="120"/>
        <v>647</v>
      </c>
      <c r="Q91" s="4">
        <f t="shared" si="121"/>
        <v>429</v>
      </c>
      <c r="R91" s="4">
        <f t="shared" si="122"/>
        <v>458</v>
      </c>
      <c r="S91" s="4">
        <f t="shared" si="123"/>
        <v>367</v>
      </c>
      <c r="T91" s="1244">
        <f t="shared" si="126"/>
        <v>307</v>
      </c>
      <c r="V91">
        <v>64</v>
      </c>
      <c r="W91">
        <v>54</v>
      </c>
      <c r="X91">
        <v>84</v>
      </c>
      <c r="Y91">
        <v>58</v>
      </c>
      <c r="Z91">
        <v>64</v>
      </c>
      <c r="AA91">
        <v>119</v>
      </c>
      <c r="AB91">
        <v>111</v>
      </c>
      <c r="AC91">
        <v>86</v>
      </c>
      <c r="AD91">
        <v>160</v>
      </c>
      <c r="AE91">
        <v>134</v>
      </c>
      <c r="AF91">
        <v>159</v>
      </c>
      <c r="AG91">
        <v>169</v>
      </c>
      <c r="AH91">
        <v>97</v>
      </c>
      <c r="AI91">
        <v>121</v>
      </c>
      <c r="AJ91">
        <v>96</v>
      </c>
      <c r="AK91">
        <v>37</v>
      </c>
      <c r="AL91">
        <v>70</v>
      </c>
      <c r="AM91">
        <v>151</v>
      </c>
      <c r="AN91">
        <v>130</v>
      </c>
      <c r="AO91">
        <v>231</v>
      </c>
      <c r="AP91">
        <v>271</v>
      </c>
      <c r="AQ91">
        <v>179</v>
      </c>
      <c r="AR91">
        <v>216</v>
      </c>
      <c r="AS91" s="4">
        <v>328</v>
      </c>
      <c r="AT91" s="4">
        <v>154</v>
      </c>
      <c r="AU91" s="4">
        <v>299</v>
      </c>
      <c r="AV91" s="4">
        <v>194</v>
      </c>
      <c r="AW91" s="4">
        <v>139</v>
      </c>
      <c r="AX91" s="4">
        <v>154</v>
      </c>
      <c r="AY91" s="4">
        <v>136</v>
      </c>
      <c r="AZ91" s="4">
        <v>115</v>
      </c>
      <c r="BA91" s="4">
        <v>166</v>
      </c>
      <c r="BB91" s="4">
        <v>177</v>
      </c>
      <c r="BC91" s="4">
        <v>99</v>
      </c>
      <c r="BD91" s="4">
        <v>131</v>
      </c>
      <c r="BE91" s="4">
        <v>137</v>
      </c>
      <c r="BF91" s="51"/>
      <c r="BG91" s="152">
        <v>53</v>
      </c>
      <c r="BH91" s="152">
        <v>101</v>
      </c>
      <c r="BI91" s="152">
        <v>153</v>
      </c>
      <c r="BJ91" s="152">
        <v>20</v>
      </c>
      <c r="BK91" s="152">
        <v>68</v>
      </c>
      <c r="BL91" s="152">
        <v>80</v>
      </c>
      <c r="BM91" s="1438">
        <v>85</v>
      </c>
    </row>
    <row r="92" spans="1:65" x14ac:dyDescent="0.25">
      <c r="A92" s="15" t="s">
        <v>144</v>
      </c>
      <c r="B92" s="15" t="s">
        <v>46</v>
      </c>
      <c r="C92" s="53">
        <f>SUM(V92                                                                                                                                                                                                                      : INDEX(V92:AG92,$B$2))</f>
        <v>407</v>
      </c>
      <c r="D92" s="53">
        <f>SUM(AH92                                                                                                                                                                                                                       : INDEX(AH92:AS92,$B$2))</f>
        <v>653</v>
      </c>
      <c r="E92" s="53">
        <f>SUM(AT92                                                                                                                                                                                                                        : INDEX(AT92:BE92,$B$2))</f>
        <v>820</v>
      </c>
      <c r="F92" s="53">
        <f>SUM(BG92                                                                                                                                                                                                                          : INDEX(BG92:BR92,$B$2))</f>
        <v>219</v>
      </c>
      <c r="G92" s="28"/>
      <c r="H92" s="4">
        <f t="shared" si="124"/>
        <v>126</v>
      </c>
      <c r="I92" s="4">
        <f t="shared" si="114"/>
        <v>220</v>
      </c>
      <c r="J92" s="4">
        <f t="shared" si="125"/>
        <v>241</v>
      </c>
      <c r="K92" s="4">
        <f t="shared" si="115"/>
        <v>309</v>
      </c>
      <c r="L92" s="4">
        <f t="shared" si="116"/>
        <v>346</v>
      </c>
      <c r="M92" s="4">
        <f t="shared" si="117"/>
        <v>255</v>
      </c>
      <c r="N92" s="4">
        <f t="shared" si="118"/>
        <v>225</v>
      </c>
      <c r="O92" s="4">
        <f t="shared" si="119"/>
        <v>453</v>
      </c>
      <c r="P92" s="4">
        <f t="shared" si="120"/>
        <v>487</v>
      </c>
      <c r="Q92" s="4">
        <f t="shared" si="121"/>
        <v>268</v>
      </c>
      <c r="R92" s="4">
        <f t="shared" si="122"/>
        <v>178</v>
      </c>
      <c r="S92" s="4">
        <f t="shared" si="123"/>
        <v>194</v>
      </c>
      <c r="T92" s="1244">
        <f t="shared" si="126"/>
        <v>109</v>
      </c>
      <c r="V92">
        <v>30</v>
      </c>
      <c r="W92">
        <v>30</v>
      </c>
      <c r="X92">
        <v>66</v>
      </c>
      <c r="Y92">
        <v>62</v>
      </c>
      <c r="Z92">
        <v>85</v>
      </c>
      <c r="AA92">
        <v>73</v>
      </c>
      <c r="AB92">
        <v>61</v>
      </c>
      <c r="AC92">
        <v>57</v>
      </c>
      <c r="AD92">
        <v>123</v>
      </c>
      <c r="AE92">
        <v>93</v>
      </c>
      <c r="AF92">
        <v>108</v>
      </c>
      <c r="AG92">
        <v>108</v>
      </c>
      <c r="AH92">
        <v>88</v>
      </c>
      <c r="AI92">
        <v>86</v>
      </c>
      <c r="AJ92">
        <v>172</v>
      </c>
      <c r="AK92">
        <v>108</v>
      </c>
      <c r="AL92">
        <v>83</v>
      </c>
      <c r="AM92">
        <v>64</v>
      </c>
      <c r="AN92">
        <v>52</v>
      </c>
      <c r="AO92">
        <v>75</v>
      </c>
      <c r="AP92">
        <v>98</v>
      </c>
      <c r="AQ92">
        <v>115</v>
      </c>
      <c r="AR92">
        <v>108</v>
      </c>
      <c r="AS92" s="4">
        <v>230</v>
      </c>
      <c r="AT92" s="4">
        <v>105</v>
      </c>
      <c r="AU92" s="4">
        <v>168</v>
      </c>
      <c r="AV92" s="4">
        <v>214</v>
      </c>
      <c r="AW92" s="4">
        <v>130</v>
      </c>
      <c r="AX92" s="4">
        <v>70</v>
      </c>
      <c r="AY92" s="4">
        <v>68</v>
      </c>
      <c r="AZ92" s="4">
        <v>65</v>
      </c>
      <c r="BA92" s="4">
        <v>50</v>
      </c>
      <c r="BB92" s="4">
        <v>63</v>
      </c>
      <c r="BC92" s="4">
        <v>40</v>
      </c>
      <c r="BD92" s="4">
        <v>67</v>
      </c>
      <c r="BE92" s="4">
        <v>87</v>
      </c>
      <c r="BF92" s="51"/>
      <c r="BG92" s="152">
        <v>29</v>
      </c>
      <c r="BH92" s="152">
        <v>25</v>
      </c>
      <c r="BI92" s="152">
        <v>55</v>
      </c>
      <c r="BJ92" s="152">
        <v>23</v>
      </c>
      <c r="BK92" s="152">
        <v>35</v>
      </c>
      <c r="BL92" s="152">
        <v>38</v>
      </c>
      <c r="BM92" s="1438">
        <v>14</v>
      </c>
    </row>
    <row r="93" spans="1:65" x14ac:dyDescent="0.25">
      <c r="A93" s="15" t="s">
        <v>145</v>
      </c>
      <c r="B93" s="15" t="s">
        <v>47</v>
      </c>
      <c r="C93" s="53">
        <f>SUM(V93                                                                                                                                                                                                                      : INDEX(V93:AG93,$B$2))</f>
        <v>339</v>
      </c>
      <c r="D93" s="53">
        <f>SUM(AH93                                                                                                                                                                                                                       : INDEX(AH93:AS93,$B$2))</f>
        <v>680</v>
      </c>
      <c r="E93" s="53">
        <f>SUM(AT93                                                                                                                                                                                                                        : INDEX(AT93:BE93,$B$2))</f>
        <v>506</v>
      </c>
      <c r="F93" s="53">
        <f>SUM(BG93                                                                                                                                                                                                                          : INDEX(BG93:BR93,$B$2))</f>
        <v>271</v>
      </c>
      <c r="G93" s="28"/>
      <c r="H93" s="4">
        <f t="shared" si="124"/>
        <v>101</v>
      </c>
      <c r="I93" s="4">
        <f t="shared" si="114"/>
        <v>178</v>
      </c>
      <c r="J93" s="4">
        <f t="shared" si="125"/>
        <v>223</v>
      </c>
      <c r="K93" s="4">
        <f t="shared" si="115"/>
        <v>296</v>
      </c>
      <c r="L93" s="4">
        <f t="shared" si="116"/>
        <v>228</v>
      </c>
      <c r="M93" s="4">
        <f t="shared" si="117"/>
        <v>366</v>
      </c>
      <c r="N93" s="4">
        <f t="shared" si="118"/>
        <v>226</v>
      </c>
      <c r="O93" s="4">
        <f t="shared" si="119"/>
        <v>246</v>
      </c>
      <c r="P93" s="4">
        <f t="shared" si="120"/>
        <v>229</v>
      </c>
      <c r="Q93" s="4">
        <f t="shared" si="121"/>
        <v>221</v>
      </c>
      <c r="R93" s="4">
        <f t="shared" si="122"/>
        <v>154</v>
      </c>
      <c r="S93" s="4">
        <f t="shared" si="123"/>
        <v>143</v>
      </c>
      <c r="T93" s="1244">
        <f t="shared" si="126"/>
        <v>113</v>
      </c>
      <c r="V93">
        <v>32</v>
      </c>
      <c r="W93">
        <v>27</v>
      </c>
      <c r="X93">
        <v>42</v>
      </c>
      <c r="Y93">
        <v>52</v>
      </c>
      <c r="Z93">
        <v>67</v>
      </c>
      <c r="AA93">
        <v>59</v>
      </c>
      <c r="AB93">
        <v>60</v>
      </c>
      <c r="AC93">
        <v>51</v>
      </c>
      <c r="AD93">
        <v>112</v>
      </c>
      <c r="AE93">
        <v>93</v>
      </c>
      <c r="AF93">
        <v>93</v>
      </c>
      <c r="AG93">
        <v>110</v>
      </c>
      <c r="AH93">
        <v>54</v>
      </c>
      <c r="AI93">
        <v>66</v>
      </c>
      <c r="AJ93">
        <v>108</v>
      </c>
      <c r="AK93">
        <v>107</v>
      </c>
      <c r="AL93">
        <v>117</v>
      </c>
      <c r="AM93">
        <v>142</v>
      </c>
      <c r="AN93">
        <v>86</v>
      </c>
      <c r="AO93">
        <v>63</v>
      </c>
      <c r="AP93">
        <v>77</v>
      </c>
      <c r="AQ93">
        <v>47</v>
      </c>
      <c r="AR93">
        <v>63</v>
      </c>
      <c r="AS93" s="4">
        <v>136</v>
      </c>
      <c r="AT93" s="4">
        <v>45</v>
      </c>
      <c r="AU93" s="4">
        <v>73</v>
      </c>
      <c r="AV93" s="4">
        <v>111</v>
      </c>
      <c r="AW93" s="4">
        <v>94</v>
      </c>
      <c r="AX93" s="4">
        <v>65</v>
      </c>
      <c r="AY93" s="4">
        <v>62</v>
      </c>
      <c r="AZ93" s="4">
        <v>56</v>
      </c>
      <c r="BA93" s="4">
        <v>44</v>
      </c>
      <c r="BB93" s="4">
        <v>54</v>
      </c>
      <c r="BC93" s="4">
        <v>35</v>
      </c>
      <c r="BD93" s="4">
        <v>52</v>
      </c>
      <c r="BE93" s="4">
        <v>56</v>
      </c>
      <c r="BF93" s="51"/>
      <c r="BG93" s="152">
        <v>40</v>
      </c>
      <c r="BH93" s="152">
        <v>36</v>
      </c>
      <c r="BI93" s="152">
        <v>37</v>
      </c>
      <c r="BJ93" s="152">
        <v>37</v>
      </c>
      <c r="BK93" s="152">
        <v>34</v>
      </c>
      <c r="BL93" s="152">
        <v>43</v>
      </c>
      <c r="BM93" s="1438">
        <v>44</v>
      </c>
    </row>
    <row r="94" spans="1:65" x14ac:dyDescent="0.25">
      <c r="A94" s="15" t="s">
        <v>146</v>
      </c>
      <c r="B94" s="15" t="s">
        <v>48</v>
      </c>
      <c r="C94" s="53">
        <f>SUM(V94                                                                                                                                                                                                                      : INDEX(V94:AG94,$B$2))</f>
        <v>63</v>
      </c>
      <c r="D94" s="53">
        <f>SUM(AH94                                                                                                                                                                                                                       : INDEX(AH94:AS94,$B$2))</f>
        <v>308</v>
      </c>
      <c r="E94" s="53">
        <f>SUM(AT94                                                                                                                                                                                                                        : INDEX(AT94:BE94,$B$2))</f>
        <v>432</v>
      </c>
      <c r="F94" s="53">
        <f>SUM(BG94                                                                                                                                                                                                                          : INDEX(BG94:BR94,$B$2))</f>
        <v>359</v>
      </c>
      <c r="G94" s="28"/>
      <c r="H94" s="4">
        <f t="shared" si="124"/>
        <v>12</v>
      </c>
      <c r="I94" s="4">
        <f t="shared" si="114"/>
        <v>31</v>
      </c>
      <c r="J94" s="4">
        <f t="shared" si="125"/>
        <v>94</v>
      </c>
      <c r="K94" s="4">
        <f t="shared" si="115"/>
        <v>130</v>
      </c>
      <c r="L94" s="4">
        <f t="shared" si="116"/>
        <v>103</v>
      </c>
      <c r="M94" s="4">
        <f t="shared" si="117"/>
        <v>152</v>
      </c>
      <c r="N94" s="4">
        <f t="shared" si="118"/>
        <v>214</v>
      </c>
      <c r="O94" s="4">
        <f t="shared" si="119"/>
        <v>291</v>
      </c>
      <c r="P94" s="4">
        <f t="shared" si="120"/>
        <v>193</v>
      </c>
      <c r="Q94" s="4">
        <f t="shared" si="121"/>
        <v>188</v>
      </c>
      <c r="R94" s="4">
        <f t="shared" si="122"/>
        <v>146</v>
      </c>
      <c r="S94" s="4">
        <f t="shared" si="123"/>
        <v>229</v>
      </c>
      <c r="T94" s="1244">
        <f t="shared" si="126"/>
        <v>152</v>
      </c>
      <c r="V94">
        <v>2</v>
      </c>
      <c r="W94">
        <v>6</v>
      </c>
      <c r="X94">
        <v>4</v>
      </c>
      <c r="Y94">
        <v>3</v>
      </c>
      <c r="Z94">
        <v>15</v>
      </c>
      <c r="AA94">
        <v>13</v>
      </c>
      <c r="AB94">
        <v>20</v>
      </c>
      <c r="AC94">
        <v>22</v>
      </c>
      <c r="AD94">
        <v>52</v>
      </c>
      <c r="AE94">
        <v>26</v>
      </c>
      <c r="AF94">
        <v>54</v>
      </c>
      <c r="AG94">
        <v>50</v>
      </c>
      <c r="AH94">
        <v>30</v>
      </c>
      <c r="AI94">
        <v>24</v>
      </c>
      <c r="AJ94">
        <v>49</v>
      </c>
      <c r="AK94">
        <v>31</v>
      </c>
      <c r="AL94">
        <v>52</v>
      </c>
      <c r="AM94">
        <v>69</v>
      </c>
      <c r="AN94">
        <v>53</v>
      </c>
      <c r="AO94">
        <v>83</v>
      </c>
      <c r="AP94">
        <v>78</v>
      </c>
      <c r="AQ94">
        <v>91</v>
      </c>
      <c r="AR94">
        <v>80</v>
      </c>
      <c r="AS94" s="4">
        <v>120</v>
      </c>
      <c r="AT94" s="4">
        <v>55</v>
      </c>
      <c r="AU94" s="4">
        <v>71</v>
      </c>
      <c r="AV94" s="4">
        <v>67</v>
      </c>
      <c r="AW94" s="4">
        <v>73</v>
      </c>
      <c r="AX94" s="4">
        <v>61</v>
      </c>
      <c r="AY94" s="4">
        <v>54</v>
      </c>
      <c r="AZ94" s="4">
        <v>51</v>
      </c>
      <c r="BA94" s="4">
        <v>40</v>
      </c>
      <c r="BB94" s="4">
        <v>55</v>
      </c>
      <c r="BC94" s="4">
        <v>63</v>
      </c>
      <c r="BD94" s="4">
        <v>53</v>
      </c>
      <c r="BE94" s="4">
        <v>113</v>
      </c>
      <c r="BF94" s="51"/>
      <c r="BG94" s="152">
        <v>48</v>
      </c>
      <c r="BH94" s="152">
        <v>36</v>
      </c>
      <c r="BI94" s="152">
        <v>68</v>
      </c>
      <c r="BJ94" s="152">
        <v>50</v>
      </c>
      <c r="BK94" s="152">
        <v>44</v>
      </c>
      <c r="BL94" s="152">
        <v>61</v>
      </c>
      <c r="BM94" s="1438">
        <v>52</v>
      </c>
    </row>
    <row r="95" spans="1:65" x14ac:dyDescent="0.25">
      <c r="A95" s="15" t="s">
        <v>147</v>
      </c>
      <c r="B95" s="15" t="s">
        <v>49</v>
      </c>
      <c r="C95" s="53">
        <f>SUM(V95                                                                                                                                                                                                                      : INDEX(V95:AG95,$B$2))</f>
        <v>0</v>
      </c>
      <c r="D95" s="53">
        <f>SUM(AH95                                                                                                                                                                                                                       : INDEX(AH95:AS95,$B$2))</f>
        <v>0</v>
      </c>
      <c r="E95" s="53">
        <f>SUM(AT95                                                                                                                                                                                                                        : INDEX(AT95:BE95,$B$2))</f>
        <v>345</v>
      </c>
      <c r="F95" s="53">
        <f>SUM(BG95                                                                                                                                                                                                                          : INDEX(BG95:BR95,$B$2))</f>
        <v>478</v>
      </c>
      <c r="G95" s="28"/>
      <c r="H95" s="4">
        <f t="shared" si="124"/>
        <v>0</v>
      </c>
      <c r="I95" s="4">
        <f t="shared" si="114"/>
        <v>0</v>
      </c>
      <c r="J95" s="4">
        <f t="shared" si="125"/>
        <v>0</v>
      </c>
      <c r="K95" s="4">
        <f t="shared" si="115"/>
        <v>0</v>
      </c>
      <c r="L95" s="4">
        <f t="shared" si="116"/>
        <v>0</v>
      </c>
      <c r="M95" s="4">
        <f t="shared" si="117"/>
        <v>0</v>
      </c>
      <c r="N95" s="4">
        <f t="shared" si="118"/>
        <v>0</v>
      </c>
      <c r="O95" s="4">
        <f t="shared" si="119"/>
        <v>0</v>
      </c>
      <c r="P95" s="4">
        <f t="shared" si="120"/>
        <v>112</v>
      </c>
      <c r="Q95" s="4">
        <f t="shared" si="121"/>
        <v>201</v>
      </c>
      <c r="R95" s="4">
        <f t="shared" si="122"/>
        <v>139</v>
      </c>
      <c r="S95" s="4">
        <f t="shared" si="123"/>
        <v>218</v>
      </c>
      <c r="T95" s="1244">
        <f t="shared" si="126"/>
        <v>157</v>
      </c>
      <c r="U95" s="7"/>
      <c r="AS95" s="4"/>
      <c r="AT95" s="4"/>
      <c r="AU95" s="4">
        <v>67</v>
      </c>
      <c r="AV95" s="4">
        <v>45</v>
      </c>
      <c r="AW95" s="4">
        <v>115</v>
      </c>
      <c r="AX95" s="4">
        <v>44</v>
      </c>
      <c r="AY95" s="4">
        <v>42</v>
      </c>
      <c r="AZ95" s="4">
        <v>32</v>
      </c>
      <c r="BA95" s="4">
        <v>49</v>
      </c>
      <c r="BB95" s="4">
        <v>58</v>
      </c>
      <c r="BC95" s="4">
        <v>59</v>
      </c>
      <c r="BD95" s="4">
        <v>55</v>
      </c>
      <c r="BE95" s="4">
        <v>104</v>
      </c>
      <c r="BF95" s="51"/>
      <c r="BG95" s="152">
        <v>30</v>
      </c>
      <c r="BH95" s="152">
        <v>42</v>
      </c>
      <c r="BI95" s="152">
        <v>85</v>
      </c>
      <c r="BJ95" s="152">
        <v>86</v>
      </c>
      <c r="BK95" s="152">
        <v>74</v>
      </c>
      <c r="BL95" s="152">
        <v>101</v>
      </c>
      <c r="BM95" s="1438">
        <v>60</v>
      </c>
    </row>
    <row r="96" spans="1:65" x14ac:dyDescent="0.25">
      <c r="A96" s="15" t="s">
        <v>148</v>
      </c>
      <c r="B96" s="3" t="s">
        <v>150</v>
      </c>
      <c r="C96" s="54">
        <f>SUM(C88:C94)</f>
        <v>2550</v>
      </c>
      <c r="D96" s="54">
        <f>SUM(D88:D94)</f>
        <v>4548</v>
      </c>
      <c r="E96" s="54">
        <f>SUM(E88:E94)</f>
        <v>6906</v>
      </c>
      <c r="F96" s="53">
        <f>SUM(BG96                                                                                                                                                                                                                          : INDEX(BG96:BR96,$B$2))</f>
        <v>4917</v>
      </c>
      <c r="G96" s="28"/>
      <c r="H96" s="4">
        <f t="shared" si="124"/>
        <v>836</v>
      </c>
      <c r="I96" s="4">
        <f t="shared" si="114"/>
        <v>1212</v>
      </c>
      <c r="J96" s="4">
        <f t="shared" si="125"/>
        <v>1678</v>
      </c>
      <c r="K96" s="4">
        <f t="shared" si="115"/>
        <v>2199</v>
      </c>
      <c r="L96" s="4">
        <f t="shared" si="116"/>
        <v>1436</v>
      </c>
      <c r="M96" s="4">
        <f t="shared" si="117"/>
        <v>2281</v>
      </c>
      <c r="N96" s="4">
        <f t="shared" si="118"/>
        <v>2990</v>
      </c>
      <c r="O96" s="4">
        <f t="shared" si="119"/>
        <v>3653</v>
      </c>
      <c r="P96" s="4">
        <f t="shared" si="120"/>
        <v>2827</v>
      </c>
      <c r="Q96" s="4">
        <f t="shared" si="121"/>
        <v>3188</v>
      </c>
      <c r="R96" s="4">
        <f t="shared" si="122"/>
        <v>2940</v>
      </c>
      <c r="S96" s="4">
        <f t="shared" si="123"/>
        <v>3522</v>
      </c>
      <c r="T96" s="1244">
        <f t="shared" si="126"/>
        <v>1912</v>
      </c>
      <c r="U96" s="7"/>
      <c r="V96" s="44">
        <f>SUM(V88:V94)</f>
        <v>262</v>
      </c>
      <c r="W96" s="44">
        <f t="shared" ref="W96:AZ96" si="127">SUM(W88:W94)</f>
        <v>238</v>
      </c>
      <c r="X96" s="44">
        <f t="shared" si="127"/>
        <v>336</v>
      </c>
      <c r="Y96" s="44">
        <f t="shared" si="127"/>
        <v>344</v>
      </c>
      <c r="Z96" s="44">
        <f t="shared" si="127"/>
        <v>415</v>
      </c>
      <c r="AA96" s="44">
        <f t="shared" si="127"/>
        <v>453</v>
      </c>
      <c r="AB96" s="44">
        <f t="shared" si="127"/>
        <v>502</v>
      </c>
      <c r="AC96" s="44">
        <f t="shared" si="127"/>
        <v>411</v>
      </c>
      <c r="AD96" s="44">
        <f t="shared" si="127"/>
        <v>765</v>
      </c>
      <c r="AE96" s="44">
        <f t="shared" si="127"/>
        <v>636</v>
      </c>
      <c r="AF96" s="44">
        <f t="shared" si="127"/>
        <v>755</v>
      </c>
      <c r="AG96" s="44">
        <f t="shared" si="127"/>
        <v>808</v>
      </c>
      <c r="AH96" s="44">
        <f t="shared" si="127"/>
        <v>394</v>
      </c>
      <c r="AI96" s="44">
        <f t="shared" si="127"/>
        <v>387</v>
      </c>
      <c r="AJ96" s="44">
        <f t="shared" si="127"/>
        <v>655</v>
      </c>
      <c r="AK96" s="44">
        <f>SUM(AK88:AK94)</f>
        <v>553</v>
      </c>
      <c r="AL96" s="44">
        <f t="shared" si="127"/>
        <v>663</v>
      </c>
      <c r="AM96" s="44">
        <f t="shared" si="127"/>
        <v>1065</v>
      </c>
      <c r="AN96" s="44">
        <f t="shared" si="127"/>
        <v>831</v>
      </c>
      <c r="AO96" s="44">
        <f t="shared" si="127"/>
        <v>956</v>
      </c>
      <c r="AP96" s="44">
        <f t="shared" si="127"/>
        <v>1203</v>
      </c>
      <c r="AQ96" s="44">
        <f t="shared" si="127"/>
        <v>990</v>
      </c>
      <c r="AR96" s="44">
        <f t="shared" si="127"/>
        <v>965</v>
      </c>
      <c r="AS96" s="44">
        <f t="shared" si="127"/>
        <v>1698</v>
      </c>
      <c r="AT96" s="44">
        <f t="shared" si="127"/>
        <v>661</v>
      </c>
      <c r="AU96" s="44">
        <f t="shared" si="127"/>
        <v>920</v>
      </c>
      <c r="AV96" s="44">
        <f t="shared" si="127"/>
        <v>1246</v>
      </c>
      <c r="AW96" s="44">
        <f t="shared" si="127"/>
        <v>1098</v>
      </c>
      <c r="AX96" s="44">
        <f t="shared" si="127"/>
        <v>864</v>
      </c>
      <c r="AY96" s="44">
        <f t="shared" si="127"/>
        <v>1226</v>
      </c>
      <c r="AZ96" s="44">
        <f t="shared" si="127"/>
        <v>891</v>
      </c>
      <c r="BA96" s="44">
        <v>954</v>
      </c>
      <c r="BB96" s="44">
        <v>1095</v>
      </c>
      <c r="BC96" s="44">
        <v>820</v>
      </c>
      <c r="BD96" s="44">
        <v>1002</v>
      </c>
      <c r="BE96" s="44">
        <v>1700</v>
      </c>
      <c r="BF96" s="53"/>
      <c r="BG96" s="1444">
        <v>670</v>
      </c>
      <c r="BH96" s="1444">
        <v>421</v>
      </c>
      <c r="BI96" s="1444">
        <v>821</v>
      </c>
      <c r="BJ96" s="1444">
        <v>512</v>
      </c>
      <c r="BK96" s="1444">
        <v>710</v>
      </c>
      <c r="BL96" s="1444">
        <v>944</v>
      </c>
      <c r="BM96" s="1444">
        <v>839</v>
      </c>
    </row>
    <row r="97" spans="1:65" x14ac:dyDescent="0.25">
      <c r="A97" s="3" t="s">
        <v>149</v>
      </c>
      <c r="B97" s="3" t="s">
        <v>59</v>
      </c>
      <c r="C97" s="54">
        <f>SUM(C88:C95)</f>
        <v>2550</v>
      </c>
      <c r="D97" s="54">
        <f>SUM(D88:D95)</f>
        <v>4548</v>
      </c>
      <c r="E97" s="54">
        <f>SUM(E88:E95)</f>
        <v>7251</v>
      </c>
      <c r="F97" s="53">
        <f>SUM(BG97                                                                                                                                                                                                                          : INDEX(BG97:BR97,$B$2))</f>
        <v>5395</v>
      </c>
      <c r="G97" s="28"/>
      <c r="H97" s="4">
        <f t="shared" si="124"/>
        <v>836</v>
      </c>
      <c r="I97" s="4">
        <f t="shared" si="114"/>
        <v>1212</v>
      </c>
      <c r="J97" s="4">
        <f t="shared" si="125"/>
        <v>1678</v>
      </c>
      <c r="K97" s="4">
        <f t="shared" si="115"/>
        <v>2199</v>
      </c>
      <c r="L97" s="4">
        <f t="shared" si="116"/>
        <v>1436</v>
      </c>
      <c r="M97" s="4">
        <f t="shared" si="117"/>
        <v>2281</v>
      </c>
      <c r="N97" s="4">
        <f t="shared" si="118"/>
        <v>2990</v>
      </c>
      <c r="O97" s="4">
        <f t="shared" si="119"/>
        <v>3653</v>
      </c>
      <c r="P97" s="4">
        <f t="shared" si="120"/>
        <v>2939</v>
      </c>
      <c r="Q97" s="4">
        <f t="shared" si="121"/>
        <v>3389</v>
      </c>
      <c r="R97" s="4">
        <f t="shared" si="122"/>
        <v>3079</v>
      </c>
      <c r="S97" s="4">
        <f t="shared" si="123"/>
        <v>3740</v>
      </c>
      <c r="T97" s="1244">
        <f t="shared" si="126"/>
        <v>2069</v>
      </c>
      <c r="U97" s="18"/>
      <c r="V97" s="17">
        <v>262</v>
      </c>
      <c r="W97" s="17">
        <v>238</v>
      </c>
      <c r="X97" s="17">
        <v>336</v>
      </c>
      <c r="Y97" s="17">
        <v>344</v>
      </c>
      <c r="Z97" s="17">
        <v>415</v>
      </c>
      <c r="AA97" s="17">
        <v>453</v>
      </c>
      <c r="AB97" s="17">
        <v>502</v>
      </c>
      <c r="AC97" s="17">
        <v>411</v>
      </c>
      <c r="AD97" s="17">
        <v>765</v>
      </c>
      <c r="AE97" s="17">
        <v>636</v>
      </c>
      <c r="AF97" s="17">
        <v>755</v>
      </c>
      <c r="AG97" s="17">
        <v>808</v>
      </c>
      <c r="AH97" s="17">
        <v>394</v>
      </c>
      <c r="AI97" s="17">
        <v>387</v>
      </c>
      <c r="AJ97" s="17">
        <v>655</v>
      </c>
      <c r="AK97" s="17">
        <v>553</v>
      </c>
      <c r="AL97" s="17">
        <v>663</v>
      </c>
      <c r="AM97" s="17">
        <v>1065</v>
      </c>
      <c r="AN97" s="17">
        <v>831</v>
      </c>
      <c r="AO97" s="17">
        <v>956</v>
      </c>
      <c r="AP97" s="17">
        <v>1203</v>
      </c>
      <c r="AQ97" s="17">
        <v>990</v>
      </c>
      <c r="AR97" s="17">
        <v>965</v>
      </c>
      <c r="AS97" s="17">
        <v>1698</v>
      </c>
      <c r="AT97" s="46">
        <v>661</v>
      </c>
      <c r="AU97" s="46">
        <v>987</v>
      </c>
      <c r="AV97" s="46">
        <v>1291</v>
      </c>
      <c r="AW97" s="46">
        <v>1213</v>
      </c>
      <c r="AX97" s="46">
        <v>908</v>
      </c>
      <c r="AY97" s="46">
        <v>1268</v>
      </c>
      <c r="AZ97" s="46">
        <v>923</v>
      </c>
      <c r="BA97" s="46">
        <v>1003</v>
      </c>
      <c r="BB97" s="46">
        <v>1153</v>
      </c>
      <c r="BC97" s="46">
        <v>879</v>
      </c>
      <c r="BD97" s="46">
        <v>1057</v>
      </c>
      <c r="BE97" s="46">
        <v>1804</v>
      </c>
      <c r="BF97" s="1463"/>
      <c r="BG97" s="1444">
        <v>700</v>
      </c>
      <c r="BH97" s="1444">
        <v>463</v>
      </c>
      <c r="BI97" s="1444">
        <v>906</v>
      </c>
      <c r="BJ97" s="1444">
        <v>598</v>
      </c>
      <c r="BK97" s="1444">
        <v>784</v>
      </c>
      <c r="BL97" s="1444">
        <v>1045</v>
      </c>
      <c r="BM97" s="1444">
        <v>899</v>
      </c>
    </row>
    <row r="98" spans="1:65" x14ac:dyDescent="0.25">
      <c r="A98" s="35" t="s">
        <v>32</v>
      </c>
    </row>
    <row r="99" spans="1:65" x14ac:dyDescent="0.25">
      <c r="A99" s="36" t="s">
        <v>30</v>
      </c>
      <c r="B99" s="20" t="s">
        <v>30</v>
      </c>
      <c r="C99" s="1253" t="str">
        <f>$C$3</f>
        <v>YTD '15</v>
      </c>
      <c r="D99" s="1254" t="str">
        <f>$D$3</f>
        <v>YTD '16</v>
      </c>
      <c r="E99" s="1255" t="str">
        <f>$E$3</f>
        <v>YTD '17</v>
      </c>
      <c r="F99" s="1256" t="str">
        <f>$F$3</f>
        <v>YTD '18</v>
      </c>
      <c r="G99" s="2" t="s">
        <v>32</v>
      </c>
      <c r="H99" s="24" t="str">
        <f>$H$3</f>
        <v>Q1 '15</v>
      </c>
      <c r="I99" s="24" t="str">
        <f>$I$3</f>
        <v>Q2 '15</v>
      </c>
      <c r="J99" s="24" t="str">
        <f>$J$3</f>
        <v>Q3 '15</v>
      </c>
      <c r="K99" s="24" t="str">
        <f>$K$3</f>
        <v>Q4 '15</v>
      </c>
      <c r="L99" s="26" t="str">
        <f>$L$3</f>
        <v>Q1 '16</v>
      </c>
      <c r="M99" s="26" t="str">
        <f>$M$3</f>
        <v>Q2 '16</v>
      </c>
      <c r="N99" s="26" t="str">
        <f>$N$3</f>
        <v>Q3 '16</v>
      </c>
      <c r="O99" s="26" t="str">
        <f>$O$3</f>
        <v>Q4 '16</v>
      </c>
      <c r="P99" s="24" t="str">
        <f>$P$3</f>
        <v>Q1 '17</v>
      </c>
      <c r="Q99" s="24" t="str">
        <f>$Q$3</f>
        <v>Q2 '17</v>
      </c>
      <c r="R99" s="24" t="str">
        <f>$R$3</f>
        <v>Q3 '17</v>
      </c>
      <c r="S99" s="24" t="str">
        <f>$S$3</f>
        <v>Q4 '17</v>
      </c>
      <c r="T99" s="1241" t="str">
        <f>$T$3</f>
        <v>Q1'28</v>
      </c>
      <c r="U99" s="16" t="s">
        <v>32</v>
      </c>
      <c r="V99" s="24" t="s">
        <v>0</v>
      </c>
      <c r="W99" s="24" t="s">
        <v>1</v>
      </c>
      <c r="X99" s="24" t="s">
        <v>2</v>
      </c>
      <c r="Y99" s="24" t="s">
        <v>3</v>
      </c>
      <c r="Z99" s="24" t="s">
        <v>4</v>
      </c>
      <c r="AA99" s="24" t="s">
        <v>5</v>
      </c>
      <c r="AB99" s="24" t="s">
        <v>6</v>
      </c>
      <c r="AC99" s="24" t="s">
        <v>7</v>
      </c>
      <c r="AD99" s="24" t="s">
        <v>8</v>
      </c>
      <c r="AE99" s="24" t="s">
        <v>9</v>
      </c>
      <c r="AF99" s="24" t="s">
        <v>10</v>
      </c>
      <c r="AG99" s="24" t="s">
        <v>11</v>
      </c>
      <c r="AH99" s="25" t="s">
        <v>12</v>
      </c>
      <c r="AI99" s="25" t="s">
        <v>13</v>
      </c>
      <c r="AJ99" s="25" t="s">
        <v>14</v>
      </c>
      <c r="AK99" s="25" t="s">
        <v>15</v>
      </c>
      <c r="AL99" s="25" t="s">
        <v>16</v>
      </c>
      <c r="AM99" s="25" t="s">
        <v>17</v>
      </c>
      <c r="AN99" s="25" t="s">
        <v>18</v>
      </c>
      <c r="AO99" s="25" t="s">
        <v>19</v>
      </c>
      <c r="AP99" s="25" t="s">
        <v>20</v>
      </c>
      <c r="AQ99" s="25" t="s">
        <v>21</v>
      </c>
      <c r="AR99" s="25" t="s">
        <v>22</v>
      </c>
      <c r="AS99" s="25" t="s">
        <v>23</v>
      </c>
      <c r="AT99" s="22" t="s">
        <v>24</v>
      </c>
      <c r="AU99" s="22" t="s">
        <v>25</v>
      </c>
      <c r="AV99" s="22" t="s">
        <v>26</v>
      </c>
      <c r="AW99" s="22" t="s">
        <v>27</v>
      </c>
      <c r="AX99" s="22" t="s">
        <v>28</v>
      </c>
      <c r="AY99" s="22" t="s">
        <v>29</v>
      </c>
      <c r="AZ99" s="27" t="s">
        <v>96</v>
      </c>
      <c r="BA99" s="27" t="s">
        <v>97</v>
      </c>
      <c r="BB99" s="27" t="s">
        <v>98</v>
      </c>
      <c r="BC99" s="27" t="s">
        <v>99</v>
      </c>
      <c r="BD99" s="27" t="s">
        <v>100</v>
      </c>
      <c r="BE99" s="27" t="s">
        <v>101</v>
      </c>
      <c r="BF99" s="1400" t="s">
        <v>748</v>
      </c>
      <c r="BG99" s="1241">
        <v>43118</v>
      </c>
      <c r="BH99" s="1241">
        <v>43149</v>
      </c>
      <c r="BI99" s="1241">
        <v>43177</v>
      </c>
      <c r="BJ99" s="1241">
        <v>43208</v>
      </c>
      <c r="BK99" s="1241">
        <v>43238</v>
      </c>
      <c r="BL99" s="1241">
        <v>43269</v>
      </c>
      <c r="BM99" s="1241">
        <v>43299</v>
      </c>
    </row>
    <row r="100" spans="1:65" x14ac:dyDescent="0.25">
      <c r="A100" s="37" t="s">
        <v>151</v>
      </c>
      <c r="B100" s="15" t="s">
        <v>56</v>
      </c>
      <c r="C100" s="55">
        <f>2*SUM(V88:INDEX(V88:AG88,$B$2))/(SUM(V76:INDEX(V76:AG76,$B$2))*2+V76-INDEX(V76:AG76,$B$2))</f>
        <v>0.6067415730337079</v>
      </c>
      <c r="D100" s="55">
        <f>2*SUM(AH88:INDEX(AH88:AS88,$B$2))/(SUM(AH76:INDEX(AH76:AS76,$B$2))*2+AG76-INDEX(AH76:AS76,$B$2))</f>
        <v>0.4</v>
      </c>
      <c r="E100" s="55">
        <f>2*SUM(AT88:INDEX(AT88:BE88,$B$2))/(SUM(AT76:INDEX(AT76:BE76,$B$2))*2+AS76-INDEX(AT76:BE76,$B$2))</f>
        <v>0.39396284829721362</v>
      </c>
      <c r="F100" s="55">
        <f>2*SUM(BG88:INDEX(BG88:BR88,$B$2))/(SUM(BG76:INDEX(BG76:BR76,$B$2))*2+BE76-INDEX(BG76:BR76,$B$2))</f>
        <v>0.48966842864007687</v>
      </c>
      <c r="G100" s="8"/>
      <c r="H100" s="8">
        <f>IFERROR(H88/(AVERAGE(V76,V76)+AVERAGE(V76,W76)+AVERAGE(W76,X76)),"")</f>
        <v>0.49090909090909091</v>
      </c>
      <c r="I100" s="8">
        <f>IFERROR(I88/(AVERAGE(X76,Y76)+AVERAGE(Y76,Z76)+AVERAGE(Z76,AA76)),"")</f>
        <v>0.68965517241379315</v>
      </c>
      <c r="J100" s="8">
        <f>IFERROR(J88/(AVERAGE(AA76,AB76)+AVERAGE(AB76,AC76)+AVERAGE(AC76,AD76)),"")</f>
        <v>0.65671641791044777</v>
      </c>
      <c r="K100" s="8">
        <f>IFERROR(K88/(AVERAGE(AD76,AE76)+AVERAGE(AE76,AF76)+AVERAGE(AF76,AG76)),"")</f>
        <v>0.64335664335664333</v>
      </c>
      <c r="L100" s="8">
        <f>IFERROR(L88/(AVERAGE(AG76,AH76)+AVERAGE(AH76,AI76)+AVERAGE(AI76,AJ76)),"")</f>
        <v>0.36538461538461536</v>
      </c>
      <c r="M100" s="8">
        <f>IFERROR(M88/(AVERAGE(AJ76,AK76)+AVERAGE(AK76,AL76)+AVERAGE(AL76,AM76)),"")</f>
        <v>0.4039408866995074</v>
      </c>
      <c r="N100" s="8">
        <f>IFERROR(N88/(AVERAGE(AM76,AN76)+AVERAGE(AN76,AO76)+AVERAGE(AO76,AP76)),"")</f>
        <v>0.48192771084337349</v>
      </c>
      <c r="O100" s="8">
        <f>IFERROR(O88/(AVERAGE(AP76,AQ76)+AVERAGE(AQ76,AR76)+AVERAGE(AR76,AS76)),"")</f>
        <v>0.46666666666666667</v>
      </c>
      <c r="P100" s="125">
        <f>IFERROR(P88/(AVERAGE(AS76,AT76)+AVERAGE(AT76,AU76)+AVERAGE(AU76,AV76)),"")</f>
        <v>0.71755725190839692</v>
      </c>
      <c r="Q100" s="125">
        <f>IFERROR(Q88/(AVERAGE(AV76,AW76)+AVERAGE(AW76,AX76)+AVERAGE(AX76,AY76)),"")</f>
        <v>0.40956826137689617</v>
      </c>
      <c r="R100" s="125">
        <f t="shared" ref="R100:R109" si="128">IFERROR(R88/(AVERAGE(AY76,AZ76)+AVERAGE(AZ76,BA76)+AVERAGE(BA76,BB76)),"")</f>
        <v>0.30194986072423396</v>
      </c>
      <c r="S100" s="125">
        <f>IFERROR(S88/(AVERAGE(BB76,BC76)+AVERAGE(BC76,BD76)+AVERAGE(BD76,BE76)),"")</f>
        <v>0.4652173913043478</v>
      </c>
      <c r="T100" s="125">
        <f>AVERAGE(BG100:BI100)</f>
        <v>0.40339729703912441</v>
      </c>
      <c r="U100" s="8"/>
      <c r="V100" s="8">
        <v>0.61111111111111105</v>
      </c>
      <c r="W100" s="8">
        <v>0.27777777777777801</v>
      </c>
      <c r="X100" s="8">
        <v>0.55000000000000004</v>
      </c>
      <c r="Y100" s="8">
        <v>0.55000000000000004</v>
      </c>
      <c r="Z100" s="8">
        <v>0.84210526315789502</v>
      </c>
      <c r="AA100" s="8">
        <v>0.72222222222222199</v>
      </c>
      <c r="AB100" s="8">
        <v>0.60869565217391297</v>
      </c>
      <c r="AC100" s="8">
        <v>0.565217391304348</v>
      </c>
      <c r="AD100" s="8">
        <v>0.70833333333333304</v>
      </c>
      <c r="AE100" s="8">
        <v>0.79166666666666696</v>
      </c>
      <c r="AF100" s="8">
        <v>0.52173913043478304</v>
      </c>
      <c r="AG100" s="8">
        <v>0.6</v>
      </c>
      <c r="AH100" s="8">
        <v>0.38709677419354799</v>
      </c>
      <c r="AI100" s="8">
        <v>0.219178082191781</v>
      </c>
      <c r="AJ100" s="8">
        <v>0.49315068493150699</v>
      </c>
      <c r="AK100" s="8">
        <v>0.35616438356164398</v>
      </c>
      <c r="AL100" s="8">
        <v>0.38235294117647101</v>
      </c>
      <c r="AM100" s="8">
        <v>0.483870967741935</v>
      </c>
      <c r="AN100" s="8">
        <v>0.50847457627118597</v>
      </c>
      <c r="AO100" s="8">
        <v>0.43636363636363601</v>
      </c>
      <c r="AP100" s="8">
        <v>0.5</v>
      </c>
      <c r="AQ100" s="8">
        <v>0.42307692307692302</v>
      </c>
      <c r="AR100" s="8">
        <v>0.43137254901960798</v>
      </c>
      <c r="AS100" s="8">
        <v>0.55319148936170204</v>
      </c>
      <c r="AT100" s="8">
        <v>0.74285714285714288</v>
      </c>
      <c r="AU100" s="8">
        <f t="shared" ref="AU100:BC107" si="129">2*AU88/SUM(AT76:AU76)</f>
        <v>0.72916666666666663</v>
      </c>
      <c r="AV100" s="8">
        <f t="shared" si="129"/>
        <v>0.6875</v>
      </c>
      <c r="AW100" s="8">
        <f t="shared" si="129"/>
        <v>0.81136950904392768</v>
      </c>
      <c r="AX100" s="8">
        <f t="shared" si="129"/>
        <v>0.30222222222222223</v>
      </c>
      <c r="AY100" s="8">
        <f t="shared" si="129"/>
        <v>0.2822085889570552</v>
      </c>
      <c r="AZ100" s="8">
        <f t="shared" si="129"/>
        <v>0.21052631578947367</v>
      </c>
      <c r="BA100" s="8">
        <f t="shared" si="129"/>
        <v>0.36180904522613067</v>
      </c>
      <c r="BB100" s="125">
        <f t="shared" si="129"/>
        <v>0.33559322033898303</v>
      </c>
      <c r="BC100" s="125">
        <f t="shared" si="129"/>
        <v>0.44518272425249167</v>
      </c>
      <c r="BD100" s="125">
        <f t="shared" ref="BD100:BD107" si="130">2*BD88/SUM(BC76:BD76)</f>
        <v>0.43561208267090618</v>
      </c>
      <c r="BE100" s="125">
        <f>IF(ISBLANK(BE88)=FALSE,IFERROR(BE88/AVERAGE(BE76,BD76),""),"")</f>
        <v>0.51559934318555012</v>
      </c>
      <c r="BF100" s="50"/>
      <c r="BG100" s="1243">
        <f t="shared" ref="BG100:BG109" si="131">IF(ISBLANK(BG88)=FALSE,IFERROR(BG88/AVERAGE(BG76,BE76),""),"")</f>
        <v>0.40916530278232405</v>
      </c>
      <c r="BH100" s="1243">
        <f t="shared" ref="BH100:BL100" si="132">IF(ISBLANK(BH88)=FALSE,IFERROR(BH88/AVERAGE(BH76,BG76),""),"")</f>
        <v>0.35126582278481011</v>
      </c>
      <c r="BI100" s="1243">
        <f t="shared" si="132"/>
        <v>0.44976076555023925</v>
      </c>
      <c r="BJ100" s="1243">
        <f t="shared" si="132"/>
        <v>0.51027397260273977</v>
      </c>
      <c r="BK100" s="1243">
        <f t="shared" si="132"/>
        <v>0.5539568345323741</v>
      </c>
      <c r="BL100" s="1243">
        <f t="shared" si="132"/>
        <v>0.53405017921146958</v>
      </c>
      <c r="BM100" s="1243">
        <v>0.63973063973063971</v>
      </c>
    </row>
    <row r="101" spans="1:65" x14ac:dyDescent="0.25">
      <c r="A101" s="37" t="s">
        <v>152</v>
      </c>
      <c r="B101" s="19" t="s">
        <v>43</v>
      </c>
      <c r="C101" s="55">
        <f>2*SUM(V89:INDEX(V89:AG89,$B$2))/(SUM(V77:INDEX(V77:AG77,$B$2))*2+V77-INDEX(V77:AG77,$B$2))</f>
        <v>0.39116915422885573</v>
      </c>
      <c r="D101" s="55">
        <f>2*SUM(AH89:INDEX(AH89:AS89,$B$2))/(SUM(AH77:INDEX(AH77:AS77,$B$2))*2+AG77-INDEX(AH77:AS77,$B$2))</f>
        <v>0.4725752508361204</v>
      </c>
      <c r="E101" s="55">
        <f>2*SUM(AT89:INDEX(AT89:BE89,$B$2))/(SUM(AT77:INDEX(AT77:BE77,$B$2))*2+AS77-INDEX(AT77:BE77,$B$2))</f>
        <v>0.45182352392500702</v>
      </c>
      <c r="F101" s="55">
        <f>2*SUM(BG89:INDEX(BG89:BR89,$B$2))/(SUM(BG77:INDEX(BG77:BR77,$B$2))*2+BE77-INDEX(BG77:BR77,$B$2))</f>
        <v>0.39610178668110452</v>
      </c>
      <c r="G101" s="8"/>
      <c r="H101" s="8">
        <f t="shared" ref="H101:H109" si="133">IFERROR(H89/(AVERAGE(V77,V77)+AVERAGE(V77,W77)+AVERAGE(W77,X77)),"")</f>
        <v>0.35525192143467121</v>
      </c>
      <c r="I101" s="8">
        <f t="shared" ref="I101:I109" si="134">IFERROR(I89/(AVERAGE(X77,Y77)+AVERAGE(Y77,Z77)+AVERAGE(Z77,AA77)),"")</f>
        <v>0.35816993464052288</v>
      </c>
      <c r="J101" s="8">
        <f t="shared" ref="J101:J109" si="135">IFERROR(J89/(AVERAGE(AA77,AB77)+AVERAGE(AB77,AC77)+AVERAGE(AC77,AD77)),"")</f>
        <v>0.52657004830917875</v>
      </c>
      <c r="K101" s="8">
        <f t="shared" ref="K101:K109" si="136">IFERROR(K89/(AVERAGE(AD77,AE77)+AVERAGE(AE77,AF77)+AVERAGE(AF77,AG77)),"")</f>
        <v>0.48928571428571427</v>
      </c>
      <c r="L101" s="8">
        <f t="shared" ref="L101:L109" si="137">IFERROR(L89/(AVERAGE(AG77,AH77)+AVERAGE(AH77,AI77)+AVERAGE(AI77,AJ77)),"")</f>
        <v>0.44790812141099262</v>
      </c>
      <c r="M101" s="8">
        <f t="shared" ref="M101:M109" si="138">IFERROR(M89/(AVERAGE(AJ77,AK77)+AVERAGE(AK77,AL77)+AVERAGE(AL77,AM77)),"")</f>
        <v>0.55555555555555558</v>
      </c>
      <c r="N101" s="8">
        <f t="shared" ref="N101:N109" si="139">IFERROR(N89/(AVERAGE(AM77,AN77)+AVERAGE(AN77,AO77)+AVERAGE(AO77,AP77)),"")</f>
        <v>0.42403258655804482</v>
      </c>
      <c r="O101" s="8">
        <f t="shared" ref="O101:O109" si="140">IFERROR(O89/(AVERAGE(AP77,AQ77)+AVERAGE(AQ77,AR77)+AVERAGE(AR77,AS77)),"")</f>
        <v>0.43095866314863679</v>
      </c>
      <c r="P101" s="125">
        <f t="shared" ref="P101:P108" si="141">IFERROR(P89/(AVERAGE(AS77,AT77)+AVERAGE(AT77,AU77)+AVERAGE(AU77,AV77)),"")</f>
        <v>0.38752219122495563</v>
      </c>
      <c r="Q101" s="125">
        <f t="shared" ref="Q101:Q109" si="142">IFERROR(Q89/(AVERAGE(AV77,AW77)+AVERAGE(AW77,AX77)+AVERAGE(AX77,AY77)),"")</f>
        <v>0.55936220642102996</v>
      </c>
      <c r="R101" s="125">
        <f t="shared" si="128"/>
        <v>0.45611536407334874</v>
      </c>
      <c r="S101" s="125">
        <f t="shared" ref="S101:S109" si="143">IFERROR(S89/(AVERAGE(BB77,BC77)+AVERAGE(BC77,BD77)+AVERAGE(BD77,BE77)),"")</f>
        <v>0.6561660998747092</v>
      </c>
      <c r="T101" s="125">
        <f t="shared" ref="T101:T109" si="144">AVERAGE(BG101:BI101)</f>
        <v>0.362783699999357</v>
      </c>
      <c r="U101" s="8"/>
      <c r="V101" s="8">
        <v>0.35159817351598199</v>
      </c>
      <c r="W101" s="8">
        <v>0.36363636363636398</v>
      </c>
      <c r="X101" s="8">
        <v>0.34649122807017502</v>
      </c>
      <c r="Y101" s="8">
        <v>0.32258064516128998</v>
      </c>
      <c r="Z101" s="8">
        <v>0.34538152610441802</v>
      </c>
      <c r="AA101" s="8">
        <v>0.39837398373983701</v>
      </c>
      <c r="AB101" s="8">
        <v>0.54646840148698905</v>
      </c>
      <c r="AC101" s="8">
        <v>0.37931034482758602</v>
      </c>
      <c r="AD101" s="8">
        <v>0.54285714285714304</v>
      </c>
      <c r="AE101" s="8">
        <v>0.46953405017921102</v>
      </c>
      <c r="AF101" s="8">
        <v>0.51821862348178105</v>
      </c>
      <c r="AG101" s="8">
        <v>0.46802325581395299</v>
      </c>
      <c r="AH101" s="8">
        <v>0.19246861924686201</v>
      </c>
      <c r="AI101" s="8">
        <v>0.3125</v>
      </c>
      <c r="AJ101" s="8">
        <v>0.77113402061855696</v>
      </c>
      <c r="AK101" s="8">
        <v>0.49857549857549899</v>
      </c>
      <c r="AL101" s="8">
        <v>0.51487414187642999</v>
      </c>
      <c r="AM101" s="8">
        <v>0.60526315789473695</v>
      </c>
      <c r="AN101" s="8">
        <v>0.33633633633633597</v>
      </c>
      <c r="AO101" s="8">
        <v>0.44712182061579703</v>
      </c>
      <c r="AP101" s="8">
        <v>0.48772130211307801</v>
      </c>
      <c r="AQ101" s="8">
        <v>0.37953795379538002</v>
      </c>
      <c r="AR101" s="8">
        <v>0.308370044052863</v>
      </c>
      <c r="AS101" s="8">
        <v>0.58508044856167696</v>
      </c>
      <c r="AT101" s="8">
        <v>0.1573816155988858</v>
      </c>
      <c r="AU101" s="8">
        <f t="shared" si="129"/>
        <v>0.41176470588235292</v>
      </c>
      <c r="AV101" s="8">
        <f t="shared" si="129"/>
        <v>0.58908612754766598</v>
      </c>
      <c r="AW101" s="8">
        <f t="shared" si="129"/>
        <v>0.4212624584717608</v>
      </c>
      <c r="AX101" s="8">
        <f t="shared" si="129"/>
        <v>0.44462409054163299</v>
      </c>
      <c r="AY101" s="8">
        <f t="shared" si="129"/>
        <v>0.74354923644023174</v>
      </c>
      <c r="AZ101" s="8">
        <f t="shared" si="129"/>
        <v>0.33692091717360784</v>
      </c>
      <c r="BA101" s="8">
        <f t="shared" si="129"/>
        <v>0.49649532710280375</v>
      </c>
      <c r="BB101" s="125">
        <f>2*BB89/SUM(BA77:BB77)</f>
        <v>0.56108597285067874</v>
      </c>
      <c r="BC101" s="125">
        <f>2*BC89/SUM(BB77:BC77)</f>
        <v>0.44135188866799202</v>
      </c>
      <c r="BD101" s="125">
        <f t="shared" si="130"/>
        <v>0.62590401051939515</v>
      </c>
      <c r="BE101" s="125">
        <f t="shared" ref="BE101:BL109" si="145">IF(ISBLANK(BE89)=FALSE,IFERROR(BE89/AVERAGE(BE77,BD77),""),"")</f>
        <v>0.80093859992178329</v>
      </c>
      <c r="BF101" s="50"/>
      <c r="BG101" s="1243">
        <f t="shared" si="131"/>
        <v>0.21940163191296463</v>
      </c>
      <c r="BH101" s="1243">
        <f t="shared" si="145"/>
        <v>0.109375</v>
      </c>
      <c r="BI101" s="1243">
        <f t="shared" si="145"/>
        <v>0.75957446808510642</v>
      </c>
      <c r="BJ101" s="1243">
        <f t="shared" si="145"/>
        <v>0.23357664233576642</v>
      </c>
      <c r="BK101" s="1243">
        <f t="shared" si="145"/>
        <v>0.5817174515235457</v>
      </c>
      <c r="BL101" s="1243">
        <f t="shared" si="145"/>
        <v>0.52671755725190839</v>
      </c>
      <c r="BM101" s="1243">
        <v>0.41255605381165922</v>
      </c>
    </row>
    <row r="102" spans="1:65" x14ac:dyDescent="0.25">
      <c r="A102" s="37" t="s">
        <v>153</v>
      </c>
      <c r="B102" s="19" t="s">
        <v>44</v>
      </c>
      <c r="C102" s="55">
        <f>2*SUM(V90:INDEX(V90:AG90,$B$2))/(SUM(V78:INDEX(V78:AG78,$B$2))*2+V78-INDEX(V78:AG78,$B$2))</f>
        <v>0.32919254658385094</v>
      </c>
      <c r="D102" s="55">
        <f>2*SUM(AH90:INDEX(AH90:AS90,$B$2))/(SUM(AH78:INDEX(AH78:AS78,$B$2))*2+AG78-INDEX(AH78:AS78,$B$2))</f>
        <v>0.27491138243402913</v>
      </c>
      <c r="E102" s="55">
        <f>2*SUM(AT90:INDEX(AT90:BE90,$B$2))/(SUM(AT78:INDEX(AT78:BE78,$B$2))*2+AS78-INDEX(AT78:BE78,$B$2))</f>
        <v>0.1952054794520548</v>
      </c>
      <c r="F102" s="55">
        <f>2*SUM(BG90:INDEX(BG90:BR90,$B$2))/(SUM(BG78:INDEX(BG78:BR78,$B$2))*2+BE78-INDEX(BG78:BR78,$B$2))</f>
        <v>0.130074891604257</v>
      </c>
      <c r="G102" s="8"/>
      <c r="H102" s="8">
        <f t="shared" si="133"/>
        <v>0.29465930018416209</v>
      </c>
      <c r="I102" s="8">
        <f t="shared" si="134"/>
        <v>0.33752775721687639</v>
      </c>
      <c r="J102" s="8">
        <f t="shared" si="135"/>
        <v>0.38346883468834686</v>
      </c>
      <c r="K102" s="8">
        <f t="shared" si="136"/>
        <v>0.41696474195196731</v>
      </c>
      <c r="L102" s="8">
        <f t="shared" si="137"/>
        <v>0.17357512953367876</v>
      </c>
      <c r="M102" s="8">
        <f t="shared" si="138"/>
        <v>0.34316617502458213</v>
      </c>
      <c r="N102" s="8">
        <f t="shared" si="139"/>
        <v>0.26482042405884898</v>
      </c>
      <c r="O102" s="8">
        <f t="shared" si="140"/>
        <v>0.25487256371814093</v>
      </c>
      <c r="P102" s="125">
        <f t="shared" si="141"/>
        <v>0.1858267716535433</v>
      </c>
      <c r="Q102" s="125">
        <f t="shared" si="142"/>
        <v>0.20628870890900428</v>
      </c>
      <c r="R102" s="125">
        <f t="shared" si="128"/>
        <v>0.15868000702123924</v>
      </c>
      <c r="S102" s="125">
        <f t="shared" si="143"/>
        <v>0.13738219895287959</v>
      </c>
      <c r="T102" s="125">
        <f t="shared" si="144"/>
        <v>6.8631649970134448E-2</v>
      </c>
      <c r="U102" s="8"/>
      <c r="V102" s="8">
        <v>0.27058823529411802</v>
      </c>
      <c r="W102" s="8">
        <v>0.293577981651376</v>
      </c>
      <c r="X102" s="8">
        <v>0.35714285714285698</v>
      </c>
      <c r="Y102" s="8">
        <v>0.30088495575221202</v>
      </c>
      <c r="Z102" s="8">
        <v>0.30827067669172897</v>
      </c>
      <c r="AA102" s="8">
        <v>0.34361233480176201</v>
      </c>
      <c r="AB102" s="8">
        <v>0.38034188034187999</v>
      </c>
      <c r="AC102" s="8">
        <v>0.31679389312977102</v>
      </c>
      <c r="AD102" s="8">
        <v>0.43190661478599202</v>
      </c>
      <c r="AE102" s="8">
        <v>0.405797101449275</v>
      </c>
      <c r="AF102" s="8">
        <v>0.26937269372693701</v>
      </c>
      <c r="AG102" s="8">
        <v>0.41666666666666702</v>
      </c>
      <c r="AH102" s="8">
        <v>0.165024630541872</v>
      </c>
      <c r="AI102" s="8">
        <v>0.17573221757322199</v>
      </c>
      <c r="AJ102" s="8">
        <v>0.196850393700787</v>
      </c>
      <c r="AK102" s="8">
        <v>0.34381551362683399</v>
      </c>
      <c r="AL102" s="8">
        <v>0.29640287769784202</v>
      </c>
      <c r="AM102" s="8">
        <v>0.38051044083526703</v>
      </c>
      <c r="AN102" s="8">
        <v>0.28666666666666701</v>
      </c>
      <c r="AO102" s="8">
        <v>0.19209726443769001</v>
      </c>
      <c r="AP102" s="8">
        <v>0.323628977657414</v>
      </c>
      <c r="AQ102" s="8">
        <v>0.23191733639494799</v>
      </c>
      <c r="AR102" s="8">
        <v>0.22910902047592699</v>
      </c>
      <c r="AS102" s="8">
        <v>0.30330162283156098</v>
      </c>
      <c r="AT102" s="8">
        <v>0.16059113300492611</v>
      </c>
      <c r="AU102" s="8">
        <f t="shared" si="129"/>
        <v>9.8954703832752608E-2</v>
      </c>
      <c r="AV102" s="8">
        <f t="shared" si="129"/>
        <v>0.36530612244897959</v>
      </c>
      <c r="AW102" s="8">
        <f t="shared" si="129"/>
        <v>0.25100133511348466</v>
      </c>
      <c r="AX102" s="8">
        <f t="shared" si="129"/>
        <v>0.18426361802286484</v>
      </c>
      <c r="AY102" s="8">
        <f t="shared" si="129"/>
        <v>0.17807089859851608</v>
      </c>
      <c r="AZ102" s="8">
        <f t="shared" si="129"/>
        <v>0.1926163723916533</v>
      </c>
      <c r="BA102" s="8">
        <f t="shared" si="129"/>
        <v>0.11366838891498356</v>
      </c>
      <c r="BB102" s="125">
        <f t="shared" si="129"/>
        <v>0.17775161859917599</v>
      </c>
      <c r="BC102" s="125">
        <f t="shared" si="129"/>
        <v>0.13242009132420091</v>
      </c>
      <c r="BD102" s="125">
        <f t="shared" si="130"/>
        <v>0.11443779108449767</v>
      </c>
      <c r="BE102" s="125">
        <f t="shared" si="145"/>
        <v>0.16578947368421051</v>
      </c>
      <c r="BF102" s="50"/>
      <c r="BG102" s="1243">
        <f t="shared" si="131"/>
        <v>0.1044365920691009</v>
      </c>
      <c r="BH102" s="1243">
        <f t="shared" si="145"/>
        <v>7.0159453302961278E-2</v>
      </c>
      <c r="BI102" s="1243">
        <f t="shared" si="145"/>
        <v>3.1298904538341159E-2</v>
      </c>
      <c r="BJ102" s="1243">
        <f t="shared" si="145"/>
        <v>0.19284940411700974</v>
      </c>
      <c r="BK102" s="1243">
        <f t="shared" si="145"/>
        <v>9.8684210526315791E-2</v>
      </c>
      <c r="BL102" s="1243">
        <f t="shared" si="145"/>
        <v>0.29362880886426596</v>
      </c>
      <c r="BM102" s="1243">
        <v>0.17087378640776699</v>
      </c>
    </row>
    <row r="103" spans="1:65" x14ac:dyDescent="0.25">
      <c r="A103" s="37" t="s">
        <v>154</v>
      </c>
      <c r="B103" s="19" t="s">
        <v>45</v>
      </c>
      <c r="C103" s="55">
        <f>2*SUM(V91:INDEX(V91:AG91,$B$2))/(SUM(V79:INDEX(V79:AG79,$B$2))*2+V79-INDEX(V79:AG79,$B$2))</f>
        <v>0.24060803474484257</v>
      </c>
      <c r="D103" s="55">
        <f>2*SUM(AH91:INDEX(AH91:AS91,$B$2))/(SUM(AH79:INDEX(AH79:AS79,$B$2))*2+AG79-INDEX(AH79:AS79,$B$2))</f>
        <v>0.18975537234761455</v>
      </c>
      <c r="E103" s="55">
        <f>2*SUM(AT91:INDEX(AT91:BE91,$B$2))/(SUM(AT79:INDEX(AT79:BE79,$B$2))*2+AS79-INDEX(AT79:BE79,$B$2))</f>
        <v>0.11565914056809905</v>
      </c>
      <c r="F103" s="55">
        <f>2*SUM(BG91:INDEX(BG91:BR91,$B$2))/(SUM(BG79:INDEX(BG79:BR79,$B$2))*2+BE79-INDEX(BG79:BR79,$B$2))</f>
        <v>6.4401127019722851E-2</v>
      </c>
      <c r="G103" s="8"/>
      <c r="H103" s="8">
        <f t="shared" si="133"/>
        <v>0.21755519655358105</v>
      </c>
      <c r="I103" s="8">
        <f t="shared" si="134"/>
        <v>0.24392712550607287</v>
      </c>
      <c r="J103" s="8">
        <f t="shared" si="135"/>
        <v>0.29899497487437188</v>
      </c>
      <c r="K103" s="8">
        <f t="shared" si="136"/>
        <v>0.32650176678445231</v>
      </c>
      <c r="L103" s="8">
        <f t="shared" si="137"/>
        <v>0.17546800782341437</v>
      </c>
      <c r="M103" s="8">
        <f t="shared" si="138"/>
        <v>0.21818181818181817</v>
      </c>
      <c r="N103" s="8">
        <f t="shared" si="139"/>
        <v>0.19183487630899984</v>
      </c>
      <c r="O103" s="8">
        <f t="shared" si="140"/>
        <v>0.15620611429188722</v>
      </c>
      <c r="P103" s="125">
        <f t="shared" si="141"/>
        <v>0.12330855727082142</v>
      </c>
      <c r="Q103" s="125">
        <f t="shared" si="142"/>
        <v>0.11388372710379613</v>
      </c>
      <c r="R103" s="125">
        <f t="shared" si="128"/>
        <v>9.9576040874008051E-2</v>
      </c>
      <c r="S103" s="125">
        <f t="shared" si="143"/>
        <v>7.2889771598808342E-2</v>
      </c>
      <c r="T103" s="125">
        <f t="shared" si="144"/>
        <v>5.4008816855001231E-2</v>
      </c>
      <c r="U103" s="8"/>
      <c r="V103" s="8">
        <v>0.23616236162361601</v>
      </c>
      <c r="W103" s="8">
        <v>0.158823529411765</v>
      </c>
      <c r="X103" s="8">
        <v>0.230769230769231</v>
      </c>
      <c r="Y103" s="8">
        <v>0.16909620991253599</v>
      </c>
      <c r="Z103" s="8">
        <v>0.231046931407942</v>
      </c>
      <c r="AA103" s="8">
        <v>0.31989247311828001</v>
      </c>
      <c r="AB103" s="8">
        <v>0.27750000000000002</v>
      </c>
      <c r="AC103" s="8">
        <v>0.216624685138539</v>
      </c>
      <c r="AD103" s="8">
        <v>0.37914691943127998</v>
      </c>
      <c r="AE103" s="8">
        <v>0.29711751662971198</v>
      </c>
      <c r="AF103" s="8">
        <v>0.31237721021610998</v>
      </c>
      <c r="AG103" s="8">
        <v>0.34631147540983598</v>
      </c>
      <c r="AH103" s="8">
        <v>0.173991031390135</v>
      </c>
      <c r="AI103" s="8">
        <v>0.180866965620329</v>
      </c>
      <c r="AJ103" s="8">
        <v>0.170515097690941</v>
      </c>
      <c r="AK103" s="8">
        <v>0.11472868217054299</v>
      </c>
      <c r="AL103" s="8">
        <v>0.21276595744680901</v>
      </c>
      <c r="AM103" s="8">
        <v>0.28436911487758898</v>
      </c>
      <c r="AN103" s="8">
        <v>0.17869415807560099</v>
      </c>
      <c r="AO103" s="8">
        <v>0.20773381294964</v>
      </c>
      <c r="AP103" s="8">
        <v>0.186254295532646</v>
      </c>
      <c r="AQ103" s="8">
        <v>0.12357611322057301</v>
      </c>
      <c r="AR103" s="8">
        <v>0.14257425742574301</v>
      </c>
      <c r="AS103" s="8">
        <v>0.19699699699699699</v>
      </c>
      <c r="AT103" s="8">
        <v>9.0137547556335962E-2</v>
      </c>
      <c r="AU103" s="8">
        <f t="shared" si="129"/>
        <v>0.16092572658772875</v>
      </c>
      <c r="AV103" s="8">
        <f t="shared" si="129"/>
        <v>0.11544183278786076</v>
      </c>
      <c r="AW103" s="8">
        <f t="shared" si="129"/>
        <v>0.1221978021978022</v>
      </c>
      <c r="AX103" s="8">
        <f t="shared" si="129"/>
        <v>0.13001266357112706</v>
      </c>
      <c r="AY103" s="8">
        <f t="shared" si="129"/>
        <v>9.4117647058823528E-2</v>
      </c>
      <c r="AZ103" s="8">
        <f t="shared" si="129"/>
        <v>8.959875340864823E-2</v>
      </c>
      <c r="BA103" s="8">
        <f t="shared" si="129"/>
        <v>0.11523776466504686</v>
      </c>
      <c r="BB103" s="125">
        <f t="shared" si="129"/>
        <v>9.4374833377765935E-2</v>
      </c>
      <c r="BC103" s="125">
        <f t="shared" si="129"/>
        <v>5.4726368159203981E-2</v>
      </c>
      <c r="BD103" s="125">
        <f t="shared" si="130"/>
        <v>7.9683698296836983E-2</v>
      </c>
      <c r="BE103" s="125">
        <f t="shared" si="145"/>
        <v>8.6599241466498098E-2</v>
      </c>
      <c r="BF103" s="50"/>
      <c r="BG103" s="1243">
        <f t="shared" si="131"/>
        <v>3.5883547731888961E-2</v>
      </c>
      <c r="BH103" s="1243">
        <f t="shared" si="145"/>
        <v>5.0958627648839558E-2</v>
      </c>
      <c r="BI103" s="1243">
        <f t="shared" si="145"/>
        <v>7.5184275184275187E-2</v>
      </c>
      <c r="BJ103" s="1243">
        <f t="shared" si="145"/>
        <v>2.0693222969477496E-2</v>
      </c>
      <c r="BK103" s="1243">
        <f t="shared" si="145"/>
        <v>0.1118421052631579</v>
      </c>
      <c r="BL103" s="1243">
        <f t="shared" si="145"/>
        <v>9.768009768009768E-2</v>
      </c>
      <c r="BM103" s="1243">
        <v>0.10519801980198019</v>
      </c>
    </row>
    <row r="104" spans="1:65" x14ac:dyDescent="0.25">
      <c r="A104" s="37" t="s">
        <v>155</v>
      </c>
      <c r="B104" s="19" t="s">
        <v>46</v>
      </c>
      <c r="C104" s="55">
        <f>2*SUM(V92:INDEX(V92:AG92,$B$2))/(SUM(V80:INDEX(V80:AG80,$B$2))*2+V80-INDEX(V80:AG80,$B$2))</f>
        <v>0.2239955971381398</v>
      </c>
      <c r="D104" s="55">
        <f>2*SUM(AH92:INDEX(AH92:AS92,$B$2))/(SUM(AH80:INDEX(AH80:AS80,$B$2))*2+AG80-INDEX(AH80:AS80,$B$2))</f>
        <v>0.18441118328155889</v>
      </c>
      <c r="E104" s="55">
        <f>2*SUM(AT92:INDEX(AT92:BE92,$B$2))/(SUM(AT80:INDEX(AT80:BE80,$B$2))*2+AS80-INDEX(AT80:BE80,$B$2))</f>
        <v>0.11641939376730319</v>
      </c>
      <c r="F104" s="55">
        <f>2*SUM(BG92:INDEX(BG92:BR92,$B$2))/(SUM(BG80:INDEX(BG80:BR80,$B$2))*2+BE80-INDEX(BG80:BR80,$B$2))</f>
        <v>9.6115865701119158E-2</v>
      </c>
      <c r="G104" s="8"/>
      <c r="H104" s="8">
        <f t="shared" si="133"/>
        <v>0.18313953488372092</v>
      </c>
      <c r="I104" s="8">
        <f t="shared" si="134"/>
        <v>0.24886877828054299</v>
      </c>
      <c r="J104" s="8">
        <f t="shared" si="135"/>
        <v>0.29826732673267325</v>
      </c>
      <c r="K104" s="8">
        <f t="shared" si="136"/>
        <v>0.28154897494305237</v>
      </c>
      <c r="L104" s="8">
        <f t="shared" si="137"/>
        <v>0.22186598268675858</v>
      </c>
      <c r="M104" s="8">
        <f t="shared" si="138"/>
        <v>0.15663390663390664</v>
      </c>
      <c r="N104" s="8">
        <f t="shared" si="139"/>
        <v>0.15641293013555788</v>
      </c>
      <c r="O104" s="8">
        <f t="shared" si="140"/>
        <v>0.11913214990138067</v>
      </c>
      <c r="P104" s="125">
        <f t="shared" si="141"/>
        <v>0.11710953468798846</v>
      </c>
      <c r="Q104" s="125">
        <f t="shared" si="142"/>
        <v>0.11455439196409489</v>
      </c>
      <c r="R104" s="125">
        <f t="shared" si="128"/>
        <v>0.12579505300353358</v>
      </c>
      <c r="S104" s="125">
        <f t="shared" si="143"/>
        <v>0.15003866976024749</v>
      </c>
      <c r="T104" s="125">
        <f t="shared" si="144"/>
        <v>0.10276929632963956</v>
      </c>
      <c r="U104" s="8"/>
      <c r="V104" s="8">
        <v>0.13698630136986301</v>
      </c>
      <c r="W104" s="8">
        <v>0.135135135135135</v>
      </c>
      <c r="X104" s="8">
        <v>0.24</v>
      </c>
      <c r="Y104" s="8">
        <v>0.205298013245033</v>
      </c>
      <c r="Z104" s="8">
        <v>0.265625</v>
      </c>
      <c r="AA104" s="8">
        <v>0.29317269076305202</v>
      </c>
      <c r="AB104" s="8">
        <v>0.25311203319502101</v>
      </c>
      <c r="AC104" s="8">
        <v>0.20212765957446799</v>
      </c>
      <c r="AD104" s="8">
        <v>0.38317757009345799</v>
      </c>
      <c r="AE104" s="8">
        <v>0.256198347107438</v>
      </c>
      <c r="AF104" s="8">
        <v>0.28647214854111402</v>
      </c>
      <c r="AG104" s="8">
        <v>0.27411167512690399</v>
      </c>
      <c r="AH104" s="8">
        <v>0.19193020719738299</v>
      </c>
      <c r="AI104" s="8">
        <v>0.166183574879227</v>
      </c>
      <c r="AJ104" s="8">
        <v>0.294772922022279</v>
      </c>
      <c r="AK104" s="8">
        <v>0.171701112877583</v>
      </c>
      <c r="AL104" s="8">
        <v>0.14625550660792999</v>
      </c>
      <c r="AM104" s="8">
        <v>0.148319814600232</v>
      </c>
      <c r="AN104" s="8">
        <v>0.14710042432814699</v>
      </c>
      <c r="AO104" s="8">
        <v>0.16910935738444199</v>
      </c>
      <c r="AP104" s="8">
        <v>0.15276695245518301</v>
      </c>
      <c r="AQ104" s="8">
        <v>0.113133300541072</v>
      </c>
      <c r="AR104" s="8">
        <v>8.2285714285714295E-2</v>
      </c>
      <c r="AS104" s="8">
        <v>0.15609093993892101</v>
      </c>
      <c r="AT104" s="8">
        <v>6.2481404343945252E-2</v>
      </c>
      <c r="AU104" s="8">
        <f t="shared" si="129"/>
        <v>0.12008577555396711</v>
      </c>
      <c r="AV104" s="8">
        <f t="shared" si="129"/>
        <v>0.19833178869323448</v>
      </c>
      <c r="AW104" s="8">
        <f t="shared" si="129"/>
        <v>0.13013013013013014</v>
      </c>
      <c r="AX104" s="8">
        <f t="shared" si="129"/>
        <v>9.4212651413189769E-2</v>
      </c>
      <c r="AY104" s="8">
        <f t="shared" si="129"/>
        <v>0.11380753138075314</v>
      </c>
      <c r="AZ104" s="8">
        <f t="shared" si="129"/>
        <v>0.11915673693858846</v>
      </c>
      <c r="BA104" s="8">
        <f t="shared" si="129"/>
        <v>0.10582010582010581</v>
      </c>
      <c r="BB104" s="125">
        <f t="shared" si="129"/>
        <v>0.15869017632241814</v>
      </c>
      <c r="BC104" s="125">
        <f t="shared" si="129"/>
        <v>9.8280098280098274E-2</v>
      </c>
      <c r="BD104" s="125">
        <f t="shared" si="130"/>
        <v>0.15158371040723981</v>
      </c>
      <c r="BE104" s="125">
        <f t="shared" si="145"/>
        <v>0.19594594594594594</v>
      </c>
      <c r="BF104" s="50"/>
      <c r="BG104" s="1243">
        <f t="shared" si="131"/>
        <v>7.0818070818070816E-2</v>
      </c>
      <c r="BH104" s="1243">
        <f t="shared" si="145"/>
        <v>7.1326676176890161E-2</v>
      </c>
      <c r="BI104" s="1243">
        <f t="shared" si="145"/>
        <v>0.16616314199395771</v>
      </c>
      <c r="BJ104" s="1243">
        <f t="shared" si="145"/>
        <v>6.6473988439306353E-2</v>
      </c>
      <c r="BK104" s="1243">
        <f t="shared" si="145"/>
        <v>0.10159651669085631</v>
      </c>
      <c r="BL104" s="1243">
        <f t="shared" si="145"/>
        <v>0.13893967093235832</v>
      </c>
      <c r="BM104" s="1243">
        <v>6.2639821029082776E-2</v>
      </c>
    </row>
    <row r="105" spans="1:65" x14ac:dyDescent="0.25">
      <c r="A105" s="37" t="s">
        <v>156</v>
      </c>
      <c r="B105" s="19" t="s">
        <v>47</v>
      </c>
      <c r="C105" s="55">
        <f>2*SUM(V93:INDEX(V93:AG93,$B$2))/(SUM(V81:INDEX(V81:AG81,$B$2))*2+V81-INDEX(V81:AG81,$B$2))</f>
        <v>0.22517436067751578</v>
      </c>
      <c r="D105" s="55">
        <f>2*SUM(AH93:INDEX(AH93:AS93,$B$2))/(SUM(AH81:INDEX(AH81:AS81,$B$2))*2+AG81-INDEX(AH81:AS81,$B$2))</f>
        <v>0.19304471256210079</v>
      </c>
      <c r="E105" s="55">
        <f>2*SUM(AT93:INDEX(AT93:BE93,$B$2))/(SUM(AT81:INDEX(AT81:BE81,$B$2))*2+AS81-INDEX(AT81:BE81,$B$2))</f>
        <v>9.0982648566034344E-2</v>
      </c>
      <c r="F105" s="55">
        <f>2*SUM(BG93:INDEX(BG93:BR93,$B$2))/(SUM(BG81:INDEX(BG81:BR81,$B$2))*2+BE81-INDEX(BG81:BR81,$B$2))</f>
        <v>9.5338610378188221E-2</v>
      </c>
      <c r="G105" s="8"/>
      <c r="H105" s="8">
        <f t="shared" si="133"/>
        <v>0.18363636363636363</v>
      </c>
      <c r="I105" s="8">
        <f t="shared" si="134"/>
        <v>0.2467082467082467</v>
      </c>
      <c r="J105" s="8">
        <f t="shared" si="135"/>
        <v>0.31364275668073138</v>
      </c>
      <c r="K105" s="8">
        <f t="shared" si="136"/>
        <v>0.3532219570405728</v>
      </c>
      <c r="L105" s="8">
        <f t="shared" si="137"/>
        <v>0.20159151193633953</v>
      </c>
      <c r="M105" s="8">
        <f t="shared" si="138"/>
        <v>0.21599291826497491</v>
      </c>
      <c r="N105" s="8">
        <f t="shared" si="139"/>
        <v>0.11622525070712265</v>
      </c>
      <c r="O105" s="8">
        <f t="shared" si="140"/>
        <v>0.14269141531322505</v>
      </c>
      <c r="P105" s="125">
        <f t="shared" si="141"/>
        <v>9.7033898305084743E-2</v>
      </c>
      <c r="Q105" s="125">
        <f t="shared" si="142"/>
        <v>9.366391184573003E-2</v>
      </c>
      <c r="R105" s="125">
        <f t="shared" si="128"/>
        <v>6.8903803131991057E-2</v>
      </c>
      <c r="S105" s="125">
        <f t="shared" si="143"/>
        <v>8.7168546174946668E-2</v>
      </c>
      <c r="T105" s="125">
        <f t="shared" si="144"/>
        <v>8.6942801710920295E-2</v>
      </c>
      <c r="U105" s="8"/>
      <c r="V105" s="8">
        <v>0.189349112426035</v>
      </c>
      <c r="W105" s="8">
        <v>0.14673913043478301</v>
      </c>
      <c r="X105" s="8">
        <v>0.18666666666666701</v>
      </c>
      <c r="Y105" s="8">
        <v>0.20392156862745101</v>
      </c>
      <c r="Z105" s="8">
        <v>0.29385964912280699</v>
      </c>
      <c r="AA105" s="8">
        <v>0.23412698412698399</v>
      </c>
      <c r="AB105" s="8">
        <v>0.27777777777777801</v>
      </c>
      <c r="AC105" s="8">
        <v>0.20564516129032301</v>
      </c>
      <c r="AD105" s="8">
        <v>0.46280991735537202</v>
      </c>
      <c r="AE105" s="8">
        <v>0.35094339622641502</v>
      </c>
      <c r="AF105" s="8">
        <v>0.31</v>
      </c>
      <c r="AG105" s="8">
        <v>0.36184210526315802</v>
      </c>
      <c r="AH105" s="8">
        <v>0.161434977578475</v>
      </c>
      <c r="AI105" s="8">
        <v>0.173913043478261</v>
      </c>
      <c r="AJ105" s="8">
        <v>0.25899280575539602</v>
      </c>
      <c r="AK105" s="8">
        <v>0.21293532338308499</v>
      </c>
      <c r="AL105" s="8">
        <v>0.20744680851063799</v>
      </c>
      <c r="AM105" s="8">
        <v>0.226114649681529</v>
      </c>
      <c r="AN105" s="8">
        <v>0.12338593974174999</v>
      </c>
      <c r="AO105" s="8">
        <v>9.5238095238095205E-2</v>
      </c>
      <c r="AP105" s="8">
        <v>0.131399317406143</v>
      </c>
      <c r="AQ105" s="8">
        <v>8.7037037037036996E-2</v>
      </c>
      <c r="AR105" s="8">
        <v>0.113207547169811</v>
      </c>
      <c r="AS105" s="8">
        <v>0.21673306772908399</v>
      </c>
      <c r="AT105" s="8">
        <v>5.232558139534884E-2</v>
      </c>
      <c r="AU105" s="8">
        <f t="shared" si="129"/>
        <v>8.8111044055522031E-2</v>
      </c>
      <c r="AV105" s="8">
        <f t="shared" si="129"/>
        <v>0.16530156366344007</v>
      </c>
      <c r="AW105" s="8">
        <f t="shared" si="129"/>
        <v>0.12947658402203857</v>
      </c>
      <c r="AX105" s="8">
        <f t="shared" si="129"/>
        <v>8.3386786401539445E-2</v>
      </c>
      <c r="AY105" s="8">
        <f t="shared" si="129"/>
        <v>7.2599531615925056E-2</v>
      </c>
      <c r="AZ105" s="8">
        <f t="shared" si="129"/>
        <v>6.6508313539192399E-2</v>
      </c>
      <c r="BA105" s="8">
        <f>2*BA93/SUM(AZ81:BA81)</f>
        <v>5.9379217273954114E-2</v>
      </c>
      <c r="BB105" s="125">
        <f>2*BB93/SUM(BA81:BB81)</f>
        <v>8.2822085889570546E-2</v>
      </c>
      <c r="BC105" s="125">
        <f>2*BC93/SUM(BB81:BC81)</f>
        <v>5.6000000000000001E-2</v>
      </c>
      <c r="BD105" s="125">
        <f t="shared" si="130"/>
        <v>9.3609360936093608E-2</v>
      </c>
      <c r="BE105" s="125">
        <f t="shared" si="145"/>
        <v>0.12173913043478261</v>
      </c>
      <c r="BF105" s="50"/>
      <c r="BG105" s="1243">
        <f t="shared" si="131"/>
        <v>9.03954802259887E-2</v>
      </c>
      <c r="BH105" s="1243">
        <f t="shared" si="145"/>
        <v>8.062709966405375E-2</v>
      </c>
      <c r="BI105" s="1243">
        <f t="shared" si="145"/>
        <v>8.9805825242718448E-2</v>
      </c>
      <c r="BJ105" s="1243">
        <f t="shared" si="145"/>
        <v>9.4267515923566886E-2</v>
      </c>
      <c r="BK105" s="1243">
        <f t="shared" si="145"/>
        <v>8.8541666666666671E-2</v>
      </c>
      <c r="BL105" s="1243">
        <f t="shared" si="145"/>
        <v>0.1121251629726206</v>
      </c>
      <c r="BM105" s="1243">
        <v>0.11533420707732635</v>
      </c>
    </row>
    <row r="106" spans="1:65" x14ac:dyDescent="0.25">
      <c r="A106" s="37" t="s">
        <v>157</v>
      </c>
      <c r="B106" s="19" t="s">
        <v>48</v>
      </c>
      <c r="C106" s="55">
        <f>2*SUM(V94:INDEX(V94:AG94,$B$2))/(SUM(V82:INDEX(V82:AG82,$B$2))*2+V82-INDEX(V82:AG82,$B$2))</f>
        <v>0.10144927536231885</v>
      </c>
      <c r="D106" s="55">
        <f>2*SUM(AH94:INDEX(AH94:AS94,$B$2))/(SUM(AH82:INDEX(AH82:AS82,$B$2))*2+AG82-INDEX(AH82:AS82,$B$2))</f>
        <v>0.171158655181995</v>
      </c>
      <c r="E106" s="55">
        <f>2*SUM(AT94:INDEX(AT94:BE94,$B$2))/(SUM(AT82:INDEX(AT82:BE82,$B$2))*2+AS82-INDEX(AT82:BE82,$B$2))</f>
        <v>0.11904105814273905</v>
      </c>
      <c r="F106" s="55">
        <f>2*SUM(BG94:INDEX(BG94:BR94,$B$2))/(SUM(BG82:INDEX(BG82:BR82,$B$2))*2+BE82-INDEX(BG82:BR82,$B$2))</f>
        <v>8.7571655079887789E-2</v>
      </c>
      <c r="G106" s="8"/>
      <c r="H106" s="8">
        <f t="shared" si="133"/>
        <v>5.183585313174946E-2</v>
      </c>
      <c r="I106" s="8">
        <f t="shared" si="134"/>
        <v>0.11151079136690648</v>
      </c>
      <c r="J106" s="8">
        <f t="shared" si="135"/>
        <v>0.29420970266040691</v>
      </c>
      <c r="K106" s="8">
        <f t="shared" si="136"/>
        <v>0.32378580323785805</v>
      </c>
      <c r="L106" s="8">
        <f t="shared" si="137"/>
        <v>0.16912972085385877</v>
      </c>
      <c r="M106" s="8">
        <f t="shared" si="138"/>
        <v>0.18116805721096543</v>
      </c>
      <c r="N106" s="8">
        <f t="shared" si="139"/>
        <v>0.17766708177667082</v>
      </c>
      <c r="O106" s="8">
        <f t="shared" si="140"/>
        <v>0.16468590831918506</v>
      </c>
      <c r="P106" s="125">
        <f t="shared" si="141"/>
        <v>0.10701413917382867</v>
      </c>
      <c r="Q106" s="125">
        <f t="shared" si="142"/>
        <v>0.1429657794676806</v>
      </c>
      <c r="R106" s="125">
        <f t="shared" si="128"/>
        <v>9.1939546599496227E-2</v>
      </c>
      <c r="S106" s="125">
        <f t="shared" si="143"/>
        <v>0.11951983298538622</v>
      </c>
      <c r="T106" s="125">
        <f t="shared" si="144"/>
        <v>8.1553023235693786E-2</v>
      </c>
      <c r="U106" s="8"/>
      <c r="V106" s="8">
        <v>2.6315789473684199E-2</v>
      </c>
      <c r="W106" s="8">
        <v>7.69230769230769E-2</v>
      </c>
      <c r="X106" s="8">
        <v>5.0632911392405097E-2</v>
      </c>
      <c r="Y106" s="8">
        <v>3.8461538461538498E-2</v>
      </c>
      <c r="Z106" s="8">
        <v>0.15</v>
      </c>
      <c r="AA106" s="8">
        <v>0.107438016528926</v>
      </c>
      <c r="AB106" s="8">
        <v>0.19607843137254899</v>
      </c>
      <c r="AC106" s="8">
        <v>0.22222222222222199</v>
      </c>
      <c r="AD106" s="8">
        <v>0.44827586206896602</v>
      </c>
      <c r="AE106" s="8">
        <v>0.20799999999999999</v>
      </c>
      <c r="AF106" s="8">
        <v>0.402985074626866</v>
      </c>
      <c r="AG106" s="8">
        <v>0.29585798816567999</v>
      </c>
      <c r="AH106" s="8">
        <v>0.16759776536312801</v>
      </c>
      <c r="AI106" s="8">
        <v>0.117073170731707</v>
      </c>
      <c r="AJ106" s="8">
        <v>0.21777777777777799</v>
      </c>
      <c r="AK106" s="8">
        <v>0.128099173553719</v>
      </c>
      <c r="AL106" s="8">
        <v>0.185714285714286</v>
      </c>
      <c r="AM106" s="8">
        <v>0.21766561514195601</v>
      </c>
      <c r="AN106" s="8">
        <v>0.150782361308677</v>
      </c>
      <c r="AO106" s="8">
        <v>0.207759699624531</v>
      </c>
      <c r="AP106" s="8">
        <v>0.17199558985666999</v>
      </c>
      <c r="AQ106" s="8">
        <v>0.172348484848485</v>
      </c>
      <c r="AR106" s="8">
        <v>0.136286201022147</v>
      </c>
      <c r="AS106" s="8">
        <v>0.184049079754601</v>
      </c>
      <c r="AT106" s="8">
        <v>7.4475287745429927E-2</v>
      </c>
      <c r="AU106" s="8">
        <f t="shared" si="129"/>
        <v>0.11507293354943274</v>
      </c>
      <c r="AV106" s="8">
        <f t="shared" si="129"/>
        <v>0.14955357142857142</v>
      </c>
      <c r="AW106" s="8">
        <f t="shared" si="129"/>
        <v>0.17016317016317017</v>
      </c>
      <c r="AX106" s="8">
        <f t="shared" si="129"/>
        <v>0.14169570267131243</v>
      </c>
      <c r="AY106" s="8">
        <f t="shared" si="129"/>
        <v>0.11855104281009879</v>
      </c>
      <c r="AZ106" s="8">
        <f t="shared" si="129"/>
        <v>9.9902056807051914E-2</v>
      </c>
      <c r="BA106" s="8">
        <f t="shared" si="129"/>
        <v>7.4906367041198504E-2</v>
      </c>
      <c r="BB106" s="125">
        <f t="shared" si="129"/>
        <v>0.10119595216191353</v>
      </c>
      <c r="BC106" s="125">
        <f t="shared" si="129"/>
        <v>0.10336341263330599</v>
      </c>
      <c r="BD106" s="125">
        <f t="shared" si="130"/>
        <v>8.2043343653250778E-2</v>
      </c>
      <c r="BE106" s="125">
        <f t="shared" si="145"/>
        <v>0.17108251324753973</v>
      </c>
      <c r="BF106" s="50"/>
      <c r="BG106" s="1243">
        <f t="shared" si="131"/>
        <v>6.8620443173695492E-2</v>
      </c>
      <c r="BH106" s="1243">
        <f t="shared" si="145"/>
        <v>5.5257099002302378E-2</v>
      </c>
      <c r="BI106" s="1243">
        <f t="shared" si="145"/>
        <v>0.12078152753108348</v>
      </c>
      <c r="BJ106" s="1243">
        <f t="shared" si="145"/>
        <v>9.4339622641509441E-2</v>
      </c>
      <c r="BK106" s="1243">
        <f t="shared" si="145"/>
        <v>8.247422680412371E-2</v>
      </c>
      <c r="BL106" s="1243">
        <f t="shared" si="145"/>
        <v>0.10981098109810981</v>
      </c>
      <c r="BM106" s="1243">
        <v>9.1791703442188885E-2</v>
      </c>
    </row>
    <row r="107" spans="1:65" x14ac:dyDescent="0.25">
      <c r="A107" s="37" t="s">
        <v>158</v>
      </c>
      <c r="B107" s="19" t="s">
        <v>49</v>
      </c>
      <c r="C107" s="55" t="str">
        <f>IFERROR(2*SUM(V95:INDEX(V95:AG95,$B$2))/(SUM(V83:INDEX(V83:AG83,$B$2))*2+V83-INDEX(V83:AG83,$B$2)),"")</f>
        <v/>
      </c>
      <c r="D107" s="72" t="str">
        <f>IFERROR(2*SUM(AH95:INDEX(AH95:AS95,$B$2))/(SUM(AH83:INDEX(AH83:AS83,$B$2))*2+AG83-INDEX(AH83:AS83,$B$2)),"")</f>
        <v/>
      </c>
      <c r="E107" s="55">
        <f>2*SUM(AT95:INDEX(AT95:BE95,$B$2))/(SUM(AT83:INDEX(AT83:BE83,$B$2))*2+AS83-INDEX(AT83:BE83,$B$2))</f>
        <v>2.5154022820896068E-2</v>
      </c>
      <c r="F107" s="55">
        <f>2*SUM(BG95:INDEX(BG95:BR95,$B$2))/(SUM(BG83:INDEX(BG83:BR83,$B$2))*2+BE83-INDEX(BG83:BR83,$B$2))</f>
        <v>6.7642147567429879E-3</v>
      </c>
      <c r="G107" s="8"/>
      <c r="H107" s="8" t="str">
        <f t="shared" si="133"/>
        <v/>
      </c>
      <c r="I107" s="8" t="str">
        <f t="shared" si="134"/>
        <v/>
      </c>
      <c r="J107" s="8" t="str">
        <f t="shared" si="135"/>
        <v/>
      </c>
      <c r="K107" s="8" t="str">
        <f t="shared" si="136"/>
        <v/>
      </c>
      <c r="L107" s="8" t="str">
        <f t="shared" si="137"/>
        <v/>
      </c>
      <c r="M107" s="8" t="str">
        <f t="shared" si="138"/>
        <v/>
      </c>
      <c r="N107" s="8" t="str">
        <f t="shared" si="139"/>
        <v/>
      </c>
      <c r="O107" s="8" t="str">
        <f t="shared" si="140"/>
        <v/>
      </c>
      <c r="P107" s="125" t="str">
        <f>IFERROR(P95/(AVERAGE(AS83,AT83)+AVERAGE(AT83,AU83)+AVERAGE(AU83,AV83)),"")</f>
        <v/>
      </c>
      <c r="Q107" s="125">
        <f t="shared" si="142"/>
        <v>2.6412614980289094E-2</v>
      </c>
      <c r="R107" s="125">
        <f t="shared" si="128"/>
        <v>1.0474360423495723E-2</v>
      </c>
      <c r="S107" s="125">
        <f t="shared" si="143"/>
        <v>1.1049443726399554E-2</v>
      </c>
      <c r="T107" s="125">
        <f t="shared" si="144"/>
        <v>5.8580346434581945E-3</v>
      </c>
      <c r="U107" s="41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>
        <f t="shared" si="129"/>
        <v>8.6173633440514472E-2</v>
      </c>
      <c r="AV107" s="8">
        <f t="shared" si="129"/>
        <v>2.7573529411764705E-2</v>
      </c>
      <c r="AW107" s="8">
        <f t="shared" si="129"/>
        <v>5.6441717791411043E-2</v>
      </c>
      <c r="AX107" s="8">
        <f t="shared" si="129"/>
        <v>1.7234625930278104E-2</v>
      </c>
      <c r="AY107" s="8">
        <f t="shared" si="129"/>
        <v>1.3909587680079483E-2</v>
      </c>
      <c r="AZ107" s="8">
        <f t="shared" si="129"/>
        <v>8.658008658008658E-3</v>
      </c>
      <c r="BA107" s="8">
        <f t="shared" si="129"/>
        <v>1.0918003565062388E-2</v>
      </c>
      <c r="BB107" s="125">
        <f t="shared" si="129"/>
        <v>1.1402732723876929E-2</v>
      </c>
      <c r="BC107" s="125">
        <f t="shared" si="129"/>
        <v>1.018646408839779E-2</v>
      </c>
      <c r="BD107" s="125">
        <f t="shared" si="130"/>
        <v>8.293124246079614E-3</v>
      </c>
      <c r="BE107" s="125">
        <f t="shared" si="145"/>
        <v>1.4235849702279105E-2</v>
      </c>
      <c r="BF107" s="50"/>
      <c r="BG107" s="1243">
        <f t="shared" si="131"/>
        <v>3.7450845764933523E-3</v>
      </c>
      <c r="BH107" s="1243">
        <f t="shared" si="145"/>
        <v>4.884004884004884E-3</v>
      </c>
      <c r="BI107" s="1243">
        <f t="shared" si="145"/>
        <v>8.945014469876349E-3</v>
      </c>
      <c r="BJ107" s="1243">
        <f t="shared" si="145"/>
        <v>8.0235107524373739E-3</v>
      </c>
      <c r="BK107" s="1243">
        <f t="shared" si="145"/>
        <v>6.5900792590613587E-3</v>
      </c>
      <c r="BL107" s="1243">
        <f t="shared" si="145"/>
        <v>8.9658233466489122E-3</v>
      </c>
      <c r="BM107" s="1243">
        <v>5.2905387531963673E-3</v>
      </c>
    </row>
    <row r="108" spans="1:65" x14ac:dyDescent="0.25">
      <c r="A108" s="37" t="s">
        <v>351</v>
      </c>
      <c r="B108" s="3" t="s">
        <v>150</v>
      </c>
      <c r="C108" s="55">
        <f>2*SUM(V96:INDEX(V96:AG96,$B$2))/(SUM(V84:INDEX(V84:AG84,$B$2))*2+V84-INDEX(V84:AG84,$B$2))</f>
        <v>0.27022730885391827</v>
      </c>
      <c r="D108" s="55">
        <f>2*SUM(AH96:INDEX(AH96:AS96,$B$2))/(SUM(AH84:INDEX(AH84:AS84,$B$2))*2+AG84-INDEX(AH84:AS84,$B$2))</f>
        <v>0.2481652252203094</v>
      </c>
      <c r="E108" s="55">
        <f>2*SUM(AT96:INDEX(AT96:BE96,$B$2))/(SUM(AT84:INDEX(AT84:BE84,$B$2))*2+AS84-INDEX(AT84:BE84,$B$2))</f>
        <v>0.17965660770031217</v>
      </c>
      <c r="F108" s="55">
        <f>2*SUM(BG96:INDEX(BG96:BR96,$B$2))/(SUM(BG84:INDEX(BG84:BR84,$B$2))*2+BE84-INDEX(BG84:BR84,$B$2))</f>
        <v>0.16561968438957847</v>
      </c>
      <c r="G108" s="8"/>
      <c r="H108" s="8">
        <f t="shared" si="133"/>
        <v>0.23342175066312998</v>
      </c>
      <c r="I108" s="8">
        <f t="shared" si="134"/>
        <v>0.27734553775743709</v>
      </c>
      <c r="J108" s="8">
        <f t="shared" si="135"/>
        <v>0.3596613439074054</v>
      </c>
      <c r="K108" s="8">
        <f t="shared" si="136"/>
        <v>0.37132725430597768</v>
      </c>
      <c r="L108" s="8">
        <f t="shared" si="137"/>
        <v>0.21841965168453875</v>
      </c>
      <c r="M108" s="8">
        <f t="shared" si="138"/>
        <v>0.28475126396604455</v>
      </c>
      <c r="N108" s="8">
        <f t="shared" si="139"/>
        <v>0.23485979106118923</v>
      </c>
      <c r="O108" s="8">
        <f t="shared" si="140"/>
        <v>0.20865343424246752</v>
      </c>
      <c r="P108" s="125">
        <f t="shared" si="141"/>
        <v>0.15798591706717335</v>
      </c>
      <c r="Q108" s="125">
        <f t="shared" si="142"/>
        <v>0.2117217333554707</v>
      </c>
      <c r="R108" s="125">
        <f t="shared" si="128"/>
        <v>0.17935578330893118</v>
      </c>
      <c r="S108" s="125">
        <f t="shared" si="143"/>
        <v>0.22032466923149105</v>
      </c>
      <c r="T108" s="125">
        <f t="shared" si="144"/>
        <v>0.12786571761504942</v>
      </c>
      <c r="U108" s="41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8">
        <f>2*AU96/SUM(AT84:AU84)</f>
        <v>0.15433652071800033</v>
      </c>
      <c r="AV108" s="8">
        <f t="shared" ref="AV108:BC108" si="146">2*AV96/SUM(AU84:AV84)</f>
        <v>0.24065668759053596</v>
      </c>
      <c r="AW108" s="8">
        <f t="shared" si="146"/>
        <v>0.22019452521808883</v>
      </c>
      <c r="AX108" s="8">
        <f t="shared" si="146"/>
        <v>0.17862311350010338</v>
      </c>
      <c r="AY108" s="8">
        <f t="shared" si="146"/>
        <v>0.23423767672907911</v>
      </c>
      <c r="AZ108" s="8">
        <f t="shared" si="146"/>
        <v>0.16233943700464606</v>
      </c>
      <c r="BA108" s="8">
        <f t="shared" si="146"/>
        <v>0.17643795080451266</v>
      </c>
      <c r="BB108" s="125">
        <f t="shared" si="146"/>
        <v>0.19921768398071499</v>
      </c>
      <c r="BC108" s="125">
        <f t="shared" si="146"/>
        <v>0.15235971757710889</v>
      </c>
      <c r="BD108" s="125">
        <f t="shared" ref="BD108:BD109" si="147">2*BD96/SUM(BC84:BD84)</f>
        <v>0.19593273367227218</v>
      </c>
      <c r="BE108" s="125">
        <f t="shared" si="145"/>
        <v>0.30968212041169507</v>
      </c>
      <c r="BF108" s="50"/>
      <c r="BG108" s="1243">
        <f t="shared" si="131"/>
        <v>0.11732772962087383</v>
      </c>
      <c r="BH108" s="1243">
        <f t="shared" si="145"/>
        <v>8.1525948876839657E-2</v>
      </c>
      <c r="BI108" s="1243">
        <f t="shared" si="145"/>
        <v>0.18474347434743474</v>
      </c>
      <c r="BJ108" s="1243">
        <f t="shared" si="145"/>
        <v>0.1420249653259362</v>
      </c>
      <c r="BK108" s="1243">
        <f t="shared" si="145"/>
        <v>0.21531463229719486</v>
      </c>
      <c r="BL108" s="1243">
        <f t="shared" si="145"/>
        <v>0.2594832325453546</v>
      </c>
      <c r="BM108" s="1243">
        <v>0.21908865387126256</v>
      </c>
    </row>
    <row r="109" spans="1:65" x14ac:dyDescent="0.25">
      <c r="A109" s="38" t="s">
        <v>202</v>
      </c>
      <c r="B109" s="3" t="s">
        <v>59</v>
      </c>
      <c r="C109" s="55">
        <f>2*SUM(V97:INDEX(V97:AG97,$B$2))/(SUM(V85:INDEX(V85:AG85,$B$2))*2+V85-INDEX(V85:AG85,$B$2))</f>
        <v>0.27022730885391827</v>
      </c>
      <c r="D109" s="55">
        <f>2*SUM(AH97:INDEX(AH97:AS97,$B$2))/(SUM(AH85:INDEX(AH85:AS85,$B$2))*2+AG85-INDEX(AH85:AS85,$B$2))</f>
        <v>0.2481652252203094</v>
      </c>
      <c r="E109" s="55">
        <f>2*SUM(AT97:INDEX(AT97:BE97,$B$2))/(SUM(AT85:INDEX(AT85:BE85,$B$2))*2+AS85-INDEX(AT85:BE85,$B$2))</f>
        <v>0.13902656479182446</v>
      </c>
      <c r="F109" s="55">
        <f>2*SUM(BG97:INDEX(BG97:BR97,$B$2))/(SUM(BG85:INDEX(BG85:BR85,$B$2))*2+BE85-INDEX(BG85:BR85,$B$2))</f>
        <v>5.3759422846010894E-2</v>
      </c>
      <c r="G109" s="8"/>
      <c r="H109" s="8">
        <f t="shared" si="133"/>
        <v>0.23342175066312998</v>
      </c>
      <c r="I109" s="8">
        <f t="shared" si="134"/>
        <v>0.27734553775743709</v>
      </c>
      <c r="J109" s="8">
        <f t="shared" si="135"/>
        <v>0.3596613439074054</v>
      </c>
      <c r="K109" s="8">
        <f t="shared" si="136"/>
        <v>0.37132725430597768</v>
      </c>
      <c r="L109" s="8">
        <f t="shared" si="137"/>
        <v>0.21841965168453875</v>
      </c>
      <c r="M109" s="8">
        <f t="shared" si="138"/>
        <v>0.28475126396604455</v>
      </c>
      <c r="N109" s="8">
        <f t="shared" si="139"/>
        <v>0.23485979106118923</v>
      </c>
      <c r="O109" s="8">
        <f t="shared" si="140"/>
        <v>0.20865343424246752</v>
      </c>
      <c r="P109" s="125">
        <f>IFERROR(P97/(AVERAGE(AS85,AT85)+AVERAGE(AT85,AU85)+AVERAGE(AU85,AV85)),"")</f>
        <v>0.14475336764597238</v>
      </c>
      <c r="Q109" s="125">
        <f t="shared" si="142"/>
        <v>0.14950920922024927</v>
      </c>
      <c r="R109" s="125">
        <f t="shared" si="128"/>
        <v>0.10380109565950274</v>
      </c>
      <c r="S109" s="125">
        <f t="shared" si="143"/>
        <v>0.10471790564188717</v>
      </c>
      <c r="T109" s="125">
        <f t="shared" si="144"/>
        <v>4.9872974784403522E-2</v>
      </c>
      <c r="U109" s="9"/>
      <c r="V109" s="9">
        <v>0.22942206654991201</v>
      </c>
      <c r="W109" s="9">
        <v>0.19783873649210301</v>
      </c>
      <c r="X109" s="9">
        <v>0.25244177310292998</v>
      </c>
      <c r="Y109" s="9">
        <v>0.22887558216899501</v>
      </c>
      <c r="Z109" s="9">
        <v>0.284441398217957</v>
      </c>
      <c r="AA109" s="9">
        <v>0.30505050505050502</v>
      </c>
      <c r="AB109" s="9">
        <v>0.33804713804713798</v>
      </c>
      <c r="AC109" s="9">
        <v>0.261450381679389</v>
      </c>
      <c r="AD109" s="9">
        <v>0.441685912240185</v>
      </c>
      <c r="AE109" s="9">
        <v>0.34341252699783997</v>
      </c>
      <c r="AF109" s="9">
        <v>0.35815939278937398</v>
      </c>
      <c r="AG109" s="9">
        <v>0.36861313868613099</v>
      </c>
      <c r="AH109" s="9">
        <v>0.178644298345046</v>
      </c>
      <c r="AI109" s="9">
        <v>0.17797194757415499</v>
      </c>
      <c r="AJ109" s="9">
        <v>0.298473456368193</v>
      </c>
      <c r="AK109" s="9">
        <v>0.238156761412575</v>
      </c>
      <c r="AL109" s="9">
        <v>0.25908558030480699</v>
      </c>
      <c r="AM109" s="9">
        <v>0.34030995366672001</v>
      </c>
      <c r="AN109" s="9">
        <v>0.222103434451423</v>
      </c>
      <c r="AO109" s="9">
        <v>0.22688975910763001</v>
      </c>
      <c r="AP109" s="9">
        <v>0.25188442211055301</v>
      </c>
      <c r="AQ109" s="9">
        <v>0.18542798276830899</v>
      </c>
      <c r="AR109" s="9">
        <v>0.166150137741047</v>
      </c>
      <c r="AS109" s="9">
        <v>0.266960144642717</v>
      </c>
      <c r="AT109" s="125">
        <f>2*AT97/SUM(AS85:AT85)</f>
        <v>9.7846199393087113E-2</v>
      </c>
      <c r="AU109" s="8">
        <f>2*AU97/SUM(AT85:AU85)</f>
        <v>0.1464717667136603</v>
      </c>
      <c r="AV109" s="8">
        <f t="shared" ref="AV109:BC109" si="148">2*AV97/SUM(AU85:AV85)</f>
        <v>0.18958807548278142</v>
      </c>
      <c r="AW109" s="8">
        <f t="shared" si="148"/>
        <v>0.17269362186788154</v>
      </c>
      <c r="AX109" s="8">
        <f t="shared" si="148"/>
        <v>0.12286874154262517</v>
      </c>
      <c r="AY109" s="8">
        <f t="shared" si="148"/>
        <v>0.15363179257284787</v>
      </c>
      <c r="AZ109" s="8">
        <f t="shared" si="148"/>
        <v>0.10049539985845718</v>
      </c>
      <c r="BA109" s="8">
        <f t="shared" si="148"/>
        <v>0.1013643254168772</v>
      </c>
      <c r="BB109" s="125">
        <f t="shared" si="148"/>
        <v>0.1089483133327034</v>
      </c>
      <c r="BC109" s="125">
        <f t="shared" si="148"/>
        <v>7.8664757472704488E-2</v>
      </c>
      <c r="BD109" s="125">
        <f t="shared" si="147"/>
        <v>8.9988081048867699E-2</v>
      </c>
      <c r="BE109" s="125">
        <f t="shared" si="145"/>
        <v>0.14099257522469716</v>
      </c>
      <c r="BF109" s="50"/>
      <c r="BG109" s="1243">
        <f t="shared" si="131"/>
        <v>5.1016689745645362E-2</v>
      </c>
      <c r="BH109" s="1243">
        <f t="shared" si="145"/>
        <v>3.3639699204417478E-2</v>
      </c>
      <c r="BI109" s="1243">
        <f t="shared" si="145"/>
        <v>6.4962535403147739E-2</v>
      </c>
      <c r="BJ109" s="1243">
        <f t="shared" si="145"/>
        <v>4.1749572381052119E-2</v>
      </c>
      <c r="BK109" s="1243">
        <f t="shared" si="145"/>
        <v>5.3970330086393833E-2</v>
      </c>
      <c r="BL109" s="1243">
        <f t="shared" si="145"/>
        <v>7.0120110044957384E-2</v>
      </c>
      <c r="BM109" s="1243">
        <v>5.9259747536336969E-2</v>
      </c>
    </row>
    <row r="110" spans="1:65" x14ac:dyDescent="0.25">
      <c r="A110" s="37" t="s">
        <v>32</v>
      </c>
      <c r="B110" s="19"/>
      <c r="C110" s="55"/>
      <c r="D110" s="55"/>
      <c r="E110" s="55"/>
      <c r="F110" s="48"/>
      <c r="G110" s="8"/>
      <c r="H110" s="73">
        <f>IF($B$2&lt;4,$B$2,3)</f>
        <v>3</v>
      </c>
      <c r="I110" s="73">
        <f>IF($B$2&lt;4,1,IF($B$2&lt;7,$B$2-3,3))</f>
        <v>3</v>
      </c>
      <c r="J110" s="73">
        <f>IF($B$2&lt;4,1,IF($B$2&lt;7,1,IF($B$2&lt;10,$B$2-6,3)))</f>
        <v>1</v>
      </c>
      <c r="K110" s="73">
        <f>IF($B$2&lt;4,1,IF($B$2&lt;7,1,IF($B$2&lt;10,1,$B$2-9)))</f>
        <v>1</v>
      </c>
      <c r="L110" s="73">
        <f>IF($B$2&lt;4,$B$2,3)</f>
        <v>3</v>
      </c>
      <c r="M110" s="73">
        <f>IF($B$2&lt;4,1,IF($B$2&lt;7,$B$2-3,3))</f>
        <v>3</v>
      </c>
      <c r="N110" s="73">
        <f>IF($B$2&lt;4,1,IF($B$2&lt;7,1,IF($B$2&lt;10,$B$2-6,3)))</f>
        <v>1</v>
      </c>
      <c r="O110" s="73">
        <f>IF($B$2&lt;4,1,IF($B$2&lt;7,1,IF($B$2&lt;10,1,$B$2-9)))</f>
        <v>1</v>
      </c>
      <c r="P110" s="73">
        <f>IF($B$2&lt;4,$B$2,3)</f>
        <v>3</v>
      </c>
      <c r="Q110" s="73">
        <f>IF($B$2&lt;4,1,IF($B$2&lt;7,$B$2-3,3))</f>
        <v>3</v>
      </c>
      <c r="R110" s="73">
        <f>IF($B$2&lt;4,1,IF($B$2&lt;7,1,IF($B$2&lt;10,$B$2-6,3)))</f>
        <v>1</v>
      </c>
      <c r="S110" s="73">
        <f>IF($B$2&lt;4,1,IF($B$2&lt;7,1,IF($B$2&lt;10,1,$B$2-9)))</f>
        <v>1</v>
      </c>
      <c r="T110" s="73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50"/>
      <c r="BG110" s="125"/>
      <c r="BH110" s="125"/>
      <c r="BI110" s="125"/>
      <c r="BJ110" s="125"/>
      <c r="BK110" s="125"/>
      <c r="BL110" s="125"/>
      <c r="BM110" s="125"/>
    </row>
    <row r="111" spans="1:65" x14ac:dyDescent="0.25">
      <c r="A111" s="36" t="s">
        <v>52</v>
      </c>
      <c r="B111" s="20" t="s">
        <v>52</v>
      </c>
      <c r="C111" s="1253" t="str">
        <f>$C$3</f>
        <v>YTD '15</v>
      </c>
      <c r="D111" s="1254" t="str">
        <f>$D$3</f>
        <v>YTD '16</v>
      </c>
      <c r="E111" s="1255" t="str">
        <f>$E$3</f>
        <v>YTD '17</v>
      </c>
      <c r="F111" s="1256" t="str">
        <f>$F$3</f>
        <v>YTD '18</v>
      </c>
      <c r="G111" s="2" t="s">
        <v>32</v>
      </c>
      <c r="H111" s="24" t="str">
        <f>$H$3</f>
        <v>Q1 '15</v>
      </c>
      <c r="I111" s="24" t="str">
        <f>$I$3</f>
        <v>Q2 '15</v>
      </c>
      <c r="J111" s="24" t="str">
        <f>$J$3</f>
        <v>Q3 '15</v>
      </c>
      <c r="K111" s="24" t="str">
        <f>$K$3</f>
        <v>Q4 '15</v>
      </c>
      <c r="L111" s="26" t="str">
        <f>$L$3</f>
        <v>Q1 '16</v>
      </c>
      <c r="M111" s="26" t="str">
        <f>$M$3</f>
        <v>Q2 '16</v>
      </c>
      <c r="N111" s="26" t="str">
        <f>$N$3</f>
        <v>Q3 '16</v>
      </c>
      <c r="O111" s="26" t="str">
        <f>$O$3</f>
        <v>Q4 '16</v>
      </c>
      <c r="P111" s="24" t="str">
        <f>$P$3</f>
        <v>Q1 '17</v>
      </c>
      <c r="Q111" s="24" t="str">
        <f>$Q$3</f>
        <v>Q2 '17</v>
      </c>
      <c r="R111" s="24" t="str">
        <f>$R$3</f>
        <v>Q3 '17</v>
      </c>
      <c r="S111" s="24" t="str">
        <f>$S$3</f>
        <v>Q4 '17</v>
      </c>
      <c r="T111" s="1241" t="str">
        <f>$T$3</f>
        <v>Q1'28</v>
      </c>
      <c r="U111" s="16" t="s">
        <v>32</v>
      </c>
      <c r="V111" s="24" t="s">
        <v>0</v>
      </c>
      <c r="W111" s="24" t="s">
        <v>1</v>
      </c>
      <c r="X111" s="24" t="s">
        <v>2</v>
      </c>
      <c r="Y111" s="24" t="s">
        <v>3</v>
      </c>
      <c r="Z111" s="24" t="s">
        <v>4</v>
      </c>
      <c r="AA111" s="24" t="s">
        <v>5</v>
      </c>
      <c r="AB111" s="24" t="s">
        <v>6</v>
      </c>
      <c r="AC111" s="24" t="s">
        <v>7</v>
      </c>
      <c r="AD111" s="24" t="s">
        <v>8</v>
      </c>
      <c r="AE111" s="24" t="s">
        <v>9</v>
      </c>
      <c r="AF111" s="24" t="s">
        <v>10</v>
      </c>
      <c r="AG111" s="24" t="s">
        <v>11</v>
      </c>
      <c r="AH111" s="25" t="s">
        <v>12</v>
      </c>
      <c r="AI111" s="25" t="s">
        <v>13</v>
      </c>
      <c r="AJ111" s="25" t="s">
        <v>14</v>
      </c>
      <c r="AK111" s="25" t="s">
        <v>15</v>
      </c>
      <c r="AL111" s="25" t="s">
        <v>16</v>
      </c>
      <c r="AM111" s="25" t="s">
        <v>17</v>
      </c>
      <c r="AN111" s="25" t="s">
        <v>18</v>
      </c>
      <c r="AO111" s="25" t="s">
        <v>19</v>
      </c>
      <c r="AP111" s="25" t="s">
        <v>20</v>
      </c>
      <c r="AQ111" s="25" t="s">
        <v>21</v>
      </c>
      <c r="AR111" s="25" t="s">
        <v>22</v>
      </c>
      <c r="AS111" s="25" t="s">
        <v>23</v>
      </c>
      <c r="AT111" s="22" t="s">
        <v>24</v>
      </c>
      <c r="AU111" s="22" t="s">
        <v>25</v>
      </c>
      <c r="AV111" s="22" t="s">
        <v>26</v>
      </c>
      <c r="AW111" s="22" t="s">
        <v>27</v>
      </c>
      <c r="AX111" s="22" t="s">
        <v>28</v>
      </c>
      <c r="AY111" s="22" t="s">
        <v>29</v>
      </c>
      <c r="AZ111" s="27" t="s">
        <v>96</v>
      </c>
      <c r="BA111" s="27" t="s">
        <v>97</v>
      </c>
      <c r="BB111" s="27" t="s">
        <v>98</v>
      </c>
      <c r="BC111" s="27" t="s">
        <v>99</v>
      </c>
      <c r="BD111" s="27" t="s">
        <v>100</v>
      </c>
      <c r="BE111" s="27" t="s">
        <v>101</v>
      </c>
      <c r="BF111" s="1303" t="s">
        <v>748</v>
      </c>
      <c r="BG111" s="1241">
        <v>43118</v>
      </c>
      <c r="BH111" s="1241">
        <v>43149</v>
      </c>
      <c r="BI111" s="1241">
        <v>43177</v>
      </c>
      <c r="BJ111" s="1241">
        <v>43208</v>
      </c>
      <c r="BK111" s="1241">
        <v>43238</v>
      </c>
      <c r="BL111" s="1241">
        <v>43269</v>
      </c>
      <c r="BM111" s="1241">
        <v>43299</v>
      </c>
    </row>
    <row r="112" spans="1:65" x14ac:dyDescent="0.25">
      <c r="A112" s="37" t="s">
        <v>159</v>
      </c>
      <c r="B112" s="15" t="s">
        <v>56</v>
      </c>
      <c r="C112" s="53">
        <f>SUM(V112                                                                                                                                                                                                                       : INDEX(V112:AG112,$B$2))</f>
        <v>181</v>
      </c>
      <c r="D112" s="53">
        <f>SUM(AH112                                                                                                                                                                                                                        : INDEX(AH112:AS112,$B$2))</f>
        <v>190</v>
      </c>
      <c r="E112" s="53">
        <f>SUM(AT112                                                                                                                                                                                                                        : INDEX(AT112:BE112,$B$2))</f>
        <v>1157</v>
      </c>
      <c r="F112" s="53">
        <f>SUM(BG112                                                                                                                                                                                                                          : INDEX(BG112:BR112,$B$2))</f>
        <v>2820</v>
      </c>
      <c r="H112" s="4">
        <f>SUM(V112:X112)</f>
        <v>71</v>
      </c>
      <c r="I112" s="4">
        <f t="shared" ref="I112:I121" si="149">SUM(Y112:AA112)</f>
        <v>64</v>
      </c>
      <c r="J112" s="4">
        <f>SUM(AB112:AD112)</f>
        <v>121</v>
      </c>
      <c r="K112" s="4">
        <f t="shared" ref="K112:K121" si="150">SUM(AE112:AG112)</f>
        <v>188</v>
      </c>
      <c r="L112" s="4">
        <f t="shared" ref="L112:L121" si="151">SUM(AH112:AJ112)</f>
        <v>73</v>
      </c>
      <c r="M112" s="4">
        <f t="shared" ref="M112:M121" si="152">SUM(AK112:AM112)</f>
        <v>83</v>
      </c>
      <c r="N112" s="4">
        <f t="shared" ref="N112:N121" si="153">SUM(AN112:AP112)</f>
        <v>104.5</v>
      </c>
      <c r="O112" s="4">
        <f t="shared" ref="O112:O121" si="154">SUM(AQ112:AS112)</f>
        <v>95.5</v>
      </c>
      <c r="P112" s="4">
        <f t="shared" ref="P112:P121" si="155">SUM(AT112:AV112)</f>
        <v>246.5</v>
      </c>
      <c r="Q112" s="4">
        <f t="shared" ref="Q112:Q121" si="156">SUM(AW112:AY112)</f>
        <v>729.5</v>
      </c>
      <c r="R112" s="4">
        <f t="shared" ref="R112:R121" si="157">SUM(AZ112:BB112)</f>
        <v>633</v>
      </c>
      <c r="S112" s="4">
        <f t="shared" ref="S112:S121" si="158">SUM(BC112:BE112)</f>
        <v>1082.5</v>
      </c>
      <c r="T112" s="152">
        <f>SUM(BG112:BI112)</f>
        <v>1034.5</v>
      </c>
      <c r="V112">
        <v>22</v>
      </c>
      <c r="W112">
        <v>8</v>
      </c>
      <c r="X112">
        <v>41</v>
      </c>
      <c r="Y112">
        <v>19</v>
      </c>
      <c r="Z112">
        <v>19</v>
      </c>
      <c r="AA112">
        <v>26</v>
      </c>
      <c r="AB112">
        <v>46</v>
      </c>
      <c r="AC112">
        <v>23</v>
      </c>
      <c r="AD112">
        <v>52</v>
      </c>
      <c r="AE112">
        <v>34</v>
      </c>
      <c r="AF112">
        <v>54</v>
      </c>
      <c r="AG112">
        <v>100</v>
      </c>
      <c r="AH112">
        <v>17</v>
      </c>
      <c r="AI112">
        <v>12</v>
      </c>
      <c r="AJ112">
        <v>44</v>
      </c>
      <c r="AK112">
        <v>25</v>
      </c>
      <c r="AL112">
        <v>24</v>
      </c>
      <c r="AM112">
        <v>34</v>
      </c>
      <c r="AN112">
        <v>34</v>
      </c>
      <c r="AO112">
        <v>30</v>
      </c>
      <c r="AP112">
        <v>40.5</v>
      </c>
      <c r="AQ112">
        <v>25</v>
      </c>
      <c r="AR112">
        <v>20</v>
      </c>
      <c r="AS112" s="4">
        <v>50.5</v>
      </c>
      <c r="AT112">
        <v>51.5</v>
      </c>
      <c r="AU112">
        <v>92.5</v>
      </c>
      <c r="AV112">
        <v>102.5</v>
      </c>
      <c r="AW112">
        <v>332</v>
      </c>
      <c r="AX112">
        <v>241</v>
      </c>
      <c r="AY112">
        <v>156.5</v>
      </c>
      <c r="AZ112">
        <v>181</v>
      </c>
      <c r="BA112">
        <v>215.5</v>
      </c>
      <c r="BB112">
        <v>236.5</v>
      </c>
      <c r="BC112">
        <v>255</v>
      </c>
      <c r="BD112">
        <v>280</v>
      </c>
      <c r="BE112">
        <v>547.5</v>
      </c>
      <c r="BG112">
        <v>289</v>
      </c>
      <c r="BH112">
        <v>219</v>
      </c>
      <c r="BI112">
        <v>526.5</v>
      </c>
      <c r="BJ112">
        <v>385.5</v>
      </c>
      <c r="BK112">
        <v>499</v>
      </c>
      <c r="BL112" s="153">
        <v>496</v>
      </c>
      <c r="BM112" s="1435">
        <v>405</v>
      </c>
    </row>
    <row r="113" spans="1:65" x14ac:dyDescent="0.25">
      <c r="A113" s="37" t="s">
        <v>160</v>
      </c>
      <c r="B113" s="19" t="s">
        <v>43</v>
      </c>
      <c r="C113" s="53">
        <f>SUM(V113                                                                                                                                                                                                                       : INDEX(V113:AG113,$B$2))</f>
        <v>849.5</v>
      </c>
      <c r="D113" s="53">
        <f>SUM(AH113                                                                                                                                                                                                                        : INDEX(AH113:AS113,$B$2))</f>
        <v>2094</v>
      </c>
      <c r="E113" s="53">
        <f>SUM(AT113                                                                                                                                                                                                                        : INDEX(AT113:BE113,$B$2))</f>
        <v>3738</v>
      </c>
      <c r="F113" s="53">
        <f>SUM(BG113                                                                                                                                                                                                                          : INDEX(BG113:BR113,$B$2))</f>
        <v>3132.5</v>
      </c>
      <c r="H113" s="4">
        <f t="shared" ref="H113:H121" si="159">SUM(V113:X113)</f>
        <v>264</v>
      </c>
      <c r="I113" s="4">
        <f t="shared" si="149"/>
        <v>371.5</v>
      </c>
      <c r="J113" s="4">
        <f t="shared" ref="J113:J121" si="160">SUM(AB113:AD113)</f>
        <v>624</v>
      </c>
      <c r="K113" s="4">
        <f t="shared" si="150"/>
        <v>851</v>
      </c>
      <c r="L113" s="4">
        <f t="shared" si="151"/>
        <v>417</v>
      </c>
      <c r="M113" s="4">
        <f t="shared" si="152"/>
        <v>1294</v>
      </c>
      <c r="N113" s="4">
        <f t="shared" si="153"/>
        <v>1514.5</v>
      </c>
      <c r="O113" s="4">
        <f t="shared" si="154"/>
        <v>2140.5</v>
      </c>
      <c r="P113" s="4">
        <f t="shared" si="155"/>
        <v>1189</v>
      </c>
      <c r="Q113" s="4">
        <f t="shared" si="156"/>
        <v>1981</v>
      </c>
      <c r="R113" s="4">
        <f t="shared" si="157"/>
        <v>1883</v>
      </c>
      <c r="S113" s="4">
        <f t="shared" si="158"/>
        <v>2392</v>
      </c>
      <c r="T113" s="152">
        <f t="shared" ref="T113:T120" si="161">SUM(BG113:BI113)</f>
        <v>1050</v>
      </c>
      <c r="V113">
        <v>101</v>
      </c>
      <c r="W113">
        <v>61</v>
      </c>
      <c r="X113">
        <v>102</v>
      </c>
      <c r="Y113">
        <v>132</v>
      </c>
      <c r="Z113">
        <v>106.5</v>
      </c>
      <c r="AA113">
        <v>133</v>
      </c>
      <c r="AB113">
        <v>214</v>
      </c>
      <c r="AC113">
        <v>125</v>
      </c>
      <c r="AD113">
        <v>285</v>
      </c>
      <c r="AE113">
        <v>173</v>
      </c>
      <c r="AF113">
        <v>431</v>
      </c>
      <c r="AG113">
        <v>247</v>
      </c>
      <c r="AH113">
        <v>63</v>
      </c>
      <c r="AI113">
        <v>47</v>
      </c>
      <c r="AJ113">
        <v>307</v>
      </c>
      <c r="AK113">
        <v>235</v>
      </c>
      <c r="AL113">
        <v>304</v>
      </c>
      <c r="AM113">
        <v>755</v>
      </c>
      <c r="AN113">
        <v>383</v>
      </c>
      <c r="AO113">
        <v>440</v>
      </c>
      <c r="AP113">
        <v>691.5</v>
      </c>
      <c r="AQ113">
        <v>497.5</v>
      </c>
      <c r="AR113">
        <v>533</v>
      </c>
      <c r="AS113" s="4">
        <v>1110</v>
      </c>
      <c r="AT113">
        <v>195</v>
      </c>
      <c r="AU113">
        <v>268</v>
      </c>
      <c r="AV113">
        <v>726</v>
      </c>
      <c r="AW113">
        <v>470</v>
      </c>
      <c r="AX113">
        <v>458</v>
      </c>
      <c r="AY113">
        <v>1053</v>
      </c>
      <c r="AZ113">
        <v>568</v>
      </c>
      <c r="BA113">
        <v>654</v>
      </c>
      <c r="BB113">
        <v>661</v>
      </c>
      <c r="BC113">
        <v>424</v>
      </c>
      <c r="BD113">
        <v>668</v>
      </c>
      <c r="BE113">
        <v>1300</v>
      </c>
      <c r="BG113">
        <v>388</v>
      </c>
      <c r="BH113">
        <v>51</v>
      </c>
      <c r="BI113">
        <v>611</v>
      </c>
      <c r="BJ113">
        <v>205</v>
      </c>
      <c r="BK113">
        <v>607.5</v>
      </c>
      <c r="BL113" s="153">
        <v>752</v>
      </c>
      <c r="BM113" s="1435">
        <v>518</v>
      </c>
    </row>
    <row r="114" spans="1:65" x14ac:dyDescent="0.25">
      <c r="A114" s="37" t="s">
        <v>161</v>
      </c>
      <c r="B114" s="19" t="s">
        <v>44</v>
      </c>
      <c r="C114" s="53">
        <f>SUM(V114                                                                                                                                                                                                                       : INDEX(V114:AG114,$B$2))</f>
        <v>656.5</v>
      </c>
      <c r="D114" s="53">
        <f>SUM(AH114                                                                                                                                                                                                                        : INDEX(AH114:AS114,$B$2))</f>
        <v>996</v>
      </c>
      <c r="E114" s="53">
        <f>SUM(AT114                                                                                                                                                                                                                        : INDEX(AT114:BE114,$B$2))</f>
        <v>1459.5</v>
      </c>
      <c r="F114" s="53">
        <f>SUM(BG114                                                                                                                                                                                                                          : INDEX(BG114:BR114,$B$2))</f>
        <v>945.5</v>
      </c>
      <c r="H114" s="4">
        <f t="shared" si="159"/>
        <v>223</v>
      </c>
      <c r="I114" s="4">
        <f t="shared" si="149"/>
        <v>301.5</v>
      </c>
      <c r="J114" s="4">
        <f t="shared" si="160"/>
        <v>422</v>
      </c>
      <c r="K114" s="4">
        <f t="shared" si="150"/>
        <v>683</v>
      </c>
      <c r="L114" s="4">
        <f t="shared" si="151"/>
        <v>173</v>
      </c>
      <c r="M114" s="4">
        <f t="shared" si="152"/>
        <v>557</v>
      </c>
      <c r="N114" s="4">
        <f t="shared" si="153"/>
        <v>916</v>
      </c>
      <c r="O114" s="4">
        <f t="shared" si="154"/>
        <v>1063.5</v>
      </c>
      <c r="P114" s="4">
        <f t="shared" si="155"/>
        <v>586</v>
      </c>
      <c r="Q114" s="4">
        <f t="shared" si="156"/>
        <v>645.5</v>
      </c>
      <c r="R114" s="4">
        <f t="shared" si="157"/>
        <v>628.5</v>
      </c>
      <c r="S114" s="4">
        <f t="shared" si="158"/>
        <v>516</v>
      </c>
      <c r="T114" s="152">
        <f t="shared" si="161"/>
        <v>294</v>
      </c>
      <c r="V114">
        <v>67</v>
      </c>
      <c r="W114">
        <v>76</v>
      </c>
      <c r="X114">
        <v>80</v>
      </c>
      <c r="Y114">
        <v>83</v>
      </c>
      <c r="Z114">
        <v>117.5</v>
      </c>
      <c r="AA114">
        <v>101</v>
      </c>
      <c r="AB114">
        <v>132</v>
      </c>
      <c r="AC114">
        <v>102</v>
      </c>
      <c r="AD114">
        <v>188</v>
      </c>
      <c r="AE114">
        <v>193</v>
      </c>
      <c r="AF114">
        <v>132</v>
      </c>
      <c r="AG114">
        <v>358</v>
      </c>
      <c r="AH114">
        <v>73</v>
      </c>
      <c r="AI114">
        <v>61</v>
      </c>
      <c r="AJ114">
        <v>39</v>
      </c>
      <c r="AK114">
        <v>100</v>
      </c>
      <c r="AL114">
        <v>156</v>
      </c>
      <c r="AM114">
        <v>301</v>
      </c>
      <c r="AN114">
        <v>266</v>
      </c>
      <c r="AO114">
        <v>242</v>
      </c>
      <c r="AP114">
        <v>408</v>
      </c>
      <c r="AQ114">
        <v>269.5</v>
      </c>
      <c r="AR114">
        <v>305.5</v>
      </c>
      <c r="AS114" s="4">
        <v>488.5</v>
      </c>
      <c r="AT114">
        <v>189</v>
      </c>
      <c r="AU114">
        <v>116</v>
      </c>
      <c r="AV114">
        <v>281</v>
      </c>
      <c r="AW114">
        <v>292</v>
      </c>
      <c r="AX114">
        <v>199</v>
      </c>
      <c r="AY114">
        <v>154.5</v>
      </c>
      <c r="AZ114">
        <v>228</v>
      </c>
      <c r="BA114">
        <v>167.5</v>
      </c>
      <c r="BB114">
        <v>233</v>
      </c>
      <c r="BC114">
        <v>160</v>
      </c>
      <c r="BD114">
        <v>124</v>
      </c>
      <c r="BE114">
        <v>232</v>
      </c>
      <c r="BG114">
        <v>172</v>
      </c>
      <c r="BH114">
        <v>103</v>
      </c>
      <c r="BI114">
        <v>19</v>
      </c>
      <c r="BJ114">
        <v>90</v>
      </c>
      <c r="BK114">
        <v>74</v>
      </c>
      <c r="BL114" s="153">
        <v>319.5</v>
      </c>
      <c r="BM114" s="1435">
        <v>168</v>
      </c>
    </row>
    <row r="115" spans="1:65" x14ac:dyDescent="0.25">
      <c r="A115" s="37" t="s">
        <v>162</v>
      </c>
      <c r="B115" s="19" t="s">
        <v>45</v>
      </c>
      <c r="C115" s="53">
        <f>SUM(V115                                                                                                                                                                                                                       : INDEX(V115:AG115,$B$2))</f>
        <v>734</v>
      </c>
      <c r="D115" s="53">
        <f>SUM(AH115                                                                                                                                                                                                                        : INDEX(AH115:AS115,$B$2))</f>
        <v>1047</v>
      </c>
      <c r="E115" s="53">
        <f>SUM(AT115                                                                                                                                                                                                                        : INDEX(AT115:BE115,$B$2))</f>
        <v>1820.5</v>
      </c>
      <c r="F115" s="53">
        <f>SUM(BG115                                                                                                                                                                                                                          : INDEX(BG115:BR115,$B$2))</f>
        <v>807</v>
      </c>
      <c r="H115" s="4">
        <f t="shared" si="159"/>
        <v>261</v>
      </c>
      <c r="I115" s="4">
        <f t="shared" si="149"/>
        <v>311</v>
      </c>
      <c r="J115" s="4">
        <f t="shared" si="160"/>
        <v>501</v>
      </c>
      <c r="K115" s="4">
        <f t="shared" si="150"/>
        <v>738.5</v>
      </c>
      <c r="L115" s="4">
        <f t="shared" si="151"/>
        <v>434</v>
      </c>
      <c r="M115" s="4">
        <f t="shared" si="152"/>
        <v>436</v>
      </c>
      <c r="N115" s="4">
        <f t="shared" si="153"/>
        <v>979</v>
      </c>
      <c r="O115" s="4">
        <f t="shared" si="154"/>
        <v>1116.5</v>
      </c>
      <c r="P115" s="4">
        <f t="shared" si="155"/>
        <v>982.5</v>
      </c>
      <c r="Q115" s="4">
        <f t="shared" si="156"/>
        <v>634.5</v>
      </c>
      <c r="R115" s="4">
        <f t="shared" si="157"/>
        <v>775.5</v>
      </c>
      <c r="S115" s="4">
        <f t="shared" si="158"/>
        <v>533</v>
      </c>
      <c r="T115" s="152">
        <f t="shared" si="161"/>
        <v>418</v>
      </c>
      <c r="V115">
        <v>80</v>
      </c>
      <c r="W115">
        <v>65</v>
      </c>
      <c r="X115">
        <v>116</v>
      </c>
      <c r="Y115">
        <v>75</v>
      </c>
      <c r="Z115">
        <v>79</v>
      </c>
      <c r="AA115">
        <v>157</v>
      </c>
      <c r="AB115">
        <v>162</v>
      </c>
      <c r="AC115">
        <v>94</v>
      </c>
      <c r="AD115">
        <v>245</v>
      </c>
      <c r="AE115">
        <v>177</v>
      </c>
      <c r="AF115">
        <v>311</v>
      </c>
      <c r="AG115">
        <v>250.5</v>
      </c>
      <c r="AH115">
        <v>110</v>
      </c>
      <c r="AI115">
        <v>150</v>
      </c>
      <c r="AJ115">
        <v>174</v>
      </c>
      <c r="AK115">
        <v>78</v>
      </c>
      <c r="AL115">
        <v>129</v>
      </c>
      <c r="AM115">
        <v>229</v>
      </c>
      <c r="AN115">
        <v>177</v>
      </c>
      <c r="AO115">
        <v>325</v>
      </c>
      <c r="AP115">
        <v>477</v>
      </c>
      <c r="AQ115">
        <v>268</v>
      </c>
      <c r="AR115">
        <v>294</v>
      </c>
      <c r="AS115" s="4">
        <v>554.5</v>
      </c>
      <c r="AT115">
        <v>239.5</v>
      </c>
      <c r="AU115">
        <v>417</v>
      </c>
      <c r="AV115">
        <v>326</v>
      </c>
      <c r="AW115">
        <v>205</v>
      </c>
      <c r="AX115">
        <v>226</v>
      </c>
      <c r="AY115">
        <v>203.5</v>
      </c>
      <c r="AZ115">
        <v>203.5</v>
      </c>
      <c r="BA115">
        <v>274</v>
      </c>
      <c r="BB115">
        <v>298</v>
      </c>
      <c r="BC115">
        <v>100</v>
      </c>
      <c r="BD115">
        <v>193</v>
      </c>
      <c r="BE115">
        <v>240</v>
      </c>
      <c r="BG115">
        <v>61</v>
      </c>
      <c r="BH115">
        <v>134</v>
      </c>
      <c r="BI115">
        <v>223</v>
      </c>
      <c r="BJ115">
        <v>19</v>
      </c>
      <c r="BK115">
        <v>101.5</v>
      </c>
      <c r="BL115" s="153">
        <v>125.5</v>
      </c>
      <c r="BM115" s="1435">
        <v>143</v>
      </c>
    </row>
    <row r="116" spans="1:65" x14ac:dyDescent="0.25">
      <c r="A116" s="37" t="s">
        <v>163</v>
      </c>
      <c r="B116" s="19" t="s">
        <v>46</v>
      </c>
      <c r="C116" s="53">
        <f>SUM(V116                                                                                                                                                                                                                       : INDEX(V116:AG116,$B$2))</f>
        <v>528</v>
      </c>
      <c r="D116" s="53">
        <f>SUM(AH116                                                                                                                                                                                                                        : INDEX(AH116:AS116,$B$2))</f>
        <v>817</v>
      </c>
      <c r="E116" s="53">
        <f>SUM(AT116                                                                                                                                                                                                                        : INDEX(AT116:BE116,$B$2))</f>
        <v>1177</v>
      </c>
      <c r="F116" s="53">
        <f>SUM(BG116                                                                                                                                                                                                                          : INDEX(BG116:BR116,$B$2))</f>
        <v>268</v>
      </c>
      <c r="H116" s="4">
        <f t="shared" si="159"/>
        <v>148</v>
      </c>
      <c r="I116" s="4">
        <f t="shared" si="149"/>
        <v>300</v>
      </c>
      <c r="J116" s="4">
        <f t="shared" si="160"/>
        <v>286</v>
      </c>
      <c r="K116" s="4">
        <f t="shared" si="150"/>
        <v>525.5</v>
      </c>
      <c r="L116" s="4">
        <f t="shared" si="151"/>
        <v>448</v>
      </c>
      <c r="M116" s="4">
        <f t="shared" si="152"/>
        <v>299</v>
      </c>
      <c r="N116" s="4">
        <f t="shared" si="153"/>
        <v>319.5</v>
      </c>
      <c r="O116" s="4">
        <f t="shared" si="154"/>
        <v>791</v>
      </c>
      <c r="P116" s="4">
        <f t="shared" si="155"/>
        <v>715</v>
      </c>
      <c r="Q116" s="4">
        <f t="shared" si="156"/>
        <v>344</v>
      </c>
      <c r="R116" s="4">
        <f t="shared" si="157"/>
        <v>271</v>
      </c>
      <c r="S116" s="4">
        <f t="shared" si="158"/>
        <v>249.5</v>
      </c>
      <c r="T116" s="152">
        <f t="shared" si="161"/>
        <v>134</v>
      </c>
      <c r="V116">
        <v>37</v>
      </c>
      <c r="W116">
        <v>34</v>
      </c>
      <c r="X116">
        <v>77</v>
      </c>
      <c r="Y116">
        <v>103</v>
      </c>
      <c r="Z116">
        <v>112</v>
      </c>
      <c r="AA116">
        <v>85</v>
      </c>
      <c r="AB116">
        <v>80</v>
      </c>
      <c r="AC116">
        <v>62</v>
      </c>
      <c r="AD116">
        <v>144</v>
      </c>
      <c r="AE116">
        <v>106.5</v>
      </c>
      <c r="AF116">
        <v>206</v>
      </c>
      <c r="AG116">
        <v>213</v>
      </c>
      <c r="AH116">
        <v>101</v>
      </c>
      <c r="AI116">
        <v>98</v>
      </c>
      <c r="AJ116">
        <v>249</v>
      </c>
      <c r="AK116">
        <v>105</v>
      </c>
      <c r="AL116">
        <v>105</v>
      </c>
      <c r="AM116">
        <v>89</v>
      </c>
      <c r="AN116">
        <v>70</v>
      </c>
      <c r="AO116">
        <v>98</v>
      </c>
      <c r="AP116">
        <v>151.5</v>
      </c>
      <c r="AQ116">
        <v>177</v>
      </c>
      <c r="AR116">
        <v>200</v>
      </c>
      <c r="AS116" s="4">
        <v>414</v>
      </c>
      <c r="AT116">
        <v>124.5</v>
      </c>
      <c r="AU116">
        <v>238</v>
      </c>
      <c r="AV116">
        <v>352.5</v>
      </c>
      <c r="AW116">
        <v>145</v>
      </c>
      <c r="AX116">
        <v>100</v>
      </c>
      <c r="AY116">
        <v>99</v>
      </c>
      <c r="AZ116">
        <v>118</v>
      </c>
      <c r="BA116">
        <v>58.5</v>
      </c>
      <c r="BB116">
        <v>94.5</v>
      </c>
      <c r="BC116">
        <v>42</v>
      </c>
      <c r="BD116">
        <v>76.5</v>
      </c>
      <c r="BE116">
        <v>131</v>
      </c>
      <c r="BG116">
        <v>35</v>
      </c>
      <c r="BH116">
        <v>24</v>
      </c>
      <c r="BI116">
        <v>75</v>
      </c>
      <c r="BJ116">
        <v>5</v>
      </c>
      <c r="BK116">
        <v>55</v>
      </c>
      <c r="BL116" s="153">
        <v>67</v>
      </c>
      <c r="BM116" s="1435">
        <v>7</v>
      </c>
    </row>
    <row r="117" spans="1:65" x14ac:dyDescent="0.25">
      <c r="A117" s="37" t="s">
        <v>164</v>
      </c>
      <c r="B117" s="19" t="s">
        <v>47</v>
      </c>
      <c r="C117" s="53">
        <f>SUM(V117                                                                                                                                                                                                                       : INDEX(V117:AG117,$B$2))</f>
        <v>414</v>
      </c>
      <c r="D117" s="53">
        <f>SUM(AH117                                                                                                                                                                                                                        : INDEX(AH117:AS117,$B$2))</f>
        <v>928</v>
      </c>
      <c r="E117" s="53">
        <f>SUM(AT117                                                                                                                                                                                                                        : INDEX(AT117:BE117,$B$2))</f>
        <v>652</v>
      </c>
      <c r="F117" s="53">
        <f>SUM(BG117                                                                                                                                                                                                                          : INDEX(BG117:BR117,$B$2))</f>
        <v>344.5</v>
      </c>
      <c r="H117" s="4">
        <f t="shared" si="159"/>
        <v>130</v>
      </c>
      <c r="I117" s="4">
        <f t="shared" si="149"/>
        <v>208</v>
      </c>
      <c r="J117" s="4">
        <f t="shared" si="160"/>
        <v>266</v>
      </c>
      <c r="K117" s="4">
        <f t="shared" si="150"/>
        <v>457</v>
      </c>
      <c r="L117" s="4">
        <f t="shared" si="151"/>
        <v>314</v>
      </c>
      <c r="M117" s="4">
        <f t="shared" si="152"/>
        <v>516</v>
      </c>
      <c r="N117" s="4">
        <f t="shared" si="153"/>
        <v>293</v>
      </c>
      <c r="O117" s="4">
        <f t="shared" si="154"/>
        <v>458</v>
      </c>
      <c r="P117" s="4">
        <f t="shared" si="155"/>
        <v>277.5</v>
      </c>
      <c r="Q117" s="4">
        <f t="shared" si="156"/>
        <v>305.5</v>
      </c>
      <c r="R117" s="4">
        <f t="shared" si="157"/>
        <v>206</v>
      </c>
      <c r="S117" s="4">
        <f t="shared" si="158"/>
        <v>207.5</v>
      </c>
      <c r="T117" s="152">
        <f t="shared" si="161"/>
        <v>146.5</v>
      </c>
      <c r="V117">
        <v>33</v>
      </c>
      <c r="W117">
        <v>31</v>
      </c>
      <c r="X117">
        <v>66</v>
      </c>
      <c r="Y117">
        <v>77</v>
      </c>
      <c r="Z117">
        <v>70</v>
      </c>
      <c r="AA117">
        <v>61</v>
      </c>
      <c r="AB117">
        <v>76</v>
      </c>
      <c r="AC117">
        <v>58</v>
      </c>
      <c r="AD117">
        <v>132</v>
      </c>
      <c r="AE117">
        <v>111</v>
      </c>
      <c r="AF117">
        <v>177</v>
      </c>
      <c r="AG117">
        <v>169</v>
      </c>
      <c r="AH117">
        <v>56</v>
      </c>
      <c r="AI117">
        <v>83</v>
      </c>
      <c r="AJ117">
        <v>175</v>
      </c>
      <c r="AK117">
        <v>110</v>
      </c>
      <c r="AL117">
        <v>171</v>
      </c>
      <c r="AM117">
        <v>235</v>
      </c>
      <c r="AN117">
        <v>98</v>
      </c>
      <c r="AO117">
        <v>75</v>
      </c>
      <c r="AP117">
        <v>120</v>
      </c>
      <c r="AQ117">
        <v>68</v>
      </c>
      <c r="AR117">
        <v>114</v>
      </c>
      <c r="AS117" s="4">
        <v>276</v>
      </c>
      <c r="AT117">
        <v>41</v>
      </c>
      <c r="AU117">
        <v>88</v>
      </c>
      <c r="AV117">
        <v>148.5</v>
      </c>
      <c r="AW117">
        <v>132</v>
      </c>
      <c r="AX117">
        <v>97</v>
      </c>
      <c r="AY117">
        <v>76.5</v>
      </c>
      <c r="AZ117">
        <v>69</v>
      </c>
      <c r="BA117">
        <v>61</v>
      </c>
      <c r="BB117">
        <v>76</v>
      </c>
      <c r="BC117">
        <v>38</v>
      </c>
      <c r="BD117">
        <v>85.5</v>
      </c>
      <c r="BE117">
        <v>84</v>
      </c>
      <c r="BG117">
        <v>47</v>
      </c>
      <c r="BH117">
        <v>45</v>
      </c>
      <c r="BI117">
        <v>54.5</v>
      </c>
      <c r="BJ117">
        <v>41</v>
      </c>
      <c r="BK117">
        <v>47</v>
      </c>
      <c r="BL117" s="153">
        <v>60</v>
      </c>
      <c r="BM117" s="1435">
        <v>50</v>
      </c>
    </row>
    <row r="118" spans="1:65" x14ac:dyDescent="0.25">
      <c r="A118" s="37" t="s">
        <v>165</v>
      </c>
      <c r="B118" s="19" t="s">
        <v>48</v>
      </c>
      <c r="C118" s="53">
        <f>SUM(V118                                                                                                                                                                                                                       : INDEX(V118:AG118,$B$2))</f>
        <v>66</v>
      </c>
      <c r="D118" s="53">
        <f>SUM(AH118                                                                                                                                                                                                                        : INDEX(AH118:AS118,$B$2))</f>
        <v>457</v>
      </c>
      <c r="E118" s="53">
        <f>SUM(AT118                                                                                                                                                                                                                        : INDEX(AT118:BE118,$B$2))</f>
        <v>715</v>
      </c>
      <c r="F118" s="53">
        <f>SUM(BG118                                                                                                                                                                                                                          : INDEX(BG118:BR118,$B$2))</f>
        <v>548</v>
      </c>
      <c r="H118" s="4">
        <f t="shared" si="159"/>
        <v>13</v>
      </c>
      <c r="I118" s="4">
        <f t="shared" si="149"/>
        <v>33</v>
      </c>
      <c r="J118" s="4">
        <f t="shared" si="160"/>
        <v>99</v>
      </c>
      <c r="K118" s="4">
        <f t="shared" si="150"/>
        <v>238</v>
      </c>
      <c r="L118" s="4">
        <f t="shared" si="151"/>
        <v>171</v>
      </c>
      <c r="M118" s="4">
        <f t="shared" si="152"/>
        <v>228</v>
      </c>
      <c r="N118" s="4">
        <f t="shared" si="153"/>
        <v>312.5</v>
      </c>
      <c r="O118" s="4">
        <f t="shared" si="154"/>
        <v>634</v>
      </c>
      <c r="P118" s="4">
        <f t="shared" si="155"/>
        <v>270.5</v>
      </c>
      <c r="Q118" s="4">
        <f t="shared" si="156"/>
        <v>364</v>
      </c>
      <c r="R118" s="4">
        <f t="shared" si="157"/>
        <v>248.5</v>
      </c>
      <c r="S118" s="4">
        <f t="shared" si="158"/>
        <v>386.5</v>
      </c>
      <c r="T118" s="152">
        <f t="shared" si="161"/>
        <v>221</v>
      </c>
      <c r="V118">
        <v>2</v>
      </c>
      <c r="W118">
        <v>7</v>
      </c>
      <c r="X118">
        <v>4</v>
      </c>
      <c r="Y118">
        <v>3</v>
      </c>
      <c r="Z118">
        <v>15</v>
      </c>
      <c r="AA118">
        <v>15</v>
      </c>
      <c r="AB118">
        <v>20</v>
      </c>
      <c r="AC118">
        <v>19</v>
      </c>
      <c r="AD118">
        <v>60</v>
      </c>
      <c r="AE118">
        <v>22.5</v>
      </c>
      <c r="AF118">
        <v>124</v>
      </c>
      <c r="AG118">
        <v>91.5</v>
      </c>
      <c r="AH118">
        <v>48</v>
      </c>
      <c r="AI118">
        <v>32</v>
      </c>
      <c r="AJ118">
        <v>91</v>
      </c>
      <c r="AK118">
        <v>43</v>
      </c>
      <c r="AL118">
        <v>68</v>
      </c>
      <c r="AM118">
        <v>117</v>
      </c>
      <c r="AN118">
        <v>58</v>
      </c>
      <c r="AO118">
        <v>111</v>
      </c>
      <c r="AP118">
        <v>143.5</v>
      </c>
      <c r="AQ118">
        <v>149</v>
      </c>
      <c r="AR118">
        <v>169.5</v>
      </c>
      <c r="AS118" s="4">
        <v>315.5</v>
      </c>
      <c r="AT118">
        <v>71.5</v>
      </c>
      <c r="AU118">
        <v>104.5</v>
      </c>
      <c r="AV118">
        <v>94.5</v>
      </c>
      <c r="AW118">
        <v>140</v>
      </c>
      <c r="AX118">
        <v>115</v>
      </c>
      <c r="AY118">
        <v>109</v>
      </c>
      <c r="AZ118">
        <v>80.5</v>
      </c>
      <c r="BA118">
        <v>62</v>
      </c>
      <c r="BB118">
        <v>106</v>
      </c>
      <c r="BC118">
        <v>98</v>
      </c>
      <c r="BD118">
        <v>68</v>
      </c>
      <c r="BE118">
        <v>220.5</v>
      </c>
      <c r="BG118">
        <v>62</v>
      </c>
      <c r="BH118">
        <v>45</v>
      </c>
      <c r="BI118">
        <v>114</v>
      </c>
      <c r="BJ118">
        <v>64</v>
      </c>
      <c r="BK118">
        <v>117</v>
      </c>
      <c r="BL118" s="153">
        <v>81</v>
      </c>
      <c r="BM118" s="1435">
        <v>65</v>
      </c>
    </row>
    <row r="119" spans="1:65" x14ac:dyDescent="0.25">
      <c r="A119" s="37" t="s">
        <v>166</v>
      </c>
      <c r="B119" s="19" t="s">
        <v>49</v>
      </c>
      <c r="C119" s="53">
        <f>SUM(V119                                                                                                                                                                                                                       : INDEX(V119:AG119,$B$2))</f>
        <v>0</v>
      </c>
      <c r="D119" s="53">
        <f>SUM(AH119                                                                                                                                                                                                                        : INDEX(AH119:AS119,$B$2))</f>
        <v>0</v>
      </c>
      <c r="E119" s="53">
        <f>SUM(AT119                                                                                                                                                                                                                        : INDEX(AT119:BE119,$B$2))</f>
        <v>457</v>
      </c>
      <c r="F119" s="53">
        <f>SUM(BG119                                                                                                                                                                                                                          : INDEX(BG119:BR119,$B$2))</f>
        <v>645.5</v>
      </c>
      <c r="H119" s="4">
        <f t="shared" si="159"/>
        <v>0</v>
      </c>
      <c r="I119" s="4">
        <f t="shared" si="149"/>
        <v>0</v>
      </c>
      <c r="J119" s="4">
        <f t="shared" si="160"/>
        <v>0</v>
      </c>
      <c r="K119" s="4">
        <f t="shared" si="150"/>
        <v>0</v>
      </c>
      <c r="L119" s="4">
        <f t="shared" si="151"/>
        <v>0</v>
      </c>
      <c r="M119" s="4">
        <f t="shared" si="152"/>
        <v>0</v>
      </c>
      <c r="N119" s="4">
        <f t="shared" si="153"/>
        <v>0</v>
      </c>
      <c r="O119" s="4">
        <f t="shared" si="154"/>
        <v>0</v>
      </c>
      <c r="P119" s="4">
        <f t="shared" si="155"/>
        <v>145</v>
      </c>
      <c r="Q119" s="4">
        <f t="shared" si="156"/>
        <v>263</v>
      </c>
      <c r="R119" s="4">
        <f t="shared" si="157"/>
        <v>174.5</v>
      </c>
      <c r="S119" s="4">
        <f t="shared" si="158"/>
        <v>273</v>
      </c>
      <c r="T119" s="152">
        <f t="shared" si="161"/>
        <v>212</v>
      </c>
      <c r="U119" s="7"/>
      <c r="AS119" s="4"/>
      <c r="AU119">
        <v>81</v>
      </c>
      <c r="AV119">
        <v>64</v>
      </c>
      <c r="AW119">
        <v>159</v>
      </c>
      <c r="AX119">
        <v>57</v>
      </c>
      <c r="AY119">
        <v>47</v>
      </c>
      <c r="AZ119">
        <v>49</v>
      </c>
      <c r="BA119">
        <v>56.5</v>
      </c>
      <c r="BB119">
        <v>69</v>
      </c>
      <c r="BC119">
        <v>68</v>
      </c>
      <c r="BD119">
        <v>68</v>
      </c>
      <c r="BE119">
        <v>137</v>
      </c>
      <c r="BG119">
        <v>43</v>
      </c>
      <c r="BH119">
        <v>44</v>
      </c>
      <c r="BI119">
        <v>125</v>
      </c>
      <c r="BJ119">
        <v>140.5</v>
      </c>
      <c r="BK119">
        <v>92</v>
      </c>
      <c r="BL119" s="153">
        <v>119</v>
      </c>
      <c r="BM119" s="1435">
        <v>82</v>
      </c>
    </row>
    <row r="120" spans="1:65" x14ac:dyDescent="0.25">
      <c r="A120" s="37"/>
      <c r="B120" s="3" t="s">
        <v>150</v>
      </c>
      <c r="C120" s="51">
        <f>SUM(C112:C118)</f>
        <v>3429</v>
      </c>
      <c r="D120" s="51">
        <f>SUM(D112:D118)</f>
        <v>6529</v>
      </c>
      <c r="E120" s="51">
        <f>SUM(E112:E118)</f>
        <v>10719</v>
      </c>
      <c r="F120" s="53">
        <f>SUM(BG120                                                                                                                                                                                                                          : INDEX(BG120:BR120,$B$2))</f>
        <v>8865.5</v>
      </c>
      <c r="H120" s="4">
        <f t="shared" si="159"/>
        <v>1110</v>
      </c>
      <c r="I120" s="4">
        <f t="shared" si="149"/>
        <v>1589</v>
      </c>
      <c r="J120" s="4">
        <f t="shared" si="160"/>
        <v>2319</v>
      </c>
      <c r="K120" s="4">
        <f t="shared" si="150"/>
        <v>3681</v>
      </c>
      <c r="L120" s="4">
        <f t="shared" si="151"/>
        <v>2030</v>
      </c>
      <c r="M120" s="4">
        <f t="shared" si="152"/>
        <v>3413</v>
      </c>
      <c r="N120" s="4">
        <f t="shared" si="153"/>
        <v>4439</v>
      </c>
      <c r="O120" s="4">
        <f t="shared" si="154"/>
        <v>6299</v>
      </c>
      <c r="P120" s="4">
        <f t="shared" si="155"/>
        <v>4267</v>
      </c>
      <c r="Q120" s="4">
        <f t="shared" si="156"/>
        <v>5004</v>
      </c>
      <c r="R120" s="4">
        <f t="shared" si="157"/>
        <v>4645.5</v>
      </c>
      <c r="S120" s="4">
        <f t="shared" si="158"/>
        <v>5367</v>
      </c>
      <c r="T120" s="152">
        <f t="shared" si="161"/>
        <v>3298</v>
      </c>
      <c r="U120" s="7"/>
      <c r="V120" s="44">
        <f>SUM(V112:V118)</f>
        <v>342</v>
      </c>
      <c r="W120" s="44">
        <f>SUM(W112:W118)</f>
        <v>282</v>
      </c>
      <c r="X120" s="44">
        <f>SUM(X112:X118)</f>
        <v>486</v>
      </c>
      <c r="Y120" s="44">
        <f>SUM(Y112:Y118)</f>
        <v>492</v>
      </c>
      <c r="Z120" s="44">
        <f t="shared" ref="Z120:BE120" si="162">SUM(Z112:Z118)</f>
        <v>519</v>
      </c>
      <c r="AA120" s="44">
        <f t="shared" si="162"/>
        <v>578</v>
      </c>
      <c r="AB120" s="44">
        <f t="shared" si="162"/>
        <v>730</v>
      </c>
      <c r="AC120" s="44">
        <f t="shared" si="162"/>
        <v>483</v>
      </c>
      <c r="AD120" s="44">
        <f t="shared" si="162"/>
        <v>1106</v>
      </c>
      <c r="AE120" s="44">
        <f t="shared" si="162"/>
        <v>817</v>
      </c>
      <c r="AF120" s="44">
        <f t="shared" si="162"/>
        <v>1435</v>
      </c>
      <c r="AG120" s="44">
        <f t="shared" si="162"/>
        <v>1429</v>
      </c>
      <c r="AH120" s="44">
        <f t="shared" si="162"/>
        <v>468</v>
      </c>
      <c r="AI120" s="44">
        <f t="shared" si="162"/>
        <v>483</v>
      </c>
      <c r="AJ120" s="44">
        <f t="shared" si="162"/>
        <v>1079</v>
      </c>
      <c r="AK120" s="44">
        <f>SUM(AK112:AK118)</f>
        <v>696</v>
      </c>
      <c r="AL120" s="44">
        <f t="shared" si="162"/>
        <v>957</v>
      </c>
      <c r="AM120" s="44">
        <f t="shared" si="162"/>
        <v>1760</v>
      </c>
      <c r="AN120" s="44">
        <f t="shared" si="162"/>
        <v>1086</v>
      </c>
      <c r="AO120" s="44">
        <f t="shared" si="162"/>
        <v>1321</v>
      </c>
      <c r="AP120" s="44">
        <f t="shared" si="162"/>
        <v>2032</v>
      </c>
      <c r="AQ120" s="44">
        <f t="shared" si="162"/>
        <v>1454</v>
      </c>
      <c r="AR120" s="44">
        <f t="shared" si="162"/>
        <v>1636</v>
      </c>
      <c r="AS120" s="44">
        <f t="shared" si="162"/>
        <v>3209</v>
      </c>
      <c r="AT120" s="44">
        <f t="shared" si="162"/>
        <v>912</v>
      </c>
      <c r="AU120" s="44">
        <f t="shared" si="162"/>
        <v>1324</v>
      </c>
      <c r="AV120" s="44">
        <f t="shared" si="162"/>
        <v>2031</v>
      </c>
      <c r="AW120" s="44">
        <f t="shared" si="162"/>
        <v>1716</v>
      </c>
      <c r="AX120" s="44">
        <f t="shared" si="162"/>
        <v>1436</v>
      </c>
      <c r="AY120" s="44">
        <f t="shared" si="162"/>
        <v>1852</v>
      </c>
      <c r="AZ120" s="44">
        <f t="shared" si="162"/>
        <v>1448</v>
      </c>
      <c r="BA120" s="44">
        <f t="shared" si="162"/>
        <v>1492.5</v>
      </c>
      <c r="BB120" s="44">
        <f t="shared" si="162"/>
        <v>1705</v>
      </c>
      <c r="BC120" s="44">
        <f t="shared" si="162"/>
        <v>1117</v>
      </c>
      <c r="BD120" s="44">
        <f t="shared" si="162"/>
        <v>1495</v>
      </c>
      <c r="BE120" s="44">
        <f t="shared" si="162"/>
        <v>2755</v>
      </c>
      <c r="BF120" s="53"/>
      <c r="BG120" s="44">
        <v>1054</v>
      </c>
      <c r="BH120" s="44">
        <v>621</v>
      </c>
      <c r="BI120" s="44">
        <v>1623</v>
      </c>
      <c r="BJ120" s="44">
        <v>809.5</v>
      </c>
      <c r="BK120" s="44">
        <v>1501</v>
      </c>
      <c r="BL120" s="44">
        <v>1901</v>
      </c>
      <c r="BM120" s="44">
        <v>1356</v>
      </c>
    </row>
    <row r="121" spans="1:65" x14ac:dyDescent="0.25">
      <c r="A121" s="38" t="s">
        <v>204</v>
      </c>
      <c r="B121" s="3" t="s">
        <v>59</v>
      </c>
      <c r="C121" s="51">
        <f>SUM(C112:C119)</f>
        <v>3429</v>
      </c>
      <c r="D121" s="51">
        <f>SUM(D112:D119)</f>
        <v>6529</v>
      </c>
      <c r="E121" s="51">
        <f>SUM(E112:E119)</f>
        <v>11176</v>
      </c>
      <c r="F121" s="53">
        <f>SUM(BG121                                                                                                                                                                                                                          : INDEX(BG121:BR121,$B$2))</f>
        <v>9511</v>
      </c>
      <c r="H121" s="4">
        <f t="shared" si="159"/>
        <v>1110</v>
      </c>
      <c r="I121" s="4">
        <f t="shared" si="149"/>
        <v>1589</v>
      </c>
      <c r="J121" s="4">
        <f t="shared" si="160"/>
        <v>2319</v>
      </c>
      <c r="K121" s="4">
        <f t="shared" si="150"/>
        <v>3681</v>
      </c>
      <c r="L121" s="4">
        <f t="shared" si="151"/>
        <v>2030</v>
      </c>
      <c r="M121" s="4">
        <f t="shared" si="152"/>
        <v>3413</v>
      </c>
      <c r="N121" s="4">
        <f t="shared" si="153"/>
        <v>4439</v>
      </c>
      <c r="O121" s="4">
        <f t="shared" si="154"/>
        <v>6299</v>
      </c>
      <c r="P121" s="4">
        <f t="shared" si="155"/>
        <v>4412</v>
      </c>
      <c r="Q121" s="4">
        <f t="shared" si="156"/>
        <v>5267</v>
      </c>
      <c r="R121" s="4">
        <f t="shared" si="157"/>
        <v>4820</v>
      </c>
      <c r="S121" s="4">
        <f t="shared" si="158"/>
        <v>5640</v>
      </c>
      <c r="T121" s="152">
        <f>SUM(BG121:BI121)</f>
        <v>3510</v>
      </c>
      <c r="U121" s="5"/>
      <c r="V121" s="6">
        <v>342</v>
      </c>
      <c r="W121" s="6">
        <v>282</v>
      </c>
      <c r="X121" s="6">
        <v>486</v>
      </c>
      <c r="Y121" s="6">
        <v>492</v>
      </c>
      <c r="Z121" s="6">
        <v>519</v>
      </c>
      <c r="AA121" s="6">
        <v>578</v>
      </c>
      <c r="AB121" s="6">
        <v>730</v>
      </c>
      <c r="AC121" s="6">
        <v>483</v>
      </c>
      <c r="AD121" s="6">
        <v>1106</v>
      </c>
      <c r="AE121" s="6">
        <v>817</v>
      </c>
      <c r="AF121" s="6">
        <v>1435</v>
      </c>
      <c r="AG121" s="6">
        <v>1429</v>
      </c>
      <c r="AH121" s="6">
        <v>468</v>
      </c>
      <c r="AI121" s="6">
        <v>483</v>
      </c>
      <c r="AJ121" s="6">
        <v>1079</v>
      </c>
      <c r="AK121" s="6">
        <v>696</v>
      </c>
      <c r="AL121" s="6">
        <v>957</v>
      </c>
      <c r="AM121" s="6">
        <v>1760</v>
      </c>
      <c r="AN121" s="6">
        <v>1086</v>
      </c>
      <c r="AO121" s="6">
        <v>1321</v>
      </c>
      <c r="AP121" s="6">
        <v>2032</v>
      </c>
      <c r="AQ121" s="6">
        <v>1454</v>
      </c>
      <c r="AR121" s="6">
        <v>1636</v>
      </c>
      <c r="AS121" s="6">
        <v>3209</v>
      </c>
      <c r="AT121">
        <v>912</v>
      </c>
      <c r="AU121">
        <v>1405</v>
      </c>
      <c r="AV121">
        <v>2095</v>
      </c>
      <c r="AW121">
        <v>1875</v>
      </c>
      <c r="AX121">
        <v>1493</v>
      </c>
      <c r="AY121">
        <v>1899</v>
      </c>
      <c r="AZ121">
        <v>1497</v>
      </c>
      <c r="BA121">
        <v>1549</v>
      </c>
      <c r="BB121">
        <v>1774</v>
      </c>
      <c r="BC121">
        <v>1185</v>
      </c>
      <c r="BD121">
        <v>1563</v>
      </c>
      <c r="BE121">
        <v>2892</v>
      </c>
      <c r="BG121" s="44">
        <v>1097</v>
      </c>
      <c r="BH121" s="44">
        <v>665</v>
      </c>
      <c r="BI121" s="44">
        <v>1748</v>
      </c>
      <c r="BJ121" s="44">
        <v>950</v>
      </c>
      <c r="BK121" s="44">
        <v>1593</v>
      </c>
      <c r="BL121" s="44">
        <v>2020</v>
      </c>
      <c r="BM121" s="44">
        <v>1438</v>
      </c>
    </row>
    <row r="122" spans="1:65" x14ac:dyDescent="0.25">
      <c r="A122" s="37" t="s">
        <v>32</v>
      </c>
      <c r="B122" s="19"/>
    </row>
    <row r="123" spans="1:65" x14ac:dyDescent="0.25">
      <c r="A123" s="36" t="s">
        <v>53</v>
      </c>
      <c r="B123" s="20" t="s">
        <v>53</v>
      </c>
      <c r="C123" s="1253" t="str">
        <f>$C$3</f>
        <v>YTD '15</v>
      </c>
      <c r="D123" s="1254" t="str">
        <f>$D$3</f>
        <v>YTD '16</v>
      </c>
      <c r="E123" s="1255" t="str">
        <f>$E$3</f>
        <v>YTD '17</v>
      </c>
      <c r="F123" s="1256" t="str">
        <f>$F$3</f>
        <v>YTD '18</v>
      </c>
      <c r="G123" s="2" t="s">
        <v>32</v>
      </c>
      <c r="H123" s="24" t="str">
        <f>$H$3</f>
        <v>Q1 '15</v>
      </c>
      <c r="I123" s="24" t="str">
        <f>$I$3</f>
        <v>Q2 '15</v>
      </c>
      <c r="J123" s="24" t="str">
        <f>$J$3</f>
        <v>Q3 '15</v>
      </c>
      <c r="K123" s="24" t="str">
        <f>$K$3</f>
        <v>Q4 '15</v>
      </c>
      <c r="L123" s="26" t="str">
        <f>$L$3</f>
        <v>Q1 '16</v>
      </c>
      <c r="M123" s="26" t="str">
        <f>$M$3</f>
        <v>Q2 '16</v>
      </c>
      <c r="N123" s="26" t="str">
        <f>$N$3</f>
        <v>Q3 '16</v>
      </c>
      <c r="O123" s="26" t="str">
        <f>$O$3</f>
        <v>Q4 '16</v>
      </c>
      <c r="P123" s="24" t="str">
        <f>$P$3</f>
        <v>Q1 '17</v>
      </c>
      <c r="Q123" s="24" t="str">
        <f>$Q$3</f>
        <v>Q2 '17</v>
      </c>
      <c r="R123" s="24" t="str">
        <f>$R$3</f>
        <v>Q3 '17</v>
      </c>
      <c r="S123" s="24" t="str">
        <f>$S$3</f>
        <v>Q4 '17</v>
      </c>
      <c r="T123" s="1241" t="str">
        <f>$T$3</f>
        <v>Q1'28</v>
      </c>
      <c r="U123" s="16" t="s">
        <v>32</v>
      </c>
      <c r="V123" s="24" t="s">
        <v>0</v>
      </c>
      <c r="W123" s="24" t="s">
        <v>1</v>
      </c>
      <c r="X123" s="24" t="s">
        <v>2</v>
      </c>
      <c r="Y123" s="24" t="s">
        <v>3</v>
      </c>
      <c r="Z123" s="24" t="s">
        <v>4</v>
      </c>
      <c r="AA123" s="24" t="s">
        <v>5</v>
      </c>
      <c r="AB123" s="24" t="s">
        <v>6</v>
      </c>
      <c r="AC123" s="24" t="s">
        <v>7</v>
      </c>
      <c r="AD123" s="24" t="s">
        <v>8</v>
      </c>
      <c r="AE123" s="24" t="s">
        <v>9</v>
      </c>
      <c r="AF123" s="24" t="s">
        <v>10</v>
      </c>
      <c r="AG123" s="24" t="s">
        <v>11</v>
      </c>
      <c r="AH123" s="25" t="s">
        <v>12</v>
      </c>
      <c r="AI123" s="25" t="s">
        <v>13</v>
      </c>
      <c r="AJ123" s="25" t="s">
        <v>14</v>
      </c>
      <c r="AK123" s="25" t="s">
        <v>15</v>
      </c>
      <c r="AL123" s="25" t="s">
        <v>16</v>
      </c>
      <c r="AM123" s="25" t="s">
        <v>17</v>
      </c>
      <c r="AN123" s="25" t="s">
        <v>18</v>
      </c>
      <c r="AO123" s="25" t="s">
        <v>19</v>
      </c>
      <c r="AP123" s="25" t="s">
        <v>20</v>
      </c>
      <c r="AQ123" s="25" t="s">
        <v>21</v>
      </c>
      <c r="AR123" s="25" t="s">
        <v>22</v>
      </c>
      <c r="AS123" s="25" t="s">
        <v>23</v>
      </c>
      <c r="AT123" s="22" t="s">
        <v>24</v>
      </c>
      <c r="AU123" s="22" t="s">
        <v>25</v>
      </c>
      <c r="AV123" s="22" t="s">
        <v>26</v>
      </c>
      <c r="AW123" s="22" t="s">
        <v>27</v>
      </c>
      <c r="AX123" s="22" t="s">
        <v>28</v>
      </c>
      <c r="AY123" s="22" t="s">
        <v>29</v>
      </c>
      <c r="AZ123" s="27" t="s">
        <v>96</v>
      </c>
      <c r="BA123" s="27" t="s">
        <v>97</v>
      </c>
      <c r="BB123" s="27" t="s">
        <v>98</v>
      </c>
      <c r="BC123" s="27" t="s">
        <v>99</v>
      </c>
      <c r="BD123" s="27" t="s">
        <v>100</v>
      </c>
      <c r="BE123" s="27" t="s">
        <v>101</v>
      </c>
      <c r="BF123" s="1303" t="s">
        <v>748</v>
      </c>
      <c r="BG123" s="1241">
        <v>43118</v>
      </c>
      <c r="BH123" s="1241">
        <v>43149</v>
      </c>
      <c r="BI123" s="1241">
        <v>43177</v>
      </c>
      <c r="BJ123" s="1241">
        <v>43208</v>
      </c>
      <c r="BK123" s="1241">
        <v>43238</v>
      </c>
      <c r="BL123" s="1241">
        <v>43269</v>
      </c>
      <c r="BM123" s="1241">
        <v>43299</v>
      </c>
    </row>
    <row r="124" spans="1:65" x14ac:dyDescent="0.25">
      <c r="A124" s="37" t="s">
        <v>175</v>
      </c>
      <c r="B124" s="15" t="s">
        <v>56</v>
      </c>
      <c r="C124" s="49">
        <f t="shared" ref="C124:F131" si="163">IFERROR(C49/C112,"-")</f>
        <v>40.721342541436464</v>
      </c>
      <c r="D124" s="49">
        <f t="shared" si="163"/>
        <v>34.142515789473684</v>
      </c>
      <c r="E124" s="49">
        <f t="shared" si="163"/>
        <v>17.473573465859985</v>
      </c>
      <c r="F124" s="49">
        <f t="shared" si="163"/>
        <v>0</v>
      </c>
      <c r="H124" s="49">
        <f t="shared" ref="H124:T131" si="164">IFERROR(H49/H112,"-")</f>
        <v>38.613056338028173</v>
      </c>
      <c r="I124" s="49">
        <f t="shared" si="164"/>
        <v>30.380531249999997</v>
      </c>
      <c r="J124" s="49">
        <f t="shared" si="164"/>
        <v>37.288157024793392</v>
      </c>
      <c r="K124" s="49">
        <f t="shared" si="164"/>
        <v>27.753619680851067</v>
      </c>
      <c r="L124" s="49">
        <f t="shared" si="164"/>
        <v>25.646479452054795</v>
      </c>
      <c r="M124" s="49">
        <f t="shared" si="164"/>
        <v>43.004457831325304</v>
      </c>
      <c r="N124" s="49">
        <f t="shared" si="164"/>
        <v>27.299119617224878</v>
      </c>
      <c r="O124" s="49">
        <f t="shared" si="164"/>
        <v>32.260413612565443</v>
      </c>
      <c r="P124" s="49">
        <f t="shared" si="164"/>
        <v>21.619977687626779</v>
      </c>
      <c r="Q124" s="49">
        <f t="shared" si="164"/>
        <v>16.375051405071968</v>
      </c>
      <c r="R124" s="49">
        <f t="shared" si="164"/>
        <v>16.97251342812006</v>
      </c>
      <c r="S124" s="49">
        <f t="shared" si="164"/>
        <v>18.593277598152422</v>
      </c>
      <c r="T124" s="49">
        <f>IFERROR(T49/T112,"-")</f>
        <v>0</v>
      </c>
      <c r="V124" s="1">
        <v>26.307136363636399</v>
      </c>
      <c r="W124" s="1">
        <v>28.190874999999998</v>
      </c>
      <c r="X124" s="1">
        <v>47.2498292682927</v>
      </c>
      <c r="Y124" s="1">
        <v>44.296421052631601</v>
      </c>
      <c r="Z124" s="1">
        <v>31.103526315789502</v>
      </c>
      <c r="AA124" s="1">
        <v>19.682884615384602</v>
      </c>
      <c r="AB124" s="1">
        <v>58.362652173912998</v>
      </c>
      <c r="AC124" s="1">
        <v>22.0925652173913</v>
      </c>
      <c r="AD124" s="1">
        <v>25.3664615384615</v>
      </c>
      <c r="AE124" s="1">
        <v>21.278647058823498</v>
      </c>
      <c r="AF124" s="1">
        <v>24.3535740740741</v>
      </c>
      <c r="AG124" s="1">
        <v>31.791135000000001</v>
      </c>
      <c r="AH124" s="1">
        <v>39.548705882352898</v>
      </c>
      <c r="AI124" s="1">
        <v>36.599166666666697</v>
      </c>
      <c r="AJ124" s="1">
        <v>17.2880681818182</v>
      </c>
      <c r="AK124" s="1">
        <v>45.611800000000002</v>
      </c>
      <c r="AL124" s="1">
        <v>45.190708333333298</v>
      </c>
      <c r="AM124" s="1">
        <v>39.544058823529397</v>
      </c>
      <c r="AN124" s="1">
        <v>30.750441176470598</v>
      </c>
      <c r="AO124" s="1">
        <v>22.620833333333302</v>
      </c>
      <c r="AP124" s="1">
        <v>27.8671111111111</v>
      </c>
      <c r="AQ124" s="1">
        <v>20.943280000000001</v>
      </c>
      <c r="AR124" s="1">
        <v>32.650750000000002</v>
      </c>
      <c r="AS124" s="1">
        <v>37.708366336633702</v>
      </c>
      <c r="AT124" s="39">
        <v>21.312368932038833</v>
      </c>
      <c r="AU124" s="39">
        <v>22.8813783783784</v>
      </c>
      <c r="AV124" s="39">
        <v>20.6361951219512</v>
      </c>
      <c r="AW124" s="39">
        <v>15.044729999999999</v>
      </c>
      <c r="AX124" s="39">
        <v>15.86801</v>
      </c>
      <c r="AY124" s="39">
        <v>19.978020000000001</v>
      </c>
      <c r="AZ124" s="39">
        <v>16.254144</v>
      </c>
      <c r="BA124" s="39">
        <v>18.865459999999999</v>
      </c>
      <c r="BB124" s="39">
        <v>15.79744</v>
      </c>
      <c r="BC124" s="39">
        <v>18.984909999999999</v>
      </c>
      <c r="BD124" s="39">
        <v>16.562000000000001</v>
      </c>
      <c r="BE124" s="39">
        <v>19.4497</v>
      </c>
      <c r="BF124" s="1309"/>
      <c r="BG124" s="49"/>
      <c r="BH124" s="49"/>
      <c r="BI124" s="49"/>
      <c r="BJ124" s="49"/>
      <c r="BK124" s="49"/>
      <c r="BL124" s="49"/>
      <c r="BM124" s="49"/>
    </row>
    <row r="125" spans="1:65" x14ac:dyDescent="0.25">
      <c r="A125" s="37" t="s">
        <v>176</v>
      </c>
      <c r="B125" s="19" t="s">
        <v>43</v>
      </c>
      <c r="C125" s="49">
        <f t="shared" si="163"/>
        <v>14.444759858740438</v>
      </c>
      <c r="D125" s="49">
        <f t="shared" si="163"/>
        <v>14.457191499522489</v>
      </c>
      <c r="E125" s="49">
        <f t="shared" si="163"/>
        <v>13.793332263242378</v>
      </c>
      <c r="F125" s="49">
        <f t="shared" si="163"/>
        <v>0</v>
      </c>
      <c r="H125" s="49">
        <f t="shared" si="164"/>
        <v>13.602568181818183</v>
      </c>
      <c r="I125" s="49">
        <f t="shared" si="164"/>
        <v>16.294052489905788</v>
      </c>
      <c r="J125" s="49">
        <f t="shared" si="164"/>
        <v>13.673552884615386</v>
      </c>
      <c r="K125" s="49">
        <f t="shared" si="164"/>
        <v>13.536226792009437</v>
      </c>
      <c r="L125" s="49">
        <f t="shared" si="164"/>
        <v>14.669510791366905</v>
      </c>
      <c r="M125" s="49">
        <f t="shared" si="164"/>
        <v>14.988589644513199</v>
      </c>
      <c r="N125" s="49">
        <f t="shared" si="164"/>
        <v>13.157463519313357</v>
      </c>
      <c r="O125" s="49">
        <f t="shared" si="164"/>
        <v>13.673086428404659</v>
      </c>
      <c r="P125" s="49">
        <f t="shared" si="164"/>
        <v>13.899988225399504</v>
      </c>
      <c r="Q125" s="49">
        <f t="shared" si="164"/>
        <v>13.786370519939425</v>
      </c>
      <c r="R125" s="49">
        <f t="shared" si="164"/>
        <v>13.8134009559214</v>
      </c>
      <c r="S125" s="49">
        <f t="shared" si="164"/>
        <v>14.356973662207359</v>
      </c>
      <c r="T125" s="49">
        <f t="shared" si="164"/>
        <v>0</v>
      </c>
      <c r="V125" s="1">
        <v>14.291</v>
      </c>
      <c r="W125" s="1">
        <v>12.264639344262299</v>
      </c>
      <c r="X125" s="1">
        <v>13.7210196078431</v>
      </c>
      <c r="Y125" s="1">
        <v>18.9903106060606</v>
      </c>
      <c r="Z125" s="1">
        <v>16.552014084507</v>
      </c>
      <c r="AA125" s="1">
        <v>13.411503759398499</v>
      </c>
      <c r="AB125" s="1">
        <v>12.2733878504673</v>
      </c>
      <c r="AC125" s="1">
        <v>12.617048</v>
      </c>
      <c r="AD125" s="1">
        <v>15.1882842105263</v>
      </c>
      <c r="AE125" s="1">
        <v>13.2831502890173</v>
      </c>
      <c r="AF125" s="1">
        <v>13.9989211136892</v>
      </c>
      <c r="AG125" s="1">
        <v>12.9061093117409</v>
      </c>
      <c r="AH125" s="1">
        <v>16.773777777777799</v>
      </c>
      <c r="AI125" s="1">
        <v>12.8626382978723</v>
      </c>
      <c r="AJ125" s="1">
        <v>14.5143127035831</v>
      </c>
      <c r="AK125" s="1">
        <v>22.127795744680899</v>
      </c>
      <c r="AL125" s="1">
        <v>14.617838815789501</v>
      </c>
      <c r="AM125" s="1">
        <v>12.9157350993378</v>
      </c>
      <c r="AN125" s="1">
        <v>12.430647519582299</v>
      </c>
      <c r="AO125" s="1">
        <v>12.8955613636364</v>
      </c>
      <c r="AP125" s="1">
        <v>13.7266717281273</v>
      </c>
      <c r="AQ125" s="1">
        <v>13.1045788944724</v>
      </c>
      <c r="AR125" s="1">
        <v>14.3001988742965</v>
      </c>
      <c r="AS125" s="1">
        <v>13.6267635135136</v>
      </c>
      <c r="AT125" s="39">
        <v>14.136574358974359</v>
      </c>
      <c r="AU125" s="39">
        <v>13.929567164179099</v>
      </c>
      <c r="AV125" s="39">
        <v>13.825523415977999</v>
      </c>
      <c r="AW125" s="39">
        <v>14.33109</v>
      </c>
      <c r="AX125" s="39">
        <v>14.003489999999999</v>
      </c>
      <c r="AY125" s="39">
        <v>13.4488</v>
      </c>
      <c r="AZ125" s="39">
        <v>13.594348999999999</v>
      </c>
      <c r="BA125" s="39">
        <v>13.828939999999999</v>
      </c>
      <c r="BB125" s="39">
        <v>13.98626</v>
      </c>
      <c r="BC125" s="39">
        <v>13.8902</v>
      </c>
      <c r="BD125" s="39">
        <v>14.739979999999999</v>
      </c>
      <c r="BE125" s="39">
        <v>14.31241</v>
      </c>
      <c r="BF125" s="1309"/>
      <c r="BG125" s="49"/>
      <c r="BH125" s="49"/>
      <c r="BI125" s="49"/>
      <c r="BJ125" s="49"/>
      <c r="BK125" s="49"/>
      <c r="BL125" s="49"/>
      <c r="BM125" s="49"/>
    </row>
    <row r="126" spans="1:65" x14ac:dyDescent="0.25">
      <c r="A126" s="37" t="s">
        <v>177</v>
      </c>
      <c r="B126" s="19" t="s">
        <v>44</v>
      </c>
      <c r="C126" s="49">
        <f t="shared" si="163"/>
        <v>14.006704493526275</v>
      </c>
      <c r="D126" s="49">
        <f t="shared" si="163"/>
        <v>13.137911646586344</v>
      </c>
      <c r="E126" s="49">
        <f t="shared" si="163"/>
        <v>13.282238437821171</v>
      </c>
      <c r="F126" s="49">
        <f t="shared" si="163"/>
        <v>0</v>
      </c>
      <c r="H126" s="49">
        <f t="shared" si="164"/>
        <v>13.515623318385652</v>
      </c>
      <c r="I126" s="49">
        <f t="shared" si="164"/>
        <v>14.126631840796021</v>
      </c>
      <c r="J126" s="49">
        <f t="shared" si="164"/>
        <v>13.769943127962083</v>
      </c>
      <c r="K126" s="49">
        <f t="shared" si="164"/>
        <v>14.059117130307497</v>
      </c>
      <c r="L126" s="49">
        <f t="shared" si="164"/>
        <v>12.628398843930629</v>
      </c>
      <c r="M126" s="49">
        <f t="shared" si="164"/>
        <v>13.387175942549371</v>
      </c>
      <c r="N126" s="49">
        <f t="shared" si="164"/>
        <v>12.903828602620109</v>
      </c>
      <c r="O126" s="49">
        <f t="shared" si="164"/>
        <v>13.806782322520009</v>
      </c>
      <c r="P126" s="49">
        <f t="shared" si="164"/>
        <v>13.003868600682594</v>
      </c>
      <c r="Q126" s="49">
        <f t="shared" si="164"/>
        <v>13.224833462432224</v>
      </c>
      <c r="R126" s="49">
        <f t="shared" si="164"/>
        <v>14.155021479713605</v>
      </c>
      <c r="S126" s="49">
        <f t="shared" si="164"/>
        <v>15.423808139534882</v>
      </c>
      <c r="T126" s="49">
        <f t="shared" si="164"/>
        <v>0</v>
      </c>
      <c r="V126" s="1">
        <v>13.4432388059701</v>
      </c>
      <c r="W126" s="1">
        <v>12.978</v>
      </c>
      <c r="X126" s="1">
        <v>14.086987499999999</v>
      </c>
      <c r="Y126" s="1">
        <v>13.3713734939759</v>
      </c>
      <c r="Z126" s="1">
        <v>13.507051063829801</v>
      </c>
      <c r="AA126" s="1">
        <v>15.468089108910901</v>
      </c>
      <c r="AB126" s="1">
        <v>14.5624090909091</v>
      </c>
      <c r="AC126" s="1">
        <v>13.3408431372549</v>
      </c>
      <c r="AD126" s="1">
        <v>13.446340425531901</v>
      </c>
      <c r="AE126" s="1">
        <v>14.598518134715</v>
      </c>
      <c r="AF126" s="1">
        <v>12.3322954545455</v>
      </c>
      <c r="AG126" s="1">
        <v>14.4050279329609</v>
      </c>
      <c r="AH126" s="1">
        <v>12.6821780821918</v>
      </c>
      <c r="AI126" s="1">
        <v>12.4004426229508</v>
      </c>
      <c r="AJ126" s="1">
        <v>12.884282051282099</v>
      </c>
      <c r="AK126" s="1">
        <v>14.84295</v>
      </c>
      <c r="AL126" s="1">
        <v>11.007173076923101</v>
      </c>
      <c r="AM126" s="1">
        <v>14.1370199335548</v>
      </c>
      <c r="AN126" s="1">
        <v>12.947330827067701</v>
      </c>
      <c r="AO126" s="1">
        <v>11.4765247933884</v>
      </c>
      <c r="AP126" s="1">
        <v>13.722053921568699</v>
      </c>
      <c r="AQ126" s="1">
        <v>14.185758812615999</v>
      </c>
      <c r="AR126" s="1">
        <v>13.054851063829799</v>
      </c>
      <c r="AS126" s="1">
        <v>14.0679508700103</v>
      </c>
      <c r="AT126" s="39">
        <v>12.063328042328042</v>
      </c>
      <c r="AU126" s="39">
        <v>13.648775862069</v>
      </c>
      <c r="AV126" s="39">
        <v>13.3702491103203</v>
      </c>
      <c r="AW126" s="39">
        <v>13.084899999999999</v>
      </c>
      <c r="AX126" s="39">
        <v>13.04302</v>
      </c>
      <c r="AY126" s="39">
        <v>13.7235</v>
      </c>
      <c r="AZ126" s="39">
        <v>14.160219</v>
      </c>
      <c r="BA126" s="39">
        <v>14.192069999999999</v>
      </c>
      <c r="BB126" s="39">
        <v>14.1233</v>
      </c>
      <c r="BC126" s="39">
        <v>13.877789999999999</v>
      </c>
      <c r="BD126" s="39">
        <v>13.7971</v>
      </c>
      <c r="BE126" s="39">
        <v>17.359480000000001</v>
      </c>
      <c r="BF126" s="1309"/>
      <c r="BG126" s="49"/>
      <c r="BH126" s="49"/>
      <c r="BI126" s="49"/>
      <c r="BJ126" s="49"/>
      <c r="BK126" s="49"/>
      <c r="BL126" s="49"/>
      <c r="BM126" s="49"/>
    </row>
    <row r="127" spans="1:65" x14ac:dyDescent="0.25">
      <c r="A127" s="37" t="s">
        <v>178</v>
      </c>
      <c r="B127" s="19" t="s">
        <v>45</v>
      </c>
      <c r="C127" s="49">
        <f t="shared" si="163"/>
        <v>13.624645776566757</v>
      </c>
      <c r="D127" s="49">
        <f t="shared" si="163"/>
        <v>14.091565425023878</v>
      </c>
      <c r="E127" s="49">
        <f t="shared" si="163"/>
        <v>13.532053556715192</v>
      </c>
      <c r="F127" s="49">
        <f t="shared" si="163"/>
        <v>0</v>
      </c>
      <c r="H127" s="49">
        <f t="shared" si="164"/>
        <v>13.960954022988506</v>
      </c>
      <c r="I127" s="49">
        <f t="shared" si="164"/>
        <v>13.410909967845658</v>
      </c>
      <c r="J127" s="49">
        <f t="shared" si="164"/>
        <v>13.512179640718564</v>
      </c>
      <c r="K127" s="49">
        <f t="shared" si="164"/>
        <v>14.643863236289777</v>
      </c>
      <c r="L127" s="49">
        <f t="shared" si="164"/>
        <v>13.636790322580646</v>
      </c>
      <c r="M127" s="49">
        <f t="shared" si="164"/>
        <v>14.134403669724772</v>
      </c>
      <c r="N127" s="49">
        <f t="shared" si="164"/>
        <v>13.135563329928509</v>
      </c>
      <c r="O127" s="49">
        <f t="shared" si="164"/>
        <v>13.629307657859407</v>
      </c>
      <c r="P127" s="49">
        <f t="shared" si="164"/>
        <v>13.122375063613241</v>
      </c>
      <c r="Q127" s="49">
        <f t="shared" si="164"/>
        <v>13.57018124507486</v>
      </c>
      <c r="R127" s="49">
        <f t="shared" si="164"/>
        <v>14.064595744680853</v>
      </c>
      <c r="S127" s="49">
        <f t="shared" si="164"/>
        <v>14.943968105065666</v>
      </c>
      <c r="T127" s="49">
        <f t="shared" si="164"/>
        <v>0</v>
      </c>
      <c r="V127" s="1">
        <v>14.0415375</v>
      </c>
      <c r="W127" s="1">
        <v>13.9194923076923</v>
      </c>
      <c r="X127" s="1">
        <v>13.928612068965499</v>
      </c>
      <c r="Y127" s="1">
        <v>13.356906666666699</v>
      </c>
      <c r="Z127" s="1">
        <v>12.3246202531646</v>
      </c>
      <c r="AA127" s="1">
        <v>13.9833121019108</v>
      </c>
      <c r="AB127" s="1">
        <v>13.4931358024691</v>
      </c>
      <c r="AC127" s="1">
        <v>12.7887234042553</v>
      </c>
      <c r="AD127" s="1">
        <v>13.8023428571429</v>
      </c>
      <c r="AE127" s="1">
        <v>14.3278531073446</v>
      </c>
      <c r="AF127" s="1">
        <v>13.9604533762058</v>
      </c>
      <c r="AG127" s="1">
        <v>15.7156167664671</v>
      </c>
      <c r="AH127" s="1">
        <v>11.609454545454501</v>
      </c>
      <c r="AI127" s="1">
        <v>12.460513333333299</v>
      </c>
      <c r="AJ127" s="1">
        <v>15.9324712643678</v>
      </c>
      <c r="AK127" s="1">
        <v>16.215705128205101</v>
      </c>
      <c r="AL127" s="1">
        <v>13.5933255813953</v>
      </c>
      <c r="AM127" s="1">
        <v>13.730288209607</v>
      </c>
      <c r="AN127" s="1">
        <v>15.101141242937899</v>
      </c>
      <c r="AO127" s="1">
        <v>11.5962153846154</v>
      </c>
      <c r="AP127" s="1">
        <v>13.4550199161426</v>
      </c>
      <c r="AQ127" s="1">
        <v>13.6999067164179</v>
      </c>
      <c r="AR127" s="1">
        <v>13.496574829931999</v>
      </c>
      <c r="AS127" s="1">
        <v>13.665561767358</v>
      </c>
      <c r="AT127" s="39">
        <v>13.190883089770354</v>
      </c>
      <c r="AU127" s="39">
        <v>13.008937649880099</v>
      </c>
      <c r="AV127" s="39">
        <v>13.217147239263801</v>
      </c>
      <c r="AW127" s="39">
        <v>13.533950000000001</v>
      </c>
      <c r="AX127" s="39">
        <v>13.642300000000001</v>
      </c>
      <c r="AY127" s="39">
        <v>13.526579999999999</v>
      </c>
      <c r="AZ127" s="39">
        <v>15.391106000000001</v>
      </c>
      <c r="BA127" s="39">
        <v>13.3582</v>
      </c>
      <c r="BB127" s="39">
        <v>13.80824</v>
      </c>
      <c r="BC127" s="39">
        <v>15.379960000000001</v>
      </c>
      <c r="BD127" s="39">
        <v>15.214449999999999</v>
      </c>
      <c r="BE127" s="39">
        <v>14.5448</v>
      </c>
      <c r="BF127" s="1309"/>
      <c r="BG127" s="49"/>
      <c r="BH127" s="49"/>
      <c r="BI127" s="49"/>
      <c r="BJ127" s="49"/>
      <c r="BK127" s="49"/>
      <c r="BL127" s="49"/>
      <c r="BM127" s="49"/>
    </row>
    <row r="128" spans="1:65" x14ac:dyDescent="0.25">
      <c r="A128" s="37" t="s">
        <v>179</v>
      </c>
      <c r="B128" s="19" t="s">
        <v>46</v>
      </c>
      <c r="C128" s="49">
        <f t="shared" si="163"/>
        <v>15.683949810606061</v>
      </c>
      <c r="D128" s="49">
        <f t="shared" si="163"/>
        <v>13.155845777233782</v>
      </c>
      <c r="E128" s="49">
        <f t="shared" si="163"/>
        <v>14.02627655055225</v>
      </c>
      <c r="F128" s="49">
        <f t="shared" si="163"/>
        <v>0</v>
      </c>
      <c r="H128" s="49">
        <f t="shared" si="164"/>
        <v>13.195689189189189</v>
      </c>
      <c r="I128" s="49">
        <f t="shared" si="164"/>
        <v>16.360434999999999</v>
      </c>
      <c r="J128" s="49">
        <f t="shared" si="164"/>
        <v>15.268603146853145</v>
      </c>
      <c r="K128" s="49">
        <f t="shared" si="164"/>
        <v>14.958529971455757</v>
      </c>
      <c r="L128" s="49">
        <f t="shared" si="164"/>
        <v>12.966002232142857</v>
      </c>
      <c r="M128" s="49">
        <f t="shared" si="164"/>
        <v>12.856341137123746</v>
      </c>
      <c r="N128" s="49">
        <f t="shared" si="164"/>
        <v>14.683704225352111</v>
      </c>
      <c r="O128" s="49">
        <f t="shared" si="164"/>
        <v>15.573040455120125</v>
      </c>
      <c r="P128" s="49">
        <f t="shared" si="164"/>
        <v>13.463870629370629</v>
      </c>
      <c r="Q128" s="49">
        <f t="shared" si="164"/>
        <v>15.056540697674418</v>
      </c>
      <c r="R128" s="49">
        <f t="shared" si="164"/>
        <v>14.168457564575647</v>
      </c>
      <c r="S128" s="49">
        <f t="shared" si="164"/>
        <v>13.980763527054108</v>
      </c>
      <c r="T128" s="49">
        <f t="shared" si="164"/>
        <v>0</v>
      </c>
      <c r="V128" s="1">
        <v>14.326594594594599</v>
      </c>
      <c r="W128" s="1">
        <v>13.2779117647059</v>
      </c>
      <c r="X128" s="1">
        <v>12.615961038961</v>
      </c>
      <c r="Y128" s="1">
        <v>23.001364077669901</v>
      </c>
      <c r="Z128" s="1">
        <v>12.360366071428601</v>
      </c>
      <c r="AA128" s="1">
        <v>13.5838705882353</v>
      </c>
      <c r="AB128" s="1">
        <v>17.750412499999999</v>
      </c>
      <c r="AC128" s="1">
        <v>13.8632903225806</v>
      </c>
      <c r="AD128" s="1">
        <v>14.494885416666699</v>
      </c>
      <c r="AE128" s="1">
        <v>13.4299014084507</v>
      </c>
      <c r="AF128" s="1">
        <v>14.5898203883495</v>
      </c>
      <c r="AG128" s="1">
        <v>16.079436619718301</v>
      </c>
      <c r="AH128" s="1">
        <v>13.1766633663366</v>
      </c>
      <c r="AI128" s="1">
        <v>12.2363571428571</v>
      </c>
      <c r="AJ128" s="1">
        <v>13.167722891566299</v>
      </c>
      <c r="AK128" s="1">
        <v>11.816342857142899</v>
      </c>
      <c r="AL128" s="1">
        <v>13.432971428571401</v>
      </c>
      <c r="AM128" s="1">
        <v>13.4030112359551</v>
      </c>
      <c r="AN128" s="1">
        <v>15.6501571428571</v>
      </c>
      <c r="AO128" s="1">
        <v>14.438734693877599</v>
      </c>
      <c r="AP128" s="1">
        <v>14.3956204620462</v>
      </c>
      <c r="AQ128" s="1">
        <v>16.863966101694899</v>
      </c>
      <c r="AR128" s="1">
        <v>13.090885</v>
      </c>
      <c r="AS128" s="1">
        <v>16.220231884057998</v>
      </c>
      <c r="AT128" s="39">
        <v>13.818108433734938</v>
      </c>
      <c r="AU128" s="39">
        <v>12.7752647058824</v>
      </c>
      <c r="AV128" s="39">
        <v>13.8036879432624</v>
      </c>
      <c r="AW128" s="39">
        <v>14.128</v>
      </c>
      <c r="AX128" s="39">
        <v>16.579000000000001</v>
      </c>
      <c r="AY128" s="39">
        <v>14.878690000000001</v>
      </c>
      <c r="AZ128" s="39">
        <v>14.430593</v>
      </c>
      <c r="BA128" s="39">
        <v>12.705679999999999</v>
      </c>
      <c r="BB128" s="39">
        <v>14.74666</v>
      </c>
      <c r="BC128" s="39">
        <v>11.33595</v>
      </c>
      <c r="BD128" s="39">
        <v>12.63842</v>
      </c>
      <c r="BE128" s="39">
        <v>15.6126</v>
      </c>
      <c r="BF128" s="1309"/>
      <c r="BG128" s="49"/>
      <c r="BH128" s="49"/>
      <c r="BI128" s="49"/>
      <c r="BJ128" s="49"/>
      <c r="BK128" s="49"/>
      <c r="BL128" s="49"/>
      <c r="BM128" s="49"/>
    </row>
    <row r="129" spans="1:65" x14ac:dyDescent="0.25">
      <c r="A129" s="37" t="s">
        <v>180</v>
      </c>
      <c r="B129" s="19" t="s">
        <v>47</v>
      </c>
      <c r="C129" s="49">
        <f t="shared" si="163"/>
        <v>17.93060990338164</v>
      </c>
      <c r="D129" s="49">
        <f t="shared" si="163"/>
        <v>15.860828663793102</v>
      </c>
      <c r="E129" s="49">
        <f t="shared" si="163"/>
        <v>13.971046012269937</v>
      </c>
      <c r="F129" s="49">
        <f t="shared" si="163"/>
        <v>0</v>
      </c>
      <c r="H129" s="49">
        <f t="shared" si="164"/>
        <v>17.128176923076921</v>
      </c>
      <c r="I129" s="49">
        <f t="shared" si="164"/>
        <v>18.324444711538462</v>
      </c>
      <c r="J129" s="49">
        <f t="shared" si="164"/>
        <v>15.225513157894737</v>
      </c>
      <c r="K129" s="49">
        <f t="shared" si="164"/>
        <v>16.089150984682714</v>
      </c>
      <c r="L129" s="49">
        <f t="shared" si="164"/>
        <v>15.291980891719744</v>
      </c>
      <c r="M129" s="49">
        <f t="shared" si="164"/>
        <v>15.331536821705427</v>
      </c>
      <c r="N129" s="49">
        <f t="shared" si="164"/>
        <v>17.097549488054607</v>
      </c>
      <c r="O129" s="49">
        <f t="shared" si="164"/>
        <v>21.665102620087357</v>
      </c>
      <c r="P129" s="49">
        <f t="shared" si="164"/>
        <v>13.664475675675675</v>
      </c>
      <c r="Q129" s="49">
        <f t="shared" si="164"/>
        <v>14.182913256955811</v>
      </c>
      <c r="R129" s="49">
        <f t="shared" si="164"/>
        <v>15.300063106796117</v>
      </c>
      <c r="S129" s="49">
        <f t="shared" si="164"/>
        <v>14.614301204819276</v>
      </c>
      <c r="T129" s="49">
        <f t="shared" si="164"/>
        <v>0</v>
      </c>
      <c r="V129" s="1">
        <v>17.4502121212121</v>
      </c>
      <c r="W129" s="1">
        <v>21.493322580645199</v>
      </c>
      <c r="X129" s="1">
        <v>14.916863636363599</v>
      </c>
      <c r="Y129" s="1">
        <v>25.259331168831199</v>
      </c>
      <c r="Z129" s="1">
        <v>13.7831428571429</v>
      </c>
      <c r="AA129" s="1">
        <v>14.7819016393443</v>
      </c>
      <c r="AB129" s="1">
        <v>18.2253289473684</v>
      </c>
      <c r="AC129" s="1">
        <v>14.6623448275862</v>
      </c>
      <c r="AD129" s="1">
        <v>13.7457992424242</v>
      </c>
      <c r="AE129" s="1">
        <v>15.212297297297299</v>
      </c>
      <c r="AF129" s="1">
        <v>15.1200056497175</v>
      </c>
      <c r="AG129" s="1">
        <v>17.680094674556202</v>
      </c>
      <c r="AH129" s="1">
        <v>12.8526785714286</v>
      </c>
      <c r="AI129" s="1">
        <v>15.0465903614458</v>
      </c>
      <c r="AJ129" s="1">
        <v>16.188942857142901</v>
      </c>
      <c r="AK129" s="1">
        <v>16.416063636363599</v>
      </c>
      <c r="AL129" s="1">
        <v>16.652473684210499</v>
      </c>
      <c r="AM129" s="1">
        <v>13.8626936170213</v>
      </c>
      <c r="AN129" s="1">
        <v>20.470346938775499</v>
      </c>
      <c r="AO129" s="1">
        <v>16.6449866666667</v>
      </c>
      <c r="AP129" s="1">
        <v>14.62595</v>
      </c>
      <c r="AQ129" s="1">
        <v>15.4765</v>
      </c>
      <c r="AR129" s="1">
        <v>19.315999999999999</v>
      </c>
      <c r="AS129" s="1">
        <v>24.1601123188406</v>
      </c>
      <c r="AT129" s="39">
        <v>12.350317073170732</v>
      </c>
      <c r="AU129" s="39">
        <v>13.227147727272699</v>
      </c>
      <c r="AV129" s="39">
        <v>14.2864646464646</v>
      </c>
      <c r="AW129" s="39">
        <v>14.338710000000001</v>
      </c>
      <c r="AX129" s="39">
        <v>14.64227</v>
      </c>
      <c r="AY129" s="39">
        <v>13.331630000000001</v>
      </c>
      <c r="AZ129" s="39">
        <v>14.265942000000001</v>
      </c>
      <c r="BA129" s="39">
        <v>15.412699999999999</v>
      </c>
      <c r="BB129" s="39">
        <v>16.148530000000001</v>
      </c>
      <c r="BC129" s="39">
        <v>14.712</v>
      </c>
      <c r="BD129" s="39">
        <v>14.022220000000001</v>
      </c>
      <c r="BE129" s="39">
        <v>15.17276</v>
      </c>
      <c r="BF129" s="1309"/>
      <c r="BG129" s="49"/>
      <c r="BH129" s="49"/>
      <c r="BI129" s="49"/>
      <c r="BJ129" s="49"/>
      <c r="BK129" s="49"/>
      <c r="BL129" s="49"/>
      <c r="BM129" s="49"/>
    </row>
    <row r="130" spans="1:65" x14ac:dyDescent="0.25">
      <c r="A130" s="37" t="s">
        <v>181</v>
      </c>
      <c r="B130" s="19" t="s">
        <v>48</v>
      </c>
      <c r="C130" s="49">
        <f t="shared" si="163"/>
        <v>15.131651515151514</v>
      </c>
      <c r="D130" s="49">
        <f t="shared" si="163"/>
        <v>16.663853391684903</v>
      </c>
      <c r="E130" s="49">
        <f t="shared" si="163"/>
        <v>18.427038461538462</v>
      </c>
      <c r="F130" s="49">
        <f t="shared" si="163"/>
        <v>0</v>
      </c>
      <c r="H130" s="49">
        <f t="shared" si="164"/>
        <v>19.205923076923078</v>
      </c>
      <c r="I130" s="49">
        <f t="shared" si="164"/>
        <v>10.791878787878789</v>
      </c>
      <c r="J130" s="49">
        <f t="shared" si="164"/>
        <v>22.650363636363636</v>
      </c>
      <c r="K130" s="49">
        <f t="shared" si="164"/>
        <v>19.921033613445378</v>
      </c>
      <c r="L130" s="49">
        <f t="shared" si="164"/>
        <v>19.905807017543861</v>
      </c>
      <c r="M130" s="49">
        <f t="shared" si="164"/>
        <v>14.88569298245614</v>
      </c>
      <c r="N130" s="49">
        <f t="shared" si="164"/>
        <v>17.019335999999999</v>
      </c>
      <c r="O130" s="49">
        <f t="shared" si="164"/>
        <v>18.863917981072586</v>
      </c>
      <c r="P130" s="49">
        <f t="shared" si="164"/>
        <v>18.390471349353053</v>
      </c>
      <c r="Q130" s="49">
        <f t="shared" si="164"/>
        <v>17.619258241758242</v>
      </c>
      <c r="R130" s="49">
        <f t="shared" si="164"/>
        <v>18.813348088531189</v>
      </c>
      <c r="S130" s="49">
        <f t="shared" si="164"/>
        <v>20.261492884864165</v>
      </c>
      <c r="T130" s="49">
        <f t="shared" si="164"/>
        <v>0</v>
      </c>
      <c r="V130" s="1">
        <v>18.035</v>
      </c>
      <c r="W130" s="1">
        <v>16.1531428571429</v>
      </c>
      <c r="X130" s="1">
        <v>25.133749999999999</v>
      </c>
      <c r="Y130" s="1">
        <v>15.7466666666667</v>
      </c>
      <c r="Z130" s="1">
        <v>-2.3321333333333301</v>
      </c>
      <c r="AA130" s="1">
        <v>22.9249333333333</v>
      </c>
      <c r="AB130" s="1">
        <v>19.643999999999998</v>
      </c>
      <c r="AC130" s="1">
        <v>20.519526315789498</v>
      </c>
      <c r="AD130" s="1">
        <v>24.327249999999999</v>
      </c>
      <c r="AE130" s="1">
        <v>19.1090444444444</v>
      </c>
      <c r="AF130" s="1">
        <v>17.1603064516129</v>
      </c>
      <c r="AG130" s="1">
        <v>23.862016393442602</v>
      </c>
      <c r="AH130" s="1">
        <v>16.526125</v>
      </c>
      <c r="AI130" s="1">
        <v>26.7690625</v>
      </c>
      <c r="AJ130" s="1">
        <v>19.275043956044001</v>
      </c>
      <c r="AK130" s="1">
        <v>9.7587441860465098</v>
      </c>
      <c r="AL130" s="1">
        <v>17.981029411764698</v>
      </c>
      <c r="AM130" s="1">
        <v>14.970957264957301</v>
      </c>
      <c r="AN130" s="1">
        <v>14.0956896551724</v>
      </c>
      <c r="AO130" s="1">
        <v>20.1928378378378</v>
      </c>
      <c r="AP130" s="1">
        <v>15.7462543554007</v>
      </c>
      <c r="AQ130" s="1">
        <v>21.3565503355705</v>
      </c>
      <c r="AR130" s="1">
        <v>13.8158761061947</v>
      </c>
      <c r="AS130" s="1">
        <v>20.3987543581617</v>
      </c>
      <c r="AT130" s="39">
        <v>18.74718881118881</v>
      </c>
      <c r="AU130" s="39">
        <v>17.770990430622</v>
      </c>
      <c r="AV130" s="39">
        <v>18.805608465608501</v>
      </c>
      <c r="AW130" s="39">
        <v>16.3995</v>
      </c>
      <c r="AX130" s="39">
        <v>17.95748</v>
      </c>
      <c r="AY130" s="39">
        <v>18.829080000000001</v>
      </c>
      <c r="AZ130" s="39">
        <v>22.202483999999998</v>
      </c>
      <c r="BA130" s="39">
        <v>14.053179999999999</v>
      </c>
      <c r="BB130" s="39">
        <v>19.023769999999999</v>
      </c>
      <c r="BC130" s="39">
        <v>21.2577</v>
      </c>
      <c r="BD130" s="39">
        <v>19.56944</v>
      </c>
      <c r="BE130" s="39">
        <v>20.032150000000001</v>
      </c>
      <c r="BF130" s="1309"/>
      <c r="BG130" s="49"/>
      <c r="BH130" s="49"/>
      <c r="BI130" s="49"/>
      <c r="BJ130" s="49"/>
      <c r="BK130" s="49"/>
      <c r="BL130" s="49"/>
      <c r="BM130" s="49"/>
    </row>
    <row r="131" spans="1:65" x14ac:dyDescent="0.25">
      <c r="A131" s="37" t="s">
        <v>182</v>
      </c>
      <c r="B131" s="19" t="s">
        <v>49</v>
      </c>
      <c r="C131" s="49" t="str">
        <f t="shared" si="163"/>
        <v>-</v>
      </c>
      <c r="D131" s="49" t="str">
        <f t="shared" si="163"/>
        <v>-</v>
      </c>
      <c r="E131" s="49">
        <f t="shared" si="163"/>
        <v>13.910750547045952</v>
      </c>
      <c r="F131" s="49">
        <f t="shared" si="163"/>
        <v>0</v>
      </c>
      <c r="H131" s="49" t="str">
        <f t="shared" si="164"/>
        <v>-</v>
      </c>
      <c r="I131" s="49" t="str">
        <f t="shared" si="164"/>
        <v>-</v>
      </c>
      <c r="J131" s="49" t="str">
        <f t="shared" si="164"/>
        <v>-</v>
      </c>
      <c r="K131" s="49" t="str">
        <f t="shared" si="164"/>
        <v>-</v>
      </c>
      <c r="L131" s="49" t="str">
        <f t="shared" si="164"/>
        <v>-</v>
      </c>
      <c r="M131" s="49" t="str">
        <f t="shared" si="164"/>
        <v>-</v>
      </c>
      <c r="N131" s="49" t="str">
        <f t="shared" si="164"/>
        <v>-</v>
      </c>
      <c r="O131" s="49" t="str">
        <f t="shared" si="164"/>
        <v>-</v>
      </c>
      <c r="P131" s="49">
        <f t="shared" si="164"/>
        <v>12.934917241379312</v>
      </c>
      <c r="Q131" s="49">
        <f t="shared" si="164"/>
        <v>14.179163498098859</v>
      </c>
      <c r="R131" s="49">
        <f t="shared" si="164"/>
        <v>15.155919770773638</v>
      </c>
      <c r="S131" s="49">
        <f t="shared" si="164"/>
        <v>14.599098901098902</v>
      </c>
      <c r="T131" s="49">
        <f t="shared" si="164"/>
        <v>0</v>
      </c>
      <c r="U131" s="7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39"/>
      <c r="AU131" s="39">
        <v>13.266456790123501</v>
      </c>
      <c r="AV131" s="39">
        <v>12.5153125</v>
      </c>
      <c r="AW131" s="39">
        <v>13.708740000000001</v>
      </c>
      <c r="AX131" s="39">
        <v>15.695259999999999</v>
      </c>
      <c r="AY131" s="39">
        <v>13.93191</v>
      </c>
      <c r="AZ131" s="39">
        <v>15.357754999999999</v>
      </c>
      <c r="BA131" s="39">
        <v>17.077839999999998</v>
      </c>
      <c r="BB131" s="39">
        <v>13.438840000000001</v>
      </c>
      <c r="BC131" s="39">
        <v>15.511649999999999</v>
      </c>
      <c r="BD131" s="39">
        <v>14.63566</v>
      </c>
      <c r="BE131" s="39">
        <v>14.12801</v>
      </c>
      <c r="BF131" s="1309"/>
      <c r="BG131" s="49"/>
      <c r="BH131" s="49"/>
      <c r="BI131" s="49"/>
      <c r="BJ131" s="49"/>
      <c r="BK131" s="49"/>
      <c r="BL131" s="49"/>
      <c r="BM131" s="49"/>
    </row>
    <row r="132" spans="1:65" x14ac:dyDescent="0.25">
      <c r="A132" s="37" t="s">
        <v>352</v>
      </c>
      <c r="B132" s="3" t="s">
        <v>150</v>
      </c>
      <c r="C132" s="49">
        <f>IFERROR(C61/C120,"-")</f>
        <v>16.327065762613007</v>
      </c>
      <c r="D132" s="49">
        <f>IFERROR(D61/D120,"-")</f>
        <v>15.302923969980101</v>
      </c>
      <c r="E132" s="49">
        <f>IFERROR(E61/E120,"-")</f>
        <v>14.785718494262525</v>
      </c>
      <c r="F132" s="49">
        <f>IFERROR(F61/F120,"-")</f>
        <v>0</v>
      </c>
      <c r="H132" s="49">
        <f>IFERROR(H61/H120,"-")</f>
        <v>15.702434864864866</v>
      </c>
      <c r="I132" s="49">
        <f t="shared" ref="I132:BE132" si="165">IFERROR(I61/I120,"-")</f>
        <v>16.193139710509755</v>
      </c>
      <c r="J132" s="49">
        <f t="shared" si="165"/>
        <v>15.986129883570506</v>
      </c>
      <c r="K132" s="49">
        <f t="shared" si="165"/>
        <v>15.60048647106766</v>
      </c>
      <c r="L132" s="49">
        <f t="shared" si="165"/>
        <v>15.161089064039409</v>
      </c>
      <c r="M132" s="49">
        <f t="shared" si="165"/>
        <v>15.485922912393812</v>
      </c>
      <c r="N132" s="49">
        <f t="shared" si="165"/>
        <v>14.314127821581462</v>
      </c>
      <c r="O132" s="49">
        <f t="shared" si="165"/>
        <v>15.65522919034772</v>
      </c>
      <c r="P132" s="49">
        <f t="shared" si="165"/>
        <v>14.630141842043596</v>
      </c>
      <c r="Q132" s="49">
        <f t="shared" si="165"/>
        <v>14.857869764188646</v>
      </c>
      <c r="R132" s="49">
        <f t="shared" si="165"/>
        <v>15.078691357227425</v>
      </c>
      <c r="S132" s="49">
        <f t="shared" si="165"/>
        <v>15.923350931619154</v>
      </c>
      <c r="T132" s="49">
        <f>IFERROR(T61/T120,"-")</f>
        <v>0</v>
      </c>
      <c r="U132" s="49"/>
      <c r="V132" s="49">
        <f t="shared" si="165"/>
        <v>15.170114035087719</v>
      </c>
      <c r="W132" s="49">
        <f t="shared" si="165"/>
        <v>14.523329787234045</v>
      </c>
      <c r="X132" s="49">
        <f t="shared" si="165"/>
        <v>16.761203086419751</v>
      </c>
      <c r="Y132" s="49">
        <f t="shared" si="165"/>
        <v>19.941648983739839</v>
      </c>
      <c r="Z132" s="49">
        <f t="shared" si="165"/>
        <v>13.928090558766858</v>
      </c>
      <c r="AA132" s="49">
        <f t="shared" si="165"/>
        <v>15.036208823529412</v>
      </c>
      <c r="AB132" s="49">
        <f t="shared" si="165"/>
        <v>17.568365479452055</v>
      </c>
      <c r="AC132" s="49">
        <f t="shared" si="165"/>
        <v>14.1348082815735</v>
      </c>
      <c r="AD132" s="49">
        <f t="shared" si="165"/>
        <v>15.750285714285717</v>
      </c>
      <c r="AE132" s="49">
        <f t="shared" si="165"/>
        <v>14.774304406364749</v>
      </c>
      <c r="AF132" s="49">
        <f t="shared" si="165"/>
        <v>14.800567247386782</v>
      </c>
      <c r="AG132" s="49">
        <f t="shared" si="165"/>
        <v>16.876116165150471</v>
      </c>
      <c r="AH132" s="49">
        <f t="shared" si="165"/>
        <v>15.62968376068376</v>
      </c>
      <c r="AI132" s="49">
        <f t="shared" si="165"/>
        <v>14.588314285714285</v>
      </c>
      <c r="AJ132" s="49">
        <f t="shared" si="165"/>
        <v>15.214238183503245</v>
      </c>
      <c r="AK132" s="49">
        <f t="shared" si="165"/>
        <v>18.065454022988522</v>
      </c>
      <c r="AL132" s="49">
        <f t="shared" si="165"/>
        <v>15.928238244514107</v>
      </c>
      <c r="AM132" s="49">
        <f t="shared" si="165"/>
        <v>14.225326647727309</v>
      </c>
      <c r="AN132" s="49">
        <f t="shared" si="165"/>
        <v>14.992932688766125</v>
      </c>
      <c r="AO132" s="49">
        <f t="shared" si="165"/>
        <v>13.786343527630605</v>
      </c>
      <c r="AP132" s="49">
        <f t="shared" si="165"/>
        <v>14.294453100393735</v>
      </c>
      <c r="AQ132" s="49">
        <f t="shared" si="165"/>
        <v>15.235032049518582</v>
      </c>
      <c r="AR132" s="49">
        <f t="shared" si="165"/>
        <v>15.097923349633286</v>
      </c>
      <c r="AS132" s="49">
        <f t="shared" si="165"/>
        <v>16.129744303521413</v>
      </c>
      <c r="AT132" s="49">
        <f t="shared" si="165"/>
        <v>14.728037105263155</v>
      </c>
      <c r="AU132" s="49">
        <f t="shared" si="165"/>
        <v>14.488329607250771</v>
      </c>
      <c r="AV132" s="49">
        <f t="shared" si="165"/>
        <v>14.678629739044807</v>
      </c>
      <c r="AW132" s="49">
        <f t="shared" si="165"/>
        <v>14.41775308857809</v>
      </c>
      <c r="AX132" s="49">
        <f t="shared" si="165"/>
        <v>15.363751392757662</v>
      </c>
      <c r="AY132" s="49">
        <f t="shared" si="165"/>
        <v>14.873417386609072</v>
      </c>
      <c r="AZ132" s="49">
        <f t="shared" si="165"/>
        <v>14.994834944751378</v>
      </c>
      <c r="BA132" s="49">
        <f t="shared" si="165"/>
        <v>15.397764623115576</v>
      </c>
      <c r="BB132" s="49">
        <f t="shared" si="165"/>
        <v>14.870601759530793</v>
      </c>
      <c r="BC132" s="49">
        <f t="shared" si="165"/>
        <v>16.048509310653539</v>
      </c>
      <c r="BD132" s="49">
        <f t="shared" si="165"/>
        <v>15.228867826086958</v>
      </c>
      <c r="BE132" s="49">
        <f t="shared" si="165"/>
        <v>16.249467205081668</v>
      </c>
      <c r="BF132" s="49"/>
      <c r="BG132" s="49"/>
      <c r="BH132" s="49"/>
      <c r="BI132" s="49"/>
      <c r="BJ132" s="49"/>
      <c r="BK132" s="49"/>
      <c r="BL132" s="49"/>
      <c r="BM132" s="49"/>
    </row>
    <row r="133" spans="1:65" x14ac:dyDescent="0.25">
      <c r="A133" s="38" t="s">
        <v>205</v>
      </c>
      <c r="B133" s="3" t="s">
        <v>59</v>
      </c>
      <c r="C133" s="49">
        <f>IFERROR(C60/C121,"-")</f>
        <v>16.327065762613007</v>
      </c>
      <c r="D133" s="49">
        <f>IFERROR(D60/D121,"-")</f>
        <v>15.302923969980101</v>
      </c>
      <c r="E133" s="49">
        <f>IFERROR(E60/E121,"-")</f>
        <v>14.749940008947746</v>
      </c>
      <c r="F133" s="49">
        <f>IFERROR(F60/F121,"-")</f>
        <v>0</v>
      </c>
      <c r="H133" s="49">
        <f>IFERROR(H60/H121,"-")</f>
        <v>15.702434864864866</v>
      </c>
      <c r="I133" s="49">
        <f t="shared" ref="I133:BE133" si="166">IFERROR(I60/I121,"-")</f>
        <v>16.193139710509755</v>
      </c>
      <c r="J133" s="49">
        <f t="shared" si="166"/>
        <v>15.986129883570506</v>
      </c>
      <c r="K133" s="49">
        <f t="shared" si="166"/>
        <v>15.600486471067644</v>
      </c>
      <c r="L133" s="49">
        <f t="shared" si="166"/>
        <v>15.161089064039409</v>
      </c>
      <c r="M133" s="49">
        <f t="shared" si="166"/>
        <v>15.485922912393818</v>
      </c>
      <c r="N133" s="49">
        <f t="shared" si="166"/>
        <v>14.31412782158146</v>
      </c>
      <c r="O133" s="49">
        <f t="shared" si="166"/>
        <v>15.655229190347722</v>
      </c>
      <c r="P133" s="49">
        <f t="shared" si="166"/>
        <v>14.574428431550317</v>
      </c>
      <c r="Q133" s="49">
        <f t="shared" si="166"/>
        <v>14.823979551927092</v>
      </c>
      <c r="R133" s="49">
        <f t="shared" si="166"/>
        <v>15.081487074688797</v>
      </c>
      <c r="S133" s="49">
        <f t="shared" si="166"/>
        <v>15.859251498226948</v>
      </c>
      <c r="T133" s="49">
        <f>IFERROR(T60/T121,"-")</f>
        <v>0</v>
      </c>
      <c r="U133" s="49"/>
      <c r="V133" s="49">
        <f t="shared" si="166"/>
        <v>15.170114035087719</v>
      </c>
      <c r="W133" s="49">
        <f t="shared" si="166"/>
        <v>14.523329787234044</v>
      </c>
      <c r="X133" s="49">
        <f t="shared" si="166"/>
        <v>16.761203086419751</v>
      </c>
      <c r="Y133" s="49">
        <f t="shared" si="166"/>
        <v>19.941648983739839</v>
      </c>
      <c r="Z133" s="49">
        <f t="shared" si="166"/>
        <v>13.92809055876686</v>
      </c>
      <c r="AA133" s="49">
        <f t="shared" si="166"/>
        <v>15.036208823529412</v>
      </c>
      <c r="AB133" s="49">
        <f t="shared" si="166"/>
        <v>17.568365479452055</v>
      </c>
      <c r="AC133" s="49">
        <f t="shared" si="166"/>
        <v>14.134808281573498</v>
      </c>
      <c r="AD133" s="49">
        <f t="shared" si="166"/>
        <v>15.750285714285713</v>
      </c>
      <c r="AE133" s="49">
        <f t="shared" si="166"/>
        <v>14.774304406364749</v>
      </c>
      <c r="AF133" s="49">
        <f t="shared" si="166"/>
        <v>14.800567247386759</v>
      </c>
      <c r="AG133" s="49">
        <f t="shared" si="166"/>
        <v>16.876116165150457</v>
      </c>
      <c r="AH133" s="49">
        <f t="shared" si="166"/>
        <v>15.629683760683761</v>
      </c>
      <c r="AI133" s="49">
        <f t="shared" si="166"/>
        <v>14.588314285714286</v>
      </c>
      <c r="AJ133" s="49">
        <f t="shared" si="166"/>
        <v>15.214238183503245</v>
      </c>
      <c r="AK133" s="49">
        <f t="shared" si="166"/>
        <v>18.065454022988508</v>
      </c>
      <c r="AL133" s="49">
        <f t="shared" si="166"/>
        <v>15.928238244514107</v>
      </c>
      <c r="AM133" s="49">
        <f t="shared" si="166"/>
        <v>14.22532664772733</v>
      </c>
      <c r="AN133" s="49">
        <f t="shared" si="166"/>
        <v>14.992932688766114</v>
      </c>
      <c r="AO133" s="49">
        <f t="shared" si="166"/>
        <v>13.786343527630583</v>
      </c>
      <c r="AP133" s="49">
        <f t="shared" si="166"/>
        <v>14.294453100393749</v>
      </c>
      <c r="AQ133" s="49">
        <f t="shared" si="166"/>
        <v>15.235032049518569</v>
      </c>
      <c r="AR133" s="49">
        <f t="shared" si="166"/>
        <v>15.097923349633312</v>
      </c>
      <c r="AS133" s="49">
        <f t="shared" si="166"/>
        <v>16.129744303521409</v>
      </c>
      <c r="AT133" s="49">
        <f t="shared" si="166"/>
        <v>14.728037105263155</v>
      </c>
      <c r="AU133" s="49">
        <f t="shared" si="166"/>
        <v>14.417887117437722</v>
      </c>
      <c r="AV133" s="49">
        <f t="shared" si="166"/>
        <v>14.612542720763722</v>
      </c>
      <c r="AW133" s="49">
        <f t="shared" si="166"/>
        <v>14.357626666666667</v>
      </c>
      <c r="AX133" s="49">
        <f t="shared" si="166"/>
        <v>15.376409912926992</v>
      </c>
      <c r="AY133" s="49">
        <f t="shared" si="166"/>
        <v>14.850115850447603</v>
      </c>
      <c r="AZ133" s="49">
        <f t="shared" si="166"/>
        <v>15.006713426853707</v>
      </c>
      <c r="BA133" s="49">
        <f t="shared" si="166"/>
        <v>15.459045836023241</v>
      </c>
      <c r="BB133" s="49">
        <f t="shared" si="166"/>
        <v>14.814912626832017</v>
      </c>
      <c r="BC133" s="49">
        <f t="shared" si="166"/>
        <v>16.01770210970464</v>
      </c>
      <c r="BD133" s="49">
        <f t="shared" si="166"/>
        <v>15.203059756877797</v>
      </c>
      <c r="BE133" s="49">
        <f t="shared" si="166"/>
        <v>16.148969294605809</v>
      </c>
      <c r="BF133" s="49"/>
      <c r="BG133" s="49"/>
      <c r="BH133" s="49"/>
      <c r="BI133" s="49"/>
      <c r="BJ133" s="49"/>
      <c r="BK133" s="49"/>
      <c r="BL133" s="49"/>
      <c r="BM133" s="49"/>
    </row>
    <row r="134" spans="1:65" x14ac:dyDescent="0.25">
      <c r="A134" s="37" t="s">
        <v>32</v>
      </c>
      <c r="B134" s="19"/>
    </row>
    <row r="135" spans="1:65" x14ac:dyDescent="0.25">
      <c r="A135" s="36" t="s">
        <v>82</v>
      </c>
      <c r="B135" s="20" t="s">
        <v>82</v>
      </c>
      <c r="C135" s="1253" t="str">
        <f>$C$3</f>
        <v>YTD '15</v>
      </c>
      <c r="D135" s="1254" t="str">
        <f>$D$3</f>
        <v>YTD '16</v>
      </c>
      <c r="E135" s="1255" t="str">
        <f>$E$3</f>
        <v>YTD '17</v>
      </c>
      <c r="F135" s="1256" t="str">
        <f>$F$3</f>
        <v>YTD '18</v>
      </c>
      <c r="G135" s="2" t="s">
        <v>32</v>
      </c>
      <c r="H135" s="24" t="str">
        <f>$H$3</f>
        <v>Q1 '15</v>
      </c>
      <c r="I135" s="24" t="str">
        <f>$I$3</f>
        <v>Q2 '15</v>
      </c>
      <c r="J135" s="24" t="str">
        <f>$J$3</f>
        <v>Q3 '15</v>
      </c>
      <c r="K135" s="24" t="str">
        <f>$K$3</f>
        <v>Q4 '15</v>
      </c>
      <c r="L135" s="26" t="str">
        <f>$L$3</f>
        <v>Q1 '16</v>
      </c>
      <c r="M135" s="26" t="str">
        <f>$M$3</f>
        <v>Q2 '16</v>
      </c>
      <c r="N135" s="26" t="str">
        <f>$N$3</f>
        <v>Q3 '16</v>
      </c>
      <c r="O135" s="26" t="str">
        <f>$O$3</f>
        <v>Q4 '16</v>
      </c>
      <c r="P135" s="24" t="str">
        <f>$P$3</f>
        <v>Q1 '17</v>
      </c>
      <c r="Q135" s="24" t="str">
        <f>$Q$3</f>
        <v>Q2 '17</v>
      </c>
      <c r="R135" s="24" t="str">
        <f>$R$3</f>
        <v>Q3 '17</v>
      </c>
      <c r="S135" s="24" t="str">
        <f>$S$3</f>
        <v>Q4 '17</v>
      </c>
      <c r="T135" s="1241" t="str">
        <f>$T$3</f>
        <v>Q1'28</v>
      </c>
      <c r="U135" s="16" t="s">
        <v>32</v>
      </c>
      <c r="V135" s="24" t="s">
        <v>0</v>
      </c>
      <c r="W135" s="24" t="s">
        <v>1</v>
      </c>
      <c r="X135" s="24" t="s">
        <v>2</v>
      </c>
      <c r="Y135" s="24" t="s">
        <v>3</v>
      </c>
      <c r="Z135" s="24" t="s">
        <v>4</v>
      </c>
      <c r="AA135" s="24" t="s">
        <v>5</v>
      </c>
      <c r="AB135" s="24" t="s">
        <v>6</v>
      </c>
      <c r="AC135" s="24" t="s">
        <v>7</v>
      </c>
      <c r="AD135" s="24" t="s">
        <v>8</v>
      </c>
      <c r="AE135" s="24" t="s">
        <v>9</v>
      </c>
      <c r="AF135" s="24" t="s">
        <v>10</v>
      </c>
      <c r="AG135" s="24" t="s">
        <v>11</v>
      </c>
      <c r="AH135" s="25" t="s">
        <v>12</v>
      </c>
      <c r="AI135" s="25" t="s">
        <v>13</v>
      </c>
      <c r="AJ135" s="25" t="s">
        <v>14</v>
      </c>
      <c r="AK135" s="25" t="s">
        <v>15</v>
      </c>
      <c r="AL135" s="25" t="s">
        <v>16</v>
      </c>
      <c r="AM135" s="25" t="s">
        <v>17</v>
      </c>
      <c r="AN135" s="25" t="s">
        <v>18</v>
      </c>
      <c r="AO135" s="25" t="s">
        <v>19</v>
      </c>
      <c r="AP135" s="25" t="s">
        <v>20</v>
      </c>
      <c r="AQ135" s="25" t="s">
        <v>21</v>
      </c>
      <c r="AR135" s="25" t="s">
        <v>22</v>
      </c>
      <c r="AS135" s="25" t="s">
        <v>23</v>
      </c>
      <c r="AT135" s="22" t="s">
        <v>24</v>
      </c>
      <c r="AU135" s="22" t="s">
        <v>25</v>
      </c>
      <c r="AV135" s="22" t="s">
        <v>26</v>
      </c>
      <c r="AW135" s="22" t="s">
        <v>27</v>
      </c>
      <c r="AX135" s="22" t="s">
        <v>28</v>
      </c>
      <c r="AY135" s="22" t="s">
        <v>29</v>
      </c>
      <c r="AZ135" s="27" t="s">
        <v>96</v>
      </c>
      <c r="BA135" s="27" t="s">
        <v>97</v>
      </c>
      <c r="BB135" s="27" t="s">
        <v>98</v>
      </c>
      <c r="BC135" s="27" t="s">
        <v>99</v>
      </c>
      <c r="BD135" s="27" t="s">
        <v>100</v>
      </c>
      <c r="BE135" s="27" t="s">
        <v>101</v>
      </c>
      <c r="BF135" s="1303" t="s">
        <v>748</v>
      </c>
      <c r="BG135" s="1241">
        <v>43118</v>
      </c>
      <c r="BH135" s="1241">
        <v>43149</v>
      </c>
      <c r="BI135" s="1241">
        <v>43177</v>
      </c>
      <c r="BJ135" s="1241">
        <v>43208</v>
      </c>
      <c r="BK135" s="1241">
        <v>43238</v>
      </c>
      <c r="BL135" s="1241">
        <v>43269</v>
      </c>
      <c r="BM135" s="1241">
        <v>43299</v>
      </c>
    </row>
    <row r="136" spans="1:65" x14ac:dyDescent="0.25">
      <c r="A136" s="37" t="s">
        <v>167</v>
      </c>
      <c r="B136" s="15" t="s">
        <v>56</v>
      </c>
      <c r="C136" s="49">
        <f t="shared" ref="C136:F145" si="167">IFERROR(C112/C88,"-")</f>
        <v>2.2345679012345681</v>
      </c>
      <c r="D136" s="49">
        <f t="shared" si="167"/>
        <v>2.021276595744681</v>
      </c>
      <c r="E136" s="49">
        <f t="shared" si="167"/>
        <v>2.2730844793713163</v>
      </c>
      <c r="F136" s="49">
        <f t="shared" si="167"/>
        <v>2.7674190382728163</v>
      </c>
      <c r="H136" s="49">
        <f t="shared" ref="H136:T145" si="168">IFERROR(H112/H88,"-")</f>
        <v>2.6296296296296298</v>
      </c>
      <c r="I136" s="49">
        <f t="shared" si="168"/>
        <v>1.6</v>
      </c>
      <c r="J136" s="49">
        <f t="shared" si="168"/>
        <v>2.75</v>
      </c>
      <c r="K136" s="49">
        <f t="shared" si="168"/>
        <v>4.0869565217391308</v>
      </c>
      <c r="L136" s="49">
        <f t="shared" si="168"/>
        <v>1.9210526315789473</v>
      </c>
      <c r="M136" s="49">
        <f t="shared" si="168"/>
        <v>2.024390243902439</v>
      </c>
      <c r="N136" s="49">
        <f t="shared" si="168"/>
        <v>2.6124999999999998</v>
      </c>
      <c r="O136" s="49">
        <f t="shared" si="168"/>
        <v>2.7285714285714286</v>
      </c>
      <c r="P136" s="49">
        <f t="shared" si="168"/>
        <v>2.6223404255319149</v>
      </c>
      <c r="Q136" s="49">
        <f t="shared" si="168"/>
        <v>2.0783475783475782</v>
      </c>
      <c r="R136" s="49">
        <f t="shared" si="168"/>
        <v>2.3357933579335795</v>
      </c>
      <c r="S136" s="49">
        <f t="shared" si="168"/>
        <v>2.5292056074766354</v>
      </c>
      <c r="T136" s="49">
        <f>IFERROR(T112/T88,"-")</f>
        <v>2.7440318302387268</v>
      </c>
      <c r="V136" s="11">
        <v>2</v>
      </c>
      <c r="W136" s="11">
        <v>1.6</v>
      </c>
      <c r="X136" s="11">
        <v>3.7272727272727302</v>
      </c>
      <c r="Y136" s="11">
        <v>1.72727272727273</v>
      </c>
      <c r="Z136" s="11">
        <v>1.1875</v>
      </c>
      <c r="AA136" s="11">
        <v>2</v>
      </c>
      <c r="AB136" s="11">
        <v>3.28571428571429</v>
      </c>
      <c r="AC136" s="11">
        <v>1.7692307692307701</v>
      </c>
      <c r="AD136" s="11">
        <v>3.0588235294117601</v>
      </c>
      <c r="AE136" s="11">
        <v>1.7894736842105301</v>
      </c>
      <c r="AF136" s="11">
        <v>4.5</v>
      </c>
      <c r="AG136" s="11">
        <v>6.6666666666666696</v>
      </c>
      <c r="AH136" s="11">
        <v>1.4166666666666701</v>
      </c>
      <c r="AI136" s="11">
        <v>1.5</v>
      </c>
      <c r="AJ136" s="11">
        <v>2.4444444444444402</v>
      </c>
      <c r="AK136" s="11">
        <v>1.92307692307692</v>
      </c>
      <c r="AL136" s="11">
        <v>1.84615384615385</v>
      </c>
      <c r="AM136" s="11">
        <v>2.2666666666666702</v>
      </c>
      <c r="AN136" s="11">
        <v>2.2666666666666702</v>
      </c>
      <c r="AO136" s="11">
        <v>2.5</v>
      </c>
      <c r="AP136" s="11">
        <v>3.1153846153846199</v>
      </c>
      <c r="AQ136" s="11">
        <v>2.2727272727272698</v>
      </c>
      <c r="AR136" s="11">
        <v>1.8181818181818199</v>
      </c>
      <c r="AS136" s="11">
        <v>3.8846153846153801</v>
      </c>
      <c r="AT136" s="39">
        <v>1.9807692307692308</v>
      </c>
      <c r="AU136" s="39">
        <v>2.6428571428571401</v>
      </c>
      <c r="AV136" s="39">
        <v>3.10606060606061</v>
      </c>
      <c r="AW136" s="39">
        <v>2.1146500000000001</v>
      </c>
      <c r="AX136" s="39">
        <v>2.3627449999999999</v>
      </c>
      <c r="AY136" s="39">
        <v>1.701087</v>
      </c>
      <c r="AZ136" s="39">
        <v>2.828125</v>
      </c>
      <c r="BA136" s="39">
        <v>1.9953700000000001</v>
      </c>
      <c r="BB136" s="39">
        <v>2.3888889999999998</v>
      </c>
      <c r="BC136" s="39">
        <v>1.9029849999999999</v>
      </c>
      <c r="BD136" s="39">
        <v>2.0437959999999999</v>
      </c>
      <c r="BE136" s="39">
        <v>3.4872610000000002</v>
      </c>
      <c r="BF136" s="1309"/>
      <c r="BG136" s="39"/>
      <c r="BH136" s="39"/>
      <c r="BI136" s="39"/>
      <c r="BJ136" s="39"/>
      <c r="BK136" s="39"/>
      <c r="BL136" s="39"/>
      <c r="BM136" s="39"/>
    </row>
    <row r="137" spans="1:65" x14ac:dyDescent="0.25">
      <c r="A137" s="37" t="s">
        <v>168</v>
      </c>
      <c r="B137" s="19" t="s">
        <v>43</v>
      </c>
      <c r="C137" s="49">
        <f t="shared" si="167"/>
        <v>1.3505564387917328</v>
      </c>
      <c r="D137" s="49">
        <f t="shared" si="167"/>
        <v>1.4819532908704882</v>
      </c>
      <c r="E137" s="49">
        <f t="shared" si="167"/>
        <v>1.5433526011560694</v>
      </c>
      <c r="F137" s="49">
        <f t="shared" si="167"/>
        <v>1.7126845270639695</v>
      </c>
      <c r="H137" s="49">
        <f t="shared" si="168"/>
        <v>1.2692307692307692</v>
      </c>
      <c r="I137" s="49">
        <f t="shared" si="168"/>
        <v>1.3558394160583942</v>
      </c>
      <c r="J137" s="49">
        <f t="shared" si="168"/>
        <v>1.4311926605504588</v>
      </c>
      <c r="K137" s="49">
        <f t="shared" si="168"/>
        <v>1.552919708029197</v>
      </c>
      <c r="L137" s="49">
        <f t="shared" si="168"/>
        <v>1.5274725274725274</v>
      </c>
      <c r="M137" s="49">
        <f t="shared" si="168"/>
        <v>1.5046511627906978</v>
      </c>
      <c r="N137" s="49">
        <f t="shared" si="168"/>
        <v>1.4548511047070125</v>
      </c>
      <c r="O137" s="49">
        <f t="shared" si="168"/>
        <v>1.7473469387755103</v>
      </c>
      <c r="P137" s="49">
        <f t="shared" si="168"/>
        <v>1.5562827225130891</v>
      </c>
      <c r="Q137" s="49">
        <f t="shared" si="168"/>
        <v>1.5261941448382126</v>
      </c>
      <c r="R137" s="49">
        <f t="shared" si="168"/>
        <v>1.4699453551912569</v>
      </c>
      <c r="S137" s="49">
        <f t="shared" si="168"/>
        <v>1.3049645390070923</v>
      </c>
      <c r="T137" s="49">
        <f t="shared" si="168"/>
        <v>1.6561514195583595</v>
      </c>
      <c r="V137" s="11">
        <v>1.31168831168831</v>
      </c>
      <c r="W137" s="11">
        <v>1.17307692307692</v>
      </c>
      <c r="X137" s="11">
        <v>1.29113924050633</v>
      </c>
      <c r="Y137" s="11">
        <v>1.4666666666666699</v>
      </c>
      <c r="Z137" s="11">
        <v>1.23837209302326</v>
      </c>
      <c r="AA137" s="11">
        <v>1.3571428571428601</v>
      </c>
      <c r="AB137" s="11">
        <v>1.4557823129251699</v>
      </c>
      <c r="AC137" s="11">
        <v>1.2626262626262601</v>
      </c>
      <c r="AD137" s="11">
        <v>1.5</v>
      </c>
      <c r="AE137" s="11">
        <v>1.3206106870229</v>
      </c>
      <c r="AF137" s="11">
        <v>1.68359375</v>
      </c>
      <c r="AG137" s="11">
        <v>1.5341614906832299</v>
      </c>
      <c r="AH137" s="11">
        <v>1.3695652173913</v>
      </c>
      <c r="AI137" s="11">
        <v>1.175</v>
      </c>
      <c r="AJ137" s="11">
        <v>1.64171122994652</v>
      </c>
      <c r="AK137" s="11">
        <v>1.3428571428571401</v>
      </c>
      <c r="AL137" s="11">
        <v>1.35111111111111</v>
      </c>
      <c r="AM137" s="11">
        <v>1.64130434782609</v>
      </c>
      <c r="AN137" s="11">
        <v>1.36785714285714</v>
      </c>
      <c r="AO137" s="11">
        <v>1.31736526946108</v>
      </c>
      <c r="AP137" s="11">
        <v>1.6194379391100699</v>
      </c>
      <c r="AQ137" s="11">
        <v>1.4420289855072499</v>
      </c>
      <c r="AR137" s="11">
        <v>1.90357142857143</v>
      </c>
      <c r="AS137" s="11">
        <v>1.85</v>
      </c>
      <c r="AT137" s="39">
        <v>1.7256637168141593</v>
      </c>
      <c r="AU137" s="39">
        <v>1.32019704433498</v>
      </c>
      <c r="AV137" s="39">
        <v>1.62053571428571</v>
      </c>
      <c r="AW137" s="39">
        <v>1.48265</v>
      </c>
      <c r="AX137" s="39">
        <v>1.6654549999999999</v>
      </c>
      <c r="AY137" s="39">
        <v>1.491501</v>
      </c>
      <c r="AZ137" s="39">
        <v>1.5777779999999999</v>
      </c>
      <c r="BA137" s="39">
        <v>1.538824</v>
      </c>
      <c r="BB137" s="39">
        <v>1.3326610000000001</v>
      </c>
      <c r="BC137" s="39">
        <v>1.2732730000000001</v>
      </c>
      <c r="BD137" s="39">
        <v>1.4033610000000001</v>
      </c>
      <c r="BE137" s="39">
        <v>1.269531</v>
      </c>
      <c r="BF137" s="1309"/>
      <c r="BG137" s="39"/>
      <c r="BH137" s="39"/>
      <c r="BI137" s="39"/>
      <c r="BJ137" s="39"/>
      <c r="BK137" s="39"/>
      <c r="BL137" s="39"/>
      <c r="BM137" s="39"/>
    </row>
    <row r="138" spans="1:65" x14ac:dyDescent="0.25">
      <c r="A138" s="37" t="s">
        <v>169</v>
      </c>
      <c r="B138" s="19" t="s">
        <v>44</v>
      </c>
      <c r="C138" s="49">
        <f t="shared" si="167"/>
        <v>1.3763102725366876</v>
      </c>
      <c r="D138" s="49">
        <f t="shared" si="167"/>
        <v>1.4269340974212035</v>
      </c>
      <c r="E138" s="49">
        <f t="shared" si="167"/>
        <v>1.422514619883041</v>
      </c>
      <c r="F138" s="49">
        <f t="shared" si="167"/>
        <v>1.4325757575757576</v>
      </c>
      <c r="H138" s="49">
        <f t="shared" si="168"/>
        <v>1.39375</v>
      </c>
      <c r="I138" s="49">
        <f t="shared" si="168"/>
        <v>1.3223684210526316</v>
      </c>
      <c r="J138" s="49">
        <f t="shared" si="168"/>
        <v>1.4911660777385158</v>
      </c>
      <c r="K138" s="49">
        <f t="shared" si="168"/>
        <v>1.6740196078431373</v>
      </c>
      <c r="L138" s="49">
        <f t="shared" si="168"/>
        <v>1.291044776119403</v>
      </c>
      <c r="M138" s="49">
        <f t="shared" si="168"/>
        <v>1.5959885386819483</v>
      </c>
      <c r="N138" s="49">
        <f t="shared" si="168"/>
        <v>1.4967320261437909</v>
      </c>
      <c r="O138" s="49">
        <f t="shared" si="168"/>
        <v>1.5639705882352941</v>
      </c>
      <c r="P138" s="49">
        <f t="shared" si="168"/>
        <v>1.4188861985472154</v>
      </c>
      <c r="Q138" s="49">
        <f t="shared" si="168"/>
        <v>1.4907621247113163</v>
      </c>
      <c r="R138" s="49">
        <f t="shared" si="168"/>
        <v>1.3904867256637168</v>
      </c>
      <c r="S138" s="49">
        <f t="shared" si="168"/>
        <v>1.5731707317073171</v>
      </c>
      <c r="T138" s="49">
        <f t="shared" si="168"/>
        <v>1.3363636363636364</v>
      </c>
      <c r="V138" s="11">
        <v>1.4565217391304299</v>
      </c>
      <c r="W138" s="11">
        <v>1.1875</v>
      </c>
      <c r="X138" s="11">
        <v>1.6</v>
      </c>
      <c r="Y138" s="11">
        <v>1.22058823529412</v>
      </c>
      <c r="Z138" s="11">
        <v>1.43292682926829</v>
      </c>
      <c r="AA138" s="11">
        <v>1.29487179487179</v>
      </c>
      <c r="AB138" s="11">
        <v>1.48314606741573</v>
      </c>
      <c r="AC138" s="11">
        <v>1.2289156626505999</v>
      </c>
      <c r="AD138" s="11">
        <v>1.6936936936936899</v>
      </c>
      <c r="AE138" s="11">
        <v>1.3785714285714299</v>
      </c>
      <c r="AF138" s="11">
        <v>1.8082191780821899</v>
      </c>
      <c r="AG138" s="11">
        <v>1.83589743589744</v>
      </c>
      <c r="AH138" s="11">
        <v>1.08955223880597</v>
      </c>
      <c r="AI138" s="11">
        <v>1.4523809523809501</v>
      </c>
      <c r="AJ138" s="11">
        <v>1.56</v>
      </c>
      <c r="AK138" s="11">
        <v>1.2195121951219501</v>
      </c>
      <c r="AL138" s="11">
        <v>1.5145631067961201</v>
      </c>
      <c r="AM138" s="11">
        <v>1.83536585365854</v>
      </c>
      <c r="AN138" s="11">
        <v>1.2372093023255799</v>
      </c>
      <c r="AO138" s="11">
        <v>1.53164556962025</v>
      </c>
      <c r="AP138" s="11">
        <v>1.7071129707113</v>
      </c>
      <c r="AQ138" s="11">
        <v>1.33415841584158</v>
      </c>
      <c r="AR138" s="11">
        <v>1.4758454106280201</v>
      </c>
      <c r="AS138" s="11">
        <v>1.80258302583026</v>
      </c>
      <c r="AT138" s="39">
        <v>1.1595092024539877</v>
      </c>
      <c r="AU138" s="39">
        <v>1.63380281690141</v>
      </c>
      <c r="AV138" s="39">
        <v>1.5698324022346399</v>
      </c>
      <c r="AW138" s="39">
        <v>1.553191</v>
      </c>
      <c r="AX138" s="39">
        <v>1.452555</v>
      </c>
      <c r="AY138" s="39">
        <v>1.4305559999999999</v>
      </c>
      <c r="AZ138" s="39">
        <v>1.266667</v>
      </c>
      <c r="BA138" s="39">
        <v>1.384298</v>
      </c>
      <c r="BB138" s="39">
        <v>1.5430459999999999</v>
      </c>
      <c r="BC138" s="39">
        <v>1.37931</v>
      </c>
      <c r="BD138" s="39">
        <v>1.425287</v>
      </c>
      <c r="BE138" s="39">
        <v>1.84127</v>
      </c>
      <c r="BF138" s="1309"/>
      <c r="BG138" s="39"/>
      <c r="BH138" s="39"/>
      <c r="BI138" s="39"/>
      <c r="BJ138" s="39"/>
      <c r="BK138" s="39"/>
      <c r="BL138" s="39"/>
      <c r="BM138" s="39"/>
    </row>
    <row r="139" spans="1:65" x14ac:dyDescent="0.25">
      <c r="A139" s="37" t="s">
        <v>170</v>
      </c>
      <c r="B139" s="19" t="s">
        <v>45</v>
      </c>
      <c r="C139" s="49">
        <f t="shared" si="167"/>
        <v>1.3249097472924187</v>
      </c>
      <c r="D139" s="49">
        <f t="shared" si="167"/>
        <v>1.4914529914529915</v>
      </c>
      <c r="E139" s="49">
        <f t="shared" si="167"/>
        <v>1.5285474391267841</v>
      </c>
      <c r="F139" s="49">
        <f t="shared" si="167"/>
        <v>1.4410714285714286</v>
      </c>
      <c r="H139" s="49">
        <f t="shared" si="168"/>
        <v>1.2920792079207921</v>
      </c>
      <c r="I139" s="49">
        <f t="shared" si="168"/>
        <v>1.2904564315352698</v>
      </c>
      <c r="J139" s="49">
        <f t="shared" si="168"/>
        <v>1.403361344537815</v>
      </c>
      <c r="K139" s="49">
        <f t="shared" si="168"/>
        <v>1.5984848484848484</v>
      </c>
      <c r="L139" s="49">
        <f t="shared" si="168"/>
        <v>1.3821656050955413</v>
      </c>
      <c r="M139" s="49">
        <f t="shared" si="168"/>
        <v>1.6899224806201549</v>
      </c>
      <c r="N139" s="49">
        <f t="shared" si="168"/>
        <v>1.5490506329113924</v>
      </c>
      <c r="O139" s="49">
        <f t="shared" si="168"/>
        <v>1.5442600276625174</v>
      </c>
      <c r="P139" s="49">
        <f t="shared" si="168"/>
        <v>1.51854714064915</v>
      </c>
      <c r="Q139" s="49">
        <f t="shared" si="168"/>
        <v>1.479020979020979</v>
      </c>
      <c r="R139" s="49">
        <f t="shared" si="168"/>
        <v>1.6932314410480349</v>
      </c>
      <c r="S139" s="49">
        <f t="shared" si="168"/>
        <v>1.4523160762942779</v>
      </c>
      <c r="T139" s="49">
        <f t="shared" si="168"/>
        <v>1.3615635179153094</v>
      </c>
      <c r="V139" s="11">
        <v>1.25</v>
      </c>
      <c r="W139" s="11">
        <v>1.2037037037036999</v>
      </c>
      <c r="X139" s="11">
        <v>1.38095238095238</v>
      </c>
      <c r="Y139" s="11">
        <v>1.2931034482758601</v>
      </c>
      <c r="Z139" s="11">
        <v>1.234375</v>
      </c>
      <c r="AA139" s="11">
        <v>1.3193277310924401</v>
      </c>
      <c r="AB139" s="11">
        <v>1.4594594594594601</v>
      </c>
      <c r="AC139" s="11">
        <v>1.0930232558139501</v>
      </c>
      <c r="AD139" s="11">
        <v>1.53125</v>
      </c>
      <c r="AE139" s="11">
        <v>1.3208955223880601</v>
      </c>
      <c r="AF139" s="11">
        <v>1.9559748427673</v>
      </c>
      <c r="AG139" s="11">
        <v>1.48224852071006</v>
      </c>
      <c r="AH139" s="11">
        <v>1.1340206185567001</v>
      </c>
      <c r="AI139" s="11">
        <v>1.2396694214876001</v>
      </c>
      <c r="AJ139" s="11">
        <v>1.8125</v>
      </c>
      <c r="AK139" s="11">
        <v>2.1081081081081101</v>
      </c>
      <c r="AL139" s="11">
        <v>1.8428571428571401</v>
      </c>
      <c r="AM139" s="11">
        <v>1.51655629139073</v>
      </c>
      <c r="AN139" s="11">
        <v>1.36153846153846</v>
      </c>
      <c r="AO139" s="11">
        <v>1.40692640692641</v>
      </c>
      <c r="AP139" s="11">
        <v>1.76014760147601</v>
      </c>
      <c r="AQ139" s="11">
        <v>1.4972067039106101</v>
      </c>
      <c r="AR139" s="11">
        <v>1.3611111111111101</v>
      </c>
      <c r="AS139" s="11">
        <v>1.6905487804878001</v>
      </c>
      <c r="AT139" s="39">
        <v>1.5551948051948052</v>
      </c>
      <c r="AU139" s="39">
        <v>1.3946488294314401</v>
      </c>
      <c r="AV139" s="39">
        <v>1.68041237113402</v>
      </c>
      <c r="AW139" s="39">
        <v>1.47482</v>
      </c>
      <c r="AX139" s="39">
        <v>1.4675320000000001</v>
      </c>
      <c r="AY139" s="39">
        <v>1.496324</v>
      </c>
      <c r="AZ139" s="39">
        <v>1.7695650000000001</v>
      </c>
      <c r="BA139" s="39">
        <v>1.6506019999999999</v>
      </c>
      <c r="BB139" s="39">
        <v>1.683616</v>
      </c>
      <c r="BC139" s="39">
        <v>1.0101009999999999</v>
      </c>
      <c r="BD139" s="39">
        <v>1.473282</v>
      </c>
      <c r="BE139" s="39">
        <v>1.751825</v>
      </c>
      <c r="BF139" s="1309"/>
      <c r="BG139" s="39"/>
      <c r="BH139" s="39"/>
      <c r="BI139" s="39"/>
      <c r="BJ139" s="39"/>
      <c r="BK139" s="39"/>
      <c r="BL139" s="39"/>
      <c r="BM139" s="39"/>
    </row>
    <row r="140" spans="1:65" x14ac:dyDescent="0.25">
      <c r="A140" s="37" t="s">
        <v>171</v>
      </c>
      <c r="B140" s="19" t="s">
        <v>46</v>
      </c>
      <c r="C140" s="49">
        <f t="shared" si="167"/>
        <v>1.2972972972972974</v>
      </c>
      <c r="D140" s="49">
        <f t="shared" si="167"/>
        <v>1.2511485451761102</v>
      </c>
      <c r="E140" s="49">
        <f t="shared" si="167"/>
        <v>1.4353658536585365</v>
      </c>
      <c r="F140" s="49">
        <f t="shared" si="167"/>
        <v>1.2237442922374429</v>
      </c>
      <c r="H140" s="49">
        <f t="shared" si="168"/>
        <v>1.1746031746031746</v>
      </c>
      <c r="I140" s="49">
        <f t="shared" si="168"/>
        <v>1.3636363636363635</v>
      </c>
      <c r="J140" s="49">
        <f t="shared" si="168"/>
        <v>1.1867219917012448</v>
      </c>
      <c r="K140" s="49">
        <f t="shared" si="168"/>
        <v>1.7006472491909386</v>
      </c>
      <c r="L140" s="49">
        <f t="shared" si="168"/>
        <v>1.2947976878612717</v>
      </c>
      <c r="M140" s="49">
        <f t="shared" si="168"/>
        <v>1.1725490196078432</v>
      </c>
      <c r="N140" s="49">
        <f t="shared" si="168"/>
        <v>1.42</v>
      </c>
      <c r="O140" s="49">
        <f t="shared" si="168"/>
        <v>1.7461368653421634</v>
      </c>
      <c r="P140" s="49">
        <f t="shared" si="168"/>
        <v>1.4681724845995894</v>
      </c>
      <c r="Q140" s="49">
        <f t="shared" si="168"/>
        <v>1.2835820895522387</v>
      </c>
      <c r="R140" s="49">
        <f t="shared" si="168"/>
        <v>1.5224719101123596</v>
      </c>
      <c r="S140" s="49">
        <f t="shared" si="168"/>
        <v>1.2860824742268042</v>
      </c>
      <c r="T140" s="49">
        <f t="shared" si="168"/>
        <v>1.2293577981651376</v>
      </c>
      <c r="V140" s="11">
        <v>1.2333333333333301</v>
      </c>
      <c r="W140" s="11">
        <v>1.13333333333333</v>
      </c>
      <c r="X140" s="11">
        <v>1.1666666666666701</v>
      </c>
      <c r="Y140" s="11">
        <v>1.6612903225806499</v>
      </c>
      <c r="Z140" s="11">
        <v>1.3176470588235301</v>
      </c>
      <c r="AA140" s="11">
        <v>1.16438356164384</v>
      </c>
      <c r="AB140" s="11">
        <v>1.3114754098360699</v>
      </c>
      <c r="AC140" s="11">
        <v>1.0877192982456101</v>
      </c>
      <c r="AD140" s="11">
        <v>1.17073170731707</v>
      </c>
      <c r="AE140" s="11">
        <v>1.1451612903225801</v>
      </c>
      <c r="AF140" s="11">
        <v>1.9074074074074101</v>
      </c>
      <c r="AG140" s="11">
        <v>1.9722222222222201</v>
      </c>
      <c r="AH140" s="11">
        <v>1.14772727272727</v>
      </c>
      <c r="AI140" s="11">
        <v>1.13953488372093</v>
      </c>
      <c r="AJ140" s="11">
        <v>1.44767441860465</v>
      </c>
      <c r="AK140" s="11">
        <v>0.97222222222222199</v>
      </c>
      <c r="AL140" s="11">
        <v>1.26506024096386</v>
      </c>
      <c r="AM140" s="11">
        <v>1.390625</v>
      </c>
      <c r="AN140" s="11">
        <v>1.34615384615385</v>
      </c>
      <c r="AO140" s="11">
        <v>1.30666666666667</v>
      </c>
      <c r="AP140" s="11">
        <v>1.5459183673469401</v>
      </c>
      <c r="AQ140" s="11">
        <v>1.53913043478261</v>
      </c>
      <c r="AR140" s="11">
        <v>1.8518518518518501</v>
      </c>
      <c r="AS140" s="11">
        <v>1.8</v>
      </c>
      <c r="AT140" s="39">
        <v>1.1857142857142857</v>
      </c>
      <c r="AU140" s="39">
        <v>1.4166666666666701</v>
      </c>
      <c r="AV140" s="39">
        <v>1.64719626168224</v>
      </c>
      <c r="AW140" s="39">
        <v>1.1153850000000001</v>
      </c>
      <c r="AX140" s="39">
        <v>1.428571</v>
      </c>
      <c r="AY140" s="39">
        <v>1.4558819999999999</v>
      </c>
      <c r="AZ140" s="39">
        <v>1.815385</v>
      </c>
      <c r="BA140" s="39">
        <v>1.17</v>
      </c>
      <c r="BB140" s="39">
        <v>1.5</v>
      </c>
      <c r="BC140" s="39">
        <v>1.05</v>
      </c>
      <c r="BD140" s="39">
        <v>1.141791</v>
      </c>
      <c r="BE140" s="39">
        <v>1.5057469999999999</v>
      </c>
      <c r="BF140" s="1309"/>
      <c r="BG140" s="39"/>
      <c r="BH140" s="39"/>
      <c r="BI140" s="39"/>
      <c r="BJ140" s="39"/>
      <c r="BK140" s="39"/>
      <c r="BL140" s="39"/>
      <c r="BM140" s="39"/>
    </row>
    <row r="141" spans="1:65" x14ac:dyDescent="0.25">
      <c r="A141" s="37" t="s">
        <v>172</v>
      </c>
      <c r="B141" s="19" t="s">
        <v>47</v>
      </c>
      <c r="C141" s="49">
        <f t="shared" si="167"/>
        <v>1.2212389380530972</v>
      </c>
      <c r="D141" s="49">
        <f t="shared" si="167"/>
        <v>1.3647058823529412</v>
      </c>
      <c r="E141" s="49">
        <f t="shared" si="167"/>
        <v>1.2885375494071147</v>
      </c>
      <c r="F141" s="49">
        <f t="shared" si="167"/>
        <v>1.2712177121771218</v>
      </c>
      <c r="H141" s="49">
        <f t="shared" si="168"/>
        <v>1.2871287128712872</v>
      </c>
      <c r="I141" s="49">
        <f t="shared" si="168"/>
        <v>1.1685393258426966</v>
      </c>
      <c r="J141" s="49">
        <f t="shared" si="168"/>
        <v>1.1928251121076232</v>
      </c>
      <c r="K141" s="49">
        <f t="shared" si="168"/>
        <v>1.5439189189189189</v>
      </c>
      <c r="L141" s="49">
        <f t="shared" si="168"/>
        <v>1.3771929824561404</v>
      </c>
      <c r="M141" s="49">
        <f t="shared" si="168"/>
        <v>1.4098360655737705</v>
      </c>
      <c r="N141" s="49">
        <f t="shared" si="168"/>
        <v>1.2964601769911503</v>
      </c>
      <c r="O141" s="49">
        <f t="shared" si="168"/>
        <v>1.8617886178861789</v>
      </c>
      <c r="P141" s="49">
        <f t="shared" si="168"/>
        <v>1.2117903930131004</v>
      </c>
      <c r="Q141" s="49">
        <f t="shared" si="168"/>
        <v>1.3823529411764706</v>
      </c>
      <c r="R141" s="49">
        <f t="shared" si="168"/>
        <v>1.3376623376623376</v>
      </c>
      <c r="S141" s="49">
        <f t="shared" si="168"/>
        <v>1.451048951048951</v>
      </c>
      <c r="T141" s="49">
        <f t="shared" si="168"/>
        <v>1.2964601769911503</v>
      </c>
      <c r="V141" s="11">
        <v>1.03125</v>
      </c>
      <c r="W141" s="11">
        <v>1.1481481481481499</v>
      </c>
      <c r="X141" s="11">
        <v>1.5714285714285701</v>
      </c>
      <c r="Y141" s="11">
        <v>1.4807692307692299</v>
      </c>
      <c r="Z141" s="11">
        <v>1.0447761194029801</v>
      </c>
      <c r="AA141" s="11">
        <v>1.0338983050847499</v>
      </c>
      <c r="AB141" s="11">
        <v>1.2666666666666699</v>
      </c>
      <c r="AC141" s="11">
        <v>1.1372549019607801</v>
      </c>
      <c r="AD141" s="11">
        <v>1.1785714285714299</v>
      </c>
      <c r="AE141" s="11">
        <v>1.19354838709677</v>
      </c>
      <c r="AF141" s="11">
        <v>1.9032258064516101</v>
      </c>
      <c r="AG141" s="11">
        <v>1.5363636363636399</v>
      </c>
      <c r="AH141" s="11">
        <v>1.0370370370370401</v>
      </c>
      <c r="AI141" s="11">
        <v>1.25757575757576</v>
      </c>
      <c r="AJ141" s="11">
        <v>1.62037037037037</v>
      </c>
      <c r="AK141" s="11">
        <v>1.02803738317757</v>
      </c>
      <c r="AL141" s="11">
        <v>1.4615384615384599</v>
      </c>
      <c r="AM141" s="11">
        <v>1.6549295774647901</v>
      </c>
      <c r="AN141" s="11">
        <v>1.13953488372093</v>
      </c>
      <c r="AO141" s="11">
        <v>1.19047619047619</v>
      </c>
      <c r="AP141" s="11">
        <v>1.5584415584415601</v>
      </c>
      <c r="AQ141" s="11">
        <v>1.4468085106383</v>
      </c>
      <c r="AR141" s="11">
        <v>1.80952380952381</v>
      </c>
      <c r="AS141" s="11">
        <v>2.02941176470588</v>
      </c>
      <c r="AT141" s="39">
        <v>0.91111111111111109</v>
      </c>
      <c r="AU141" s="39">
        <v>1.20547945205479</v>
      </c>
      <c r="AV141" s="39">
        <v>1.3378378378378399</v>
      </c>
      <c r="AW141" s="39">
        <v>1.404255</v>
      </c>
      <c r="AX141" s="39">
        <v>1.492308</v>
      </c>
      <c r="AY141" s="39">
        <v>1.2338709999999999</v>
      </c>
      <c r="AZ141" s="39">
        <v>1.232143</v>
      </c>
      <c r="BA141" s="39">
        <v>1.3863639999999999</v>
      </c>
      <c r="BB141" s="39">
        <v>1.4074070000000001</v>
      </c>
      <c r="BC141" s="39">
        <v>1.0857140000000001</v>
      </c>
      <c r="BD141" s="39">
        <v>1.644231</v>
      </c>
      <c r="BE141" s="39">
        <v>1.5</v>
      </c>
      <c r="BF141" s="1309"/>
      <c r="BG141" s="39"/>
      <c r="BH141" s="39"/>
      <c r="BI141" s="39"/>
      <c r="BJ141" s="39"/>
      <c r="BK141" s="39"/>
      <c r="BL141" s="39"/>
      <c r="BM141" s="39"/>
    </row>
    <row r="142" spans="1:65" x14ac:dyDescent="0.25">
      <c r="A142" s="37" t="s">
        <v>173</v>
      </c>
      <c r="B142" s="19" t="s">
        <v>48</v>
      </c>
      <c r="C142" s="49">
        <f t="shared" si="167"/>
        <v>1.0476190476190477</v>
      </c>
      <c r="D142" s="49">
        <f t="shared" si="167"/>
        <v>1.4837662337662338</v>
      </c>
      <c r="E142" s="49">
        <f t="shared" si="167"/>
        <v>1.6550925925925926</v>
      </c>
      <c r="F142" s="49">
        <f t="shared" si="167"/>
        <v>1.5264623955431755</v>
      </c>
      <c r="H142" s="49">
        <f t="shared" si="168"/>
        <v>1.0833333333333333</v>
      </c>
      <c r="I142" s="49">
        <f t="shared" si="168"/>
        <v>1.064516129032258</v>
      </c>
      <c r="J142" s="49">
        <f t="shared" si="168"/>
        <v>1.053191489361702</v>
      </c>
      <c r="K142" s="49">
        <f t="shared" si="168"/>
        <v>1.8307692307692307</v>
      </c>
      <c r="L142" s="49">
        <f t="shared" si="168"/>
        <v>1.6601941747572815</v>
      </c>
      <c r="M142" s="49">
        <f t="shared" si="168"/>
        <v>1.5</v>
      </c>
      <c r="N142" s="49">
        <f t="shared" si="168"/>
        <v>1.4602803738317758</v>
      </c>
      <c r="O142" s="49">
        <f t="shared" si="168"/>
        <v>2.1786941580756012</v>
      </c>
      <c r="P142" s="49">
        <f t="shared" si="168"/>
        <v>1.4015544041450778</v>
      </c>
      <c r="Q142" s="49">
        <f t="shared" si="168"/>
        <v>1.9361702127659575</v>
      </c>
      <c r="R142" s="49">
        <f t="shared" si="168"/>
        <v>1.702054794520548</v>
      </c>
      <c r="S142" s="49">
        <f t="shared" si="168"/>
        <v>1.6877729257641922</v>
      </c>
      <c r="T142" s="49">
        <f t="shared" si="168"/>
        <v>1.4539473684210527</v>
      </c>
      <c r="V142" s="11">
        <v>1</v>
      </c>
      <c r="W142" s="11">
        <v>1.1666666666666701</v>
      </c>
      <c r="X142" s="11">
        <v>1</v>
      </c>
      <c r="Y142" s="11">
        <v>1</v>
      </c>
      <c r="Z142" s="11">
        <v>1</v>
      </c>
      <c r="AA142" s="11">
        <v>1.15384615384615</v>
      </c>
      <c r="AB142" s="11">
        <v>1</v>
      </c>
      <c r="AC142" s="11">
        <v>0.86363636363636398</v>
      </c>
      <c r="AD142" s="11">
        <v>1.15384615384615</v>
      </c>
      <c r="AE142" s="11">
        <v>0.86538461538461497</v>
      </c>
      <c r="AF142" s="11">
        <v>2.2962962962962998</v>
      </c>
      <c r="AG142" s="11">
        <v>1.83</v>
      </c>
      <c r="AH142" s="11">
        <v>1.6</v>
      </c>
      <c r="AI142" s="11">
        <v>1.3333333333333299</v>
      </c>
      <c r="AJ142" s="11">
        <v>1.8571428571428601</v>
      </c>
      <c r="AK142" s="11">
        <v>1.38709677419355</v>
      </c>
      <c r="AL142" s="11">
        <v>1.3076923076923099</v>
      </c>
      <c r="AM142" s="11">
        <v>1.6956521739130399</v>
      </c>
      <c r="AN142" s="11">
        <v>1.0943396226415101</v>
      </c>
      <c r="AO142" s="11">
        <v>1.3373493975903601</v>
      </c>
      <c r="AP142" s="11">
        <v>1.8397435897435901</v>
      </c>
      <c r="AQ142" s="11">
        <v>1.63736263736264</v>
      </c>
      <c r="AR142" s="11">
        <v>2.1187499999999999</v>
      </c>
      <c r="AS142" s="11">
        <v>2.62916666666667</v>
      </c>
      <c r="AT142" s="39">
        <v>1.3</v>
      </c>
      <c r="AU142" s="39">
        <v>1.4718309859154901</v>
      </c>
      <c r="AV142" s="39">
        <v>1.41044776119403</v>
      </c>
      <c r="AW142" s="39">
        <v>1.917808</v>
      </c>
      <c r="AX142" s="39">
        <v>1.885246</v>
      </c>
      <c r="AY142" s="39">
        <v>2.018519</v>
      </c>
      <c r="AZ142" s="39">
        <v>1.5784309999999999</v>
      </c>
      <c r="BA142" s="39">
        <v>1.55</v>
      </c>
      <c r="BB142" s="39">
        <v>1.927273</v>
      </c>
      <c r="BC142" s="39">
        <v>1.5555559999999999</v>
      </c>
      <c r="BD142" s="39">
        <v>1.2830189999999999</v>
      </c>
      <c r="BE142" s="39">
        <v>1.951327</v>
      </c>
      <c r="BF142" s="1309"/>
      <c r="BG142" s="39"/>
      <c r="BH142" s="39"/>
      <c r="BI142" s="39"/>
      <c r="BJ142" s="39"/>
      <c r="BK142" s="39"/>
      <c r="BL142" s="39"/>
      <c r="BM142" s="39"/>
    </row>
    <row r="143" spans="1:65" x14ac:dyDescent="0.25">
      <c r="A143" s="37" t="s">
        <v>174</v>
      </c>
      <c r="B143" s="19" t="s">
        <v>49</v>
      </c>
      <c r="C143" s="49" t="str">
        <f t="shared" si="167"/>
        <v>-</v>
      </c>
      <c r="D143" s="49" t="str">
        <f t="shared" si="167"/>
        <v>-</v>
      </c>
      <c r="E143" s="49">
        <f t="shared" si="167"/>
        <v>1.3246376811594203</v>
      </c>
      <c r="F143" s="49">
        <f t="shared" si="167"/>
        <v>1.350418410041841</v>
      </c>
      <c r="H143" s="49" t="str">
        <f t="shared" si="168"/>
        <v>-</v>
      </c>
      <c r="I143" s="49" t="str">
        <f t="shared" si="168"/>
        <v>-</v>
      </c>
      <c r="J143" s="49" t="str">
        <f t="shared" si="168"/>
        <v>-</v>
      </c>
      <c r="K143" s="49" t="str">
        <f t="shared" si="168"/>
        <v>-</v>
      </c>
      <c r="L143" s="49" t="str">
        <f t="shared" si="168"/>
        <v>-</v>
      </c>
      <c r="M143" s="49" t="str">
        <f t="shared" si="168"/>
        <v>-</v>
      </c>
      <c r="N143" s="49" t="str">
        <f t="shared" si="168"/>
        <v>-</v>
      </c>
      <c r="O143" s="49" t="str">
        <f t="shared" si="168"/>
        <v>-</v>
      </c>
      <c r="P143" s="49">
        <f t="shared" si="168"/>
        <v>1.2946428571428572</v>
      </c>
      <c r="Q143" s="49">
        <f t="shared" si="168"/>
        <v>1.308457711442786</v>
      </c>
      <c r="R143" s="49">
        <f t="shared" si="168"/>
        <v>1.2553956834532374</v>
      </c>
      <c r="S143" s="49">
        <f t="shared" si="168"/>
        <v>1.2522935779816513</v>
      </c>
      <c r="T143" s="49">
        <f t="shared" si="168"/>
        <v>1.3503184713375795</v>
      </c>
      <c r="U143" s="7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39"/>
      <c r="AU143" s="39">
        <v>1.2089552238806001</v>
      </c>
      <c r="AV143" s="39">
        <v>1.4222222222222201</v>
      </c>
      <c r="AW143" s="39">
        <v>1.382609</v>
      </c>
      <c r="AX143" s="39">
        <v>1.295455</v>
      </c>
      <c r="AY143" s="39">
        <v>1.119048</v>
      </c>
      <c r="AZ143" s="39">
        <v>1.53125</v>
      </c>
      <c r="BA143" s="39">
        <v>1.1530609999999999</v>
      </c>
      <c r="BB143" s="39">
        <v>1.1896549999999999</v>
      </c>
      <c r="BC143" s="39">
        <v>1.152542</v>
      </c>
      <c r="BD143" s="39">
        <v>1.236364</v>
      </c>
      <c r="BE143" s="39">
        <v>1.3173079999999999</v>
      </c>
      <c r="BF143" s="1309"/>
      <c r="BG143" s="39"/>
      <c r="BH143" s="39"/>
      <c r="BI143" s="39"/>
      <c r="BJ143" s="39"/>
      <c r="BK143" s="39"/>
      <c r="BL143" s="39"/>
      <c r="BM143" s="39"/>
    </row>
    <row r="144" spans="1:65" x14ac:dyDescent="0.25">
      <c r="A144" s="37" t="s">
        <v>353</v>
      </c>
      <c r="B144" s="3" t="s">
        <v>150</v>
      </c>
      <c r="C144" s="49">
        <f t="shared" si="167"/>
        <v>1.3447058823529412</v>
      </c>
      <c r="D144" s="49">
        <f t="shared" si="167"/>
        <v>1.4355760773966579</v>
      </c>
      <c r="E144" s="49">
        <f t="shared" si="167"/>
        <v>1.5521285838401391</v>
      </c>
      <c r="F144" s="49">
        <f t="shared" si="167"/>
        <v>1.803030303030303</v>
      </c>
      <c r="H144" s="49">
        <f t="shared" si="168"/>
        <v>1.3277511961722488</v>
      </c>
      <c r="I144" s="49">
        <f>IFERROR(I120/I96,"-")</f>
        <v>1.311056105610561</v>
      </c>
      <c r="J144" s="49">
        <f t="shared" si="168"/>
        <v>1.3820023837902264</v>
      </c>
      <c r="K144" s="49">
        <f t="shared" si="168"/>
        <v>1.6739427012278307</v>
      </c>
      <c r="L144" s="49">
        <f t="shared" si="168"/>
        <v>1.4136490250696379</v>
      </c>
      <c r="M144" s="49">
        <f t="shared" si="168"/>
        <v>1.4962735642262166</v>
      </c>
      <c r="N144" s="49">
        <f t="shared" si="168"/>
        <v>1.4846153846153847</v>
      </c>
      <c r="O144" s="49">
        <f t="shared" si="168"/>
        <v>1.724336162058582</v>
      </c>
      <c r="P144" s="49">
        <f t="shared" si="168"/>
        <v>1.5093738945879023</v>
      </c>
      <c r="Q144" s="49">
        <f t="shared" si="168"/>
        <v>1.5696361355081556</v>
      </c>
      <c r="R144" s="49">
        <f t="shared" si="168"/>
        <v>1.5801020408163264</v>
      </c>
      <c r="S144" s="49">
        <f t="shared" si="168"/>
        <v>1.5238500851788757</v>
      </c>
      <c r="T144" s="49">
        <f t="shared" si="168"/>
        <v>1.7248953974895398</v>
      </c>
      <c r="U144" s="7"/>
      <c r="V144" s="53">
        <f>IFERROR(V120/V96,"-")</f>
        <v>1.3053435114503817</v>
      </c>
      <c r="W144" s="53">
        <f t="shared" ref="W144:AZ144" si="169">IFERROR(W120/W96,"-")</f>
        <v>1.1848739495798319</v>
      </c>
      <c r="X144" s="53">
        <f t="shared" si="169"/>
        <v>1.4464285714285714</v>
      </c>
      <c r="Y144" s="53">
        <f t="shared" si="169"/>
        <v>1.430232558139535</v>
      </c>
      <c r="Z144" s="53">
        <f t="shared" si="169"/>
        <v>1.2506024096385542</v>
      </c>
      <c r="AA144" s="53">
        <f t="shared" si="169"/>
        <v>1.2759381898454747</v>
      </c>
      <c r="AB144" s="53">
        <f t="shared" si="169"/>
        <v>1.454183266932271</v>
      </c>
      <c r="AC144" s="53">
        <f t="shared" si="169"/>
        <v>1.1751824817518248</v>
      </c>
      <c r="AD144" s="53">
        <f t="shared" si="169"/>
        <v>1.4457516339869281</v>
      </c>
      <c r="AE144" s="53">
        <f t="shared" si="169"/>
        <v>1.2845911949685536</v>
      </c>
      <c r="AF144" s="53">
        <f t="shared" si="169"/>
        <v>1.9006622516556291</v>
      </c>
      <c r="AG144" s="53">
        <f t="shared" si="169"/>
        <v>1.7685643564356435</v>
      </c>
      <c r="AH144" s="53">
        <f t="shared" si="169"/>
        <v>1.1878172588832487</v>
      </c>
      <c r="AI144" s="53">
        <f t="shared" si="169"/>
        <v>1.248062015503876</v>
      </c>
      <c r="AJ144" s="53">
        <f t="shared" si="169"/>
        <v>1.6473282442748092</v>
      </c>
      <c r="AK144" s="53">
        <f t="shared" si="169"/>
        <v>1.2585895117540686</v>
      </c>
      <c r="AL144" s="53">
        <f t="shared" si="169"/>
        <v>1.4434389140271493</v>
      </c>
      <c r="AM144" s="53">
        <f t="shared" si="169"/>
        <v>1.6525821596244132</v>
      </c>
      <c r="AN144" s="53">
        <f t="shared" si="169"/>
        <v>1.3068592057761732</v>
      </c>
      <c r="AO144" s="53">
        <f t="shared" si="169"/>
        <v>1.3817991631799162</v>
      </c>
      <c r="AP144" s="53">
        <f t="shared" si="169"/>
        <v>1.6891105569409808</v>
      </c>
      <c r="AQ144" s="53">
        <f t="shared" si="169"/>
        <v>1.4686868686868686</v>
      </c>
      <c r="AR144" s="53">
        <f t="shared" si="169"/>
        <v>1.6953367875647669</v>
      </c>
      <c r="AS144" s="53">
        <f t="shared" si="169"/>
        <v>1.8898704358068317</v>
      </c>
      <c r="AT144" s="53">
        <f t="shared" si="169"/>
        <v>1.3797276853252647</v>
      </c>
      <c r="AU144" s="53">
        <f t="shared" si="169"/>
        <v>1.4391304347826086</v>
      </c>
      <c r="AV144" s="53">
        <f t="shared" si="169"/>
        <v>1.630016051364366</v>
      </c>
      <c r="AW144" s="53">
        <f t="shared" si="169"/>
        <v>1.5628415300546448</v>
      </c>
      <c r="AX144" s="53">
        <f t="shared" si="169"/>
        <v>1.662037037037037</v>
      </c>
      <c r="AY144" s="53">
        <f t="shared" si="169"/>
        <v>1.5106035889070146</v>
      </c>
      <c r="AZ144" s="53">
        <f t="shared" si="169"/>
        <v>1.6251402918069584</v>
      </c>
      <c r="BA144" s="53">
        <v>1.564465</v>
      </c>
      <c r="BB144" s="53">
        <v>1.557078</v>
      </c>
      <c r="BC144" s="53">
        <v>1.362195</v>
      </c>
      <c r="BD144" s="53">
        <v>1.4905280000000001</v>
      </c>
      <c r="BE144" s="53">
        <v>1.6205879999999999</v>
      </c>
      <c r="BF144" s="53"/>
      <c r="BG144" s="39"/>
      <c r="BH144" s="39"/>
      <c r="BI144" s="39"/>
      <c r="BJ144" s="39"/>
      <c r="BK144" s="39"/>
      <c r="BL144" s="39"/>
      <c r="BM144" s="39"/>
    </row>
    <row r="145" spans="1:65" x14ac:dyDescent="0.25">
      <c r="A145" s="38" t="s">
        <v>203</v>
      </c>
      <c r="B145" s="3" t="s">
        <v>59</v>
      </c>
      <c r="C145" s="49">
        <f t="shared" si="167"/>
        <v>1.3447058823529412</v>
      </c>
      <c r="D145" s="49">
        <f t="shared" si="167"/>
        <v>1.4355760773966579</v>
      </c>
      <c r="E145" s="49">
        <f t="shared" si="167"/>
        <v>1.5413046476348089</v>
      </c>
      <c r="F145" s="49">
        <f t="shared" si="167"/>
        <v>1.7629286376274329</v>
      </c>
      <c r="H145" s="49">
        <f t="shared" si="168"/>
        <v>1.3277511961722488</v>
      </c>
      <c r="I145" s="49">
        <f>IFERROR(I121/I97,"-")</f>
        <v>1.311056105610561</v>
      </c>
      <c r="J145" s="49">
        <f t="shared" si="168"/>
        <v>1.3820023837902264</v>
      </c>
      <c r="K145" s="49">
        <f t="shared" si="168"/>
        <v>1.6739427012278307</v>
      </c>
      <c r="L145" s="49">
        <f t="shared" si="168"/>
        <v>1.4136490250696379</v>
      </c>
      <c r="M145" s="49">
        <f t="shared" si="168"/>
        <v>1.4962735642262166</v>
      </c>
      <c r="N145" s="49">
        <f t="shared" si="168"/>
        <v>1.4846153846153847</v>
      </c>
      <c r="O145" s="49">
        <f t="shared" si="168"/>
        <v>1.724336162058582</v>
      </c>
      <c r="P145" s="49">
        <f t="shared" si="168"/>
        <v>1.5011908812521266</v>
      </c>
      <c r="Q145" s="49">
        <f t="shared" si="168"/>
        <v>1.5541457657125997</v>
      </c>
      <c r="R145" s="49">
        <f t="shared" si="168"/>
        <v>1.5654433257551152</v>
      </c>
      <c r="S145" s="49">
        <f t="shared" si="168"/>
        <v>1.5080213903743316</v>
      </c>
      <c r="T145" s="49">
        <f t="shared" si="168"/>
        <v>1.6964717254712423</v>
      </c>
      <c r="U145" s="5"/>
      <c r="V145" s="12">
        <v>1.30534351145038</v>
      </c>
      <c r="W145" s="12">
        <v>1.1848739495798299</v>
      </c>
      <c r="X145" s="12">
        <v>1.4464285714285701</v>
      </c>
      <c r="Y145" s="12">
        <v>1.4302325581395301</v>
      </c>
      <c r="Z145" s="12">
        <v>1.25060240963855</v>
      </c>
      <c r="AA145" s="12">
        <v>1.27593818984547</v>
      </c>
      <c r="AB145" s="12">
        <v>1.4541832669322701</v>
      </c>
      <c r="AC145" s="12">
        <v>1.1751824817518199</v>
      </c>
      <c r="AD145" s="12">
        <v>1.4457516339869301</v>
      </c>
      <c r="AE145" s="12">
        <v>1.28459119496855</v>
      </c>
      <c r="AF145" s="12">
        <v>1.90066225165563</v>
      </c>
      <c r="AG145" s="12">
        <v>1.7685643564356399</v>
      </c>
      <c r="AH145" s="12">
        <v>1.1878172588832501</v>
      </c>
      <c r="AI145" s="12">
        <v>1.24806201550388</v>
      </c>
      <c r="AJ145" s="12">
        <v>1.6473282442748101</v>
      </c>
      <c r="AK145" s="12">
        <v>1.25858951175407</v>
      </c>
      <c r="AL145" s="12">
        <v>1.44343891402715</v>
      </c>
      <c r="AM145" s="12">
        <v>1.6525821596244099</v>
      </c>
      <c r="AN145" s="12">
        <v>1.3068592057761701</v>
      </c>
      <c r="AO145" s="12">
        <v>1.38179916317992</v>
      </c>
      <c r="AP145" s="12">
        <v>1.6891105569409799</v>
      </c>
      <c r="AQ145" s="12">
        <v>1.4686868686868699</v>
      </c>
      <c r="AR145" s="12">
        <v>1.69533678756477</v>
      </c>
      <c r="AS145" s="12">
        <v>1.8898704358068299</v>
      </c>
      <c r="AT145" s="39">
        <v>1.3797276853252647</v>
      </c>
      <c r="AU145" s="39">
        <v>1.42350557244174</v>
      </c>
      <c r="AV145" s="39">
        <v>1.62277304415182</v>
      </c>
      <c r="AW145" s="39">
        <v>1.5457540000000001</v>
      </c>
      <c r="AX145" s="39">
        <v>1.6442730000000001</v>
      </c>
      <c r="AY145" s="39">
        <v>1.4976339999999999</v>
      </c>
      <c r="AZ145" s="39">
        <v>1.621885</v>
      </c>
      <c r="BA145" s="39">
        <v>1.544367</v>
      </c>
      <c r="BB145" s="39">
        <v>1.5385949999999999</v>
      </c>
      <c r="BC145" s="39">
        <v>1.348123</v>
      </c>
      <c r="BD145" s="39">
        <v>1.4773160000000001</v>
      </c>
      <c r="BE145" s="39">
        <v>1.6031040000000001</v>
      </c>
      <c r="BF145" s="1309"/>
      <c r="BG145" s="39"/>
      <c r="BH145" s="39"/>
      <c r="BI145" s="39"/>
      <c r="BJ145" s="39"/>
      <c r="BK145" s="39"/>
      <c r="BL145" s="39"/>
      <c r="BM145" s="39"/>
    </row>
    <row r="146" spans="1:65" x14ac:dyDescent="0.25">
      <c r="A146" s="37" t="s">
        <v>32</v>
      </c>
      <c r="B146" s="19"/>
      <c r="F146" s="48"/>
    </row>
    <row r="147" spans="1:65" x14ac:dyDescent="0.25">
      <c r="A147" s="36" t="s">
        <v>81</v>
      </c>
      <c r="B147" s="20" t="s">
        <v>81</v>
      </c>
      <c r="C147" s="1253" t="str">
        <f>$C$3</f>
        <v>YTD '15</v>
      </c>
      <c r="D147" s="1254" t="str">
        <f>$D$3</f>
        <v>YTD '16</v>
      </c>
      <c r="E147" s="1255" t="str">
        <f>$E$3</f>
        <v>YTD '17</v>
      </c>
      <c r="F147" s="1256" t="str">
        <f>$F$3</f>
        <v>YTD '18</v>
      </c>
      <c r="G147" s="2" t="s">
        <v>32</v>
      </c>
      <c r="H147" s="24" t="str">
        <f>$H$3</f>
        <v>Q1 '15</v>
      </c>
      <c r="I147" s="24" t="str">
        <f>$I$3</f>
        <v>Q2 '15</v>
      </c>
      <c r="J147" s="24" t="str">
        <f>$J$3</f>
        <v>Q3 '15</v>
      </c>
      <c r="K147" s="24" t="str">
        <f>$K$3</f>
        <v>Q4 '15</v>
      </c>
      <c r="L147" s="26" t="str">
        <f>$L$3</f>
        <v>Q1 '16</v>
      </c>
      <c r="M147" s="26" t="str">
        <f>$M$3</f>
        <v>Q2 '16</v>
      </c>
      <c r="N147" s="26" t="str">
        <f>$N$3</f>
        <v>Q3 '16</v>
      </c>
      <c r="O147" s="26" t="str">
        <f>$O$3</f>
        <v>Q4 '16</v>
      </c>
      <c r="P147" s="24" t="str">
        <f>$P$3</f>
        <v>Q1 '17</v>
      </c>
      <c r="Q147" s="24" t="str">
        <f>$Q$3</f>
        <v>Q2 '17</v>
      </c>
      <c r="R147" s="24" t="str">
        <f>$R$3</f>
        <v>Q3 '17</v>
      </c>
      <c r="S147" s="24" t="str">
        <f>$S$3</f>
        <v>Q4 '17</v>
      </c>
      <c r="T147" s="1251" t="str">
        <f>T3</f>
        <v>Q1'28</v>
      </c>
      <c r="U147" s="16" t="s">
        <v>32</v>
      </c>
      <c r="V147" s="24" t="s">
        <v>0</v>
      </c>
      <c r="W147" s="24" t="s">
        <v>1</v>
      </c>
      <c r="X147" s="24" t="s">
        <v>2</v>
      </c>
      <c r="Y147" s="24" t="s">
        <v>3</v>
      </c>
      <c r="Z147" s="24" t="s">
        <v>4</v>
      </c>
      <c r="AA147" s="24" t="s">
        <v>5</v>
      </c>
      <c r="AB147" s="24" t="s">
        <v>6</v>
      </c>
      <c r="AC147" s="24" t="s">
        <v>7</v>
      </c>
      <c r="AD147" s="24" t="s">
        <v>8</v>
      </c>
      <c r="AE147" s="24" t="s">
        <v>9</v>
      </c>
      <c r="AF147" s="24" t="s">
        <v>10</v>
      </c>
      <c r="AG147" s="24" t="s">
        <v>11</v>
      </c>
      <c r="AH147" s="25" t="s">
        <v>12</v>
      </c>
      <c r="AI147" s="25" t="s">
        <v>13</v>
      </c>
      <c r="AJ147" s="25" t="s">
        <v>14</v>
      </c>
      <c r="AK147" s="25" t="s">
        <v>15</v>
      </c>
      <c r="AL147" s="25" t="s">
        <v>16</v>
      </c>
      <c r="AM147" s="25" t="s">
        <v>17</v>
      </c>
      <c r="AN147" s="25" t="s">
        <v>18</v>
      </c>
      <c r="AO147" s="25" t="s">
        <v>19</v>
      </c>
      <c r="AP147" s="25" t="s">
        <v>20</v>
      </c>
      <c r="AQ147" s="25" t="s">
        <v>21</v>
      </c>
      <c r="AR147" s="25" t="s">
        <v>22</v>
      </c>
      <c r="AS147" s="25" t="s">
        <v>23</v>
      </c>
      <c r="AT147" s="22" t="s">
        <v>24</v>
      </c>
      <c r="AU147" s="22" t="s">
        <v>25</v>
      </c>
      <c r="AV147" s="22" t="s">
        <v>26</v>
      </c>
      <c r="AW147" s="22" t="s">
        <v>27</v>
      </c>
      <c r="AX147" s="22" t="s">
        <v>28</v>
      </c>
      <c r="AY147" s="22" t="s">
        <v>29</v>
      </c>
      <c r="AZ147" s="27" t="s">
        <v>96</v>
      </c>
      <c r="BA147" s="27" t="s">
        <v>97</v>
      </c>
      <c r="BB147" s="27" t="s">
        <v>98</v>
      </c>
      <c r="BC147" s="27" t="s">
        <v>99</v>
      </c>
      <c r="BD147" s="27" t="s">
        <v>100</v>
      </c>
      <c r="BE147" s="27" t="s">
        <v>101</v>
      </c>
      <c r="BF147" s="1303" t="s">
        <v>748</v>
      </c>
      <c r="BG147" s="1241">
        <v>43118</v>
      </c>
      <c r="BH147" s="1241">
        <v>43149</v>
      </c>
      <c r="BI147" s="1241">
        <v>43177</v>
      </c>
      <c r="BJ147" s="1241">
        <v>43208</v>
      </c>
      <c r="BK147" s="1241">
        <v>43238</v>
      </c>
      <c r="BL147" s="1241">
        <v>43269</v>
      </c>
      <c r="BM147" s="1241">
        <v>43299</v>
      </c>
    </row>
    <row r="148" spans="1:65" x14ac:dyDescent="0.25">
      <c r="A148" s="37"/>
      <c r="B148" s="15" t="s">
        <v>56</v>
      </c>
      <c r="C148" s="1">
        <f>AVERAGE(H148:K148)</f>
        <v>54.285528070599199</v>
      </c>
      <c r="D148" s="1">
        <f>AVERAGE(L148:O148)</f>
        <v>33.307651922263396</v>
      </c>
      <c r="E148" s="1">
        <f>AVERAGE(P148:S148)</f>
        <v>20.795057249947419</v>
      </c>
      <c r="F148" s="1" t="e">
        <f t="shared" ref="F148:F157" si="170">AVERAGE(BG148:BL148)</f>
        <v>#DIV/0!</v>
      </c>
      <c r="H148" s="1">
        <f>AVERAGE(V148:X148)</f>
        <v>47.181531481481478</v>
      </c>
      <c r="I148" s="1">
        <f>AVERAGE(Y148:AA148)</f>
        <v>33.8719865497076</v>
      </c>
      <c r="J148" s="1">
        <f>AVERAGE(AB148:AD148)</f>
        <v>64.592845410628016</v>
      </c>
      <c r="K148" s="1">
        <f>AVERAGE(AE148:AG148)</f>
        <v>71.495748840579708</v>
      </c>
      <c r="L148" s="1">
        <f>AVERAGE(AH148:AJ148)</f>
        <v>16.976511011011009</v>
      </c>
      <c r="M148" s="1">
        <f>AVERAGE(AK148:AM148)</f>
        <v>36.794830787037036</v>
      </c>
      <c r="N148" s="1">
        <f>AVERAGE(AN148:AP148)</f>
        <v>35.187195844385499</v>
      </c>
      <c r="O148" s="1">
        <f>AVERAGE(AQ148:AS148)</f>
        <v>44.272070046620051</v>
      </c>
      <c r="P148" s="1">
        <f>AVERAGE(AT148:AV148)</f>
        <v>37.009197916666665</v>
      </c>
      <c r="Q148" s="1">
        <f>AVERAGE(AW148:AY148)</f>
        <v>12.003255289597638</v>
      </c>
      <c r="R148" s="10">
        <f>AVERAGE(AZ148:BB148)</f>
        <v>12.171325199254591</v>
      </c>
      <c r="S148" s="10">
        <f>AVERAGE(BC148:BE148)</f>
        <v>21.996450594270783</v>
      </c>
      <c r="T148" s="10" t="e">
        <f>AVERAGE(BG148:BI148)</f>
        <v>#DIV/0!</v>
      </c>
      <c r="V148" s="1">
        <f t="shared" ref="V148:BE148" si="171">IFERROR(V49/V76,"")</f>
        <v>32.153166666666664</v>
      </c>
      <c r="W148" s="1">
        <f t="shared" si="171"/>
        <v>12.529277777777777</v>
      </c>
      <c r="X148" s="1">
        <f t="shared" si="171"/>
        <v>96.86215</v>
      </c>
      <c r="Y148" s="1">
        <f t="shared" si="171"/>
        <v>42.081599999999995</v>
      </c>
      <c r="Z148" s="1">
        <f t="shared" si="171"/>
        <v>31.103526315789473</v>
      </c>
      <c r="AA148" s="1">
        <f t="shared" si="171"/>
        <v>28.430833333333332</v>
      </c>
      <c r="AB148" s="1">
        <f t="shared" si="171"/>
        <v>116.72530434782608</v>
      </c>
      <c r="AC148" s="1">
        <f t="shared" si="171"/>
        <v>22.092565217391304</v>
      </c>
      <c r="AD148" s="1">
        <f t="shared" si="171"/>
        <v>54.960666666666668</v>
      </c>
      <c r="AE148" s="1">
        <f t="shared" si="171"/>
        <v>30.144750000000002</v>
      </c>
      <c r="AF148" s="1">
        <f t="shared" si="171"/>
        <v>57.177956521739134</v>
      </c>
      <c r="AG148" s="1">
        <f t="shared" si="171"/>
        <v>127.16454</v>
      </c>
      <c r="AH148" s="1">
        <f t="shared" si="171"/>
        <v>18.171027027027026</v>
      </c>
      <c r="AI148" s="1">
        <f t="shared" si="171"/>
        <v>12.199722222222222</v>
      </c>
      <c r="AJ148" s="1">
        <f t="shared" si="171"/>
        <v>20.558783783783781</v>
      </c>
      <c r="AK148" s="1">
        <f t="shared" si="171"/>
        <v>31.674861111111113</v>
      </c>
      <c r="AL148" s="1">
        <f t="shared" si="171"/>
        <v>33.89303125</v>
      </c>
      <c r="AM148" s="1">
        <f t="shared" si="171"/>
        <v>44.816600000000001</v>
      </c>
      <c r="AN148" s="1">
        <f t="shared" si="171"/>
        <v>36.052241379310345</v>
      </c>
      <c r="AO148" s="1">
        <f t="shared" si="171"/>
        <v>26.10096153846154</v>
      </c>
      <c r="AP148" s="1">
        <f t="shared" si="171"/>
        <v>43.408384615384612</v>
      </c>
      <c r="AQ148" s="1">
        <f t="shared" si="171"/>
        <v>20.13776923076923</v>
      </c>
      <c r="AR148" s="1">
        <f t="shared" si="171"/>
        <v>26.1206</v>
      </c>
      <c r="AS148" s="1">
        <f t="shared" si="171"/>
        <v>86.557840909090913</v>
      </c>
      <c r="AT148" s="1">
        <f t="shared" si="171"/>
        <v>22.866395833333332</v>
      </c>
      <c r="AU148" s="1">
        <f t="shared" si="171"/>
        <v>44.09432291666667</v>
      </c>
      <c r="AV148" s="1">
        <f t="shared" si="171"/>
        <v>44.066875000000003</v>
      </c>
      <c r="AW148" s="1">
        <f t="shared" si="171"/>
        <v>14.734070796460179</v>
      </c>
      <c r="AX148" s="1">
        <f t="shared" si="171"/>
        <v>11.381517857142857</v>
      </c>
      <c r="AY148" s="1">
        <f t="shared" si="171"/>
        <v>9.8941772151898739</v>
      </c>
      <c r="AZ148" s="1">
        <f t="shared" si="171"/>
        <v>10.075342465753424</v>
      </c>
      <c r="BA148" s="1">
        <f t="shared" si="171"/>
        <v>13.329527868852459</v>
      </c>
      <c r="BB148" s="1">
        <f t="shared" si="171"/>
        <v>13.109105263157893</v>
      </c>
      <c r="BC148" s="1">
        <f t="shared" si="171"/>
        <v>15.271776025236594</v>
      </c>
      <c r="BD148" s="1">
        <f t="shared" si="171"/>
        <v>14.863333333333332</v>
      </c>
      <c r="BE148" s="1">
        <f t="shared" si="171"/>
        <v>35.854242424242422</v>
      </c>
      <c r="BF148" s="49"/>
      <c r="BG148" s="1445"/>
      <c r="BH148" s="1445"/>
      <c r="BI148" s="1445"/>
      <c r="BJ148" s="1445"/>
      <c r="BK148" s="1445"/>
      <c r="BL148" s="1445"/>
      <c r="BM148" s="1445"/>
    </row>
    <row r="149" spans="1:65" x14ac:dyDescent="0.25">
      <c r="A149" s="37"/>
      <c r="B149" s="19" t="s">
        <v>43</v>
      </c>
      <c r="C149" s="1">
        <f t="shared" ref="C149:C157" si="172">AVERAGE(H149:K149)</f>
        <v>8.2639379682833258</v>
      </c>
      <c r="D149" s="1">
        <f t="shared" ref="D149:D157" si="173">AVERAGE(L149:O149)</f>
        <v>9.3224781970693602</v>
      </c>
      <c r="E149" s="1">
        <f t="shared" ref="E149:E157" si="174">AVERAGE(P149:S149)</f>
        <v>9.9730843485650986</v>
      </c>
      <c r="F149" s="1" t="e">
        <f t="shared" si="170"/>
        <v>#DIV/0!</v>
      </c>
      <c r="H149" s="1">
        <f t="shared" ref="H149:H157" si="175">AVERAGE(V149:X149)</f>
        <v>5.9869821973268271</v>
      </c>
      <c r="I149" s="1">
        <f t="shared" ref="I149:I157" si="176">AVERAGE(Y149:AA149)</f>
        <v>7.7716913151337756</v>
      </c>
      <c r="J149" s="1">
        <f t="shared" ref="J149:J157" si="177">AVERAGE(AB149:AD149)</f>
        <v>9.3914031581760309</v>
      </c>
      <c r="K149" s="1">
        <f t="shared" ref="K149:K157" si="178">AVERAGE(AE149:AG149)</f>
        <v>9.9056752024966634</v>
      </c>
      <c r="L149" s="1">
        <f t="shared" ref="L149:L157" si="179">AVERAGE(AH149:AJ149)</f>
        <v>8.372215958548944</v>
      </c>
      <c r="M149" s="1">
        <f t="shared" ref="M149:M157" si="180">AVERAGE(AK149:AM149)</f>
        <v>11.181805607056843</v>
      </c>
      <c r="N149" s="1">
        <f t="shared" ref="N149:N157" si="181">AVERAGE(AN149:AP149)</f>
        <v>8.0340496532062193</v>
      </c>
      <c r="O149" s="1">
        <f t="shared" ref="O149:O157" si="182">AVERAGE(AQ149:AS149)</f>
        <v>9.7018415694654383</v>
      </c>
      <c r="P149" s="1">
        <f t="shared" ref="P149:P157" si="183">AVERAGE(AT149:AV149)</f>
        <v>8.6531111809177652</v>
      </c>
      <c r="Q149" s="1">
        <f t="shared" ref="Q149:Q157" si="184">AVERAGE(AW149:AY149)</f>
        <v>10.694145492031859</v>
      </c>
      <c r="R149" s="10">
        <f t="shared" ref="R149:R157" si="185">AVERAGE(AZ149:BB149)</f>
        <v>10.016491982404101</v>
      </c>
      <c r="S149" s="10">
        <f t="shared" ref="S149:S157" si="186">AVERAGE(BC149:BE149)</f>
        <v>10.528588738906667</v>
      </c>
      <c r="T149" s="10" t="e">
        <f t="shared" ref="T149:T157" si="187">AVERAGE(BG149:BI149)</f>
        <v>#DIV/0!</v>
      </c>
      <c r="V149" s="1">
        <f t="shared" ref="V149:BE149" si="188">IFERROR(V50/V77,"")</f>
        <v>6.5908264840182653</v>
      </c>
      <c r="W149" s="1">
        <f t="shared" si="188"/>
        <v>5.2317692307692312</v>
      </c>
      <c r="X149" s="1">
        <f t="shared" si="188"/>
        <v>6.1383508771929831</v>
      </c>
      <c r="Y149" s="1">
        <f t="shared" si="188"/>
        <v>8.984663082437276</v>
      </c>
      <c r="Z149" s="1">
        <f t="shared" si="188"/>
        <v>7.0794759036144583</v>
      </c>
      <c r="AA149" s="1">
        <f t="shared" si="188"/>
        <v>7.2509349593495935</v>
      </c>
      <c r="AB149" s="1">
        <f t="shared" si="188"/>
        <v>9.7639591078066914</v>
      </c>
      <c r="AC149" s="1">
        <f t="shared" si="188"/>
        <v>6.0426475095785444</v>
      </c>
      <c r="AD149" s="1">
        <f t="shared" si="188"/>
        <v>12.367602857142858</v>
      </c>
      <c r="AE149" s="1">
        <f t="shared" si="188"/>
        <v>8.2365053763440859</v>
      </c>
      <c r="AF149" s="1">
        <f t="shared" si="188"/>
        <v>12.213633603238927</v>
      </c>
      <c r="AG149" s="1">
        <f t="shared" si="188"/>
        <v>9.2668866279069775</v>
      </c>
      <c r="AH149" s="1">
        <f t="shared" si="188"/>
        <v>7.8861791044776126</v>
      </c>
      <c r="AI149" s="1">
        <f t="shared" si="188"/>
        <v>4.9552786885245901</v>
      </c>
      <c r="AJ149" s="1">
        <f t="shared" si="188"/>
        <v>12.275190082644629</v>
      </c>
      <c r="AK149" s="1">
        <f t="shared" si="188"/>
        <v>15.339327433628348</v>
      </c>
      <c r="AL149" s="1">
        <f t="shared" si="188"/>
        <v>8.3062112149532723</v>
      </c>
      <c r="AM149" s="1">
        <f t="shared" si="188"/>
        <v>9.8998781725889042</v>
      </c>
      <c r="AN149" s="1">
        <f t="shared" si="188"/>
        <v>7.001379411764721</v>
      </c>
      <c r="AO149" s="1">
        <f t="shared" si="188"/>
        <v>6.9705737100737339</v>
      </c>
      <c r="AP149" s="1">
        <f t="shared" si="188"/>
        <v>10.130195837780203</v>
      </c>
      <c r="AQ149" s="1">
        <f t="shared" si="188"/>
        <v>7.4001452894438371</v>
      </c>
      <c r="AR149" s="1">
        <f t="shared" si="188"/>
        <v>8.1518780748663637</v>
      </c>
      <c r="AS149" s="1">
        <f t="shared" si="188"/>
        <v>13.553501344086111</v>
      </c>
      <c r="AT149" s="1">
        <f t="shared" si="188"/>
        <v>8.6144750000000005</v>
      </c>
      <c r="AU149" s="1">
        <f t="shared" si="188"/>
        <v>5.605291291291306</v>
      </c>
      <c r="AV149" s="1">
        <f t="shared" si="188"/>
        <v>11.739567251461988</v>
      </c>
      <c r="AW149" s="1">
        <f t="shared" si="188"/>
        <v>10.362476923076922</v>
      </c>
      <c r="AX149" s="1">
        <f t="shared" si="188"/>
        <v>10.926064735945486</v>
      </c>
      <c r="AY149" s="1">
        <f t="shared" si="188"/>
        <v>10.793894817073172</v>
      </c>
      <c r="AZ149" s="1">
        <f t="shared" si="188"/>
        <v>9.3595030303030313</v>
      </c>
      <c r="BA149" s="1">
        <f t="shared" si="188"/>
        <v>10.196310033821872</v>
      </c>
      <c r="BB149" s="1">
        <f t="shared" si="188"/>
        <v>10.493662883087399</v>
      </c>
      <c r="BC149" s="1">
        <f t="shared" si="188"/>
        <v>9.3780987261146489</v>
      </c>
      <c r="BD149" s="1">
        <f t="shared" si="188"/>
        <v>11.026100783874581</v>
      </c>
      <c r="BE149" s="1">
        <f t="shared" si="188"/>
        <v>11.18156670673077</v>
      </c>
      <c r="BF149" s="49"/>
      <c r="BG149" s="1445"/>
      <c r="BH149" s="1445"/>
      <c r="BI149" s="1445"/>
      <c r="BJ149" s="1445"/>
      <c r="BK149" s="1445"/>
      <c r="BL149" s="1445"/>
      <c r="BM149" s="1445"/>
    </row>
    <row r="150" spans="1:65" x14ac:dyDescent="0.25">
      <c r="A150" s="37"/>
      <c r="B150" s="19" t="s">
        <v>44</v>
      </c>
      <c r="C150" s="1">
        <f t="shared" si="172"/>
        <v>7.0057775469849712</v>
      </c>
      <c r="D150" s="1">
        <f t="shared" si="173"/>
        <v>5.05598514530669</v>
      </c>
      <c r="E150" s="1">
        <f t="shared" si="174"/>
        <v>3.6587074476572403</v>
      </c>
      <c r="F150" s="1" t="e">
        <f t="shared" si="170"/>
        <v>#DIV/0!</v>
      </c>
      <c r="H150" s="1">
        <f t="shared" si="175"/>
        <v>5.9574550522961474</v>
      </c>
      <c r="I150" s="1">
        <f t="shared" si="176"/>
        <v>5.919821241024084</v>
      </c>
      <c r="J150" s="1">
        <f t="shared" si="177"/>
        <v>7.7482297098353179</v>
      </c>
      <c r="K150" s="1">
        <f t="shared" si="178"/>
        <v>8.3976041847843366</v>
      </c>
      <c r="L150" s="1">
        <f t="shared" si="179"/>
        <v>4.1745484804658863</v>
      </c>
      <c r="M150" s="1">
        <f t="shared" si="180"/>
        <v>5.7862051838441699</v>
      </c>
      <c r="N150" s="1">
        <f t="shared" si="181"/>
        <v>4.8696948766579666</v>
      </c>
      <c r="O150" s="1">
        <f t="shared" si="182"/>
        <v>5.3934920402587379</v>
      </c>
      <c r="P150" s="1">
        <f t="shared" si="183"/>
        <v>4.2300157057664611</v>
      </c>
      <c r="Q150" s="1">
        <f t="shared" si="184"/>
        <v>4.1080236372286025</v>
      </c>
      <c r="R150" s="10">
        <f t="shared" si="185"/>
        <v>3.0390126364644785</v>
      </c>
      <c r="S150" s="10">
        <f t="shared" si="186"/>
        <v>3.2577778111694187</v>
      </c>
      <c r="T150" s="10" t="e">
        <f t="shared" si="187"/>
        <v>#DIV/0!</v>
      </c>
      <c r="V150" s="1">
        <f t="shared" ref="V150:BE150" si="189">IFERROR(V51/V78,"")</f>
        <v>5.2982176470588236</v>
      </c>
      <c r="W150" s="1">
        <f t="shared" si="189"/>
        <v>4.5244403669724766</v>
      </c>
      <c r="X150" s="1">
        <f t="shared" si="189"/>
        <v>8.0497071428571427</v>
      </c>
      <c r="Y150" s="1">
        <f t="shared" si="189"/>
        <v>4.9107256637168142</v>
      </c>
      <c r="Z150" s="1">
        <f t="shared" si="189"/>
        <v>5.9664605263157897</v>
      </c>
      <c r="AA150" s="1">
        <f t="shared" si="189"/>
        <v>6.8822775330396482</v>
      </c>
      <c r="AB150" s="1">
        <f t="shared" si="189"/>
        <v>8.2146923076923084</v>
      </c>
      <c r="AC150" s="1">
        <f t="shared" si="189"/>
        <v>5.193763358778626</v>
      </c>
      <c r="AD150" s="1">
        <f t="shared" si="189"/>
        <v>9.8362334630350183</v>
      </c>
      <c r="AE150" s="1">
        <f t="shared" si="189"/>
        <v>8.1667072463768111</v>
      </c>
      <c r="AF150" s="1">
        <f t="shared" si="189"/>
        <v>6.0068745387453877</v>
      </c>
      <c r="AG150" s="1">
        <f t="shared" si="189"/>
        <v>11.019230769230813</v>
      </c>
      <c r="AH150" s="1">
        <f t="shared" si="189"/>
        <v>2.6912761627906945</v>
      </c>
      <c r="AI150" s="1">
        <f t="shared" si="189"/>
        <v>5.6449776119402983</v>
      </c>
      <c r="AJ150" s="1">
        <f t="shared" si="189"/>
        <v>4.1873916666666666</v>
      </c>
      <c r="AK150" s="1">
        <f t="shared" si="189"/>
        <v>4.1576890756302527</v>
      </c>
      <c r="AL150" s="1">
        <f t="shared" si="189"/>
        <v>5.0802337278106506</v>
      </c>
      <c r="AM150" s="1">
        <f t="shared" si="189"/>
        <v>8.1206927480916047</v>
      </c>
      <c r="AN150" s="1">
        <f t="shared" si="189"/>
        <v>3.5286782786885245</v>
      </c>
      <c r="AO150" s="1">
        <f t="shared" si="189"/>
        <v>4.1514484304932733</v>
      </c>
      <c r="AP150" s="1">
        <f t="shared" si="189"/>
        <v>6.9289579207921035</v>
      </c>
      <c r="AQ150" s="1">
        <f t="shared" si="189"/>
        <v>4.0932141327623128</v>
      </c>
      <c r="AR150" s="1">
        <f t="shared" si="189"/>
        <v>4.568450171821306</v>
      </c>
      <c r="AS150" s="1">
        <f t="shared" si="189"/>
        <v>7.5188118161925939</v>
      </c>
      <c r="AT150" s="1">
        <f t="shared" si="189"/>
        <v>2.0429829749103945</v>
      </c>
      <c r="AU150" s="1">
        <f t="shared" si="189"/>
        <v>4.9631912225705328</v>
      </c>
      <c r="AV150" s="1">
        <f t="shared" si="189"/>
        <v>5.683872919818457</v>
      </c>
      <c r="AW150" s="1">
        <f t="shared" si="189"/>
        <v>4.564862604540024</v>
      </c>
      <c r="AX150" s="1">
        <f t="shared" si="189"/>
        <v>3.9931692307692308</v>
      </c>
      <c r="AY150" s="1">
        <f t="shared" si="189"/>
        <v>3.7660390763765546</v>
      </c>
      <c r="AZ150" s="1">
        <f t="shared" si="189"/>
        <v>2.4720750382848395</v>
      </c>
      <c r="BA150" s="1">
        <f t="shared" si="189"/>
        <v>2.8884240583232077</v>
      </c>
      <c r="BB150" s="1">
        <f t="shared" si="189"/>
        <v>3.7565388127853883</v>
      </c>
      <c r="BC150" s="1">
        <f t="shared" si="189"/>
        <v>2.5347557077625571</v>
      </c>
      <c r="BD150" s="1">
        <f t="shared" si="189"/>
        <v>2.7286124401913874</v>
      </c>
      <c r="BE150" s="1">
        <f t="shared" si="189"/>
        <v>4.5099652855543111</v>
      </c>
      <c r="BF150" s="49"/>
      <c r="BG150" s="1445"/>
      <c r="BH150" s="1445"/>
      <c r="BI150" s="1445"/>
      <c r="BJ150" s="1445"/>
      <c r="BK150" s="1445"/>
      <c r="BL150" s="1445"/>
      <c r="BM150" s="1445"/>
    </row>
    <row r="151" spans="1:65" x14ac:dyDescent="0.25">
      <c r="A151" s="37"/>
      <c r="B151" s="19" t="s">
        <v>45</v>
      </c>
      <c r="C151" s="1">
        <f t="shared" si="172"/>
        <v>5.1923513085856827</v>
      </c>
      <c r="D151" s="1">
        <f t="shared" si="173"/>
        <v>3.8038934871382395</v>
      </c>
      <c r="E151" s="1">
        <f t="shared" si="174"/>
        <v>2.2296818297653718</v>
      </c>
      <c r="F151" s="1" t="e">
        <f t="shared" si="170"/>
        <v>#DIV/0!</v>
      </c>
      <c r="H151" s="1">
        <f t="shared" si="175"/>
        <v>3.7483237314454594</v>
      </c>
      <c r="I151" s="1">
        <f t="shared" si="176"/>
        <v>4.1123764842320272</v>
      </c>
      <c r="J151" s="1">
        <f t="shared" si="177"/>
        <v>5.5019963280687305</v>
      </c>
      <c r="K151" s="1">
        <f t="shared" si="178"/>
        <v>7.4067086905965125</v>
      </c>
      <c r="L151" s="1">
        <f t="shared" si="179"/>
        <v>3.781889058234972</v>
      </c>
      <c r="M151" s="1">
        <f t="shared" si="180"/>
        <v>4.8518852149259253</v>
      </c>
      <c r="N151" s="1">
        <f t="shared" si="181"/>
        <v>3.4002368242413108</v>
      </c>
      <c r="O151" s="1">
        <f t="shared" si="182"/>
        <v>3.1815628511507494</v>
      </c>
      <c r="P151" s="1">
        <f t="shared" si="183"/>
        <v>2.5657301373066295</v>
      </c>
      <c r="Q151" s="1">
        <f t="shared" si="184"/>
        <v>2.3695499839786822</v>
      </c>
      <c r="R151" s="10">
        <f t="shared" si="185"/>
        <v>2.2967770911712493</v>
      </c>
      <c r="S151" s="10">
        <f t="shared" si="186"/>
        <v>1.6866701066049277</v>
      </c>
      <c r="T151" s="10" t="e">
        <f t="shared" si="187"/>
        <v>#DIV/0!</v>
      </c>
      <c r="V151" s="1">
        <f t="shared" ref="V151:BE151" si="190">IFERROR(V52/V79,"")</f>
        <v>4.1451033210332104</v>
      </c>
      <c r="W151" s="1">
        <f t="shared" si="190"/>
        <v>2.6610794117647059</v>
      </c>
      <c r="X151" s="1">
        <f t="shared" si="190"/>
        <v>4.4387884615384614</v>
      </c>
      <c r="Y151" s="1">
        <f t="shared" si="190"/>
        <v>2.920606413994169</v>
      </c>
      <c r="Z151" s="1">
        <f t="shared" si="190"/>
        <v>3.5149638989169674</v>
      </c>
      <c r="AA151" s="1">
        <f t="shared" si="190"/>
        <v>5.901559139784947</v>
      </c>
      <c r="AB151" s="1">
        <f t="shared" si="190"/>
        <v>5.4647199999999998</v>
      </c>
      <c r="AC151" s="1">
        <f t="shared" si="190"/>
        <v>3.0280604534005042</v>
      </c>
      <c r="AD151" s="1">
        <f t="shared" si="190"/>
        <v>8.013208530805688</v>
      </c>
      <c r="AE151" s="1">
        <f t="shared" si="190"/>
        <v>5.6231263858093135</v>
      </c>
      <c r="AF151" s="1">
        <f t="shared" si="190"/>
        <v>8.529864440078585</v>
      </c>
      <c r="AG151" s="1">
        <f t="shared" si="190"/>
        <v>8.067135245901639</v>
      </c>
      <c r="AH151" s="1">
        <f t="shared" si="190"/>
        <v>2.0367464114832536</v>
      </c>
      <c r="AI151" s="1">
        <f t="shared" si="190"/>
        <v>2.6288002812939522</v>
      </c>
      <c r="AJ151" s="1">
        <f t="shared" si="190"/>
        <v>6.6801204819277107</v>
      </c>
      <c r="AK151" s="1">
        <f t="shared" si="190"/>
        <v>5.4992391304347832</v>
      </c>
      <c r="AL151" s="1">
        <f t="shared" si="190"/>
        <v>4.097053738317757</v>
      </c>
      <c r="AM151" s="1">
        <f t="shared" si="190"/>
        <v>4.9593627760252366</v>
      </c>
      <c r="AN151" s="1">
        <f t="shared" si="190"/>
        <v>3.2556662606577347</v>
      </c>
      <c r="AO151" s="1">
        <f t="shared" si="190"/>
        <v>2.6862223806129792</v>
      </c>
      <c r="AP151" s="1">
        <f t="shared" si="190"/>
        <v>4.2588218314532185</v>
      </c>
      <c r="AQ151" s="1">
        <f t="shared" si="190"/>
        <v>2.6414208633093526</v>
      </c>
      <c r="AR151" s="1">
        <f t="shared" si="190"/>
        <v>2.4195079268292683</v>
      </c>
      <c r="AS151" s="1">
        <f t="shared" si="190"/>
        <v>4.4837597633136275</v>
      </c>
      <c r="AT151" s="1">
        <f t="shared" si="190"/>
        <v>1.8293089171974521</v>
      </c>
      <c r="AU151" s="1">
        <f t="shared" si="190"/>
        <v>2.7273640020110657</v>
      </c>
      <c r="AV151" s="1">
        <f t="shared" si="190"/>
        <v>3.1405174927113704</v>
      </c>
      <c r="AW151" s="1">
        <f t="shared" si="190"/>
        <v>3.0724916943521596</v>
      </c>
      <c r="AX151" s="1">
        <f t="shared" si="190"/>
        <v>2.1031105047748975</v>
      </c>
      <c r="AY151" s="1">
        <f t="shared" si="190"/>
        <v>1.9330477528089887</v>
      </c>
      <c r="AZ151" s="1">
        <f t="shared" si="190"/>
        <v>2.7402362204724411</v>
      </c>
      <c r="BA151" s="1">
        <f t="shared" si="190"/>
        <v>2.1059539700805523</v>
      </c>
      <c r="BB151" s="1">
        <f t="shared" si="190"/>
        <v>2.0441410829607549</v>
      </c>
      <c r="BC151" s="1">
        <f t="shared" si="190"/>
        <v>0.95825295950155764</v>
      </c>
      <c r="BD151" s="1">
        <f t="shared" si="190"/>
        <v>1.7447344028520499</v>
      </c>
      <c r="BE151" s="1">
        <f t="shared" si="190"/>
        <v>2.357022957461175</v>
      </c>
      <c r="BF151" s="49"/>
      <c r="BG151" s="1445"/>
      <c r="BH151" s="1445"/>
      <c r="BI151" s="1445"/>
      <c r="BJ151" s="1445"/>
      <c r="BK151" s="1445"/>
      <c r="BL151" s="1445"/>
      <c r="BM151" s="1445"/>
    </row>
    <row r="152" spans="1:65" x14ac:dyDescent="0.25">
      <c r="A152" s="37"/>
      <c r="B152" s="19" t="s">
        <v>46</v>
      </c>
      <c r="C152" s="1">
        <f t="shared" si="172"/>
        <v>5.0701783424183287</v>
      </c>
      <c r="D152" s="1">
        <f t="shared" si="173"/>
        <v>2.936791813638564</v>
      </c>
      <c r="E152" s="1">
        <f t="shared" si="174"/>
        <v>2.7051260312707095</v>
      </c>
      <c r="F152" s="1" t="e">
        <f t="shared" si="170"/>
        <v>#DIV/0!</v>
      </c>
      <c r="H152" s="1">
        <f t="shared" si="175"/>
        <v>2.6621660102692979</v>
      </c>
      <c r="I152" s="1">
        <f t="shared" si="176"/>
        <v>5.6026761582477818</v>
      </c>
      <c r="J152" s="1">
        <f t="shared" si="177"/>
        <v>5.1475296878382011</v>
      </c>
      <c r="K152" s="1">
        <f t="shared" si="178"/>
        <v>6.8683415133180334</v>
      </c>
      <c r="L152" s="1">
        <f t="shared" si="179"/>
        <v>3.2974977199107443</v>
      </c>
      <c r="M152" s="1">
        <f t="shared" si="180"/>
        <v>2.7708824386385693</v>
      </c>
      <c r="N152" s="1">
        <f t="shared" si="181"/>
        <v>2.8359042573147129</v>
      </c>
      <c r="O152" s="1">
        <f t="shared" si="182"/>
        <v>2.8428828386902296</v>
      </c>
      <c r="P152" s="1">
        <f t="shared" si="183"/>
        <v>2.7414068271368905</v>
      </c>
      <c r="Q152" s="1">
        <f t="shared" si="184"/>
        <v>2.5397278965608545</v>
      </c>
      <c r="R152" s="10">
        <f t="shared" si="185"/>
        <v>2.9251607954664891</v>
      </c>
      <c r="S152" s="10">
        <f t="shared" si="186"/>
        <v>2.6142086059186034</v>
      </c>
      <c r="T152" s="10" t="e">
        <f t="shared" si="187"/>
        <v>#DIV/0!</v>
      </c>
      <c r="V152" s="1">
        <f t="shared" ref="V152:BE152" si="191">IFERROR(V53/V80,"")</f>
        <v>2.4204748858447487</v>
      </c>
      <c r="W152" s="1">
        <f t="shared" si="191"/>
        <v>2.0335540540540542</v>
      </c>
      <c r="X152" s="1">
        <f t="shared" si="191"/>
        <v>3.5324690909090908</v>
      </c>
      <c r="Y152" s="1">
        <f t="shared" si="191"/>
        <v>7.8448360927152319</v>
      </c>
      <c r="Z152" s="1">
        <f t="shared" si="191"/>
        <v>4.3261281250000003</v>
      </c>
      <c r="AA152" s="1">
        <f t="shared" si="191"/>
        <v>4.6370642570281122</v>
      </c>
      <c r="AB152" s="1">
        <f t="shared" si="191"/>
        <v>5.8922531120331945</v>
      </c>
      <c r="AC152" s="1">
        <f t="shared" si="191"/>
        <v>3.0479574468085104</v>
      </c>
      <c r="AD152" s="1">
        <f t="shared" si="191"/>
        <v>6.5023785046728975</v>
      </c>
      <c r="AE152" s="1">
        <f t="shared" si="191"/>
        <v>3.9401776859504132</v>
      </c>
      <c r="AF152" s="1">
        <f t="shared" si="191"/>
        <v>7.9721564986737405</v>
      </c>
      <c r="AG152" s="1">
        <f t="shared" si="191"/>
        <v>8.6926903553299493</v>
      </c>
      <c r="AH152" s="1">
        <f t="shared" si="191"/>
        <v>2.5446328871892927</v>
      </c>
      <c r="AI152" s="1">
        <f t="shared" si="191"/>
        <v>2.342115234375</v>
      </c>
      <c r="AJ152" s="1">
        <f t="shared" si="191"/>
        <v>5.0057450381679391</v>
      </c>
      <c r="AK152" s="1">
        <f t="shared" si="191"/>
        <v>2.0575721393034825</v>
      </c>
      <c r="AL152" s="1">
        <f t="shared" si="191"/>
        <v>2.6512443609022558</v>
      </c>
      <c r="AM152" s="1">
        <f t="shared" si="191"/>
        <v>3.6038308157099697</v>
      </c>
      <c r="AN152" s="1">
        <f t="shared" si="191"/>
        <v>2.9135930851063829</v>
      </c>
      <c r="AO152" s="1">
        <f t="shared" si="191"/>
        <v>2.7690724070450101</v>
      </c>
      <c r="AP152" s="1">
        <f t="shared" si="191"/>
        <v>2.8250472797927459</v>
      </c>
      <c r="AQ152" s="1">
        <f t="shared" si="191"/>
        <v>2.3671070578905629</v>
      </c>
      <c r="AR152" s="1">
        <f t="shared" si="191"/>
        <v>1.919484604105572</v>
      </c>
      <c r="AS152" s="1">
        <f t="shared" si="191"/>
        <v>4.2420568540745549</v>
      </c>
      <c r="AT152" s="1">
        <f t="shared" si="191"/>
        <v>0.96757845894263217</v>
      </c>
      <c r="AU152" s="1">
        <f t="shared" si="191"/>
        <v>2.9808950980392157</v>
      </c>
      <c r="AV152" s="1">
        <f t="shared" si="191"/>
        <v>4.2757469244288231</v>
      </c>
      <c r="AW152" s="1">
        <f t="shared" si="191"/>
        <v>2.382046511627907</v>
      </c>
      <c r="AX152" s="1">
        <f t="shared" si="191"/>
        <v>2.6484025559105433</v>
      </c>
      <c r="AY152" s="1">
        <f t="shared" si="191"/>
        <v>2.5887346221441123</v>
      </c>
      <c r="AZ152" s="1">
        <f t="shared" si="191"/>
        <v>3.262088122605364</v>
      </c>
      <c r="BA152" s="1">
        <f t="shared" si="191"/>
        <v>1.7571678486997637</v>
      </c>
      <c r="BB152" s="1">
        <f t="shared" si="191"/>
        <v>3.7562264150943396</v>
      </c>
      <c r="BC152" s="1">
        <f t="shared" si="191"/>
        <v>1.0747404063205417</v>
      </c>
      <c r="BD152" s="1">
        <f t="shared" si="191"/>
        <v>2.1923798185941044</v>
      </c>
      <c r="BE152" s="1">
        <f t="shared" si="191"/>
        <v>4.5755055928411634</v>
      </c>
      <c r="BF152" s="49"/>
      <c r="BG152" s="1445"/>
      <c r="BH152" s="1445"/>
      <c r="BI152" s="1445"/>
      <c r="BJ152" s="1445"/>
      <c r="BK152" s="1445"/>
      <c r="BL152" s="1445"/>
      <c r="BM152" s="1445"/>
    </row>
    <row r="153" spans="1:65" x14ac:dyDescent="0.25">
      <c r="A153" s="37"/>
      <c r="B153" s="19" t="s">
        <v>47</v>
      </c>
      <c r="C153" s="1">
        <f t="shared" si="172"/>
        <v>5.7751888686618758</v>
      </c>
      <c r="D153" s="1">
        <f t="shared" si="173"/>
        <v>4.0233971101149955</v>
      </c>
      <c r="E153" s="1">
        <f t="shared" si="174"/>
        <v>1.8060584157568274</v>
      </c>
      <c r="F153" s="1" t="e">
        <f t="shared" si="170"/>
        <v>#DIV/0!</v>
      </c>
      <c r="H153" s="1">
        <f t="shared" si="175"/>
        <v>3.8014029372838238</v>
      </c>
      <c r="I153" s="1">
        <f t="shared" si="176"/>
        <v>5.1457176159352622</v>
      </c>
      <c r="J153" s="1">
        <f t="shared" si="177"/>
        <v>5.7798070642067465</v>
      </c>
      <c r="K153" s="1">
        <f t="shared" si="178"/>
        <v>8.37382785722167</v>
      </c>
      <c r="L153" s="1">
        <f t="shared" si="179"/>
        <v>3.8601383656992709</v>
      </c>
      <c r="M153" s="1">
        <f t="shared" si="180"/>
        <v>4.3182724451367873</v>
      </c>
      <c r="N153" s="1">
        <f t="shared" si="181"/>
        <v>2.6866362867817486</v>
      </c>
      <c r="O153" s="1">
        <f t="shared" si="182"/>
        <v>5.2285413428421732</v>
      </c>
      <c r="P153" s="1">
        <f t="shared" si="183"/>
        <v>1.7616214199266913</v>
      </c>
      <c r="Q153" s="1">
        <f t="shared" si="184"/>
        <v>1.8337432756148935</v>
      </c>
      <c r="R153" s="10">
        <f t="shared" si="185"/>
        <v>1.5130900838185646</v>
      </c>
      <c r="S153" s="10">
        <f t="shared" si="186"/>
        <v>2.11577888366716</v>
      </c>
      <c r="T153" s="10" t="e">
        <f t="shared" si="187"/>
        <v>#DIV/0!</v>
      </c>
      <c r="V153" s="1">
        <f t="shared" ref="V153:BE153" si="192">IFERROR(V54/V81,"")</f>
        <v>3.407437869822485</v>
      </c>
      <c r="W153" s="1">
        <f t="shared" si="192"/>
        <v>3.6211576086956523</v>
      </c>
      <c r="X153" s="1">
        <f t="shared" si="192"/>
        <v>4.3756133333333338</v>
      </c>
      <c r="Y153" s="1">
        <f t="shared" si="192"/>
        <v>7.6273274509803919</v>
      </c>
      <c r="Z153" s="1">
        <f t="shared" si="192"/>
        <v>4.2316666666666665</v>
      </c>
      <c r="AA153" s="1">
        <f t="shared" si="192"/>
        <v>3.5781587301587301</v>
      </c>
      <c r="AB153" s="1">
        <f t="shared" si="192"/>
        <v>6.4126157407407405</v>
      </c>
      <c r="AC153" s="1">
        <f t="shared" si="192"/>
        <v>3.4290967741935487</v>
      </c>
      <c r="AD153" s="1">
        <f t="shared" si="192"/>
        <v>7.4977086776859503</v>
      </c>
      <c r="AE153" s="1">
        <f t="shared" si="192"/>
        <v>6.3719433962264151</v>
      </c>
      <c r="AF153" s="1">
        <f t="shared" si="192"/>
        <v>8.9208033333333336</v>
      </c>
      <c r="AG153" s="1">
        <f t="shared" si="192"/>
        <v>9.828736842105263</v>
      </c>
      <c r="AH153" s="1">
        <f t="shared" si="192"/>
        <v>1.9719178082191782</v>
      </c>
      <c r="AI153" s="1">
        <f t="shared" si="192"/>
        <v>3.1697131979695432</v>
      </c>
      <c r="AJ153" s="1">
        <f t="shared" si="192"/>
        <v>6.438784090909091</v>
      </c>
      <c r="AK153" s="1">
        <f t="shared" si="192"/>
        <v>3.1960477876106195</v>
      </c>
      <c r="AL153" s="1">
        <f t="shared" si="192"/>
        <v>5.057856127886323</v>
      </c>
      <c r="AM153" s="1">
        <f t="shared" si="192"/>
        <v>4.7009134199134204</v>
      </c>
      <c r="AN153" s="1">
        <f t="shared" si="192"/>
        <v>2.8617603423680458</v>
      </c>
      <c r="AO153" s="1">
        <f t="shared" si="192"/>
        <v>2.0070321543408363</v>
      </c>
      <c r="AP153" s="1">
        <f t="shared" si="192"/>
        <v>3.1911163636363638</v>
      </c>
      <c r="AQ153" s="1">
        <f t="shared" si="192"/>
        <v>1.9856641509433963</v>
      </c>
      <c r="AR153" s="1">
        <f t="shared" si="192"/>
        <v>3.7770566037735849</v>
      </c>
      <c r="AS153" s="1">
        <f t="shared" si="192"/>
        <v>9.9229032738095384</v>
      </c>
      <c r="AT153" s="1">
        <f t="shared" si="192"/>
        <v>0.48317080152671754</v>
      </c>
      <c r="AU153" s="1">
        <f t="shared" si="192"/>
        <v>1.911311986863711</v>
      </c>
      <c r="AV153" s="1">
        <f t="shared" si="192"/>
        <v>2.8903814713896456</v>
      </c>
      <c r="AW153" s="1">
        <f t="shared" si="192"/>
        <v>2.6360863509749306</v>
      </c>
      <c r="AX153" s="1">
        <f t="shared" si="192"/>
        <v>1.6888228299643282</v>
      </c>
      <c r="AY153" s="1">
        <f t="shared" si="192"/>
        <v>1.176320645905421</v>
      </c>
      <c r="AZ153" s="1">
        <f t="shared" si="192"/>
        <v>1.2048347613219095</v>
      </c>
      <c r="BA153" s="1">
        <f t="shared" si="192"/>
        <v>1.4137969924812028</v>
      </c>
      <c r="BB153" s="1">
        <f t="shared" si="192"/>
        <v>1.9206384976525821</v>
      </c>
      <c r="BC153" s="1">
        <f t="shared" si="192"/>
        <v>0.91498527004909991</v>
      </c>
      <c r="BD153" s="1">
        <f t="shared" si="192"/>
        <v>2.397799</v>
      </c>
      <c r="BE153" s="1">
        <f t="shared" si="192"/>
        <v>3.0345523809523809</v>
      </c>
      <c r="BF153" s="49"/>
      <c r="BG153" s="1445"/>
      <c r="BH153" s="1445"/>
      <c r="BI153" s="1445"/>
      <c r="BJ153" s="1445"/>
      <c r="BK153" s="1445"/>
      <c r="BL153" s="1445"/>
      <c r="BM153" s="1445"/>
    </row>
    <row r="154" spans="1:65" x14ac:dyDescent="0.25">
      <c r="A154" s="37"/>
      <c r="B154" s="19" t="s">
        <v>48</v>
      </c>
      <c r="C154" s="1">
        <f t="shared" si="172"/>
        <v>4.9088502001713596</v>
      </c>
      <c r="D154" s="1">
        <f t="shared" si="173"/>
        <v>4.7872927304216581</v>
      </c>
      <c r="E154" s="1">
        <f t="shared" si="174"/>
        <v>3.7152960588015502</v>
      </c>
      <c r="F154" s="1" t="e">
        <f t="shared" si="170"/>
        <v>#DIV/0!</v>
      </c>
      <c r="H154" s="1">
        <f t="shared" si="175"/>
        <v>1.0656137418359271</v>
      </c>
      <c r="I154" s="1">
        <f t="shared" si="176"/>
        <v>1.0325849699795155</v>
      </c>
      <c r="J154" s="1">
        <f t="shared" si="177"/>
        <v>6.7909719866002831</v>
      </c>
      <c r="K154" s="1">
        <f t="shared" si="178"/>
        <v>10.746230102269715</v>
      </c>
      <c r="L154" s="1">
        <f t="shared" si="179"/>
        <v>5.2442299144567315</v>
      </c>
      <c r="M154" s="1">
        <f t="shared" si="180"/>
        <v>3.6594985466154841</v>
      </c>
      <c r="N154" s="1">
        <f t="shared" si="181"/>
        <v>4.0492658519537583</v>
      </c>
      <c r="O154" s="1">
        <f t="shared" si="182"/>
        <v>6.1961766086606573</v>
      </c>
      <c r="P154" s="1">
        <f t="shared" si="183"/>
        <v>3.2825862705952829</v>
      </c>
      <c r="Q154" s="1">
        <f t="shared" si="184"/>
        <v>4.827214045315114</v>
      </c>
      <c r="R154" s="10">
        <f t="shared" si="185"/>
        <v>2.8311800557834825</v>
      </c>
      <c r="S154" s="10">
        <f t="shared" si="186"/>
        <v>3.9202038635123224</v>
      </c>
      <c r="T154" s="10" t="e">
        <f t="shared" si="187"/>
        <v>#DIV/0!</v>
      </c>
      <c r="V154" s="1">
        <f t="shared" ref="V154:BE154" si="193">IFERROR(V55/V82,"")</f>
        <v>0.47460526315789475</v>
      </c>
      <c r="W154" s="1">
        <f t="shared" si="193"/>
        <v>1.4496410256410257</v>
      </c>
      <c r="X154" s="1">
        <f t="shared" si="193"/>
        <v>1.2725949367088607</v>
      </c>
      <c r="Y154" s="1">
        <f t="shared" si="193"/>
        <v>0.60564102564102562</v>
      </c>
      <c r="Z154" s="1">
        <f t="shared" si="193"/>
        <v>-0.34982000000000002</v>
      </c>
      <c r="AA154" s="1">
        <f t="shared" si="193"/>
        <v>2.841933884297521</v>
      </c>
      <c r="AB154" s="1">
        <f t="shared" si="193"/>
        <v>3.8517647058823528</v>
      </c>
      <c r="AC154" s="1">
        <f t="shared" si="193"/>
        <v>3.9380909090909091</v>
      </c>
      <c r="AD154" s="1">
        <f t="shared" si="193"/>
        <v>12.583060344827587</v>
      </c>
      <c r="AE154" s="1">
        <f t="shared" si="193"/>
        <v>3.4396280000000004</v>
      </c>
      <c r="AF154" s="1">
        <f t="shared" si="193"/>
        <v>15.87968656716418</v>
      </c>
      <c r="AG154" s="1">
        <f t="shared" si="193"/>
        <v>12.91937573964497</v>
      </c>
      <c r="AH154" s="1">
        <f t="shared" si="193"/>
        <v>4.197111111111111</v>
      </c>
      <c r="AI154" s="1">
        <f t="shared" si="193"/>
        <v>3.8760633484162899</v>
      </c>
      <c r="AJ154" s="1">
        <f t="shared" si="193"/>
        <v>7.6595152838427945</v>
      </c>
      <c r="AK154" s="1">
        <f t="shared" si="193"/>
        <v>1.645592156862745</v>
      </c>
      <c r="AL154" s="1">
        <f t="shared" si="193"/>
        <v>4.0088852459016397</v>
      </c>
      <c r="AM154" s="1">
        <f t="shared" si="193"/>
        <v>5.3240182370820675</v>
      </c>
      <c r="AN154" s="1">
        <f t="shared" si="193"/>
        <v>2.1859625668449199</v>
      </c>
      <c r="AO154" s="1">
        <f t="shared" si="193"/>
        <v>5.2738941176470595</v>
      </c>
      <c r="AP154" s="1">
        <f t="shared" si="193"/>
        <v>4.6879408713692952</v>
      </c>
      <c r="AQ154" s="1">
        <f t="shared" si="193"/>
        <v>5.5437735191637634</v>
      </c>
      <c r="AR154" s="1">
        <f t="shared" si="193"/>
        <v>3.9029850000000001</v>
      </c>
      <c r="AS154" s="1">
        <f t="shared" si="193"/>
        <v>9.1417713068182103</v>
      </c>
      <c r="AT154" s="1">
        <f t="shared" si="193"/>
        <v>1.7340543337645538</v>
      </c>
      <c r="AU154" s="1">
        <f t="shared" si="193"/>
        <v>4.0283481561822132</v>
      </c>
      <c r="AV154" s="1">
        <f t="shared" si="193"/>
        <v>4.0853563218390807</v>
      </c>
      <c r="AW154" s="1">
        <f t="shared" si="193"/>
        <v>5.4277304964539006</v>
      </c>
      <c r="AX154" s="1">
        <f t="shared" si="193"/>
        <v>4.71486301369863</v>
      </c>
      <c r="AY154" s="1">
        <f t="shared" si="193"/>
        <v>4.3390486257928114</v>
      </c>
      <c r="AZ154" s="1">
        <f t="shared" si="193"/>
        <v>3.2614963503649634</v>
      </c>
      <c r="BA154" s="1">
        <f t="shared" si="193"/>
        <v>1.675571153846154</v>
      </c>
      <c r="BB154" s="1">
        <f t="shared" si="193"/>
        <v>3.55647266313933</v>
      </c>
      <c r="BC154" s="1">
        <f t="shared" si="193"/>
        <v>3.1951763803680984</v>
      </c>
      <c r="BD154" s="1">
        <f t="shared" si="193"/>
        <v>2.0792531250000001</v>
      </c>
      <c r="BE154" s="1">
        <f t="shared" si="193"/>
        <v>6.4861820851688696</v>
      </c>
      <c r="BF154" s="49"/>
      <c r="BG154" s="1445"/>
      <c r="BH154" s="1445"/>
      <c r="BI154" s="1445"/>
      <c r="BJ154" s="1445"/>
      <c r="BK154" s="1445"/>
      <c r="BL154" s="1445"/>
      <c r="BM154" s="1445"/>
    </row>
    <row r="155" spans="1:65" x14ac:dyDescent="0.25">
      <c r="A155" s="37"/>
      <c r="B155" s="19" t="s">
        <v>49</v>
      </c>
      <c r="C155" s="1"/>
      <c r="D155" s="1"/>
      <c r="E155" s="1">
        <f t="shared" si="174"/>
        <v>0.35885676357636254</v>
      </c>
      <c r="F155" s="1" t="e">
        <f t="shared" si="170"/>
        <v>#DIV/0!</v>
      </c>
      <c r="H155" s="1"/>
      <c r="I155" s="1"/>
      <c r="J155" s="1"/>
      <c r="K155" s="1"/>
      <c r="L155" s="1"/>
      <c r="M155" s="1"/>
      <c r="N155" s="1"/>
      <c r="O155" s="1"/>
      <c r="P155" s="1">
        <f t="shared" si="183"/>
        <v>0.57986680069012364</v>
      </c>
      <c r="Q155" s="1">
        <f t="shared" si="184"/>
        <v>0.48208232388576144</v>
      </c>
      <c r="R155" s="10">
        <f t="shared" si="185"/>
        <v>0.18558351779591375</v>
      </c>
      <c r="S155" s="10">
        <f t="shared" si="186"/>
        <v>0.18789441193365145</v>
      </c>
      <c r="T155" s="10" t="e">
        <f t="shared" si="187"/>
        <v>#DIV/0!</v>
      </c>
      <c r="V155" s="1" t="str">
        <f t="shared" ref="V155:BE155" si="194">IFERROR(V56/V83,"")</f>
        <v/>
      </c>
      <c r="W155" s="1" t="str">
        <f t="shared" si="194"/>
        <v/>
      </c>
      <c r="X155" s="1" t="str">
        <f t="shared" si="194"/>
        <v/>
      </c>
      <c r="Y155" s="1" t="str">
        <f t="shared" si="194"/>
        <v/>
      </c>
      <c r="Z155" s="1" t="str">
        <f t="shared" si="194"/>
        <v/>
      </c>
      <c r="AA155" s="1" t="str">
        <f t="shared" si="194"/>
        <v/>
      </c>
      <c r="AB155" s="1" t="str">
        <f t="shared" si="194"/>
        <v/>
      </c>
      <c r="AC155" s="1" t="str">
        <f t="shared" si="194"/>
        <v/>
      </c>
      <c r="AD155" s="1" t="str">
        <f t="shared" si="194"/>
        <v/>
      </c>
      <c r="AE155" s="1" t="str">
        <f t="shared" si="194"/>
        <v/>
      </c>
      <c r="AF155" s="1" t="str">
        <f t="shared" si="194"/>
        <v/>
      </c>
      <c r="AG155" s="1" t="str">
        <f t="shared" si="194"/>
        <v/>
      </c>
      <c r="AH155" s="1" t="str">
        <f t="shared" si="194"/>
        <v/>
      </c>
      <c r="AI155" s="1" t="str">
        <f t="shared" si="194"/>
        <v/>
      </c>
      <c r="AJ155" s="1" t="str">
        <f t="shared" si="194"/>
        <v/>
      </c>
      <c r="AK155" s="1" t="str">
        <f t="shared" si="194"/>
        <v/>
      </c>
      <c r="AL155" s="1" t="str">
        <f t="shared" si="194"/>
        <v/>
      </c>
      <c r="AM155" s="1" t="str">
        <f t="shared" si="194"/>
        <v/>
      </c>
      <c r="AN155" s="1" t="str">
        <f t="shared" si="194"/>
        <v/>
      </c>
      <c r="AO155" s="1" t="str">
        <f t="shared" si="194"/>
        <v/>
      </c>
      <c r="AP155" s="1" t="str">
        <f t="shared" si="194"/>
        <v/>
      </c>
      <c r="AQ155" s="1" t="str">
        <f t="shared" si="194"/>
        <v/>
      </c>
      <c r="AR155" s="1" t="str">
        <f t="shared" si="194"/>
        <v/>
      </c>
      <c r="AS155" s="1" t="str">
        <f t="shared" si="194"/>
        <v/>
      </c>
      <c r="AT155" s="1" t="str">
        <f t="shared" si="194"/>
        <v/>
      </c>
      <c r="AU155" s="1">
        <f t="shared" si="194"/>
        <v>0.69105016077170422</v>
      </c>
      <c r="AV155" s="1">
        <f t="shared" si="194"/>
        <v>0.468683440608543</v>
      </c>
      <c r="AW155" s="1">
        <f t="shared" si="194"/>
        <v>0.92125528317836014</v>
      </c>
      <c r="AX155" s="1">
        <f t="shared" si="194"/>
        <v>0.32650729927007299</v>
      </c>
      <c r="AY155" s="1">
        <f t="shared" si="194"/>
        <v>0.19848438920885114</v>
      </c>
      <c r="AZ155" s="1">
        <f t="shared" si="194"/>
        <v>0.18385780601026142</v>
      </c>
      <c r="BA155" s="1">
        <f t="shared" si="194"/>
        <v>0.19760352242473889</v>
      </c>
      <c r="BB155" s="1">
        <f t="shared" si="194"/>
        <v>0.17528922495274102</v>
      </c>
      <c r="BC155" s="1">
        <f t="shared" si="194"/>
        <v>0.16758690816650776</v>
      </c>
      <c r="BD155" s="1">
        <f t="shared" si="194"/>
        <v>0.14278694404591105</v>
      </c>
      <c r="BE155" s="1">
        <f t="shared" si="194"/>
        <v>0.25330938358853555</v>
      </c>
      <c r="BF155" s="49"/>
      <c r="BG155" s="1445"/>
      <c r="BH155" s="1445"/>
      <c r="BI155" s="1445"/>
      <c r="BJ155" s="1445"/>
      <c r="BK155" s="1445"/>
      <c r="BL155" s="1445"/>
      <c r="BM155" s="1445"/>
    </row>
    <row r="156" spans="1:65" x14ac:dyDescent="0.25">
      <c r="A156" s="37"/>
      <c r="B156" s="3" t="s">
        <v>150</v>
      </c>
      <c r="C156" s="1">
        <f t="shared" si="172"/>
        <v>6.769576980071502</v>
      </c>
      <c r="D156" s="1">
        <f t="shared" si="173"/>
        <v>5.0187396711739183</v>
      </c>
      <c r="E156" s="1">
        <f t="shared" si="174"/>
        <v>4.439614021490458</v>
      </c>
      <c r="F156" s="1" t="e">
        <f t="shared" si="170"/>
        <v>#DIV/0!</v>
      </c>
      <c r="H156" s="1">
        <f t="shared" si="175"/>
        <v>4.6867296295049172</v>
      </c>
      <c r="I156" s="1">
        <f t="shared" si="176"/>
        <v>5.7271631524515909</v>
      </c>
      <c r="J156" s="1">
        <f t="shared" si="177"/>
        <v>7.5191176990875377</v>
      </c>
      <c r="K156" s="1">
        <f t="shared" si="178"/>
        <v>9.1452974392419595</v>
      </c>
      <c r="L156" s="1">
        <f t="shared" si="179"/>
        <v>4.522842769004189</v>
      </c>
      <c r="M156" s="1">
        <f t="shared" si="180"/>
        <v>5.8556440053509391</v>
      </c>
      <c r="N156" s="1">
        <f t="shared" si="181"/>
        <v>4.5533636064934528</v>
      </c>
      <c r="O156" s="1">
        <f t="shared" si="182"/>
        <v>5.1431083038470922</v>
      </c>
      <c r="P156" s="1">
        <f t="shared" si="183"/>
        <v>3.705777142117396</v>
      </c>
      <c r="Q156" s="1">
        <f t="shared" si="184"/>
        <v>4.7624248919110661</v>
      </c>
      <c r="R156" s="10">
        <f t="shared" si="185"/>
        <v>4.1445953982451869</v>
      </c>
      <c r="S156" s="10">
        <f t="shared" si="186"/>
        <v>5.1456586536881836</v>
      </c>
      <c r="T156" s="10" t="e">
        <f t="shared" si="187"/>
        <v>#DIV/0!</v>
      </c>
      <c r="V156" s="1">
        <f t="shared" ref="V156:BE156" si="195">IFERROR(V58/V84,"")</f>
        <v>4.5430639229422063</v>
      </c>
      <c r="W156" s="1">
        <f t="shared" si="195"/>
        <v>3.4044713216957612</v>
      </c>
      <c r="X156" s="1">
        <f t="shared" si="195"/>
        <v>6.1126536438767847</v>
      </c>
      <c r="Y156" s="1">
        <f t="shared" si="195"/>
        <v>6.5344604125083166</v>
      </c>
      <c r="Z156" s="1">
        <f t="shared" si="195"/>
        <v>4.9545435229609316</v>
      </c>
      <c r="AA156" s="1">
        <f t="shared" si="195"/>
        <v>5.6924855218855219</v>
      </c>
      <c r="AB156" s="1">
        <f t="shared" si="195"/>
        <v>8.4965326599326598</v>
      </c>
      <c r="AC156" s="1">
        <f t="shared" si="195"/>
        <v>4.2926062340966924</v>
      </c>
      <c r="AD156" s="1">
        <f t="shared" si="195"/>
        <v>9.7682142032332582</v>
      </c>
      <c r="AE156" s="1">
        <f t="shared" si="195"/>
        <v>6.4383401727861775</v>
      </c>
      <c r="AF156" s="1">
        <f t="shared" si="195"/>
        <v>10.02268216318787</v>
      </c>
      <c r="AG156" s="1">
        <f t="shared" si="195"/>
        <v>10.974869981751835</v>
      </c>
      <c r="AH156" s="1">
        <f t="shared" si="195"/>
        <v>3.0535205047318605</v>
      </c>
      <c r="AI156" s="1">
        <f t="shared" si="195"/>
        <v>3.2741211267605634</v>
      </c>
      <c r="AJ156" s="1">
        <f t="shared" si="195"/>
        <v>7.2408866755201418</v>
      </c>
      <c r="AK156" s="1">
        <f t="shared" si="195"/>
        <v>5.2643840670859587</v>
      </c>
      <c r="AL156" s="1">
        <f t="shared" si="195"/>
        <v>5.2981350164654222</v>
      </c>
      <c r="AM156" s="1">
        <f t="shared" si="195"/>
        <v>7.0044129325014373</v>
      </c>
      <c r="AN156" s="1">
        <f t="shared" si="195"/>
        <v>4.0036643922163284</v>
      </c>
      <c r="AO156" s="1">
        <f t="shared" si="195"/>
        <v>3.98289395973155</v>
      </c>
      <c r="AP156" s="1">
        <f t="shared" si="195"/>
        <v>5.6735324675324819</v>
      </c>
      <c r="AQ156" s="1">
        <f t="shared" si="195"/>
        <v>3.8879908863473944</v>
      </c>
      <c r="AR156" s="1">
        <f t="shared" si="195"/>
        <v>3.8859240863787465</v>
      </c>
      <c r="AS156" s="1">
        <f t="shared" si="195"/>
        <v>7.6554099388151338</v>
      </c>
      <c r="AT156" s="1">
        <f t="shared" si="195"/>
        <v>1.888479588839941</v>
      </c>
      <c r="AU156" s="1">
        <f t="shared" si="195"/>
        <v>3.7009403364632276</v>
      </c>
      <c r="AV156" s="1">
        <f t="shared" si="195"/>
        <v>5.5279115010490187</v>
      </c>
      <c r="AW156" s="1">
        <f t="shared" si="195"/>
        <v>5.1930042283298095</v>
      </c>
      <c r="AX156" s="1">
        <f t="shared" si="195"/>
        <v>4.2596723300970876</v>
      </c>
      <c r="AY156" s="1">
        <f t="shared" si="195"/>
        <v>4.8345981173062995</v>
      </c>
      <c r="AZ156" s="1">
        <f t="shared" si="195"/>
        <v>3.9425398863011183</v>
      </c>
      <c r="BA156" s="1">
        <f t="shared" si="195"/>
        <v>4.0480708822980782</v>
      </c>
      <c r="BB156" s="1">
        <f t="shared" si="195"/>
        <v>4.4431754261363636</v>
      </c>
      <c r="BC156" s="1">
        <f t="shared" si="195"/>
        <v>3.4309162120031185</v>
      </c>
      <c r="BD156" s="1">
        <f t="shared" si="195"/>
        <v>4.4402191915227638</v>
      </c>
      <c r="BE156" s="1">
        <f t="shared" si="195"/>
        <v>7.56584055753867</v>
      </c>
      <c r="BF156" s="49"/>
      <c r="BG156" s="1445"/>
      <c r="BH156" s="1445"/>
      <c r="BI156" s="1445"/>
      <c r="BJ156" s="1445"/>
      <c r="BK156" s="1445"/>
      <c r="BL156" s="1445"/>
      <c r="BM156" s="1445"/>
    </row>
    <row r="157" spans="1:65" x14ac:dyDescent="0.25">
      <c r="A157" s="38"/>
      <c r="B157" s="3" t="s">
        <v>59</v>
      </c>
      <c r="C157" s="1">
        <f t="shared" si="172"/>
        <v>6.8361803594634623</v>
      </c>
      <c r="D157" s="1">
        <f t="shared" si="173"/>
        <v>5.1259836582943512</v>
      </c>
      <c r="E157" s="1">
        <f t="shared" si="174"/>
        <v>2.797757118090586</v>
      </c>
      <c r="F157" s="1" t="e">
        <f t="shared" si="170"/>
        <v>#DIV/0!</v>
      </c>
      <c r="H157" s="1">
        <f t="shared" si="175"/>
        <v>4.6892346883579101</v>
      </c>
      <c r="I157" s="1">
        <f t="shared" si="176"/>
        <v>5.7782753393908441</v>
      </c>
      <c r="J157" s="1">
        <f t="shared" si="177"/>
        <v>7.6789593932492508</v>
      </c>
      <c r="K157" s="1">
        <f t="shared" si="178"/>
        <v>9.1982520168558413</v>
      </c>
      <c r="L157" s="1">
        <f t="shared" si="179"/>
        <v>4.6238166533757026</v>
      </c>
      <c r="M157" s="1">
        <f t="shared" si="180"/>
        <v>5.9833324568818247</v>
      </c>
      <c r="N157" s="1">
        <f t="shared" si="181"/>
        <v>4.6348552390850015</v>
      </c>
      <c r="O157" s="1">
        <f t="shared" si="182"/>
        <v>5.2619302838348752</v>
      </c>
      <c r="P157" s="1">
        <f t="shared" si="183"/>
        <v>3.1381092521833174</v>
      </c>
      <c r="Q157" s="1">
        <f t="shared" si="184"/>
        <v>3.3258772815235247</v>
      </c>
      <c r="R157" s="10">
        <f t="shared" si="185"/>
        <v>2.3657402346696323</v>
      </c>
      <c r="S157" s="10">
        <f t="shared" si="186"/>
        <v>2.3613017039858692</v>
      </c>
      <c r="T157" s="10" t="e">
        <f t="shared" si="187"/>
        <v>#DIV/0!</v>
      </c>
      <c r="U157" s="1" t="str">
        <f t="shared" ref="U157:BA157" si="196">IFERROR(U60/U85,"")</f>
        <v/>
      </c>
      <c r="V157" s="1">
        <f t="shared" si="196"/>
        <v>4.5430639229422063</v>
      </c>
      <c r="W157" s="1">
        <f t="shared" si="196"/>
        <v>3.4044713216957607</v>
      </c>
      <c r="X157" s="1">
        <f t="shared" si="196"/>
        <v>6.1201688204357625</v>
      </c>
      <c r="Y157" s="1">
        <f t="shared" si="196"/>
        <v>6.527805256154358</v>
      </c>
      <c r="Z157" s="1">
        <f t="shared" si="196"/>
        <v>4.9545435229609325</v>
      </c>
      <c r="AA157" s="1">
        <f t="shared" si="196"/>
        <v>5.8524772390572393</v>
      </c>
      <c r="AB157" s="1">
        <f t="shared" si="196"/>
        <v>8.6363008754208757</v>
      </c>
      <c r="AC157" s="1">
        <f t="shared" si="196"/>
        <v>4.3429468193384224</v>
      </c>
      <c r="AD157" s="1">
        <f t="shared" si="196"/>
        <v>10.057630484988453</v>
      </c>
      <c r="AE157" s="1">
        <f t="shared" si="196"/>
        <v>6.5176062095032403</v>
      </c>
      <c r="AF157" s="1">
        <f t="shared" si="196"/>
        <v>10.075338709677419</v>
      </c>
      <c r="AG157" s="1">
        <f t="shared" si="196"/>
        <v>11.001811131386862</v>
      </c>
      <c r="AH157" s="1">
        <f t="shared" si="196"/>
        <v>3.2963911671924291</v>
      </c>
      <c r="AI157" s="1">
        <f t="shared" si="196"/>
        <v>3.3080543661971835</v>
      </c>
      <c r="AJ157" s="1">
        <f t="shared" si="196"/>
        <v>7.2670044267374942</v>
      </c>
      <c r="AK157" s="1">
        <f t="shared" si="196"/>
        <v>5.2719312368972746</v>
      </c>
      <c r="AL157" s="1">
        <f t="shared" si="196"/>
        <v>5.5775060373216245</v>
      </c>
      <c r="AM157" s="1">
        <f t="shared" si="196"/>
        <v>7.100560096426574</v>
      </c>
      <c r="AN157" s="1">
        <f t="shared" si="196"/>
        <v>4.1148154915339905</v>
      </c>
      <c r="AO157" s="1">
        <f t="shared" si="196"/>
        <v>4.0742191946308726</v>
      </c>
      <c r="AP157" s="1">
        <f t="shared" si="196"/>
        <v>5.7155310310901415</v>
      </c>
      <c r="AQ157" s="1">
        <f t="shared" si="196"/>
        <v>3.9584947462473195</v>
      </c>
      <c r="AR157" s="1">
        <f t="shared" si="196"/>
        <v>4.1030236877076574</v>
      </c>
      <c r="AS157" s="1">
        <f t="shared" si="196"/>
        <v>7.7242724175496491</v>
      </c>
      <c r="AT157" s="1">
        <f t="shared" si="196"/>
        <v>1.9723891101321582</v>
      </c>
      <c r="AU157" s="1">
        <f t="shared" si="196"/>
        <v>3.0384177891105444</v>
      </c>
      <c r="AV157" s="1">
        <f t="shared" si="196"/>
        <v>4.4035208573072495</v>
      </c>
      <c r="AW157" s="1">
        <f t="shared" si="196"/>
        <v>3.7937640924464486</v>
      </c>
      <c r="AX157" s="1">
        <f t="shared" si="196"/>
        <v>2.9876340447683498</v>
      </c>
      <c r="AY157" s="1">
        <f t="shared" si="196"/>
        <v>3.1962337073557747</v>
      </c>
      <c r="AZ157" s="1">
        <f t="shared" si="196"/>
        <v>2.3533469516027656</v>
      </c>
      <c r="BA157" s="1">
        <f t="shared" si="196"/>
        <v>2.3375695040999611</v>
      </c>
      <c r="BB157" s="1">
        <f>IFERROR(BB60/BB85,"")</f>
        <v>2.4063042483061707</v>
      </c>
      <c r="BC157" s="1">
        <f>IFERROR(BC60/BC85,"")</f>
        <v>1.6612092595834063</v>
      </c>
      <c r="BD157" s="1">
        <f>IFERROR(BD60/BD85,"")</f>
        <v>1.9693670147521962</v>
      </c>
      <c r="BE157" s="1">
        <f>IFERROR(BE60/BE85,"")</f>
        <v>3.453328837622005</v>
      </c>
      <c r="BF157" s="49"/>
      <c r="BG157" s="1445"/>
      <c r="BH157" s="1445"/>
      <c r="BI157" s="1445"/>
      <c r="BJ157" s="1445"/>
      <c r="BK157" s="1445"/>
      <c r="BL157" s="1445"/>
      <c r="BM157" s="1445"/>
    </row>
    <row r="158" spans="1:65" s="139" customFormat="1" x14ac:dyDescent="0.25">
      <c r="A158" s="37"/>
      <c r="B158" s="19"/>
      <c r="C158" s="19"/>
      <c r="D158" s="19"/>
      <c r="E158" s="19"/>
      <c r="F158" s="19"/>
      <c r="G158" s="2"/>
      <c r="T158" s="153"/>
      <c r="BF158" s="19"/>
      <c r="BG158" s="153"/>
      <c r="BH158" s="153"/>
      <c r="BI158" s="153"/>
      <c r="BJ158" s="153"/>
      <c r="BK158" s="153"/>
      <c r="BL158" s="153"/>
      <c r="BM158" s="1435"/>
    </row>
    <row r="159" spans="1:65" s="139" customFormat="1" x14ac:dyDescent="0.25">
      <c r="A159" s="36" t="s">
        <v>81</v>
      </c>
      <c r="B159" s="20" t="s">
        <v>381</v>
      </c>
      <c r="C159" s="1253" t="str">
        <f>$C$3</f>
        <v>YTD '15</v>
      </c>
      <c r="D159" s="1254" t="str">
        <f>$D$3</f>
        <v>YTD '16</v>
      </c>
      <c r="E159" s="1255" t="str">
        <f>$E$3</f>
        <v>YTD '17</v>
      </c>
      <c r="F159" s="1256" t="str">
        <f>$F$3</f>
        <v>YTD '18</v>
      </c>
      <c r="G159" s="2" t="s">
        <v>32</v>
      </c>
      <c r="H159" s="24" t="str">
        <f>$H$3</f>
        <v>Q1 '15</v>
      </c>
      <c r="I159" s="24" t="str">
        <f>$I$3</f>
        <v>Q2 '15</v>
      </c>
      <c r="J159" s="24" t="str">
        <f>$J$3</f>
        <v>Q3 '15</v>
      </c>
      <c r="K159" s="24" t="str">
        <f>$K$3</f>
        <v>Q4 '15</v>
      </c>
      <c r="L159" s="26" t="str">
        <f>$L$3</f>
        <v>Q1 '16</v>
      </c>
      <c r="M159" s="26" t="str">
        <f>$M$3</f>
        <v>Q2 '16</v>
      </c>
      <c r="N159" s="26" t="str">
        <f>$N$3</f>
        <v>Q3 '16</v>
      </c>
      <c r="O159" s="26" t="str">
        <f>$O$3</f>
        <v>Q4 '16</v>
      </c>
      <c r="P159" s="24" t="str">
        <f>$P$3</f>
        <v>Q1 '17</v>
      </c>
      <c r="Q159" s="24" t="str">
        <f>$Q$3</f>
        <v>Q2 '17</v>
      </c>
      <c r="R159" s="24" t="str">
        <f>$R$3</f>
        <v>Q3 '17</v>
      </c>
      <c r="S159" s="24" t="str">
        <f>$S$3</f>
        <v>Q4 '17</v>
      </c>
      <c r="T159" s="1241" t="str">
        <f>$T$3</f>
        <v>Q1'28</v>
      </c>
      <c r="U159" s="16" t="s">
        <v>32</v>
      </c>
      <c r="V159" s="24" t="s">
        <v>0</v>
      </c>
      <c r="W159" s="24" t="s">
        <v>1</v>
      </c>
      <c r="X159" s="24" t="s">
        <v>2</v>
      </c>
      <c r="Y159" s="24" t="s">
        <v>3</v>
      </c>
      <c r="Z159" s="24" t="s">
        <v>4</v>
      </c>
      <c r="AA159" s="24" t="s">
        <v>5</v>
      </c>
      <c r="AB159" s="24" t="s">
        <v>6</v>
      </c>
      <c r="AC159" s="24" t="s">
        <v>7</v>
      </c>
      <c r="AD159" s="24" t="s">
        <v>8</v>
      </c>
      <c r="AE159" s="24" t="s">
        <v>9</v>
      </c>
      <c r="AF159" s="24" t="s">
        <v>10</v>
      </c>
      <c r="AG159" s="24" t="s">
        <v>11</v>
      </c>
      <c r="AH159" s="25" t="s">
        <v>12</v>
      </c>
      <c r="AI159" s="25" t="s">
        <v>13</v>
      </c>
      <c r="AJ159" s="25" t="s">
        <v>14</v>
      </c>
      <c r="AK159" s="25" t="s">
        <v>15</v>
      </c>
      <c r="AL159" s="25" t="s">
        <v>16</v>
      </c>
      <c r="AM159" s="25" t="s">
        <v>17</v>
      </c>
      <c r="AN159" s="25" t="s">
        <v>18</v>
      </c>
      <c r="AO159" s="25" t="s">
        <v>19</v>
      </c>
      <c r="AP159" s="25" t="s">
        <v>20</v>
      </c>
      <c r="AQ159" s="25" t="s">
        <v>21</v>
      </c>
      <c r="AR159" s="25" t="s">
        <v>22</v>
      </c>
      <c r="AS159" s="25" t="s">
        <v>23</v>
      </c>
      <c r="AT159" s="22" t="s">
        <v>24</v>
      </c>
      <c r="AU159" s="22" t="s">
        <v>25</v>
      </c>
      <c r="AV159" s="22" t="s">
        <v>26</v>
      </c>
      <c r="AW159" s="22" t="s">
        <v>27</v>
      </c>
      <c r="AX159" s="22" t="s">
        <v>28</v>
      </c>
      <c r="AY159" s="22" t="s">
        <v>29</v>
      </c>
      <c r="AZ159" s="27" t="s">
        <v>96</v>
      </c>
      <c r="BA159" s="27" t="s">
        <v>97</v>
      </c>
      <c r="BB159" s="27" t="s">
        <v>98</v>
      </c>
      <c r="BC159" s="27" t="s">
        <v>99</v>
      </c>
      <c r="BD159" s="27" t="s">
        <v>100</v>
      </c>
      <c r="BE159" s="27" t="s">
        <v>101</v>
      </c>
      <c r="BF159" s="1303" t="s">
        <v>748</v>
      </c>
      <c r="BG159" s="1241">
        <v>43118</v>
      </c>
      <c r="BH159" s="1241">
        <v>43149</v>
      </c>
      <c r="BI159" s="1241">
        <v>43177</v>
      </c>
      <c r="BJ159" s="1241">
        <v>43208</v>
      </c>
      <c r="BK159" s="1241">
        <v>43238</v>
      </c>
      <c r="BL159" s="1241">
        <v>43269</v>
      </c>
      <c r="BM159" s="1241">
        <v>43299</v>
      </c>
    </row>
    <row r="160" spans="1:65" s="139" customFormat="1" x14ac:dyDescent="0.25">
      <c r="A160" s="37"/>
      <c r="B160" s="15" t="s">
        <v>56</v>
      </c>
      <c r="C160" s="49">
        <f>IFERROR(C49/C88,"-")</f>
        <v>90.994604938271607</v>
      </c>
      <c r="D160" s="49">
        <f>IFERROR(D49/D88,"-")</f>
        <v>69.011468085106387</v>
      </c>
      <c r="E160" s="49">
        <f>IFERROR(E49/E88,"-")</f>
        <v>39.718908644400791</v>
      </c>
      <c r="F160" s="49">
        <f>IFERROR(F49/F88,"-")</f>
        <v>0</v>
      </c>
      <c r="G160" s="2"/>
      <c r="H160" s="49">
        <f>IFERROR(H49/H88,"-")</f>
        <v>101.53803703703704</v>
      </c>
      <c r="I160" s="49">
        <f t="shared" ref="I160:T167" si="197">IFERROR(I49/I88,"-")</f>
        <v>48.608849999999997</v>
      </c>
      <c r="J160" s="49">
        <f t="shared" si="197"/>
        <v>102.54243181818183</v>
      </c>
      <c r="K160" s="49">
        <f t="shared" si="197"/>
        <v>113.42783695652174</v>
      </c>
      <c r="L160" s="49">
        <f t="shared" si="197"/>
        <v>49.26823684210526</v>
      </c>
      <c r="M160" s="49">
        <f t="shared" si="197"/>
        <v>87.057804878048785</v>
      </c>
      <c r="N160" s="49">
        <f t="shared" si="197"/>
        <v>71.318950000000001</v>
      </c>
      <c r="O160" s="49">
        <f t="shared" si="197"/>
        <v>88.024842857142858</v>
      </c>
      <c r="P160" s="49">
        <f t="shared" si="197"/>
        <v>56.69494148936171</v>
      </c>
      <c r="Q160" s="49">
        <f t="shared" si="197"/>
        <v>34.033048433048435</v>
      </c>
      <c r="R160" s="49">
        <f t="shared" si="197"/>
        <v>39.644284132841321</v>
      </c>
      <c r="S160" s="49">
        <f t="shared" si="197"/>
        <v>47.026221962616816</v>
      </c>
      <c r="T160" s="49">
        <f t="shared" si="197"/>
        <v>0</v>
      </c>
      <c r="U160" s="49"/>
      <c r="V160" s="49">
        <f t="shared" ref="V160:BE167" si="198">IFERROR(V49/V88,"-")</f>
        <v>52.61427272727272</v>
      </c>
      <c r="W160" s="49">
        <f t="shared" si="198"/>
        <v>45.105399999999996</v>
      </c>
      <c r="X160" s="49">
        <f t="shared" si="198"/>
        <v>176.113</v>
      </c>
      <c r="Y160" s="49">
        <f t="shared" si="198"/>
        <v>76.512</v>
      </c>
      <c r="Z160" s="49">
        <f t="shared" si="198"/>
        <v>36.935437499999999</v>
      </c>
      <c r="AA160" s="49">
        <f t="shared" si="198"/>
        <v>39.365769230769232</v>
      </c>
      <c r="AB160" s="49">
        <f t="shared" si="198"/>
        <v>191.76299999999998</v>
      </c>
      <c r="AC160" s="49">
        <f t="shared" si="198"/>
        <v>39.086846153846153</v>
      </c>
      <c r="AD160" s="49">
        <f t="shared" si="198"/>
        <v>77.591529411764711</v>
      </c>
      <c r="AE160" s="49">
        <f t="shared" si="198"/>
        <v>38.077578947368423</v>
      </c>
      <c r="AF160" s="49">
        <f t="shared" si="198"/>
        <v>109.59108333333334</v>
      </c>
      <c r="AG160" s="49">
        <f t="shared" si="198"/>
        <v>211.9409</v>
      </c>
      <c r="AH160" s="49">
        <f t="shared" si="198"/>
        <v>56.027333333333331</v>
      </c>
      <c r="AI160" s="49">
        <f t="shared" si="198"/>
        <v>54.89875</v>
      </c>
      <c r="AJ160" s="49">
        <f t="shared" si="198"/>
        <v>42.259722222222223</v>
      </c>
      <c r="AK160" s="49">
        <f t="shared" si="198"/>
        <v>87.715000000000003</v>
      </c>
      <c r="AL160" s="49">
        <f t="shared" si="198"/>
        <v>83.429000000000002</v>
      </c>
      <c r="AM160" s="49">
        <f t="shared" si="198"/>
        <v>89.633200000000002</v>
      </c>
      <c r="AN160" s="49">
        <f t="shared" si="198"/>
        <v>69.701000000000008</v>
      </c>
      <c r="AO160" s="49">
        <f t="shared" si="198"/>
        <v>56.552083333333336</v>
      </c>
      <c r="AP160" s="49">
        <f t="shared" si="198"/>
        <v>86.816769230769225</v>
      </c>
      <c r="AQ160" s="49">
        <f t="shared" si="198"/>
        <v>47.598363636363636</v>
      </c>
      <c r="AR160" s="49">
        <f t="shared" si="198"/>
        <v>59.365000000000002</v>
      </c>
      <c r="AS160" s="49">
        <f t="shared" si="198"/>
        <v>146.48250000000002</v>
      </c>
      <c r="AT160" s="49">
        <f t="shared" si="198"/>
        <v>42.214884615384612</v>
      </c>
      <c r="AU160" s="49">
        <f t="shared" si="198"/>
        <v>60.472214285714287</v>
      </c>
      <c r="AV160" s="49">
        <f t="shared" si="198"/>
        <v>64.097272727272724</v>
      </c>
      <c r="AW160" s="49">
        <f t="shared" si="198"/>
        <v>31.814331210191085</v>
      </c>
      <c r="AX160" s="49">
        <f t="shared" si="198"/>
        <v>37.492058823529412</v>
      </c>
      <c r="AY160" s="49">
        <f t="shared" si="198"/>
        <v>33.984347826086953</v>
      </c>
      <c r="AZ160" s="49">
        <f t="shared" si="198"/>
        <v>45.96875</v>
      </c>
      <c r="BA160" s="49">
        <f t="shared" si="198"/>
        <v>37.643574074074074</v>
      </c>
      <c r="BB160" s="49">
        <f t="shared" si="198"/>
        <v>37.73833333333333</v>
      </c>
      <c r="BC160" s="49">
        <f t="shared" si="198"/>
        <v>36.128007462686568</v>
      </c>
      <c r="BD160" s="49">
        <f t="shared" si="198"/>
        <v>33.849343065693425</v>
      </c>
      <c r="BE160" s="49">
        <f t="shared" si="198"/>
        <v>67.826178343949039</v>
      </c>
      <c r="BF160" s="49"/>
      <c r="BG160" s="49"/>
      <c r="BH160" s="49"/>
      <c r="BI160" s="49"/>
      <c r="BJ160" s="49"/>
      <c r="BK160" s="49"/>
      <c r="BL160" s="49"/>
      <c r="BM160" s="49"/>
    </row>
    <row r="161" spans="1:65" s="139" customFormat="1" x14ac:dyDescent="0.25">
      <c r="A161" s="37"/>
      <c r="B161" s="19" t="s">
        <v>43</v>
      </c>
      <c r="C161" s="49">
        <f t="shared" ref="C161:F167" si="199">IFERROR(C50/C89,"-")</f>
        <v>19.508463434022261</v>
      </c>
      <c r="D161" s="49">
        <f t="shared" si="199"/>
        <v>21.424882519462201</v>
      </c>
      <c r="E161" s="49">
        <f t="shared" si="199"/>
        <v>21.287975227085056</v>
      </c>
      <c r="F161" s="49">
        <f t="shared" si="199"/>
        <v>0</v>
      </c>
      <c r="G161" s="2"/>
      <c r="H161" s="49">
        <f t="shared" ref="H161:S166" si="200">IFERROR(H50/H89,"-")</f>
        <v>17.264798076923078</v>
      </c>
      <c r="I161" s="49">
        <f t="shared" si="200"/>
        <v>22.092118613138684</v>
      </c>
      <c r="J161" s="49">
        <f t="shared" si="200"/>
        <v>19.569488532110093</v>
      </c>
      <c r="K161" s="49">
        <f t="shared" si="200"/>
        <v>21.02067335766429</v>
      </c>
      <c r="L161" s="49">
        <f t="shared" si="200"/>
        <v>22.407274725274725</v>
      </c>
      <c r="M161" s="49">
        <f t="shared" si="200"/>
        <v>22.552598837209395</v>
      </c>
      <c r="N161" s="49">
        <f t="shared" si="200"/>
        <v>19.142150336215252</v>
      </c>
      <c r="O161" s="49">
        <f t="shared" si="200"/>
        <v>23.891625714285855</v>
      </c>
      <c r="P161" s="49">
        <f t="shared" si="200"/>
        <v>21.63231151832462</v>
      </c>
      <c r="Q161" s="49">
        <f t="shared" si="200"/>
        <v>21.040677966101693</v>
      </c>
      <c r="R161" s="49">
        <f t="shared" si="200"/>
        <v>20.304944574551129</v>
      </c>
      <c r="S161" s="49">
        <f t="shared" si="200"/>
        <v>18.735341516639391</v>
      </c>
      <c r="T161" s="49">
        <f t="shared" si="197"/>
        <v>0</v>
      </c>
      <c r="U161" s="49"/>
      <c r="V161" s="49">
        <f t="shared" si="198"/>
        <v>18.745337662337665</v>
      </c>
      <c r="W161" s="49">
        <f t="shared" si="198"/>
        <v>14.387365384615386</v>
      </c>
      <c r="X161" s="49">
        <f t="shared" si="198"/>
        <v>17.715746835443039</v>
      </c>
      <c r="Y161" s="49">
        <f t="shared" si="198"/>
        <v>27.852455555555554</v>
      </c>
      <c r="Z161" s="49">
        <f t="shared" si="198"/>
        <v>20.497552325581395</v>
      </c>
      <c r="AA161" s="49">
        <f t="shared" si="198"/>
        <v>18.201326530612246</v>
      </c>
      <c r="AB161" s="49">
        <f t="shared" si="198"/>
        <v>17.867380952380952</v>
      </c>
      <c r="AC161" s="49">
        <f t="shared" si="198"/>
        <v>15.930616161616163</v>
      </c>
      <c r="AD161" s="49">
        <f t="shared" si="198"/>
        <v>22.782426315789476</v>
      </c>
      <c r="AE161" s="49">
        <f t="shared" si="198"/>
        <v>17.541870229007635</v>
      </c>
      <c r="AF161" s="49">
        <f t="shared" si="198"/>
        <v>23.568496093750117</v>
      </c>
      <c r="AG161" s="49">
        <f t="shared" si="198"/>
        <v>19.800055900621118</v>
      </c>
      <c r="AH161" s="49">
        <f t="shared" si="198"/>
        <v>22.972782608695653</v>
      </c>
      <c r="AI161" s="49">
        <f t="shared" si="198"/>
        <v>15.1136</v>
      </c>
      <c r="AJ161" s="49">
        <f t="shared" si="198"/>
        <v>23.828310160427808</v>
      </c>
      <c r="AK161" s="49">
        <f t="shared" si="198"/>
        <v>29.714468571428629</v>
      </c>
      <c r="AL161" s="49">
        <f t="shared" si="198"/>
        <v>19.750324444444445</v>
      </c>
      <c r="AM161" s="49">
        <f t="shared" si="198"/>
        <v>21.198652173913196</v>
      </c>
      <c r="AN161" s="49">
        <f t="shared" si="198"/>
        <v>17.003350000000037</v>
      </c>
      <c r="AO161" s="49">
        <f t="shared" si="198"/>
        <v>16.98816467065874</v>
      </c>
      <c r="AP161" s="49">
        <f t="shared" si="198"/>
        <v>22.22949297423899</v>
      </c>
      <c r="AQ161" s="49">
        <f t="shared" si="198"/>
        <v>18.897182608695712</v>
      </c>
      <c r="AR161" s="49">
        <f t="shared" si="198"/>
        <v>27.221450000000178</v>
      </c>
      <c r="AS161" s="49">
        <f t="shared" si="198"/>
        <v>25.209512500000166</v>
      </c>
      <c r="AT161" s="49">
        <f t="shared" si="198"/>
        <v>24.394973451327434</v>
      </c>
      <c r="AU161" s="49">
        <f t="shared" si="198"/>
        <v>18.389773399014828</v>
      </c>
      <c r="AV161" s="49">
        <f t="shared" si="198"/>
        <v>22.404754464285713</v>
      </c>
      <c r="AW161" s="49">
        <f t="shared" si="198"/>
        <v>21.247981072555206</v>
      </c>
      <c r="AX161" s="49">
        <f t="shared" si="198"/>
        <v>23.322181818181818</v>
      </c>
      <c r="AY161" s="49">
        <f t="shared" si="198"/>
        <v>20.058909348441926</v>
      </c>
      <c r="AZ161" s="49">
        <f t="shared" si="198"/>
        <v>21.44886111111111</v>
      </c>
      <c r="BA161" s="49">
        <f t="shared" si="198"/>
        <v>21.280298823529414</v>
      </c>
      <c r="BB161" s="49">
        <f t="shared" si="198"/>
        <v>18.638945564516128</v>
      </c>
      <c r="BC161" s="49">
        <f t="shared" si="198"/>
        <v>17.686024024024025</v>
      </c>
      <c r="BD161" s="49">
        <f t="shared" si="198"/>
        <v>20.685521008403363</v>
      </c>
      <c r="BE161" s="49">
        <f t="shared" si="198"/>
        <v>18.1700458984375</v>
      </c>
      <c r="BF161" s="49"/>
      <c r="BG161" s="49"/>
      <c r="BH161" s="49"/>
      <c r="BI161" s="49"/>
      <c r="BJ161" s="49"/>
      <c r="BK161" s="49"/>
      <c r="BL161" s="49"/>
      <c r="BM161" s="49"/>
    </row>
    <row r="162" spans="1:65" s="139" customFormat="1" x14ac:dyDescent="0.25">
      <c r="A162" s="37"/>
      <c r="B162" s="19" t="s">
        <v>44</v>
      </c>
      <c r="C162" s="49">
        <f t="shared" si="199"/>
        <v>19.277571278825995</v>
      </c>
      <c r="D162" s="49">
        <f t="shared" si="199"/>
        <v>18.746934097421203</v>
      </c>
      <c r="E162" s="49">
        <f t="shared" si="199"/>
        <v>18.894178362573101</v>
      </c>
      <c r="F162" s="49">
        <f t="shared" si="199"/>
        <v>0</v>
      </c>
      <c r="G162" s="2"/>
      <c r="H162" s="49">
        <f t="shared" si="200"/>
        <v>18.837400000000002</v>
      </c>
      <c r="I162" s="49">
        <f t="shared" si="200"/>
        <v>18.680611842105264</v>
      </c>
      <c r="J162" s="49">
        <f t="shared" si="200"/>
        <v>20.533272084805652</v>
      </c>
      <c r="K162" s="49">
        <f t="shared" si="200"/>
        <v>23.53523774509809</v>
      </c>
      <c r="L162" s="49">
        <f t="shared" si="200"/>
        <v>16.303828358208946</v>
      </c>
      <c r="M162" s="49">
        <f t="shared" si="200"/>
        <v>21.365779369627507</v>
      </c>
      <c r="N162" s="49">
        <f t="shared" si="200"/>
        <v>19.313573529411798</v>
      </c>
      <c r="O162" s="49">
        <f t="shared" si="200"/>
        <v>21.59340147058828</v>
      </c>
      <c r="P162" s="49">
        <f t="shared" si="200"/>
        <v>18.451009685230023</v>
      </c>
      <c r="Q162" s="49">
        <f t="shared" si="200"/>
        <v>19.715080831408777</v>
      </c>
      <c r="R162" s="49">
        <f t="shared" si="200"/>
        <v>19.68236946902655</v>
      </c>
      <c r="S162" s="49">
        <f t="shared" si="200"/>
        <v>24.264283536585364</v>
      </c>
      <c r="T162" s="49">
        <f t="shared" si="197"/>
        <v>0</v>
      </c>
      <c r="U162" s="49"/>
      <c r="V162" s="49">
        <f t="shared" si="198"/>
        <v>19.580369565217392</v>
      </c>
      <c r="W162" s="49">
        <f t="shared" si="198"/>
        <v>15.411375</v>
      </c>
      <c r="X162" s="49">
        <f t="shared" si="198"/>
        <v>22.539180000000002</v>
      </c>
      <c r="Y162" s="49">
        <f t="shared" si="198"/>
        <v>16.320941176470591</v>
      </c>
      <c r="Z162" s="49">
        <f t="shared" si="198"/>
        <v>19.354615853658537</v>
      </c>
      <c r="AA162" s="49">
        <f t="shared" si="198"/>
        <v>20.029192307692309</v>
      </c>
      <c r="AB162" s="49">
        <f t="shared" si="198"/>
        <v>21.598179775280901</v>
      </c>
      <c r="AC162" s="49">
        <f t="shared" si="198"/>
        <v>16.39477108433735</v>
      </c>
      <c r="AD162" s="49">
        <f t="shared" si="198"/>
        <v>22.773981981981979</v>
      </c>
      <c r="AE162" s="49">
        <f t="shared" si="198"/>
        <v>20.1251</v>
      </c>
      <c r="AF162" s="49">
        <f t="shared" si="198"/>
        <v>22.299493150684931</v>
      </c>
      <c r="AG162" s="49">
        <f t="shared" si="198"/>
        <v>26.446153846153948</v>
      </c>
      <c r="AH162" s="49">
        <f t="shared" si="198"/>
        <v>13.817895522388044</v>
      </c>
      <c r="AI162" s="49">
        <f t="shared" si="198"/>
        <v>18.010166666666667</v>
      </c>
      <c r="AJ162" s="49">
        <f t="shared" si="198"/>
        <v>20.09948</v>
      </c>
      <c r="AK162" s="49">
        <f t="shared" si="198"/>
        <v>18.101158536585366</v>
      </c>
      <c r="AL162" s="49">
        <f t="shared" si="198"/>
        <v>16.671058252427184</v>
      </c>
      <c r="AM162" s="49">
        <f t="shared" si="198"/>
        <v>25.946603658536588</v>
      </c>
      <c r="AN162" s="49">
        <f t="shared" si="198"/>
        <v>16.018558139534882</v>
      </c>
      <c r="AO162" s="49">
        <f t="shared" si="198"/>
        <v>17.577968354430379</v>
      </c>
      <c r="AP162" s="49">
        <f t="shared" si="198"/>
        <v>23.425096234309706</v>
      </c>
      <c r="AQ162" s="49">
        <f t="shared" si="198"/>
        <v>18.926049504950495</v>
      </c>
      <c r="AR162" s="49">
        <f t="shared" si="198"/>
        <v>19.266942028985508</v>
      </c>
      <c r="AS162" s="49">
        <f t="shared" si="198"/>
        <v>25.358649446494578</v>
      </c>
      <c r="AT162" s="49">
        <f t="shared" si="198"/>
        <v>13.987539877300614</v>
      </c>
      <c r="AU162" s="49">
        <f t="shared" si="198"/>
        <v>22.299408450704227</v>
      </c>
      <c r="AV162" s="49">
        <f t="shared" si="198"/>
        <v>20.989050279329607</v>
      </c>
      <c r="AW162" s="49">
        <f t="shared" si="198"/>
        <v>20.323351063829787</v>
      </c>
      <c r="AX162" s="49">
        <f t="shared" si="198"/>
        <v>18.945693430656934</v>
      </c>
      <c r="AY162" s="49">
        <f t="shared" si="198"/>
        <v>19.632222222222225</v>
      </c>
      <c r="AZ162" s="49">
        <f t="shared" si="198"/>
        <v>17.936277777777779</v>
      </c>
      <c r="BA162" s="49">
        <f t="shared" si="198"/>
        <v>19.646057851239668</v>
      </c>
      <c r="BB162" s="49">
        <f t="shared" si="198"/>
        <v>21.792900662251657</v>
      </c>
      <c r="BC162" s="49">
        <f t="shared" si="198"/>
        <v>19.141775862068965</v>
      </c>
      <c r="BD162" s="49">
        <f t="shared" si="198"/>
        <v>19.893488372093021</v>
      </c>
      <c r="BE162" s="49">
        <f t="shared" si="198"/>
        <v>31.963484126984127</v>
      </c>
      <c r="BF162" s="49"/>
      <c r="BG162" s="49"/>
      <c r="BH162" s="49"/>
      <c r="BI162" s="49"/>
      <c r="BJ162" s="49"/>
      <c r="BK162" s="49"/>
      <c r="BL162" s="49"/>
      <c r="BM162" s="49"/>
    </row>
    <row r="163" spans="1:65" s="139" customFormat="1" x14ac:dyDescent="0.25">
      <c r="A163" s="37"/>
      <c r="B163" s="19" t="s">
        <v>45</v>
      </c>
      <c r="C163" s="49">
        <f t="shared" si="199"/>
        <v>18.051425992779784</v>
      </c>
      <c r="D163" s="49">
        <f t="shared" si="199"/>
        <v>21.016907407407409</v>
      </c>
      <c r="E163" s="49">
        <f t="shared" si="199"/>
        <v>20.684385810243501</v>
      </c>
      <c r="F163" s="49">
        <f t="shared" si="199"/>
        <v>0</v>
      </c>
      <c r="G163" s="2"/>
      <c r="H163" s="49">
        <f t="shared" si="200"/>
        <v>18.038658415841585</v>
      </c>
      <c r="I163" s="49">
        <f t="shared" si="200"/>
        <v>17.306195020746888</v>
      </c>
      <c r="J163" s="49">
        <f t="shared" si="200"/>
        <v>18.962470588235295</v>
      </c>
      <c r="K163" s="49">
        <f t="shared" si="200"/>
        <v>23.407993506493508</v>
      </c>
      <c r="L163" s="49">
        <f t="shared" si="200"/>
        <v>18.8483025477707</v>
      </c>
      <c r="M163" s="49">
        <f t="shared" si="200"/>
        <v>23.88604651162791</v>
      </c>
      <c r="N163" s="49">
        <f t="shared" si="200"/>
        <v>20.347652689873431</v>
      </c>
      <c r="O163" s="49">
        <f t="shared" si="200"/>
        <v>21.047195020746926</v>
      </c>
      <c r="P163" s="49">
        <f t="shared" si="200"/>
        <v>19.926945131375593</v>
      </c>
      <c r="Q163" s="49">
        <f t="shared" si="200"/>
        <v>20.070582750582748</v>
      </c>
      <c r="R163" s="49">
        <f t="shared" si="200"/>
        <v>23.814615720524021</v>
      </c>
      <c r="S163" s="49">
        <f t="shared" si="200"/>
        <v>21.703365122615804</v>
      </c>
      <c r="T163" s="49">
        <f t="shared" si="197"/>
        <v>0</v>
      </c>
      <c r="U163" s="49"/>
      <c r="V163" s="49">
        <f t="shared" si="198"/>
        <v>17.551921875000001</v>
      </c>
      <c r="W163" s="49">
        <f t="shared" si="198"/>
        <v>16.754944444444444</v>
      </c>
      <c r="X163" s="49">
        <f t="shared" si="198"/>
        <v>19.234750000000002</v>
      </c>
      <c r="Y163" s="49">
        <f t="shared" si="198"/>
        <v>17.271862068965518</v>
      </c>
      <c r="Z163" s="49">
        <f t="shared" si="198"/>
        <v>15.213203125</v>
      </c>
      <c r="AA163" s="49">
        <f t="shared" si="198"/>
        <v>18.44857142857143</v>
      </c>
      <c r="AB163" s="49">
        <f t="shared" si="198"/>
        <v>19.692684684684686</v>
      </c>
      <c r="AC163" s="49">
        <f t="shared" si="198"/>
        <v>13.978372093023257</v>
      </c>
      <c r="AD163" s="49">
        <f t="shared" si="198"/>
        <v>21.1348375</v>
      </c>
      <c r="AE163" s="49">
        <f t="shared" si="198"/>
        <v>18.925597014925376</v>
      </c>
      <c r="AF163" s="49">
        <f t="shared" si="198"/>
        <v>27.306295597484276</v>
      </c>
      <c r="AG163" s="49">
        <f t="shared" si="198"/>
        <v>23.294449704142014</v>
      </c>
      <c r="AH163" s="49">
        <f t="shared" si="198"/>
        <v>13.165360824742267</v>
      </c>
      <c r="AI163" s="49">
        <f t="shared" si="198"/>
        <v>15.446917355371902</v>
      </c>
      <c r="AJ163" s="49">
        <f t="shared" si="198"/>
        <v>28.877604166666668</v>
      </c>
      <c r="AK163" s="49">
        <f t="shared" si="198"/>
        <v>34.184459459459461</v>
      </c>
      <c r="AL163" s="49">
        <f t="shared" si="198"/>
        <v>25.050557142857144</v>
      </c>
      <c r="AM163" s="49">
        <f t="shared" si="198"/>
        <v>20.822754966887416</v>
      </c>
      <c r="AN163" s="49">
        <f t="shared" si="198"/>
        <v>20.560784615384616</v>
      </c>
      <c r="AO163" s="49">
        <f t="shared" si="198"/>
        <v>16.315021645021687</v>
      </c>
      <c r="AP163" s="49">
        <f t="shared" si="198"/>
        <v>23.682821033210331</v>
      </c>
      <c r="AQ163" s="49">
        <f t="shared" si="198"/>
        <v>20.51159217877095</v>
      </c>
      <c r="AR163" s="49">
        <f t="shared" si="198"/>
        <v>18.370337962962964</v>
      </c>
      <c r="AS163" s="49">
        <f t="shared" si="198"/>
        <v>23.102298780487896</v>
      </c>
      <c r="AT163" s="49">
        <f t="shared" si="198"/>
        <v>20.514392857142859</v>
      </c>
      <c r="AU163" s="49">
        <f t="shared" si="198"/>
        <v>18.142899665551873</v>
      </c>
      <c r="AV163" s="49">
        <f t="shared" si="198"/>
        <v>22.210257731958762</v>
      </c>
      <c r="AW163" s="49">
        <f t="shared" si="198"/>
        <v>19.960143884892087</v>
      </c>
      <c r="AX163" s="49">
        <f t="shared" si="198"/>
        <v>20.020519480519479</v>
      </c>
      <c r="AY163" s="49">
        <f t="shared" si="198"/>
        <v>20.240147058823528</v>
      </c>
      <c r="AZ163" s="49">
        <f t="shared" si="198"/>
        <v>27.235565217391304</v>
      </c>
      <c r="BA163" s="49">
        <f t="shared" si="198"/>
        <v>22.049084337349399</v>
      </c>
      <c r="BB163" s="49">
        <f t="shared" si="198"/>
        <v>23.247774011299434</v>
      </c>
      <c r="BC163" s="49">
        <f t="shared" si="198"/>
        <v>15.535313131313131</v>
      </c>
      <c r="BD163" s="49">
        <f t="shared" si="198"/>
        <v>22.415175572519082</v>
      </c>
      <c r="BE163" s="49">
        <f t="shared" si="198"/>
        <v>25.479934306569344</v>
      </c>
      <c r="BF163" s="49"/>
      <c r="BG163" s="49"/>
      <c r="BH163" s="49"/>
      <c r="BI163" s="49"/>
      <c r="BJ163" s="49"/>
      <c r="BK163" s="49"/>
      <c r="BL163" s="49"/>
      <c r="BM163" s="49"/>
    </row>
    <row r="164" spans="1:65" s="139" customFormat="1" x14ac:dyDescent="0.25">
      <c r="A164" s="37"/>
      <c r="B164" s="19" t="s">
        <v>46</v>
      </c>
      <c r="C164" s="49">
        <f t="shared" si="199"/>
        <v>20.346745700245702</v>
      </c>
      <c r="D164" s="49">
        <f t="shared" si="199"/>
        <v>16.459917304747322</v>
      </c>
      <c r="E164" s="49">
        <f t="shared" si="199"/>
        <v>20.132838414634143</v>
      </c>
      <c r="F164" s="49">
        <f t="shared" si="199"/>
        <v>0</v>
      </c>
      <c r="G164" s="2"/>
      <c r="H164" s="49">
        <f t="shared" si="200"/>
        <v>15.499698412698413</v>
      </c>
      <c r="I164" s="49">
        <f t="shared" si="200"/>
        <v>22.309684090909091</v>
      </c>
      <c r="J164" s="49">
        <f t="shared" si="200"/>
        <v>18.119587136929461</v>
      </c>
      <c r="K164" s="49">
        <f t="shared" si="200"/>
        <v>25.43918284789644</v>
      </c>
      <c r="L164" s="49">
        <f t="shared" si="200"/>
        <v>16.788349710982661</v>
      </c>
      <c r="M164" s="49">
        <f t="shared" si="200"/>
        <v>15.07469019607843</v>
      </c>
      <c r="N164" s="49">
        <f t="shared" si="200"/>
        <v>20.850859999999997</v>
      </c>
      <c r="O164" s="49">
        <f t="shared" si="200"/>
        <v>27.192660044150152</v>
      </c>
      <c r="P164" s="49">
        <f t="shared" si="200"/>
        <v>19.767284394250513</v>
      </c>
      <c r="Q164" s="49">
        <f t="shared" si="200"/>
        <v>19.326305970149253</v>
      </c>
      <c r="R164" s="49">
        <f t="shared" si="200"/>
        <v>21.571078651685394</v>
      </c>
      <c r="S164" s="49">
        <f t="shared" si="200"/>
        <v>17.980414948453607</v>
      </c>
      <c r="T164" s="49">
        <f t="shared" si="197"/>
        <v>0</v>
      </c>
      <c r="U164" s="49"/>
      <c r="V164" s="49">
        <f t="shared" si="198"/>
        <v>17.669466666666665</v>
      </c>
      <c r="W164" s="49">
        <f t="shared" si="198"/>
        <v>15.048300000000001</v>
      </c>
      <c r="X164" s="49">
        <f t="shared" si="198"/>
        <v>14.718621212121212</v>
      </c>
      <c r="Y164" s="49">
        <f t="shared" si="198"/>
        <v>38.211943548387097</v>
      </c>
      <c r="Z164" s="49">
        <f t="shared" si="198"/>
        <v>16.2866</v>
      </c>
      <c r="AA164" s="49">
        <f t="shared" si="198"/>
        <v>15.816835616438356</v>
      </c>
      <c r="AB164" s="49">
        <f t="shared" si="198"/>
        <v>23.279229508196721</v>
      </c>
      <c r="AC164" s="49">
        <f t="shared" si="198"/>
        <v>15.079368421052632</v>
      </c>
      <c r="AD164" s="49">
        <f t="shared" si="198"/>
        <v>16.969621951219512</v>
      </c>
      <c r="AE164" s="49">
        <f t="shared" si="198"/>
        <v>15.379403225806451</v>
      </c>
      <c r="AF164" s="49">
        <f t="shared" si="198"/>
        <v>27.828731481481483</v>
      </c>
      <c r="AG164" s="49">
        <f t="shared" si="198"/>
        <v>31.712222222222223</v>
      </c>
      <c r="AH164" s="49">
        <f t="shared" si="198"/>
        <v>15.123215909090909</v>
      </c>
      <c r="AI164" s="49">
        <f t="shared" si="198"/>
        <v>13.943755813953489</v>
      </c>
      <c r="AJ164" s="49">
        <f t="shared" si="198"/>
        <v>19.062575581395347</v>
      </c>
      <c r="AK164" s="49">
        <f t="shared" si="198"/>
        <v>11.48811111111111</v>
      </c>
      <c r="AL164" s="49">
        <f t="shared" si="198"/>
        <v>16.993518072289156</v>
      </c>
      <c r="AM164" s="49">
        <f t="shared" si="198"/>
        <v>18.638562499999999</v>
      </c>
      <c r="AN164" s="49">
        <f t="shared" si="198"/>
        <v>21.067519230769228</v>
      </c>
      <c r="AO164" s="49">
        <f t="shared" si="198"/>
        <v>18.866613333333333</v>
      </c>
      <c r="AP164" s="49">
        <f t="shared" si="198"/>
        <v>22.254454081632652</v>
      </c>
      <c r="AQ164" s="49">
        <f t="shared" si="198"/>
        <v>25.955843478260871</v>
      </c>
      <c r="AR164" s="49">
        <f t="shared" si="198"/>
        <v>24.242379629629632</v>
      </c>
      <c r="AS164" s="49">
        <f t="shared" si="198"/>
        <v>29.196417391304436</v>
      </c>
      <c r="AT164" s="49">
        <f t="shared" si="198"/>
        <v>16.384328571428572</v>
      </c>
      <c r="AU164" s="49">
        <f t="shared" si="198"/>
        <v>18.098291666666665</v>
      </c>
      <c r="AV164" s="49">
        <f t="shared" si="198"/>
        <v>22.737383177570095</v>
      </c>
      <c r="AW164" s="49">
        <f t="shared" si="198"/>
        <v>15.758153846153846</v>
      </c>
      <c r="AX164" s="49">
        <f t="shared" si="198"/>
        <v>23.684285714285714</v>
      </c>
      <c r="AY164" s="49">
        <f t="shared" si="198"/>
        <v>21.661617647058822</v>
      </c>
      <c r="AZ164" s="49">
        <f t="shared" si="198"/>
        <v>26.197076923076921</v>
      </c>
      <c r="BA164" s="49">
        <f t="shared" si="198"/>
        <v>14.865640000000001</v>
      </c>
      <c r="BB164" s="49">
        <f t="shared" si="198"/>
        <v>22.119999999999997</v>
      </c>
      <c r="BC164" s="49">
        <f t="shared" si="198"/>
        <v>11.902750000000001</v>
      </c>
      <c r="BD164" s="49">
        <f t="shared" si="198"/>
        <v>14.430440298507463</v>
      </c>
      <c r="BE164" s="49">
        <f t="shared" si="198"/>
        <v>23.508632183908045</v>
      </c>
      <c r="BF164" s="49"/>
      <c r="BG164" s="49"/>
      <c r="BH164" s="49"/>
      <c r="BI164" s="49"/>
      <c r="BJ164" s="49"/>
      <c r="BK164" s="49"/>
      <c r="BL164" s="49"/>
      <c r="BM164" s="49"/>
    </row>
    <row r="165" spans="1:65" s="139" customFormat="1" x14ac:dyDescent="0.25">
      <c r="A165" s="37"/>
      <c r="B165" s="19" t="s">
        <v>47</v>
      </c>
      <c r="C165" s="49">
        <f t="shared" si="199"/>
        <v>21.897558997050144</v>
      </c>
      <c r="D165" s="49">
        <f t="shared" si="199"/>
        <v>21.645366176470585</v>
      </c>
      <c r="E165" s="49">
        <f t="shared" si="199"/>
        <v>18.002217391304345</v>
      </c>
      <c r="F165" s="49">
        <f t="shared" si="199"/>
        <v>0</v>
      </c>
      <c r="G165" s="2"/>
      <c r="H165" s="49">
        <f t="shared" si="200"/>
        <v>22.046168316831682</v>
      </c>
      <c r="I165" s="49">
        <f t="shared" si="200"/>
        <v>21.412834269662923</v>
      </c>
      <c r="J165" s="49">
        <f t="shared" si="200"/>
        <v>18.161374439461884</v>
      </c>
      <c r="K165" s="49">
        <f t="shared" si="200"/>
        <v>24.840344594594594</v>
      </c>
      <c r="L165" s="49">
        <f t="shared" si="200"/>
        <v>21.060008771929823</v>
      </c>
      <c r="M165" s="49">
        <f t="shared" si="200"/>
        <v>21.614953551912571</v>
      </c>
      <c r="N165" s="49">
        <f t="shared" si="200"/>
        <v>22.166292035398232</v>
      </c>
      <c r="O165" s="49">
        <f t="shared" si="200"/>
        <v>40.335841463414674</v>
      </c>
      <c r="P165" s="49">
        <f t="shared" si="200"/>
        <v>16.558480349344979</v>
      </c>
      <c r="Q165" s="49">
        <f t="shared" si="200"/>
        <v>19.60579185520362</v>
      </c>
      <c r="R165" s="49">
        <f t="shared" si="200"/>
        <v>20.466318181818181</v>
      </c>
      <c r="S165" s="49">
        <f t="shared" si="200"/>
        <v>21.206066433566431</v>
      </c>
      <c r="T165" s="49">
        <f t="shared" si="197"/>
        <v>0</v>
      </c>
      <c r="U165" s="49"/>
      <c r="V165" s="49">
        <f t="shared" si="198"/>
        <v>17.995531249999999</v>
      </c>
      <c r="W165" s="49">
        <f t="shared" si="198"/>
        <v>24.677518518518518</v>
      </c>
      <c r="X165" s="49">
        <f t="shared" si="198"/>
        <v>23.440785714285717</v>
      </c>
      <c r="Y165" s="49">
        <f t="shared" si="198"/>
        <v>37.403240384615387</v>
      </c>
      <c r="Z165" s="49">
        <f t="shared" si="198"/>
        <v>14.400298507462688</v>
      </c>
      <c r="AA165" s="49">
        <f t="shared" si="198"/>
        <v>15.282983050847458</v>
      </c>
      <c r="AB165" s="49">
        <f t="shared" si="198"/>
        <v>23.085416666666667</v>
      </c>
      <c r="AC165" s="49">
        <f t="shared" si="198"/>
        <v>16.674823529411764</v>
      </c>
      <c r="AD165" s="49">
        <f t="shared" si="198"/>
        <v>16.20040625</v>
      </c>
      <c r="AE165" s="49">
        <f t="shared" si="198"/>
        <v>18.156612903225806</v>
      </c>
      <c r="AF165" s="49">
        <f t="shared" si="198"/>
        <v>28.77678494623656</v>
      </c>
      <c r="AG165" s="49">
        <f t="shared" si="198"/>
        <v>27.163054545454546</v>
      </c>
      <c r="AH165" s="49">
        <f t="shared" si="198"/>
        <v>13.328703703703704</v>
      </c>
      <c r="AI165" s="49">
        <f t="shared" si="198"/>
        <v>18.922227272727273</v>
      </c>
      <c r="AJ165" s="49">
        <f t="shared" si="198"/>
        <v>26.232083333333335</v>
      </c>
      <c r="AK165" s="49">
        <f t="shared" si="198"/>
        <v>16.876327102803739</v>
      </c>
      <c r="AL165" s="49">
        <f t="shared" si="198"/>
        <v>24.338230769230769</v>
      </c>
      <c r="AM165" s="49">
        <f t="shared" si="198"/>
        <v>22.941781690140846</v>
      </c>
      <c r="AN165" s="49">
        <f t="shared" si="198"/>
        <v>23.32667441860465</v>
      </c>
      <c r="AO165" s="49">
        <f t="shared" si="198"/>
        <v>19.815460317460317</v>
      </c>
      <c r="AP165" s="49">
        <f t="shared" si="198"/>
        <v>22.793688311688314</v>
      </c>
      <c r="AQ165" s="49">
        <f t="shared" si="198"/>
        <v>22.391531914893619</v>
      </c>
      <c r="AR165" s="49">
        <f t="shared" si="198"/>
        <v>34.9527619047619</v>
      </c>
      <c r="AS165" s="49">
        <f t="shared" si="198"/>
        <v>49.030816176470658</v>
      </c>
      <c r="AT165" s="49">
        <f t="shared" si="198"/>
        <v>11.252511111111112</v>
      </c>
      <c r="AU165" s="49">
        <f t="shared" si="198"/>
        <v>15.945054794520548</v>
      </c>
      <c r="AV165" s="49">
        <f t="shared" si="198"/>
        <v>19.112972972972972</v>
      </c>
      <c r="AW165" s="49">
        <f t="shared" si="198"/>
        <v>20.135212765957448</v>
      </c>
      <c r="AX165" s="49">
        <f t="shared" si="198"/>
        <v>21.850769230769231</v>
      </c>
      <c r="AY165" s="49">
        <f t="shared" si="198"/>
        <v>16.449516129032258</v>
      </c>
      <c r="AZ165" s="49">
        <f t="shared" si="198"/>
        <v>17.577678571428571</v>
      </c>
      <c r="BA165" s="49">
        <f t="shared" si="198"/>
        <v>21.367613636363636</v>
      </c>
      <c r="BB165" s="49">
        <f t="shared" si="198"/>
        <v>22.727555555555554</v>
      </c>
      <c r="BC165" s="49">
        <f t="shared" si="198"/>
        <v>15.973028571428573</v>
      </c>
      <c r="BD165" s="49">
        <f t="shared" si="198"/>
        <v>23.055759615384616</v>
      </c>
      <c r="BE165" s="49">
        <f t="shared" si="198"/>
        <v>22.759142857142855</v>
      </c>
      <c r="BF165" s="49"/>
      <c r="BG165" s="49"/>
      <c r="BH165" s="49"/>
      <c r="BI165" s="49"/>
      <c r="BJ165" s="49"/>
      <c r="BK165" s="49"/>
      <c r="BL165" s="49"/>
      <c r="BM165" s="49"/>
    </row>
    <row r="166" spans="1:65" s="139" customFormat="1" x14ac:dyDescent="0.25">
      <c r="A166" s="37"/>
      <c r="B166" s="19" t="s">
        <v>48</v>
      </c>
      <c r="C166" s="49">
        <f t="shared" si="199"/>
        <v>15.852206349206348</v>
      </c>
      <c r="D166" s="49">
        <f t="shared" si="199"/>
        <v>24.725262987012989</v>
      </c>
      <c r="E166" s="49">
        <f t="shared" si="199"/>
        <v>30.498454861111114</v>
      </c>
      <c r="F166" s="49">
        <f t="shared" si="199"/>
        <v>0</v>
      </c>
      <c r="G166" s="2"/>
      <c r="H166" s="49">
        <f>IFERROR(H55/H94,"-")</f>
        <v>20.806416666666667</v>
      </c>
      <c r="I166" s="49">
        <f t="shared" si="200"/>
        <v>11.488129032258065</v>
      </c>
      <c r="J166" s="49">
        <f t="shared" si="200"/>
        <v>23.855170212765959</v>
      </c>
      <c r="K166" s="49">
        <f t="shared" si="200"/>
        <v>36.470815384615385</v>
      </c>
      <c r="L166" s="49">
        <f t="shared" si="200"/>
        <v>33.047504854368931</v>
      </c>
      <c r="M166" s="49">
        <f t="shared" si="200"/>
        <v>22.328539473684213</v>
      </c>
      <c r="N166" s="49">
        <f t="shared" si="200"/>
        <v>24.853002336448597</v>
      </c>
      <c r="O166" s="49">
        <f t="shared" si="200"/>
        <v>41.098707903780138</v>
      </c>
      <c r="P166" s="49">
        <f t="shared" si="200"/>
        <v>25.775246113989638</v>
      </c>
      <c r="Q166" s="49">
        <f t="shared" si="200"/>
        <v>34.113882978723403</v>
      </c>
      <c r="R166" s="49">
        <f t="shared" si="200"/>
        <v>32.021349315068491</v>
      </c>
      <c r="S166" s="49">
        <f t="shared" si="200"/>
        <v>34.196799126637558</v>
      </c>
      <c r="T166" s="49">
        <f t="shared" si="197"/>
        <v>0</v>
      </c>
      <c r="U166" s="49"/>
      <c r="V166" s="49">
        <f t="shared" si="198"/>
        <v>18.035</v>
      </c>
      <c r="W166" s="49">
        <f t="shared" si="198"/>
        <v>18.845333333333333</v>
      </c>
      <c r="X166" s="49">
        <f t="shared" si="198"/>
        <v>25.133749999999999</v>
      </c>
      <c r="Y166" s="49">
        <f t="shared" si="198"/>
        <v>15.746666666666668</v>
      </c>
      <c r="Z166" s="49">
        <f t="shared" si="198"/>
        <v>-2.3321333333333332</v>
      </c>
      <c r="AA166" s="49">
        <f t="shared" si="198"/>
        <v>26.451846153846155</v>
      </c>
      <c r="AB166" s="49">
        <f t="shared" si="198"/>
        <v>19.643999999999998</v>
      </c>
      <c r="AC166" s="49">
        <f t="shared" si="198"/>
        <v>17.721409090909091</v>
      </c>
      <c r="AD166" s="49">
        <f t="shared" si="198"/>
        <v>28.069903846153846</v>
      </c>
      <c r="AE166" s="49">
        <f t="shared" si="198"/>
        <v>16.536673076923076</v>
      </c>
      <c r="AF166" s="49">
        <f t="shared" si="198"/>
        <v>39.40514814814815</v>
      </c>
      <c r="AG166" s="49">
        <f t="shared" si="198"/>
        <v>43.667490000000001</v>
      </c>
      <c r="AH166" s="49">
        <f t="shared" si="198"/>
        <v>26.441800000000001</v>
      </c>
      <c r="AI166" s="49">
        <f t="shared" si="198"/>
        <v>35.692083333333336</v>
      </c>
      <c r="AJ166" s="49">
        <f t="shared" si="198"/>
        <v>35.796510204081635</v>
      </c>
      <c r="AK166" s="49">
        <f t="shared" si="198"/>
        <v>13.536322580645161</v>
      </c>
      <c r="AL166" s="49">
        <f t="shared" si="198"/>
        <v>23.513653846153847</v>
      </c>
      <c r="AM166" s="49">
        <f t="shared" si="198"/>
        <v>25.38553623188406</v>
      </c>
      <c r="AN166" s="49">
        <f t="shared" si="198"/>
        <v>15.425471698113206</v>
      </c>
      <c r="AO166" s="49">
        <f t="shared" si="198"/>
        <v>27.00487951807229</v>
      </c>
      <c r="AP166" s="49">
        <f t="shared" si="198"/>
        <v>28.969070512820515</v>
      </c>
      <c r="AQ166" s="49">
        <f t="shared" si="198"/>
        <v>34.968417582417587</v>
      </c>
      <c r="AR166" s="49">
        <f t="shared" si="198"/>
        <v>29.272387500000001</v>
      </c>
      <c r="AS166" s="49">
        <f t="shared" si="198"/>
        <v>53.631725000000166</v>
      </c>
      <c r="AT166" s="49">
        <f t="shared" si="198"/>
        <v>24.371345454545455</v>
      </c>
      <c r="AU166" s="49">
        <f t="shared" si="198"/>
        <v>26.155894366197185</v>
      </c>
      <c r="AV166" s="49">
        <f t="shared" si="198"/>
        <v>26.524328358208958</v>
      </c>
      <c r="AW166" s="49">
        <f t="shared" si="198"/>
        <v>31.451095890410958</v>
      </c>
      <c r="AX166" s="49">
        <f t="shared" si="198"/>
        <v>33.854262295081966</v>
      </c>
      <c r="AY166" s="49">
        <f t="shared" si="198"/>
        <v>38.006851851851849</v>
      </c>
      <c r="AZ166" s="49">
        <f t="shared" si="198"/>
        <v>35.045098039215688</v>
      </c>
      <c r="BA166" s="49">
        <f t="shared" si="198"/>
        <v>21.782425</v>
      </c>
      <c r="BB166" s="49">
        <f t="shared" si="198"/>
        <v>36.664000000000001</v>
      </c>
      <c r="BC166" s="49">
        <f t="shared" si="198"/>
        <v>33.067539682539682</v>
      </c>
      <c r="BD166" s="49">
        <f t="shared" si="198"/>
        <v>25.107962264150942</v>
      </c>
      <c r="BE166" s="49">
        <f t="shared" si="198"/>
        <v>39.08929203539823</v>
      </c>
      <c r="BF166" s="49"/>
      <c r="BG166" s="49"/>
      <c r="BH166" s="49"/>
      <c r="BI166" s="49"/>
      <c r="BJ166" s="49"/>
      <c r="BK166" s="49"/>
      <c r="BL166" s="49"/>
      <c r="BM166" s="49"/>
    </row>
    <row r="167" spans="1:65" s="139" customFormat="1" x14ac:dyDescent="0.25">
      <c r="A167" s="37"/>
      <c r="B167" s="19" t="s">
        <v>49</v>
      </c>
      <c r="C167" s="49" t="str">
        <f t="shared" si="199"/>
        <v>-</v>
      </c>
      <c r="D167" s="49" t="str">
        <f t="shared" si="199"/>
        <v>-</v>
      </c>
      <c r="E167" s="49">
        <f>IFERROR(E56/E95,"-")</f>
        <v>18.426704347826085</v>
      </c>
      <c r="F167" s="49">
        <f t="shared" si="199"/>
        <v>0</v>
      </c>
      <c r="G167" s="2"/>
      <c r="H167" s="49" t="str">
        <f t="shared" ref="H167:S167" si="201">IFERROR(H56/H95,"-")</f>
        <v>-</v>
      </c>
      <c r="I167" s="49" t="str">
        <f t="shared" si="201"/>
        <v>-</v>
      </c>
      <c r="J167" s="49" t="str">
        <f t="shared" si="201"/>
        <v>-</v>
      </c>
      <c r="K167" s="49" t="str">
        <f t="shared" si="201"/>
        <v>-</v>
      </c>
      <c r="L167" s="49" t="str">
        <f t="shared" si="201"/>
        <v>-</v>
      </c>
      <c r="M167" s="49" t="str">
        <f t="shared" si="201"/>
        <v>-</v>
      </c>
      <c r="N167" s="49" t="str">
        <f t="shared" si="201"/>
        <v>-</v>
      </c>
      <c r="O167" s="49" t="str">
        <f t="shared" si="201"/>
        <v>-</v>
      </c>
      <c r="P167" s="49">
        <f t="shared" si="201"/>
        <v>16.746098214285716</v>
      </c>
      <c r="Q167" s="49">
        <f t="shared" si="201"/>
        <v>18.55283582089552</v>
      </c>
      <c r="R167" s="49">
        <f t="shared" si="201"/>
        <v>19.026676258992804</v>
      </c>
      <c r="S167" s="49">
        <f t="shared" si="201"/>
        <v>18.282357798165137</v>
      </c>
      <c r="T167" s="49">
        <f t="shared" si="197"/>
        <v>0</v>
      </c>
      <c r="U167" s="49"/>
      <c r="V167" s="49" t="str">
        <f t="shared" si="198"/>
        <v>-</v>
      </c>
      <c r="W167" s="49" t="str">
        <f t="shared" si="198"/>
        <v>-</v>
      </c>
      <c r="X167" s="49" t="str">
        <f t="shared" si="198"/>
        <v>-</v>
      </c>
      <c r="Y167" s="49" t="str">
        <f t="shared" ref="Y167:BE167" si="202">IFERROR(Y56/Y95,"-")</f>
        <v>-</v>
      </c>
      <c r="Z167" s="49" t="str">
        <f t="shared" si="202"/>
        <v>-</v>
      </c>
      <c r="AA167" s="49" t="str">
        <f t="shared" si="202"/>
        <v>-</v>
      </c>
      <c r="AB167" s="49" t="str">
        <f t="shared" si="202"/>
        <v>-</v>
      </c>
      <c r="AC167" s="49" t="str">
        <f t="shared" si="202"/>
        <v>-</v>
      </c>
      <c r="AD167" s="49" t="str">
        <f t="shared" si="202"/>
        <v>-</v>
      </c>
      <c r="AE167" s="49" t="str">
        <f t="shared" si="202"/>
        <v>-</v>
      </c>
      <c r="AF167" s="49" t="str">
        <f t="shared" si="202"/>
        <v>-</v>
      </c>
      <c r="AG167" s="49" t="str">
        <f t="shared" si="202"/>
        <v>-</v>
      </c>
      <c r="AH167" s="49" t="str">
        <f t="shared" si="202"/>
        <v>-</v>
      </c>
      <c r="AI167" s="49" t="str">
        <f t="shared" si="202"/>
        <v>-</v>
      </c>
      <c r="AJ167" s="49" t="str">
        <f t="shared" si="202"/>
        <v>-</v>
      </c>
      <c r="AK167" s="49" t="str">
        <f t="shared" si="202"/>
        <v>-</v>
      </c>
      <c r="AL167" s="49" t="str">
        <f t="shared" si="202"/>
        <v>-</v>
      </c>
      <c r="AM167" s="49" t="str">
        <f t="shared" si="202"/>
        <v>-</v>
      </c>
      <c r="AN167" s="49" t="str">
        <f t="shared" si="202"/>
        <v>-</v>
      </c>
      <c r="AO167" s="49" t="str">
        <f t="shared" si="202"/>
        <v>-</v>
      </c>
      <c r="AP167" s="49" t="str">
        <f t="shared" si="202"/>
        <v>-</v>
      </c>
      <c r="AQ167" s="49" t="str">
        <f t="shared" si="202"/>
        <v>-</v>
      </c>
      <c r="AR167" s="49" t="str">
        <f t="shared" si="202"/>
        <v>-</v>
      </c>
      <c r="AS167" s="49" t="str">
        <f t="shared" si="202"/>
        <v>-</v>
      </c>
      <c r="AT167" s="49" t="str">
        <f t="shared" si="202"/>
        <v>-</v>
      </c>
      <c r="AU167" s="49">
        <f t="shared" si="202"/>
        <v>16.03855223880597</v>
      </c>
      <c r="AV167" s="49">
        <f t="shared" si="202"/>
        <v>17.799555555555557</v>
      </c>
      <c r="AW167" s="49">
        <f t="shared" si="202"/>
        <v>18.953826086956521</v>
      </c>
      <c r="AX167" s="49">
        <f t="shared" si="202"/>
        <v>20.3325</v>
      </c>
      <c r="AY167" s="49">
        <f t="shared" si="202"/>
        <v>15.59047619047619</v>
      </c>
      <c r="AZ167" s="49">
        <f t="shared" si="202"/>
        <v>23.516562499999999</v>
      </c>
      <c r="BA167" s="49">
        <f t="shared" si="202"/>
        <v>19.691795918367347</v>
      </c>
      <c r="BB167" s="49">
        <f t="shared" si="202"/>
        <v>15.987586206896552</v>
      </c>
      <c r="BC167" s="49">
        <f t="shared" si="202"/>
        <v>17.877830508474574</v>
      </c>
      <c r="BD167" s="49">
        <f t="shared" si="202"/>
        <v>18.094999999999999</v>
      </c>
      <c r="BE167" s="49">
        <f t="shared" si="202"/>
        <v>18.610932692307692</v>
      </c>
      <c r="BF167" s="49"/>
      <c r="BG167" s="49"/>
      <c r="BH167" s="49"/>
      <c r="BI167" s="49"/>
      <c r="BJ167" s="49"/>
      <c r="BK167" s="49"/>
      <c r="BL167" s="49"/>
      <c r="BM167" s="49"/>
    </row>
    <row r="168" spans="1:65" s="139" customFormat="1" x14ac:dyDescent="0.25">
      <c r="A168" s="37"/>
      <c r="B168" s="3" t="s">
        <v>150</v>
      </c>
      <c r="C168" s="49">
        <f>IFERROR(C58/C96,"-")</f>
        <v>21.780535294117648</v>
      </c>
      <c r="D168" s="49">
        <f>IFERROR(D58/D96,"-")</f>
        <v>21.478061125769585</v>
      </c>
      <c r="E168" s="49">
        <f>IFERROR(E58/E96,"-")</f>
        <v>22.38492803359398</v>
      </c>
      <c r="F168" s="49">
        <f>IFERROR(F61/F96,"-")</f>
        <v>0</v>
      </c>
      <c r="G168" s="2"/>
      <c r="H168" s="49">
        <f t="shared" ref="H168:S168" si="203">IFERROR(H58/H96,"-")</f>
        <v>20.836961722488038</v>
      </c>
      <c r="I168" s="49">
        <f t="shared" si="203"/>
        <v>21.042338283828382</v>
      </c>
      <c r="J168" s="49">
        <f t="shared" si="203"/>
        <v>21.62328665077473</v>
      </c>
      <c r="K168" s="49">
        <f t="shared" si="203"/>
        <v>25.97022964984086</v>
      </c>
      <c r="L168" s="49">
        <f t="shared" si="203"/>
        <v>20.965740250696378</v>
      </c>
      <c r="M168" s="49">
        <f t="shared" si="203"/>
        <v>22.679929416922437</v>
      </c>
      <c r="N168" s="49">
        <f t="shared" si="203"/>
        <v>20.895962541806057</v>
      </c>
      <c r="O168" s="49">
        <f t="shared" si="203"/>
        <v>26.402781823159124</v>
      </c>
      <c r="P168" s="49">
        <f t="shared" si="203"/>
        <v>21.493665723381685</v>
      </c>
      <c r="Q168" s="49">
        <f t="shared" si="203"/>
        <v>22.687907779171891</v>
      </c>
      <c r="R168" s="49">
        <f t="shared" si="203"/>
        <v>23.205558503401363</v>
      </c>
      <c r="S168" s="49">
        <f t="shared" si="203"/>
        <v>24.061515900056786</v>
      </c>
      <c r="T168" s="49">
        <f>IFERROR(T61/T96,"-")</f>
        <v>0</v>
      </c>
      <c r="U168" s="49"/>
      <c r="V168" s="49">
        <f t="shared" ref="V168:BE168" si="204">IFERROR(V58/V96,"-")</f>
        <v>19.802209923664122</v>
      </c>
      <c r="W168" s="49">
        <f t="shared" si="204"/>
        <v>17.208315126050422</v>
      </c>
      <c r="X168" s="49">
        <f t="shared" si="204"/>
        <v>24.214113095238094</v>
      </c>
      <c r="Y168" s="49">
        <f t="shared" si="204"/>
        <v>28.550273255813952</v>
      </c>
      <c r="Z168" s="49">
        <f t="shared" si="204"/>
        <v>17.41850361445783</v>
      </c>
      <c r="AA168" s="49">
        <f t="shared" si="204"/>
        <v>18.660796909492273</v>
      </c>
      <c r="AB168" s="49">
        <f t="shared" si="204"/>
        <v>25.134165338645417</v>
      </c>
      <c r="AC168" s="49">
        <f t="shared" si="204"/>
        <v>16.418435523114358</v>
      </c>
      <c r="AD168" s="49">
        <f t="shared" si="204"/>
        <v>22.115747712418305</v>
      </c>
      <c r="AE168" s="49">
        <f t="shared" si="204"/>
        <v>18.748122641509436</v>
      </c>
      <c r="AF168" s="49">
        <f t="shared" si="204"/>
        <v>27.983859602649048</v>
      </c>
      <c r="AG168" s="49">
        <f t="shared" si="204"/>
        <v>29.773409653465375</v>
      </c>
      <c r="AH168" s="49">
        <f t="shared" si="204"/>
        <v>17.197365482233501</v>
      </c>
      <c r="AI168" s="49">
        <f t="shared" si="204"/>
        <v>18.020356589147287</v>
      </c>
      <c r="AJ168" s="49">
        <f t="shared" si="204"/>
        <v>24.972767938931298</v>
      </c>
      <c r="AK168" s="49">
        <f t="shared" si="204"/>
        <v>22.704441229656439</v>
      </c>
      <c r="AL168" s="49">
        <f t="shared" si="204"/>
        <v>21.839823529411763</v>
      </c>
      <c r="AM168" s="49">
        <f t="shared" si="204"/>
        <v>23.190197183098654</v>
      </c>
      <c r="AN168" s="49">
        <f t="shared" si="204"/>
        <v>19.064380264741288</v>
      </c>
      <c r="AO168" s="49">
        <f t="shared" si="204"/>
        <v>18.622945606694593</v>
      </c>
      <c r="AP168" s="49">
        <f t="shared" si="204"/>
        <v>23.96749127182051</v>
      </c>
      <c r="AQ168" s="49">
        <f t="shared" si="204"/>
        <v>21.976966666666684</v>
      </c>
      <c r="AR168" s="49">
        <f t="shared" si="204"/>
        <v>24.241723316062231</v>
      </c>
      <c r="AS168" s="49">
        <f t="shared" si="204"/>
        <v>30.211367491166204</v>
      </c>
      <c r="AT168" s="49">
        <f t="shared" si="204"/>
        <v>19.456196671709527</v>
      </c>
      <c r="AU168" s="49">
        <f t="shared" si="204"/>
        <v>20.56435543478263</v>
      </c>
      <c r="AV168" s="49">
        <f t="shared" si="204"/>
        <v>23.260706260032105</v>
      </c>
      <c r="AW168" s="49">
        <f t="shared" si="204"/>
        <v>22.370591985428049</v>
      </c>
      <c r="AX168" s="49">
        <f t="shared" si="204"/>
        <v>24.374791666666667</v>
      </c>
      <c r="AY168" s="49">
        <f t="shared" si="204"/>
        <v>21.783295269168025</v>
      </c>
      <c r="AZ168" s="49">
        <f t="shared" si="204"/>
        <v>24.128698092031424</v>
      </c>
      <c r="BA168" s="49">
        <f t="shared" si="204"/>
        <v>22.748121593291405</v>
      </c>
      <c r="BB168" s="49">
        <f t="shared" si="204"/>
        <v>22.852935159817353</v>
      </c>
      <c r="BC168" s="49">
        <f t="shared" si="204"/>
        <v>21.472514634146346</v>
      </c>
      <c r="BD168" s="49">
        <f t="shared" si="204"/>
        <v>22.582192614770463</v>
      </c>
      <c r="BE168" s="49">
        <f t="shared" si="204"/>
        <v>26.182258823529409</v>
      </c>
      <c r="BF168" s="49"/>
      <c r="BG168" s="49"/>
      <c r="BH168" s="49"/>
      <c r="BI168" s="49"/>
      <c r="BJ168" s="49"/>
      <c r="BK168" s="49"/>
      <c r="BL168" s="49"/>
      <c r="BM168" s="49"/>
    </row>
    <row r="169" spans="1:65" s="139" customFormat="1" x14ac:dyDescent="0.25">
      <c r="A169" s="38"/>
      <c r="B169" s="3" t="s">
        <v>59</v>
      </c>
      <c r="C169" s="49">
        <f>IFERROR(C60/C97,"-")</f>
        <v>21.955101372549017</v>
      </c>
      <c r="D169" s="49">
        <f>IFERROR(D60/D97,"-")</f>
        <v>21.968511565523325</v>
      </c>
      <c r="E169" s="49">
        <f>IFERROR(E60/E97,"-")</f>
        <v>22.734151088125778</v>
      </c>
      <c r="F169" s="49">
        <f>IFERROR(F60/F97,"-")</f>
        <v>0</v>
      </c>
      <c r="G169" s="2"/>
      <c r="H169" s="49">
        <f>IFERROR(H60/H97,"-")</f>
        <v>20.848926674641149</v>
      </c>
      <c r="I169" s="49">
        <f t="shared" ref="I169:BE169" si="205">IFERROR(I60/I97,"-")</f>
        <v>21.230114686468646</v>
      </c>
      <c r="J169" s="49">
        <f t="shared" si="205"/>
        <v>22.092869606674615</v>
      </c>
      <c r="K169" s="49">
        <f t="shared" si="205"/>
        <v>26.1143204638472</v>
      </c>
      <c r="L169" s="49">
        <f t="shared" si="205"/>
        <v>21.432458774373259</v>
      </c>
      <c r="M169" s="49">
        <f t="shared" si="205"/>
        <v>23.17117707145993</v>
      </c>
      <c r="N169" s="49">
        <f t="shared" si="205"/>
        <v>21.250974381270936</v>
      </c>
      <c r="O169" s="49">
        <f t="shared" si="205"/>
        <v>26.994877818231672</v>
      </c>
      <c r="P169" s="49">
        <f t="shared" si="205"/>
        <v>21.87899906090507</v>
      </c>
      <c r="Q169" s="49">
        <f t="shared" si="205"/>
        <v>23.038625051637649</v>
      </c>
      <c r="R169" s="49">
        <f t="shared" si="205"/>
        <v>23.609213283533613</v>
      </c>
      <c r="S169" s="49">
        <f t="shared" si="205"/>
        <v>23.916090494652405</v>
      </c>
      <c r="T169" s="49">
        <f>IFERROR(T60/T97,"-")</f>
        <v>0</v>
      </c>
      <c r="U169" s="49" t="str">
        <f t="shared" si="205"/>
        <v>-</v>
      </c>
      <c r="V169" s="49">
        <f t="shared" si="205"/>
        <v>19.802209923664122</v>
      </c>
      <c r="W169" s="49">
        <f t="shared" si="205"/>
        <v>17.208315126050422</v>
      </c>
      <c r="X169" s="49">
        <f t="shared" si="205"/>
        <v>24.243883035714287</v>
      </c>
      <c r="Y169" s="49">
        <f t="shared" si="205"/>
        <v>28.521195639534884</v>
      </c>
      <c r="Z169" s="49">
        <f t="shared" si="205"/>
        <v>17.41850361445783</v>
      </c>
      <c r="AA169" s="49">
        <f t="shared" si="205"/>
        <v>19.185273068432672</v>
      </c>
      <c r="AB169" s="49">
        <f t="shared" si="205"/>
        <v>25.547623107569724</v>
      </c>
      <c r="AC169" s="49">
        <f t="shared" si="205"/>
        <v>16.610979075425792</v>
      </c>
      <c r="AD169" s="49">
        <f t="shared" si="205"/>
        <v>22.77100130718954</v>
      </c>
      <c r="AE169" s="49">
        <f t="shared" si="205"/>
        <v>18.978941352201257</v>
      </c>
      <c r="AF169" s="49">
        <f t="shared" si="205"/>
        <v>28.130879470198675</v>
      </c>
      <c r="AG169" s="49">
        <f t="shared" si="205"/>
        <v>29.846497524752476</v>
      </c>
      <c r="AH169" s="49">
        <f t="shared" si="205"/>
        <v>18.565208121827411</v>
      </c>
      <c r="AI169" s="49">
        <f t="shared" si="205"/>
        <v>18.207120930232559</v>
      </c>
      <c r="AJ169" s="49">
        <f t="shared" si="205"/>
        <v>25.062844274809162</v>
      </c>
      <c r="AK169" s="49">
        <f t="shared" si="205"/>
        <v>22.736990958408679</v>
      </c>
      <c r="AL169" s="49">
        <f t="shared" si="205"/>
        <v>22.99143891402715</v>
      </c>
      <c r="AM169" s="49">
        <f t="shared" si="205"/>
        <v>23.508521032863946</v>
      </c>
      <c r="AN169" s="49">
        <f t="shared" si="205"/>
        <v>19.59365210589651</v>
      </c>
      <c r="AO169" s="49">
        <f t="shared" si="205"/>
        <v>19.049957949790794</v>
      </c>
      <c r="AP169" s="49">
        <f t="shared" si="205"/>
        <v>24.144911637572818</v>
      </c>
      <c r="AQ169" s="49">
        <f t="shared" si="205"/>
        <v>22.375491515151516</v>
      </c>
      <c r="AR169" s="49">
        <f t="shared" si="205"/>
        <v>25.596064870466424</v>
      </c>
      <c r="AS169" s="49">
        <f t="shared" si="205"/>
        <v>30.483126896348761</v>
      </c>
      <c r="AT169" s="49">
        <f t="shared" si="205"/>
        <v>20.320680544629347</v>
      </c>
      <c r="AU169" s="49">
        <f t="shared" si="205"/>
        <v>20.523942654508609</v>
      </c>
      <c r="AV169" s="49">
        <f t="shared" si="205"/>
        <v>23.712840433772268</v>
      </c>
      <c r="AW169" s="49">
        <f t="shared" si="205"/>
        <v>22.193363561417971</v>
      </c>
      <c r="AX169" s="49">
        <f t="shared" si="205"/>
        <v>25.283017621145373</v>
      </c>
      <c r="AY169" s="49">
        <f t="shared" si="205"/>
        <v>22.240039432176655</v>
      </c>
      <c r="AZ169" s="49">
        <f t="shared" si="205"/>
        <v>24.33916576381365</v>
      </c>
      <c r="BA169" s="49">
        <f t="shared" si="205"/>
        <v>23.874438683948156</v>
      </c>
      <c r="BB169" s="49">
        <f t="shared" si="205"/>
        <v>22.794150043365132</v>
      </c>
      <c r="BC169" s="49">
        <f t="shared" si="205"/>
        <v>21.593830489192264</v>
      </c>
      <c r="BD169" s="49">
        <f t="shared" si="205"/>
        <v>22.480967265846736</v>
      </c>
      <c r="BE169" s="49">
        <f t="shared" si="205"/>
        <v>25.888480709534367</v>
      </c>
      <c r="BF169" s="49"/>
      <c r="BG169" s="49"/>
      <c r="BH169" s="49"/>
      <c r="BI169" s="49"/>
      <c r="BJ169" s="49"/>
      <c r="BK169" s="49"/>
      <c r="BL169" s="49"/>
      <c r="BM169" s="49"/>
    </row>
    <row r="170" spans="1:65" x14ac:dyDescent="0.25">
      <c r="A170" s="37" t="s">
        <v>32</v>
      </c>
      <c r="B170" s="19"/>
    </row>
    <row r="171" spans="1:65" x14ac:dyDescent="0.25">
      <c r="A171" s="36" t="s">
        <v>86</v>
      </c>
      <c r="B171" s="20" t="s">
        <v>86</v>
      </c>
      <c r="C171" s="1253" t="str">
        <f>$C$3</f>
        <v>YTD '15</v>
      </c>
      <c r="D171" s="1254" t="str">
        <f>$D$3</f>
        <v>YTD '16</v>
      </c>
      <c r="E171" s="1255" t="str">
        <f>$E$3</f>
        <v>YTD '17</v>
      </c>
      <c r="F171" s="1256" t="str">
        <f>$F$3</f>
        <v>YTD '18</v>
      </c>
      <c r="G171" s="2" t="s">
        <v>32</v>
      </c>
      <c r="H171" s="24" t="str">
        <f>$H$3</f>
        <v>Q1 '15</v>
      </c>
      <c r="I171" s="24" t="str">
        <f>$I$3</f>
        <v>Q2 '15</v>
      </c>
      <c r="J171" s="24" t="str">
        <f>$J$3</f>
        <v>Q3 '15</v>
      </c>
      <c r="K171" s="24" t="str">
        <f>$K$3</f>
        <v>Q4 '15</v>
      </c>
      <c r="L171" s="26" t="str">
        <f>$L$3</f>
        <v>Q1 '16</v>
      </c>
      <c r="M171" s="26" t="str">
        <f>$M$3</f>
        <v>Q2 '16</v>
      </c>
      <c r="N171" s="26" t="str">
        <f>$N$3</f>
        <v>Q3 '16</v>
      </c>
      <c r="O171" s="26" t="str">
        <f>$O$3</f>
        <v>Q4 '16</v>
      </c>
      <c r="P171" s="24" t="str">
        <f>$P$3</f>
        <v>Q1 '17</v>
      </c>
      <c r="Q171" s="24" t="str">
        <f>$Q$3</f>
        <v>Q2 '17</v>
      </c>
      <c r="R171" s="24" t="str">
        <f>$R$3</f>
        <v>Q3 '17</v>
      </c>
      <c r="S171" s="24" t="str">
        <f>$S$3</f>
        <v>Q4 '17</v>
      </c>
      <c r="T171" s="1241" t="str">
        <f>$T$3</f>
        <v>Q1'28</v>
      </c>
      <c r="U171" s="16" t="s">
        <v>32</v>
      </c>
      <c r="V171" s="24" t="s">
        <v>0</v>
      </c>
      <c r="W171" s="24" t="s">
        <v>1</v>
      </c>
      <c r="X171" s="24" t="s">
        <v>2</v>
      </c>
      <c r="Y171" s="24" t="s">
        <v>3</v>
      </c>
      <c r="Z171" s="24" t="s">
        <v>4</v>
      </c>
      <c r="AA171" s="24" t="s">
        <v>5</v>
      </c>
      <c r="AB171" s="24" t="s">
        <v>6</v>
      </c>
      <c r="AC171" s="24" t="s">
        <v>7</v>
      </c>
      <c r="AD171" s="24" t="s">
        <v>8</v>
      </c>
      <c r="AE171" s="24" t="s">
        <v>9</v>
      </c>
      <c r="AF171" s="24" t="s">
        <v>10</v>
      </c>
      <c r="AG171" s="24" t="s">
        <v>11</v>
      </c>
      <c r="AH171" s="25" t="s">
        <v>12</v>
      </c>
      <c r="AI171" s="25" t="s">
        <v>13</v>
      </c>
      <c r="AJ171" s="25" t="s">
        <v>14</v>
      </c>
      <c r="AK171" s="25" t="s">
        <v>15</v>
      </c>
      <c r="AL171" s="25" t="s">
        <v>16</v>
      </c>
      <c r="AM171" s="25" t="s">
        <v>17</v>
      </c>
      <c r="AN171" s="25" t="s">
        <v>18</v>
      </c>
      <c r="AO171" s="25" t="s">
        <v>19</v>
      </c>
      <c r="AP171" s="25" t="s">
        <v>20</v>
      </c>
      <c r="AQ171" s="25" t="s">
        <v>21</v>
      </c>
      <c r="AR171" s="25" t="s">
        <v>22</v>
      </c>
      <c r="AS171" s="25" t="s">
        <v>23</v>
      </c>
      <c r="AT171" s="22" t="s">
        <v>24</v>
      </c>
      <c r="AU171" s="22" t="s">
        <v>25</v>
      </c>
      <c r="AV171" s="22" t="s">
        <v>26</v>
      </c>
      <c r="AW171" s="22" t="s">
        <v>27</v>
      </c>
      <c r="AX171" s="22" t="s">
        <v>28</v>
      </c>
      <c r="AY171" s="22" t="s">
        <v>29</v>
      </c>
      <c r="AZ171" s="27" t="s">
        <v>96</v>
      </c>
      <c r="BA171" s="27" t="s">
        <v>97</v>
      </c>
      <c r="BB171" s="27" t="s">
        <v>98</v>
      </c>
      <c r="BC171" s="27" t="s">
        <v>99</v>
      </c>
      <c r="BD171" s="27" t="s">
        <v>100</v>
      </c>
      <c r="BE171" s="27" t="s">
        <v>101</v>
      </c>
      <c r="BF171" s="1241" t="s">
        <v>748</v>
      </c>
      <c r="BG171" s="1241" t="s">
        <v>749</v>
      </c>
      <c r="BH171" s="1241" t="s">
        <v>750</v>
      </c>
      <c r="BI171" s="1241" t="s">
        <v>751</v>
      </c>
      <c r="BJ171" s="1241" t="s">
        <v>752</v>
      </c>
      <c r="BK171" s="1241" t="s">
        <v>753</v>
      </c>
      <c r="BL171" s="1241" t="s">
        <v>1009</v>
      </c>
      <c r="BM171" s="1241" t="s">
        <v>1155</v>
      </c>
    </row>
    <row r="172" spans="1:65" x14ac:dyDescent="0.25">
      <c r="A172" s="15" t="s">
        <v>133</v>
      </c>
      <c r="B172" s="19" t="s">
        <v>87</v>
      </c>
      <c r="C172" s="53">
        <f>SUM(V172                                                                                                                                                                                                                            : INDEX(V172:AG172,$B$2))</f>
        <v>1633</v>
      </c>
      <c r="D172" s="53">
        <f>SUM(AH172                                                                                                                                                                                                                       : INDEX(AH172:AS172,$B$2))</f>
        <v>3158</v>
      </c>
      <c r="E172" s="53">
        <f>SUM(AT172                                                                                                                                                                                                                        : INDEX(AT172:BE172,$B$2))</f>
        <v>5215</v>
      </c>
      <c r="F172" s="53" t="e">
        <f>SUM(BG172                                                                                                                                                                                                                         : INDEX(BG172:BL172,$B$2))</f>
        <v>#REF!</v>
      </c>
      <c r="H172" s="4">
        <f>SUM(V172:X172)</f>
        <v>590</v>
      </c>
      <c r="I172" s="4">
        <f>SUM(Y172:AA172)</f>
        <v>774</v>
      </c>
      <c r="J172" s="4">
        <f>SUM(AB172:AD172)</f>
        <v>880</v>
      </c>
      <c r="K172" s="4">
        <f>SUM(AE172:AG172)</f>
        <v>1117</v>
      </c>
      <c r="L172" s="4">
        <f>SUM(AH172:AJ172)</f>
        <v>619</v>
      </c>
      <c r="M172" s="4">
        <f>SUM(AK172:AM172)</f>
        <v>1859</v>
      </c>
      <c r="N172" s="4">
        <f>SUM(AN172:AP172)</f>
        <v>2431</v>
      </c>
      <c r="O172" s="4">
        <f>SUM(AQ172:AS172)</f>
        <v>2932</v>
      </c>
      <c r="P172" s="4">
        <f>SUM(AT172:AV172)</f>
        <v>1841</v>
      </c>
      <c r="Q172" s="4">
        <f>SUM(AW172:AY172)</f>
        <v>2549</v>
      </c>
      <c r="R172" s="4">
        <f>SUM(AZ172:BB172)</f>
        <v>2593</v>
      </c>
      <c r="S172" s="4">
        <f>SUM(BC172:BE172)</f>
        <v>3185</v>
      </c>
      <c r="T172" s="152">
        <f>SUM(BG172:BI172)</f>
        <v>1482</v>
      </c>
      <c r="V172">
        <v>219</v>
      </c>
      <c r="W172">
        <v>143</v>
      </c>
      <c r="X172">
        <v>228</v>
      </c>
      <c r="Y172">
        <v>279</v>
      </c>
      <c r="Z172">
        <v>249</v>
      </c>
      <c r="AA172">
        <v>246</v>
      </c>
      <c r="AB172">
        <v>269</v>
      </c>
      <c r="AC172">
        <v>261</v>
      </c>
      <c r="AD172">
        <v>350</v>
      </c>
      <c r="AE172">
        <v>279</v>
      </c>
      <c r="AF172">
        <v>494</v>
      </c>
      <c r="AG172">
        <v>344</v>
      </c>
      <c r="AH172">
        <v>134</v>
      </c>
      <c r="AI172">
        <v>122</v>
      </c>
      <c r="AJ172">
        <v>363</v>
      </c>
      <c r="AK172">
        <v>339</v>
      </c>
      <c r="AL172">
        <v>535</v>
      </c>
      <c r="AM172">
        <v>985</v>
      </c>
      <c r="AN172">
        <v>680</v>
      </c>
      <c r="AO172">
        <v>814</v>
      </c>
      <c r="AP172">
        <v>937</v>
      </c>
      <c r="AQ172">
        <v>881</v>
      </c>
      <c r="AR172">
        <v>935</v>
      </c>
      <c r="AS172">
        <v>1116</v>
      </c>
      <c r="AT172">
        <v>320</v>
      </c>
      <c r="AU172">
        <v>666</v>
      </c>
      <c r="AV172">
        <v>855</v>
      </c>
      <c r="AW172">
        <v>650</v>
      </c>
      <c r="AX172">
        <v>587</v>
      </c>
      <c r="AY172">
        <v>1312</v>
      </c>
      <c r="AZ172">
        <v>825</v>
      </c>
      <c r="BA172">
        <v>887</v>
      </c>
      <c r="BB172">
        <v>881</v>
      </c>
      <c r="BC172">
        <v>628</v>
      </c>
      <c r="BD172">
        <v>893</v>
      </c>
      <c r="BE172">
        <v>1664</v>
      </c>
      <c r="BF172" s="19" t="s">
        <v>87</v>
      </c>
      <c r="BG172" s="1443">
        <v>542</v>
      </c>
      <c r="BH172" s="1443">
        <v>98</v>
      </c>
      <c r="BI172" s="1443">
        <v>842</v>
      </c>
      <c r="BJ172" s="1443">
        <v>391</v>
      </c>
      <c r="BK172" s="1443">
        <v>692</v>
      </c>
      <c r="BL172" s="1443">
        <v>880</v>
      </c>
      <c r="BM172" s="1443">
        <v>681</v>
      </c>
    </row>
    <row r="173" spans="1:65" s="153" customFormat="1" x14ac:dyDescent="0.25">
      <c r="A173" s="15"/>
      <c r="B173" s="19" t="s">
        <v>700</v>
      </c>
      <c r="C173" s="53"/>
      <c r="D173" s="53"/>
      <c r="E173" s="53"/>
      <c r="F173" s="53" t="e">
        <f>SUM(BG173                                                                                                                                                                                                                         : INDEX(BG173:BL173,$B$2))</f>
        <v>#REF!</v>
      </c>
      <c r="G173" s="2"/>
      <c r="H173" s="152"/>
      <c r="I173" s="152"/>
      <c r="J173" s="152"/>
      <c r="K173" s="152"/>
      <c r="L173" s="152"/>
      <c r="M173" s="152"/>
      <c r="N173" s="152"/>
      <c r="O173" s="152"/>
      <c r="P173" s="152"/>
      <c r="Q173" s="152"/>
      <c r="R173" s="152"/>
      <c r="S173" s="152"/>
      <c r="T173" s="152">
        <f t="shared" ref="T173:T177" si="206">SUM(BG173:BI173)</f>
        <v>428</v>
      </c>
      <c r="BF173" s="19" t="s">
        <v>700</v>
      </c>
      <c r="BG173" s="1443">
        <v>164</v>
      </c>
      <c r="BH173" s="1443">
        <v>20</v>
      </c>
      <c r="BI173" s="1443">
        <v>244</v>
      </c>
      <c r="BJ173" s="1443">
        <v>102</v>
      </c>
      <c r="BK173" s="1443">
        <v>202</v>
      </c>
      <c r="BL173" s="1443">
        <v>266</v>
      </c>
      <c r="BM173" s="1443">
        <v>188</v>
      </c>
    </row>
    <row r="174" spans="1:65" x14ac:dyDescent="0.25">
      <c r="A174" s="19" t="s">
        <v>88</v>
      </c>
      <c r="B174" s="19" t="s">
        <v>88</v>
      </c>
      <c r="C174" s="53">
        <f>SUM(V174                                                                                                                                                                                                                            : INDEX(V174:AG174,$B$2))</f>
        <v>602</v>
      </c>
      <c r="D174" s="53">
        <f>SUM(AH174                                                                                                                                                                                                                       : INDEX(AH174:AS174,$B$2))</f>
        <v>1372</v>
      </c>
      <c r="E174" s="53">
        <f>SUM(AT174                                                                                                                                                                                                                        : INDEX(AT174:BE174,$B$2))</f>
        <v>2499</v>
      </c>
      <c r="F174" s="53" t="e">
        <f>SUM(BG174                                                                                                                                                                                                                         : INDEX(BG174:BL174,$B$2))</f>
        <v>#REF!</v>
      </c>
      <c r="H174" s="4">
        <f>SUM(V174:X174)</f>
        <v>202</v>
      </c>
      <c r="I174" s="4">
        <f>SUM(Y174:AA174)</f>
        <v>258</v>
      </c>
      <c r="J174" s="4">
        <f>SUM(AB174:AD174)</f>
        <v>415</v>
      </c>
      <c r="K174" s="4">
        <f>SUM(AE174:AG174)</f>
        <v>509</v>
      </c>
      <c r="L174" s="4">
        <f>SUM(AH174:AJ174)</f>
        <v>242</v>
      </c>
      <c r="M174" s="4">
        <f>SUM(AK174:AM174)</f>
        <v>842</v>
      </c>
      <c r="N174" s="4">
        <f>SUM(AN174:AP174)</f>
        <v>1024</v>
      </c>
      <c r="O174" s="4">
        <f>SUM(AQ174:AS174)</f>
        <v>1236</v>
      </c>
      <c r="P174" s="4">
        <f>SUM(AT174:AV174)</f>
        <v>809</v>
      </c>
      <c r="Q174" s="4">
        <f>SUM(AW174:AY174)</f>
        <v>1324</v>
      </c>
      <c r="R174" s="4">
        <f>SUM(AZ174:BB174)</f>
        <v>1304</v>
      </c>
      <c r="S174" s="4">
        <f>SUM(BC174:BE174)</f>
        <v>1799</v>
      </c>
      <c r="T174" s="152">
        <f t="shared" si="206"/>
        <v>597</v>
      </c>
      <c r="V174">
        <v>89</v>
      </c>
      <c r="W174">
        <v>42</v>
      </c>
      <c r="X174">
        <v>71</v>
      </c>
      <c r="Y174">
        <v>83</v>
      </c>
      <c r="Z174">
        <v>84</v>
      </c>
      <c r="AA174">
        <v>91</v>
      </c>
      <c r="AB174">
        <v>142</v>
      </c>
      <c r="AC174">
        <v>84</v>
      </c>
      <c r="AD174">
        <v>189</v>
      </c>
      <c r="AE174">
        <v>124</v>
      </c>
      <c r="AF174">
        <v>244</v>
      </c>
      <c r="AG174">
        <v>141</v>
      </c>
      <c r="AH174">
        <v>49</v>
      </c>
      <c r="AI174">
        <v>32</v>
      </c>
      <c r="AJ174">
        <v>161</v>
      </c>
      <c r="AK174">
        <v>179</v>
      </c>
      <c r="AL174">
        <v>228</v>
      </c>
      <c r="AM174">
        <v>435</v>
      </c>
      <c r="AN174">
        <v>288</v>
      </c>
      <c r="AO174">
        <v>322</v>
      </c>
      <c r="AP174">
        <v>414</v>
      </c>
      <c r="AQ174">
        <v>359</v>
      </c>
      <c r="AR174">
        <v>293</v>
      </c>
      <c r="AS174">
        <v>584</v>
      </c>
      <c r="AT174">
        <v>117</v>
      </c>
      <c r="AU174">
        <v>235</v>
      </c>
      <c r="AV174">
        <v>457</v>
      </c>
      <c r="AW174">
        <v>326</v>
      </c>
      <c r="AX174">
        <v>285</v>
      </c>
      <c r="AY174">
        <v>713</v>
      </c>
      <c r="AZ174">
        <v>366</v>
      </c>
      <c r="BA174">
        <v>432</v>
      </c>
      <c r="BB174">
        <v>506</v>
      </c>
      <c r="BC174">
        <v>335</v>
      </c>
      <c r="BD174">
        <v>472</v>
      </c>
      <c r="BE174">
        <v>992</v>
      </c>
      <c r="BF174" s="19" t="s">
        <v>88</v>
      </c>
      <c r="BG174" s="1443">
        <v>237</v>
      </c>
      <c r="BH174" s="1443">
        <v>30</v>
      </c>
      <c r="BI174" s="1443">
        <v>330</v>
      </c>
      <c r="BJ174" s="1443">
        <v>137</v>
      </c>
      <c r="BK174" s="1443">
        <v>291</v>
      </c>
      <c r="BL174" s="1443">
        <v>370</v>
      </c>
      <c r="BM174" s="1443">
        <v>309</v>
      </c>
    </row>
    <row r="175" spans="1:65" x14ac:dyDescent="0.25">
      <c r="A175" s="19" t="s">
        <v>89</v>
      </c>
      <c r="B175" s="19" t="s">
        <v>89</v>
      </c>
      <c r="C175" s="53">
        <f>SUM(V175                                                                                                                                                                                                                            : INDEX(V175:AG175,$B$2))</f>
        <v>747</v>
      </c>
      <c r="D175" s="53">
        <f>SUM(AH175                                                                                                                                                                                                                       : INDEX(AH175:AS175,$B$2))</f>
        <v>1642</v>
      </c>
      <c r="E175" s="53">
        <f>SUM(AT175                                                                                                                                                                                                                        : INDEX(AT175:BE175,$B$2))</f>
        <v>2696</v>
      </c>
      <c r="F175" s="53" t="e">
        <f>SUM(BG175                                                                                                                                                                                                                         : INDEX(BG175:BL175,$B$2))</f>
        <v>#REF!</v>
      </c>
      <c r="H175" s="4">
        <f>SUM(V175:X175)</f>
        <v>261</v>
      </c>
      <c r="I175" s="4">
        <f>SUM(Y175:AA175)</f>
        <v>323</v>
      </c>
      <c r="J175" s="4">
        <f>SUM(AB175:AD175)</f>
        <v>494</v>
      </c>
      <c r="K175" s="4">
        <f>SUM(AE175:AG175)</f>
        <v>600</v>
      </c>
      <c r="L175" s="4">
        <f>SUM(AH175:AJ175)</f>
        <v>310</v>
      </c>
      <c r="M175" s="4">
        <f>SUM(AK175:AM175)</f>
        <v>1006</v>
      </c>
      <c r="N175" s="4">
        <f>SUM(AN175:AP175)</f>
        <v>1213</v>
      </c>
      <c r="O175" s="4">
        <f>SUM(AQ175:AS175)</f>
        <v>1432</v>
      </c>
      <c r="P175" s="4">
        <f>SUM(AT175:AV175)</f>
        <v>906</v>
      </c>
      <c r="Q175" s="4">
        <f>SUM(AW175:AY175)</f>
        <v>1403</v>
      </c>
      <c r="R175" s="4">
        <f>SUM(AZ175:BB175)</f>
        <v>1363</v>
      </c>
      <c r="S175" s="4">
        <f>SUM(BC175:BE175)</f>
        <v>1859</v>
      </c>
      <c r="T175" s="152">
        <f t="shared" si="206"/>
        <v>637</v>
      </c>
      <c r="V175">
        <v>111</v>
      </c>
      <c r="W175">
        <v>54</v>
      </c>
      <c r="X175">
        <v>96</v>
      </c>
      <c r="Y175">
        <v>100</v>
      </c>
      <c r="Z175">
        <v>103</v>
      </c>
      <c r="AA175">
        <v>120</v>
      </c>
      <c r="AB175">
        <v>163</v>
      </c>
      <c r="AC175">
        <v>120</v>
      </c>
      <c r="AD175">
        <v>211</v>
      </c>
      <c r="AE175">
        <v>137</v>
      </c>
      <c r="AF175">
        <v>293</v>
      </c>
      <c r="AG175">
        <v>170</v>
      </c>
      <c r="AH175">
        <v>60</v>
      </c>
      <c r="AI175">
        <v>45</v>
      </c>
      <c r="AJ175">
        <v>205</v>
      </c>
      <c r="AK175">
        <v>207</v>
      </c>
      <c r="AL175">
        <v>270</v>
      </c>
      <c r="AM175">
        <v>529</v>
      </c>
      <c r="AN175">
        <v>326</v>
      </c>
      <c r="AO175">
        <v>396</v>
      </c>
      <c r="AP175">
        <v>491</v>
      </c>
      <c r="AQ175">
        <v>415</v>
      </c>
      <c r="AR175">
        <v>381</v>
      </c>
      <c r="AS175">
        <v>636</v>
      </c>
      <c r="AT175">
        <v>137</v>
      </c>
      <c r="AU175">
        <v>286</v>
      </c>
      <c r="AV175">
        <v>483</v>
      </c>
      <c r="AW175">
        <v>355</v>
      </c>
      <c r="AX175">
        <v>298</v>
      </c>
      <c r="AY175">
        <v>750</v>
      </c>
      <c r="AZ175">
        <v>387</v>
      </c>
      <c r="BA175">
        <v>451</v>
      </c>
      <c r="BB175">
        <v>525</v>
      </c>
      <c r="BC175">
        <v>353</v>
      </c>
      <c r="BD175">
        <v>481</v>
      </c>
      <c r="BE175">
        <v>1025</v>
      </c>
      <c r="BF175" s="19" t="s">
        <v>89</v>
      </c>
      <c r="BG175" s="1443">
        <v>248</v>
      </c>
      <c r="BH175" s="1443">
        <v>38</v>
      </c>
      <c r="BI175" s="1443">
        <v>351</v>
      </c>
      <c r="BJ175" s="1443">
        <v>157</v>
      </c>
      <c r="BK175" s="1443">
        <v>312</v>
      </c>
      <c r="BL175" s="1443">
        <v>405</v>
      </c>
      <c r="BM175" s="1443">
        <v>322</v>
      </c>
    </row>
    <row r="176" spans="1:65" x14ac:dyDescent="0.25">
      <c r="A176" s="19" t="s">
        <v>90</v>
      </c>
      <c r="B176" s="19" t="s">
        <v>90</v>
      </c>
      <c r="C176" s="53">
        <f>SUM(V176                                                                                                                                                                                                                            : INDEX(V176:AG176,$B$2))</f>
        <v>501</v>
      </c>
      <c r="D176" s="53">
        <f>SUM(AH176                                                                                                                                                                                                                       : INDEX(AH176:AS176,$B$2))</f>
        <v>1032</v>
      </c>
      <c r="E176" s="53">
        <f>SUM(AT176                                                                                                                                                                                                                        : INDEX(AT176:BE176,$B$2))</f>
        <v>2317</v>
      </c>
      <c r="F176" s="53" t="e">
        <f>SUM(BG176                                                                                                                                                                                                                         : INDEX(BG176:BL176,$B$2))</f>
        <v>#REF!</v>
      </c>
      <c r="H176" s="4">
        <f>SUM(V176:X176)</f>
        <v>177</v>
      </c>
      <c r="I176" s="4">
        <f>SUM(Y176:AA176)</f>
        <v>211</v>
      </c>
      <c r="J176" s="4">
        <f>SUM(AB176:AD176)</f>
        <v>344</v>
      </c>
      <c r="K176" s="4">
        <f>SUM(AE176:AG176)</f>
        <v>399</v>
      </c>
      <c r="L176" s="4">
        <f>SUM(AH176:AJ176)</f>
        <v>183</v>
      </c>
      <c r="M176" s="4">
        <f>SUM(AK176:AM176)</f>
        <v>631</v>
      </c>
      <c r="N176" s="4">
        <f>SUM(AN176:AP176)</f>
        <v>812</v>
      </c>
      <c r="O176" s="4">
        <f>SUM(AQ176:AS176)</f>
        <v>1027</v>
      </c>
      <c r="P176" s="4">
        <f>SUM(AT176:AV176)</f>
        <v>664</v>
      </c>
      <c r="Q176" s="4">
        <f>SUM(AW176:AY176)</f>
        <v>1291</v>
      </c>
      <c r="R176" s="4">
        <f>SUM(AZ176:BB176)</f>
        <v>1294</v>
      </c>
      <c r="S176" s="4">
        <f>SUM(BC176:BE176)</f>
        <v>845</v>
      </c>
      <c r="T176" s="152">
        <f t="shared" si="206"/>
        <v>135</v>
      </c>
      <c r="V176">
        <v>75</v>
      </c>
      <c r="W176">
        <v>42</v>
      </c>
      <c r="X176">
        <v>60</v>
      </c>
      <c r="Y176">
        <v>68</v>
      </c>
      <c r="Z176">
        <v>61</v>
      </c>
      <c r="AA176">
        <v>82</v>
      </c>
      <c r="AB176">
        <v>113</v>
      </c>
      <c r="AC176">
        <v>88</v>
      </c>
      <c r="AD176">
        <v>143</v>
      </c>
      <c r="AE176">
        <v>87</v>
      </c>
      <c r="AF176">
        <v>211</v>
      </c>
      <c r="AG176">
        <v>101</v>
      </c>
      <c r="AH176">
        <v>40</v>
      </c>
      <c r="AI176">
        <v>23</v>
      </c>
      <c r="AJ176">
        <v>120</v>
      </c>
      <c r="AK176">
        <v>125</v>
      </c>
      <c r="AL176">
        <v>186</v>
      </c>
      <c r="AM176">
        <v>320</v>
      </c>
      <c r="AN176">
        <v>218</v>
      </c>
      <c r="AO176">
        <v>272</v>
      </c>
      <c r="AP176">
        <v>322</v>
      </c>
      <c r="AQ176">
        <v>285</v>
      </c>
      <c r="AR176">
        <v>298</v>
      </c>
      <c r="AS176">
        <v>444</v>
      </c>
      <c r="AT176">
        <v>111</v>
      </c>
      <c r="AU176">
        <v>218</v>
      </c>
      <c r="AV176">
        <v>335</v>
      </c>
      <c r="AW176">
        <v>309</v>
      </c>
      <c r="AX176">
        <v>275</v>
      </c>
      <c r="AY176">
        <v>707</v>
      </c>
      <c r="AZ176">
        <v>362</v>
      </c>
      <c r="BA176">
        <v>432</v>
      </c>
      <c r="BB176">
        <v>500</v>
      </c>
      <c r="BC176">
        <v>343</v>
      </c>
      <c r="BD176">
        <v>450</v>
      </c>
      <c r="BE176">
        <v>52</v>
      </c>
      <c r="BF176" s="19" t="s">
        <v>90</v>
      </c>
      <c r="BG176" s="1443">
        <v>74</v>
      </c>
      <c r="BH176" s="1443">
        <v>6</v>
      </c>
      <c r="BI176" s="1443">
        <v>55</v>
      </c>
      <c r="BJ176" s="1443">
        <v>29</v>
      </c>
      <c r="BK176" s="1443">
        <v>95</v>
      </c>
      <c r="BL176" s="1443">
        <v>101</v>
      </c>
      <c r="BM176" s="1443">
        <v>41</v>
      </c>
    </row>
    <row r="177" spans="1:65" x14ac:dyDescent="0.25">
      <c r="A177" s="19" t="s">
        <v>91</v>
      </c>
      <c r="B177" s="19" t="s">
        <v>91</v>
      </c>
      <c r="C177" s="53">
        <f>SUM(V177                                                                                                                                                                                                                            : INDEX(V177:AG177,$B$2))</f>
        <v>389</v>
      </c>
      <c r="D177" s="53">
        <f>SUM(AH177                                                                                                                                                                                                                       : INDEX(AH177:AS177,$B$2))</f>
        <v>760</v>
      </c>
      <c r="E177" s="53">
        <f>SUM(AT177                                                                                                                                                                                                                        : INDEX(AT177:BE177,$B$2))</f>
        <v>1649</v>
      </c>
      <c r="F177" s="53" t="e">
        <f>SUM(BG177                                                                                                                                                                                                                         : INDEX(BG177:BL177,$B$2))</f>
        <v>#REF!</v>
      </c>
      <c r="H177" s="4">
        <f>SUM(V177:X177)</f>
        <v>132</v>
      </c>
      <c r="I177" s="4">
        <f>SUM(Y177:AA177)</f>
        <v>165</v>
      </c>
      <c r="J177" s="4">
        <f>SUM(AB177:AD177)</f>
        <v>281</v>
      </c>
      <c r="K177" s="4">
        <f>SUM(AE177:AG177)</f>
        <v>294</v>
      </c>
      <c r="L177" s="4">
        <f>SUM(AH177:AJ177)</f>
        <v>137</v>
      </c>
      <c r="M177" s="4">
        <f>SUM(AK177:AM177)</f>
        <v>461</v>
      </c>
      <c r="N177" s="4">
        <f>SUM(AN177:AP177)</f>
        <v>628</v>
      </c>
      <c r="O177" s="4">
        <f>SUM(AQ177:AS177)</f>
        <v>753</v>
      </c>
      <c r="P177" s="4">
        <f>SUM(AT177:AV177)</f>
        <v>500</v>
      </c>
      <c r="Q177" s="4">
        <f>SUM(AW177:AY177)</f>
        <v>877</v>
      </c>
      <c r="R177" s="4">
        <f>SUM(AZ177:BB177)</f>
        <v>897</v>
      </c>
      <c r="S177" s="4">
        <f>SUM(BC177:BE177)</f>
        <v>490</v>
      </c>
      <c r="T177" s="152">
        <f t="shared" si="206"/>
        <v>62</v>
      </c>
      <c r="V177">
        <v>52</v>
      </c>
      <c r="W177">
        <v>35</v>
      </c>
      <c r="X177">
        <v>45</v>
      </c>
      <c r="Y177">
        <v>53</v>
      </c>
      <c r="Z177">
        <v>50</v>
      </c>
      <c r="AA177">
        <v>62</v>
      </c>
      <c r="AB177">
        <v>92</v>
      </c>
      <c r="AC177">
        <v>69</v>
      </c>
      <c r="AD177">
        <v>120</v>
      </c>
      <c r="AE177">
        <v>67</v>
      </c>
      <c r="AF177">
        <v>155</v>
      </c>
      <c r="AG177">
        <v>72</v>
      </c>
      <c r="AH177">
        <v>31</v>
      </c>
      <c r="AI177">
        <v>17</v>
      </c>
      <c r="AJ177">
        <v>89</v>
      </c>
      <c r="AK177">
        <v>88</v>
      </c>
      <c r="AL177">
        <v>140</v>
      </c>
      <c r="AM177">
        <v>233</v>
      </c>
      <c r="AN177">
        <v>162</v>
      </c>
      <c r="AO177">
        <v>209</v>
      </c>
      <c r="AP177">
        <v>257</v>
      </c>
      <c r="AQ177">
        <v>213</v>
      </c>
      <c r="AR177">
        <v>215</v>
      </c>
      <c r="AS177">
        <v>325</v>
      </c>
      <c r="AT177">
        <v>87</v>
      </c>
      <c r="AU177">
        <v>158</v>
      </c>
      <c r="AV177">
        <v>255</v>
      </c>
      <c r="AW177">
        <v>227</v>
      </c>
      <c r="AX177">
        <v>196</v>
      </c>
      <c r="AY177">
        <v>454</v>
      </c>
      <c r="AZ177">
        <v>272</v>
      </c>
      <c r="BA177">
        <v>296</v>
      </c>
      <c r="BB177">
        <v>329</v>
      </c>
      <c r="BC177">
        <v>211</v>
      </c>
      <c r="BD177">
        <v>267</v>
      </c>
      <c r="BE177">
        <v>12</v>
      </c>
      <c r="BF177" s="19" t="s">
        <v>91</v>
      </c>
      <c r="BG177" s="1443">
        <v>26</v>
      </c>
      <c r="BH177" s="1443">
        <v>4</v>
      </c>
      <c r="BI177" s="1443">
        <v>32</v>
      </c>
      <c r="BJ177" s="1443">
        <v>13</v>
      </c>
      <c r="BK177" s="1443">
        <v>59</v>
      </c>
      <c r="BL177" s="1443">
        <v>43</v>
      </c>
      <c r="BM177" s="1443">
        <v>8</v>
      </c>
    </row>
    <row r="178" spans="1:65" s="153" customFormat="1" x14ac:dyDescent="0.25">
      <c r="A178" s="19"/>
      <c r="B178" s="19" t="s">
        <v>701</v>
      </c>
      <c r="C178" s="53"/>
      <c r="D178" s="53"/>
      <c r="E178" s="53"/>
      <c r="F178" s="65" t="str">
        <f>IFERROR(F173/F$172,"")</f>
        <v/>
      </c>
      <c r="G178" s="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2"/>
      <c r="T178" s="65">
        <f>IFERROR(T173/T$172,"")</f>
        <v>0.28879892037786775</v>
      </c>
      <c r="BF178" s="19" t="s">
        <v>701</v>
      </c>
      <c r="BG178" s="1443">
        <v>0.30258303880691528</v>
      </c>
      <c r="BH178" s="1443">
        <v>0.20408163964748383</v>
      </c>
      <c r="BI178" s="1443">
        <v>0.28978621959686279</v>
      </c>
      <c r="BJ178" s="1443">
        <v>0.26086956262588501</v>
      </c>
      <c r="BK178" s="1443">
        <v>0.29190751910209656</v>
      </c>
      <c r="BL178" s="1443">
        <v>0.3022727370262146</v>
      </c>
      <c r="BM178" s="1443">
        <v>0.27606460452079773</v>
      </c>
    </row>
    <row r="179" spans="1:65" x14ac:dyDescent="0.25">
      <c r="A179" s="37"/>
      <c r="B179" s="19" t="s">
        <v>92</v>
      </c>
      <c r="C179" s="65">
        <f t="shared" ref="C179:E182" si="207">IFERROR(C174/C$172,"")</f>
        <v>0.36864666258420087</v>
      </c>
      <c r="D179" s="65">
        <f t="shared" si="207"/>
        <v>0.43445218492716908</v>
      </c>
      <c r="E179" s="65">
        <f t="shared" si="207"/>
        <v>0.47919463087248321</v>
      </c>
      <c r="F179" s="65" t="str">
        <f>IFERROR(F174/F$172,"")</f>
        <v/>
      </c>
      <c r="H179" s="65">
        <f t="shared" ref="H179:S179" si="208">IFERROR(H174/H$172,"")</f>
        <v>0.34237288135593219</v>
      </c>
      <c r="I179" s="65">
        <f t="shared" si="208"/>
        <v>0.33333333333333331</v>
      </c>
      <c r="J179" s="65">
        <f t="shared" si="208"/>
        <v>0.47159090909090912</v>
      </c>
      <c r="K179" s="65">
        <f t="shared" si="208"/>
        <v>0.45568487018800358</v>
      </c>
      <c r="L179" s="65">
        <f t="shared" si="208"/>
        <v>0.39095315024232635</v>
      </c>
      <c r="M179" s="65">
        <f t="shared" si="208"/>
        <v>0.45293168370091447</v>
      </c>
      <c r="N179" s="65">
        <f t="shared" si="208"/>
        <v>0.4212258329905389</v>
      </c>
      <c r="O179" s="65">
        <f t="shared" si="208"/>
        <v>0.42155525238744884</v>
      </c>
      <c r="P179" s="65">
        <f t="shared" si="208"/>
        <v>0.43943508962520367</v>
      </c>
      <c r="Q179" s="65">
        <f t="shared" si="208"/>
        <v>0.51941938014907807</v>
      </c>
      <c r="R179" s="65">
        <f t="shared" si="208"/>
        <v>0.50289240262244506</v>
      </c>
      <c r="S179" s="65">
        <f t="shared" si="208"/>
        <v>0.56483516483516483</v>
      </c>
      <c r="T179" s="65">
        <f>IFERROR(T174/T$172,"")</f>
        <v>0.40283400809716602</v>
      </c>
      <c r="V179" s="65">
        <f t="shared" ref="V179:BE179" si="209">IFERROR(V174/V$172,"")</f>
        <v>0.40639269406392692</v>
      </c>
      <c r="W179" s="65">
        <f t="shared" si="209"/>
        <v>0.2937062937062937</v>
      </c>
      <c r="X179" s="65">
        <f t="shared" si="209"/>
        <v>0.31140350877192985</v>
      </c>
      <c r="Y179" s="65">
        <f t="shared" si="209"/>
        <v>0.29749103942652327</v>
      </c>
      <c r="Z179" s="65">
        <f t="shared" si="209"/>
        <v>0.33734939759036142</v>
      </c>
      <c r="AA179" s="65">
        <f t="shared" si="209"/>
        <v>0.36991869918699188</v>
      </c>
      <c r="AB179" s="65">
        <f t="shared" si="209"/>
        <v>0.52788104089219334</v>
      </c>
      <c r="AC179" s="65">
        <f t="shared" si="209"/>
        <v>0.32183908045977011</v>
      </c>
      <c r="AD179" s="65">
        <f t="shared" si="209"/>
        <v>0.54</v>
      </c>
      <c r="AE179" s="65">
        <f t="shared" si="209"/>
        <v>0.44444444444444442</v>
      </c>
      <c r="AF179" s="65">
        <f t="shared" si="209"/>
        <v>0.49392712550607287</v>
      </c>
      <c r="AG179" s="65">
        <f t="shared" si="209"/>
        <v>0.40988372093023256</v>
      </c>
      <c r="AH179" s="65">
        <f t="shared" si="209"/>
        <v>0.36567164179104478</v>
      </c>
      <c r="AI179" s="65">
        <f t="shared" si="209"/>
        <v>0.26229508196721313</v>
      </c>
      <c r="AJ179" s="65">
        <f t="shared" si="209"/>
        <v>0.44352617079889806</v>
      </c>
      <c r="AK179" s="65">
        <f t="shared" si="209"/>
        <v>0.528023598820059</v>
      </c>
      <c r="AL179" s="65">
        <f t="shared" si="209"/>
        <v>0.42616822429906542</v>
      </c>
      <c r="AM179" s="65">
        <f t="shared" si="209"/>
        <v>0.44162436548223349</v>
      </c>
      <c r="AN179" s="65">
        <f t="shared" si="209"/>
        <v>0.42352941176470588</v>
      </c>
      <c r="AO179" s="65">
        <f t="shared" si="209"/>
        <v>0.39557739557739557</v>
      </c>
      <c r="AP179" s="65">
        <f t="shared" si="209"/>
        <v>0.44183564567769479</v>
      </c>
      <c r="AQ179" s="65">
        <f t="shared" si="209"/>
        <v>0.40749148694665155</v>
      </c>
      <c r="AR179" s="65">
        <f t="shared" si="209"/>
        <v>0.31336898395721924</v>
      </c>
      <c r="AS179" s="65">
        <f t="shared" si="209"/>
        <v>0.52329749103942658</v>
      </c>
      <c r="AT179" s="65">
        <f t="shared" si="209"/>
        <v>0.36562499999999998</v>
      </c>
      <c r="AU179" s="65">
        <f t="shared" si="209"/>
        <v>0.35285285285285284</v>
      </c>
      <c r="AV179" s="65">
        <f t="shared" si="209"/>
        <v>0.53450292397660815</v>
      </c>
      <c r="AW179" s="65">
        <f t="shared" si="209"/>
        <v>0.50153846153846149</v>
      </c>
      <c r="AX179" s="65">
        <f t="shared" si="209"/>
        <v>0.48551959114139692</v>
      </c>
      <c r="AY179" s="65">
        <f t="shared" si="209"/>
        <v>0.54344512195121952</v>
      </c>
      <c r="AZ179" s="65">
        <f t="shared" si="209"/>
        <v>0.44363636363636366</v>
      </c>
      <c r="BA179" s="65">
        <f t="shared" si="209"/>
        <v>0.48703494926719276</v>
      </c>
      <c r="BB179" s="65">
        <f t="shared" si="209"/>
        <v>0.57434733257661752</v>
      </c>
      <c r="BC179" s="65">
        <f t="shared" si="209"/>
        <v>0.53343949044585992</v>
      </c>
      <c r="BD179" s="65">
        <f t="shared" si="209"/>
        <v>0.52855543113101899</v>
      </c>
      <c r="BE179" s="65">
        <f t="shared" si="209"/>
        <v>0.59615384615384615</v>
      </c>
      <c r="BF179" s="55" t="s">
        <v>92</v>
      </c>
      <c r="BG179" s="1443">
        <v>0.43726935982704163</v>
      </c>
      <c r="BH179" s="1443">
        <v>0.30612245202064514</v>
      </c>
      <c r="BI179" s="1443">
        <v>0.39192399382591248</v>
      </c>
      <c r="BJ179" s="1443">
        <v>0.35038363933563232</v>
      </c>
      <c r="BK179" s="1443">
        <v>0.42052024602890015</v>
      </c>
      <c r="BL179" s="1443">
        <v>0.42045453190803528</v>
      </c>
      <c r="BM179" s="1443">
        <v>0.45374450087547302</v>
      </c>
    </row>
    <row r="180" spans="1:65" x14ac:dyDescent="0.25">
      <c r="A180" s="37"/>
      <c r="B180" s="19" t="s">
        <v>93</v>
      </c>
      <c r="C180" s="65">
        <f t="shared" si="207"/>
        <v>0.45744029393753827</v>
      </c>
      <c r="D180" s="65">
        <f t="shared" si="207"/>
        <v>0.51994933502216589</v>
      </c>
      <c r="E180" s="65">
        <f t="shared" si="207"/>
        <v>0.51697027804410356</v>
      </c>
      <c r="F180" s="65" t="str">
        <f>IFERROR(F175/F$172,"")</f>
        <v/>
      </c>
      <c r="H180" s="65">
        <f t="shared" ref="H180:S180" si="210">IFERROR(H175/H$172,"")</f>
        <v>0.44237288135593222</v>
      </c>
      <c r="I180" s="65">
        <f t="shared" si="210"/>
        <v>0.41731266149870799</v>
      </c>
      <c r="J180" s="65">
        <f t="shared" si="210"/>
        <v>0.5613636363636364</v>
      </c>
      <c r="K180" s="65">
        <f t="shared" si="210"/>
        <v>0.53715308863025968</v>
      </c>
      <c r="L180" s="65">
        <f t="shared" si="210"/>
        <v>0.50080775444264947</v>
      </c>
      <c r="M180" s="65">
        <f t="shared" si="210"/>
        <v>0.54115115653577195</v>
      </c>
      <c r="N180" s="65">
        <f t="shared" si="210"/>
        <v>0.49897161661867545</v>
      </c>
      <c r="O180" s="65">
        <f t="shared" si="210"/>
        <v>0.48840381991814463</v>
      </c>
      <c r="P180" s="65">
        <f t="shared" si="210"/>
        <v>0.49212384573601303</v>
      </c>
      <c r="Q180" s="65">
        <f t="shared" si="210"/>
        <v>0.55041192624558655</v>
      </c>
      <c r="R180" s="65">
        <f t="shared" si="210"/>
        <v>0.52564596991901269</v>
      </c>
      <c r="S180" s="65">
        <f t="shared" si="210"/>
        <v>0.58367346938775511</v>
      </c>
      <c r="T180" s="65">
        <f>IFERROR(T175/T$172,"")</f>
        <v>0.42982456140350878</v>
      </c>
      <c r="V180" s="65">
        <f t="shared" ref="V180:BE180" si="211">IFERROR(V175/V$172,"")</f>
        <v>0.50684931506849318</v>
      </c>
      <c r="W180" s="65">
        <f t="shared" si="211"/>
        <v>0.3776223776223776</v>
      </c>
      <c r="X180" s="65">
        <f t="shared" si="211"/>
        <v>0.42105263157894735</v>
      </c>
      <c r="Y180" s="65">
        <f t="shared" si="211"/>
        <v>0.35842293906810035</v>
      </c>
      <c r="Z180" s="65">
        <f t="shared" si="211"/>
        <v>0.41365461847389556</v>
      </c>
      <c r="AA180" s="65">
        <f t="shared" si="211"/>
        <v>0.48780487804878048</v>
      </c>
      <c r="AB180" s="65">
        <f t="shared" si="211"/>
        <v>0.60594795539033453</v>
      </c>
      <c r="AC180" s="65">
        <f t="shared" si="211"/>
        <v>0.45977011494252873</v>
      </c>
      <c r="AD180" s="65">
        <f t="shared" si="211"/>
        <v>0.60285714285714287</v>
      </c>
      <c r="AE180" s="65">
        <f t="shared" si="211"/>
        <v>0.49103942652329752</v>
      </c>
      <c r="AF180" s="65">
        <f t="shared" si="211"/>
        <v>0.59311740890688258</v>
      </c>
      <c r="AG180" s="65">
        <f t="shared" si="211"/>
        <v>0.4941860465116279</v>
      </c>
      <c r="AH180" s="65">
        <f t="shared" si="211"/>
        <v>0.44776119402985076</v>
      </c>
      <c r="AI180" s="65">
        <f t="shared" si="211"/>
        <v>0.36885245901639346</v>
      </c>
      <c r="AJ180" s="65">
        <f t="shared" si="211"/>
        <v>0.56473829201101933</v>
      </c>
      <c r="AK180" s="65">
        <f t="shared" si="211"/>
        <v>0.61061946902654862</v>
      </c>
      <c r="AL180" s="65">
        <f t="shared" si="211"/>
        <v>0.50467289719626163</v>
      </c>
      <c r="AM180" s="65">
        <f t="shared" si="211"/>
        <v>0.53705583756345177</v>
      </c>
      <c r="AN180" s="65">
        <f t="shared" si="211"/>
        <v>0.47941176470588237</v>
      </c>
      <c r="AO180" s="65">
        <f t="shared" si="211"/>
        <v>0.48648648648648651</v>
      </c>
      <c r="AP180" s="65">
        <f t="shared" si="211"/>
        <v>0.52401280683030949</v>
      </c>
      <c r="AQ180" s="65">
        <f t="shared" si="211"/>
        <v>0.47105561861521</v>
      </c>
      <c r="AR180" s="65">
        <f t="shared" si="211"/>
        <v>0.40748663101604277</v>
      </c>
      <c r="AS180" s="65">
        <f t="shared" si="211"/>
        <v>0.56989247311827962</v>
      </c>
      <c r="AT180" s="65">
        <f t="shared" si="211"/>
        <v>0.42812499999999998</v>
      </c>
      <c r="AU180" s="65">
        <f t="shared" si="211"/>
        <v>0.42942942942942941</v>
      </c>
      <c r="AV180" s="65">
        <f t="shared" si="211"/>
        <v>0.56491228070175437</v>
      </c>
      <c r="AW180" s="65">
        <f t="shared" si="211"/>
        <v>0.5461538461538461</v>
      </c>
      <c r="AX180" s="65">
        <f t="shared" si="211"/>
        <v>0.50766609880749569</v>
      </c>
      <c r="AY180" s="65">
        <f t="shared" si="211"/>
        <v>0.57164634146341464</v>
      </c>
      <c r="AZ180" s="65">
        <f t="shared" si="211"/>
        <v>0.46909090909090911</v>
      </c>
      <c r="BA180" s="65">
        <f t="shared" si="211"/>
        <v>0.50845546786922213</v>
      </c>
      <c r="BB180" s="65">
        <f t="shared" si="211"/>
        <v>0.59591373439273554</v>
      </c>
      <c r="BC180" s="65">
        <f t="shared" si="211"/>
        <v>0.56210191082802552</v>
      </c>
      <c r="BD180" s="65">
        <f t="shared" si="211"/>
        <v>0.5386338185890257</v>
      </c>
      <c r="BE180" s="65">
        <f t="shared" si="211"/>
        <v>0.61598557692307687</v>
      </c>
      <c r="BF180" s="55" t="s">
        <v>93</v>
      </c>
      <c r="BG180" s="1443">
        <v>0.45756456255912781</v>
      </c>
      <c r="BH180" s="1443">
        <v>0.38775509595870972</v>
      </c>
      <c r="BI180" s="1443">
        <v>0.41686460375785828</v>
      </c>
      <c r="BJ180" s="1443">
        <v>0.40153452754020691</v>
      </c>
      <c r="BK180" s="1443">
        <v>0.45086705684661865</v>
      </c>
      <c r="BL180" s="1443">
        <v>0.46022728085517883</v>
      </c>
      <c r="BM180" s="1443">
        <v>0.47283408045768738</v>
      </c>
    </row>
    <row r="181" spans="1:65" x14ac:dyDescent="0.25">
      <c r="A181" s="37"/>
      <c r="B181" s="19" t="s">
        <v>94</v>
      </c>
      <c r="C181" s="65">
        <f t="shared" si="207"/>
        <v>0.30679730557256585</v>
      </c>
      <c r="D181" s="65">
        <f t="shared" si="207"/>
        <v>0.32678910702976566</v>
      </c>
      <c r="E181" s="65">
        <f t="shared" si="207"/>
        <v>0.44429530201342282</v>
      </c>
      <c r="F181" s="65" t="str">
        <f>IFERROR(F176/F$172,"")</f>
        <v/>
      </c>
      <c r="H181" s="65">
        <f t="shared" ref="H181:S181" si="212">IFERROR(H176/H$172,"")</f>
        <v>0.3</v>
      </c>
      <c r="I181" s="65">
        <f t="shared" si="212"/>
        <v>0.27260981912144705</v>
      </c>
      <c r="J181" s="65">
        <f t="shared" si="212"/>
        <v>0.39090909090909093</v>
      </c>
      <c r="K181" s="65">
        <f t="shared" si="212"/>
        <v>0.35720680393912263</v>
      </c>
      <c r="L181" s="65">
        <f t="shared" si="212"/>
        <v>0.29563812600969308</v>
      </c>
      <c r="M181" s="65">
        <f t="shared" si="212"/>
        <v>0.33942980096826253</v>
      </c>
      <c r="N181" s="65">
        <f t="shared" si="212"/>
        <v>0.33401892225421637</v>
      </c>
      <c r="O181" s="65">
        <f t="shared" si="212"/>
        <v>0.35027285129604363</v>
      </c>
      <c r="P181" s="65">
        <f t="shared" si="212"/>
        <v>0.36067354698533405</v>
      </c>
      <c r="Q181" s="65">
        <f t="shared" si="212"/>
        <v>0.50647312671635936</v>
      </c>
      <c r="R181" s="65">
        <f t="shared" si="212"/>
        <v>0.4990358657925183</v>
      </c>
      <c r="S181" s="65">
        <f t="shared" si="212"/>
        <v>0.26530612244897961</v>
      </c>
      <c r="T181" s="65">
        <f>IFERROR(T176/T$172,"")</f>
        <v>9.1093117408906882E-2</v>
      </c>
      <c r="V181" s="65">
        <f t="shared" ref="V181:BE181" si="213">IFERROR(V176/V$172,"")</f>
        <v>0.34246575342465752</v>
      </c>
      <c r="W181" s="65">
        <f t="shared" si="213"/>
        <v>0.2937062937062937</v>
      </c>
      <c r="X181" s="65">
        <f t="shared" si="213"/>
        <v>0.26315789473684209</v>
      </c>
      <c r="Y181" s="65">
        <f t="shared" si="213"/>
        <v>0.24372759856630824</v>
      </c>
      <c r="Z181" s="65">
        <f t="shared" si="213"/>
        <v>0.24497991967871485</v>
      </c>
      <c r="AA181" s="65">
        <f t="shared" si="213"/>
        <v>0.33333333333333331</v>
      </c>
      <c r="AB181" s="65">
        <f t="shared" si="213"/>
        <v>0.4200743494423792</v>
      </c>
      <c r="AC181" s="65">
        <f t="shared" si="213"/>
        <v>0.33716475095785442</v>
      </c>
      <c r="AD181" s="65">
        <f t="shared" si="213"/>
        <v>0.40857142857142859</v>
      </c>
      <c r="AE181" s="65">
        <f t="shared" si="213"/>
        <v>0.31182795698924731</v>
      </c>
      <c r="AF181" s="65">
        <f t="shared" si="213"/>
        <v>0.42712550607287447</v>
      </c>
      <c r="AG181" s="65">
        <f t="shared" si="213"/>
        <v>0.29360465116279072</v>
      </c>
      <c r="AH181" s="65">
        <f t="shared" si="213"/>
        <v>0.29850746268656714</v>
      </c>
      <c r="AI181" s="65">
        <f t="shared" si="213"/>
        <v>0.18852459016393441</v>
      </c>
      <c r="AJ181" s="65">
        <f t="shared" si="213"/>
        <v>0.33057851239669422</v>
      </c>
      <c r="AK181" s="65">
        <f t="shared" si="213"/>
        <v>0.36873156342182889</v>
      </c>
      <c r="AL181" s="65">
        <f t="shared" si="213"/>
        <v>0.34766355140186916</v>
      </c>
      <c r="AM181" s="65">
        <f t="shared" si="213"/>
        <v>0.32487309644670048</v>
      </c>
      <c r="AN181" s="65">
        <f t="shared" si="213"/>
        <v>0.32058823529411767</v>
      </c>
      <c r="AO181" s="65">
        <f t="shared" si="213"/>
        <v>0.33415233415233414</v>
      </c>
      <c r="AP181" s="65">
        <f t="shared" si="213"/>
        <v>0.34364994663820703</v>
      </c>
      <c r="AQ181" s="65">
        <f t="shared" si="213"/>
        <v>0.32349602724177073</v>
      </c>
      <c r="AR181" s="65">
        <f t="shared" si="213"/>
        <v>0.31871657754010696</v>
      </c>
      <c r="AS181" s="65">
        <f t="shared" si="213"/>
        <v>0.39784946236559138</v>
      </c>
      <c r="AT181" s="65">
        <f t="shared" si="213"/>
        <v>0.34687499999999999</v>
      </c>
      <c r="AU181" s="65">
        <f t="shared" si="213"/>
        <v>0.32732732732732733</v>
      </c>
      <c r="AV181" s="65">
        <f t="shared" si="213"/>
        <v>0.391812865497076</v>
      </c>
      <c r="AW181" s="65">
        <f t="shared" si="213"/>
        <v>0.47538461538461541</v>
      </c>
      <c r="AX181" s="65">
        <f t="shared" si="213"/>
        <v>0.4684838160136286</v>
      </c>
      <c r="AY181" s="65">
        <f t="shared" si="213"/>
        <v>0.53887195121951215</v>
      </c>
      <c r="AZ181" s="65">
        <f t="shared" si="213"/>
        <v>0.43878787878787878</v>
      </c>
      <c r="BA181" s="65">
        <f t="shared" si="213"/>
        <v>0.48703494926719276</v>
      </c>
      <c r="BB181" s="65">
        <f t="shared" si="213"/>
        <v>0.56753688989784334</v>
      </c>
      <c r="BC181" s="65">
        <f t="shared" si="213"/>
        <v>0.54617834394904463</v>
      </c>
      <c r="BD181" s="65">
        <f t="shared" si="213"/>
        <v>0.50391937290033595</v>
      </c>
      <c r="BE181" s="65">
        <f t="shared" si="213"/>
        <v>3.125E-2</v>
      </c>
      <c r="BF181" s="55" t="s">
        <v>94</v>
      </c>
      <c r="BG181" s="1443">
        <v>0.13653136789798737</v>
      </c>
      <c r="BH181" s="1443">
        <v>6.1224490404129028E-2</v>
      </c>
      <c r="BI181" s="1443">
        <v>6.5320663154125214E-2</v>
      </c>
      <c r="BJ181" s="1443">
        <v>7.4168801307678223E-2</v>
      </c>
      <c r="BK181" s="1443">
        <v>0.13728323578834534</v>
      </c>
      <c r="BL181" s="1443">
        <v>0.114772729575634</v>
      </c>
      <c r="BM181" s="1443">
        <v>6.0205578804016113E-2</v>
      </c>
    </row>
    <row r="182" spans="1:65" x14ac:dyDescent="0.25">
      <c r="A182" s="37"/>
      <c r="B182" s="19" t="s">
        <v>95</v>
      </c>
      <c r="C182" s="65">
        <f t="shared" si="207"/>
        <v>0.23821187997550519</v>
      </c>
      <c r="D182" s="65">
        <f t="shared" si="207"/>
        <v>0.24065864471184295</v>
      </c>
      <c r="E182" s="65">
        <f t="shared" si="207"/>
        <v>0.31620325982742092</v>
      </c>
      <c r="F182" s="65" t="str">
        <f>IFERROR(F177/F$172,"")</f>
        <v/>
      </c>
      <c r="H182" s="65">
        <f t="shared" ref="H182:S182" si="214">IFERROR(H177/H$172,"")</f>
        <v>0.22372881355932203</v>
      </c>
      <c r="I182" s="65">
        <f t="shared" si="214"/>
        <v>0.2131782945736434</v>
      </c>
      <c r="J182" s="65">
        <f t="shared" si="214"/>
        <v>0.31931818181818183</v>
      </c>
      <c r="K182" s="65">
        <f t="shared" si="214"/>
        <v>0.26320501342882724</v>
      </c>
      <c r="L182" s="65">
        <f t="shared" si="214"/>
        <v>0.22132471728594508</v>
      </c>
      <c r="M182" s="65">
        <f t="shared" si="214"/>
        <v>0.24798278644432489</v>
      </c>
      <c r="N182" s="65">
        <f t="shared" si="214"/>
        <v>0.25832990538872891</v>
      </c>
      <c r="O182" s="65">
        <f t="shared" si="214"/>
        <v>0.25682128240109142</v>
      </c>
      <c r="P182" s="65">
        <f t="shared" si="214"/>
        <v>0.27159152634437805</v>
      </c>
      <c r="Q182" s="65">
        <f t="shared" si="214"/>
        <v>0.34405649274225186</v>
      </c>
      <c r="R182" s="65">
        <f t="shared" si="214"/>
        <v>0.34593135364442729</v>
      </c>
      <c r="S182" s="65">
        <f t="shared" si="214"/>
        <v>0.15384615384615385</v>
      </c>
      <c r="T182" s="65">
        <f>IFERROR(T177/T$172,"")</f>
        <v>4.1835357624831308E-2</v>
      </c>
      <c r="V182" s="65">
        <f t="shared" ref="V182:BE182" si="215">IFERROR(V177/V$172,"")</f>
        <v>0.23744292237442921</v>
      </c>
      <c r="W182" s="65">
        <f t="shared" si="215"/>
        <v>0.24475524475524477</v>
      </c>
      <c r="X182" s="65">
        <f t="shared" si="215"/>
        <v>0.19736842105263158</v>
      </c>
      <c r="Y182" s="65">
        <f t="shared" si="215"/>
        <v>0.18996415770609318</v>
      </c>
      <c r="Z182" s="65">
        <f t="shared" si="215"/>
        <v>0.20080321285140562</v>
      </c>
      <c r="AA182" s="65">
        <f t="shared" si="215"/>
        <v>0.25203252032520324</v>
      </c>
      <c r="AB182" s="65">
        <f t="shared" si="215"/>
        <v>0.34200743494423791</v>
      </c>
      <c r="AC182" s="65">
        <f t="shared" si="215"/>
        <v>0.26436781609195403</v>
      </c>
      <c r="AD182" s="65">
        <f t="shared" si="215"/>
        <v>0.34285714285714286</v>
      </c>
      <c r="AE182" s="65">
        <f t="shared" si="215"/>
        <v>0.24014336917562723</v>
      </c>
      <c r="AF182" s="65">
        <f t="shared" si="215"/>
        <v>0.31376518218623484</v>
      </c>
      <c r="AG182" s="65">
        <f t="shared" si="215"/>
        <v>0.20930232558139536</v>
      </c>
      <c r="AH182" s="65">
        <f t="shared" si="215"/>
        <v>0.23134328358208955</v>
      </c>
      <c r="AI182" s="65">
        <f t="shared" si="215"/>
        <v>0.13934426229508196</v>
      </c>
      <c r="AJ182" s="65">
        <f t="shared" si="215"/>
        <v>0.24517906336088155</v>
      </c>
      <c r="AK182" s="65">
        <f t="shared" si="215"/>
        <v>0.25958702064896755</v>
      </c>
      <c r="AL182" s="65">
        <f t="shared" si="215"/>
        <v>0.26168224299065418</v>
      </c>
      <c r="AM182" s="65">
        <f t="shared" si="215"/>
        <v>0.2365482233502538</v>
      </c>
      <c r="AN182" s="65">
        <f t="shared" si="215"/>
        <v>0.23823529411764705</v>
      </c>
      <c r="AO182" s="65">
        <f t="shared" si="215"/>
        <v>0.25675675675675674</v>
      </c>
      <c r="AP182" s="65">
        <f t="shared" si="215"/>
        <v>0.27427961579509069</v>
      </c>
      <c r="AQ182" s="65">
        <f t="shared" si="215"/>
        <v>0.24177071509648126</v>
      </c>
      <c r="AR182" s="65">
        <f t="shared" si="215"/>
        <v>0.22994652406417113</v>
      </c>
      <c r="AS182" s="65">
        <f t="shared" si="215"/>
        <v>0.29121863799283154</v>
      </c>
      <c r="AT182" s="65">
        <f t="shared" si="215"/>
        <v>0.27187499999999998</v>
      </c>
      <c r="AU182" s="65">
        <f t="shared" si="215"/>
        <v>0.23723723723723725</v>
      </c>
      <c r="AV182" s="65">
        <f t="shared" si="215"/>
        <v>0.2982456140350877</v>
      </c>
      <c r="AW182" s="65">
        <f t="shared" si="215"/>
        <v>0.34923076923076923</v>
      </c>
      <c r="AX182" s="65">
        <f t="shared" si="215"/>
        <v>0.33390119250425893</v>
      </c>
      <c r="AY182" s="65">
        <f t="shared" si="215"/>
        <v>0.34603658536585363</v>
      </c>
      <c r="AZ182" s="65">
        <f t="shared" si="215"/>
        <v>0.32969696969696971</v>
      </c>
      <c r="BA182" s="65">
        <f t="shared" si="215"/>
        <v>0.33370913190529877</v>
      </c>
      <c r="BB182" s="65">
        <f t="shared" si="215"/>
        <v>0.37343927355278095</v>
      </c>
      <c r="BC182" s="65">
        <f t="shared" si="215"/>
        <v>0.3359872611464968</v>
      </c>
      <c r="BD182" s="65">
        <f t="shared" si="215"/>
        <v>0.29899216125419931</v>
      </c>
      <c r="BE182" s="65">
        <f t="shared" si="215"/>
        <v>7.2115384615384619E-3</v>
      </c>
      <c r="BF182" s="55" t="s">
        <v>95</v>
      </c>
      <c r="BG182" s="1443">
        <v>4.7970481216907501E-2</v>
      </c>
      <c r="BH182" s="1443">
        <v>4.0816325694322586E-2</v>
      </c>
      <c r="BI182" s="1443">
        <v>3.800475224852562E-2</v>
      </c>
      <c r="BJ182" s="1443">
        <v>3.3248081803321838E-2</v>
      </c>
      <c r="BK182" s="1443">
        <v>8.5260115563869476E-2</v>
      </c>
      <c r="BL182" s="1443">
        <v>4.8863638192415237E-2</v>
      </c>
      <c r="BM182" s="1443">
        <v>1.1747430078685284E-2</v>
      </c>
    </row>
    <row r="183" spans="1:65" x14ac:dyDescent="0.25">
      <c r="R183" s="10"/>
      <c r="S183" s="10"/>
      <c r="T183" s="10"/>
    </row>
    <row r="184" spans="1:65" x14ac:dyDescent="0.25">
      <c r="A184" s="20" t="s">
        <v>209</v>
      </c>
      <c r="B184" s="20" t="s">
        <v>209</v>
      </c>
      <c r="C184" s="1253" t="str">
        <f>$C$3</f>
        <v>YTD '15</v>
      </c>
      <c r="D184" s="1254" t="str">
        <f>$D$3</f>
        <v>YTD '16</v>
      </c>
      <c r="E184" s="1255" t="str">
        <f>$E$3</f>
        <v>YTD '17</v>
      </c>
      <c r="F184" s="1256" t="str">
        <f>$F$3</f>
        <v>YTD '18</v>
      </c>
      <c r="G184" s="2" t="s">
        <v>32</v>
      </c>
      <c r="H184" s="24" t="str">
        <f>$H$3</f>
        <v>Q1 '15</v>
      </c>
      <c r="I184" s="24" t="str">
        <f>$I$3</f>
        <v>Q2 '15</v>
      </c>
      <c r="J184" s="24" t="str">
        <f>$J$3</f>
        <v>Q3 '15</v>
      </c>
      <c r="K184" s="24" t="str">
        <f>$K$3</f>
        <v>Q4 '15</v>
      </c>
      <c r="L184" s="26" t="str">
        <f>$L$3</f>
        <v>Q1 '16</v>
      </c>
      <c r="M184" s="26" t="str">
        <f>$M$3</f>
        <v>Q2 '16</v>
      </c>
      <c r="N184" s="26" t="str">
        <f>$N$3</f>
        <v>Q3 '16</v>
      </c>
      <c r="O184" s="26" t="str">
        <f>$O$3</f>
        <v>Q4 '16</v>
      </c>
      <c r="P184" s="24" t="str">
        <f>$P$3</f>
        <v>Q1 '17</v>
      </c>
      <c r="Q184" s="24" t="str">
        <f>$Q$3</f>
        <v>Q2 '17</v>
      </c>
      <c r="R184" s="24" t="str">
        <f>$R$3</f>
        <v>Q3 '17</v>
      </c>
      <c r="S184" s="24" t="str">
        <f>$S$3</f>
        <v>Q4 '17</v>
      </c>
      <c r="T184" s="1241" t="str">
        <f>$T$3</f>
        <v>Q1'28</v>
      </c>
      <c r="U184" s="16" t="s">
        <v>32</v>
      </c>
      <c r="V184" s="24" t="s">
        <v>0</v>
      </c>
      <c r="W184" s="24" t="s">
        <v>1</v>
      </c>
      <c r="X184" s="24" t="s">
        <v>2</v>
      </c>
      <c r="Y184" s="24" t="s">
        <v>3</v>
      </c>
      <c r="Z184" s="24" t="s">
        <v>4</v>
      </c>
      <c r="AA184" s="24" t="s">
        <v>5</v>
      </c>
      <c r="AB184" s="24" t="s">
        <v>6</v>
      </c>
      <c r="AC184" s="24" t="s">
        <v>7</v>
      </c>
      <c r="AD184" s="24" t="s">
        <v>8</v>
      </c>
      <c r="AE184" s="24" t="s">
        <v>9</v>
      </c>
      <c r="AF184" s="24" t="s">
        <v>10</v>
      </c>
      <c r="AG184" s="24" t="s">
        <v>11</v>
      </c>
      <c r="AH184" s="25" t="s">
        <v>12</v>
      </c>
      <c r="AI184" s="25" t="s">
        <v>13</v>
      </c>
      <c r="AJ184" s="25" t="s">
        <v>14</v>
      </c>
      <c r="AK184" s="25" t="s">
        <v>15</v>
      </c>
      <c r="AL184" s="25" t="s">
        <v>16</v>
      </c>
      <c r="AM184" s="25" t="s">
        <v>17</v>
      </c>
      <c r="AN184" s="25" t="s">
        <v>18</v>
      </c>
      <c r="AO184" s="25" t="s">
        <v>19</v>
      </c>
      <c r="AP184" s="25" t="s">
        <v>20</v>
      </c>
      <c r="AQ184" s="25" t="s">
        <v>21</v>
      </c>
      <c r="AR184" s="25" t="s">
        <v>22</v>
      </c>
      <c r="AS184" s="25" t="s">
        <v>23</v>
      </c>
      <c r="AT184" s="27" t="s">
        <v>24</v>
      </c>
      <c r="AU184" s="27" t="s">
        <v>25</v>
      </c>
      <c r="AV184" s="27" t="s">
        <v>26</v>
      </c>
      <c r="AW184" s="27" t="s">
        <v>27</v>
      </c>
      <c r="AX184" s="27" t="s">
        <v>28</v>
      </c>
      <c r="AY184" s="27" t="s">
        <v>29</v>
      </c>
      <c r="AZ184" s="27" t="s">
        <v>96</v>
      </c>
      <c r="BA184" s="27" t="s">
        <v>97</v>
      </c>
      <c r="BB184" s="27" t="s">
        <v>98</v>
      </c>
      <c r="BC184" s="27" t="s">
        <v>99</v>
      </c>
      <c r="BD184" s="27" t="s">
        <v>100</v>
      </c>
      <c r="BE184" s="27" t="s">
        <v>101</v>
      </c>
      <c r="BF184" s="1303" t="s">
        <v>748</v>
      </c>
      <c r="BG184" s="1241">
        <v>43118</v>
      </c>
      <c r="BH184" s="1241">
        <v>43149</v>
      </c>
      <c r="BI184" s="1241">
        <v>43177</v>
      </c>
      <c r="BJ184" s="1241">
        <v>43208</v>
      </c>
      <c r="BK184" s="1241">
        <v>43238</v>
      </c>
      <c r="BL184" s="1241">
        <v>43269</v>
      </c>
      <c r="BM184" s="1241">
        <v>43299</v>
      </c>
    </row>
    <row r="185" spans="1:65" x14ac:dyDescent="0.25">
      <c r="A185" s="37" t="s">
        <v>210</v>
      </c>
      <c r="B185" s="19" t="s">
        <v>211</v>
      </c>
      <c r="C185" s="63">
        <f>SUM(V185                                                                                                                                                                                                                        : INDEX(V185:AG185,$B$2))</f>
        <v>337.71500000000003</v>
      </c>
      <c r="D185" s="63">
        <f>SUM(AH185                                                                                                                                                                                                                         : INDEX(AH185:AS185,$B$2))</f>
        <v>6280.3096999999998</v>
      </c>
      <c r="E185" s="63">
        <f>SUM(AT185                                                                                                                                                                                                                        : INDEX(AT185:BE185,$B$2))</f>
        <v>17277.474699999999</v>
      </c>
      <c r="F185" s="63">
        <f>SUM(BG185                                                                                                                                                                                                                          : INDEX(BG185:BR185,$B$2))</f>
        <v>33685.327400000002</v>
      </c>
      <c r="H185" s="4">
        <f>SUM(V185:X185)</f>
        <v>93.673000000000002</v>
      </c>
      <c r="I185" s="4">
        <f t="shared" ref="I185:I194" si="216">SUM(Y185:AA185)</f>
        <v>179.12</v>
      </c>
      <c r="J185" s="4">
        <f>SUM(AB185:AD185)</f>
        <v>531.88799999999992</v>
      </c>
      <c r="K185" s="4">
        <f t="shared" ref="K185:K194" si="217">SUM(AE185:AG185)</f>
        <v>1597.452</v>
      </c>
      <c r="L185" s="4">
        <f t="shared" ref="L185:L194" si="218">SUM(AH185:AJ185)</f>
        <v>2812.2736999999997</v>
      </c>
      <c r="M185" s="4">
        <f t="shared" ref="M185:M194" si="219">SUM(AK185:AM185)</f>
        <v>2419.7341999999999</v>
      </c>
      <c r="N185" s="4">
        <f t="shared" ref="N185:N194" si="220">SUM(AN185:AP185)</f>
        <v>3097.6156000000001</v>
      </c>
      <c r="O185" s="4">
        <f t="shared" ref="O185:O194" si="221">SUM(AQ185:AS185)</f>
        <v>5108.9972999999991</v>
      </c>
      <c r="P185" s="4">
        <f t="shared" ref="P185:P194" si="222">SUM(AT185:AV185)</f>
        <v>6195.4146999999994</v>
      </c>
      <c r="Q185" s="4">
        <f t="shared" ref="Q185:Q194" si="223">SUM(AW185:AY185)</f>
        <v>7893.87</v>
      </c>
      <c r="R185" s="4">
        <f t="shared" ref="R185:R194" si="224">SUM(AZ185:BB185)</f>
        <v>9669.6450000000004</v>
      </c>
      <c r="S185" s="4">
        <f t="shared" ref="S185:S194" si="225">SUM(BC185:BE185)</f>
        <v>10440.665799999999</v>
      </c>
      <c r="T185" s="152">
        <f>SUM(BG185:BI185)</f>
        <v>14127.773400000002</v>
      </c>
      <c r="V185" s="4">
        <v>0</v>
      </c>
      <c r="W185" s="4">
        <v>38.981000000000002</v>
      </c>
      <c r="X185" s="4">
        <v>54.692</v>
      </c>
      <c r="Y185" s="4">
        <v>15.205</v>
      </c>
      <c r="Z185" s="4">
        <v>25.751999999999999</v>
      </c>
      <c r="AA185" s="4">
        <v>138.16300000000001</v>
      </c>
      <c r="AB185" s="4">
        <v>64.921999999999997</v>
      </c>
      <c r="AC185" s="4">
        <v>338.40600000000001</v>
      </c>
      <c r="AD185" s="4">
        <v>128.56</v>
      </c>
      <c r="AE185" s="4">
        <v>420.976</v>
      </c>
      <c r="AF185" s="4">
        <v>322.42599999999999</v>
      </c>
      <c r="AG185" s="4">
        <v>854.05</v>
      </c>
      <c r="AH185" s="4">
        <v>1089.6388999999999</v>
      </c>
      <c r="AI185" s="4">
        <v>920.47199999999998</v>
      </c>
      <c r="AJ185" s="4">
        <v>802.16279999999995</v>
      </c>
      <c r="AK185" s="4">
        <v>631.58320000000003</v>
      </c>
      <c r="AL185" s="4">
        <v>646.73500000000001</v>
      </c>
      <c r="AM185" s="4">
        <v>1141.4159999999999</v>
      </c>
      <c r="AN185" s="4">
        <v>1048.3018</v>
      </c>
      <c r="AO185" s="4">
        <v>1143.1768</v>
      </c>
      <c r="AP185" s="4">
        <v>906.13699999999994</v>
      </c>
      <c r="AQ185" s="4">
        <v>871.71799999999996</v>
      </c>
      <c r="AR185" s="4">
        <v>2081.0279999999998</v>
      </c>
      <c r="AS185" s="4">
        <v>2156.2512999999999</v>
      </c>
      <c r="AT185" s="4">
        <v>1686.0008</v>
      </c>
      <c r="AU185" s="4">
        <v>2554.1039000000001</v>
      </c>
      <c r="AV185" s="4">
        <v>1955.31</v>
      </c>
      <c r="AW185" s="4">
        <v>1640.23</v>
      </c>
      <c r="AX185" s="4">
        <v>2893.19</v>
      </c>
      <c r="AY185" s="4">
        <v>3360.45</v>
      </c>
      <c r="AZ185" s="4">
        <v>3188.19</v>
      </c>
      <c r="BA185" s="4">
        <v>2878.855</v>
      </c>
      <c r="BB185" s="4">
        <v>3602.6</v>
      </c>
      <c r="BC185" s="4">
        <v>2399.64</v>
      </c>
      <c r="BD185" s="4">
        <v>3168.6008000000002</v>
      </c>
      <c r="BE185" s="4">
        <v>4872.4250000000002</v>
      </c>
      <c r="BF185" s="51"/>
      <c r="BG185" s="44">
        <v>4503.7861000000003</v>
      </c>
      <c r="BH185" s="44">
        <v>4971.3464999999997</v>
      </c>
      <c r="BI185" s="44">
        <v>4652.6408000000001</v>
      </c>
      <c r="BJ185" s="44">
        <v>3694.9141</v>
      </c>
      <c r="BK185" s="44">
        <v>4690.0320000000002</v>
      </c>
      <c r="BL185" s="44">
        <v>6623.9387999999999</v>
      </c>
      <c r="BM185" s="44">
        <v>4548.6691000000001</v>
      </c>
    </row>
    <row r="186" spans="1:65" x14ac:dyDescent="0.25">
      <c r="A186" s="37" t="s">
        <v>212</v>
      </c>
      <c r="B186" s="19" t="s">
        <v>43</v>
      </c>
      <c r="C186" s="63">
        <f>SUM(V186                                                                                                                                                                                                                        : INDEX(V186:AG186,$B$2))</f>
        <v>0</v>
      </c>
      <c r="D186" s="63">
        <f>SUM(AH186                                                                                                                                                                                                                         : INDEX(AH186:AS186,$B$2))</f>
        <v>0</v>
      </c>
      <c r="E186" s="63">
        <f>SUM(AT186                                                                                                                                                                                                                        : INDEX(AT186:BE186,$B$2))</f>
        <v>0</v>
      </c>
      <c r="F186" s="63">
        <f>SUM(BG186                                                                                                                                                                                                                          : INDEX(BG186:BR186,$B$2))</f>
        <v>36.042000000000002</v>
      </c>
      <c r="H186" s="4">
        <f t="shared" ref="H186:H194" si="226">SUM(V186:X186)</f>
        <v>0</v>
      </c>
      <c r="I186" s="4">
        <f t="shared" si="216"/>
        <v>0</v>
      </c>
      <c r="J186" s="4">
        <f t="shared" ref="J186:J194" si="227">SUM(AB186:AD186)</f>
        <v>0</v>
      </c>
      <c r="K186" s="4">
        <f t="shared" si="217"/>
        <v>0</v>
      </c>
      <c r="L186" s="4">
        <f t="shared" si="218"/>
        <v>0</v>
      </c>
      <c r="M186" s="4">
        <f t="shared" si="219"/>
        <v>0</v>
      </c>
      <c r="N186" s="4">
        <f t="shared" si="220"/>
        <v>0</v>
      </c>
      <c r="O186" s="4">
        <f t="shared" si="221"/>
        <v>0</v>
      </c>
      <c r="P186" s="4">
        <f t="shared" si="222"/>
        <v>0</v>
      </c>
      <c r="Q186" s="4">
        <f t="shared" si="223"/>
        <v>0</v>
      </c>
      <c r="R186" s="4">
        <f t="shared" si="224"/>
        <v>0</v>
      </c>
      <c r="S186" s="4">
        <f t="shared" si="225"/>
        <v>110.696</v>
      </c>
      <c r="T186" s="152">
        <f t="shared" ref="T186:T194" si="228">SUM(BG186:BI186)</f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/>
      <c r="BB186" s="4"/>
      <c r="BC186" s="4"/>
      <c r="BD186" s="4"/>
      <c r="BE186" s="4">
        <v>110.696</v>
      </c>
      <c r="BF186" s="51"/>
      <c r="BG186" s="44">
        <v>0</v>
      </c>
      <c r="BH186" s="44">
        <v>0</v>
      </c>
      <c r="BI186" s="44">
        <v>0</v>
      </c>
      <c r="BJ186" s="44">
        <v>0</v>
      </c>
      <c r="BK186" s="44">
        <v>0</v>
      </c>
      <c r="BL186" s="44">
        <v>36.042000000000002</v>
      </c>
      <c r="BM186" s="44">
        <v>0</v>
      </c>
    </row>
    <row r="187" spans="1:65" x14ac:dyDescent="0.25">
      <c r="A187" s="37" t="s">
        <v>213</v>
      </c>
      <c r="B187" s="19" t="s">
        <v>44</v>
      </c>
      <c r="C187" s="63">
        <f>SUM(V187                                                                                                                                                                                                                        : INDEX(V187:AG187,$B$2))</f>
        <v>75.644000000000005</v>
      </c>
      <c r="D187" s="63">
        <f>SUM(AH187                                                                                                                                                                                                                         : INDEX(AH187:AS187,$B$2))</f>
        <v>0</v>
      </c>
      <c r="E187" s="63">
        <f>SUM(AT187                                                                                                                                                                                                                        : INDEX(AT187:BE187,$B$2))</f>
        <v>0</v>
      </c>
      <c r="F187" s="63">
        <f>SUM(BG187                                                                                                                                                                                                                          : INDEX(BG187:BR187,$B$2))</f>
        <v>47.918999999999997</v>
      </c>
      <c r="H187" s="4">
        <f t="shared" si="226"/>
        <v>0</v>
      </c>
      <c r="I187" s="4">
        <f t="shared" si="216"/>
        <v>75.644000000000005</v>
      </c>
      <c r="J187" s="4">
        <f t="shared" si="227"/>
        <v>0</v>
      </c>
      <c r="K187" s="4">
        <f t="shared" si="217"/>
        <v>0</v>
      </c>
      <c r="L187" s="4">
        <f t="shared" si="218"/>
        <v>0</v>
      </c>
      <c r="M187" s="4">
        <f t="shared" si="219"/>
        <v>0</v>
      </c>
      <c r="N187" s="4">
        <f t="shared" si="220"/>
        <v>0</v>
      </c>
      <c r="O187" s="4">
        <f t="shared" si="221"/>
        <v>8.9440000000000008</v>
      </c>
      <c r="P187" s="4">
        <f t="shared" si="222"/>
        <v>0</v>
      </c>
      <c r="Q187" s="4">
        <f t="shared" si="223"/>
        <v>0</v>
      </c>
      <c r="R187" s="4">
        <f t="shared" si="224"/>
        <v>0</v>
      </c>
      <c r="S187" s="4">
        <f t="shared" si="225"/>
        <v>17.436</v>
      </c>
      <c r="T187" s="152">
        <f t="shared" si="228"/>
        <v>0</v>
      </c>
      <c r="V187" s="4">
        <v>0</v>
      </c>
      <c r="W187" s="4">
        <v>0</v>
      </c>
      <c r="X187" s="4">
        <v>0</v>
      </c>
      <c r="Y187" s="4">
        <v>0</v>
      </c>
      <c r="Z187" s="4">
        <v>75.644000000000005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0</v>
      </c>
      <c r="AO187" s="4">
        <v>0</v>
      </c>
      <c r="AP187" s="4">
        <v>0</v>
      </c>
      <c r="AQ187" s="4">
        <v>0</v>
      </c>
      <c r="AR187" s="4">
        <v>8.9440000000000008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/>
      <c r="BB187" s="4"/>
      <c r="BC187" s="4"/>
      <c r="BD187" s="4">
        <v>17.436</v>
      </c>
      <c r="BE187" s="4"/>
      <c r="BF187" s="51"/>
      <c r="BG187" s="44">
        <v>0</v>
      </c>
      <c r="BH187" s="44">
        <v>0</v>
      </c>
      <c r="BI187" s="44">
        <v>0</v>
      </c>
      <c r="BJ187" s="44">
        <v>0</v>
      </c>
      <c r="BK187" s="44">
        <v>0</v>
      </c>
      <c r="BL187" s="44">
        <v>0</v>
      </c>
      <c r="BM187" s="44">
        <v>47.918999999999997</v>
      </c>
    </row>
    <row r="188" spans="1:65" x14ac:dyDescent="0.25">
      <c r="A188" s="37" t="s">
        <v>214</v>
      </c>
      <c r="B188" s="19" t="s">
        <v>45</v>
      </c>
      <c r="C188" s="63">
        <f>SUM(V188                                                                                                                                                                                                                        : INDEX(V188:AG188,$B$2))</f>
        <v>243.34199999999998</v>
      </c>
      <c r="D188" s="63">
        <f>SUM(AH188                                                                                                                                                                                                                         : INDEX(AH188:AS188,$B$2))</f>
        <v>166.59299999999999</v>
      </c>
      <c r="E188" s="63">
        <f>SUM(AT188                                                                                                                                                                                                                        : INDEX(AT188:BE188,$B$2))</f>
        <v>21.954999999999998</v>
      </c>
      <c r="F188" s="63">
        <f>SUM(BG188                                                                                                                                                                                                                          : INDEX(BG188:BR188,$B$2))</f>
        <v>229.477</v>
      </c>
      <c r="H188" s="4">
        <f t="shared" si="226"/>
        <v>140.71199999999999</v>
      </c>
      <c r="I188" s="4">
        <f t="shared" si="216"/>
        <v>41.707999999999998</v>
      </c>
      <c r="J188" s="4">
        <f t="shared" si="227"/>
        <v>60.921999999999997</v>
      </c>
      <c r="K188" s="4">
        <f t="shared" si="217"/>
        <v>4.1219999999999999</v>
      </c>
      <c r="L188" s="4">
        <f t="shared" si="218"/>
        <v>0</v>
      </c>
      <c r="M188" s="4">
        <f t="shared" si="219"/>
        <v>36.219000000000001</v>
      </c>
      <c r="N188" s="4">
        <f t="shared" si="220"/>
        <v>142.19999999999999</v>
      </c>
      <c r="O188" s="4">
        <f t="shared" si="221"/>
        <v>51.039000000000001</v>
      </c>
      <c r="P188" s="4">
        <f t="shared" si="222"/>
        <v>10.595000000000001</v>
      </c>
      <c r="Q188" s="4">
        <f t="shared" si="223"/>
        <v>0</v>
      </c>
      <c r="R188" s="4">
        <f t="shared" si="224"/>
        <v>11.36</v>
      </c>
      <c r="S188" s="4">
        <f t="shared" si="225"/>
        <v>116.194</v>
      </c>
      <c r="T188" s="152">
        <f t="shared" si="228"/>
        <v>159.76900000000001</v>
      </c>
      <c r="V188" s="4">
        <v>140.71199999999999</v>
      </c>
      <c r="W188" s="4">
        <v>0</v>
      </c>
      <c r="X188" s="4">
        <v>0</v>
      </c>
      <c r="Y188" s="4">
        <v>0</v>
      </c>
      <c r="Z188" s="4">
        <v>0</v>
      </c>
      <c r="AA188" s="4">
        <v>41.707999999999998</v>
      </c>
      <c r="AB188" s="4">
        <v>60.921999999999997</v>
      </c>
      <c r="AC188" s="4">
        <v>0</v>
      </c>
      <c r="AD188" s="4">
        <v>0</v>
      </c>
      <c r="AE188" s="4">
        <v>0</v>
      </c>
      <c r="AF188" s="4">
        <v>0</v>
      </c>
      <c r="AG188" s="4">
        <v>4.1219999999999999</v>
      </c>
      <c r="AH188" s="4">
        <v>0</v>
      </c>
      <c r="AI188" s="4">
        <v>0</v>
      </c>
      <c r="AJ188" s="4">
        <v>0</v>
      </c>
      <c r="AK188" s="4">
        <v>20.843</v>
      </c>
      <c r="AL188" s="4">
        <v>0</v>
      </c>
      <c r="AM188" s="4">
        <v>15.375999999999999</v>
      </c>
      <c r="AN188" s="4">
        <v>130.374</v>
      </c>
      <c r="AO188" s="4">
        <v>11.826000000000001</v>
      </c>
      <c r="AP188" s="4">
        <v>0</v>
      </c>
      <c r="AQ188" s="4">
        <v>0</v>
      </c>
      <c r="AR188" s="4">
        <v>24.841999999999999</v>
      </c>
      <c r="AS188" s="4">
        <v>26.196999999999999</v>
      </c>
      <c r="AT188" s="4">
        <v>10.595000000000001</v>
      </c>
      <c r="AU188" s="4">
        <v>0</v>
      </c>
      <c r="AV188" s="4">
        <v>0</v>
      </c>
      <c r="AW188" s="4">
        <v>0</v>
      </c>
      <c r="AX188" s="4">
        <v>0</v>
      </c>
      <c r="AY188" s="4">
        <v>0</v>
      </c>
      <c r="AZ188" s="4">
        <v>11.36</v>
      </c>
      <c r="BA188" s="4"/>
      <c r="BB188" s="4"/>
      <c r="BC188" s="4"/>
      <c r="BD188" s="4">
        <v>83.662000000000006</v>
      </c>
      <c r="BE188" s="4">
        <v>32.531999999999996</v>
      </c>
      <c r="BF188" s="51"/>
      <c r="BG188" s="44">
        <v>34.758000000000003</v>
      </c>
      <c r="BH188" s="44">
        <v>125.011</v>
      </c>
      <c r="BI188" s="44">
        <v>0</v>
      </c>
      <c r="BJ188" s="44">
        <v>0</v>
      </c>
      <c r="BK188" s="44">
        <v>0</v>
      </c>
      <c r="BL188" s="44">
        <v>69.707999999999998</v>
      </c>
      <c r="BM188" s="44">
        <v>0</v>
      </c>
    </row>
    <row r="189" spans="1:65" x14ac:dyDescent="0.25">
      <c r="A189" s="37" t="s">
        <v>215</v>
      </c>
      <c r="B189" s="19" t="s">
        <v>46</v>
      </c>
      <c r="C189" s="63">
        <f>SUM(V189                                                                                                                                                                                                                        : INDEX(V189:AG189,$B$2))</f>
        <v>180</v>
      </c>
      <c r="D189" s="63">
        <f>SUM(AH189                                                                                                                                                                                                                         : INDEX(AH189:AS189,$B$2))</f>
        <v>103.883</v>
      </c>
      <c r="E189" s="63">
        <f>SUM(AT189                                                                                                                                                                                                                        : INDEX(AT189:BE189,$B$2))</f>
        <v>71.31</v>
      </c>
      <c r="F189" s="63">
        <f>SUM(BG189                                                                                                                                                                                                                          : INDEX(BG189:BR189,$B$2))</f>
        <v>108.34</v>
      </c>
      <c r="H189" s="4">
        <f t="shared" si="226"/>
        <v>93.53</v>
      </c>
      <c r="I189" s="4">
        <f t="shared" si="216"/>
        <v>59.848999999999997</v>
      </c>
      <c r="J189" s="4">
        <f t="shared" si="227"/>
        <v>186.09899999999999</v>
      </c>
      <c r="K189" s="4">
        <f t="shared" si="217"/>
        <v>175.23399999999998</v>
      </c>
      <c r="L189" s="4">
        <f t="shared" si="218"/>
        <v>96.722999999999999</v>
      </c>
      <c r="M189" s="4">
        <f t="shared" si="219"/>
        <v>0</v>
      </c>
      <c r="N189" s="4">
        <f t="shared" si="220"/>
        <v>324.923</v>
      </c>
      <c r="O189" s="4">
        <f t="shared" si="221"/>
        <v>221.58699999999999</v>
      </c>
      <c r="P189" s="4">
        <f t="shared" si="222"/>
        <v>58.28</v>
      </c>
      <c r="Q189" s="4">
        <f t="shared" si="223"/>
        <v>13.030000000000001</v>
      </c>
      <c r="R189" s="4">
        <f t="shared" si="224"/>
        <v>0</v>
      </c>
      <c r="S189" s="4">
        <f t="shared" si="225"/>
        <v>220.798</v>
      </c>
      <c r="T189" s="152">
        <f t="shared" si="228"/>
        <v>84.721000000000004</v>
      </c>
      <c r="V189" s="4">
        <v>0</v>
      </c>
      <c r="W189" s="4">
        <v>30.324999999999999</v>
      </c>
      <c r="X189" s="4">
        <v>63.204999999999998</v>
      </c>
      <c r="Y189" s="4">
        <v>59.848999999999997</v>
      </c>
      <c r="Z189" s="4">
        <v>0</v>
      </c>
      <c r="AA189" s="4">
        <v>0</v>
      </c>
      <c r="AB189" s="4">
        <v>26.620999999999999</v>
      </c>
      <c r="AC189" s="4">
        <v>104.059</v>
      </c>
      <c r="AD189" s="4">
        <v>55.418999999999997</v>
      </c>
      <c r="AE189" s="4">
        <v>75.891999999999996</v>
      </c>
      <c r="AF189" s="4">
        <v>0</v>
      </c>
      <c r="AG189" s="4">
        <v>99.341999999999999</v>
      </c>
      <c r="AH189" s="4">
        <v>56.762999999999998</v>
      </c>
      <c r="AI189" s="4">
        <v>23.695</v>
      </c>
      <c r="AJ189" s="4">
        <v>16.265000000000001</v>
      </c>
      <c r="AK189" s="4">
        <v>0</v>
      </c>
      <c r="AL189" s="4">
        <v>0</v>
      </c>
      <c r="AM189" s="4">
        <v>0</v>
      </c>
      <c r="AN189" s="4">
        <v>7.16</v>
      </c>
      <c r="AO189" s="4">
        <v>85.843999999999994</v>
      </c>
      <c r="AP189" s="4">
        <v>231.91900000000001</v>
      </c>
      <c r="AQ189" s="4">
        <v>87.126999999999995</v>
      </c>
      <c r="AR189" s="4">
        <v>59.091000000000001</v>
      </c>
      <c r="AS189" s="4">
        <v>75.369</v>
      </c>
      <c r="AT189" s="4">
        <v>10.239000000000001</v>
      </c>
      <c r="AU189" s="4">
        <v>21.611000000000001</v>
      </c>
      <c r="AV189" s="4">
        <v>26.43</v>
      </c>
      <c r="AW189" s="4">
        <v>10.55</v>
      </c>
      <c r="AX189" s="4">
        <v>2.48</v>
      </c>
      <c r="AY189" s="4">
        <v>0</v>
      </c>
      <c r="AZ189" s="4">
        <v>0</v>
      </c>
      <c r="BA189" s="4"/>
      <c r="BB189" s="4"/>
      <c r="BC189" s="4"/>
      <c r="BD189" s="4">
        <v>164.75299999999999</v>
      </c>
      <c r="BE189" s="4">
        <v>56.045000000000002</v>
      </c>
      <c r="BF189" s="51"/>
      <c r="BG189" s="44">
        <v>37.079000000000001</v>
      </c>
      <c r="BH189" s="44">
        <v>47.642000000000003</v>
      </c>
      <c r="BI189" s="44">
        <v>0</v>
      </c>
      <c r="BJ189" s="44">
        <v>5.617</v>
      </c>
      <c r="BK189" s="44">
        <v>14.962999999999999</v>
      </c>
      <c r="BL189" s="44">
        <v>0</v>
      </c>
      <c r="BM189" s="44">
        <v>3.0390000000000001</v>
      </c>
    </row>
    <row r="190" spans="1:65" x14ac:dyDescent="0.25">
      <c r="A190" s="37" t="s">
        <v>216</v>
      </c>
      <c r="B190" s="19" t="s">
        <v>47</v>
      </c>
      <c r="C190" s="63">
        <f>SUM(V190                                                                                                                                                                                                                        : INDEX(V190:AG190,$B$2))</f>
        <v>780.5788</v>
      </c>
      <c r="D190" s="63">
        <f>SUM(AH190                                                                                                                                                                                                                         : INDEX(AH190:AS190,$B$2))</f>
        <v>2644.2745999999997</v>
      </c>
      <c r="E190" s="63">
        <f>SUM(AT190                                                                                                                                                                                                                        : INDEX(AT190:BE190,$B$2))</f>
        <v>2635.5020000000004</v>
      </c>
      <c r="F190" s="63">
        <f>SUM(BG190                                                                                                                                                                                                                          : INDEX(BG190:BR190,$B$2))</f>
        <v>3301.8209999999999</v>
      </c>
      <c r="H190" s="4">
        <f t="shared" si="226"/>
        <v>170.38200000000001</v>
      </c>
      <c r="I190" s="4">
        <f t="shared" si="216"/>
        <v>555.74080000000004</v>
      </c>
      <c r="J190" s="4">
        <f t="shared" si="227"/>
        <v>764.11099999999999</v>
      </c>
      <c r="K190" s="4">
        <f t="shared" si="217"/>
        <v>1292.0576000000001</v>
      </c>
      <c r="L190" s="4">
        <f t="shared" si="218"/>
        <v>1307.5476000000001</v>
      </c>
      <c r="M190" s="4">
        <f t="shared" si="219"/>
        <v>949.21600000000001</v>
      </c>
      <c r="N190" s="4">
        <f t="shared" si="220"/>
        <v>996.28100000000018</v>
      </c>
      <c r="O190" s="4">
        <f t="shared" si="221"/>
        <v>1597.085</v>
      </c>
      <c r="P190" s="4">
        <f t="shared" si="222"/>
        <v>761.29200000000003</v>
      </c>
      <c r="Q190" s="4">
        <f t="shared" si="223"/>
        <v>1446.47</v>
      </c>
      <c r="R190" s="4">
        <f t="shared" si="224"/>
        <v>2130.0300000000002</v>
      </c>
      <c r="S190" s="4">
        <f t="shared" si="225"/>
        <v>2376.732</v>
      </c>
      <c r="T190" s="152">
        <f t="shared" si="228"/>
        <v>1812.963</v>
      </c>
      <c r="V190" s="4">
        <v>146.792</v>
      </c>
      <c r="W190" s="4">
        <v>0</v>
      </c>
      <c r="X190" s="4">
        <v>23.59</v>
      </c>
      <c r="Y190" s="4">
        <v>84.680999999999997</v>
      </c>
      <c r="Z190" s="4">
        <v>179.976</v>
      </c>
      <c r="AA190" s="4">
        <v>291.0838</v>
      </c>
      <c r="AB190" s="4">
        <v>54.456000000000003</v>
      </c>
      <c r="AC190" s="4">
        <v>405.71699999999998</v>
      </c>
      <c r="AD190" s="4">
        <v>303.93799999999999</v>
      </c>
      <c r="AE190" s="4">
        <v>235.81100000000001</v>
      </c>
      <c r="AF190" s="4">
        <v>481.00560000000002</v>
      </c>
      <c r="AG190" s="4">
        <v>575.24099999999999</v>
      </c>
      <c r="AH190" s="4">
        <v>555.20500000000004</v>
      </c>
      <c r="AI190" s="4">
        <v>402.38060000000002</v>
      </c>
      <c r="AJ190" s="4">
        <v>349.96199999999999</v>
      </c>
      <c r="AK190" s="4">
        <v>396.52499999999998</v>
      </c>
      <c r="AL190" s="4">
        <v>256.36799999999999</v>
      </c>
      <c r="AM190" s="4">
        <v>296.32299999999998</v>
      </c>
      <c r="AN190" s="4">
        <v>387.51100000000002</v>
      </c>
      <c r="AO190" s="4">
        <v>316.75400000000002</v>
      </c>
      <c r="AP190" s="4">
        <v>292.01600000000002</v>
      </c>
      <c r="AQ190" s="4">
        <v>417.92399999999998</v>
      </c>
      <c r="AR190" s="4">
        <v>770.34500000000003</v>
      </c>
      <c r="AS190" s="4">
        <v>408.81599999999997</v>
      </c>
      <c r="AT190" s="4">
        <v>214.21299999999999</v>
      </c>
      <c r="AU190" s="4">
        <v>208.959</v>
      </c>
      <c r="AV190" s="4">
        <v>338.12</v>
      </c>
      <c r="AW190" s="4">
        <v>331.86</v>
      </c>
      <c r="AX190" s="4">
        <v>235.16</v>
      </c>
      <c r="AY190" s="4">
        <v>879.45</v>
      </c>
      <c r="AZ190" s="4">
        <v>427.74</v>
      </c>
      <c r="BA190" s="4">
        <v>879.81200000000001</v>
      </c>
      <c r="BB190" s="4">
        <v>822.47799999999995</v>
      </c>
      <c r="BC190" s="4">
        <v>552.30200000000002</v>
      </c>
      <c r="BD190" s="4">
        <v>729.30700000000002</v>
      </c>
      <c r="BE190" s="4">
        <v>1095.123</v>
      </c>
      <c r="BF190" s="51"/>
      <c r="BG190" s="44">
        <v>599.78499999999997</v>
      </c>
      <c r="BH190" s="44">
        <v>519.92700000000002</v>
      </c>
      <c r="BI190" s="44">
        <v>693.25099999999998</v>
      </c>
      <c r="BJ190" s="44">
        <v>249.905</v>
      </c>
      <c r="BK190" s="44">
        <v>342.654</v>
      </c>
      <c r="BL190" s="44">
        <v>506.04700000000003</v>
      </c>
      <c r="BM190" s="44">
        <v>390.25200000000001</v>
      </c>
    </row>
    <row r="191" spans="1:65" x14ac:dyDescent="0.25">
      <c r="A191" s="37" t="s">
        <v>217</v>
      </c>
      <c r="B191" s="19" t="s">
        <v>48</v>
      </c>
      <c r="C191" s="63">
        <f>SUM(V191                                                                                                                                                                                                                        : INDEX(V191:AG191,$B$2))</f>
        <v>5736.7280000000001</v>
      </c>
      <c r="D191" s="63">
        <f>SUM(AH191                                                                                                                                                                                                                         : INDEX(AH191:AS191,$B$2))</f>
        <v>24806.6747</v>
      </c>
      <c r="E191" s="63">
        <f>SUM(AT191                                                                                                                                                                                                                        : INDEX(AT191:BE191,$B$2))</f>
        <v>53151.733000000131</v>
      </c>
      <c r="F191" s="63">
        <f>SUM(BG191                                                                                                                                                                                                                          : INDEX(BG191:BR191,$B$2))</f>
        <v>55126.071800000005</v>
      </c>
      <c r="H191" s="4">
        <f t="shared" si="226"/>
        <v>1789.9180000000001</v>
      </c>
      <c r="I191" s="4">
        <f t="shared" si="216"/>
        <v>2279.1239999999998</v>
      </c>
      <c r="J191" s="4">
        <f t="shared" si="227"/>
        <v>5629.3895000000002</v>
      </c>
      <c r="K191" s="4">
        <f t="shared" si="217"/>
        <v>10385.143700000011</v>
      </c>
      <c r="L191" s="4">
        <f t="shared" si="218"/>
        <v>9543.6036999999997</v>
      </c>
      <c r="M191" s="4">
        <f t="shared" si="219"/>
        <v>11009.928</v>
      </c>
      <c r="N191" s="4">
        <f t="shared" si="220"/>
        <v>19062.104900000049</v>
      </c>
      <c r="O191" s="4">
        <f t="shared" si="221"/>
        <v>30927.602500000128</v>
      </c>
      <c r="P191" s="4">
        <f t="shared" si="222"/>
        <v>25281.483000000131</v>
      </c>
      <c r="Q191" s="4">
        <f t="shared" si="223"/>
        <v>20284.739999999998</v>
      </c>
      <c r="R191" s="4">
        <f t="shared" si="224"/>
        <v>23126.8213</v>
      </c>
      <c r="S191" s="4">
        <f t="shared" si="225"/>
        <v>32470.792500000003</v>
      </c>
      <c r="T191" s="152">
        <f t="shared" si="228"/>
        <v>24807.6728</v>
      </c>
      <c r="V191" s="4">
        <v>721.62599999999998</v>
      </c>
      <c r="W191" s="4">
        <v>628.33500000000004</v>
      </c>
      <c r="X191" s="4">
        <v>439.95699999999999</v>
      </c>
      <c r="Y191" s="4">
        <v>598.99900000000002</v>
      </c>
      <c r="Z191" s="4">
        <v>652.096</v>
      </c>
      <c r="AA191" s="4">
        <v>1028.029</v>
      </c>
      <c r="AB191" s="4">
        <v>1667.6859999999999</v>
      </c>
      <c r="AC191" s="4">
        <v>1799.9490000000001</v>
      </c>
      <c r="AD191" s="4">
        <v>2161.7545</v>
      </c>
      <c r="AE191" s="4">
        <v>2357.864</v>
      </c>
      <c r="AF191" s="4">
        <v>3016.5061000000001</v>
      </c>
      <c r="AG191" s="4">
        <v>5010.7736000000104</v>
      </c>
      <c r="AH191" s="4">
        <v>3665.0763000000002</v>
      </c>
      <c r="AI191" s="4">
        <v>3030.3748000000001</v>
      </c>
      <c r="AJ191" s="4">
        <v>2848.1525999999999</v>
      </c>
      <c r="AK191" s="4">
        <v>2479.3921999999998</v>
      </c>
      <c r="AL191" s="4">
        <v>4034.7116000000001</v>
      </c>
      <c r="AM191" s="4">
        <v>4495.8242</v>
      </c>
      <c r="AN191" s="4">
        <v>4253.143</v>
      </c>
      <c r="AO191" s="4">
        <v>7209.2331000000204</v>
      </c>
      <c r="AP191" s="4">
        <v>7599.7288000000299</v>
      </c>
      <c r="AQ191" s="4">
        <v>7609.9890000000296</v>
      </c>
      <c r="AR191" s="4">
        <v>10633.0813</v>
      </c>
      <c r="AS191" s="4">
        <v>12684.5322000001</v>
      </c>
      <c r="AT191" s="4">
        <v>12339.5870000001</v>
      </c>
      <c r="AU191" s="4">
        <v>7086.4660000000304</v>
      </c>
      <c r="AV191" s="4">
        <v>5855.43</v>
      </c>
      <c r="AW191" s="4">
        <v>4464.28</v>
      </c>
      <c r="AX191" s="4">
        <v>8426.64</v>
      </c>
      <c r="AY191" s="4">
        <v>7393.82</v>
      </c>
      <c r="AZ191" s="4">
        <v>7585.51</v>
      </c>
      <c r="BA191" s="4">
        <v>7666.5550000000003</v>
      </c>
      <c r="BB191" s="4">
        <v>7874.7563</v>
      </c>
      <c r="BC191" s="4">
        <v>8840.3780000000006</v>
      </c>
      <c r="BD191" s="4">
        <v>11030.4735</v>
      </c>
      <c r="BE191" s="4">
        <v>12599.941000000001</v>
      </c>
      <c r="BF191" s="51"/>
      <c r="BG191" s="44">
        <v>10978.491</v>
      </c>
      <c r="BH191" s="44">
        <v>7754.6390000000001</v>
      </c>
      <c r="BI191" s="44">
        <v>6074.5428000000002</v>
      </c>
      <c r="BJ191" s="44">
        <v>6732.5290000000005</v>
      </c>
      <c r="BK191" s="44">
        <v>6968.3530000000001</v>
      </c>
      <c r="BL191" s="44">
        <v>7261.98</v>
      </c>
      <c r="BM191" s="44">
        <v>9355.5370000000003</v>
      </c>
    </row>
    <row r="192" spans="1:65" x14ac:dyDescent="0.25">
      <c r="A192" s="37" t="s">
        <v>218</v>
      </c>
      <c r="B192" s="19" t="s">
        <v>49</v>
      </c>
      <c r="C192" s="63">
        <f>SUM(V192                                                                                                                                                                                                                        : INDEX(V192:AG192,$B$2))</f>
        <v>0</v>
      </c>
      <c r="D192" s="63">
        <f>SUM(AH192                                                                                                                                                                                                                         : INDEX(AH192:AS192,$B$2))</f>
        <v>0</v>
      </c>
      <c r="E192" s="63">
        <f>SUM(AT192                                                                                                                                                                                                                        : INDEX(AT192:BE192,$B$2))</f>
        <v>24878.34</v>
      </c>
      <c r="F192" s="63">
        <f>SUM(BG192                                                                                                                                                                                                                          : INDEX(BG192:BR192,$B$2))</f>
        <v>111979.39320000001</v>
      </c>
      <c r="H192" s="4">
        <f t="shared" si="226"/>
        <v>0</v>
      </c>
      <c r="I192" s="4">
        <f t="shared" si="216"/>
        <v>0</v>
      </c>
      <c r="J192" s="4">
        <f t="shared" si="227"/>
        <v>0</v>
      </c>
      <c r="K192" s="4">
        <f t="shared" si="217"/>
        <v>0</v>
      </c>
      <c r="L192" s="4">
        <f t="shared" si="218"/>
        <v>0</v>
      </c>
      <c r="M192" s="4">
        <f t="shared" si="219"/>
        <v>0</v>
      </c>
      <c r="N192" s="4">
        <f t="shared" si="220"/>
        <v>0</v>
      </c>
      <c r="O192" s="4">
        <f t="shared" si="221"/>
        <v>0</v>
      </c>
      <c r="P192" s="4">
        <f t="shared" si="222"/>
        <v>6316.84</v>
      </c>
      <c r="Q192" s="4">
        <f t="shared" si="223"/>
        <v>12853.16</v>
      </c>
      <c r="R192" s="4">
        <f>SUM(AZ192:BB192)</f>
        <v>22670.824000000001</v>
      </c>
      <c r="S192" s="4">
        <f t="shared" si="225"/>
        <v>38610.722500000003</v>
      </c>
      <c r="T192" s="152">
        <f t="shared" si="228"/>
        <v>41970.229599999999</v>
      </c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>
        <v>3185.58</v>
      </c>
      <c r="AV192" s="4">
        <v>3131.26</v>
      </c>
      <c r="AW192" s="4">
        <v>2542.54</v>
      </c>
      <c r="AX192" s="4">
        <v>5669.87</v>
      </c>
      <c r="AY192" s="4">
        <v>4640.75</v>
      </c>
      <c r="AZ192" s="4">
        <v>5708.34</v>
      </c>
      <c r="BA192" s="4">
        <v>7854.7839999999997</v>
      </c>
      <c r="BB192" s="4">
        <v>9107.7000000000007</v>
      </c>
      <c r="BC192" s="4">
        <v>10018.428</v>
      </c>
      <c r="BD192" s="4">
        <v>13156.952499999999</v>
      </c>
      <c r="BE192" s="4">
        <v>15435.342000000001</v>
      </c>
      <c r="BF192" s="51"/>
      <c r="BG192" s="44">
        <v>14217.932000000001</v>
      </c>
      <c r="BH192" s="44">
        <v>12385.879499999999</v>
      </c>
      <c r="BI192" s="44">
        <v>15366.418100000001</v>
      </c>
      <c r="BJ192" s="44">
        <v>15140.822</v>
      </c>
      <c r="BK192" s="44">
        <v>18266.900000000001</v>
      </c>
      <c r="BL192" s="44">
        <v>18551.065600000002</v>
      </c>
      <c r="BM192" s="44">
        <v>18050.376</v>
      </c>
    </row>
    <row r="193" spans="1:65" x14ac:dyDescent="0.25">
      <c r="A193" s="37" t="s">
        <v>354</v>
      </c>
      <c r="B193" s="3" t="s">
        <v>150</v>
      </c>
      <c r="C193" s="63">
        <f>SUM(V193                                                                                                                                                                                                                        : INDEX(V193:AG193,$B$2))</f>
        <v>7354.0078000000003</v>
      </c>
      <c r="D193" s="63">
        <f>SUM(AH193                                                                                                                                                                                                                         : INDEX(AH193:AS193,$B$2))</f>
        <v>34001.735000000001</v>
      </c>
      <c r="E193" s="63">
        <f>SUM(AT193                                                                                                                                                                                                                         : INDEX(AT193:BE193,$B$2))</f>
        <v>73252.815700000137</v>
      </c>
      <c r="F193" s="63">
        <f>SUM(BG193                                                                                                                                                                                                                          : INDEX(BG193:BR193,$B$2))</f>
        <v>92534.998200000002</v>
      </c>
      <c r="H193" s="4">
        <f t="shared" si="226"/>
        <v>2288.2150000000001</v>
      </c>
      <c r="I193" s="4">
        <f t="shared" si="216"/>
        <v>3191.1858000000002</v>
      </c>
      <c r="J193" s="4">
        <f t="shared" si="227"/>
        <v>7172.4094999999998</v>
      </c>
      <c r="K193" s="4">
        <f t="shared" si="217"/>
        <v>13454.009300000011</v>
      </c>
      <c r="L193" s="4">
        <f t="shared" si="218"/>
        <v>13760.147999999999</v>
      </c>
      <c r="M193" s="4">
        <f t="shared" si="219"/>
        <v>14415.0972</v>
      </c>
      <c r="N193" s="4">
        <f t="shared" si="220"/>
        <v>23623.124500000049</v>
      </c>
      <c r="O193" s="4">
        <f t="shared" si="221"/>
        <v>37915.254800000126</v>
      </c>
      <c r="P193" s="4">
        <f t="shared" si="222"/>
        <v>32307.064700000134</v>
      </c>
      <c r="Q193" s="4">
        <f t="shared" si="223"/>
        <v>29638.11</v>
      </c>
      <c r="R193" s="4">
        <f t="shared" si="224"/>
        <v>35032.6973</v>
      </c>
      <c r="S193" s="4">
        <f t="shared" si="225"/>
        <v>45753.313299999994</v>
      </c>
      <c r="T193" s="152">
        <f t="shared" si="228"/>
        <v>40992.8992</v>
      </c>
      <c r="V193" s="44">
        <f>SUM(V185:V191)</f>
        <v>1009.13</v>
      </c>
      <c r="W193" s="44">
        <f>SUM(W185:W191)</f>
        <v>697.64100000000008</v>
      </c>
      <c r="X193" s="44">
        <f>SUM(X185:X191)</f>
        <v>581.44399999999996</v>
      </c>
      <c r="Y193" s="44">
        <f>SUM(Y185:Y191)</f>
        <v>758.73400000000004</v>
      </c>
      <c r="Z193" s="44">
        <f>SUM(Z185:Z191)</f>
        <v>933.46800000000007</v>
      </c>
      <c r="AA193" s="44">
        <f t="shared" ref="AA193:AY193" si="229">SUM(AA185:AA191)</f>
        <v>1498.9838</v>
      </c>
      <c r="AB193" s="44">
        <f t="shared" si="229"/>
        <v>1874.607</v>
      </c>
      <c r="AC193" s="44">
        <f t="shared" si="229"/>
        <v>2648.1310000000003</v>
      </c>
      <c r="AD193" s="44">
        <f t="shared" si="229"/>
        <v>2649.6714999999999</v>
      </c>
      <c r="AE193" s="44">
        <f t="shared" si="229"/>
        <v>3090.5430000000001</v>
      </c>
      <c r="AF193" s="44">
        <f t="shared" si="229"/>
        <v>3819.9376999999999</v>
      </c>
      <c r="AG193" s="44">
        <f t="shared" si="229"/>
        <v>6543.5286000000106</v>
      </c>
      <c r="AH193" s="44">
        <f t="shared" si="229"/>
        <v>5366.6831999999995</v>
      </c>
      <c r="AI193" s="44">
        <f t="shared" si="229"/>
        <v>4376.9224000000004</v>
      </c>
      <c r="AJ193" s="44">
        <f t="shared" si="229"/>
        <v>4016.5423999999998</v>
      </c>
      <c r="AK193" s="44">
        <f>SUM(AK185:AK191)</f>
        <v>3528.3433999999997</v>
      </c>
      <c r="AL193" s="44">
        <f t="shared" si="229"/>
        <v>4937.8145999999997</v>
      </c>
      <c r="AM193" s="44">
        <f t="shared" si="229"/>
        <v>5948.9391999999998</v>
      </c>
      <c r="AN193" s="44">
        <f t="shared" si="229"/>
        <v>5826.4898000000003</v>
      </c>
      <c r="AO193" s="44">
        <f t="shared" si="229"/>
        <v>8766.8339000000196</v>
      </c>
      <c r="AP193" s="44">
        <f t="shared" si="229"/>
        <v>9029.80080000003</v>
      </c>
      <c r="AQ193" s="44">
        <f t="shared" si="229"/>
        <v>8986.7580000000289</v>
      </c>
      <c r="AR193" s="44">
        <f t="shared" si="229"/>
        <v>13577.3313</v>
      </c>
      <c r="AS193" s="44">
        <f t="shared" si="229"/>
        <v>15351.165500000099</v>
      </c>
      <c r="AT193" s="44">
        <f t="shared" si="229"/>
        <v>14260.6348000001</v>
      </c>
      <c r="AU193" s="44">
        <f t="shared" si="229"/>
        <v>9871.139900000031</v>
      </c>
      <c r="AV193" s="44">
        <f t="shared" si="229"/>
        <v>8175.2900000000009</v>
      </c>
      <c r="AW193" s="44">
        <f t="shared" si="229"/>
        <v>6446.92</v>
      </c>
      <c r="AX193" s="44">
        <f t="shared" si="229"/>
        <v>11557.47</v>
      </c>
      <c r="AY193" s="44">
        <f t="shared" si="229"/>
        <v>11633.72</v>
      </c>
      <c r="AZ193" s="44">
        <v>11307.641</v>
      </c>
      <c r="BA193" s="44">
        <v>11425.222</v>
      </c>
      <c r="BB193" s="44">
        <v>12299.8343</v>
      </c>
      <c r="BC193" s="44">
        <v>11792.319</v>
      </c>
      <c r="BD193" s="44">
        <v>15194.2323</v>
      </c>
      <c r="BE193" s="44">
        <v>18766.761999999999</v>
      </c>
      <c r="BF193" s="53"/>
      <c r="BG193" s="44">
        <v>16153.899099999999</v>
      </c>
      <c r="BH193" s="44">
        <v>13418.565500000001</v>
      </c>
      <c r="BI193" s="44">
        <v>11420.434600000001</v>
      </c>
      <c r="BJ193" s="44">
        <v>10682.965100000001</v>
      </c>
      <c r="BK193" s="44">
        <v>12016.002</v>
      </c>
      <c r="BL193" s="44">
        <v>14497.7158</v>
      </c>
      <c r="BM193" s="44">
        <v>14345.4161</v>
      </c>
    </row>
    <row r="194" spans="1:65" x14ac:dyDescent="0.25">
      <c r="A194" s="37" t="s">
        <v>219</v>
      </c>
      <c r="B194" s="3" t="s">
        <v>59</v>
      </c>
      <c r="C194" s="64">
        <f>SUM(C185:C192)</f>
        <v>7354.0078000000003</v>
      </c>
      <c r="D194" s="64">
        <f>SUM(D185:D192)</f>
        <v>34001.735000000001</v>
      </c>
      <c r="E194" s="64">
        <f>SUM(E185:E192)</f>
        <v>98036.314700000134</v>
      </c>
      <c r="F194" s="63">
        <f>SUM(BG194                                                                                                                                                                                                                          : INDEX(BG194:BR194,$B$2))</f>
        <v>204514.39140000002</v>
      </c>
      <c r="H194" s="4">
        <f t="shared" si="226"/>
        <v>2288.2150000000001</v>
      </c>
      <c r="I194" s="4">
        <f t="shared" si="216"/>
        <v>3191.1858000000002</v>
      </c>
      <c r="J194" s="4">
        <f t="shared" si="227"/>
        <v>7172.4094999999998</v>
      </c>
      <c r="K194" s="4">
        <f t="shared" si="217"/>
        <v>13454.009300000009</v>
      </c>
      <c r="L194" s="4">
        <f t="shared" si="218"/>
        <v>13760.148000000001</v>
      </c>
      <c r="M194" s="4">
        <f t="shared" si="219"/>
        <v>14415.0972</v>
      </c>
      <c r="N194" s="4">
        <f t="shared" si="220"/>
        <v>23623.124500000049</v>
      </c>
      <c r="O194" s="4">
        <f t="shared" si="221"/>
        <v>37915.254800000126</v>
      </c>
      <c r="P194" s="4">
        <f t="shared" si="222"/>
        <v>38623.904700000101</v>
      </c>
      <c r="Q194" s="4">
        <f t="shared" si="223"/>
        <v>42491.27</v>
      </c>
      <c r="R194" s="4">
        <f t="shared" si="224"/>
        <v>57608.6803</v>
      </c>
      <c r="S194" s="4">
        <f t="shared" si="225"/>
        <v>84364.036800000002</v>
      </c>
      <c r="T194" s="152">
        <f t="shared" si="228"/>
        <v>82963.128800000006</v>
      </c>
      <c r="V194" s="4">
        <v>1009.13</v>
      </c>
      <c r="W194" s="4">
        <v>697.64099999999996</v>
      </c>
      <c r="X194" s="4">
        <v>581.44399999999996</v>
      </c>
      <c r="Y194" s="4">
        <v>758.73400000000004</v>
      </c>
      <c r="Z194" s="4">
        <v>933.46799999999996</v>
      </c>
      <c r="AA194" s="4">
        <v>1498.9838</v>
      </c>
      <c r="AB194" s="4">
        <v>1874.607</v>
      </c>
      <c r="AC194" s="4">
        <v>2648.1309999999999</v>
      </c>
      <c r="AD194" s="4">
        <v>2649.6714999999999</v>
      </c>
      <c r="AE194" s="4">
        <v>3090.5430000000001</v>
      </c>
      <c r="AF194" s="4">
        <v>3819.9376999999999</v>
      </c>
      <c r="AG194" s="4">
        <v>6543.5286000000096</v>
      </c>
      <c r="AH194" s="4">
        <v>5366.6832000000004</v>
      </c>
      <c r="AI194" s="4">
        <v>4376.9224000000004</v>
      </c>
      <c r="AJ194" s="4">
        <v>4016.5423999999998</v>
      </c>
      <c r="AK194" s="4">
        <v>3528.3434000000002</v>
      </c>
      <c r="AL194" s="4">
        <v>4937.8145999999997</v>
      </c>
      <c r="AM194" s="4">
        <v>5948.9391999999998</v>
      </c>
      <c r="AN194" s="4">
        <v>5826.4898000000003</v>
      </c>
      <c r="AO194" s="4">
        <v>8766.8339000000196</v>
      </c>
      <c r="AP194" s="4">
        <v>9029.80080000003</v>
      </c>
      <c r="AQ194" s="4">
        <v>8986.7580000000307</v>
      </c>
      <c r="AR194" s="4">
        <v>13577.3313</v>
      </c>
      <c r="AS194" s="4">
        <v>15351.165500000099</v>
      </c>
      <c r="AT194" s="4">
        <v>14260.6348000001</v>
      </c>
      <c r="AU194" s="4">
        <v>13056.7199</v>
      </c>
      <c r="AV194" s="4">
        <v>11306.55</v>
      </c>
      <c r="AW194" s="4">
        <v>8989.4599999999991</v>
      </c>
      <c r="AX194" s="4">
        <v>17227.34</v>
      </c>
      <c r="AY194" s="4">
        <v>16274.47</v>
      </c>
      <c r="AZ194" s="4">
        <v>16921.14</v>
      </c>
      <c r="BA194" s="4">
        <v>19280.006000000001</v>
      </c>
      <c r="BB194" s="4">
        <v>21407.534299999999</v>
      </c>
      <c r="BC194" s="4">
        <v>21810.748</v>
      </c>
      <c r="BD194" s="4">
        <v>28351.184799999999</v>
      </c>
      <c r="BE194" s="4">
        <v>34202.103999999999</v>
      </c>
      <c r="BF194" s="51"/>
      <c r="BG194" s="44">
        <v>30371.831099999999</v>
      </c>
      <c r="BH194" s="44">
        <v>25804.445</v>
      </c>
      <c r="BI194" s="44">
        <v>26786.852700000003</v>
      </c>
      <c r="BJ194" s="44">
        <v>25823.787100000001</v>
      </c>
      <c r="BK194" s="44">
        <v>30282.902000000002</v>
      </c>
      <c r="BL194" s="44">
        <v>33048.7814</v>
      </c>
      <c r="BM194" s="44">
        <v>32395.792099999999</v>
      </c>
    </row>
    <row r="196" spans="1:65" x14ac:dyDescent="0.25">
      <c r="A196" s="20" t="s">
        <v>363</v>
      </c>
      <c r="B196" s="20" t="s">
        <v>363</v>
      </c>
      <c r="C196" s="1253" t="str">
        <f>$C$3</f>
        <v>YTD '15</v>
      </c>
      <c r="D196" s="1254" t="str">
        <f>$D$3</f>
        <v>YTD '16</v>
      </c>
      <c r="E196" s="1255" t="str">
        <f>$E$3</f>
        <v>YTD '17</v>
      </c>
      <c r="F196" s="1256" t="str">
        <f>$F$3</f>
        <v>YTD '18</v>
      </c>
      <c r="G196" s="2" t="s">
        <v>32</v>
      </c>
      <c r="H196" s="24" t="str">
        <f>$H$3</f>
        <v>Q1 '15</v>
      </c>
      <c r="I196" s="24" t="str">
        <f>$I$3</f>
        <v>Q2 '15</v>
      </c>
      <c r="J196" s="24" t="str">
        <f>$J$3</f>
        <v>Q3 '15</v>
      </c>
      <c r="K196" s="24" t="str">
        <f>$K$3</f>
        <v>Q4 '15</v>
      </c>
      <c r="L196" s="26" t="str">
        <f>$L$3</f>
        <v>Q1 '16</v>
      </c>
      <c r="M196" s="26" t="str">
        <f>$M$3</f>
        <v>Q2 '16</v>
      </c>
      <c r="N196" s="26" t="str">
        <f>$N$3</f>
        <v>Q3 '16</v>
      </c>
      <c r="O196" s="26" t="str">
        <f>$O$3</f>
        <v>Q4 '16</v>
      </c>
      <c r="P196" s="24" t="str">
        <f>$P$3</f>
        <v>Q1 '17</v>
      </c>
      <c r="Q196" s="24" t="str">
        <f>$Q$3</f>
        <v>Q2 '17</v>
      </c>
      <c r="R196" s="24" t="str">
        <f>$R$3</f>
        <v>Q3 '17</v>
      </c>
      <c r="S196" s="24" t="str">
        <f>$S$3</f>
        <v>Q4 '17</v>
      </c>
      <c r="T196" s="1241" t="str">
        <f>$T$3</f>
        <v>Q1'28</v>
      </c>
      <c r="U196" s="16" t="s">
        <v>32</v>
      </c>
      <c r="V196" s="24" t="s">
        <v>0</v>
      </c>
      <c r="W196" s="24" t="s">
        <v>1</v>
      </c>
      <c r="X196" s="24" t="s">
        <v>2</v>
      </c>
      <c r="Y196" s="24" t="s">
        <v>3</v>
      </c>
      <c r="Z196" s="24" t="s">
        <v>4</v>
      </c>
      <c r="AA196" s="24" t="s">
        <v>5</v>
      </c>
      <c r="AB196" s="24" t="s">
        <v>6</v>
      </c>
      <c r="AC196" s="24" t="s">
        <v>7</v>
      </c>
      <c r="AD196" s="24" t="s">
        <v>8</v>
      </c>
      <c r="AE196" s="24" t="s">
        <v>9</v>
      </c>
      <c r="AF196" s="24" t="s">
        <v>10</v>
      </c>
      <c r="AG196" s="24" t="s">
        <v>11</v>
      </c>
      <c r="AH196" s="25" t="s">
        <v>12</v>
      </c>
      <c r="AI196" s="25" t="s">
        <v>13</v>
      </c>
      <c r="AJ196" s="25" t="s">
        <v>14</v>
      </c>
      <c r="AK196" s="25" t="s">
        <v>15</v>
      </c>
      <c r="AL196" s="25" t="s">
        <v>16</v>
      </c>
      <c r="AM196" s="25" t="s">
        <v>17</v>
      </c>
      <c r="AN196" s="25" t="s">
        <v>18</v>
      </c>
      <c r="AO196" s="25" t="s">
        <v>19</v>
      </c>
      <c r="AP196" s="25" t="s">
        <v>20</v>
      </c>
      <c r="AQ196" s="25" t="s">
        <v>21</v>
      </c>
      <c r="AR196" s="25" t="s">
        <v>22</v>
      </c>
      <c r="AS196" s="25" t="s">
        <v>23</v>
      </c>
      <c r="AT196" s="27" t="s">
        <v>24</v>
      </c>
      <c r="AU196" s="27" t="s">
        <v>25</v>
      </c>
      <c r="AV196" s="27" t="s">
        <v>26</v>
      </c>
      <c r="AW196" s="27" t="s">
        <v>27</v>
      </c>
      <c r="AX196" s="27" t="s">
        <v>28</v>
      </c>
      <c r="AY196" s="27" t="s">
        <v>29</v>
      </c>
      <c r="AZ196" s="27" t="s">
        <v>96</v>
      </c>
      <c r="BA196" s="27" t="s">
        <v>97</v>
      </c>
      <c r="BB196" s="27" t="s">
        <v>98</v>
      </c>
      <c r="BC196" s="27" t="s">
        <v>99</v>
      </c>
      <c r="BD196" s="27" t="s">
        <v>100</v>
      </c>
      <c r="BE196" s="27" t="s">
        <v>101</v>
      </c>
      <c r="BF196" s="1303" t="s">
        <v>748</v>
      </c>
      <c r="BG196" s="1241">
        <v>43118</v>
      </c>
      <c r="BH196" s="1241">
        <v>43149</v>
      </c>
      <c r="BI196" s="1241">
        <v>43177</v>
      </c>
      <c r="BJ196" s="1241">
        <v>43208</v>
      </c>
      <c r="BK196" s="1241">
        <v>43238</v>
      </c>
      <c r="BL196" s="1241">
        <v>43269</v>
      </c>
      <c r="BM196" s="1241">
        <v>43299</v>
      </c>
    </row>
    <row r="197" spans="1:65" x14ac:dyDescent="0.25">
      <c r="A197" s="37" t="s">
        <v>364</v>
      </c>
      <c r="B197" s="19" t="s">
        <v>211</v>
      </c>
      <c r="C197" s="63">
        <f>SUM(V197                                                                                                                                                                                                                        : INDEX(V197:AG197,$B$2))</f>
        <v>0</v>
      </c>
      <c r="D197" s="63">
        <f>SUM(AH197                                                                                                                                                                                                                         : INDEX(AH197:AS197,$B$2))</f>
        <v>0</v>
      </c>
      <c r="E197" s="63">
        <f>SUM(AT197                                                                                                                                                                                                                        : INDEX(AT197:BE197,$B$2))</f>
        <v>21864.397000000001</v>
      </c>
      <c r="F197" s="63">
        <f>SUM(BG197                                                                                                                                                                                                                          : INDEX(BG197:BR197,$B$2))</f>
        <v>52752.725359999997</v>
      </c>
      <c r="H197" s="4">
        <f>SUM(V197:X197)</f>
        <v>0</v>
      </c>
      <c r="I197" s="4">
        <f t="shared" ref="I197:I206" si="230">SUM(Y197:AA197)</f>
        <v>0</v>
      </c>
      <c r="J197" s="4">
        <f>SUM(AB197:AD197)</f>
        <v>0</v>
      </c>
      <c r="K197" s="4">
        <f t="shared" ref="K197:K206" si="231">SUM(AE197:AG197)</f>
        <v>0</v>
      </c>
      <c r="L197" s="4">
        <f t="shared" ref="L197:L206" si="232">SUM(AH197:AJ197)</f>
        <v>0</v>
      </c>
      <c r="M197" s="4">
        <f t="shared" ref="M197:M206" si="233">SUM(AK197:AM197)</f>
        <v>0</v>
      </c>
      <c r="N197" s="4">
        <f t="shared" ref="N197:N206" si="234">SUM(AN197:AP197)</f>
        <v>0</v>
      </c>
      <c r="O197" s="4">
        <f t="shared" ref="O197:O206" si="235">SUM(AQ197:AS197)</f>
        <v>0</v>
      </c>
      <c r="P197" s="4">
        <f t="shared" ref="P197:P206" si="236">SUM(AT197:AV197)</f>
        <v>5951.5410000000002</v>
      </c>
      <c r="Q197" s="4">
        <f t="shared" ref="Q197:Q206" si="237">SUM(AW197:AY197)</f>
        <v>12028.431</v>
      </c>
      <c r="R197" s="4">
        <f t="shared" ref="R197:R203" si="238">SUM(AZ197:BB197)</f>
        <v>11713.467000000001</v>
      </c>
      <c r="S197" s="4">
        <f t="shared" ref="S197:S206" si="239">SUM(BC197:BE197)</f>
        <v>20099.931</v>
      </c>
      <c r="T197" s="152">
        <f>SUM(BG197:BI197)</f>
        <v>18111.202239999999</v>
      </c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>
        <v>1687.2940000000001</v>
      </c>
      <c r="AU197" s="4">
        <v>2150.1570000000002</v>
      </c>
      <c r="AV197" s="4">
        <v>2114.09</v>
      </c>
      <c r="AW197" s="4">
        <v>4779.3320000000003</v>
      </c>
      <c r="AX197" s="4">
        <v>4006.0410000000002</v>
      </c>
      <c r="AY197" s="4">
        <v>3243.058</v>
      </c>
      <c r="AZ197" s="4">
        <v>3884.4250000000002</v>
      </c>
      <c r="BA197" s="4">
        <v>4040.8939999999998</v>
      </c>
      <c r="BB197" s="4">
        <v>3788.1480000000001</v>
      </c>
      <c r="BC197" s="4">
        <v>4842.8289999999997</v>
      </c>
      <c r="BD197" s="4">
        <v>4670.5330000000004</v>
      </c>
      <c r="BE197" s="4">
        <v>10586.569</v>
      </c>
      <c r="BF197" s="51"/>
      <c r="BG197" s="1444">
        <v>5310.3688400000001</v>
      </c>
      <c r="BH197" s="1444">
        <v>4136.1634000000004</v>
      </c>
      <c r="BI197" s="1444">
        <v>8664.67</v>
      </c>
      <c r="BJ197" s="1444">
        <v>8096.7975900000001</v>
      </c>
      <c r="BK197" s="1444">
        <v>9416.8710499999997</v>
      </c>
      <c r="BL197" s="1444">
        <v>9806.4323800000002</v>
      </c>
      <c r="BM197" s="1444">
        <v>7321.4220999999998</v>
      </c>
    </row>
    <row r="198" spans="1:65" x14ac:dyDescent="0.25">
      <c r="A198" s="37" t="s">
        <v>365</v>
      </c>
      <c r="B198" s="19" t="s">
        <v>43</v>
      </c>
      <c r="C198" s="63">
        <f>SUM(V198                                                                                                                                                                                                                        : INDEX(V198:AG198,$B$2))</f>
        <v>12416.933000000001</v>
      </c>
      <c r="D198" s="63">
        <f>SUM(AH198                                                                                                                                                                                                                         : INDEX(AH198:AS198,$B$2))</f>
        <v>29986.494000000002</v>
      </c>
      <c r="E198" s="63">
        <f>SUM(AT198                                                                                                                                                                                                                        : INDEX(AT198:BE198,$B$2))</f>
        <v>50893.217000000004</v>
      </c>
      <c r="F198" s="63">
        <f>SUM(BG198                                                                                                                                                                                                                          : INDEX(BG198:BR198,$B$2))</f>
        <v>48583.750390000001</v>
      </c>
      <c r="H198" s="4">
        <f t="shared" ref="H198:H206" si="240">SUM(V198:X198)</f>
        <v>3755.1680000000001</v>
      </c>
      <c r="I198" s="4">
        <f t="shared" si="230"/>
        <v>5892.567</v>
      </c>
      <c r="J198" s="4">
        <f t="shared" ref="J198:J206" si="241">SUM(AB198:AD198)</f>
        <v>8489.3799999999992</v>
      </c>
      <c r="K198" s="4">
        <f t="shared" si="231"/>
        <v>11410.892</v>
      </c>
      <c r="L198" s="4">
        <f t="shared" si="232"/>
        <v>6111.4740000000002</v>
      </c>
      <c r="M198" s="4">
        <f t="shared" si="233"/>
        <v>19177.934000000001</v>
      </c>
      <c r="N198" s="4">
        <f t="shared" si="234"/>
        <v>19669.525999999998</v>
      </c>
      <c r="O198" s="4">
        <f t="shared" si="235"/>
        <v>29082.061000000002</v>
      </c>
      <c r="P198" s="4">
        <f t="shared" si="236"/>
        <v>16386.065999999999</v>
      </c>
      <c r="Q198" s="4">
        <f t="shared" si="237"/>
        <v>26893.134999999998</v>
      </c>
      <c r="R198" s="4">
        <f t="shared" si="238"/>
        <v>25831.455000000002</v>
      </c>
      <c r="S198" s="4">
        <f t="shared" si="239"/>
        <v>33200.165000000001</v>
      </c>
      <c r="T198" s="152">
        <f t="shared" ref="T198:T206" si="242">SUM(BG198:BI198)</f>
        <v>15220.4391</v>
      </c>
      <c r="V198" s="4">
        <v>1531.337</v>
      </c>
      <c r="W198" s="4">
        <v>740.48900000000003</v>
      </c>
      <c r="X198" s="4">
        <v>1483.3420000000001</v>
      </c>
      <c r="Y198" s="4">
        <v>2474.6950000000002</v>
      </c>
      <c r="Z198" s="4">
        <v>1802.7439999999999</v>
      </c>
      <c r="AA198" s="4">
        <v>1615.1279999999999</v>
      </c>
      <c r="AB198" s="4">
        <v>2769.1979999999999</v>
      </c>
      <c r="AC198" s="4">
        <v>1504.8530000000001</v>
      </c>
      <c r="AD198" s="4">
        <v>4215.3289999999997</v>
      </c>
      <c r="AE198" s="4">
        <v>2258.0909999999999</v>
      </c>
      <c r="AF198" s="4">
        <v>5982.0249999999996</v>
      </c>
      <c r="AG198" s="4">
        <v>3170.7759999999998</v>
      </c>
      <c r="AH198" s="4">
        <v>1044.7270000000001</v>
      </c>
      <c r="AI198" s="4">
        <v>594.255</v>
      </c>
      <c r="AJ198" s="4">
        <v>4472.4920000000002</v>
      </c>
      <c r="AK198" s="4">
        <v>5134.652</v>
      </c>
      <c r="AL198" s="4">
        <v>4380.3810000000003</v>
      </c>
      <c r="AM198" s="4">
        <v>9662.9009999999998</v>
      </c>
      <c r="AN198" s="4">
        <v>4697.0860000000002</v>
      </c>
      <c r="AO198" s="4">
        <v>5519.8029999999999</v>
      </c>
      <c r="AP198" s="4">
        <v>9452.6370000000006</v>
      </c>
      <c r="AQ198" s="4">
        <v>6514.1229999999996</v>
      </c>
      <c r="AR198" s="4">
        <v>7541.3389999999999</v>
      </c>
      <c r="AS198" s="4">
        <v>15026.599</v>
      </c>
      <c r="AT198" s="4">
        <v>2744.444</v>
      </c>
      <c r="AU198" s="4">
        <v>3649.1990000000001</v>
      </c>
      <c r="AV198" s="4">
        <v>9992.4230000000007</v>
      </c>
      <c r="AW198" s="4">
        <v>6493.5839999999998</v>
      </c>
      <c r="AX198" s="4">
        <v>6387.607</v>
      </c>
      <c r="AY198" s="4">
        <v>14011.944</v>
      </c>
      <c r="AZ198" s="4">
        <v>7614.0159999999996</v>
      </c>
      <c r="BA198" s="4">
        <v>9003.2909999999993</v>
      </c>
      <c r="BB198" s="4">
        <v>9214.1479999999992</v>
      </c>
      <c r="BC198" s="4">
        <v>5866.6850000000004</v>
      </c>
      <c r="BD198" s="4">
        <v>9534.8209999999999</v>
      </c>
      <c r="BE198" s="4">
        <v>17798.659</v>
      </c>
      <c r="BF198" s="51"/>
      <c r="BG198" s="1444">
        <v>5441.7241000000004</v>
      </c>
      <c r="BH198" s="1444">
        <v>719.67200000000003</v>
      </c>
      <c r="BI198" s="1444">
        <v>9059.0429999999997</v>
      </c>
      <c r="BJ198" s="1444">
        <v>3022.4951999999998</v>
      </c>
      <c r="BK198" s="1444">
        <v>9444.1493900000005</v>
      </c>
      <c r="BL198" s="1444">
        <v>12898.9833</v>
      </c>
      <c r="BM198" s="1444">
        <v>7997.6833999999999</v>
      </c>
    </row>
    <row r="199" spans="1:65" x14ac:dyDescent="0.25">
      <c r="A199" s="37" t="s">
        <v>366</v>
      </c>
      <c r="B199" s="19" t="s">
        <v>44</v>
      </c>
      <c r="C199" s="63">
        <f>SUM(V199                                                                                                                                                                                                                        : INDEX(V199:AG199,$B$2))</f>
        <v>9318.2380000000012</v>
      </c>
      <c r="D199" s="63">
        <f>SUM(AH199                                                                                                                                                                                                                         : INDEX(AH199:AS199,$B$2))</f>
        <v>12734.703000000001</v>
      </c>
      <c r="E199" s="63">
        <f>SUM(AT199                                                                                                                                                                                                                        : INDEX(AT199:BE199,$B$2))</f>
        <v>18929.220999999998</v>
      </c>
      <c r="F199" s="63">
        <f>SUM(BG199                                                                                                                                                                                                                          : INDEX(BG199:BR199,$B$2))</f>
        <v>15612.4167</v>
      </c>
      <c r="H199" s="4">
        <f t="shared" si="240"/>
        <v>2953.1660000000002</v>
      </c>
      <c r="I199" s="4">
        <f t="shared" si="230"/>
        <v>4523.884</v>
      </c>
      <c r="J199" s="4">
        <f t="shared" si="241"/>
        <v>5805.7619999999997</v>
      </c>
      <c r="K199" s="4">
        <f t="shared" si="231"/>
        <v>9545.9579999999987</v>
      </c>
      <c r="L199" s="4">
        <f t="shared" si="232"/>
        <v>2049.375</v>
      </c>
      <c r="M199" s="4">
        <f t="shared" si="233"/>
        <v>7372.2939999999999</v>
      </c>
      <c r="N199" s="4">
        <f t="shared" si="234"/>
        <v>11613.035</v>
      </c>
      <c r="O199" s="4">
        <f t="shared" si="235"/>
        <v>14067.77</v>
      </c>
      <c r="P199" s="4">
        <f t="shared" si="236"/>
        <v>7489.2909999999993</v>
      </c>
      <c r="Q199" s="4">
        <f t="shared" si="237"/>
        <v>8486.6949999999997</v>
      </c>
      <c r="R199" s="4">
        <f t="shared" si="238"/>
        <v>8623.5619999999999</v>
      </c>
      <c r="S199" s="4">
        <f t="shared" si="239"/>
        <v>7903.0119999999997</v>
      </c>
      <c r="T199" s="152">
        <f t="shared" si="242"/>
        <v>4603.3991000000005</v>
      </c>
      <c r="V199" s="4">
        <v>839.61</v>
      </c>
      <c r="W199" s="4">
        <v>986.59699999999998</v>
      </c>
      <c r="X199" s="4">
        <v>1126.9590000000001</v>
      </c>
      <c r="Y199" s="4">
        <v>1399.434</v>
      </c>
      <c r="Z199" s="4">
        <v>1567.7809999999999</v>
      </c>
      <c r="AA199" s="4">
        <v>1556.6690000000001</v>
      </c>
      <c r="AB199" s="4">
        <v>1841.1880000000001</v>
      </c>
      <c r="AC199" s="4">
        <v>1461.316</v>
      </c>
      <c r="AD199" s="4">
        <v>2503.2579999999998</v>
      </c>
      <c r="AE199" s="4">
        <v>2792.973</v>
      </c>
      <c r="AF199" s="4">
        <v>1628.165</v>
      </c>
      <c r="AG199" s="4">
        <v>5124.82</v>
      </c>
      <c r="AH199" s="4">
        <v>826.77</v>
      </c>
      <c r="AI199" s="4">
        <v>733.62300000000005</v>
      </c>
      <c r="AJ199" s="4">
        <v>488.98200000000003</v>
      </c>
      <c r="AK199" s="4">
        <v>1429.067</v>
      </c>
      <c r="AL199" s="4">
        <v>1679.569</v>
      </c>
      <c r="AM199" s="4">
        <v>4263.6580000000004</v>
      </c>
      <c r="AN199" s="4">
        <v>3313.0340000000001</v>
      </c>
      <c r="AO199" s="4">
        <v>2753.8049999999998</v>
      </c>
      <c r="AP199" s="4">
        <v>5546.1959999999999</v>
      </c>
      <c r="AQ199" s="4">
        <v>3774.4920000000002</v>
      </c>
      <c r="AR199" s="4">
        <v>3899.4929999999999</v>
      </c>
      <c r="AS199" s="4">
        <v>6393.7849999999999</v>
      </c>
      <c r="AT199" s="4">
        <v>2254.7399999999998</v>
      </c>
      <c r="AU199" s="4">
        <v>1543.393</v>
      </c>
      <c r="AV199" s="4">
        <v>3691.1579999999999</v>
      </c>
      <c r="AW199" s="4">
        <v>3582.1219999999998</v>
      </c>
      <c r="AX199" s="4">
        <v>2801.1779999999999</v>
      </c>
      <c r="AY199" s="4">
        <v>2103.395</v>
      </c>
      <c r="AZ199" s="4">
        <v>2953.2350000000001</v>
      </c>
      <c r="BA199" s="4">
        <v>2411.14</v>
      </c>
      <c r="BB199" s="4">
        <v>3259.1869999999999</v>
      </c>
      <c r="BC199" s="4">
        <v>2149.2159999999999</v>
      </c>
      <c r="BD199" s="4">
        <v>1709.9559999999999</v>
      </c>
      <c r="BE199" s="4">
        <v>4043.84</v>
      </c>
      <c r="BF199" s="51"/>
      <c r="BG199" s="1444">
        <v>2632.3406</v>
      </c>
      <c r="BH199" s="1444">
        <v>1642.7854</v>
      </c>
      <c r="BI199" s="1444">
        <v>328.2731</v>
      </c>
      <c r="BJ199" s="1444">
        <v>1352.2968000000001</v>
      </c>
      <c r="BK199" s="1444">
        <v>1128.4095</v>
      </c>
      <c r="BL199" s="1444">
        <v>5947.2718999999997</v>
      </c>
      <c r="BM199" s="1444">
        <v>2581.0394000000001</v>
      </c>
    </row>
    <row r="200" spans="1:65" x14ac:dyDescent="0.25">
      <c r="A200" s="37" t="s">
        <v>367</v>
      </c>
      <c r="B200" s="19" t="s">
        <v>45</v>
      </c>
      <c r="C200" s="63">
        <f>SUM(V200                                                                                                                                                                                                                        : INDEX(V200:AG200,$B$2))</f>
        <v>10758.914000000001</v>
      </c>
      <c r="D200" s="63">
        <f>SUM(AH200                                                                                                                                                                                                                         : INDEX(AH200:AS200,$B$2))</f>
        <v>14611.071</v>
      </c>
      <c r="E200" s="63">
        <f>SUM(AT200                                                                                                                                                                                                                        : INDEX(AT200:BE200,$B$2))</f>
        <v>23917.134500000004</v>
      </c>
      <c r="F200" s="63">
        <f>SUM(BG200                                                                                                                                                                                                                          : INDEX(BG200:BR200,$B$2))</f>
        <v>12273.210500000001</v>
      </c>
      <c r="H200" s="4">
        <f t="shared" si="240"/>
        <v>4208.1499999999996</v>
      </c>
      <c r="I200" s="4">
        <f t="shared" si="230"/>
        <v>4245.08</v>
      </c>
      <c r="J200" s="4">
        <f t="shared" si="241"/>
        <v>7405.3540000000012</v>
      </c>
      <c r="K200" s="4">
        <f t="shared" si="231"/>
        <v>10657.773999999999</v>
      </c>
      <c r="L200" s="4">
        <f t="shared" si="232"/>
        <v>5784.835</v>
      </c>
      <c r="M200" s="4">
        <f t="shared" si="233"/>
        <v>6033.9989999999998</v>
      </c>
      <c r="N200" s="4">
        <f t="shared" si="234"/>
        <v>13047.904999999999</v>
      </c>
      <c r="O200" s="4">
        <f t="shared" si="235"/>
        <v>14974.388999999999</v>
      </c>
      <c r="P200" s="4">
        <f t="shared" si="236"/>
        <v>12824.418000000001</v>
      </c>
      <c r="Q200" s="4">
        <f t="shared" si="237"/>
        <v>8498.8159999999989</v>
      </c>
      <c r="R200" s="4">
        <f t="shared" si="238"/>
        <v>10296.298500000001</v>
      </c>
      <c r="S200" s="4">
        <f t="shared" si="239"/>
        <v>7666.6829999999991</v>
      </c>
      <c r="T200" s="152">
        <f t="shared" si="242"/>
        <v>6238.9148000000005</v>
      </c>
      <c r="V200" s="4">
        <v>1452.6210000000001</v>
      </c>
      <c r="W200" s="4">
        <v>921.45899999999995</v>
      </c>
      <c r="X200" s="4">
        <v>1834.07</v>
      </c>
      <c r="Y200" s="4">
        <v>1056.933</v>
      </c>
      <c r="Z200" s="4">
        <v>968.995</v>
      </c>
      <c r="AA200" s="4">
        <v>2219.152</v>
      </c>
      <c r="AB200" s="4">
        <v>2305.6840000000002</v>
      </c>
      <c r="AC200" s="4">
        <v>1311.5730000000001</v>
      </c>
      <c r="AD200" s="4">
        <v>3788.0970000000002</v>
      </c>
      <c r="AE200" s="4">
        <v>2752.54</v>
      </c>
      <c r="AF200" s="4">
        <v>4300.9849999999997</v>
      </c>
      <c r="AG200" s="4">
        <v>3604.2489999999998</v>
      </c>
      <c r="AH200" s="4">
        <v>1235.2070000000001</v>
      </c>
      <c r="AI200" s="4">
        <v>1870.2149999999999</v>
      </c>
      <c r="AJ200" s="4">
        <v>2679.413</v>
      </c>
      <c r="AK200" s="4">
        <v>1252.002</v>
      </c>
      <c r="AL200" s="4">
        <v>1709.058</v>
      </c>
      <c r="AM200" s="4">
        <v>3072.9389999999999</v>
      </c>
      <c r="AN200" s="4">
        <v>2792.2370000000001</v>
      </c>
      <c r="AO200" s="4">
        <v>3916.1970000000001</v>
      </c>
      <c r="AP200" s="4">
        <v>6339.4709999999995</v>
      </c>
      <c r="AQ200" s="4">
        <v>3699.9609999999998</v>
      </c>
      <c r="AR200" s="4">
        <v>3926.4920000000002</v>
      </c>
      <c r="AS200" s="4">
        <v>7347.9359999999997</v>
      </c>
      <c r="AT200" s="4">
        <v>3424.9969999999998</v>
      </c>
      <c r="AU200" s="4">
        <v>5209.3429999999998</v>
      </c>
      <c r="AV200" s="4">
        <v>4190.0780000000004</v>
      </c>
      <c r="AW200" s="4">
        <v>2673.8760000000002</v>
      </c>
      <c r="AX200" s="4">
        <v>3095.0970000000002</v>
      </c>
      <c r="AY200" s="4">
        <v>2729.8429999999998</v>
      </c>
      <c r="AZ200" s="4">
        <v>2593.9005000000002</v>
      </c>
      <c r="BA200" s="4">
        <v>3632.9259999999999</v>
      </c>
      <c r="BB200" s="4">
        <v>4069.4720000000002</v>
      </c>
      <c r="BC200" s="4">
        <v>1367.825</v>
      </c>
      <c r="BD200" s="4">
        <v>2928.5039999999999</v>
      </c>
      <c r="BE200" s="4">
        <v>3370.3539999999998</v>
      </c>
      <c r="BF200" s="51"/>
      <c r="BG200" s="1444">
        <v>987.61530000000005</v>
      </c>
      <c r="BH200" s="1444">
        <v>2000.6262999999999</v>
      </c>
      <c r="BI200" s="1444">
        <v>3250.6732000000002</v>
      </c>
      <c r="BJ200" s="1444">
        <v>327.28149999999999</v>
      </c>
      <c r="BK200" s="1444">
        <v>1545.1186</v>
      </c>
      <c r="BL200" s="1444">
        <v>1901.8131000000001</v>
      </c>
      <c r="BM200" s="1444">
        <v>2260.0825</v>
      </c>
    </row>
    <row r="201" spans="1:65" x14ac:dyDescent="0.25">
      <c r="A201" s="37" t="s">
        <v>368</v>
      </c>
      <c r="B201" s="19" t="s">
        <v>46</v>
      </c>
      <c r="C201" s="63">
        <f>SUM(V201                                                                                                                                                                                                                        : INDEX(V201:AG201,$B$2))</f>
        <v>10956.955</v>
      </c>
      <c r="D201" s="63">
        <f>SUM(AH201                                                                                                                                                                                                                         : INDEX(AH201:AS201,$B$2))</f>
        <v>11196.015000000001</v>
      </c>
      <c r="E201" s="63">
        <f>SUM(AT201                                                                                                                                                                                                                        : INDEX(AT201:BE201,$B$2))</f>
        <v>16387.786999999997</v>
      </c>
      <c r="F201" s="63">
        <f>SUM(BG201                                                                                                                                                                                                                          : INDEX(BG201:BR201,$B$2))</f>
        <v>4265.9584000000004</v>
      </c>
      <c r="H201" s="4">
        <f t="shared" si="240"/>
        <v>3669.174</v>
      </c>
      <c r="I201" s="4">
        <f t="shared" si="230"/>
        <v>5307.9969999999994</v>
      </c>
      <c r="J201" s="4">
        <f t="shared" si="241"/>
        <v>5113.1409999999996</v>
      </c>
      <c r="K201" s="4">
        <f t="shared" si="231"/>
        <v>9606.1175000000003</v>
      </c>
      <c r="L201" s="4">
        <f t="shared" si="232"/>
        <v>6286.6100000000006</v>
      </c>
      <c r="M201" s="4">
        <f t="shared" si="233"/>
        <v>3860.846</v>
      </c>
      <c r="N201" s="4">
        <f t="shared" si="234"/>
        <v>4714.5919999999996</v>
      </c>
      <c r="O201" s="4">
        <f t="shared" si="235"/>
        <v>12250.867</v>
      </c>
      <c r="P201" s="4">
        <f t="shared" si="236"/>
        <v>9926.0969999999998</v>
      </c>
      <c r="Q201" s="4">
        <f t="shared" si="237"/>
        <v>5113.6090000000004</v>
      </c>
      <c r="R201" s="4">
        <f t="shared" si="238"/>
        <v>3487.4974999999999</v>
      </c>
      <c r="S201" s="4">
        <f t="shared" si="239"/>
        <v>3544.4604999999997</v>
      </c>
      <c r="T201" s="152">
        <f t="shared" si="242"/>
        <v>2081.8024</v>
      </c>
      <c r="V201" s="4">
        <v>573.75400000000002</v>
      </c>
      <c r="W201" s="4">
        <v>569.702</v>
      </c>
      <c r="X201" s="4">
        <v>2525.7179999999998</v>
      </c>
      <c r="Y201" s="4">
        <v>2417.5610000000001</v>
      </c>
      <c r="Z201" s="4">
        <v>1640.9739999999999</v>
      </c>
      <c r="AA201" s="4">
        <v>1249.462</v>
      </c>
      <c r="AB201" s="4">
        <v>1979.7840000000001</v>
      </c>
      <c r="AC201" s="4">
        <v>854.697</v>
      </c>
      <c r="AD201" s="4">
        <v>2278.66</v>
      </c>
      <c r="AE201" s="4">
        <v>1366.0284999999999</v>
      </c>
      <c r="AF201" s="4">
        <v>3659.8319999999999</v>
      </c>
      <c r="AG201" s="4">
        <v>4580.2569999999996</v>
      </c>
      <c r="AH201" s="4">
        <v>1809.6310000000001</v>
      </c>
      <c r="AI201" s="4">
        <v>1156.4369999999999</v>
      </c>
      <c r="AJ201" s="4">
        <v>3320.5419999999999</v>
      </c>
      <c r="AK201" s="4">
        <v>1223.002</v>
      </c>
      <c r="AL201" s="4">
        <v>1464.6179999999999</v>
      </c>
      <c r="AM201" s="4">
        <v>1173.2260000000001</v>
      </c>
      <c r="AN201" s="4">
        <v>1048.559</v>
      </c>
      <c r="AO201" s="4">
        <v>1399.44</v>
      </c>
      <c r="AP201" s="4">
        <v>2266.5929999999998</v>
      </c>
      <c r="AQ201" s="4">
        <v>2950.8760000000002</v>
      </c>
      <c r="AR201" s="4">
        <v>2674.9279999999999</v>
      </c>
      <c r="AS201" s="4">
        <v>6625.0630000000001</v>
      </c>
      <c r="AT201" s="4">
        <v>1760.8869999999999</v>
      </c>
      <c r="AU201" s="4">
        <v>3428.877</v>
      </c>
      <c r="AV201" s="4">
        <v>4736.3329999999996</v>
      </c>
      <c r="AW201" s="4">
        <v>1972.6569999999999</v>
      </c>
      <c r="AX201" s="4">
        <v>1658.5619999999999</v>
      </c>
      <c r="AY201" s="4">
        <v>1482.39</v>
      </c>
      <c r="AZ201" s="4">
        <v>1348.0809999999999</v>
      </c>
      <c r="BA201" s="4">
        <v>765.63300000000004</v>
      </c>
      <c r="BB201" s="4">
        <v>1373.7835</v>
      </c>
      <c r="BC201" s="4">
        <v>458.47699999999998</v>
      </c>
      <c r="BD201" s="4">
        <v>1024.9865</v>
      </c>
      <c r="BE201" s="4">
        <v>2060.9969999999998</v>
      </c>
      <c r="BF201" s="51"/>
      <c r="BG201" s="1444">
        <v>595.16780000000006</v>
      </c>
      <c r="BH201" s="1444">
        <v>416.4384</v>
      </c>
      <c r="BI201" s="1444">
        <v>1070.1962000000001</v>
      </c>
      <c r="BJ201" s="1444">
        <v>183.60429999999999</v>
      </c>
      <c r="BK201" s="1444">
        <v>837.88729999999998</v>
      </c>
      <c r="BL201" s="1444">
        <v>1049.4793999999999</v>
      </c>
      <c r="BM201" s="1444">
        <v>113.185</v>
      </c>
    </row>
    <row r="202" spans="1:65" x14ac:dyDescent="0.25">
      <c r="A202" s="37" t="s">
        <v>369</v>
      </c>
      <c r="B202" s="19" t="s">
        <v>47</v>
      </c>
      <c r="C202" s="63">
        <f>SUM(V202                                                                                                                                                                                                                        : INDEX(V202:AG202,$B$2))</f>
        <v>9661.8209999999999</v>
      </c>
      <c r="D202" s="63">
        <f>SUM(AH202                                                                                                                                                                                                                         : INDEX(AH202:AS202,$B$2))</f>
        <v>17021.753000000001</v>
      </c>
      <c r="E202" s="63">
        <f>SUM(AT202                                                                                                                                                                                                                        : INDEX(AT202:BE202,$B$2))</f>
        <v>9973.6729999999989</v>
      </c>
      <c r="F202" s="63">
        <f>SUM(BG202                                                                                                                                                                                                                          : INDEX(BG202:BR202,$B$2))</f>
        <v>5487.82341</v>
      </c>
      <c r="H202" s="4">
        <f t="shared" si="240"/>
        <v>2342.306</v>
      </c>
      <c r="I202" s="4">
        <f t="shared" si="230"/>
        <v>4315.8419999999996</v>
      </c>
      <c r="J202" s="4">
        <f t="shared" si="241"/>
        <v>6412.6620000000003</v>
      </c>
      <c r="K202" s="4">
        <f t="shared" si="231"/>
        <v>8456.0910000000003</v>
      </c>
      <c r="L202" s="4">
        <f t="shared" si="232"/>
        <v>5632.3940000000002</v>
      </c>
      <c r="M202" s="4">
        <f t="shared" si="233"/>
        <v>9111.1749999999993</v>
      </c>
      <c r="N202" s="4">
        <f t="shared" si="234"/>
        <v>5499.2860000000001</v>
      </c>
      <c r="O202" s="4">
        <f t="shared" si="235"/>
        <v>9881.1369999999988</v>
      </c>
      <c r="P202" s="4">
        <f t="shared" si="236"/>
        <v>4488.2179999999998</v>
      </c>
      <c r="Q202" s="4">
        <f t="shared" si="237"/>
        <v>4329.0569999999998</v>
      </c>
      <c r="R202" s="4">
        <f t="shared" si="238"/>
        <v>3391.799</v>
      </c>
      <c r="S202" s="4">
        <f t="shared" si="239"/>
        <v>2997.6125999999999</v>
      </c>
      <c r="T202" s="152">
        <f t="shared" si="242"/>
        <v>2454.4353999999998</v>
      </c>
      <c r="V202" s="4">
        <v>698.27300000000002</v>
      </c>
      <c r="W202" s="4">
        <v>658.34400000000005</v>
      </c>
      <c r="X202" s="4">
        <v>985.68899999999996</v>
      </c>
      <c r="Y202" s="4">
        <v>2072.5929999999998</v>
      </c>
      <c r="Z202" s="4">
        <v>1087.579</v>
      </c>
      <c r="AA202" s="4">
        <v>1155.67</v>
      </c>
      <c r="AB202" s="4">
        <v>3003.6729999999998</v>
      </c>
      <c r="AC202" s="4">
        <v>1012.515</v>
      </c>
      <c r="AD202" s="4">
        <v>2396.4740000000002</v>
      </c>
      <c r="AE202" s="4">
        <v>1978.8040000000001</v>
      </c>
      <c r="AF202" s="4">
        <v>3002.4540000000002</v>
      </c>
      <c r="AG202" s="4">
        <v>3474.8330000000001</v>
      </c>
      <c r="AH202" s="4">
        <v>831.15899999999999</v>
      </c>
      <c r="AI202" s="4">
        <v>1544.2180000000001</v>
      </c>
      <c r="AJ202" s="4">
        <v>3257.0169999999998</v>
      </c>
      <c r="AK202" s="4">
        <v>2699.0309999999999</v>
      </c>
      <c r="AL202" s="4">
        <v>2927.165</v>
      </c>
      <c r="AM202" s="4">
        <v>3484.9789999999998</v>
      </c>
      <c r="AN202" s="4">
        <v>2278.1840000000002</v>
      </c>
      <c r="AO202" s="4">
        <v>1356.99</v>
      </c>
      <c r="AP202" s="4">
        <v>1864.1120000000001</v>
      </c>
      <c r="AQ202" s="4">
        <v>1096.3109999999999</v>
      </c>
      <c r="AR202" s="4">
        <v>2294.0590000000002</v>
      </c>
      <c r="AS202" s="4">
        <v>6490.7669999999998</v>
      </c>
      <c r="AT202" s="4">
        <v>840.21400000000006</v>
      </c>
      <c r="AU202" s="4">
        <v>1513.4960000000001</v>
      </c>
      <c r="AV202" s="4">
        <v>2134.5079999999998</v>
      </c>
      <c r="AW202" s="4">
        <v>1761.576</v>
      </c>
      <c r="AX202" s="4">
        <v>1530.3240000000001</v>
      </c>
      <c r="AY202" s="4">
        <v>1037.1569999999999</v>
      </c>
      <c r="AZ202" s="4">
        <v>1156.3979999999999</v>
      </c>
      <c r="BA202" s="4">
        <v>984.60699999999997</v>
      </c>
      <c r="BB202" s="4">
        <v>1250.7940000000001</v>
      </c>
      <c r="BC202" s="4">
        <v>589.90899999999999</v>
      </c>
      <c r="BD202" s="4">
        <v>1205.5195000000001</v>
      </c>
      <c r="BE202" s="4">
        <v>1202.1840999999999</v>
      </c>
      <c r="BF202" s="51"/>
      <c r="BG202" s="1444">
        <v>1037.9912999999999</v>
      </c>
      <c r="BH202" s="1444">
        <v>617.26070000000004</v>
      </c>
      <c r="BI202" s="1444">
        <v>799.18340000000001</v>
      </c>
      <c r="BJ202" s="1444">
        <v>639.2251</v>
      </c>
      <c r="BK202" s="1444">
        <v>693.37239999999997</v>
      </c>
      <c r="BL202" s="1444">
        <v>884.44550000000004</v>
      </c>
      <c r="BM202" s="1444">
        <v>816.34501</v>
      </c>
    </row>
    <row r="203" spans="1:65" x14ac:dyDescent="0.25">
      <c r="A203" s="37" t="s">
        <v>370</v>
      </c>
      <c r="B203" s="19" t="s">
        <v>48</v>
      </c>
      <c r="C203" s="63">
        <f>SUM(V203                                                                                                                                                                                                                        : INDEX(V203:AG203,$B$2))</f>
        <v>1462.3330000000001</v>
      </c>
      <c r="D203" s="63">
        <f>SUM(AH203                                                                                                                                                                                                                         : INDEX(AH203:AS203,$B$2))</f>
        <v>11158.793</v>
      </c>
      <c r="E203" s="63">
        <f>SUM(AT203                                                                                                                                                                                                                        : INDEX(AT203:BE203,$B$2))</f>
        <v>13687.1695</v>
      </c>
      <c r="F203" s="63">
        <f>SUM(BG203                                                                                                                                                                                                                          : INDEX(BG203:BR203,$B$2))</f>
        <v>12067.953080000001</v>
      </c>
      <c r="H203" s="4">
        <f t="shared" si="240"/>
        <v>324.97199999999998</v>
      </c>
      <c r="I203" s="4">
        <f t="shared" si="230"/>
        <v>741.58899999999994</v>
      </c>
      <c r="J203" s="4">
        <f t="shared" si="241"/>
        <v>2381.3910000000001</v>
      </c>
      <c r="K203" s="4">
        <f t="shared" si="231"/>
        <v>6698.0625</v>
      </c>
      <c r="L203" s="4">
        <f t="shared" si="232"/>
        <v>3845.29</v>
      </c>
      <c r="M203" s="4">
        <f t="shared" si="233"/>
        <v>5778.6289999999999</v>
      </c>
      <c r="N203" s="4">
        <f t="shared" si="234"/>
        <v>7555.3850000000002</v>
      </c>
      <c r="O203" s="4">
        <f t="shared" si="235"/>
        <v>14184.297</v>
      </c>
      <c r="P203" s="4">
        <f t="shared" si="236"/>
        <v>5410.14</v>
      </c>
      <c r="Q203" s="4">
        <f t="shared" si="237"/>
        <v>6319.3159999999998</v>
      </c>
      <c r="R203" s="4">
        <f t="shared" si="238"/>
        <v>4928.951</v>
      </c>
      <c r="S203" s="4">
        <f t="shared" si="239"/>
        <v>7684.2219999999998</v>
      </c>
      <c r="T203" s="152">
        <f t="shared" si="242"/>
        <v>4322.9185200000002</v>
      </c>
      <c r="V203" s="4">
        <v>48.866</v>
      </c>
      <c r="W203" s="4">
        <v>164.73599999999999</v>
      </c>
      <c r="X203" s="4">
        <v>111.37</v>
      </c>
      <c r="Y203" s="4">
        <v>198.01300000000001</v>
      </c>
      <c r="Z203" s="4">
        <v>137.70599999999999</v>
      </c>
      <c r="AA203" s="4">
        <v>405.87</v>
      </c>
      <c r="AB203" s="4">
        <v>395.77199999999999</v>
      </c>
      <c r="AC203" s="4">
        <v>409.786</v>
      </c>
      <c r="AD203" s="4">
        <v>1575.8330000000001</v>
      </c>
      <c r="AE203" s="4">
        <v>536.25850000000003</v>
      </c>
      <c r="AF203" s="4">
        <v>2321.335</v>
      </c>
      <c r="AG203" s="4">
        <v>3840.4690000000001</v>
      </c>
      <c r="AH203" s="4">
        <v>1135.4939999999999</v>
      </c>
      <c r="AI203" s="4">
        <v>903.99</v>
      </c>
      <c r="AJ203" s="4">
        <v>1805.806</v>
      </c>
      <c r="AK203" s="4">
        <v>1049.971</v>
      </c>
      <c r="AL203" s="4">
        <v>2057.2809999999999</v>
      </c>
      <c r="AM203" s="4">
        <v>2671.377</v>
      </c>
      <c r="AN203" s="4">
        <v>1534.874</v>
      </c>
      <c r="AO203" s="4">
        <v>2619.61</v>
      </c>
      <c r="AP203" s="4">
        <v>3400.9009999999998</v>
      </c>
      <c r="AQ203" s="4">
        <v>3557.9380000000001</v>
      </c>
      <c r="AR203" s="4">
        <v>2815.09</v>
      </c>
      <c r="AS203" s="4">
        <v>7811.2690000000002</v>
      </c>
      <c r="AT203" s="4">
        <v>1217.8309999999999</v>
      </c>
      <c r="AU203" s="4">
        <v>2211.8310000000001</v>
      </c>
      <c r="AV203" s="4">
        <v>1980.4780000000001</v>
      </c>
      <c r="AW203" s="4">
        <v>2168.1799999999998</v>
      </c>
      <c r="AX203" s="4">
        <v>2140.3240000000001</v>
      </c>
      <c r="AY203" s="4">
        <v>2010.8119999999999</v>
      </c>
      <c r="AZ203" s="4">
        <v>1957.7135000000001</v>
      </c>
      <c r="BA203" s="4">
        <v>914.23199999999997</v>
      </c>
      <c r="BB203" s="4">
        <v>2057.0055000000002</v>
      </c>
      <c r="BC203" s="4">
        <v>2041.4390000000001</v>
      </c>
      <c r="BD203" s="4">
        <v>1334.739</v>
      </c>
      <c r="BE203" s="4">
        <v>4308.0439999999999</v>
      </c>
      <c r="BF203" s="51"/>
      <c r="BG203" s="1444">
        <v>1524.6904999999999</v>
      </c>
      <c r="BH203" s="1444">
        <v>870.39705000000004</v>
      </c>
      <c r="BI203" s="1444">
        <v>1927.83097</v>
      </c>
      <c r="BJ203" s="1444">
        <v>1104.2336600000001</v>
      </c>
      <c r="BK203" s="1444">
        <v>2784.3452000000002</v>
      </c>
      <c r="BL203" s="1444">
        <v>2765.6545999999998</v>
      </c>
      <c r="BM203" s="1444">
        <v>1090.8010999999999</v>
      </c>
    </row>
    <row r="204" spans="1:65" x14ac:dyDescent="0.25">
      <c r="A204" s="37" t="s">
        <v>371</v>
      </c>
      <c r="B204" s="19" t="s">
        <v>49</v>
      </c>
      <c r="C204" s="63">
        <f>SUM(V204                                                                                                                                                                                                                        : INDEX(V204:AG204,$B$2))</f>
        <v>0</v>
      </c>
      <c r="D204" s="63">
        <f>SUM(AH204                                                                                                                                                                                                                         : INDEX(AH204:AS204,$B$2))</f>
        <v>0</v>
      </c>
      <c r="E204" s="63">
        <f>SUM(AT204                                                                                                                                                                                                                        : INDEX(AT204:BE204,$B$2))</f>
        <v>5278.6640000000007</v>
      </c>
      <c r="F204" s="63">
        <f>SUM(BG204                                                                                                                                                                                                                          : INDEX(BG204:BR204,$B$2))</f>
        <v>10516.30854</v>
      </c>
      <c r="H204" s="4">
        <f t="shared" si="240"/>
        <v>0</v>
      </c>
      <c r="I204" s="4">
        <f t="shared" si="230"/>
        <v>0</v>
      </c>
      <c r="J204" s="4">
        <f t="shared" si="241"/>
        <v>0</v>
      </c>
      <c r="K204" s="4">
        <f t="shared" si="231"/>
        <v>0</v>
      </c>
      <c r="L204" s="4">
        <f t="shared" si="232"/>
        <v>0</v>
      </c>
      <c r="M204" s="4">
        <f t="shared" si="233"/>
        <v>0</v>
      </c>
      <c r="N204" s="4">
        <f t="shared" si="234"/>
        <v>0</v>
      </c>
      <c r="O204" s="4">
        <f t="shared" si="235"/>
        <v>0</v>
      </c>
      <c r="P204" s="4">
        <f t="shared" si="236"/>
        <v>796.16</v>
      </c>
      <c r="Q204" s="4">
        <f t="shared" si="237"/>
        <v>3609.7720000000004</v>
      </c>
      <c r="R204" s="4">
        <f>SUM(AZ204:BB204)</f>
        <v>2920.7020000000002</v>
      </c>
      <c r="S204" s="4">
        <f t="shared" si="239"/>
        <v>4251.9192000000003</v>
      </c>
      <c r="T204" s="152">
        <f t="shared" si="242"/>
        <v>3668.0030999999999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>
        <v>796.16</v>
      </c>
      <c r="AW204" s="4">
        <v>2040.4670000000001</v>
      </c>
      <c r="AX204" s="4">
        <v>813.75800000000004</v>
      </c>
      <c r="AY204" s="4">
        <v>755.54700000000003</v>
      </c>
      <c r="AZ204" s="4">
        <v>872.73199999999997</v>
      </c>
      <c r="BA204" s="4">
        <v>1041.741</v>
      </c>
      <c r="BB204" s="4">
        <v>1006.229</v>
      </c>
      <c r="BC204" s="4">
        <v>1172.8869999999999</v>
      </c>
      <c r="BD204" s="4">
        <v>1052.7819999999999</v>
      </c>
      <c r="BE204" s="4">
        <v>2026.2501999999999</v>
      </c>
      <c r="BF204" s="51"/>
      <c r="BG204" s="1444">
        <v>784.60249999999996</v>
      </c>
      <c r="BH204" s="1444">
        <v>722.05079999999998</v>
      </c>
      <c r="BI204" s="1444">
        <v>2161.3498</v>
      </c>
      <c r="BJ204" s="1444">
        <v>2355.9560999999999</v>
      </c>
      <c r="BK204" s="1444">
        <v>1384.3061399999999</v>
      </c>
      <c r="BL204" s="1444">
        <v>1815.5835999999999</v>
      </c>
      <c r="BM204" s="1444">
        <v>1292.4595999999999</v>
      </c>
    </row>
    <row r="205" spans="1:65" x14ac:dyDescent="0.25">
      <c r="A205" s="37" t="s">
        <v>372</v>
      </c>
      <c r="B205" s="3" t="s">
        <v>150</v>
      </c>
      <c r="C205" s="63">
        <f>SUM(V205                                                                                                                                                                                                                        : INDEX(V205:AG205,$B$2))</f>
        <v>54575.194000000003</v>
      </c>
      <c r="D205" s="63">
        <f>SUM(AH205                                                                                                                                                                                                                         : INDEX(AH205:AS205,$B$2))</f>
        <v>96708.828999999998</v>
      </c>
      <c r="E205" s="63">
        <f>SUM(AT205                                                                                                                                                                                                                         : INDEX(AT205:BE205,$B$2))</f>
        <v>155652.59900000002</v>
      </c>
      <c r="F205" s="63">
        <f>SUM(BG205                                                                                                                                                                                                                          : INDEX(BG205:BR205,$B$2))</f>
        <v>151043.83783999999</v>
      </c>
      <c r="H205" s="4">
        <f t="shared" si="240"/>
        <v>17252.936000000002</v>
      </c>
      <c r="I205" s="4">
        <f t="shared" si="230"/>
        <v>25026.959000000003</v>
      </c>
      <c r="J205" s="4">
        <f t="shared" si="241"/>
        <v>35607.69</v>
      </c>
      <c r="K205" s="4">
        <f t="shared" si="231"/>
        <v>56374.894999999997</v>
      </c>
      <c r="L205" s="4">
        <f t="shared" si="232"/>
        <v>29709.977999999999</v>
      </c>
      <c r="M205" s="4">
        <f t="shared" si="233"/>
        <v>51334.876999999993</v>
      </c>
      <c r="N205" s="4">
        <f t="shared" si="234"/>
        <v>62099.729000000007</v>
      </c>
      <c r="O205" s="4">
        <f t="shared" si="235"/>
        <v>94440.521000000008</v>
      </c>
      <c r="P205" s="4">
        <f t="shared" si="236"/>
        <v>62475.770999999993</v>
      </c>
      <c r="Q205" s="4">
        <f t="shared" si="237"/>
        <v>71669.059000000008</v>
      </c>
      <c r="R205" s="4">
        <f>SUM(AZ205:BB205)</f>
        <v>68273.03</v>
      </c>
      <c r="S205" s="4">
        <f t="shared" si="239"/>
        <v>83096.0861</v>
      </c>
      <c r="T205" s="152">
        <f t="shared" si="242"/>
        <v>53033.11155999999</v>
      </c>
      <c r="V205" s="44">
        <f>SUM(V197:V203)</f>
        <v>5144.4610000000002</v>
      </c>
      <c r="W205" s="44">
        <f>SUM(W197:W203)</f>
        <v>4041.3270000000002</v>
      </c>
      <c r="X205" s="44">
        <f>SUM(X197:X203)</f>
        <v>8067.1480000000001</v>
      </c>
      <c r="Y205" s="44">
        <f>SUM(Y197:Y203)</f>
        <v>9619.2290000000012</v>
      </c>
      <c r="Z205" s="44">
        <f>SUM(Z197:Z203)</f>
        <v>7205.7789999999995</v>
      </c>
      <c r="AA205" s="44">
        <f t="shared" ref="AA205:AJ205" si="243">SUM(AA197:AA203)</f>
        <v>8201.9510000000009</v>
      </c>
      <c r="AB205" s="44">
        <f t="shared" si="243"/>
        <v>12295.299000000003</v>
      </c>
      <c r="AC205" s="44">
        <f t="shared" si="243"/>
        <v>6554.7400000000007</v>
      </c>
      <c r="AD205" s="44">
        <f t="shared" si="243"/>
        <v>16757.650999999998</v>
      </c>
      <c r="AE205" s="44">
        <f t="shared" si="243"/>
        <v>11684.695</v>
      </c>
      <c r="AF205" s="44">
        <f t="shared" si="243"/>
        <v>20894.795999999998</v>
      </c>
      <c r="AG205" s="44">
        <f t="shared" si="243"/>
        <v>23795.403999999999</v>
      </c>
      <c r="AH205" s="44">
        <f t="shared" si="243"/>
        <v>6882.9879999999994</v>
      </c>
      <c r="AI205" s="44">
        <f t="shared" si="243"/>
        <v>6802.7379999999994</v>
      </c>
      <c r="AJ205" s="44">
        <f t="shared" si="243"/>
        <v>16024.252</v>
      </c>
      <c r="AK205" s="44">
        <f>SUM(AK197:AK203)</f>
        <v>12787.725</v>
      </c>
      <c r="AL205" s="44">
        <f t="shared" ref="AL205:AY205" si="244">SUM(AL197:AL203)</f>
        <v>14218.072</v>
      </c>
      <c r="AM205" s="44">
        <f t="shared" si="244"/>
        <v>24329.079999999998</v>
      </c>
      <c r="AN205" s="44">
        <f t="shared" si="244"/>
        <v>15663.973999999998</v>
      </c>
      <c r="AO205" s="44">
        <f t="shared" si="244"/>
        <v>17565.845000000001</v>
      </c>
      <c r="AP205" s="44">
        <f t="shared" si="244"/>
        <v>28869.910000000003</v>
      </c>
      <c r="AQ205" s="44">
        <f t="shared" si="244"/>
        <v>21593.701000000001</v>
      </c>
      <c r="AR205" s="44">
        <f t="shared" si="244"/>
        <v>23151.401000000002</v>
      </c>
      <c r="AS205" s="44">
        <f t="shared" si="244"/>
        <v>49695.419000000002</v>
      </c>
      <c r="AT205" s="44">
        <f t="shared" si="244"/>
        <v>13930.407000000001</v>
      </c>
      <c r="AU205" s="44">
        <f t="shared" si="244"/>
        <v>19706.296000000002</v>
      </c>
      <c r="AV205" s="44">
        <f t="shared" si="244"/>
        <v>28839.067999999996</v>
      </c>
      <c r="AW205" s="44">
        <f t="shared" si="244"/>
        <v>23431.327000000001</v>
      </c>
      <c r="AX205" s="44">
        <f t="shared" si="244"/>
        <v>21619.133000000002</v>
      </c>
      <c r="AY205" s="44">
        <f t="shared" si="244"/>
        <v>26618.599000000002</v>
      </c>
      <c r="AZ205" s="44">
        <v>21507.769</v>
      </c>
      <c r="BA205" s="44">
        <v>21752.723000000002</v>
      </c>
      <c r="BB205" s="44">
        <v>25012.538</v>
      </c>
      <c r="BC205" s="44">
        <v>17316.38</v>
      </c>
      <c r="BD205" s="44">
        <v>22409.059000000001</v>
      </c>
      <c r="BE205" s="44">
        <v>43370.647100000002</v>
      </c>
      <c r="BF205" s="53"/>
      <c r="BG205" s="1444">
        <v>17529.898439999997</v>
      </c>
      <c r="BH205" s="1444">
        <v>10403.34325</v>
      </c>
      <c r="BI205" s="1444">
        <v>25099.869869999999</v>
      </c>
      <c r="BJ205" s="1444">
        <v>14725.934149999999</v>
      </c>
      <c r="BK205" s="1444">
        <v>25850.153440000002</v>
      </c>
      <c r="BL205" s="1444">
        <v>35254.080179999997</v>
      </c>
      <c r="BM205" s="1444">
        <v>22180.558510000003</v>
      </c>
    </row>
    <row r="206" spans="1:65" x14ac:dyDescent="0.25">
      <c r="A206" s="37" t="s">
        <v>373</v>
      </c>
      <c r="B206" s="3" t="s">
        <v>59</v>
      </c>
      <c r="C206" s="64">
        <f>SUM(C197:C204)</f>
        <v>54575.194000000003</v>
      </c>
      <c r="D206" s="64">
        <f>SUM(D197:D204)</f>
        <v>96708.828999999998</v>
      </c>
      <c r="E206" s="64">
        <f>SUM(E197:E204)</f>
        <v>160931.26299999998</v>
      </c>
      <c r="F206" s="63">
        <f>SUM(BG206                                                                                                                                                                                                                          : INDEX(BG206:BR206,$B$2))</f>
        <v>161560.14637999999</v>
      </c>
      <c r="H206" s="4">
        <f t="shared" si="240"/>
        <v>17252.936000000002</v>
      </c>
      <c r="I206" s="4">
        <f t="shared" si="230"/>
        <v>25026.957999999999</v>
      </c>
      <c r="J206" s="4">
        <f t="shared" si="241"/>
        <v>35607.688999999998</v>
      </c>
      <c r="K206" s="4">
        <f t="shared" si="231"/>
        <v>56374.894999999997</v>
      </c>
      <c r="L206" s="4">
        <f t="shared" si="232"/>
        <v>29709.978000000003</v>
      </c>
      <c r="M206" s="4">
        <f t="shared" si="233"/>
        <v>51334.877</v>
      </c>
      <c r="N206" s="4">
        <f t="shared" si="234"/>
        <v>62099.73</v>
      </c>
      <c r="O206" s="4">
        <f t="shared" si="235"/>
        <v>94440.51999999999</v>
      </c>
      <c r="P206" s="4">
        <f t="shared" si="236"/>
        <v>63271.931999999993</v>
      </c>
      <c r="Q206" s="4">
        <f t="shared" si="237"/>
        <v>75278.831000000006</v>
      </c>
      <c r="R206" s="4">
        <f>SUM(AZ206:BB206)</f>
        <v>71193.731999999989</v>
      </c>
      <c r="S206" s="4">
        <f t="shared" si="239"/>
        <v>87348.00529999999</v>
      </c>
      <c r="T206" s="152">
        <f t="shared" si="242"/>
        <v>56701.114659999992</v>
      </c>
      <c r="V206" s="4">
        <v>5144.4610000000002</v>
      </c>
      <c r="W206" s="4">
        <v>4041.3270000000002</v>
      </c>
      <c r="X206" s="4">
        <v>8067.1480000000001</v>
      </c>
      <c r="Y206" s="4">
        <v>9619.2289999999994</v>
      </c>
      <c r="Z206" s="4">
        <v>7205.7780000000002</v>
      </c>
      <c r="AA206" s="4">
        <v>8201.9509999999991</v>
      </c>
      <c r="AB206" s="4">
        <v>12295.299000000001</v>
      </c>
      <c r="AC206" s="4">
        <v>6554.74</v>
      </c>
      <c r="AD206" s="4">
        <v>16757.650000000001</v>
      </c>
      <c r="AE206" s="4">
        <v>11684.695</v>
      </c>
      <c r="AF206" s="4">
        <v>20894.795999999998</v>
      </c>
      <c r="AG206" s="4">
        <v>23795.403999999999</v>
      </c>
      <c r="AH206" s="4">
        <v>6882.9880000000003</v>
      </c>
      <c r="AI206" s="4">
        <v>6802.7380000000003</v>
      </c>
      <c r="AJ206" s="4">
        <v>16024.252</v>
      </c>
      <c r="AK206" s="4">
        <v>12787.725</v>
      </c>
      <c r="AL206" s="4">
        <v>14218.072</v>
      </c>
      <c r="AM206" s="4">
        <v>24329.08</v>
      </c>
      <c r="AN206" s="4">
        <v>15663.974</v>
      </c>
      <c r="AO206" s="4">
        <v>17565.845000000001</v>
      </c>
      <c r="AP206" s="4">
        <v>28869.911</v>
      </c>
      <c r="AQ206" s="4">
        <v>21593.701000000001</v>
      </c>
      <c r="AR206" s="4">
        <v>23151.401000000002</v>
      </c>
      <c r="AS206" s="4">
        <v>49695.417999999998</v>
      </c>
      <c r="AT206" s="4">
        <v>13930.406999999999</v>
      </c>
      <c r="AU206" s="4">
        <v>19706.295999999998</v>
      </c>
      <c r="AV206" s="4">
        <v>29635.228999999999</v>
      </c>
      <c r="AW206" s="4">
        <v>25471.794000000002</v>
      </c>
      <c r="AX206" s="4">
        <v>22432.891</v>
      </c>
      <c r="AY206" s="4">
        <v>27374.146000000001</v>
      </c>
      <c r="AZ206" s="4">
        <v>22380.501</v>
      </c>
      <c r="BA206" s="4">
        <v>22794.464</v>
      </c>
      <c r="BB206" s="4">
        <v>26018.767</v>
      </c>
      <c r="BC206" s="4">
        <v>18489.267</v>
      </c>
      <c r="BD206" s="4">
        <v>23461.841</v>
      </c>
      <c r="BE206" s="4">
        <v>45396.897299999997</v>
      </c>
      <c r="BF206" s="51"/>
      <c r="BG206" s="1444">
        <v>18314.500939999998</v>
      </c>
      <c r="BH206" s="1444">
        <v>11125.394049999999</v>
      </c>
      <c r="BI206" s="1444">
        <v>27261.219669999999</v>
      </c>
      <c r="BJ206" s="1444">
        <v>17081.89025</v>
      </c>
      <c r="BK206" s="1444">
        <v>27234.459580000002</v>
      </c>
      <c r="BL206" s="1444">
        <v>37069.663779999995</v>
      </c>
      <c r="BM206" s="1444">
        <v>23473.018110000001</v>
      </c>
    </row>
    <row r="207" spans="1:65" s="153" customFormat="1" x14ac:dyDescent="0.25">
      <c r="A207" s="37"/>
      <c r="B207" s="3" t="s">
        <v>337</v>
      </c>
      <c r="C207" s="51"/>
      <c r="D207" s="51"/>
      <c r="E207" s="51"/>
      <c r="F207" s="51"/>
      <c r="G207" s="152"/>
      <c r="H207" s="152"/>
      <c r="I207" s="152"/>
      <c r="J207" s="152"/>
      <c r="K207" s="152"/>
      <c r="L207" s="152"/>
      <c r="M207" s="152"/>
      <c r="N207" s="152"/>
      <c r="O207" s="152"/>
      <c r="P207" s="152"/>
      <c r="Q207" s="152"/>
      <c r="R207" s="152"/>
      <c r="S207" s="152"/>
      <c r="T207" s="152"/>
      <c r="U207" s="152"/>
      <c r="V207" s="152"/>
      <c r="W207" s="152"/>
      <c r="X207" s="152"/>
      <c r="Y207" s="152"/>
      <c r="Z207" s="152"/>
      <c r="AA207" s="152"/>
      <c r="AB207" s="152"/>
      <c r="AC207" s="152"/>
      <c r="AD207" s="152"/>
      <c r="AE207" s="152"/>
      <c r="AF207" s="152"/>
      <c r="AG207" s="152"/>
      <c r="AH207" s="152"/>
      <c r="AI207" s="152"/>
      <c r="AJ207" s="152"/>
      <c r="AK207" s="152"/>
      <c r="AL207" s="152"/>
      <c r="AM207" s="152"/>
      <c r="AN207" s="152"/>
      <c r="AO207" s="152"/>
      <c r="AP207" s="152"/>
      <c r="AQ207" s="152"/>
      <c r="AR207" s="152"/>
      <c r="AS207" s="152"/>
      <c r="AT207" s="152">
        <f t="shared" ref="AT207:BB207" si="245">AT206+0.1*AT57</f>
        <v>14501.830839999999</v>
      </c>
      <c r="AU207" s="152">
        <f t="shared" si="245"/>
        <v>19969.6374</v>
      </c>
      <c r="AV207" s="152">
        <f t="shared" si="245"/>
        <v>30464.685999999998</v>
      </c>
      <c r="AW207" s="152">
        <f t="shared" si="245"/>
        <v>25649.748300000003</v>
      </c>
      <c r="AX207" s="152">
        <f t="shared" si="245"/>
        <v>23435.417999999998</v>
      </c>
      <c r="AY207" s="152">
        <f t="shared" si="245"/>
        <v>28213.395</v>
      </c>
      <c r="AZ207" s="152">
        <f t="shared" si="245"/>
        <v>22594.351999999999</v>
      </c>
      <c r="BA207" s="152">
        <f t="shared" si="245"/>
        <v>24073.919699999999</v>
      </c>
      <c r="BB207" s="152">
        <f t="shared" si="245"/>
        <v>26349.179</v>
      </c>
      <c r="BC207" s="152">
        <f>BC206+0.1*BC57</f>
        <v>18807.9899</v>
      </c>
      <c r="BD207" s="152">
        <f t="shared" ref="BD207" si="246">BD206+0.1*BD57</f>
        <v>23601.6414</v>
      </c>
      <c r="BE207" s="152">
        <f>BE206+0.1*BE57</f>
        <v>45654.339449999999</v>
      </c>
      <c r="BF207" s="51"/>
      <c r="BG207" s="152"/>
      <c r="BH207" s="152"/>
      <c r="BI207" s="152"/>
      <c r="BJ207" s="152"/>
      <c r="BK207" s="152"/>
      <c r="BL207" s="152"/>
      <c r="BM207" s="1438"/>
    </row>
  </sheetData>
  <conditionalFormatting sqref="AH109:AS109">
    <cfRule type="expression" dxfId="177" priority="2">
      <formula>$A$2=COLUMNS($N109:AH109)</formula>
    </cfRule>
  </conditionalFormatting>
  <hyperlinks>
    <hyperlink ref="B1" location="Cover!A1" display="Back to cover page" xr:uid="{00000000-0004-0000-0400-000000000000}"/>
  </hyperlinks>
  <pageMargins left="0.7" right="0.7" top="0.75" bottom="0.75" header="0.3" footer="0.3"/>
  <pageSetup orientation="portrait" r:id="rId1"/>
  <cellWatches>
    <cellWatch r="L95"/>
    <cellWatch r="BB83"/>
  </cellWatches>
  <tableParts count="4">
    <tablePart r:id="rId2"/>
    <tablePart r:id="rId3"/>
    <tablePart r:id="rId4"/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0">
    <tabColor rgb="FF92D050"/>
  </sheetPr>
  <dimension ref="A1:BV207"/>
  <sheetViews>
    <sheetView showGridLines="0" showZeros="0" tabSelected="1" zoomScale="80" zoomScaleNormal="80" workbookViewId="0">
      <pane xSplit="2" ySplit="3" topLeftCell="AV4" activePane="bottomRight" state="frozen"/>
      <selection activeCell="B2" sqref="B2"/>
      <selection pane="topRight" activeCell="C2" sqref="C2"/>
      <selection pane="bottomLeft" activeCell="B4" sqref="B4"/>
      <selection pane="bottomRight" activeCell="BO21" sqref="BO21"/>
    </sheetView>
  </sheetViews>
  <sheetFormatPr defaultColWidth="9.140625" defaultRowHeight="15" outlineLevelCol="1" x14ac:dyDescent="0.25"/>
  <cols>
    <col min="1" max="1" width="65.28515625" style="35" hidden="1" customWidth="1" collapsed="1"/>
    <col min="2" max="2" width="30.85546875" customWidth="1" collapsed="1"/>
    <col min="3" max="6" width="10.42578125" style="19" customWidth="1" collapsed="1"/>
    <col min="7" max="7" width="4.85546875" style="2" customWidth="1" collapsed="1"/>
    <col min="8" max="10" width="7.7109375" bestFit="1" customWidth="1" outlineLevel="1" collapsed="1"/>
    <col min="11" max="11" width="7.7109375" bestFit="1" customWidth="1"/>
    <col min="12" max="14" width="7.7109375" bestFit="1" customWidth="1" outlineLevel="1" collapsed="1"/>
    <col min="15" max="15" width="7.7109375" bestFit="1" customWidth="1"/>
    <col min="16" max="18" width="7.7109375" bestFit="1" customWidth="1" outlineLevel="1" collapsed="1"/>
    <col min="19" max="19" width="7.7109375" bestFit="1" customWidth="1"/>
    <col min="20" max="20" width="7.140625" style="153" bestFit="1" customWidth="1" collapsed="1"/>
    <col min="21" max="21" width="3.140625" customWidth="1" collapsed="1"/>
    <col min="22" max="32" width="8.42578125" hidden="1" customWidth="1" outlineLevel="1" collapsed="1"/>
    <col min="33" max="33" width="8.42578125" customWidth="1" collapsed="1"/>
    <col min="34" max="44" width="8.42578125" customWidth="1" outlineLevel="1" collapsed="1"/>
    <col min="45" max="45" width="8.42578125" customWidth="1"/>
    <col min="46" max="56" width="8.42578125" customWidth="1" outlineLevel="1" collapsed="1"/>
    <col min="57" max="57" width="8.42578125" customWidth="1"/>
    <col min="58" max="58" width="24.5703125" style="19" bestFit="1" customWidth="1" collapsed="1"/>
    <col min="59" max="59" width="9.5703125" style="153" bestFit="1" customWidth="1" outlineLevel="1" collapsed="1"/>
    <col min="60" max="64" width="10" style="153" bestFit="1" customWidth="1" outlineLevel="1" collapsed="1"/>
    <col min="65" max="65" width="10" style="1435" bestFit="1" customWidth="1" outlineLevel="1" collapsed="1"/>
    <col min="75" max="16384" width="9.140625" collapsed="1"/>
  </cols>
  <sheetData>
    <row r="1" spans="1:65" s="66" customFormat="1" x14ac:dyDescent="0.25">
      <c r="B1" s="101" t="s">
        <v>247</v>
      </c>
      <c r="C1" s="67"/>
      <c r="D1" s="67"/>
      <c r="E1" s="67"/>
      <c r="G1" s="68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>
        <v>201501</v>
      </c>
      <c r="W1" s="67">
        <v>201502</v>
      </c>
      <c r="X1" s="67">
        <v>201503</v>
      </c>
      <c r="Y1" s="67">
        <v>201504</v>
      </c>
      <c r="Z1" s="67">
        <v>201505</v>
      </c>
      <c r="AA1" s="67">
        <v>201506</v>
      </c>
      <c r="AB1" s="67">
        <v>201507</v>
      </c>
      <c r="AC1" s="67">
        <v>201508</v>
      </c>
      <c r="AD1" s="67">
        <v>201509</v>
      </c>
      <c r="AE1" s="67">
        <v>201510</v>
      </c>
      <c r="AF1" s="67">
        <v>201511</v>
      </c>
      <c r="AG1" s="67">
        <v>201512</v>
      </c>
      <c r="AH1" s="67">
        <v>201601</v>
      </c>
      <c r="AI1" s="67">
        <v>201602</v>
      </c>
      <c r="AJ1" s="67">
        <v>201603</v>
      </c>
      <c r="AK1" s="67">
        <v>201604</v>
      </c>
      <c r="AL1" s="67">
        <v>201605</v>
      </c>
      <c r="AM1" s="67">
        <v>201606</v>
      </c>
      <c r="AN1" s="67">
        <v>201607</v>
      </c>
      <c r="AO1" s="67">
        <v>201608</v>
      </c>
      <c r="AP1" s="67">
        <v>201609</v>
      </c>
      <c r="AQ1" s="67">
        <v>201610</v>
      </c>
      <c r="AR1" s="67">
        <v>201611</v>
      </c>
      <c r="AS1" s="67">
        <v>201612</v>
      </c>
      <c r="AT1" s="67">
        <v>201701</v>
      </c>
      <c r="AU1" s="67">
        <v>201702</v>
      </c>
      <c r="AV1" s="67">
        <v>201703</v>
      </c>
      <c r="AW1" s="67">
        <v>201704</v>
      </c>
      <c r="AX1" s="67">
        <v>201705</v>
      </c>
      <c r="AY1" s="67">
        <v>201706</v>
      </c>
      <c r="AZ1" s="67">
        <v>201707</v>
      </c>
      <c r="BA1" s="67">
        <v>201708</v>
      </c>
      <c r="BB1" s="67">
        <v>201709</v>
      </c>
      <c r="BC1" s="67">
        <v>201710</v>
      </c>
      <c r="BD1" s="67">
        <v>201711</v>
      </c>
      <c r="BE1" s="67">
        <v>201712</v>
      </c>
      <c r="BF1" s="67"/>
      <c r="BG1" s="1245" t="str">
        <f>TEXT(BG3,"yyyy")&amp;TEXT(BG3,"mm")</f>
        <v>201801</v>
      </c>
      <c r="BH1" s="1245" t="str">
        <f t="shared" ref="BH1:BL1" si="0">TEXT(BH3,"yyyy")&amp;TEXT(BH3,"mm")</f>
        <v>201802</v>
      </c>
      <c r="BI1" s="1245" t="str">
        <f t="shared" si="0"/>
        <v>201803</v>
      </c>
      <c r="BJ1" s="1245" t="str">
        <f t="shared" si="0"/>
        <v>201804</v>
      </c>
      <c r="BK1" s="1245" t="str">
        <f t="shared" si="0"/>
        <v>201805</v>
      </c>
      <c r="BL1" s="1245" t="str">
        <f t="shared" si="0"/>
        <v>201806</v>
      </c>
      <c r="BM1" s="1245" t="s">
        <v>1155</v>
      </c>
    </row>
    <row r="2" spans="1:65" x14ac:dyDescent="0.25">
      <c r="B2" s="183">
        <f>_xlfn.NUMBERVALUE(TEXT(Cover!G3,"m"))</f>
        <v>7</v>
      </c>
      <c r="C2" s="1253"/>
      <c r="D2" s="1254"/>
      <c r="E2" s="1255"/>
      <c r="F2" s="1256"/>
      <c r="H2" s="32"/>
      <c r="I2" s="32"/>
      <c r="J2" s="32"/>
      <c r="K2" s="32"/>
      <c r="L2" s="33"/>
      <c r="M2" s="33"/>
      <c r="N2" s="33"/>
      <c r="O2" s="33"/>
      <c r="P2" s="34"/>
      <c r="Q2" s="34"/>
      <c r="R2" s="34"/>
      <c r="S2" s="34"/>
      <c r="T2" s="1251"/>
      <c r="U2" s="1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1257" t="s">
        <v>383</v>
      </c>
      <c r="AI2" s="1257" t="s">
        <v>384</v>
      </c>
      <c r="AJ2" s="1257" t="s">
        <v>385</v>
      </c>
      <c r="AK2" s="1257" t="s">
        <v>386</v>
      </c>
      <c r="AL2" s="1257" t="s">
        <v>387</v>
      </c>
      <c r="AM2" s="1257" t="s">
        <v>388</v>
      </c>
      <c r="AN2" s="1257" t="s">
        <v>389</v>
      </c>
      <c r="AO2" s="1257" t="s">
        <v>390</v>
      </c>
      <c r="AP2" s="1257" t="s">
        <v>391</v>
      </c>
      <c r="AQ2" s="1257" t="s">
        <v>392</v>
      </c>
      <c r="AR2" s="1257" t="s">
        <v>393</v>
      </c>
      <c r="AS2" s="1257" t="s">
        <v>394</v>
      </c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1240"/>
      <c r="BG2" s="1240"/>
      <c r="BH2" s="1240"/>
      <c r="BI2" s="1240"/>
      <c r="BJ2" s="1240"/>
      <c r="BK2" s="1240"/>
      <c r="BL2" s="1240"/>
      <c r="BM2" s="1240"/>
    </row>
    <row r="3" spans="1:65" x14ac:dyDescent="0.25">
      <c r="A3" s="36" t="s">
        <v>201</v>
      </c>
      <c r="B3" s="20" t="s">
        <v>33</v>
      </c>
      <c r="C3" s="1253" t="s">
        <v>129</v>
      </c>
      <c r="D3" s="1254" t="s">
        <v>130</v>
      </c>
      <c r="E3" s="1255" t="s">
        <v>131</v>
      </c>
      <c r="F3" s="1256" t="s">
        <v>698</v>
      </c>
      <c r="G3" s="2" t="s">
        <v>32</v>
      </c>
      <c r="H3" s="24" t="s">
        <v>117</v>
      </c>
      <c r="I3" s="24" t="s">
        <v>118</v>
      </c>
      <c r="J3" s="24" t="s">
        <v>119</v>
      </c>
      <c r="K3" s="24" t="s">
        <v>120</v>
      </c>
      <c r="L3" s="26" t="s">
        <v>125</v>
      </c>
      <c r="M3" s="26" t="s">
        <v>126</v>
      </c>
      <c r="N3" s="26" t="s">
        <v>127</v>
      </c>
      <c r="O3" s="26" t="s">
        <v>128</v>
      </c>
      <c r="P3" s="22" t="s">
        <v>121</v>
      </c>
      <c r="Q3" s="22" t="s">
        <v>122</v>
      </c>
      <c r="R3" s="22" t="s">
        <v>123</v>
      </c>
      <c r="S3" s="22" t="s">
        <v>124</v>
      </c>
      <c r="T3" s="1251" t="s">
        <v>699</v>
      </c>
      <c r="U3" s="16" t="s">
        <v>32</v>
      </c>
      <c r="V3" s="24" t="s">
        <v>0</v>
      </c>
      <c r="W3" s="24" t="s">
        <v>1</v>
      </c>
      <c r="X3" s="24" t="s">
        <v>2</v>
      </c>
      <c r="Y3" s="24" t="s">
        <v>3</v>
      </c>
      <c r="Z3" s="24" t="s">
        <v>4</v>
      </c>
      <c r="AA3" s="24" t="s">
        <v>5</v>
      </c>
      <c r="AB3" s="24" t="s">
        <v>6</v>
      </c>
      <c r="AC3" s="24" t="s">
        <v>7</v>
      </c>
      <c r="AD3" s="24" t="s">
        <v>8</v>
      </c>
      <c r="AE3" s="24" t="s">
        <v>9</v>
      </c>
      <c r="AF3" s="24" t="s">
        <v>10</v>
      </c>
      <c r="AG3" s="24" t="s">
        <v>11</v>
      </c>
      <c r="AH3" s="25" t="s">
        <v>12</v>
      </c>
      <c r="AI3" s="25" t="s">
        <v>13</v>
      </c>
      <c r="AJ3" s="25" t="s">
        <v>14</v>
      </c>
      <c r="AK3" s="25" t="s">
        <v>15</v>
      </c>
      <c r="AL3" s="25" t="s">
        <v>16</v>
      </c>
      <c r="AM3" s="25" t="s">
        <v>17</v>
      </c>
      <c r="AN3" s="25" t="s">
        <v>18</v>
      </c>
      <c r="AO3" s="25" t="s">
        <v>19</v>
      </c>
      <c r="AP3" s="25" t="s">
        <v>20</v>
      </c>
      <c r="AQ3" s="25" t="s">
        <v>21</v>
      </c>
      <c r="AR3" s="25" t="s">
        <v>22</v>
      </c>
      <c r="AS3" s="25" t="s">
        <v>23</v>
      </c>
      <c r="AT3" s="22" t="s">
        <v>24</v>
      </c>
      <c r="AU3" s="22" t="s">
        <v>25</v>
      </c>
      <c r="AV3" s="22" t="s">
        <v>26</v>
      </c>
      <c r="AW3" s="22" t="s">
        <v>27</v>
      </c>
      <c r="AX3" s="22" t="s">
        <v>28</v>
      </c>
      <c r="AY3" s="22" t="s">
        <v>29</v>
      </c>
      <c r="AZ3" s="27" t="s">
        <v>96</v>
      </c>
      <c r="BA3" s="27" t="s">
        <v>97</v>
      </c>
      <c r="BB3" s="27" t="s">
        <v>98</v>
      </c>
      <c r="BC3" s="27" t="s">
        <v>99</v>
      </c>
      <c r="BD3" s="27" t="s">
        <v>100</v>
      </c>
      <c r="BE3" s="27" t="s">
        <v>101</v>
      </c>
      <c r="BF3" s="1303" t="s">
        <v>748</v>
      </c>
      <c r="BG3" s="1241">
        <v>43118</v>
      </c>
      <c r="BH3" s="1241">
        <v>43149</v>
      </c>
      <c r="BI3" s="1241">
        <v>43177</v>
      </c>
      <c r="BJ3" s="1241">
        <v>43208</v>
      </c>
      <c r="BK3" s="1241">
        <v>43238</v>
      </c>
      <c r="BL3" s="1241">
        <v>43269</v>
      </c>
      <c r="BM3" s="1241">
        <v>43299</v>
      </c>
    </row>
    <row r="4" spans="1:65" x14ac:dyDescent="0.25">
      <c r="A4" s="15" t="s">
        <v>102</v>
      </c>
      <c r="B4" s="19" t="s">
        <v>60</v>
      </c>
      <c r="C4" s="51">
        <f>C84</f>
        <v>1642</v>
      </c>
      <c r="D4" s="51">
        <f>D84</f>
        <v>2378</v>
      </c>
      <c r="E4" s="51">
        <f>E84</f>
        <v>2410</v>
      </c>
      <c r="F4" s="1268">
        <f>F84</f>
        <v>2251</v>
      </c>
      <c r="H4" s="51">
        <f>H84</f>
        <v>1474</v>
      </c>
      <c r="I4" s="51">
        <f t="shared" ref="I4:S4" si="1">I84</f>
        <v>1616</v>
      </c>
      <c r="J4" s="51">
        <f t="shared" si="1"/>
        <v>1729</v>
      </c>
      <c r="K4" s="51">
        <f t="shared" si="1"/>
        <v>1925</v>
      </c>
      <c r="L4" s="51">
        <f t="shared" si="1"/>
        <v>2067</v>
      </c>
      <c r="M4" s="51">
        <f t="shared" si="1"/>
        <v>2293</v>
      </c>
      <c r="N4" s="51">
        <f t="shared" si="1"/>
        <v>2624</v>
      </c>
      <c r="O4" s="51">
        <f t="shared" si="1"/>
        <v>3144</v>
      </c>
      <c r="P4" s="51">
        <f t="shared" si="1"/>
        <v>2534</v>
      </c>
      <c r="Q4" s="51">
        <f t="shared" si="1"/>
        <v>2491</v>
      </c>
      <c r="R4" s="51">
        <f t="shared" si="1"/>
        <v>2723</v>
      </c>
      <c r="S4" s="51">
        <f t="shared" si="1"/>
        <v>3349</v>
      </c>
      <c r="T4" s="1268">
        <f t="shared" ref="T4" si="2">T84</f>
        <v>2410</v>
      </c>
      <c r="U4" s="1"/>
      <c r="V4" s="1">
        <v>1354</v>
      </c>
      <c r="W4" s="1">
        <v>1383</v>
      </c>
      <c r="X4" s="1">
        <v>1476</v>
      </c>
      <c r="Y4" s="1">
        <v>1632</v>
      </c>
      <c r="Z4" s="1">
        <v>1590</v>
      </c>
      <c r="AA4" s="1">
        <v>1621</v>
      </c>
      <c r="AB4" s="1">
        <v>1650</v>
      </c>
      <c r="AC4" s="1">
        <v>1751</v>
      </c>
      <c r="AD4" s="1">
        <v>1734</v>
      </c>
      <c r="AE4" s="1">
        <v>1802</v>
      </c>
      <c r="AF4" s="1">
        <v>1897</v>
      </c>
      <c r="AG4" s="1">
        <v>1928</v>
      </c>
      <c r="AH4" s="1">
        <v>1939</v>
      </c>
      <c r="AI4" s="1">
        <v>1938</v>
      </c>
      <c r="AJ4" s="1">
        <v>2068</v>
      </c>
      <c r="AK4" s="1">
        <v>2121</v>
      </c>
      <c r="AL4" s="1">
        <v>2197</v>
      </c>
      <c r="AM4" s="1">
        <v>2295</v>
      </c>
      <c r="AN4" s="1">
        <v>2378</v>
      </c>
      <c r="AO4" s="1">
        <v>2500</v>
      </c>
      <c r="AP4" s="1">
        <v>2624</v>
      </c>
      <c r="AQ4" s="1">
        <v>2812</v>
      </c>
      <c r="AR4" s="1">
        <v>3031</v>
      </c>
      <c r="AS4" s="1">
        <v>3144</v>
      </c>
      <c r="AT4" s="10">
        <v>3220</v>
      </c>
      <c r="AU4" s="10">
        <v>2564</v>
      </c>
      <c r="AV4" s="10">
        <v>2534</v>
      </c>
      <c r="AW4" s="10">
        <v>2327</v>
      </c>
      <c r="AX4" s="10">
        <v>2436</v>
      </c>
      <c r="AY4" s="10">
        <v>2491</v>
      </c>
      <c r="AZ4" s="59">
        <v>2410</v>
      </c>
      <c r="BA4" s="59">
        <v>2529</v>
      </c>
      <c r="BB4" s="59">
        <v>2723</v>
      </c>
      <c r="BC4" s="59">
        <v>2626</v>
      </c>
      <c r="BD4" s="59">
        <v>2966</v>
      </c>
      <c r="BE4" s="59">
        <v>3349</v>
      </c>
      <c r="BF4" s="137" t="s">
        <v>60</v>
      </c>
      <c r="BG4" s="1242">
        <f t="shared" ref="BG4:BK4" si="3">BG28</f>
        <v>3245</v>
      </c>
      <c r="BH4" s="1242">
        <f t="shared" si="3"/>
        <v>2952</v>
      </c>
      <c r="BI4" s="1242">
        <f t="shared" si="3"/>
        <v>2410</v>
      </c>
      <c r="BJ4" s="1242">
        <f t="shared" si="3"/>
        <v>1969</v>
      </c>
      <c r="BK4" s="1242">
        <f t="shared" si="3"/>
        <v>2051</v>
      </c>
      <c r="BL4" s="1242">
        <f>BL28</f>
        <v>2350</v>
      </c>
      <c r="BM4" s="1242">
        <f>BM28</f>
        <v>2251</v>
      </c>
    </row>
    <row r="5" spans="1:65" x14ac:dyDescent="0.25">
      <c r="A5" s="15" t="s">
        <v>103</v>
      </c>
      <c r="B5" s="19" t="s">
        <v>49</v>
      </c>
      <c r="C5" s="51">
        <f>C83</f>
        <v>0</v>
      </c>
      <c r="D5" s="51">
        <f>D83</f>
        <v>0</v>
      </c>
      <c r="E5" s="51">
        <f>E83</f>
        <v>1761</v>
      </c>
      <c r="F5" s="1268">
        <f t="shared" ref="F5" si="4">F83</f>
        <v>4807</v>
      </c>
      <c r="H5" s="51">
        <f>H83</f>
        <v>0</v>
      </c>
      <c r="I5" s="51">
        <f t="shared" ref="I5:S5" si="5">I83</f>
        <v>0</v>
      </c>
      <c r="J5" s="51">
        <f t="shared" si="5"/>
        <v>0</v>
      </c>
      <c r="K5" s="51">
        <f t="shared" si="5"/>
        <v>0</v>
      </c>
      <c r="L5" s="51">
        <f t="shared" si="5"/>
        <v>0</v>
      </c>
      <c r="M5" s="51">
        <f t="shared" si="5"/>
        <v>0</v>
      </c>
      <c r="N5" s="51">
        <f t="shared" si="5"/>
        <v>0</v>
      </c>
      <c r="O5" s="51">
        <f t="shared" si="5"/>
        <v>0</v>
      </c>
      <c r="P5" s="51">
        <f t="shared" si="5"/>
        <v>902</v>
      </c>
      <c r="Q5" s="51">
        <f t="shared" si="5"/>
        <v>1550</v>
      </c>
      <c r="R5" s="51">
        <f t="shared" si="5"/>
        <v>2121</v>
      </c>
      <c r="S5" s="51">
        <f t="shared" si="5"/>
        <v>2772</v>
      </c>
      <c r="T5" s="1268">
        <f t="shared" ref="T5" si="6">T83</f>
        <v>4138</v>
      </c>
      <c r="U5" s="1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>
        <v>799</v>
      </c>
      <c r="AV5" s="10">
        <v>902</v>
      </c>
      <c r="AW5" s="10">
        <v>1130</v>
      </c>
      <c r="AX5" s="10">
        <v>1301</v>
      </c>
      <c r="AY5" s="10">
        <v>1550</v>
      </c>
      <c r="AZ5" s="59">
        <v>1761</v>
      </c>
      <c r="BA5" s="59">
        <v>1937</v>
      </c>
      <c r="BB5" s="59">
        <v>2121</v>
      </c>
      <c r="BC5" s="59">
        <v>2356</v>
      </c>
      <c r="BD5" s="59">
        <v>2523</v>
      </c>
      <c r="BE5" s="59">
        <v>2772</v>
      </c>
      <c r="BF5" s="137" t="s">
        <v>49</v>
      </c>
      <c r="BG5" s="1242">
        <f>BG20</f>
        <v>3132</v>
      </c>
      <c r="BH5" s="1242">
        <f t="shared" ref="BH5:BK5" si="7">BH20</f>
        <v>3405</v>
      </c>
      <c r="BI5" s="1242">
        <f t="shared" si="7"/>
        <v>4138</v>
      </c>
      <c r="BJ5" s="1242">
        <f t="shared" si="7"/>
        <v>4638</v>
      </c>
      <c r="BK5" s="1242">
        <f t="shared" si="7"/>
        <v>4565</v>
      </c>
      <c r="BL5" s="1242">
        <f>BL20</f>
        <v>4568</v>
      </c>
      <c r="BM5" s="1242">
        <f>BM20</f>
        <v>4807</v>
      </c>
    </row>
    <row r="6" spans="1:65" x14ac:dyDescent="0.25">
      <c r="A6" s="15" t="s">
        <v>202</v>
      </c>
      <c r="B6" s="19" t="s">
        <v>30</v>
      </c>
      <c r="C6" s="55">
        <f>C109</f>
        <v>0.26093957188861527</v>
      </c>
      <c r="D6" s="55">
        <f>D109</f>
        <v>0.19352865202909386</v>
      </c>
      <c r="E6" s="55">
        <f>E109</f>
        <v>0.1644220540714128</v>
      </c>
      <c r="F6" s="1243">
        <f t="shared" ref="F6" si="8">F109</f>
        <v>8.3873728562493824E-2</v>
      </c>
      <c r="G6" s="56"/>
      <c r="H6" s="55">
        <f t="shared" ref="H6:R6" si="9">H109</f>
        <v>0.19942196531791909</v>
      </c>
      <c r="I6" s="55">
        <f t="shared" si="9"/>
        <v>0.29577612409600673</v>
      </c>
      <c r="J6" s="55">
        <f t="shared" si="9"/>
        <v>0.30245151127301367</v>
      </c>
      <c r="K6" s="55">
        <f t="shared" si="9"/>
        <v>0.33707052441229657</v>
      </c>
      <c r="L6" s="55">
        <f t="shared" si="9"/>
        <v>0.15914893617021278</v>
      </c>
      <c r="M6" s="55">
        <f t="shared" si="9"/>
        <v>0.22047849834602662</v>
      </c>
      <c r="N6" s="55">
        <f t="shared" si="9"/>
        <v>0.20088586030664396</v>
      </c>
      <c r="O6" s="55">
        <f t="shared" si="9"/>
        <v>0.21450670333447922</v>
      </c>
      <c r="P6" s="55">
        <f t="shared" si="9"/>
        <v>0.16337486073128735</v>
      </c>
      <c r="Q6" s="55">
        <f t="shared" si="9"/>
        <v>0.17589755316716213</v>
      </c>
      <c r="R6" s="55">
        <f t="shared" si="9"/>
        <v>0.15306395504415307</v>
      </c>
      <c r="S6" s="55">
        <f>S109</f>
        <v>0.15626664995142131</v>
      </c>
      <c r="T6" s="1250">
        <f>T109</f>
        <v>8.0911742857279798E-2</v>
      </c>
      <c r="U6" s="56"/>
      <c r="V6" s="135">
        <f t="shared" ref="V6:BA6" si="10">V109</f>
        <v>0.217872968980798</v>
      </c>
      <c r="W6" s="135">
        <f t="shared" si="10"/>
        <v>0.16413593637021001</v>
      </c>
      <c r="X6" s="135">
        <f t="shared" si="10"/>
        <v>0.207598371777476</v>
      </c>
      <c r="Y6" s="135">
        <f t="shared" si="10"/>
        <v>0.245398773006135</v>
      </c>
      <c r="Z6" s="135">
        <f t="shared" si="10"/>
        <v>0.29363579080025198</v>
      </c>
      <c r="AA6" s="135">
        <f t="shared" si="10"/>
        <v>0.337252475247525</v>
      </c>
      <c r="AB6" s="135">
        <f t="shared" si="10"/>
        <v>0.31425091352009699</v>
      </c>
      <c r="AC6" s="135">
        <f t="shared" si="10"/>
        <v>0.241537578886976</v>
      </c>
      <c r="AD6" s="135">
        <f t="shared" si="10"/>
        <v>0.34644303065355703</v>
      </c>
      <c r="AE6" s="135">
        <f t="shared" si="10"/>
        <v>0.27474972191323699</v>
      </c>
      <c r="AF6" s="135">
        <f t="shared" si="10"/>
        <v>0.32241014799154299</v>
      </c>
      <c r="AG6" s="135">
        <f t="shared" si="10"/>
        <v>0.39480519480519499</v>
      </c>
      <c r="AH6" s="135">
        <f t="shared" si="10"/>
        <v>0.12480580010357301</v>
      </c>
      <c r="AI6" s="135">
        <f t="shared" si="10"/>
        <v>0.12028910686628801</v>
      </c>
      <c r="AJ6" s="135">
        <f t="shared" si="10"/>
        <v>0.23026973026972999</v>
      </c>
      <c r="AK6" s="135">
        <f t="shared" si="10"/>
        <v>0.20348698352042</v>
      </c>
      <c r="AL6" s="135">
        <f t="shared" si="10"/>
        <v>0.196895992587445</v>
      </c>
      <c r="AM6" s="135">
        <f t="shared" si="10"/>
        <v>0.25924276169264998</v>
      </c>
      <c r="AN6" s="135">
        <f t="shared" si="10"/>
        <v>0.20509526867908401</v>
      </c>
      <c r="AO6" s="135">
        <f t="shared" si="10"/>
        <v>0.190241902419024</v>
      </c>
      <c r="AP6" s="135">
        <f t="shared" si="10"/>
        <v>0.20725995316159301</v>
      </c>
      <c r="AQ6" s="135">
        <f t="shared" si="10"/>
        <v>0.17512877115526099</v>
      </c>
      <c r="AR6" s="135">
        <f t="shared" si="10"/>
        <v>0.19647441382851299</v>
      </c>
      <c r="AS6" s="135">
        <f t="shared" si="10"/>
        <v>0.26623481781376518</v>
      </c>
      <c r="AT6" s="135">
        <f t="shared" si="10"/>
        <v>0.11313639220615965</v>
      </c>
      <c r="AU6" s="135">
        <f t="shared" si="10"/>
        <v>0.16800850675983595</v>
      </c>
      <c r="AV6" s="135">
        <f t="shared" si="10"/>
        <v>0.20591263421091338</v>
      </c>
      <c r="AW6" s="135">
        <f t="shared" si="10"/>
        <v>0.17989264471202671</v>
      </c>
      <c r="AX6" s="135">
        <f t="shared" si="10"/>
        <v>0.1740339171531832</v>
      </c>
      <c r="AY6" s="135">
        <f t="shared" si="10"/>
        <v>0.17408074055026998</v>
      </c>
      <c r="AZ6" s="135">
        <f t="shared" si="10"/>
        <v>0.13638577691183634</v>
      </c>
      <c r="BA6" s="135">
        <f t="shared" si="10"/>
        <v>0.16255644320944773</v>
      </c>
      <c r="BB6" s="135">
        <f>BB109</f>
        <v>0.15896885069817401</v>
      </c>
      <c r="BC6" s="135">
        <f t="shared" ref="BC6:BK6" si="11">BC109</f>
        <v>0.13026663952778345</v>
      </c>
      <c r="BD6" s="135">
        <f t="shared" si="11"/>
        <v>0.14860089771750548</v>
      </c>
      <c r="BE6" s="135">
        <f t="shared" si="11"/>
        <v>0.18518518518518517</v>
      </c>
      <c r="BF6" s="1304" t="s">
        <v>30</v>
      </c>
      <c r="BG6" s="1243">
        <f t="shared" si="11"/>
        <v>7.6012161945911344E-2</v>
      </c>
      <c r="BH6" s="1243">
        <f t="shared" si="11"/>
        <v>5.5913302968430972E-2</v>
      </c>
      <c r="BI6" s="1243">
        <f t="shared" si="11"/>
        <v>0.11080976365749709</v>
      </c>
      <c r="BJ6" s="1243">
        <f t="shared" si="11"/>
        <v>7.5256556442417327E-2</v>
      </c>
      <c r="BK6" s="1243">
        <f t="shared" si="11"/>
        <v>8.326160106424603E-2</v>
      </c>
      <c r="BL6" s="1243">
        <f>BL109</f>
        <v>0.10756302521008404</v>
      </c>
      <c r="BM6" s="1243">
        <f>BM109</f>
        <v>7.7990841442472814E-2</v>
      </c>
    </row>
    <row r="7" spans="1:65" x14ac:dyDescent="0.25">
      <c r="A7" s="15" t="s">
        <v>148</v>
      </c>
      <c r="B7" s="19" t="s">
        <v>62</v>
      </c>
      <c r="C7" s="51">
        <f>C96</f>
        <v>2755</v>
      </c>
      <c r="D7" s="51">
        <f t="shared" ref="D7:F8" si="12">D96</f>
        <v>2847</v>
      </c>
      <c r="E7" s="51">
        <f t="shared" si="12"/>
        <v>3941</v>
      </c>
      <c r="F7" s="1268">
        <f t="shared" si="12"/>
        <v>3565</v>
      </c>
      <c r="H7" s="51">
        <f t="shared" ref="H7:S7" si="13">H96</f>
        <v>828</v>
      </c>
      <c r="I7" s="51">
        <f t="shared" si="13"/>
        <v>1411</v>
      </c>
      <c r="J7" s="51">
        <f t="shared" si="13"/>
        <v>1536</v>
      </c>
      <c r="K7" s="51">
        <f t="shared" si="13"/>
        <v>1864</v>
      </c>
      <c r="L7" s="51">
        <f t="shared" si="13"/>
        <v>935</v>
      </c>
      <c r="M7" s="51">
        <f t="shared" si="13"/>
        <v>1433</v>
      </c>
      <c r="N7" s="51">
        <f t="shared" si="13"/>
        <v>1474</v>
      </c>
      <c r="O7" s="51">
        <f t="shared" si="13"/>
        <v>1872</v>
      </c>
      <c r="P7" s="51">
        <f t="shared" si="13"/>
        <v>1551</v>
      </c>
      <c r="Q7" s="51">
        <f t="shared" si="13"/>
        <v>1850</v>
      </c>
      <c r="R7" s="51">
        <f t="shared" si="13"/>
        <v>1911</v>
      </c>
      <c r="S7" s="51">
        <f t="shared" si="13"/>
        <v>2377</v>
      </c>
      <c r="T7" s="1268">
        <f t="shared" ref="T7" si="14">T96</f>
        <v>1441</v>
      </c>
      <c r="U7" s="1"/>
      <c r="V7" s="1">
        <v>295</v>
      </c>
      <c r="W7" s="1">
        <v>227</v>
      </c>
      <c r="X7" s="1">
        <v>306</v>
      </c>
      <c r="Y7" s="1">
        <v>400</v>
      </c>
      <c r="Z7" s="1">
        <v>466</v>
      </c>
      <c r="AA7" s="1">
        <v>545</v>
      </c>
      <c r="AB7" s="1">
        <v>516</v>
      </c>
      <c r="AC7" s="1">
        <v>421</v>
      </c>
      <c r="AD7" s="1">
        <v>599</v>
      </c>
      <c r="AE7" s="1">
        <v>494</v>
      </c>
      <c r="AF7" s="1">
        <v>610</v>
      </c>
      <c r="AG7" s="1">
        <v>760</v>
      </c>
      <c r="AH7" s="1">
        <v>241</v>
      </c>
      <c r="AI7" s="1">
        <v>233</v>
      </c>
      <c r="AJ7" s="1">
        <v>461</v>
      </c>
      <c r="AK7" s="1">
        <v>426</v>
      </c>
      <c r="AL7" s="1">
        <v>425</v>
      </c>
      <c r="AM7" s="1">
        <v>582</v>
      </c>
      <c r="AN7" s="1">
        <v>479</v>
      </c>
      <c r="AO7" s="1">
        <v>464</v>
      </c>
      <c r="AP7" s="1">
        <v>531</v>
      </c>
      <c r="AQ7" s="1">
        <v>476</v>
      </c>
      <c r="AR7" s="1">
        <v>574</v>
      </c>
      <c r="AS7" s="1">
        <v>822</v>
      </c>
      <c r="AT7" s="10">
        <v>360</v>
      </c>
      <c r="AU7" s="10">
        <v>522</v>
      </c>
      <c r="AV7" s="10">
        <v>669</v>
      </c>
      <c r="AW7" s="10">
        <v>585</v>
      </c>
      <c r="AX7" s="10">
        <v>603</v>
      </c>
      <c r="AY7" s="10">
        <v>662</v>
      </c>
      <c r="AZ7" s="59">
        <v>540</v>
      </c>
      <c r="BA7" s="59">
        <v>669</v>
      </c>
      <c r="BB7" s="59">
        <v>702</v>
      </c>
      <c r="BC7" s="59">
        <v>603</v>
      </c>
      <c r="BD7" s="59">
        <v>745</v>
      </c>
      <c r="BE7" s="59">
        <v>1029</v>
      </c>
      <c r="BF7" s="137" t="s">
        <v>62</v>
      </c>
      <c r="BG7" s="1252">
        <f>BG96</f>
        <v>452</v>
      </c>
      <c r="BH7" s="1252">
        <f t="shared" ref="BH7:BK8" si="15">BH96</f>
        <v>339</v>
      </c>
      <c r="BI7" s="1252">
        <f t="shared" si="15"/>
        <v>650</v>
      </c>
      <c r="BJ7" s="1252">
        <f t="shared" si="15"/>
        <v>460</v>
      </c>
      <c r="BK7" s="1252">
        <f t="shared" si="15"/>
        <v>491</v>
      </c>
      <c r="BL7" s="1252">
        <f>BL96</f>
        <v>665</v>
      </c>
      <c r="BM7" s="1252">
        <f>BM96</f>
        <v>508</v>
      </c>
    </row>
    <row r="8" spans="1:65" x14ac:dyDescent="0.25">
      <c r="A8" s="15" t="s">
        <v>149</v>
      </c>
      <c r="B8" s="19" t="s">
        <v>31</v>
      </c>
      <c r="C8" s="51">
        <f>C97</f>
        <v>2755</v>
      </c>
      <c r="D8" s="51">
        <f t="shared" si="12"/>
        <v>2847</v>
      </c>
      <c r="E8" s="51">
        <f t="shared" si="12"/>
        <v>4096</v>
      </c>
      <c r="F8" s="1268">
        <f t="shared" si="12"/>
        <v>3822</v>
      </c>
      <c r="H8" s="51">
        <f t="shared" ref="H8:S8" si="16">H97</f>
        <v>828</v>
      </c>
      <c r="I8" s="51">
        <f t="shared" si="16"/>
        <v>1411</v>
      </c>
      <c r="J8" s="51">
        <f t="shared" si="16"/>
        <v>1536</v>
      </c>
      <c r="K8" s="51">
        <f t="shared" si="16"/>
        <v>1864</v>
      </c>
      <c r="L8" s="51">
        <f t="shared" si="16"/>
        <v>935</v>
      </c>
      <c r="M8" s="51">
        <f t="shared" si="16"/>
        <v>1433</v>
      </c>
      <c r="N8" s="51">
        <f t="shared" si="16"/>
        <v>1474</v>
      </c>
      <c r="O8" s="51">
        <f t="shared" si="16"/>
        <v>1872</v>
      </c>
      <c r="P8" s="51">
        <f t="shared" si="16"/>
        <v>1613</v>
      </c>
      <c r="Q8" s="51">
        <f t="shared" si="16"/>
        <v>1923</v>
      </c>
      <c r="R8" s="51">
        <f t="shared" si="16"/>
        <v>2002</v>
      </c>
      <c r="S8" s="51">
        <f t="shared" si="16"/>
        <v>2493</v>
      </c>
      <c r="T8" s="1268">
        <f t="shared" ref="T8" si="17">T97</f>
        <v>1546</v>
      </c>
      <c r="U8" s="1"/>
      <c r="V8" s="1">
        <v>295</v>
      </c>
      <c r="W8" s="1">
        <v>227</v>
      </c>
      <c r="X8" s="1">
        <v>306</v>
      </c>
      <c r="Y8" s="1">
        <v>400</v>
      </c>
      <c r="Z8" s="1">
        <v>466</v>
      </c>
      <c r="AA8" s="1">
        <v>545</v>
      </c>
      <c r="AB8" s="1">
        <v>516</v>
      </c>
      <c r="AC8" s="1">
        <v>421</v>
      </c>
      <c r="AD8" s="1">
        <v>599</v>
      </c>
      <c r="AE8" s="1">
        <v>494</v>
      </c>
      <c r="AF8" s="1">
        <v>610</v>
      </c>
      <c r="AG8" s="1">
        <v>760</v>
      </c>
      <c r="AH8" s="1">
        <v>241</v>
      </c>
      <c r="AI8" s="1">
        <v>233</v>
      </c>
      <c r="AJ8" s="1">
        <v>461</v>
      </c>
      <c r="AK8" s="1">
        <v>426</v>
      </c>
      <c r="AL8" s="1">
        <v>425</v>
      </c>
      <c r="AM8" s="1">
        <v>582</v>
      </c>
      <c r="AN8" s="1">
        <v>479</v>
      </c>
      <c r="AO8" s="1">
        <v>464</v>
      </c>
      <c r="AP8" s="1">
        <v>531</v>
      </c>
      <c r="AQ8" s="1">
        <v>476</v>
      </c>
      <c r="AR8" s="1">
        <v>574</v>
      </c>
      <c r="AS8" s="1">
        <v>822</v>
      </c>
      <c r="AT8" s="10">
        <v>360</v>
      </c>
      <c r="AU8" s="10">
        <v>553</v>
      </c>
      <c r="AV8" s="10">
        <v>700</v>
      </c>
      <c r="AW8" s="10">
        <v>620</v>
      </c>
      <c r="AX8" s="10">
        <v>626</v>
      </c>
      <c r="AY8" s="10">
        <v>677</v>
      </c>
      <c r="AZ8" s="59">
        <v>560</v>
      </c>
      <c r="BA8" s="59">
        <v>702</v>
      </c>
      <c r="BB8" s="59">
        <v>740</v>
      </c>
      <c r="BC8" s="59">
        <v>640</v>
      </c>
      <c r="BD8" s="59">
        <v>778</v>
      </c>
      <c r="BE8" s="59">
        <v>1075</v>
      </c>
      <c r="BF8" s="137" t="s">
        <v>31</v>
      </c>
      <c r="BG8" s="1252">
        <f>BG97</f>
        <v>475</v>
      </c>
      <c r="BH8" s="1252">
        <f t="shared" si="15"/>
        <v>356</v>
      </c>
      <c r="BI8" s="1252">
        <f t="shared" si="15"/>
        <v>715</v>
      </c>
      <c r="BJ8" s="1252">
        <f t="shared" si="15"/>
        <v>495</v>
      </c>
      <c r="BK8" s="1252">
        <f t="shared" si="15"/>
        <v>532</v>
      </c>
      <c r="BL8" s="1252">
        <f>BL97</f>
        <v>704</v>
      </c>
      <c r="BM8" s="1252">
        <f>BM97</f>
        <v>545</v>
      </c>
    </row>
    <row r="9" spans="1:65" x14ac:dyDescent="0.25">
      <c r="A9" s="15" t="s">
        <v>203</v>
      </c>
      <c r="B9" s="19" t="s">
        <v>67</v>
      </c>
      <c r="C9" s="1262">
        <f>C145</f>
        <v>1.4860254083484574</v>
      </c>
      <c r="D9" s="1262">
        <f>D145</f>
        <v>1.7070600632244468</v>
      </c>
      <c r="E9" s="1262">
        <f>E145</f>
        <v>2.198974609375</v>
      </c>
      <c r="F9" s="1269">
        <f t="shared" ref="F9" si="18">F145</f>
        <v>2.075614861329147</v>
      </c>
      <c r="G9" s="1263"/>
      <c r="H9" s="1262">
        <f t="shared" ref="H9:S9" si="19">H145</f>
        <v>1.4553140096618358</v>
      </c>
      <c r="I9" s="1262">
        <f t="shared" si="19"/>
        <v>1.4939759036144578</v>
      </c>
      <c r="J9" s="1262">
        <f t="shared" si="19"/>
        <v>1.5123697916666667</v>
      </c>
      <c r="K9" s="1262">
        <f t="shared" si="19"/>
        <v>1.9168454935622317</v>
      </c>
      <c r="L9" s="1262">
        <f t="shared" si="19"/>
        <v>1.6663101604278074</v>
      </c>
      <c r="M9" s="1262">
        <f t="shared" si="19"/>
        <v>1.7508722958827634</v>
      </c>
      <c r="N9" s="1262">
        <f t="shared" si="19"/>
        <v>1.8175033921302579</v>
      </c>
      <c r="O9" s="1262">
        <f t="shared" si="19"/>
        <v>2.1474358974358974</v>
      </c>
      <c r="P9" s="1262">
        <f t="shared" si="19"/>
        <v>1.8822070675759455</v>
      </c>
      <c r="Q9" s="1262">
        <f t="shared" si="19"/>
        <v>2.4960998439937598</v>
      </c>
      <c r="R9" s="1262">
        <f>R145</f>
        <v>2.1988011988011986</v>
      </c>
      <c r="S9" s="1262">
        <f t="shared" si="19"/>
        <v>1.9209787404733254</v>
      </c>
      <c r="T9" s="1269">
        <f t="shared" ref="T9" si="20">T145</f>
        <v>2.1274256144890038</v>
      </c>
      <c r="U9" s="1263"/>
      <c r="V9" s="1263">
        <v>1.2644067796610201</v>
      </c>
      <c r="W9" s="1263">
        <v>1.3964757709251101</v>
      </c>
      <c r="X9" s="1263">
        <v>1.68300653594771</v>
      </c>
      <c r="Y9" s="1263">
        <v>1.645</v>
      </c>
      <c r="Z9" s="1263">
        <v>1.3819742489270399</v>
      </c>
      <c r="AA9" s="1263">
        <v>1.47889908256881</v>
      </c>
      <c r="AB9" s="1263">
        <v>1.51356589147287</v>
      </c>
      <c r="AC9" s="1263">
        <v>1.40855106888361</v>
      </c>
      <c r="AD9" s="1263">
        <v>1.5843071786310501</v>
      </c>
      <c r="AE9" s="1263">
        <v>1.5344129554655901</v>
      </c>
      <c r="AF9" s="1263">
        <v>1.97868852459016</v>
      </c>
      <c r="AG9" s="1263">
        <v>2.11578947368421</v>
      </c>
      <c r="AH9" s="1263">
        <v>1.44813278008299</v>
      </c>
      <c r="AI9" s="1263">
        <v>1.4334763948497899</v>
      </c>
      <c r="AJ9" s="1263">
        <v>1.8980477223427299</v>
      </c>
      <c r="AK9" s="1263">
        <v>1.89906103286385</v>
      </c>
      <c r="AL9" s="1263">
        <v>1.5811764705882401</v>
      </c>
      <c r="AM9" s="1263">
        <v>1.7663230240549801</v>
      </c>
      <c r="AN9" s="1263">
        <v>1.6555323590814199</v>
      </c>
      <c r="AO9" s="1263">
        <v>1.66163793103448</v>
      </c>
      <c r="AP9" s="1263">
        <v>2.0998116760828598</v>
      </c>
      <c r="AQ9" s="1263">
        <v>1.77310924369748</v>
      </c>
      <c r="AR9" s="1263">
        <v>2.23344947735192</v>
      </c>
      <c r="AS9" s="1263">
        <v>2.30413625304136</v>
      </c>
      <c r="AT9" s="1264">
        <v>1.9166666666666667</v>
      </c>
      <c r="AU9" s="1264">
        <v>1.6600361663652801</v>
      </c>
      <c r="AV9" s="1264">
        <v>2.04</v>
      </c>
      <c r="AW9" s="1264">
        <v>2.0306449999999998</v>
      </c>
      <c r="AX9" s="1264">
        <v>3.0591050000000002</v>
      </c>
      <c r="AY9" s="1264">
        <v>2.4017729999999999</v>
      </c>
      <c r="AZ9" s="1265">
        <v>2.0910709999999999</v>
      </c>
      <c r="BA9" s="1265">
        <v>1.935897</v>
      </c>
      <c r="BB9" s="1265">
        <v>2.5297299999999998</v>
      </c>
      <c r="BC9" s="1265">
        <v>2.0984379999999998</v>
      </c>
      <c r="BD9" s="1265">
        <v>1.706941</v>
      </c>
      <c r="BE9" s="1265">
        <v>1.9702329999999999</v>
      </c>
      <c r="BF9" s="1371" t="s">
        <v>67</v>
      </c>
      <c r="BG9" s="1266">
        <f>BG145</f>
        <v>1.8252631578947369</v>
      </c>
      <c r="BH9" s="1266">
        <f t="shared" ref="BH9:BK9" si="21">BH145</f>
        <v>2.1207865168539324</v>
      </c>
      <c r="BI9" s="1266">
        <f t="shared" si="21"/>
        <v>2.3314685314685315</v>
      </c>
      <c r="BJ9" s="1266">
        <f t="shared" si="21"/>
        <v>1.9616161616161616</v>
      </c>
      <c r="BK9" s="1266">
        <f t="shared" si="21"/>
        <v>2.4830827067669174</v>
      </c>
      <c r="BL9" s="1266">
        <f>BL145</f>
        <v>2.1534090909090908</v>
      </c>
      <c r="BM9" s="1266">
        <f>BM145</f>
        <v>1.5339449541284405</v>
      </c>
    </row>
    <row r="10" spans="1:65" x14ac:dyDescent="0.25">
      <c r="A10" s="15" t="s">
        <v>204</v>
      </c>
      <c r="B10" s="19" t="s">
        <v>63</v>
      </c>
      <c r="C10" s="51">
        <f>C121</f>
        <v>4094</v>
      </c>
      <c r="D10" s="51">
        <f>D121</f>
        <v>4860</v>
      </c>
      <c r="E10" s="51">
        <f>E121</f>
        <v>9007</v>
      </c>
      <c r="F10" s="1268">
        <f t="shared" ref="F10" si="22">F121</f>
        <v>7933</v>
      </c>
      <c r="H10" s="51">
        <f t="shared" ref="H10:S10" si="23">H121</f>
        <v>1205</v>
      </c>
      <c r="I10" s="51">
        <f t="shared" si="23"/>
        <v>2108</v>
      </c>
      <c r="J10" s="51">
        <f t="shared" si="23"/>
        <v>2323</v>
      </c>
      <c r="K10" s="51">
        <f t="shared" si="23"/>
        <v>3573</v>
      </c>
      <c r="L10" s="51">
        <f t="shared" si="23"/>
        <v>1558</v>
      </c>
      <c r="M10" s="51">
        <f t="shared" si="23"/>
        <v>2509</v>
      </c>
      <c r="N10" s="51">
        <f t="shared" si="23"/>
        <v>2679</v>
      </c>
      <c r="O10" s="51">
        <f t="shared" si="23"/>
        <v>4020</v>
      </c>
      <c r="P10" s="51">
        <f t="shared" si="23"/>
        <v>3036</v>
      </c>
      <c r="Q10" s="51">
        <f t="shared" si="23"/>
        <v>4800</v>
      </c>
      <c r="R10" s="51">
        <f t="shared" si="23"/>
        <v>4402</v>
      </c>
      <c r="S10" s="51">
        <f t="shared" si="23"/>
        <v>4789</v>
      </c>
      <c r="T10" s="1268">
        <f t="shared" ref="T10" si="24">T121</f>
        <v>3289</v>
      </c>
      <c r="U10" s="1"/>
      <c r="V10" s="1">
        <v>373</v>
      </c>
      <c r="W10" s="1">
        <v>317</v>
      </c>
      <c r="X10" s="1">
        <v>515</v>
      </c>
      <c r="Y10" s="1">
        <v>658</v>
      </c>
      <c r="Z10" s="1">
        <v>644</v>
      </c>
      <c r="AA10" s="1">
        <v>806</v>
      </c>
      <c r="AB10" s="1">
        <v>781</v>
      </c>
      <c r="AC10" s="1">
        <v>593</v>
      </c>
      <c r="AD10" s="1">
        <v>949</v>
      </c>
      <c r="AE10" s="1">
        <v>758</v>
      </c>
      <c r="AF10" s="1">
        <v>1207</v>
      </c>
      <c r="AG10" s="1">
        <v>1608</v>
      </c>
      <c r="AH10" s="1">
        <v>349</v>
      </c>
      <c r="AI10" s="1">
        <v>334</v>
      </c>
      <c r="AJ10" s="1">
        <v>875</v>
      </c>
      <c r="AK10" s="1">
        <v>809</v>
      </c>
      <c r="AL10" s="1">
        <v>672</v>
      </c>
      <c r="AM10" s="1">
        <v>1028</v>
      </c>
      <c r="AN10" s="1">
        <v>793</v>
      </c>
      <c r="AO10" s="1">
        <v>771</v>
      </c>
      <c r="AP10" s="1">
        <v>1115</v>
      </c>
      <c r="AQ10" s="1">
        <v>844</v>
      </c>
      <c r="AR10" s="1">
        <v>1282</v>
      </c>
      <c r="AS10" s="1">
        <v>1894</v>
      </c>
      <c r="AT10" s="10">
        <v>690</v>
      </c>
      <c r="AU10" s="10">
        <v>918</v>
      </c>
      <c r="AV10" s="10">
        <v>1428</v>
      </c>
      <c r="AW10" s="10">
        <v>1259</v>
      </c>
      <c r="AX10" s="10">
        <v>1915</v>
      </c>
      <c r="AY10" s="10">
        <v>1626</v>
      </c>
      <c r="AZ10" s="59">
        <v>1171</v>
      </c>
      <c r="BA10" s="59">
        <v>1359</v>
      </c>
      <c r="BB10" s="59">
        <v>1872</v>
      </c>
      <c r="BC10" s="59">
        <v>1343</v>
      </c>
      <c r="BD10" s="59">
        <v>1328</v>
      </c>
      <c r="BE10" s="59">
        <v>2118</v>
      </c>
      <c r="BF10" s="137" t="s">
        <v>63</v>
      </c>
      <c r="BG10" s="1242">
        <f>BG121</f>
        <v>867</v>
      </c>
      <c r="BH10" s="1242">
        <f t="shared" ref="BH10:BK10" si="25">BH121</f>
        <v>755</v>
      </c>
      <c r="BI10" s="1242">
        <f t="shared" si="25"/>
        <v>1667</v>
      </c>
      <c r="BJ10" s="1242">
        <f t="shared" si="25"/>
        <v>971</v>
      </c>
      <c r="BK10" s="1242">
        <f t="shared" si="25"/>
        <v>1321</v>
      </c>
      <c r="BL10" s="1242">
        <f>BL121</f>
        <v>1516</v>
      </c>
      <c r="BM10" s="1242">
        <f>BM121</f>
        <v>836</v>
      </c>
    </row>
    <row r="11" spans="1:65" x14ac:dyDescent="0.25">
      <c r="A11" s="15" t="s">
        <v>205</v>
      </c>
      <c r="B11" s="19" t="s">
        <v>68</v>
      </c>
      <c r="C11" s="51">
        <f>C133</f>
        <v>20.526157523204688</v>
      </c>
      <c r="D11" s="51">
        <f>D133</f>
        <v>19.598985927983534</v>
      </c>
      <c r="E11" s="51">
        <f>E133</f>
        <v>19.238208748750974</v>
      </c>
      <c r="F11" s="1269">
        <f t="shared" ref="F11" si="26">F133</f>
        <v>0</v>
      </c>
      <c r="H11" s="51">
        <f t="shared" ref="H11:S11" si="27">H133</f>
        <v>17.535292946058089</v>
      </c>
      <c r="I11" s="51">
        <f t="shared" si="27"/>
        <v>21.809240702087287</v>
      </c>
      <c r="J11" s="51">
        <f t="shared" si="27"/>
        <v>21.556082935858804</v>
      </c>
      <c r="K11" s="51">
        <f t="shared" si="27"/>
        <v>19.789539809683738</v>
      </c>
      <c r="L11" s="51">
        <f t="shared" si="27"/>
        <v>19.892529974326042</v>
      </c>
      <c r="M11" s="51">
        <f t="shared" si="27"/>
        <v>19.885073630928655</v>
      </c>
      <c r="N11" s="1262">
        <f t="shared" si="27"/>
        <v>18.303064677118325</v>
      </c>
      <c r="O11" s="1262">
        <f t="shared" si="27"/>
        <v>22.934468726368184</v>
      </c>
      <c r="P11" s="1262">
        <f t="shared" si="27"/>
        <v>20.620326350461134</v>
      </c>
      <c r="Q11" s="1262">
        <f t="shared" si="27"/>
        <v>18.174812916666667</v>
      </c>
      <c r="R11" s="1262">
        <f t="shared" si="27"/>
        <v>20.606377010449798</v>
      </c>
      <c r="S11" s="1262">
        <f t="shared" si="27"/>
        <v>20.538883806640214</v>
      </c>
      <c r="T11" s="1269">
        <f t="shared" ref="T11" si="28">T133</f>
        <v>0</v>
      </c>
      <c r="U11" s="1263"/>
      <c r="V11" s="1263">
        <v>14.02</v>
      </c>
      <c r="W11" s="1263">
        <v>15.625955835962101</v>
      </c>
      <c r="X11" s="1263">
        <v>21.102669902912599</v>
      </c>
      <c r="Y11" s="1263">
        <v>21.302693009118499</v>
      </c>
      <c r="Z11" s="1263">
        <v>17.635987577639799</v>
      </c>
      <c r="AA11" s="1263">
        <v>23.390156327543401</v>
      </c>
      <c r="AB11" s="1263">
        <v>21.2317836107554</v>
      </c>
      <c r="AC11" s="1263">
        <v>16.9602276559865</v>
      </c>
      <c r="AD11" s="1263">
        <v>23.138451001053699</v>
      </c>
      <c r="AE11" s="1263">
        <v>18.239158311345602</v>
      </c>
      <c r="AF11" s="1263">
        <v>17.9041168185584</v>
      </c>
      <c r="AG11" s="1263">
        <v>21.332745024875599</v>
      </c>
      <c r="AH11" s="1263">
        <v>17.371126074498601</v>
      </c>
      <c r="AI11" s="1263">
        <v>20.357589820359198</v>
      </c>
      <c r="AJ11" s="1263">
        <v>20.3747234285714</v>
      </c>
      <c r="AK11" s="1263">
        <v>22.610008652657601</v>
      </c>
      <c r="AL11" s="1263">
        <v>20.347913690476201</v>
      </c>
      <c r="AM11" s="1263">
        <v>16.997334630350199</v>
      </c>
      <c r="AN11" s="1263">
        <v>17.869808322824699</v>
      </c>
      <c r="AO11" s="1263">
        <v>18.226050583657599</v>
      </c>
      <c r="AP11" s="1263">
        <v>18.1383757847534</v>
      </c>
      <c r="AQ11" s="1263">
        <v>21.754643364928899</v>
      </c>
      <c r="AR11" s="1263">
        <v>21.555341653666201</v>
      </c>
      <c r="AS11" s="1263">
        <v>23.7581003167899</v>
      </c>
      <c r="AT11" s="1264">
        <v>18.506746376811595</v>
      </c>
      <c r="AU11" s="1264">
        <v>22.842821350762499</v>
      </c>
      <c r="AV11" s="1264">
        <v>19.299775910364101</v>
      </c>
      <c r="AW11" s="1264">
        <v>19.430209999999999</v>
      </c>
      <c r="AX11" s="1264">
        <v>16.28614</v>
      </c>
      <c r="AY11" s="1264">
        <v>18.919029999999999</v>
      </c>
      <c r="AZ11" s="1265">
        <v>19.832588000000001</v>
      </c>
      <c r="BA11" s="1265">
        <v>19.925550000000001</v>
      </c>
      <c r="BB11" s="1265">
        <v>21.117930000000001</v>
      </c>
      <c r="BC11" s="1265">
        <v>19.413879999999999</v>
      </c>
      <c r="BD11" s="1265">
        <v>20.456399999999999</v>
      </c>
      <c r="BE11" s="1265">
        <v>20.752880000000001</v>
      </c>
      <c r="BF11" s="1371" t="s">
        <v>68</v>
      </c>
      <c r="BG11" s="1266">
        <f>BG133</f>
        <v>0</v>
      </c>
      <c r="BH11" s="1266">
        <f t="shared" ref="BH11:BK11" si="29">BH133</f>
        <v>0</v>
      </c>
      <c r="BI11" s="1266">
        <f t="shared" si="29"/>
        <v>0</v>
      </c>
      <c r="BJ11" s="1266">
        <f t="shared" si="29"/>
        <v>0</v>
      </c>
      <c r="BK11" s="1266">
        <f t="shared" si="29"/>
        <v>0</v>
      </c>
      <c r="BL11" s="1266">
        <f>BL133</f>
        <v>0</v>
      </c>
      <c r="BM11" s="1266">
        <f>BM133</f>
        <v>20.571682691387558</v>
      </c>
    </row>
    <row r="12" spans="1:65" x14ac:dyDescent="0.25">
      <c r="A12" s="15" t="s">
        <v>206</v>
      </c>
      <c r="B12" s="19" t="s">
        <v>207</v>
      </c>
      <c r="C12" s="51">
        <f>C59</f>
        <v>81859.999999999985</v>
      </c>
      <c r="D12" s="51">
        <f>D59</f>
        <v>94299.15399999998</v>
      </c>
      <c r="E12" s="51">
        <f>E59</f>
        <v>170936.35500000001</v>
      </c>
      <c r="F12" s="1268">
        <f>F60</f>
        <v>0</v>
      </c>
      <c r="H12" s="51">
        <f>H59</f>
        <v>21050.762999999999</v>
      </c>
      <c r="I12" s="51">
        <f t="shared" ref="I12:S12" si="30">I59</f>
        <v>44227.214</v>
      </c>
      <c r="J12" s="51">
        <f t="shared" si="30"/>
        <v>48597.828000000001</v>
      </c>
      <c r="K12" s="51">
        <f t="shared" si="30"/>
        <v>69738.604999999996</v>
      </c>
      <c r="L12" s="51">
        <f t="shared" si="30"/>
        <v>30689.840999999971</v>
      </c>
      <c r="M12" s="51">
        <f t="shared" si="30"/>
        <v>49438.554999999993</v>
      </c>
      <c r="N12" s="51">
        <f t="shared" si="30"/>
        <v>48447.331999999995</v>
      </c>
      <c r="O12" s="51">
        <f t="shared" si="30"/>
        <v>90992.70900000009</v>
      </c>
      <c r="P12" s="51">
        <f t="shared" si="30"/>
        <v>61299.445</v>
      </c>
      <c r="Q12" s="51">
        <f t="shared" si="30"/>
        <v>86412.95</v>
      </c>
      <c r="R12" s="51">
        <f t="shared" si="30"/>
        <v>89835.554000000004</v>
      </c>
      <c r="S12" s="51">
        <f t="shared" si="30"/>
        <v>97193.535999999993</v>
      </c>
      <c r="T12" s="1268">
        <f>T60</f>
        <v>0</v>
      </c>
      <c r="U12" s="2"/>
      <c r="V12" s="4">
        <v>5229.46</v>
      </c>
      <c r="W12" s="4">
        <v>4953.4279999999999</v>
      </c>
      <c r="X12" s="4">
        <v>10867.875</v>
      </c>
      <c r="Y12" s="4">
        <v>14017.172</v>
      </c>
      <c r="Z12" s="4">
        <v>11357.575999999999</v>
      </c>
      <c r="AA12" s="4">
        <v>18852.466</v>
      </c>
      <c r="AB12" s="4">
        <v>16582.023000000001</v>
      </c>
      <c r="AC12" s="4">
        <v>10057.415000000001</v>
      </c>
      <c r="AD12" s="4">
        <v>21958.39</v>
      </c>
      <c r="AE12" s="4">
        <v>13825.281999999999</v>
      </c>
      <c r="AF12" s="4">
        <v>21610.269</v>
      </c>
      <c r="AG12" s="4">
        <v>34303.053999999996</v>
      </c>
      <c r="AH12" s="4">
        <v>6062.5230000000001</v>
      </c>
      <c r="AI12" s="4">
        <v>6799.4349999999704</v>
      </c>
      <c r="AJ12" s="4">
        <v>17827.883000000002</v>
      </c>
      <c r="AK12" s="4">
        <v>18291.496999999999</v>
      </c>
      <c r="AL12" s="4">
        <v>13673.798000000001</v>
      </c>
      <c r="AM12" s="4">
        <v>17473.259999999998</v>
      </c>
      <c r="AN12" s="4">
        <v>14170.758</v>
      </c>
      <c r="AO12" s="4">
        <v>14052.285</v>
      </c>
      <c r="AP12" s="4">
        <v>20224.289000000001</v>
      </c>
      <c r="AQ12" s="4">
        <v>18360.919000000002</v>
      </c>
      <c r="AR12" s="4">
        <v>27633.948</v>
      </c>
      <c r="AS12" s="4">
        <v>44997.842000000099</v>
      </c>
      <c r="AT12" s="10">
        <v>12769.655000000001</v>
      </c>
      <c r="AU12" s="10">
        <v>20969.71</v>
      </c>
      <c r="AV12" s="10">
        <v>27560.080000000002</v>
      </c>
      <c r="AW12" s="10">
        <v>24462.639999999999</v>
      </c>
      <c r="AX12" s="10">
        <v>31187.96</v>
      </c>
      <c r="AY12" s="10">
        <v>30762.35</v>
      </c>
      <c r="AZ12" s="44">
        <v>23223.96</v>
      </c>
      <c r="BA12" s="44">
        <v>27078.826000000001</v>
      </c>
      <c r="BB12" s="44">
        <v>39532.767999999996</v>
      </c>
      <c r="BC12" s="44">
        <v>26072.842000000001</v>
      </c>
      <c r="BD12" s="44">
        <v>27166.098000000002</v>
      </c>
      <c r="BE12" s="44">
        <v>43954.595999999998</v>
      </c>
      <c r="BF12" s="53" t="s">
        <v>207</v>
      </c>
      <c r="BG12" s="1242">
        <f>BG60</f>
        <v>0</v>
      </c>
      <c r="BH12" s="1242">
        <f t="shared" ref="BH12:BK12" si="31">BH60</f>
        <v>0</v>
      </c>
      <c r="BI12" s="1242">
        <f t="shared" si="31"/>
        <v>0</v>
      </c>
      <c r="BJ12" s="1242">
        <f t="shared" si="31"/>
        <v>0</v>
      </c>
      <c r="BK12" s="1242">
        <f t="shared" si="31"/>
        <v>0</v>
      </c>
      <c r="BL12" s="1242">
        <f>BL60</f>
        <v>0</v>
      </c>
      <c r="BM12" s="1242">
        <f>BM60</f>
        <v>0</v>
      </c>
    </row>
    <row r="13" spans="1:65" hidden="1" x14ac:dyDescent="0.25">
      <c r="A13" s="15" t="s">
        <v>379</v>
      </c>
      <c r="B13" s="19" t="s">
        <v>379</v>
      </c>
      <c r="C13" s="53">
        <f>SUM(V13                                                                                                                                                                                                                          : INDEX(V13:AG13,$B$2))</f>
        <v>177</v>
      </c>
      <c r="D13" s="53">
        <f>SUM(AH13                                                                                                                                                                                                                      : INDEX(AH13:AS13,$B$2))</f>
        <v>331</v>
      </c>
      <c r="E13" s="53">
        <f>SUM(AT13                                                                                                                                                                                                                       : INDEX(AT13:BE13,$B$2))</f>
        <v>1012</v>
      </c>
      <c r="F13" s="1268" t="e">
        <f>SUM(BG13                                                                                                                                                                                                                         : INDEX(BG13:BL13,$B$2))</f>
        <v>#REF!</v>
      </c>
      <c r="H13" s="4">
        <f>SUM(V13:X13)</f>
        <v>57</v>
      </c>
      <c r="I13" s="4">
        <f>SUM(Y13:AA13)</f>
        <v>80</v>
      </c>
      <c r="J13" s="4">
        <f>SUM(AB13:AD13)</f>
        <v>107</v>
      </c>
      <c r="K13" s="4">
        <f>SUM(AE13:AG13)</f>
        <v>216</v>
      </c>
      <c r="L13" s="4">
        <f>SUM(AH13:AJ13)</f>
        <v>110</v>
      </c>
      <c r="M13" s="4">
        <f>SUM(AK13:AM13)</f>
        <v>163</v>
      </c>
      <c r="N13" s="4">
        <f>SUM(AN13:AP13)</f>
        <v>178</v>
      </c>
      <c r="O13" s="4">
        <f>SUM(AQ13:AS13)</f>
        <v>389</v>
      </c>
      <c r="P13" s="4">
        <f>SUM(AT13:AV13)</f>
        <v>338</v>
      </c>
      <c r="Q13" s="4">
        <f>SUM(AW13:AY13)</f>
        <v>511</v>
      </c>
      <c r="R13" s="4">
        <f>SUM(AZ13:BB13)</f>
        <v>630</v>
      </c>
      <c r="S13" s="4">
        <f>SUM(BC13:BE13)</f>
        <v>1040</v>
      </c>
      <c r="T13" s="1244">
        <f>SUM(BG13:BI13)</f>
        <v>802</v>
      </c>
      <c r="U13" s="2"/>
      <c r="V13" s="4">
        <v>17</v>
      </c>
      <c r="W13" s="4">
        <v>14</v>
      </c>
      <c r="X13" s="4">
        <v>26</v>
      </c>
      <c r="Y13" s="4">
        <v>25</v>
      </c>
      <c r="Z13" s="4">
        <v>23</v>
      </c>
      <c r="AA13" s="4">
        <v>32</v>
      </c>
      <c r="AB13" s="4">
        <v>40</v>
      </c>
      <c r="AC13" s="4">
        <v>32</v>
      </c>
      <c r="AD13" s="4">
        <v>35</v>
      </c>
      <c r="AE13" s="4">
        <v>29</v>
      </c>
      <c r="AF13" s="4">
        <v>97</v>
      </c>
      <c r="AG13" s="4">
        <v>90</v>
      </c>
      <c r="AH13" s="4">
        <v>29</v>
      </c>
      <c r="AI13" s="4">
        <v>20</v>
      </c>
      <c r="AJ13" s="4">
        <v>61</v>
      </c>
      <c r="AK13" s="4">
        <v>56</v>
      </c>
      <c r="AL13" s="4">
        <v>40</v>
      </c>
      <c r="AM13" s="4">
        <v>67</v>
      </c>
      <c r="AN13" s="4">
        <v>58</v>
      </c>
      <c r="AO13" s="4">
        <v>61</v>
      </c>
      <c r="AP13" s="4">
        <v>59</v>
      </c>
      <c r="AQ13" s="4">
        <v>55</v>
      </c>
      <c r="AR13" s="4">
        <v>132</v>
      </c>
      <c r="AS13" s="4">
        <v>202</v>
      </c>
      <c r="AT13" s="44">
        <v>80</v>
      </c>
      <c r="AU13" s="44">
        <v>110</v>
      </c>
      <c r="AV13" s="44">
        <v>148</v>
      </c>
      <c r="AW13" s="44">
        <v>160</v>
      </c>
      <c r="AX13" s="44">
        <v>183</v>
      </c>
      <c r="AY13" s="44">
        <v>168</v>
      </c>
      <c r="AZ13" s="136">
        <v>163</v>
      </c>
      <c r="BA13" s="136">
        <v>224</v>
      </c>
      <c r="BB13" s="136">
        <v>243</v>
      </c>
      <c r="BC13" s="59">
        <v>169</v>
      </c>
      <c r="BD13" s="59">
        <v>320</v>
      </c>
      <c r="BE13" s="59">
        <v>551</v>
      </c>
      <c r="BF13" s="137" t="s">
        <v>379</v>
      </c>
      <c r="BG13" s="1244">
        <v>248</v>
      </c>
      <c r="BH13" s="1244">
        <v>138</v>
      </c>
      <c r="BI13" s="1244">
        <v>416</v>
      </c>
      <c r="BJ13" s="1244">
        <v>338</v>
      </c>
      <c r="BK13" s="1244">
        <v>512</v>
      </c>
      <c r="BL13" s="1244"/>
      <c r="BM13" s="1244"/>
    </row>
    <row r="14" spans="1:65" hidden="1" x14ac:dyDescent="0.25">
      <c r="A14" s="15" t="s">
        <v>376</v>
      </c>
      <c r="B14" s="19" t="s">
        <v>83</v>
      </c>
      <c r="C14" s="53">
        <f>SUM(V14                                                                                                                                                                                                                          : INDEX(V14:AG14,$B$2))</f>
        <v>2406</v>
      </c>
      <c r="D14" s="53">
        <f>SUM(AH14                                                                                                                                                                                                                      : INDEX(AH14:AS14,$B$2))</f>
        <v>3321</v>
      </c>
      <c r="E14" s="53">
        <f>SUM(AT14                                                                                                                                                                                                                       : INDEX(AT14:BE14,$B$2))</f>
        <v>8082</v>
      </c>
      <c r="F14" s="1268" t="e">
        <f>SUM(BG14                                                                                                                                                                                                                         : INDEX(BG14:BL14,$B$2))</f>
        <v>#REF!</v>
      </c>
      <c r="H14" s="4">
        <f>SUM(V14:X14)</f>
        <v>700</v>
      </c>
      <c r="I14" s="4">
        <f>SUM(Y14:AA14)</f>
        <v>1243</v>
      </c>
      <c r="J14" s="4">
        <f>SUM(AB14:AD14)</f>
        <v>1366</v>
      </c>
      <c r="K14" s="4">
        <f>SUM(AE14:AG14)</f>
        <v>2234</v>
      </c>
      <c r="L14" s="4">
        <f>SUM(AH14:AJ14)</f>
        <v>1009</v>
      </c>
      <c r="M14" s="4">
        <f>SUM(AK14:AM14)</f>
        <v>1746</v>
      </c>
      <c r="N14" s="4">
        <f>SUM(AN14:AP14)</f>
        <v>1927</v>
      </c>
      <c r="O14" s="4">
        <f>SUM(AQ14:AS14)</f>
        <v>2969</v>
      </c>
      <c r="P14" s="4">
        <f>SUM(AT14:AV14)</f>
        <v>2466</v>
      </c>
      <c r="Q14" s="4">
        <f>SUM(AW14:AY14)</f>
        <v>4490</v>
      </c>
      <c r="R14" s="4">
        <f>SUM(AZ14:BB14)</f>
        <v>4210</v>
      </c>
      <c r="S14" s="4">
        <f>SUM(BC14:BE14)</f>
        <v>4618</v>
      </c>
      <c r="T14" s="1244">
        <f>SUM(BG14:BI14)</f>
        <v>3206</v>
      </c>
      <c r="U14" s="1"/>
      <c r="V14" s="1">
        <v>230</v>
      </c>
      <c r="W14" s="1">
        <v>181</v>
      </c>
      <c r="X14" s="1">
        <v>289</v>
      </c>
      <c r="Y14" s="1">
        <v>383</v>
      </c>
      <c r="Z14" s="1">
        <v>380</v>
      </c>
      <c r="AA14" s="1">
        <v>480</v>
      </c>
      <c r="AB14" s="1">
        <v>463</v>
      </c>
      <c r="AC14" s="1">
        <v>358</v>
      </c>
      <c r="AD14" s="1">
        <v>545</v>
      </c>
      <c r="AE14" s="1">
        <v>416</v>
      </c>
      <c r="AF14" s="1">
        <v>809</v>
      </c>
      <c r="AG14" s="1">
        <v>1009</v>
      </c>
      <c r="AH14" s="4">
        <v>232</v>
      </c>
      <c r="AI14" s="4">
        <v>220</v>
      </c>
      <c r="AJ14" s="4">
        <v>557</v>
      </c>
      <c r="AK14" s="4">
        <v>531</v>
      </c>
      <c r="AL14" s="4">
        <v>501</v>
      </c>
      <c r="AM14" s="4">
        <v>714</v>
      </c>
      <c r="AN14" s="4">
        <v>566</v>
      </c>
      <c r="AO14" s="4">
        <v>543</v>
      </c>
      <c r="AP14" s="4">
        <v>818</v>
      </c>
      <c r="AQ14" s="4">
        <v>624</v>
      </c>
      <c r="AR14" s="4">
        <v>931</v>
      </c>
      <c r="AS14" s="4">
        <v>1414</v>
      </c>
      <c r="AT14" s="44">
        <v>559</v>
      </c>
      <c r="AU14" s="44">
        <v>726</v>
      </c>
      <c r="AV14" s="44">
        <v>1181</v>
      </c>
      <c r="AW14" s="44">
        <v>1122</v>
      </c>
      <c r="AX14" s="44">
        <v>1833</v>
      </c>
      <c r="AY14" s="44">
        <v>1535</v>
      </c>
      <c r="AZ14" s="136">
        <v>1126</v>
      </c>
      <c r="BA14" s="136">
        <v>1297</v>
      </c>
      <c r="BB14" s="136">
        <v>1787</v>
      </c>
      <c r="BC14" s="136">
        <v>1299</v>
      </c>
      <c r="BD14" s="136">
        <v>1280</v>
      </c>
      <c r="BE14" s="136">
        <v>2039</v>
      </c>
      <c r="BF14" s="1305" t="s">
        <v>83</v>
      </c>
      <c r="BG14" s="1244">
        <v>847</v>
      </c>
      <c r="BH14" s="1244">
        <v>729</v>
      </c>
      <c r="BI14" s="1244">
        <v>1630</v>
      </c>
      <c r="BJ14" s="1244">
        <v>951</v>
      </c>
      <c r="BK14" s="1244">
        <v>1280</v>
      </c>
      <c r="BL14" s="1244"/>
      <c r="BM14" s="1244"/>
    </row>
    <row r="15" spans="1:65" hidden="1" x14ac:dyDescent="0.25">
      <c r="A15" s="15" t="s">
        <v>377</v>
      </c>
      <c r="B15" s="19" t="s">
        <v>64</v>
      </c>
      <c r="C15" s="56">
        <f>C13/C10</f>
        <v>4.3234000977039569E-2</v>
      </c>
      <c r="D15" s="56">
        <f>D13/D10</f>
        <v>6.8106995884773661E-2</v>
      </c>
      <c r="E15" s="56">
        <f>E13/E10</f>
        <v>0.11235705562340402</v>
      </c>
      <c r="F15" s="1267" t="str">
        <f>IFERROR(F13/F10,"")</f>
        <v/>
      </c>
      <c r="H15" s="56">
        <f>H13/H10</f>
        <v>4.7302904564315351E-2</v>
      </c>
      <c r="I15" s="56">
        <f t="shared" ref="I15:R15" si="32">I13/I10</f>
        <v>3.7950664136622389E-2</v>
      </c>
      <c r="J15" s="56">
        <f t="shared" si="32"/>
        <v>4.6061127851915629E-2</v>
      </c>
      <c r="K15" s="56">
        <f t="shared" si="32"/>
        <v>6.0453400503778336E-2</v>
      </c>
      <c r="L15" s="56">
        <f t="shared" si="32"/>
        <v>7.0603337612323486E-2</v>
      </c>
      <c r="M15" s="56">
        <f t="shared" si="32"/>
        <v>6.496612196094062E-2</v>
      </c>
      <c r="N15" s="56">
        <f t="shared" si="32"/>
        <v>6.644270250093319E-2</v>
      </c>
      <c r="O15" s="56">
        <f t="shared" si="32"/>
        <v>9.6766169154228851E-2</v>
      </c>
      <c r="P15" s="56">
        <f t="shared" si="32"/>
        <v>0.11133069828722003</v>
      </c>
      <c r="Q15" s="56">
        <f t="shared" si="32"/>
        <v>0.10645833333333334</v>
      </c>
      <c r="R15" s="56">
        <f t="shared" si="32"/>
        <v>0.14311676510676966</v>
      </c>
      <c r="S15" s="56">
        <f>IFERROR(S13/S10,"")</f>
        <v>0.21716433493422427</v>
      </c>
      <c r="T15" s="1267">
        <f>IFERROR(T13/T10,"")</f>
        <v>0.24384311340833079</v>
      </c>
      <c r="U15" s="1"/>
      <c r="V15" s="56">
        <v>4.9275359999999997E-2</v>
      </c>
      <c r="W15" s="56">
        <v>4.7138050000000001E-2</v>
      </c>
      <c r="X15" s="56">
        <v>5.3169729999999998E-2</v>
      </c>
      <c r="Y15" s="56">
        <v>3.9682540000000002E-2</v>
      </c>
      <c r="Z15" s="56">
        <v>3.8142620000000002E-2</v>
      </c>
      <c r="AA15" s="56">
        <v>4.1558440000000002E-2</v>
      </c>
      <c r="AB15" s="56">
        <v>5.298013E-2</v>
      </c>
      <c r="AC15" s="56">
        <v>5.7245079999999997E-2</v>
      </c>
      <c r="AD15" s="56">
        <v>3.8888890000000002E-2</v>
      </c>
      <c r="AE15" s="56">
        <v>4.0787619999999997E-2</v>
      </c>
      <c r="AF15" s="56">
        <v>8.3692840000000004E-2</v>
      </c>
      <c r="AG15" s="56">
        <v>5.8214750000000003E-2</v>
      </c>
      <c r="AH15" s="56">
        <v>8.8957060000000004E-2</v>
      </c>
      <c r="AI15" s="56">
        <v>6.1919500000000002E-2</v>
      </c>
      <c r="AJ15" s="56">
        <v>7.3582629999999996E-2</v>
      </c>
      <c r="AK15" s="56">
        <v>6.9565219999999997E-2</v>
      </c>
      <c r="AL15" s="56">
        <v>5.9612520000000002E-2</v>
      </c>
      <c r="AM15" s="56">
        <v>6.5686270000000005E-2</v>
      </c>
      <c r="AN15" s="56">
        <v>7.3324909999999993E-2</v>
      </c>
      <c r="AO15" s="56">
        <v>7.9427079999999997E-2</v>
      </c>
      <c r="AP15" s="56">
        <v>5.3057550000000002E-2</v>
      </c>
      <c r="AQ15" s="56">
        <v>6.5398339999999999E-2</v>
      </c>
      <c r="AR15" s="56">
        <v>0.10312499999999999</v>
      </c>
      <c r="AS15" s="56">
        <v>0.10682179999999999</v>
      </c>
      <c r="AT15" s="56">
        <v>0.115942</v>
      </c>
      <c r="AU15" s="56">
        <v>0.12008734</v>
      </c>
      <c r="AV15" s="56">
        <v>0.1037141</v>
      </c>
      <c r="AW15" s="56">
        <v>0.12738849999999999</v>
      </c>
      <c r="AX15" s="56">
        <v>9.5561357999999999E-2</v>
      </c>
      <c r="AY15" s="56">
        <v>0.10332103300000001</v>
      </c>
      <c r="AZ15" s="58">
        <v>0.13919726700000001</v>
      </c>
      <c r="BA15" s="58">
        <v>0.16482707999999999</v>
      </c>
      <c r="BB15" s="58">
        <v>0.12980769</v>
      </c>
      <c r="BC15" s="58">
        <v>0.12583768000000001</v>
      </c>
      <c r="BD15" s="58">
        <v>0.24096386</v>
      </c>
      <c r="BE15" s="58">
        <v>0.26015108999999997</v>
      </c>
      <c r="BF15" s="65" t="s">
        <v>64</v>
      </c>
      <c r="BG15" s="1267">
        <v>0.2857142857142857</v>
      </c>
      <c r="BH15" s="1267">
        <v>0.1827814569536424</v>
      </c>
      <c r="BI15" s="1267">
        <v>0.24955008998200359</v>
      </c>
      <c r="BJ15" s="1267">
        <v>0.34809474768280124</v>
      </c>
      <c r="BK15" s="1267">
        <v>0.38846737481031868</v>
      </c>
      <c r="BL15" s="1267"/>
      <c r="BM15" s="1267"/>
    </row>
    <row r="16" spans="1:65" hidden="1" x14ac:dyDescent="0.25">
      <c r="A16" s="15" t="s">
        <v>54</v>
      </c>
      <c r="B16" s="19" t="s">
        <v>65</v>
      </c>
      <c r="C16" s="51"/>
      <c r="D16" s="51"/>
      <c r="E16" s="51"/>
      <c r="F16" s="55"/>
      <c r="H16" s="1"/>
      <c r="I16" s="1"/>
      <c r="J16" s="1"/>
      <c r="K16" s="1"/>
      <c r="L16" s="1"/>
      <c r="M16" s="1"/>
      <c r="N16" s="1"/>
      <c r="O16" s="1"/>
      <c r="P16" s="1"/>
      <c r="Q16" s="1"/>
      <c r="R16" s="10"/>
      <c r="S16" s="10"/>
      <c r="T16" s="10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0"/>
      <c r="AU16" s="10"/>
      <c r="AV16" s="10"/>
      <c r="AW16" s="10"/>
      <c r="AX16" s="10"/>
      <c r="AY16" s="10"/>
      <c r="AZ16" s="59"/>
      <c r="BA16" s="59"/>
      <c r="BB16" s="59"/>
      <c r="BC16" s="59"/>
      <c r="BD16" s="59"/>
      <c r="BE16" s="59"/>
      <c r="BF16" s="137"/>
      <c r="BG16" s="10"/>
      <c r="BH16" s="10"/>
      <c r="BI16" s="10"/>
      <c r="BJ16" s="10"/>
      <c r="BK16" s="10"/>
      <c r="BL16" s="10"/>
      <c r="BM16" s="10"/>
    </row>
    <row r="17" spans="1:65" hidden="1" x14ac:dyDescent="0.25">
      <c r="A17" s="15" t="s">
        <v>55</v>
      </c>
      <c r="B17" s="19" t="s">
        <v>66</v>
      </c>
      <c r="C17" s="51"/>
      <c r="D17" s="51"/>
      <c r="E17" s="51"/>
      <c r="F17" s="55"/>
      <c r="H17" s="1"/>
      <c r="I17" s="1"/>
      <c r="J17" s="1"/>
      <c r="K17" s="1"/>
      <c r="L17" s="1"/>
      <c r="M17" s="1"/>
      <c r="N17" s="1"/>
      <c r="O17" s="1"/>
      <c r="P17" s="1"/>
      <c r="Q17" s="1"/>
      <c r="R17" s="10"/>
      <c r="S17" s="10"/>
      <c r="T17" s="10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0"/>
      <c r="AU17" s="10"/>
      <c r="AV17" s="10"/>
      <c r="AW17" s="10"/>
      <c r="AX17" s="10"/>
      <c r="AY17" s="10"/>
      <c r="AZ17" s="59"/>
      <c r="BA17" s="59"/>
      <c r="BB17" s="59"/>
      <c r="BC17" s="59"/>
      <c r="BD17" s="59"/>
      <c r="BE17" s="59"/>
      <c r="BF17" s="137"/>
      <c r="BG17" s="10"/>
      <c r="BH17" s="10"/>
      <c r="BI17" s="10"/>
      <c r="BJ17" s="10"/>
      <c r="BK17" s="10"/>
      <c r="BL17" s="10"/>
      <c r="BM17" s="10"/>
    </row>
    <row r="18" spans="1:65" x14ac:dyDescent="0.25">
      <c r="A18" s="35" t="s">
        <v>32</v>
      </c>
      <c r="F18" s="55"/>
      <c r="AZ18" s="61"/>
      <c r="BA18" s="61"/>
      <c r="BB18" s="61"/>
      <c r="BC18" s="61"/>
      <c r="BD18" s="61"/>
      <c r="BE18" s="61"/>
      <c r="BF18" s="1306"/>
    </row>
    <row r="19" spans="1:65" x14ac:dyDescent="0.25">
      <c r="A19" s="36" t="s">
        <v>32</v>
      </c>
      <c r="B19" s="20" t="s">
        <v>34</v>
      </c>
      <c r="C19" s="1253" t="str">
        <f>$C$3</f>
        <v>YTD '15</v>
      </c>
      <c r="D19" s="1254" t="str">
        <f>$D$3</f>
        <v>YTD '16</v>
      </c>
      <c r="E19" s="1255" t="str">
        <f>$E$3</f>
        <v>YTD '17</v>
      </c>
      <c r="F19" s="1256" t="str">
        <f>$F$3</f>
        <v>YTD '18</v>
      </c>
      <c r="G19" s="2" t="s">
        <v>32</v>
      </c>
      <c r="H19" s="24" t="str">
        <f>$H$3</f>
        <v>Q1 '15</v>
      </c>
      <c r="I19" s="24" t="str">
        <f>$I$3</f>
        <v>Q2 '15</v>
      </c>
      <c r="J19" s="24" t="str">
        <f>$J$3</f>
        <v>Q3 '15</v>
      </c>
      <c r="K19" s="24" t="str">
        <f>$K$3</f>
        <v>Q4 '15</v>
      </c>
      <c r="L19" s="26" t="str">
        <f>$L$3</f>
        <v>Q1 '16</v>
      </c>
      <c r="M19" s="26" t="str">
        <f>$M$3</f>
        <v>Q2 '16</v>
      </c>
      <c r="N19" s="26" t="str">
        <f>$N$3</f>
        <v>Q3 '16</v>
      </c>
      <c r="O19" s="26" t="str">
        <f>$O$3</f>
        <v>Q4 '16</v>
      </c>
      <c r="P19" s="24" t="str">
        <f>$P$3</f>
        <v>Q1 '17</v>
      </c>
      <c r="Q19" s="24" t="str">
        <f>$Q$3</f>
        <v>Q2 '17</v>
      </c>
      <c r="R19" s="24" t="str">
        <f>$R$3</f>
        <v>Q3 '17</v>
      </c>
      <c r="S19" s="24" t="str">
        <f>$S$3</f>
        <v>Q4 '17</v>
      </c>
      <c r="T19" s="1241" t="str">
        <f>$T$3</f>
        <v>Q1'28</v>
      </c>
      <c r="U19" s="16" t="s">
        <v>32</v>
      </c>
      <c r="V19" s="24" t="s">
        <v>0</v>
      </c>
      <c r="W19" s="24" t="s">
        <v>1</v>
      </c>
      <c r="X19" s="24" t="s">
        <v>2</v>
      </c>
      <c r="Y19" s="24" t="s">
        <v>3</v>
      </c>
      <c r="Z19" s="24" t="s">
        <v>4</v>
      </c>
      <c r="AA19" s="24" t="s">
        <v>5</v>
      </c>
      <c r="AB19" s="24" t="s">
        <v>6</v>
      </c>
      <c r="AC19" s="24" t="s">
        <v>7</v>
      </c>
      <c r="AD19" s="24" t="s">
        <v>8</v>
      </c>
      <c r="AE19" s="24" t="s">
        <v>9</v>
      </c>
      <c r="AF19" s="24" t="s">
        <v>10</v>
      </c>
      <c r="AG19" s="24" t="s">
        <v>11</v>
      </c>
      <c r="AH19" s="25" t="s">
        <v>12</v>
      </c>
      <c r="AI19" s="25" t="s">
        <v>13</v>
      </c>
      <c r="AJ19" s="25" t="s">
        <v>14</v>
      </c>
      <c r="AK19" s="25" t="s">
        <v>15</v>
      </c>
      <c r="AL19" s="25" t="s">
        <v>16</v>
      </c>
      <c r="AM19" s="25" t="s">
        <v>17</v>
      </c>
      <c r="AN19" s="25" t="s">
        <v>18</v>
      </c>
      <c r="AO19" s="25" t="s">
        <v>19</v>
      </c>
      <c r="AP19" s="25" t="s">
        <v>20</v>
      </c>
      <c r="AQ19" s="25" t="s">
        <v>21</v>
      </c>
      <c r="AR19" s="25" t="s">
        <v>22</v>
      </c>
      <c r="AS19" s="25" t="s">
        <v>23</v>
      </c>
      <c r="AT19" s="22" t="s">
        <v>24</v>
      </c>
      <c r="AU19" s="22" t="s">
        <v>25</v>
      </c>
      <c r="AV19" s="22" t="s">
        <v>26</v>
      </c>
      <c r="AW19" s="22" t="s">
        <v>27</v>
      </c>
      <c r="AX19" s="22" t="s">
        <v>28</v>
      </c>
      <c r="AY19" s="22" t="s">
        <v>29</v>
      </c>
      <c r="AZ19" s="27" t="s">
        <v>96</v>
      </c>
      <c r="BA19" s="27" t="s">
        <v>97</v>
      </c>
      <c r="BB19" s="27" t="s">
        <v>98</v>
      </c>
      <c r="BC19" s="27" t="s">
        <v>99</v>
      </c>
      <c r="BD19" s="27" t="s">
        <v>100</v>
      </c>
      <c r="BE19" s="27" t="s">
        <v>101</v>
      </c>
      <c r="BF19" s="1241" t="s">
        <v>748</v>
      </c>
      <c r="BG19" s="1241" t="s">
        <v>749</v>
      </c>
      <c r="BH19" s="1241" t="s">
        <v>750</v>
      </c>
      <c r="BI19" s="1241" t="s">
        <v>751</v>
      </c>
      <c r="BJ19" s="1241" t="s">
        <v>752</v>
      </c>
      <c r="BK19" s="1241" t="s">
        <v>753</v>
      </c>
      <c r="BL19" s="1241" t="s">
        <v>1009</v>
      </c>
      <c r="BM19" s="1241" t="s">
        <v>1155</v>
      </c>
    </row>
    <row r="20" spans="1:65" x14ac:dyDescent="0.25">
      <c r="A20" s="15" t="s">
        <v>103</v>
      </c>
      <c r="B20" s="15" t="s">
        <v>61</v>
      </c>
      <c r="C20" s="62">
        <f t="shared" ref="C20:C26" si="33">INDEX(V20:AG20,$B$2)</f>
        <v>0</v>
      </c>
      <c r="D20" s="62">
        <f t="shared" ref="D20:D26" si="34">INDEX(AH20:AS20,$B$2)</f>
        <v>0</v>
      </c>
      <c r="E20" s="62">
        <f t="shared" ref="E20:E26" si="35">INDEX(AT20:BE20,$B$2)</f>
        <v>1761</v>
      </c>
      <c r="F20" s="62">
        <f>INDEX(BG20:BR20,$B$2)</f>
        <v>4807</v>
      </c>
      <c r="H20" s="4">
        <f t="shared" ref="H20:H26" si="36">X20</f>
        <v>0</v>
      </c>
      <c r="I20" s="4">
        <f t="shared" ref="I20:I26" si="37">AA20</f>
        <v>0</v>
      </c>
      <c r="J20" s="4">
        <f t="shared" ref="J20:J26" si="38">AD20</f>
        <v>0</v>
      </c>
      <c r="K20" s="51">
        <f t="shared" ref="K20:K26" si="39">AG20</f>
        <v>0</v>
      </c>
      <c r="L20" s="4">
        <f t="shared" ref="L20:L26" si="40">AJ20</f>
        <v>0</v>
      </c>
      <c r="M20" s="4">
        <f t="shared" ref="M20:M26" si="41">AM20</f>
        <v>0</v>
      </c>
      <c r="N20" s="4">
        <f t="shared" ref="N20:N26" si="42">AP20</f>
        <v>0</v>
      </c>
      <c r="O20" s="4">
        <f t="shared" ref="O20:O26" si="43">AS20</f>
        <v>0</v>
      </c>
      <c r="P20" s="152">
        <f t="shared" ref="P20:P26" si="44">AV20</f>
        <v>902</v>
      </c>
      <c r="Q20" s="152">
        <f t="shared" ref="Q20:Q26" si="45">AY20</f>
        <v>1550</v>
      </c>
      <c r="R20" s="152">
        <f t="shared" ref="R20:R26" si="46">BB20</f>
        <v>2121</v>
      </c>
      <c r="S20" s="152">
        <f t="shared" ref="S20:S26" si="47">BE20</f>
        <v>2772</v>
      </c>
      <c r="T20" s="1244">
        <f t="shared" ref="T20:T28" si="48">INDEX($BG20:$BL20,IF($B$2&gt;3,3,$B$2))</f>
        <v>4138</v>
      </c>
      <c r="U20" s="1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10"/>
      <c r="AU20" s="10">
        <v>799</v>
      </c>
      <c r="AV20" s="10">
        <v>902</v>
      </c>
      <c r="AW20" s="10">
        <v>1130</v>
      </c>
      <c r="AX20" s="10">
        <v>1301</v>
      </c>
      <c r="AY20" s="10">
        <v>1550</v>
      </c>
      <c r="AZ20" s="10">
        <v>1761</v>
      </c>
      <c r="BA20" s="10">
        <v>1937</v>
      </c>
      <c r="BB20" s="10">
        <v>2121</v>
      </c>
      <c r="BC20" s="10">
        <v>2356</v>
      </c>
      <c r="BD20" s="10">
        <v>2523</v>
      </c>
      <c r="BE20" s="10">
        <v>2772</v>
      </c>
      <c r="BF20" s="19" t="s">
        <v>49</v>
      </c>
      <c r="BG20" s="1444">
        <v>3132</v>
      </c>
      <c r="BH20" s="1444">
        <v>3405</v>
      </c>
      <c r="BI20" s="1444">
        <v>4138</v>
      </c>
      <c r="BJ20" s="1444">
        <v>4638</v>
      </c>
      <c r="BK20" s="1444">
        <v>4565</v>
      </c>
      <c r="BL20" s="1444">
        <v>4568</v>
      </c>
      <c r="BM20" s="1444">
        <v>4807</v>
      </c>
    </row>
    <row r="21" spans="1:65" x14ac:dyDescent="0.25">
      <c r="A21" s="15" t="s">
        <v>104</v>
      </c>
      <c r="B21" s="15" t="s">
        <v>70</v>
      </c>
      <c r="C21" s="62">
        <f t="shared" si="33"/>
        <v>1179</v>
      </c>
      <c r="D21" s="62">
        <f t="shared" si="34"/>
        <v>1845</v>
      </c>
      <c r="E21" s="62">
        <f t="shared" si="35"/>
        <v>1789</v>
      </c>
      <c r="F21" s="62">
        <f t="shared" ref="F21:F28" si="49">INDEX(BG21:BR21,$B$2)</f>
        <v>1667</v>
      </c>
      <c r="H21" s="4">
        <f t="shared" si="36"/>
        <v>1088</v>
      </c>
      <c r="I21" s="4">
        <f t="shared" si="37"/>
        <v>1155</v>
      </c>
      <c r="J21" s="4">
        <f t="shared" si="38"/>
        <v>1248</v>
      </c>
      <c r="K21" s="51">
        <f t="shared" si="39"/>
        <v>1422</v>
      </c>
      <c r="L21" s="4">
        <f t="shared" si="40"/>
        <v>1545</v>
      </c>
      <c r="M21" s="4">
        <f t="shared" si="41"/>
        <v>1730</v>
      </c>
      <c r="N21" s="4">
        <f t="shared" si="42"/>
        <v>2064</v>
      </c>
      <c r="O21" s="4">
        <f t="shared" si="43"/>
        <v>2513</v>
      </c>
      <c r="P21" s="152">
        <f t="shared" si="44"/>
        <v>1817</v>
      </c>
      <c r="Q21" s="152">
        <f t="shared" si="45"/>
        <v>1833</v>
      </c>
      <c r="R21" s="152">
        <f t="shared" si="46"/>
        <v>2058</v>
      </c>
      <c r="S21" s="152">
        <f t="shared" si="47"/>
        <v>2687</v>
      </c>
      <c r="T21" s="1244">
        <f t="shared" si="48"/>
        <v>1741</v>
      </c>
      <c r="V21" s="4">
        <v>1025</v>
      </c>
      <c r="W21" s="4">
        <v>1043</v>
      </c>
      <c r="X21" s="4">
        <v>1088</v>
      </c>
      <c r="Y21" s="4">
        <v>1193</v>
      </c>
      <c r="Z21" s="4">
        <v>1125</v>
      </c>
      <c r="AA21" s="4">
        <v>1155</v>
      </c>
      <c r="AB21" s="4">
        <v>1179</v>
      </c>
      <c r="AC21" s="4">
        <v>1278</v>
      </c>
      <c r="AD21" s="4">
        <v>1248</v>
      </c>
      <c r="AE21" s="4">
        <v>1295</v>
      </c>
      <c r="AF21" s="4">
        <v>1384</v>
      </c>
      <c r="AG21" s="4">
        <v>1422</v>
      </c>
      <c r="AH21" s="4">
        <v>1429</v>
      </c>
      <c r="AI21" s="4">
        <v>1443</v>
      </c>
      <c r="AJ21" s="4">
        <v>1545</v>
      </c>
      <c r="AK21" s="4">
        <v>1574</v>
      </c>
      <c r="AL21" s="4">
        <v>1627</v>
      </c>
      <c r="AM21" s="4">
        <v>1730</v>
      </c>
      <c r="AN21" s="4">
        <v>1845</v>
      </c>
      <c r="AO21" s="4">
        <v>1944</v>
      </c>
      <c r="AP21" s="4">
        <v>2064</v>
      </c>
      <c r="AQ21" s="4">
        <v>2227</v>
      </c>
      <c r="AR21" s="4">
        <v>2410</v>
      </c>
      <c r="AS21" s="4">
        <v>2513</v>
      </c>
      <c r="AT21" s="10">
        <v>2581</v>
      </c>
      <c r="AU21" s="10">
        <v>1867</v>
      </c>
      <c r="AV21" s="10">
        <v>1817</v>
      </c>
      <c r="AW21" s="10">
        <v>1650</v>
      </c>
      <c r="AX21" s="10">
        <v>1756</v>
      </c>
      <c r="AY21" s="10">
        <v>1833</v>
      </c>
      <c r="AZ21" s="10">
        <v>1789</v>
      </c>
      <c r="BA21" s="10">
        <v>1878</v>
      </c>
      <c r="BB21" s="10">
        <v>2058</v>
      </c>
      <c r="BC21" s="10">
        <v>2007</v>
      </c>
      <c r="BD21" s="10">
        <v>2321</v>
      </c>
      <c r="BE21" s="10">
        <v>2687</v>
      </c>
      <c r="BF21" s="19" t="s">
        <v>35</v>
      </c>
      <c r="BG21" s="1444">
        <v>2588</v>
      </c>
      <c r="BH21" s="1444">
        <v>2279</v>
      </c>
      <c r="BI21" s="1444">
        <v>1741</v>
      </c>
      <c r="BJ21" s="1444">
        <v>1366</v>
      </c>
      <c r="BK21" s="1444">
        <v>1429</v>
      </c>
      <c r="BL21" s="1444">
        <v>1729</v>
      </c>
      <c r="BM21" s="1444">
        <v>1667</v>
      </c>
    </row>
    <row r="22" spans="1:65" x14ac:dyDescent="0.25">
      <c r="A22" s="15" t="s">
        <v>105</v>
      </c>
      <c r="B22" s="15" t="s">
        <v>71</v>
      </c>
      <c r="C22" s="62">
        <f t="shared" si="33"/>
        <v>65</v>
      </c>
      <c r="D22" s="62">
        <f t="shared" si="34"/>
        <v>81</v>
      </c>
      <c r="E22" s="62">
        <f t="shared" si="35"/>
        <v>121</v>
      </c>
      <c r="F22" s="62">
        <f t="shared" si="49"/>
        <v>123</v>
      </c>
      <c r="H22" s="4">
        <f t="shared" si="36"/>
        <v>71</v>
      </c>
      <c r="I22" s="4">
        <f t="shared" si="37"/>
        <v>74</v>
      </c>
      <c r="J22" s="4">
        <f t="shared" si="38"/>
        <v>63</v>
      </c>
      <c r="K22" s="51">
        <f t="shared" si="39"/>
        <v>79</v>
      </c>
      <c r="L22" s="4">
        <f t="shared" si="40"/>
        <v>84</v>
      </c>
      <c r="M22" s="4">
        <f t="shared" si="41"/>
        <v>86</v>
      </c>
      <c r="N22" s="4">
        <f t="shared" si="42"/>
        <v>83</v>
      </c>
      <c r="O22" s="4">
        <f t="shared" si="43"/>
        <v>84</v>
      </c>
      <c r="P22" s="152">
        <f t="shared" si="44"/>
        <v>125</v>
      </c>
      <c r="Q22" s="152">
        <f t="shared" si="45"/>
        <v>143</v>
      </c>
      <c r="R22" s="152">
        <f t="shared" si="46"/>
        <v>116</v>
      </c>
      <c r="S22" s="152">
        <f t="shared" si="47"/>
        <v>112</v>
      </c>
      <c r="T22" s="1244">
        <f t="shared" si="48"/>
        <v>122</v>
      </c>
      <c r="V22" s="4">
        <v>50</v>
      </c>
      <c r="W22" s="4">
        <v>58</v>
      </c>
      <c r="X22" s="4">
        <v>71</v>
      </c>
      <c r="Y22" s="4">
        <v>71</v>
      </c>
      <c r="Z22" s="4">
        <v>76</v>
      </c>
      <c r="AA22" s="4">
        <v>74</v>
      </c>
      <c r="AB22" s="4">
        <v>65</v>
      </c>
      <c r="AC22" s="4">
        <v>65</v>
      </c>
      <c r="AD22" s="4">
        <v>63</v>
      </c>
      <c r="AE22" s="4">
        <v>71</v>
      </c>
      <c r="AF22" s="4">
        <v>78</v>
      </c>
      <c r="AG22" s="4">
        <v>79</v>
      </c>
      <c r="AH22" s="4">
        <v>77</v>
      </c>
      <c r="AI22" s="4">
        <v>79</v>
      </c>
      <c r="AJ22" s="4">
        <v>84</v>
      </c>
      <c r="AK22" s="4">
        <v>94</v>
      </c>
      <c r="AL22" s="4">
        <v>95</v>
      </c>
      <c r="AM22" s="4">
        <v>86</v>
      </c>
      <c r="AN22" s="4">
        <v>81</v>
      </c>
      <c r="AO22" s="4">
        <v>91</v>
      </c>
      <c r="AP22" s="4">
        <v>83</v>
      </c>
      <c r="AQ22" s="4">
        <v>91</v>
      </c>
      <c r="AR22" s="4">
        <v>85</v>
      </c>
      <c r="AS22" s="4">
        <v>84</v>
      </c>
      <c r="AT22" s="10">
        <v>85</v>
      </c>
      <c r="AU22" s="10">
        <v>97</v>
      </c>
      <c r="AV22" s="10">
        <v>125</v>
      </c>
      <c r="AW22" s="10">
        <v>131</v>
      </c>
      <c r="AX22" s="10">
        <v>146</v>
      </c>
      <c r="AY22" s="10">
        <v>143</v>
      </c>
      <c r="AZ22" s="10">
        <v>121</v>
      </c>
      <c r="BA22" s="10">
        <v>109</v>
      </c>
      <c r="BB22" s="10">
        <v>116</v>
      </c>
      <c r="BC22" s="10">
        <v>114</v>
      </c>
      <c r="BD22" s="10">
        <v>111</v>
      </c>
      <c r="BE22" s="10">
        <v>112</v>
      </c>
      <c r="BF22" s="19" t="s">
        <v>36</v>
      </c>
      <c r="BG22" s="1444">
        <v>122</v>
      </c>
      <c r="BH22" s="1444">
        <v>128</v>
      </c>
      <c r="BI22" s="1444">
        <v>122</v>
      </c>
      <c r="BJ22" s="1444">
        <v>114</v>
      </c>
      <c r="BK22" s="1444">
        <v>117</v>
      </c>
      <c r="BL22" s="1444">
        <v>114</v>
      </c>
      <c r="BM22" s="1444">
        <v>123</v>
      </c>
    </row>
    <row r="23" spans="1:65" x14ac:dyDescent="0.25">
      <c r="A23" s="15" t="s">
        <v>106</v>
      </c>
      <c r="B23" s="15" t="s">
        <v>72</v>
      </c>
      <c r="C23" s="62">
        <f t="shared" si="33"/>
        <v>256</v>
      </c>
      <c r="D23" s="62">
        <f t="shared" si="34"/>
        <v>275</v>
      </c>
      <c r="E23" s="62">
        <f t="shared" si="35"/>
        <v>320</v>
      </c>
      <c r="F23" s="62">
        <f t="shared" si="49"/>
        <v>258</v>
      </c>
      <c r="H23" s="4">
        <f t="shared" si="36"/>
        <v>204</v>
      </c>
      <c r="I23" s="4">
        <f t="shared" si="37"/>
        <v>247</v>
      </c>
      <c r="J23" s="4">
        <f t="shared" si="38"/>
        <v>273</v>
      </c>
      <c r="K23" s="51">
        <f t="shared" si="39"/>
        <v>272</v>
      </c>
      <c r="L23" s="4">
        <f t="shared" si="40"/>
        <v>272</v>
      </c>
      <c r="M23" s="4">
        <f t="shared" si="41"/>
        <v>299</v>
      </c>
      <c r="N23" s="4">
        <f t="shared" si="42"/>
        <v>299</v>
      </c>
      <c r="O23" s="4">
        <f t="shared" si="43"/>
        <v>355</v>
      </c>
      <c r="P23" s="152">
        <f t="shared" si="44"/>
        <v>387</v>
      </c>
      <c r="Q23" s="152">
        <f t="shared" si="45"/>
        <v>316</v>
      </c>
      <c r="R23" s="152">
        <f t="shared" si="46"/>
        <v>350</v>
      </c>
      <c r="S23" s="152">
        <f t="shared" si="47"/>
        <v>327</v>
      </c>
      <c r="T23" s="1244">
        <f t="shared" si="48"/>
        <v>327</v>
      </c>
      <c r="V23" s="4">
        <v>177</v>
      </c>
      <c r="W23" s="4">
        <v>179</v>
      </c>
      <c r="X23" s="4">
        <v>204</v>
      </c>
      <c r="Y23" s="4">
        <v>233</v>
      </c>
      <c r="Z23" s="4">
        <v>251</v>
      </c>
      <c r="AA23" s="4">
        <v>247</v>
      </c>
      <c r="AB23" s="4">
        <v>256</v>
      </c>
      <c r="AC23" s="4">
        <v>260</v>
      </c>
      <c r="AD23" s="4">
        <v>273</v>
      </c>
      <c r="AE23" s="4">
        <v>280</v>
      </c>
      <c r="AF23" s="4">
        <v>282</v>
      </c>
      <c r="AG23" s="4">
        <v>272</v>
      </c>
      <c r="AH23" s="4">
        <v>272</v>
      </c>
      <c r="AI23" s="4">
        <v>258</v>
      </c>
      <c r="AJ23" s="4">
        <v>272</v>
      </c>
      <c r="AK23" s="4">
        <v>284</v>
      </c>
      <c r="AL23" s="4">
        <v>304</v>
      </c>
      <c r="AM23" s="4">
        <v>299</v>
      </c>
      <c r="AN23" s="4">
        <v>275</v>
      </c>
      <c r="AO23" s="4">
        <v>290</v>
      </c>
      <c r="AP23" s="4">
        <v>299</v>
      </c>
      <c r="AQ23" s="4">
        <v>313</v>
      </c>
      <c r="AR23" s="4">
        <v>347</v>
      </c>
      <c r="AS23" s="4">
        <v>355</v>
      </c>
      <c r="AT23" s="10">
        <v>356</v>
      </c>
      <c r="AU23" s="10">
        <v>388</v>
      </c>
      <c r="AV23" s="10">
        <v>387</v>
      </c>
      <c r="AW23" s="10">
        <v>336</v>
      </c>
      <c r="AX23" s="10">
        <v>325</v>
      </c>
      <c r="AY23" s="10">
        <v>316</v>
      </c>
      <c r="AZ23" s="10">
        <v>320</v>
      </c>
      <c r="BA23" s="10">
        <v>345</v>
      </c>
      <c r="BB23" s="10">
        <v>350</v>
      </c>
      <c r="BC23" s="10">
        <v>294</v>
      </c>
      <c r="BD23" s="10">
        <v>304</v>
      </c>
      <c r="BE23" s="10">
        <v>327</v>
      </c>
      <c r="BF23" s="19" t="s">
        <v>37</v>
      </c>
      <c r="BG23" s="1444">
        <v>314</v>
      </c>
      <c r="BH23" s="1444">
        <v>322</v>
      </c>
      <c r="BI23" s="1444">
        <v>327</v>
      </c>
      <c r="BJ23" s="1444">
        <v>262</v>
      </c>
      <c r="BK23" s="1444">
        <v>282</v>
      </c>
      <c r="BL23" s="1444">
        <v>284</v>
      </c>
      <c r="BM23" s="1444">
        <v>258</v>
      </c>
    </row>
    <row r="24" spans="1:65" x14ac:dyDescent="0.25">
      <c r="A24" s="15" t="s">
        <v>107</v>
      </c>
      <c r="B24" s="15" t="s">
        <v>73</v>
      </c>
      <c r="C24" s="62">
        <f t="shared" si="33"/>
        <v>96</v>
      </c>
      <c r="D24" s="62">
        <f t="shared" si="34"/>
        <v>126</v>
      </c>
      <c r="E24" s="62">
        <f t="shared" si="35"/>
        <v>117</v>
      </c>
      <c r="F24" s="62">
        <f t="shared" si="49"/>
        <v>111</v>
      </c>
      <c r="H24" s="4">
        <f t="shared" si="36"/>
        <v>65</v>
      </c>
      <c r="I24" s="4">
        <f t="shared" si="37"/>
        <v>89</v>
      </c>
      <c r="J24" s="4">
        <f t="shared" si="38"/>
        <v>97</v>
      </c>
      <c r="K24" s="51">
        <f t="shared" si="39"/>
        <v>105</v>
      </c>
      <c r="L24" s="4">
        <f t="shared" si="40"/>
        <v>117</v>
      </c>
      <c r="M24" s="4">
        <f t="shared" si="41"/>
        <v>129</v>
      </c>
      <c r="N24" s="4">
        <f t="shared" si="42"/>
        <v>129</v>
      </c>
      <c r="O24" s="4">
        <f t="shared" si="43"/>
        <v>142</v>
      </c>
      <c r="P24" s="152">
        <f t="shared" si="44"/>
        <v>144</v>
      </c>
      <c r="Q24" s="152">
        <f t="shared" si="45"/>
        <v>134</v>
      </c>
      <c r="R24" s="152">
        <f t="shared" si="46"/>
        <v>119</v>
      </c>
      <c r="S24" s="152">
        <f t="shared" si="47"/>
        <v>125</v>
      </c>
      <c r="T24" s="1244">
        <f t="shared" si="48"/>
        <v>119</v>
      </c>
      <c r="V24" s="4">
        <v>59</v>
      </c>
      <c r="W24" s="4">
        <v>59</v>
      </c>
      <c r="X24" s="4">
        <v>65</v>
      </c>
      <c r="Y24" s="4">
        <v>82</v>
      </c>
      <c r="Z24" s="4">
        <v>82</v>
      </c>
      <c r="AA24" s="4">
        <v>89</v>
      </c>
      <c r="AB24" s="4">
        <v>96</v>
      </c>
      <c r="AC24" s="4">
        <v>95</v>
      </c>
      <c r="AD24" s="4">
        <v>97</v>
      </c>
      <c r="AE24" s="4">
        <v>103</v>
      </c>
      <c r="AF24" s="4">
        <v>103</v>
      </c>
      <c r="AG24" s="4">
        <v>105</v>
      </c>
      <c r="AH24" s="4">
        <v>110</v>
      </c>
      <c r="AI24" s="4">
        <v>109</v>
      </c>
      <c r="AJ24" s="4">
        <v>117</v>
      </c>
      <c r="AK24" s="4">
        <v>121</v>
      </c>
      <c r="AL24" s="4">
        <v>124</v>
      </c>
      <c r="AM24" s="4">
        <v>129</v>
      </c>
      <c r="AN24" s="4">
        <v>126</v>
      </c>
      <c r="AO24" s="4">
        <v>125</v>
      </c>
      <c r="AP24" s="4">
        <v>129</v>
      </c>
      <c r="AQ24" s="4">
        <v>130</v>
      </c>
      <c r="AR24" s="4">
        <v>136</v>
      </c>
      <c r="AS24" s="4">
        <v>142</v>
      </c>
      <c r="AT24" s="10">
        <v>143</v>
      </c>
      <c r="AU24" s="10">
        <v>151</v>
      </c>
      <c r="AV24" s="10">
        <v>144</v>
      </c>
      <c r="AW24" s="10">
        <v>147</v>
      </c>
      <c r="AX24" s="10">
        <v>144</v>
      </c>
      <c r="AY24" s="10">
        <v>134</v>
      </c>
      <c r="AZ24" s="10">
        <v>117</v>
      </c>
      <c r="BA24" s="10">
        <v>123</v>
      </c>
      <c r="BB24" s="10">
        <v>119</v>
      </c>
      <c r="BC24" s="10">
        <v>125</v>
      </c>
      <c r="BD24" s="10">
        <v>134</v>
      </c>
      <c r="BE24" s="10">
        <v>125</v>
      </c>
      <c r="BF24" s="19" t="s">
        <v>38</v>
      </c>
      <c r="BG24" s="1444">
        <v>118</v>
      </c>
      <c r="BH24" s="1444">
        <v>117</v>
      </c>
      <c r="BI24" s="1444">
        <v>119</v>
      </c>
      <c r="BJ24" s="1444">
        <v>130</v>
      </c>
      <c r="BK24" s="1444">
        <v>124</v>
      </c>
      <c r="BL24" s="1444">
        <v>120</v>
      </c>
      <c r="BM24" s="1444">
        <v>111</v>
      </c>
    </row>
    <row r="25" spans="1:65" x14ac:dyDescent="0.25">
      <c r="A25" s="15" t="s">
        <v>108</v>
      </c>
      <c r="B25" s="15" t="s">
        <v>74</v>
      </c>
      <c r="C25" s="62">
        <f t="shared" si="33"/>
        <v>46</v>
      </c>
      <c r="D25" s="62">
        <f t="shared" si="34"/>
        <v>39</v>
      </c>
      <c r="E25" s="62">
        <f t="shared" si="35"/>
        <v>40</v>
      </c>
      <c r="F25" s="62">
        <f t="shared" si="49"/>
        <v>60</v>
      </c>
      <c r="H25" s="4">
        <f t="shared" si="36"/>
        <v>43</v>
      </c>
      <c r="I25" s="4">
        <f t="shared" si="37"/>
        <v>47</v>
      </c>
      <c r="J25" s="4">
        <f t="shared" si="38"/>
        <v>44</v>
      </c>
      <c r="K25" s="51">
        <f t="shared" si="39"/>
        <v>40</v>
      </c>
      <c r="L25" s="4">
        <f t="shared" si="40"/>
        <v>39</v>
      </c>
      <c r="M25" s="4">
        <f t="shared" si="41"/>
        <v>39</v>
      </c>
      <c r="N25" s="4">
        <f t="shared" si="42"/>
        <v>37</v>
      </c>
      <c r="O25" s="4">
        <f t="shared" si="43"/>
        <v>36</v>
      </c>
      <c r="P25" s="152">
        <f t="shared" si="44"/>
        <v>40</v>
      </c>
      <c r="Q25" s="152">
        <f t="shared" si="45"/>
        <v>42</v>
      </c>
      <c r="R25" s="152">
        <f t="shared" si="46"/>
        <v>53</v>
      </c>
      <c r="S25" s="152">
        <f t="shared" si="47"/>
        <v>67</v>
      </c>
      <c r="T25" s="1244">
        <f t="shared" si="48"/>
        <v>69</v>
      </c>
      <c r="V25" s="4">
        <v>39</v>
      </c>
      <c r="W25" s="4">
        <v>40</v>
      </c>
      <c r="X25" s="4">
        <v>43</v>
      </c>
      <c r="Y25" s="4">
        <v>45</v>
      </c>
      <c r="Z25" s="4">
        <v>47</v>
      </c>
      <c r="AA25" s="4">
        <v>47</v>
      </c>
      <c r="AB25" s="4">
        <v>46</v>
      </c>
      <c r="AC25" s="4">
        <v>45</v>
      </c>
      <c r="AD25" s="4">
        <v>44</v>
      </c>
      <c r="AE25" s="4">
        <v>43</v>
      </c>
      <c r="AF25" s="4">
        <v>40</v>
      </c>
      <c r="AG25" s="4">
        <v>40</v>
      </c>
      <c r="AH25" s="4">
        <v>40</v>
      </c>
      <c r="AI25" s="4">
        <v>38</v>
      </c>
      <c r="AJ25" s="4">
        <v>39</v>
      </c>
      <c r="AK25" s="4">
        <v>37</v>
      </c>
      <c r="AL25" s="4">
        <v>36</v>
      </c>
      <c r="AM25" s="4">
        <v>39</v>
      </c>
      <c r="AN25" s="4">
        <v>39</v>
      </c>
      <c r="AO25" s="4">
        <v>38</v>
      </c>
      <c r="AP25" s="4">
        <v>37</v>
      </c>
      <c r="AQ25" s="4">
        <v>38</v>
      </c>
      <c r="AR25" s="4">
        <v>39</v>
      </c>
      <c r="AS25" s="4">
        <v>36</v>
      </c>
      <c r="AT25" s="10">
        <v>37</v>
      </c>
      <c r="AU25" s="10">
        <v>40</v>
      </c>
      <c r="AV25" s="10">
        <v>40</v>
      </c>
      <c r="AW25" s="10">
        <v>42</v>
      </c>
      <c r="AX25" s="10">
        <v>43</v>
      </c>
      <c r="AY25" s="10">
        <v>42</v>
      </c>
      <c r="AZ25" s="10">
        <v>40</v>
      </c>
      <c r="BA25" s="10">
        <v>50</v>
      </c>
      <c r="BB25" s="10">
        <v>53</v>
      </c>
      <c r="BC25" s="10">
        <v>57</v>
      </c>
      <c r="BD25" s="10">
        <v>65</v>
      </c>
      <c r="BE25" s="10">
        <v>67</v>
      </c>
      <c r="BF25" s="19" t="s">
        <v>39</v>
      </c>
      <c r="BG25" s="1444">
        <v>72</v>
      </c>
      <c r="BH25" s="1444">
        <v>74</v>
      </c>
      <c r="BI25" s="1444">
        <v>69</v>
      </c>
      <c r="BJ25" s="1444">
        <v>66</v>
      </c>
      <c r="BK25" s="1444">
        <v>66</v>
      </c>
      <c r="BL25" s="1444">
        <v>69</v>
      </c>
      <c r="BM25" s="1444">
        <v>60</v>
      </c>
    </row>
    <row r="26" spans="1:65" x14ac:dyDescent="0.25">
      <c r="A26" s="15" t="s">
        <v>109</v>
      </c>
      <c r="B26" s="15" t="s">
        <v>75</v>
      </c>
      <c r="C26" s="62">
        <f t="shared" si="33"/>
        <v>8</v>
      </c>
      <c r="D26" s="62">
        <f t="shared" si="34"/>
        <v>12</v>
      </c>
      <c r="E26" s="62">
        <f t="shared" si="35"/>
        <v>23</v>
      </c>
      <c r="F26" s="62">
        <f t="shared" si="49"/>
        <v>32</v>
      </c>
      <c r="H26" s="4">
        <f t="shared" si="36"/>
        <v>5</v>
      </c>
      <c r="I26" s="4">
        <f t="shared" si="37"/>
        <v>9</v>
      </c>
      <c r="J26" s="4">
        <f t="shared" si="38"/>
        <v>9</v>
      </c>
      <c r="K26" s="51">
        <f t="shared" si="39"/>
        <v>10</v>
      </c>
      <c r="L26" s="4">
        <f t="shared" si="40"/>
        <v>11</v>
      </c>
      <c r="M26" s="4">
        <f t="shared" si="41"/>
        <v>12</v>
      </c>
      <c r="N26" s="4">
        <f t="shared" si="42"/>
        <v>12</v>
      </c>
      <c r="O26" s="4">
        <f t="shared" si="43"/>
        <v>14</v>
      </c>
      <c r="P26" s="152">
        <f t="shared" si="44"/>
        <v>21</v>
      </c>
      <c r="Q26" s="152">
        <f t="shared" si="45"/>
        <v>23</v>
      </c>
      <c r="R26" s="152">
        <f t="shared" si="46"/>
        <v>27</v>
      </c>
      <c r="S26" s="152">
        <f t="shared" si="47"/>
        <v>31</v>
      </c>
      <c r="T26" s="1244">
        <f t="shared" si="48"/>
        <v>32</v>
      </c>
      <c r="V26" s="4">
        <v>4</v>
      </c>
      <c r="W26" s="4">
        <v>4</v>
      </c>
      <c r="X26" s="4">
        <v>5</v>
      </c>
      <c r="Y26" s="4">
        <v>8</v>
      </c>
      <c r="Z26" s="4">
        <v>9</v>
      </c>
      <c r="AA26" s="4">
        <v>9</v>
      </c>
      <c r="AB26" s="4">
        <v>8</v>
      </c>
      <c r="AC26" s="4">
        <v>8</v>
      </c>
      <c r="AD26" s="4">
        <v>9</v>
      </c>
      <c r="AE26" s="4">
        <v>10</v>
      </c>
      <c r="AF26" s="4">
        <v>10</v>
      </c>
      <c r="AG26" s="4">
        <v>10</v>
      </c>
      <c r="AH26" s="4">
        <v>11</v>
      </c>
      <c r="AI26" s="4">
        <v>11</v>
      </c>
      <c r="AJ26" s="4">
        <v>11</v>
      </c>
      <c r="AK26" s="4">
        <v>11</v>
      </c>
      <c r="AL26" s="4">
        <v>11</v>
      </c>
      <c r="AM26" s="4">
        <v>12</v>
      </c>
      <c r="AN26" s="4">
        <v>12</v>
      </c>
      <c r="AO26" s="4">
        <v>12</v>
      </c>
      <c r="AP26" s="4">
        <v>12</v>
      </c>
      <c r="AQ26" s="4">
        <v>13</v>
      </c>
      <c r="AR26" s="4">
        <v>14</v>
      </c>
      <c r="AS26" s="4">
        <v>14</v>
      </c>
      <c r="AT26" s="10">
        <v>18</v>
      </c>
      <c r="AU26" s="10">
        <v>21</v>
      </c>
      <c r="AV26" s="10">
        <v>21</v>
      </c>
      <c r="AW26" s="10">
        <v>21</v>
      </c>
      <c r="AX26" s="10">
        <v>22</v>
      </c>
      <c r="AY26" s="10">
        <v>23</v>
      </c>
      <c r="AZ26" s="10">
        <v>23</v>
      </c>
      <c r="BA26" s="10">
        <v>24</v>
      </c>
      <c r="BB26" s="10">
        <v>27</v>
      </c>
      <c r="BC26" s="10">
        <v>29</v>
      </c>
      <c r="BD26" s="10">
        <v>31</v>
      </c>
      <c r="BE26" s="10">
        <v>31</v>
      </c>
      <c r="BF26" s="19" t="s">
        <v>40</v>
      </c>
      <c r="BG26" s="1444">
        <v>31</v>
      </c>
      <c r="BH26" s="1444">
        <v>32</v>
      </c>
      <c r="BI26" s="1444">
        <v>32</v>
      </c>
      <c r="BJ26" s="1444">
        <v>31</v>
      </c>
      <c r="BK26" s="1444">
        <v>33</v>
      </c>
      <c r="BL26" s="1444">
        <v>34</v>
      </c>
      <c r="BM26" s="1444">
        <v>32</v>
      </c>
    </row>
    <row r="27" spans="1:65" x14ac:dyDescent="0.25">
      <c r="A27" s="15" t="s">
        <v>110</v>
      </c>
      <c r="B27" s="15" t="s">
        <v>69</v>
      </c>
      <c r="C27" s="62">
        <f>INDEX(V27:AG27,$B$2)</f>
        <v>1650</v>
      </c>
      <c r="D27" s="62">
        <f>INDEX(AH27:AS27,$B$2)</f>
        <v>2378</v>
      </c>
      <c r="E27" s="62">
        <f>INDEX(AT27:BE27,$B$2)</f>
        <v>4171</v>
      </c>
      <c r="F27" s="62">
        <f t="shared" si="49"/>
        <v>7058</v>
      </c>
      <c r="H27" s="4">
        <f>X27</f>
        <v>1476</v>
      </c>
      <c r="I27" s="4">
        <f>AA27</f>
        <v>1621</v>
      </c>
      <c r="J27" s="4">
        <f>AD27</f>
        <v>1734</v>
      </c>
      <c r="K27" s="51">
        <f>AG27</f>
        <v>1928</v>
      </c>
      <c r="L27" s="4">
        <f>AJ27</f>
        <v>2068</v>
      </c>
      <c r="M27" s="4">
        <f>AM27</f>
        <v>2295</v>
      </c>
      <c r="N27" s="4">
        <f>AP27</f>
        <v>2624</v>
      </c>
      <c r="O27" s="4">
        <f>AS27</f>
        <v>3144</v>
      </c>
      <c r="P27" s="152">
        <f>AV27</f>
        <v>3436</v>
      </c>
      <c r="Q27" s="152">
        <f>AY27</f>
        <v>4041</v>
      </c>
      <c r="R27" s="152">
        <f>BB27</f>
        <v>4844</v>
      </c>
      <c r="S27" s="152">
        <f>BE27</f>
        <v>6121</v>
      </c>
      <c r="T27" s="1244">
        <f t="shared" si="48"/>
        <v>6548</v>
      </c>
      <c r="U27" s="1"/>
      <c r="V27" s="31">
        <v>1354</v>
      </c>
      <c r="W27" s="31">
        <v>1383</v>
      </c>
      <c r="X27" s="31">
        <v>1476</v>
      </c>
      <c r="Y27" s="31">
        <v>1632</v>
      </c>
      <c r="Z27" s="31">
        <v>1590</v>
      </c>
      <c r="AA27" s="31">
        <v>1621</v>
      </c>
      <c r="AB27" s="31">
        <v>1650</v>
      </c>
      <c r="AC27" s="31">
        <v>1751</v>
      </c>
      <c r="AD27" s="31">
        <v>1734</v>
      </c>
      <c r="AE27" s="31">
        <v>1802</v>
      </c>
      <c r="AF27" s="31">
        <v>1897</v>
      </c>
      <c r="AG27" s="31">
        <v>1928</v>
      </c>
      <c r="AH27" s="31">
        <v>1939</v>
      </c>
      <c r="AI27" s="31">
        <v>1938</v>
      </c>
      <c r="AJ27" s="31">
        <v>2068</v>
      </c>
      <c r="AK27" s="31">
        <v>2121</v>
      </c>
      <c r="AL27" s="31">
        <v>2197</v>
      </c>
      <c r="AM27" s="31">
        <v>2295</v>
      </c>
      <c r="AN27" s="31">
        <v>2378</v>
      </c>
      <c r="AO27" s="31">
        <v>2500</v>
      </c>
      <c r="AP27" s="31">
        <v>2624</v>
      </c>
      <c r="AQ27" s="31">
        <v>2812</v>
      </c>
      <c r="AR27" s="31">
        <v>3031</v>
      </c>
      <c r="AS27" s="31">
        <v>3144</v>
      </c>
      <c r="AT27" s="10">
        <v>3220</v>
      </c>
      <c r="AU27" s="10">
        <v>3363</v>
      </c>
      <c r="AV27" s="10">
        <v>3436</v>
      </c>
      <c r="AW27" s="10">
        <v>3457</v>
      </c>
      <c r="AX27" s="10">
        <v>3737</v>
      </c>
      <c r="AY27" s="10">
        <v>4041</v>
      </c>
      <c r="AZ27" s="10">
        <v>4171</v>
      </c>
      <c r="BA27" s="10">
        <v>4466</v>
      </c>
      <c r="BB27" s="10">
        <v>4844</v>
      </c>
      <c r="BC27" s="10">
        <v>4982</v>
      </c>
      <c r="BD27" s="10">
        <v>5489</v>
      </c>
      <c r="BE27" s="10">
        <v>6121</v>
      </c>
      <c r="BF27" s="19" t="s">
        <v>59</v>
      </c>
      <c r="BG27" s="1444">
        <v>6377</v>
      </c>
      <c r="BH27" s="1444">
        <v>6357</v>
      </c>
      <c r="BI27" s="1444">
        <v>6548</v>
      </c>
      <c r="BJ27" s="1444">
        <v>6607</v>
      </c>
      <c r="BK27" s="1444">
        <v>6616</v>
      </c>
      <c r="BL27" s="1444">
        <v>6918</v>
      </c>
      <c r="BM27" s="1444">
        <v>7058</v>
      </c>
    </row>
    <row r="28" spans="1:65" x14ac:dyDescent="0.25">
      <c r="A28" s="15" t="s">
        <v>102</v>
      </c>
      <c r="B28" s="15" t="s">
        <v>60</v>
      </c>
      <c r="C28" s="62">
        <f>INDEX(V28:AG28,$B$2)</f>
        <v>1650</v>
      </c>
      <c r="D28" s="62">
        <f>INDEX(AH28:AS28,$B$2)</f>
        <v>2378</v>
      </c>
      <c r="E28" s="62">
        <f>INDEX(AT28:BE28,$B$2)</f>
        <v>2410</v>
      </c>
      <c r="F28" s="62">
        <f t="shared" si="49"/>
        <v>2251</v>
      </c>
      <c r="H28" s="4">
        <f>X28</f>
        <v>1476</v>
      </c>
      <c r="I28" s="4">
        <f>AA28</f>
        <v>1621</v>
      </c>
      <c r="J28" s="4">
        <f>AD28</f>
        <v>1734</v>
      </c>
      <c r="K28" s="51">
        <f>AG28</f>
        <v>1928</v>
      </c>
      <c r="L28" s="4">
        <f>AJ28</f>
        <v>2068</v>
      </c>
      <c r="M28" s="4">
        <f>AM28</f>
        <v>2295</v>
      </c>
      <c r="N28" s="4">
        <f>AP28</f>
        <v>2624</v>
      </c>
      <c r="O28" s="4">
        <f>AS28</f>
        <v>3144</v>
      </c>
      <c r="P28" s="152">
        <f>AV28</f>
        <v>2534</v>
      </c>
      <c r="Q28" s="152">
        <f>AY28</f>
        <v>2491</v>
      </c>
      <c r="R28" s="152">
        <f>BB28</f>
        <v>2723</v>
      </c>
      <c r="S28" s="152">
        <f>BE28</f>
        <v>3349</v>
      </c>
      <c r="T28" s="1244">
        <f t="shared" si="48"/>
        <v>2410</v>
      </c>
      <c r="U28" s="1"/>
      <c r="V28" s="31">
        <v>1354</v>
      </c>
      <c r="W28" s="31">
        <v>1383</v>
      </c>
      <c r="X28" s="31">
        <v>1476</v>
      </c>
      <c r="Y28" s="31">
        <v>1632</v>
      </c>
      <c r="Z28" s="31">
        <v>1590</v>
      </c>
      <c r="AA28" s="31">
        <v>1621</v>
      </c>
      <c r="AB28" s="31">
        <v>1650</v>
      </c>
      <c r="AC28" s="31">
        <v>1751</v>
      </c>
      <c r="AD28" s="31">
        <v>1734</v>
      </c>
      <c r="AE28" s="31">
        <v>1802</v>
      </c>
      <c r="AF28" s="31">
        <v>1897</v>
      </c>
      <c r="AG28" s="31">
        <v>1928</v>
      </c>
      <c r="AH28" s="31">
        <v>1939</v>
      </c>
      <c r="AI28" s="31">
        <v>1938</v>
      </c>
      <c r="AJ28" s="31">
        <v>2068</v>
      </c>
      <c r="AK28" s="31">
        <v>2121</v>
      </c>
      <c r="AL28" s="31">
        <v>2197</v>
      </c>
      <c r="AM28" s="31">
        <v>2295</v>
      </c>
      <c r="AN28" s="31">
        <v>2378</v>
      </c>
      <c r="AO28" s="31">
        <v>2500</v>
      </c>
      <c r="AP28" s="31">
        <v>2624</v>
      </c>
      <c r="AQ28" s="31">
        <v>2812</v>
      </c>
      <c r="AR28" s="31">
        <v>3031</v>
      </c>
      <c r="AS28" s="31">
        <v>3144</v>
      </c>
      <c r="AT28" s="10">
        <v>3220</v>
      </c>
      <c r="AU28" s="10">
        <v>2564</v>
      </c>
      <c r="AV28" s="10">
        <v>2534</v>
      </c>
      <c r="AW28" s="10">
        <v>2327</v>
      </c>
      <c r="AX28" s="10">
        <v>2436</v>
      </c>
      <c r="AY28" s="10">
        <v>2491</v>
      </c>
      <c r="AZ28" s="10">
        <v>2410</v>
      </c>
      <c r="BA28" s="10">
        <v>2529</v>
      </c>
      <c r="BB28" s="10">
        <v>2723</v>
      </c>
      <c r="BC28" s="10">
        <v>2626</v>
      </c>
      <c r="BD28" s="10">
        <v>2966</v>
      </c>
      <c r="BE28" s="10">
        <v>3349</v>
      </c>
      <c r="BF28" s="19" t="s">
        <v>754</v>
      </c>
      <c r="BG28" s="1444">
        <v>3245</v>
      </c>
      <c r="BH28" s="1444">
        <v>2952</v>
      </c>
      <c r="BI28" s="1444">
        <v>2410</v>
      </c>
      <c r="BJ28" s="1444">
        <v>1969</v>
      </c>
      <c r="BK28" s="1444">
        <v>2051</v>
      </c>
      <c r="BL28" s="1444">
        <v>2350</v>
      </c>
      <c r="BM28" s="1444">
        <v>2251</v>
      </c>
    </row>
    <row r="29" spans="1:65" x14ac:dyDescent="0.25">
      <c r="A29" s="35" t="s">
        <v>32</v>
      </c>
    </row>
    <row r="30" spans="1:65" x14ac:dyDescent="0.25">
      <c r="A30" s="35" t="s">
        <v>32</v>
      </c>
      <c r="B30" s="20" t="s">
        <v>41</v>
      </c>
      <c r="C30" s="1253" t="str">
        <f>$C$3</f>
        <v>YTD '15</v>
      </c>
      <c r="D30" s="1254" t="str">
        <f>$D$3</f>
        <v>YTD '16</v>
      </c>
      <c r="E30" s="1255" t="str">
        <f>$E$3</f>
        <v>YTD '17</v>
      </c>
      <c r="F30" s="1256" t="str">
        <f>$F$3</f>
        <v>YTD '18</v>
      </c>
      <c r="G30" s="2" t="s">
        <v>32</v>
      </c>
      <c r="H30" s="24" t="str">
        <f>$H$3</f>
        <v>Q1 '15</v>
      </c>
      <c r="I30" s="24" t="str">
        <f>$I$3</f>
        <v>Q2 '15</v>
      </c>
      <c r="J30" s="24" t="str">
        <f>$J$3</f>
        <v>Q3 '15</v>
      </c>
      <c r="K30" s="24" t="str">
        <f>$K$3</f>
        <v>Q4 '15</v>
      </c>
      <c r="L30" s="26" t="str">
        <f>$L$3</f>
        <v>Q1 '16</v>
      </c>
      <c r="M30" s="26" t="str">
        <f>$M$3</f>
        <v>Q2 '16</v>
      </c>
      <c r="N30" s="26" t="str">
        <f>$N$3</f>
        <v>Q3 '16</v>
      </c>
      <c r="O30" s="26" t="str">
        <f>$O$3</f>
        <v>Q4 '16</v>
      </c>
      <c r="P30" s="24" t="str">
        <f>$P$3</f>
        <v>Q1 '17</v>
      </c>
      <c r="Q30" s="24" t="str">
        <f>$Q$3</f>
        <v>Q2 '17</v>
      </c>
      <c r="R30" s="24" t="str">
        <f>$R$3</f>
        <v>Q3 '17</v>
      </c>
      <c r="S30" s="24" t="str">
        <f>$S$3</f>
        <v>Q4 '17</v>
      </c>
      <c r="T30" s="1241" t="str">
        <f>$T$3</f>
        <v>Q1'28</v>
      </c>
      <c r="U30" s="16" t="s">
        <v>32</v>
      </c>
      <c r="V30" s="24" t="s">
        <v>0</v>
      </c>
      <c r="W30" s="24" t="s">
        <v>1</v>
      </c>
      <c r="X30" s="24" t="s">
        <v>2</v>
      </c>
      <c r="Y30" s="24" t="s">
        <v>3</v>
      </c>
      <c r="Z30" s="24" t="s">
        <v>4</v>
      </c>
      <c r="AA30" s="24" t="s">
        <v>5</v>
      </c>
      <c r="AB30" s="24" t="s">
        <v>6</v>
      </c>
      <c r="AC30" s="24" t="s">
        <v>7</v>
      </c>
      <c r="AD30" s="24" t="s">
        <v>8</v>
      </c>
      <c r="AE30" s="24" t="s">
        <v>9</v>
      </c>
      <c r="AF30" s="24" t="s">
        <v>10</v>
      </c>
      <c r="AG30" s="24" t="s">
        <v>11</v>
      </c>
      <c r="AH30" s="25" t="s">
        <v>12</v>
      </c>
      <c r="AI30" s="25" t="s">
        <v>13</v>
      </c>
      <c r="AJ30" s="25" t="s">
        <v>14</v>
      </c>
      <c r="AK30" s="25" t="s">
        <v>15</v>
      </c>
      <c r="AL30" s="25" t="s">
        <v>16</v>
      </c>
      <c r="AM30" s="25" t="s">
        <v>17</v>
      </c>
      <c r="AN30" s="25" t="s">
        <v>18</v>
      </c>
      <c r="AO30" s="25" t="s">
        <v>19</v>
      </c>
      <c r="AP30" s="25" t="s">
        <v>20</v>
      </c>
      <c r="AQ30" s="25" t="s">
        <v>21</v>
      </c>
      <c r="AR30" s="25" t="s">
        <v>22</v>
      </c>
      <c r="AS30" s="25" t="s">
        <v>23</v>
      </c>
      <c r="AT30" s="22" t="s">
        <v>24</v>
      </c>
      <c r="AU30" s="22" t="s">
        <v>25</v>
      </c>
      <c r="AV30" s="22" t="s">
        <v>26</v>
      </c>
      <c r="AW30" s="22" t="s">
        <v>27</v>
      </c>
      <c r="AX30" s="22" t="s">
        <v>28</v>
      </c>
      <c r="AY30" s="22" t="s">
        <v>29</v>
      </c>
      <c r="AZ30" s="27" t="s">
        <v>96</v>
      </c>
      <c r="BA30" s="27" t="s">
        <v>97</v>
      </c>
      <c r="BB30" s="27" t="s">
        <v>98</v>
      </c>
      <c r="BC30" s="27" t="s">
        <v>99</v>
      </c>
      <c r="BD30" s="27" t="s">
        <v>100</v>
      </c>
      <c r="BE30" s="27" t="s">
        <v>101</v>
      </c>
      <c r="BF30" s="1241" t="s">
        <v>748</v>
      </c>
      <c r="BG30" s="1241" t="s">
        <v>749</v>
      </c>
      <c r="BH30" s="1241" t="s">
        <v>750</v>
      </c>
      <c r="BI30" s="1241" t="s">
        <v>751</v>
      </c>
      <c r="BJ30" s="1241" t="s">
        <v>752</v>
      </c>
      <c r="BK30" s="1241" t="s">
        <v>753</v>
      </c>
      <c r="BL30" s="1241" t="s">
        <v>1009</v>
      </c>
      <c r="BM30" s="1241" t="s">
        <v>1155</v>
      </c>
    </row>
    <row r="31" spans="1:65" x14ac:dyDescent="0.25">
      <c r="A31" s="15" t="s">
        <v>111</v>
      </c>
      <c r="B31" s="15" t="s">
        <v>35</v>
      </c>
      <c r="C31" s="53">
        <f>SUM(V31                                                                                                                                                                                                                      : INDEX(V31:AG31,$B$2))</f>
        <v>1272</v>
      </c>
      <c r="D31" s="53">
        <f>SUM(AH31                                                                                                                                                                                                                       : INDEX(AH31:AS31,$B$2))</f>
        <v>1293</v>
      </c>
      <c r="E31" s="53">
        <f>SUM(AT31                                                                                                                                                                                                                       : INDEX(AT31:BE31,$B$2))</f>
        <v>2108</v>
      </c>
      <c r="F31" s="53">
        <f>SUM(BG31                                                                                                                                                                                                                         : INDEX(BG31:BR31,$B$2))</f>
        <v>1975</v>
      </c>
      <c r="H31" s="4">
        <f t="shared" ref="H31:H36" si="50">SUM(V31:X31)</f>
        <v>413</v>
      </c>
      <c r="I31" s="4">
        <f t="shared" ref="I31:I36" si="51">SUM(Y31:AA31)</f>
        <v>653</v>
      </c>
      <c r="J31" s="4">
        <f t="shared" ref="J31:J36" si="52">SUM(AB31:AD31)</f>
        <v>600</v>
      </c>
      <c r="K31" s="4">
        <f t="shared" ref="K31:K35" si="53">SUM(AE31:AG31)</f>
        <v>690</v>
      </c>
      <c r="L31" s="4">
        <f t="shared" ref="L31:L36" si="54">SUM(AH31:AJ31)</f>
        <v>426</v>
      </c>
      <c r="M31" s="4">
        <f t="shared" ref="M31:M36" si="55">SUM(AK31:AM31)</f>
        <v>643</v>
      </c>
      <c r="N31" s="4">
        <f t="shared" ref="N31:N36" si="56">SUM(AN31:AP31)</f>
        <v>724</v>
      </c>
      <c r="O31" s="4">
        <f t="shared" ref="O31:O36" si="57">SUM(AQ31:AS31)</f>
        <v>904</v>
      </c>
      <c r="P31" s="4">
        <f t="shared" ref="P31:P36" si="58">SUM(AT31:AV31)</f>
        <v>801</v>
      </c>
      <c r="Q31" s="4">
        <f t="shared" ref="Q31:Q36" si="59">SUM(AW31:AY31)</f>
        <v>998</v>
      </c>
      <c r="R31" s="4">
        <f t="shared" ref="R31:R36" si="60">SUM(AZ31:BB31)</f>
        <v>1131</v>
      </c>
      <c r="S31" s="4">
        <f t="shared" ref="S31:S36" si="61">SUM(BC31:BE31)</f>
        <v>1635</v>
      </c>
      <c r="T31" s="1244">
        <f t="shared" ref="T31:T36" si="62">SUM(BG31:BI31)</f>
        <v>722</v>
      </c>
      <c r="U31" s="1"/>
      <c r="V31" s="4">
        <v>175</v>
      </c>
      <c r="W31" s="4">
        <v>58</v>
      </c>
      <c r="X31" s="4">
        <v>180</v>
      </c>
      <c r="Y31" s="4">
        <v>245</v>
      </c>
      <c r="Z31" s="4">
        <v>188</v>
      </c>
      <c r="AA31" s="4">
        <v>220</v>
      </c>
      <c r="AB31" s="4">
        <v>206</v>
      </c>
      <c r="AC31" s="4">
        <v>204</v>
      </c>
      <c r="AD31" s="4">
        <v>190</v>
      </c>
      <c r="AE31" s="4">
        <v>162</v>
      </c>
      <c r="AF31" s="4">
        <v>296</v>
      </c>
      <c r="AG31" s="4">
        <v>232</v>
      </c>
      <c r="AH31" s="4">
        <v>65</v>
      </c>
      <c r="AI31" s="4">
        <v>72</v>
      </c>
      <c r="AJ31" s="4">
        <v>289</v>
      </c>
      <c r="AK31" s="4">
        <v>193</v>
      </c>
      <c r="AL31" s="4">
        <v>177</v>
      </c>
      <c r="AM31" s="4">
        <v>273</v>
      </c>
      <c r="AN31" s="4">
        <v>224</v>
      </c>
      <c r="AO31" s="4">
        <v>211</v>
      </c>
      <c r="AP31" s="4">
        <v>289</v>
      </c>
      <c r="AQ31" s="4">
        <v>253</v>
      </c>
      <c r="AR31" s="4">
        <v>307</v>
      </c>
      <c r="AS31" s="4">
        <v>344</v>
      </c>
      <c r="AT31" s="40">
        <v>150</v>
      </c>
      <c r="AU31" s="40">
        <v>323</v>
      </c>
      <c r="AV31" s="40">
        <v>328</v>
      </c>
      <c r="AW31" s="40">
        <v>272</v>
      </c>
      <c r="AX31" s="40">
        <v>334</v>
      </c>
      <c r="AY31" s="40">
        <v>392</v>
      </c>
      <c r="AZ31" s="40">
        <v>309</v>
      </c>
      <c r="BA31" s="40">
        <v>394</v>
      </c>
      <c r="BB31" s="40">
        <v>428</v>
      </c>
      <c r="BC31" s="40">
        <v>339</v>
      </c>
      <c r="BD31" s="40">
        <v>567</v>
      </c>
      <c r="BE31" s="40">
        <v>729</v>
      </c>
      <c r="BF31" s="19" t="s">
        <v>35</v>
      </c>
      <c r="BG31" s="1444">
        <v>304</v>
      </c>
      <c r="BH31" s="1444">
        <v>108</v>
      </c>
      <c r="BI31" s="1444">
        <v>310</v>
      </c>
      <c r="BJ31" s="1444">
        <v>241</v>
      </c>
      <c r="BK31" s="1444">
        <v>266</v>
      </c>
      <c r="BL31" s="1444">
        <v>458</v>
      </c>
      <c r="BM31" s="1444">
        <v>288</v>
      </c>
    </row>
    <row r="32" spans="1:65" x14ac:dyDescent="0.25">
      <c r="A32" s="15" t="s">
        <v>112</v>
      </c>
      <c r="B32" s="15" t="s">
        <v>36</v>
      </c>
      <c r="C32" s="53">
        <f>SUM(V32                                                                                                                                                                                                                      : INDEX(V32:AG32,$B$2))</f>
        <v>39</v>
      </c>
      <c r="D32" s="53">
        <f>SUM(AH32                                                                                                                                                                                                                      : INDEX(AH32:AS32,$B$2))</f>
        <v>0</v>
      </c>
      <c r="E32" s="53">
        <f>SUM(AT32                                                                                                                                                                                                                       : INDEX(AT32:BE32,$B$2))</f>
        <v>0</v>
      </c>
      <c r="F32" s="53">
        <f>SUM(BG32                                                                                                                                                                                                                         : INDEX(BG32:BR32,$B$2))</f>
        <v>21</v>
      </c>
      <c r="H32" s="4">
        <f t="shared" si="50"/>
        <v>29</v>
      </c>
      <c r="I32" s="4">
        <f t="shared" si="51"/>
        <v>10</v>
      </c>
      <c r="J32" s="4">
        <f t="shared" si="52"/>
        <v>0</v>
      </c>
      <c r="K32" s="4">
        <f t="shared" si="53"/>
        <v>0</v>
      </c>
      <c r="L32" s="4">
        <f t="shared" si="54"/>
        <v>0</v>
      </c>
      <c r="M32" s="4">
        <f t="shared" si="55"/>
        <v>0</v>
      </c>
      <c r="N32" s="4">
        <f t="shared" si="56"/>
        <v>0</v>
      </c>
      <c r="O32" s="4">
        <f t="shared" si="57"/>
        <v>0</v>
      </c>
      <c r="P32" s="4">
        <f t="shared" si="58"/>
        <v>0</v>
      </c>
      <c r="Q32" s="4">
        <f t="shared" si="59"/>
        <v>0</v>
      </c>
      <c r="R32" s="4">
        <f t="shared" si="60"/>
        <v>0</v>
      </c>
      <c r="S32" s="4">
        <f t="shared" si="61"/>
        <v>0</v>
      </c>
      <c r="T32" s="1244">
        <f t="shared" si="62"/>
        <v>0</v>
      </c>
      <c r="U32" s="1"/>
      <c r="V32" s="1">
        <v>11</v>
      </c>
      <c r="W32" s="1">
        <v>4</v>
      </c>
      <c r="X32" s="1">
        <v>14</v>
      </c>
      <c r="Y32" s="1">
        <v>5</v>
      </c>
      <c r="Z32" s="1">
        <v>3</v>
      </c>
      <c r="AA32" s="1">
        <v>2</v>
      </c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>
        <v>0</v>
      </c>
      <c r="AQ32" s="1"/>
      <c r="AR32" s="1"/>
      <c r="AS32" s="1"/>
      <c r="AT32" s="40"/>
      <c r="AU32" s="40"/>
      <c r="AV32" s="40"/>
      <c r="AW32" s="40"/>
      <c r="AX32" s="40"/>
      <c r="AY32" s="40"/>
      <c r="AZ32" s="40">
        <v>0</v>
      </c>
      <c r="BA32" s="40"/>
      <c r="BB32" s="40"/>
      <c r="BC32" s="40"/>
      <c r="BD32" s="40"/>
      <c r="BE32" s="40"/>
      <c r="BF32" s="19" t="s">
        <v>36</v>
      </c>
      <c r="BG32" s="1444">
        <v>0</v>
      </c>
      <c r="BH32" s="1444">
        <v>0</v>
      </c>
      <c r="BI32" s="1444">
        <v>0</v>
      </c>
      <c r="BJ32" s="1444">
        <v>1</v>
      </c>
      <c r="BK32" s="1444">
        <v>9</v>
      </c>
      <c r="BL32" s="1444">
        <v>6</v>
      </c>
      <c r="BM32" s="1444">
        <v>5</v>
      </c>
    </row>
    <row r="33" spans="1:65" x14ac:dyDescent="0.25">
      <c r="A33" s="15" t="s">
        <v>113</v>
      </c>
      <c r="B33" s="15" t="s">
        <v>37</v>
      </c>
      <c r="C33" s="53">
        <f>SUM(V33                                                                                                                                                                                                                      : INDEX(V33:AG33,$B$2))</f>
        <v>168</v>
      </c>
      <c r="D33" s="53">
        <f>SUM(AH33                                                                                                                                                                                                                      : INDEX(AH33:AS33,$B$2))</f>
        <v>124</v>
      </c>
      <c r="E33" s="53">
        <f>SUM(AT33                                                                                                                                                                                                                       : INDEX(AT33:BE33,$B$2))</f>
        <v>137</v>
      </c>
      <c r="F33" s="53">
        <f>SUM(BG33                                                                                                                                                                                                                         : INDEX(BG33:BR33,$B$2))</f>
        <v>126</v>
      </c>
      <c r="H33" s="4">
        <f t="shared" si="50"/>
        <v>57</v>
      </c>
      <c r="I33" s="4">
        <f t="shared" si="51"/>
        <v>92</v>
      </c>
      <c r="J33" s="4">
        <f t="shared" si="52"/>
        <v>66</v>
      </c>
      <c r="K33" s="4">
        <f>SUM(AE33:AG33)</f>
        <v>52</v>
      </c>
      <c r="L33" s="4">
        <f t="shared" si="54"/>
        <v>29</v>
      </c>
      <c r="M33" s="4">
        <f t="shared" si="55"/>
        <v>76</v>
      </c>
      <c r="N33" s="4">
        <f t="shared" si="56"/>
        <v>72</v>
      </c>
      <c r="O33" s="4">
        <f t="shared" si="57"/>
        <v>130</v>
      </c>
      <c r="P33" s="4">
        <f t="shared" si="58"/>
        <v>75</v>
      </c>
      <c r="Q33" s="4">
        <f t="shared" si="59"/>
        <v>39</v>
      </c>
      <c r="R33" s="4">
        <f t="shared" si="60"/>
        <v>83</v>
      </c>
      <c r="S33" s="4">
        <f t="shared" si="61"/>
        <v>90</v>
      </c>
      <c r="T33" s="1244">
        <f t="shared" si="62"/>
        <v>50</v>
      </c>
      <c r="U33" s="1"/>
      <c r="V33" s="1">
        <v>23</v>
      </c>
      <c r="W33" s="1">
        <v>9</v>
      </c>
      <c r="X33" s="1">
        <v>25</v>
      </c>
      <c r="Y33" s="1">
        <v>36</v>
      </c>
      <c r="Z33" s="1">
        <v>28</v>
      </c>
      <c r="AA33" s="1">
        <v>28</v>
      </c>
      <c r="AB33" s="1">
        <v>19</v>
      </c>
      <c r="AC33" s="1">
        <v>20</v>
      </c>
      <c r="AD33" s="1">
        <v>27</v>
      </c>
      <c r="AE33" s="1">
        <v>19</v>
      </c>
      <c r="AF33" s="1">
        <v>17</v>
      </c>
      <c r="AG33" s="1">
        <v>16</v>
      </c>
      <c r="AH33" s="1">
        <v>5</v>
      </c>
      <c r="AI33" s="1">
        <v>2</v>
      </c>
      <c r="AJ33" s="1">
        <v>22</v>
      </c>
      <c r="AK33" s="1">
        <v>16</v>
      </c>
      <c r="AL33" s="1">
        <v>29</v>
      </c>
      <c r="AM33" s="1">
        <v>31</v>
      </c>
      <c r="AN33" s="1">
        <v>19</v>
      </c>
      <c r="AO33" s="1">
        <v>24</v>
      </c>
      <c r="AP33" s="1">
        <v>29</v>
      </c>
      <c r="AQ33" s="1">
        <v>41</v>
      </c>
      <c r="AR33" s="1">
        <v>57</v>
      </c>
      <c r="AS33" s="1">
        <v>32</v>
      </c>
      <c r="AT33" s="40">
        <v>21</v>
      </c>
      <c r="AU33" s="40">
        <v>41</v>
      </c>
      <c r="AV33" s="40">
        <v>13</v>
      </c>
      <c r="AW33" s="40">
        <v>14</v>
      </c>
      <c r="AX33" s="40">
        <v>10</v>
      </c>
      <c r="AY33" s="40">
        <v>15</v>
      </c>
      <c r="AZ33" s="40">
        <v>23</v>
      </c>
      <c r="BA33" s="40">
        <v>30</v>
      </c>
      <c r="BB33" s="40">
        <v>30</v>
      </c>
      <c r="BC33" s="40">
        <v>23</v>
      </c>
      <c r="BD33" s="40">
        <v>38</v>
      </c>
      <c r="BE33" s="40">
        <v>29</v>
      </c>
      <c r="BF33" s="19" t="s">
        <v>37</v>
      </c>
      <c r="BG33" s="1444">
        <v>12</v>
      </c>
      <c r="BH33" s="1444">
        <v>16</v>
      </c>
      <c r="BI33" s="1444">
        <v>22</v>
      </c>
      <c r="BJ33" s="1444">
        <v>17</v>
      </c>
      <c r="BK33" s="1444">
        <v>21</v>
      </c>
      <c r="BL33" s="1444">
        <v>21</v>
      </c>
      <c r="BM33" s="1444">
        <v>17</v>
      </c>
    </row>
    <row r="34" spans="1:65" x14ac:dyDescent="0.25">
      <c r="A34" s="15" t="s">
        <v>114</v>
      </c>
      <c r="B34" s="15" t="s">
        <v>38</v>
      </c>
      <c r="C34" s="53">
        <f>SUM(V34                                                                                                                                                                                                                      : INDEX(V34:AG34,$B$2))</f>
        <v>44</v>
      </c>
      <c r="D34" s="53">
        <f>SUM(AH34                                                                                                                                                                                                                      : INDEX(AH34:AS34,$B$2))</f>
        <v>26</v>
      </c>
      <c r="E34" s="53">
        <f>SUM(AT34                                                                                                                                                                                                                       : INDEX(AT34:BE34,$B$2))</f>
        <v>41</v>
      </c>
      <c r="F34" s="53">
        <f>SUM(BG34                                                                                                                                                                                                                         : INDEX(BG34:BR34,$B$2))</f>
        <v>32</v>
      </c>
      <c r="H34" s="4">
        <f t="shared" si="50"/>
        <v>13</v>
      </c>
      <c r="I34" s="4">
        <f t="shared" si="51"/>
        <v>26</v>
      </c>
      <c r="J34" s="4">
        <f t="shared" si="52"/>
        <v>13</v>
      </c>
      <c r="K34" s="4">
        <f>SUM(AE34:AG34)</f>
        <v>11</v>
      </c>
      <c r="L34" s="4">
        <f t="shared" si="54"/>
        <v>8</v>
      </c>
      <c r="M34" s="4">
        <f t="shared" si="55"/>
        <v>17</v>
      </c>
      <c r="N34" s="4">
        <f t="shared" si="56"/>
        <v>14</v>
      </c>
      <c r="O34" s="4">
        <f t="shared" si="57"/>
        <v>25</v>
      </c>
      <c r="P34" s="4">
        <f t="shared" si="58"/>
        <v>27</v>
      </c>
      <c r="Q34" s="4">
        <f t="shared" si="59"/>
        <v>11</v>
      </c>
      <c r="R34" s="4">
        <f t="shared" si="60"/>
        <v>14</v>
      </c>
      <c r="S34" s="4">
        <f t="shared" si="61"/>
        <v>17</v>
      </c>
      <c r="T34" s="1244">
        <f t="shared" si="62"/>
        <v>9</v>
      </c>
      <c r="U34" s="1"/>
      <c r="V34" s="1">
        <v>5</v>
      </c>
      <c r="W34" s="1">
        <v>1</v>
      </c>
      <c r="X34" s="1">
        <v>7</v>
      </c>
      <c r="Y34" s="1">
        <v>16</v>
      </c>
      <c r="Z34" s="1">
        <v>2</v>
      </c>
      <c r="AA34" s="1">
        <v>8</v>
      </c>
      <c r="AB34" s="1">
        <v>5</v>
      </c>
      <c r="AC34" s="1">
        <v>3</v>
      </c>
      <c r="AD34" s="1">
        <v>5</v>
      </c>
      <c r="AE34" s="1">
        <v>5</v>
      </c>
      <c r="AF34" s="1">
        <v>1</v>
      </c>
      <c r="AG34" s="1">
        <v>5</v>
      </c>
      <c r="AH34" s="1"/>
      <c r="AI34" s="1"/>
      <c r="AJ34" s="1">
        <v>8</v>
      </c>
      <c r="AK34" s="1">
        <v>1</v>
      </c>
      <c r="AL34" s="1">
        <v>7</v>
      </c>
      <c r="AM34" s="1">
        <v>9</v>
      </c>
      <c r="AN34" s="1">
        <v>1</v>
      </c>
      <c r="AO34" s="1">
        <v>4</v>
      </c>
      <c r="AP34" s="1">
        <v>9</v>
      </c>
      <c r="AQ34" s="1">
        <v>8</v>
      </c>
      <c r="AR34" s="1">
        <v>10</v>
      </c>
      <c r="AS34" s="1">
        <v>7</v>
      </c>
      <c r="AT34" s="40">
        <v>12</v>
      </c>
      <c r="AU34" s="40">
        <v>10</v>
      </c>
      <c r="AV34" s="40">
        <v>5</v>
      </c>
      <c r="AW34" s="40">
        <v>3</v>
      </c>
      <c r="AX34" s="40">
        <v>5</v>
      </c>
      <c r="AY34" s="40">
        <v>3</v>
      </c>
      <c r="AZ34" s="40">
        <v>3</v>
      </c>
      <c r="BA34" s="40">
        <v>6</v>
      </c>
      <c r="BB34" s="40">
        <v>5</v>
      </c>
      <c r="BC34" s="40">
        <v>3</v>
      </c>
      <c r="BD34" s="40">
        <v>10</v>
      </c>
      <c r="BE34" s="40">
        <v>4</v>
      </c>
      <c r="BF34" s="19" t="s">
        <v>38</v>
      </c>
      <c r="BG34" s="1444">
        <v>2</v>
      </c>
      <c r="BH34" s="1444">
        <v>1</v>
      </c>
      <c r="BI34" s="1444">
        <v>6</v>
      </c>
      <c r="BJ34" s="1444">
        <v>7</v>
      </c>
      <c r="BK34" s="1444">
        <v>5</v>
      </c>
      <c r="BL34" s="1444">
        <v>7</v>
      </c>
      <c r="BM34" s="1444">
        <v>4</v>
      </c>
    </row>
    <row r="35" spans="1:65" x14ac:dyDescent="0.25">
      <c r="A35" s="15" t="s">
        <v>115</v>
      </c>
      <c r="B35" s="15" t="s">
        <v>39</v>
      </c>
      <c r="C35" s="53">
        <f>SUM(V35                                                                                                                                                                                                                      : INDEX(V35:AG35,$B$2))</f>
        <v>18</v>
      </c>
      <c r="D35" s="53">
        <f>SUM(AH35                                                                                                                                                                                                                      : INDEX(AH35:AS35,$B$2))</f>
        <v>12</v>
      </c>
      <c r="E35" s="53">
        <f>SUM(AT35                                                                                                                                                                                                                       : INDEX(AT35:BE35,$B$2))</f>
        <v>17</v>
      </c>
      <c r="F35" s="53">
        <f>SUM(BG35                                                                                                                                                                                                                         : INDEX(BG35:BR35,$B$2))</f>
        <v>22</v>
      </c>
      <c r="H35" s="4">
        <f t="shared" si="50"/>
        <v>9</v>
      </c>
      <c r="I35" s="4">
        <f t="shared" si="51"/>
        <v>8</v>
      </c>
      <c r="J35" s="4">
        <f t="shared" si="52"/>
        <v>4</v>
      </c>
      <c r="K35" s="4">
        <f t="shared" si="53"/>
        <v>0</v>
      </c>
      <c r="L35" s="4">
        <f t="shared" si="54"/>
        <v>4</v>
      </c>
      <c r="M35" s="4">
        <f t="shared" si="55"/>
        <v>6</v>
      </c>
      <c r="N35" s="4">
        <f t="shared" si="56"/>
        <v>3</v>
      </c>
      <c r="O35" s="4">
        <f t="shared" si="57"/>
        <v>6</v>
      </c>
      <c r="P35" s="4">
        <f t="shared" si="58"/>
        <v>8</v>
      </c>
      <c r="Q35" s="4">
        <f>SUM(AW35:AY35)</f>
        <v>7</v>
      </c>
      <c r="R35" s="4">
        <f t="shared" si="60"/>
        <v>19</v>
      </c>
      <c r="S35" s="4">
        <f t="shared" si="61"/>
        <v>20</v>
      </c>
      <c r="T35" s="1244">
        <f t="shared" si="62"/>
        <v>10</v>
      </c>
      <c r="U35" s="1"/>
      <c r="V35" s="1">
        <v>4</v>
      </c>
      <c r="W35" s="1">
        <v>1</v>
      </c>
      <c r="X35" s="1">
        <v>4</v>
      </c>
      <c r="Y35" s="1">
        <v>4</v>
      </c>
      <c r="Z35" s="1">
        <v>2</v>
      </c>
      <c r="AA35" s="1">
        <v>2</v>
      </c>
      <c r="AB35" s="1">
        <v>1</v>
      </c>
      <c r="AC35" s="1">
        <v>1</v>
      </c>
      <c r="AD35" s="1">
        <v>2</v>
      </c>
      <c r="AE35" s="1"/>
      <c r="AF35" s="1"/>
      <c r="AG35" s="1"/>
      <c r="AH35" s="1">
        <v>1</v>
      </c>
      <c r="AI35" s="1"/>
      <c r="AJ35" s="1">
        <v>3</v>
      </c>
      <c r="AK35" s="1"/>
      <c r="AL35" s="1">
        <v>3</v>
      </c>
      <c r="AM35" s="1">
        <v>3</v>
      </c>
      <c r="AN35" s="1">
        <v>2</v>
      </c>
      <c r="AO35" s="1"/>
      <c r="AP35" s="1">
        <v>1</v>
      </c>
      <c r="AQ35" s="1">
        <v>4</v>
      </c>
      <c r="AR35" s="1">
        <v>2</v>
      </c>
      <c r="AS35" s="1"/>
      <c r="AT35" s="40">
        <v>3</v>
      </c>
      <c r="AU35" s="40">
        <v>3</v>
      </c>
      <c r="AV35" s="40">
        <v>2</v>
      </c>
      <c r="AW35" s="40">
        <v>4</v>
      </c>
      <c r="AX35" s="40">
        <v>2</v>
      </c>
      <c r="AY35" s="40">
        <v>1</v>
      </c>
      <c r="AZ35" s="40">
        <v>2</v>
      </c>
      <c r="BA35" s="40">
        <v>11</v>
      </c>
      <c r="BB35" s="40">
        <v>6</v>
      </c>
      <c r="BC35" s="40">
        <v>5</v>
      </c>
      <c r="BD35" s="40">
        <v>11</v>
      </c>
      <c r="BE35" s="40">
        <v>4</v>
      </c>
      <c r="BF35" s="19" t="s">
        <v>39</v>
      </c>
      <c r="BG35" s="1444">
        <v>3</v>
      </c>
      <c r="BH35" s="1444">
        <v>4</v>
      </c>
      <c r="BI35" s="1444">
        <v>3</v>
      </c>
      <c r="BJ35" s="1444">
        <v>1</v>
      </c>
      <c r="BK35" s="1444">
        <v>3</v>
      </c>
      <c r="BL35" s="1444">
        <v>5</v>
      </c>
      <c r="BM35" s="1444">
        <v>3</v>
      </c>
    </row>
    <row r="36" spans="1:65" x14ac:dyDescent="0.25">
      <c r="A36" s="15" t="s">
        <v>116</v>
      </c>
      <c r="B36" s="15" t="s">
        <v>40</v>
      </c>
      <c r="C36" s="53">
        <f>SUM(V36                                                                                                                                                                                                                      : INDEX(V36:AG36,$B$2))</f>
        <v>3</v>
      </c>
      <c r="D36" s="53">
        <f>SUM(AH36                                                                                                                                                                                                                      : INDEX(AH36:AS36,$B$2))</f>
        <v>3</v>
      </c>
      <c r="E36" s="53">
        <f>SUM(AT36                                                                                                                                                                                                                       : INDEX(AT36:BE36,$B$2))</f>
        <v>11</v>
      </c>
      <c r="F36" s="53">
        <f>SUM(BG36                                                                                                                                                                                                                         : INDEX(BG36:BR36,$B$2))</f>
        <v>11</v>
      </c>
      <c r="H36" s="4">
        <f t="shared" si="50"/>
        <v>0</v>
      </c>
      <c r="I36" s="4">
        <f t="shared" si="51"/>
        <v>3</v>
      </c>
      <c r="J36" s="4">
        <f t="shared" si="52"/>
        <v>1</v>
      </c>
      <c r="K36" s="4">
        <f>SUM(AE36:AG36)</f>
        <v>1</v>
      </c>
      <c r="L36" s="4">
        <f t="shared" si="54"/>
        <v>1</v>
      </c>
      <c r="M36" s="4">
        <f t="shared" si="55"/>
        <v>2</v>
      </c>
      <c r="N36" s="4">
        <f t="shared" si="56"/>
        <v>2</v>
      </c>
      <c r="O36" s="4">
        <f t="shared" si="57"/>
        <v>2</v>
      </c>
      <c r="P36" s="4">
        <f t="shared" si="58"/>
        <v>7</v>
      </c>
      <c r="Q36" s="4">
        <f t="shared" si="59"/>
        <v>3</v>
      </c>
      <c r="R36" s="4">
        <f t="shared" si="60"/>
        <v>6</v>
      </c>
      <c r="S36" s="4">
        <f t="shared" si="61"/>
        <v>4</v>
      </c>
      <c r="T36" s="1244">
        <f t="shared" si="62"/>
        <v>4</v>
      </c>
      <c r="U36" s="1"/>
      <c r="V36" s="1"/>
      <c r="W36" s="1"/>
      <c r="X36" s="1"/>
      <c r="Y36" s="1">
        <v>2</v>
      </c>
      <c r="Z36" s="1">
        <v>1</v>
      </c>
      <c r="AA36" s="1"/>
      <c r="AB36" s="1"/>
      <c r="AC36" s="1"/>
      <c r="AD36" s="1">
        <v>1</v>
      </c>
      <c r="AE36" s="1">
        <v>1</v>
      </c>
      <c r="AF36" s="1"/>
      <c r="AG36" s="1"/>
      <c r="AH36" s="1"/>
      <c r="AI36" s="1"/>
      <c r="AJ36" s="1">
        <v>1</v>
      </c>
      <c r="AK36" s="1"/>
      <c r="AL36" s="1">
        <v>1</v>
      </c>
      <c r="AM36" s="1">
        <v>1</v>
      </c>
      <c r="AN36" s="1"/>
      <c r="AO36" s="1"/>
      <c r="AP36" s="1">
        <v>2</v>
      </c>
      <c r="AQ36" s="1">
        <v>1</v>
      </c>
      <c r="AR36" s="1">
        <v>1</v>
      </c>
      <c r="AS36" s="1"/>
      <c r="AT36" s="40">
        <v>3</v>
      </c>
      <c r="AU36" s="40">
        <v>4</v>
      </c>
      <c r="AV36" s="40"/>
      <c r="AW36" s="40">
        <v>1</v>
      </c>
      <c r="AX36" s="40">
        <v>1</v>
      </c>
      <c r="AY36" s="40">
        <v>1</v>
      </c>
      <c r="AZ36" s="40">
        <v>1</v>
      </c>
      <c r="BA36" s="40">
        <v>1</v>
      </c>
      <c r="BB36" s="40">
        <v>4</v>
      </c>
      <c r="BC36" s="40">
        <v>2</v>
      </c>
      <c r="BD36" s="40">
        <v>2</v>
      </c>
      <c r="BE36" s="40"/>
      <c r="BF36" s="19" t="s">
        <v>40</v>
      </c>
      <c r="BG36" s="1444">
        <v>1</v>
      </c>
      <c r="BH36" s="1444">
        <v>1</v>
      </c>
      <c r="BI36" s="1444">
        <v>2</v>
      </c>
      <c r="BJ36" s="1444">
        <v>0</v>
      </c>
      <c r="BK36" s="1444">
        <v>2</v>
      </c>
      <c r="BL36" s="1444">
        <v>2</v>
      </c>
      <c r="BM36" s="1444">
        <v>3</v>
      </c>
    </row>
    <row r="37" spans="1:65" x14ac:dyDescent="0.25">
      <c r="A37" s="15" t="s">
        <v>200</v>
      </c>
      <c r="B37" s="15" t="s">
        <v>76</v>
      </c>
      <c r="C37" s="53">
        <f>SUM(V37                                                                                                                                                                                                                          : INDEX(V37:AG37,$B$2))</f>
        <v>1544</v>
      </c>
      <c r="D37" s="53">
        <f>SUM(AH37                                                                                                                                                                                                                      : INDEX(AH37:AS37,$B$2))</f>
        <v>1458</v>
      </c>
      <c r="E37" s="53">
        <f>SUM(AT37                                                                                                                                                                                                                       : INDEX(AT37:BE37,$B$2))</f>
        <v>2314</v>
      </c>
      <c r="F37" s="53">
        <f>SUM(BG37                                                                                                                                                                                                                         : INDEX(BG37:BR37,$B$2))</f>
        <v>2187</v>
      </c>
      <c r="H37" s="4">
        <f>SUM(V37:X37)</f>
        <v>521</v>
      </c>
      <c r="I37" s="4">
        <f>SUM(Y37:AA37)</f>
        <v>792</v>
      </c>
      <c r="J37" s="4">
        <f>SUM(AB37:AD37)</f>
        <v>684</v>
      </c>
      <c r="K37" s="4">
        <f>SUM(AE37:AG37)</f>
        <v>754</v>
      </c>
      <c r="L37" s="4">
        <f>SUM(AH37:AJ37)</f>
        <v>468</v>
      </c>
      <c r="M37" s="4">
        <f>SUM(AK37:AM37)</f>
        <v>744</v>
      </c>
      <c r="N37" s="4">
        <f>SUM(AN37:AP37)</f>
        <v>815</v>
      </c>
      <c r="O37" s="4">
        <f>SUM(AQ37:AS37)</f>
        <v>1067</v>
      </c>
      <c r="P37" s="4">
        <f>SUM(AT37:AV37)</f>
        <v>918</v>
      </c>
      <c r="Q37" s="4">
        <f>SUM(AW37:AY37)</f>
        <v>1058</v>
      </c>
      <c r="R37" s="4">
        <f>SUM(AZ37:BB37)</f>
        <v>1253</v>
      </c>
      <c r="S37" s="4">
        <f>SUM(BC37:BE37)</f>
        <v>1766</v>
      </c>
      <c r="T37" s="1244">
        <f>SUM(BG37:BI37)</f>
        <v>795</v>
      </c>
      <c r="U37" s="1"/>
      <c r="V37" s="4">
        <v>218</v>
      </c>
      <c r="W37" s="4">
        <v>73</v>
      </c>
      <c r="X37" s="4">
        <v>230</v>
      </c>
      <c r="Y37" s="4">
        <v>308</v>
      </c>
      <c r="Z37" s="4">
        <v>224</v>
      </c>
      <c r="AA37" s="4">
        <v>260</v>
      </c>
      <c r="AB37" s="4">
        <v>231</v>
      </c>
      <c r="AC37" s="4">
        <v>228</v>
      </c>
      <c r="AD37" s="4">
        <v>225</v>
      </c>
      <c r="AE37" s="4">
        <v>187</v>
      </c>
      <c r="AF37" s="4">
        <v>314</v>
      </c>
      <c r="AG37" s="4">
        <v>253</v>
      </c>
      <c r="AH37" s="4">
        <v>71</v>
      </c>
      <c r="AI37" s="4">
        <v>74</v>
      </c>
      <c r="AJ37" s="4">
        <v>323</v>
      </c>
      <c r="AK37" s="4">
        <v>210</v>
      </c>
      <c r="AL37" s="4">
        <v>217</v>
      </c>
      <c r="AM37" s="4">
        <v>317</v>
      </c>
      <c r="AN37" s="4">
        <v>246</v>
      </c>
      <c r="AO37" s="4">
        <v>239</v>
      </c>
      <c r="AP37" s="4">
        <v>330</v>
      </c>
      <c r="AQ37" s="4">
        <v>307</v>
      </c>
      <c r="AR37" s="4">
        <v>377</v>
      </c>
      <c r="AS37" s="4">
        <v>383</v>
      </c>
      <c r="AT37" s="40">
        <v>189</v>
      </c>
      <c r="AU37" s="40">
        <v>381</v>
      </c>
      <c r="AV37" s="40">
        <v>348</v>
      </c>
      <c r="AW37" s="40">
        <v>294</v>
      </c>
      <c r="AX37" s="40">
        <v>352</v>
      </c>
      <c r="AY37" s="40">
        <v>412</v>
      </c>
      <c r="AZ37" s="40">
        <v>338</v>
      </c>
      <c r="BA37" s="40">
        <v>442</v>
      </c>
      <c r="BB37" s="40">
        <v>473</v>
      </c>
      <c r="BC37" s="40">
        <v>372</v>
      </c>
      <c r="BD37" s="40">
        <v>628</v>
      </c>
      <c r="BE37" s="40">
        <v>766</v>
      </c>
      <c r="BF37" s="19" t="s">
        <v>59</v>
      </c>
      <c r="BG37" s="1444">
        <v>322</v>
      </c>
      <c r="BH37" s="1444">
        <v>130</v>
      </c>
      <c r="BI37" s="1444">
        <v>343</v>
      </c>
      <c r="BJ37" s="1444">
        <v>267</v>
      </c>
      <c r="BK37" s="1444">
        <v>306</v>
      </c>
      <c r="BL37" s="1444">
        <v>499</v>
      </c>
      <c r="BM37" s="1444">
        <v>320</v>
      </c>
    </row>
    <row r="38" spans="1:65" x14ac:dyDescent="0.25">
      <c r="A38" s="15" t="s">
        <v>225</v>
      </c>
      <c r="B38" s="15" t="s">
        <v>77</v>
      </c>
      <c r="C38" s="53">
        <f>SUM(V38                                                                                                                                                                                                                      : INDEX(V38:AG38,$B$2))</f>
        <v>280</v>
      </c>
      <c r="D38" s="53">
        <f>SUM(AH38                                                                                                                                                                                                                      : INDEX(AH38:AS38,$B$2))</f>
        <v>166</v>
      </c>
      <c r="E38" s="53">
        <f>SUM(AT38                                                                                                                                                                                                                       : INDEX(AT38:BE38,$B$2))</f>
        <v>206</v>
      </c>
      <c r="F38" s="53">
        <f>SUM(BG38                                                                                                                                                                                                                         : INDEX(BG38:BR38,$B$2))</f>
        <v>212</v>
      </c>
      <c r="H38" s="4">
        <f>SUM(V38:X38)</f>
        <v>116</v>
      </c>
      <c r="I38" s="4">
        <f>SUM(Y38:AA38)</f>
        <v>139</v>
      </c>
      <c r="J38" s="4">
        <f>SUM(AB38:AD38)</f>
        <v>84</v>
      </c>
      <c r="K38" s="4">
        <f>SUM(AE38:AG38)</f>
        <v>63</v>
      </c>
      <c r="L38" s="4">
        <f>SUM(AH38:AJ38)</f>
        <v>43</v>
      </c>
      <c r="M38" s="4">
        <f>SUM(AK38:AM38)</f>
        <v>101</v>
      </c>
      <c r="N38" s="4">
        <f>SUM(AN38:AP38)</f>
        <v>91</v>
      </c>
      <c r="O38" s="4">
        <f>SUM(AQ38:AS38)</f>
        <v>163</v>
      </c>
      <c r="P38" s="4">
        <f>SUM(AT38:AV38)</f>
        <v>117</v>
      </c>
      <c r="Q38" s="4">
        <f>SUM(AW38:AY38)</f>
        <v>60</v>
      </c>
      <c r="R38" s="4">
        <f>SUM(AZ38:BB38)</f>
        <v>122</v>
      </c>
      <c r="S38" s="4">
        <f>SUM(BC38:BE38)</f>
        <v>131</v>
      </c>
      <c r="T38" s="1244">
        <f>SUM(BG38:BI38)</f>
        <v>73</v>
      </c>
      <c r="U38" s="1"/>
      <c r="V38" s="4">
        <v>49</v>
      </c>
      <c r="W38" s="4">
        <v>15</v>
      </c>
      <c r="X38" s="4">
        <v>52</v>
      </c>
      <c r="Y38" s="4">
        <v>65</v>
      </c>
      <c r="Z38" s="4">
        <v>36</v>
      </c>
      <c r="AA38" s="4">
        <v>38</v>
      </c>
      <c r="AB38" s="4">
        <v>25</v>
      </c>
      <c r="AC38" s="4">
        <v>24</v>
      </c>
      <c r="AD38" s="4">
        <v>35</v>
      </c>
      <c r="AE38" s="4">
        <v>25</v>
      </c>
      <c r="AF38" s="4">
        <v>18</v>
      </c>
      <c r="AG38" s="4">
        <v>20</v>
      </c>
      <c r="AH38" s="4">
        <v>6</v>
      </c>
      <c r="AI38" s="4">
        <v>3</v>
      </c>
      <c r="AJ38" s="4">
        <v>34</v>
      </c>
      <c r="AK38" s="4">
        <v>17</v>
      </c>
      <c r="AL38" s="4">
        <v>40</v>
      </c>
      <c r="AM38" s="4">
        <v>44</v>
      </c>
      <c r="AN38" s="4">
        <v>22</v>
      </c>
      <c r="AO38" s="4">
        <v>28</v>
      </c>
      <c r="AP38" s="4">
        <v>41</v>
      </c>
      <c r="AQ38" s="4">
        <v>54</v>
      </c>
      <c r="AR38" s="4">
        <v>70</v>
      </c>
      <c r="AS38" s="4">
        <v>39</v>
      </c>
      <c r="AT38" s="40">
        <v>39</v>
      </c>
      <c r="AU38" s="40">
        <v>58</v>
      </c>
      <c r="AV38" s="40">
        <v>20</v>
      </c>
      <c r="AW38" s="40">
        <v>22</v>
      </c>
      <c r="AX38" s="40">
        <v>18</v>
      </c>
      <c r="AY38" s="40">
        <v>20</v>
      </c>
      <c r="AZ38" s="40">
        <v>29</v>
      </c>
      <c r="BA38" s="40">
        <v>48</v>
      </c>
      <c r="BB38" s="40">
        <v>45</v>
      </c>
      <c r="BC38" s="40">
        <v>33</v>
      </c>
      <c r="BD38" s="40">
        <v>61</v>
      </c>
      <c r="BE38" s="40">
        <v>37</v>
      </c>
      <c r="BF38" s="19" t="s">
        <v>77</v>
      </c>
      <c r="BG38" s="1444">
        <v>18</v>
      </c>
      <c r="BH38" s="1444">
        <v>22</v>
      </c>
      <c r="BI38" s="1444">
        <v>33</v>
      </c>
      <c r="BJ38" s="1444">
        <v>26</v>
      </c>
      <c r="BK38" s="1444">
        <v>40</v>
      </c>
      <c r="BL38" s="1444">
        <v>41</v>
      </c>
      <c r="BM38" s="1444">
        <v>32</v>
      </c>
    </row>
    <row r="39" spans="1:65" x14ac:dyDescent="0.25">
      <c r="A39" s="35" t="s">
        <v>32</v>
      </c>
      <c r="L39" s="4"/>
      <c r="M39" s="4"/>
      <c r="N39" s="4"/>
      <c r="O39" s="4"/>
    </row>
    <row r="40" spans="1:65" x14ac:dyDescent="0.25">
      <c r="A40" s="36"/>
      <c r="B40" s="20" t="s">
        <v>42</v>
      </c>
      <c r="C40" s="1253" t="str">
        <f>$C$3</f>
        <v>YTD '15</v>
      </c>
      <c r="D40" s="1254" t="str">
        <f>$D$3</f>
        <v>YTD '16</v>
      </c>
      <c r="E40" s="1255" t="str">
        <f>$E$3</f>
        <v>YTD '17</v>
      </c>
      <c r="F40" s="1256" t="str">
        <f>$F$3</f>
        <v>YTD '18</v>
      </c>
      <c r="G40" s="2" t="s">
        <v>32</v>
      </c>
      <c r="H40" s="24" t="str">
        <f>$H$3</f>
        <v>Q1 '15</v>
      </c>
      <c r="I40" s="24" t="str">
        <f>$I$3</f>
        <v>Q2 '15</v>
      </c>
      <c r="J40" s="24" t="str">
        <f>$J$3</f>
        <v>Q3 '15</v>
      </c>
      <c r="K40" s="24" t="str">
        <f>$K$3</f>
        <v>Q4 '15</v>
      </c>
      <c r="L40" s="26" t="str">
        <f>$L$3</f>
        <v>Q1 '16</v>
      </c>
      <c r="M40" s="26" t="str">
        <f>$M$3</f>
        <v>Q2 '16</v>
      </c>
      <c r="N40" s="26" t="str">
        <f>$N$3</f>
        <v>Q3 '16</v>
      </c>
      <c r="O40" s="26" t="str">
        <f>$O$3</f>
        <v>Q4 '16</v>
      </c>
      <c r="P40" s="24" t="str">
        <f>$P$3</f>
        <v>Q1 '17</v>
      </c>
      <c r="Q40" s="24" t="str">
        <f>$Q$3</f>
        <v>Q2 '17</v>
      </c>
      <c r="R40" s="24" t="str">
        <f>$R$3</f>
        <v>Q3 '17</v>
      </c>
      <c r="S40" s="24" t="str">
        <f>$S$3</f>
        <v>Q4 '17</v>
      </c>
      <c r="T40" s="1241" t="str">
        <f>$T$3</f>
        <v>Q1'28</v>
      </c>
      <c r="U40" s="16" t="s">
        <v>32</v>
      </c>
      <c r="V40" s="24" t="s">
        <v>0</v>
      </c>
      <c r="W40" s="24" t="s">
        <v>1</v>
      </c>
      <c r="X40" s="24" t="s">
        <v>2</v>
      </c>
      <c r="Y40" s="24" t="s">
        <v>3</v>
      </c>
      <c r="Z40" s="24" t="s">
        <v>4</v>
      </c>
      <c r="AA40" s="24" t="s">
        <v>5</v>
      </c>
      <c r="AB40" s="24" t="s">
        <v>6</v>
      </c>
      <c r="AC40" s="24" t="s">
        <v>7</v>
      </c>
      <c r="AD40" s="24" t="s">
        <v>8</v>
      </c>
      <c r="AE40" s="24" t="s">
        <v>9</v>
      </c>
      <c r="AF40" s="24" t="s">
        <v>10</v>
      </c>
      <c r="AG40" s="24" t="s">
        <v>11</v>
      </c>
      <c r="AH40" s="25" t="s">
        <v>12</v>
      </c>
      <c r="AI40" s="25" t="s">
        <v>13</v>
      </c>
      <c r="AJ40" s="25" t="s">
        <v>14</v>
      </c>
      <c r="AK40" s="25" t="s">
        <v>15</v>
      </c>
      <c r="AL40" s="25" t="s">
        <v>16</v>
      </c>
      <c r="AM40" s="25" t="s">
        <v>17</v>
      </c>
      <c r="AN40" s="25" t="s">
        <v>18</v>
      </c>
      <c r="AO40" s="25" t="s">
        <v>19</v>
      </c>
      <c r="AP40" s="25" t="s">
        <v>20</v>
      </c>
      <c r="AQ40" s="25" t="s">
        <v>21</v>
      </c>
      <c r="AR40" s="25" t="s">
        <v>22</v>
      </c>
      <c r="AS40" s="25" t="s">
        <v>23</v>
      </c>
      <c r="AT40" s="22" t="s">
        <v>24</v>
      </c>
      <c r="AU40" s="22" t="s">
        <v>25</v>
      </c>
      <c r="AV40" s="22" t="s">
        <v>26</v>
      </c>
      <c r="AW40" s="22" t="s">
        <v>27</v>
      </c>
      <c r="AX40" s="22" t="s">
        <v>28</v>
      </c>
      <c r="AY40" s="22" t="s">
        <v>29</v>
      </c>
      <c r="AZ40" s="27" t="s">
        <v>96</v>
      </c>
      <c r="BA40" s="27" t="s">
        <v>97</v>
      </c>
      <c r="BB40" s="27" t="s">
        <v>98</v>
      </c>
      <c r="BC40" s="27" t="s">
        <v>99</v>
      </c>
      <c r="BD40" s="27" t="s">
        <v>100</v>
      </c>
      <c r="BE40" s="27" t="s">
        <v>101</v>
      </c>
      <c r="BF40" s="1241" t="s">
        <v>748</v>
      </c>
      <c r="BG40" s="1241" t="s">
        <v>749</v>
      </c>
      <c r="BH40" s="1241" t="s">
        <v>750</v>
      </c>
      <c r="BI40" s="1241" t="s">
        <v>751</v>
      </c>
      <c r="BJ40" s="1241" t="s">
        <v>752</v>
      </c>
      <c r="BK40" s="1241" t="s">
        <v>753</v>
      </c>
      <c r="BL40" s="1241" t="s">
        <v>1009</v>
      </c>
      <c r="BM40" s="1241" t="s">
        <v>1155</v>
      </c>
    </row>
    <row r="41" spans="1:65" x14ac:dyDescent="0.25">
      <c r="B41" s="19" t="s">
        <v>84</v>
      </c>
      <c r="C41" s="53">
        <f>INDEX(V41:AG41,$B$2)</f>
        <v>471</v>
      </c>
      <c r="D41" s="53">
        <f>INDEX(AH41:AS41,$B$2)</f>
        <v>533</v>
      </c>
      <c r="E41" s="53">
        <f xml:space="preserve"> INDEX(AT41:BE41,$B$2)</f>
        <v>621</v>
      </c>
      <c r="F41" s="53">
        <f xml:space="preserve"> INDEX(BG41:BR41,$B$2)</f>
        <v>584</v>
      </c>
      <c r="H41" s="4">
        <f>INDEX(V41:X41,3)</f>
        <v>388</v>
      </c>
      <c r="I41" s="4">
        <f>INDEX(Y41:AA41,3)</f>
        <v>466</v>
      </c>
      <c r="J41" s="4">
        <f>INDEX(AB41:AD41,3)</f>
        <v>486</v>
      </c>
      <c r="K41" s="4">
        <f>INDEX(AE41:AG41,3)</f>
        <v>506</v>
      </c>
      <c r="L41" s="4">
        <f>INDEX(AH41:AJ41,3)</f>
        <v>523</v>
      </c>
      <c r="M41" s="4">
        <f>INDEX(AK41:AM41,3)</f>
        <v>565</v>
      </c>
      <c r="N41" s="4">
        <f>INDEX(AN41:AP41,3)</f>
        <v>560</v>
      </c>
      <c r="O41" s="4">
        <f>INDEX(AQ41:AS41,3)</f>
        <v>631</v>
      </c>
      <c r="P41" s="4">
        <f>INDEX(AT41:AV41,3)</f>
        <v>717</v>
      </c>
      <c r="Q41" s="4">
        <f>INDEX(AW41:AY41,3)</f>
        <v>658</v>
      </c>
      <c r="R41" s="4">
        <f>INDEX(AZ41:BB41,3)</f>
        <v>665</v>
      </c>
      <c r="S41" s="4">
        <f>INDEX(BC41:BE41,3)</f>
        <v>662</v>
      </c>
      <c r="T41" s="1244">
        <f>INDEX(BG41:BI41,IF(B2&lt;=3,B2,3))</f>
        <v>669</v>
      </c>
      <c r="U41" s="1"/>
      <c r="V41" s="4">
        <f t="shared" ref="V41:BE41" si="63">SUM(V22:V26)</f>
        <v>329</v>
      </c>
      <c r="W41" s="4">
        <f t="shared" si="63"/>
        <v>340</v>
      </c>
      <c r="X41" s="4">
        <f t="shared" si="63"/>
        <v>388</v>
      </c>
      <c r="Y41" s="4">
        <f t="shared" si="63"/>
        <v>439</v>
      </c>
      <c r="Z41" s="4">
        <f t="shared" si="63"/>
        <v>465</v>
      </c>
      <c r="AA41" s="4">
        <f t="shared" si="63"/>
        <v>466</v>
      </c>
      <c r="AB41" s="4">
        <f t="shared" si="63"/>
        <v>471</v>
      </c>
      <c r="AC41" s="4">
        <f t="shared" si="63"/>
        <v>473</v>
      </c>
      <c r="AD41" s="4">
        <f t="shared" si="63"/>
        <v>486</v>
      </c>
      <c r="AE41" s="4">
        <f t="shared" si="63"/>
        <v>507</v>
      </c>
      <c r="AF41" s="4">
        <f t="shared" si="63"/>
        <v>513</v>
      </c>
      <c r="AG41" s="4">
        <f t="shared" si="63"/>
        <v>506</v>
      </c>
      <c r="AH41" s="4">
        <f t="shared" si="63"/>
        <v>510</v>
      </c>
      <c r="AI41" s="4">
        <f t="shared" si="63"/>
        <v>495</v>
      </c>
      <c r="AJ41" s="4">
        <f t="shared" si="63"/>
        <v>523</v>
      </c>
      <c r="AK41" s="4">
        <f t="shared" si="63"/>
        <v>547</v>
      </c>
      <c r="AL41" s="4">
        <f t="shared" si="63"/>
        <v>570</v>
      </c>
      <c r="AM41" s="4">
        <f t="shared" si="63"/>
        <v>565</v>
      </c>
      <c r="AN41" s="4">
        <f t="shared" si="63"/>
        <v>533</v>
      </c>
      <c r="AO41" s="4">
        <f t="shared" si="63"/>
        <v>556</v>
      </c>
      <c r="AP41" s="4">
        <f t="shared" si="63"/>
        <v>560</v>
      </c>
      <c r="AQ41" s="4">
        <f t="shared" si="63"/>
        <v>585</v>
      </c>
      <c r="AR41" s="4">
        <f t="shared" si="63"/>
        <v>621</v>
      </c>
      <c r="AS41" s="4">
        <f t="shared" si="63"/>
        <v>631</v>
      </c>
      <c r="AT41" s="4">
        <f t="shared" si="63"/>
        <v>639</v>
      </c>
      <c r="AU41" s="4">
        <f t="shared" si="63"/>
        <v>697</v>
      </c>
      <c r="AV41" s="4">
        <f t="shared" si="63"/>
        <v>717</v>
      </c>
      <c r="AW41" s="4">
        <f t="shared" si="63"/>
        <v>677</v>
      </c>
      <c r="AX41" s="4">
        <f t="shared" si="63"/>
        <v>680</v>
      </c>
      <c r="AY41" s="4">
        <f t="shared" si="63"/>
        <v>658</v>
      </c>
      <c r="AZ41" s="4">
        <f t="shared" si="63"/>
        <v>621</v>
      </c>
      <c r="BA41" s="4">
        <f t="shared" si="63"/>
        <v>651</v>
      </c>
      <c r="BB41" s="4">
        <f t="shared" si="63"/>
        <v>665</v>
      </c>
      <c r="BC41" s="4">
        <f t="shared" si="63"/>
        <v>619</v>
      </c>
      <c r="BD41" s="4">
        <f t="shared" si="63"/>
        <v>645</v>
      </c>
      <c r="BE41" s="4">
        <f t="shared" si="63"/>
        <v>662</v>
      </c>
      <c r="BF41" s="19" t="s">
        <v>1010</v>
      </c>
      <c r="BG41" s="1445">
        <v>657</v>
      </c>
      <c r="BH41" s="1445">
        <v>673</v>
      </c>
      <c r="BI41" s="1445">
        <v>669</v>
      </c>
      <c r="BJ41" s="1445">
        <v>603</v>
      </c>
      <c r="BK41" s="1445">
        <v>622</v>
      </c>
      <c r="BL41" s="1445">
        <v>621</v>
      </c>
      <c r="BM41" s="1445">
        <v>584</v>
      </c>
    </row>
    <row r="42" spans="1:65" x14ac:dyDescent="0.25">
      <c r="A42" s="69"/>
      <c r="B42" s="19" t="s">
        <v>79</v>
      </c>
      <c r="C42" s="55">
        <f>IFERROR(C43/SUM(C22:C26),"-")</f>
        <v>0.31634819532908703</v>
      </c>
      <c r="D42" s="55">
        <f>IFERROR(D43/SUM(D22:D26),"-")</f>
        <v>0.26641651031894936</v>
      </c>
      <c r="E42" s="55">
        <f>IFERROR(E43/SUM(E22:E26),"-")</f>
        <v>0.23993558776167473</v>
      </c>
      <c r="F42" s="55">
        <f>IFERROR(F43/SUM(F22:F26),"-")</f>
        <v>0.25684931506849318</v>
      </c>
      <c r="H42" s="55">
        <f t="shared" ref="H42:T42" si="64">IFERROR(H43/SUM(H22:H26),"-")</f>
        <v>0.35824742268041238</v>
      </c>
      <c r="I42" s="55">
        <f t="shared" si="64"/>
        <v>0.3261802575107296</v>
      </c>
      <c r="J42" s="55">
        <f t="shared" si="64"/>
        <v>0.27160493827160492</v>
      </c>
      <c r="K42" s="55">
        <f t="shared" si="64"/>
        <v>0.30632411067193677</v>
      </c>
      <c r="L42" s="55">
        <f t="shared" si="64"/>
        <v>0.30401529636711283</v>
      </c>
      <c r="M42" s="55">
        <f t="shared" si="64"/>
        <v>0.29557522123893804</v>
      </c>
      <c r="N42" s="55">
        <f t="shared" si="64"/>
        <v>0.27142857142857141</v>
      </c>
      <c r="O42" s="55">
        <f t="shared" si="64"/>
        <v>0.28843106180665612</v>
      </c>
      <c r="P42" s="55">
        <f t="shared" si="64"/>
        <v>0.24825662482566249</v>
      </c>
      <c r="Q42" s="55">
        <f t="shared" si="64"/>
        <v>0.2796352583586626</v>
      </c>
      <c r="R42" s="55">
        <f t="shared" si="64"/>
        <v>0.30526315789473685</v>
      </c>
      <c r="S42" s="55">
        <f t="shared" si="64"/>
        <v>0.38670694864048338</v>
      </c>
      <c r="T42" s="1250">
        <f t="shared" si="64"/>
        <v>0.24065769805680121</v>
      </c>
      <c r="U42" s="1"/>
      <c r="V42" s="55">
        <f t="shared" ref="V42:BE42" si="65">IFERROR(V43/SUM(V22:V26),"-")</f>
        <v>0.41337386018237082</v>
      </c>
      <c r="W42" s="55">
        <f t="shared" si="65"/>
        <v>0.1588235294117647</v>
      </c>
      <c r="X42" s="55">
        <f t="shared" si="65"/>
        <v>0.35824742268041238</v>
      </c>
      <c r="Y42" s="55">
        <f t="shared" si="65"/>
        <v>0.41230068337129838</v>
      </c>
      <c r="Z42" s="55">
        <f t="shared" si="65"/>
        <v>0.30537634408602149</v>
      </c>
      <c r="AA42" s="55">
        <f t="shared" si="65"/>
        <v>0.3261802575107296</v>
      </c>
      <c r="AB42" s="55">
        <f t="shared" si="65"/>
        <v>0.31634819532908703</v>
      </c>
      <c r="AC42" s="55">
        <f t="shared" si="65"/>
        <v>0.33615221987315008</v>
      </c>
      <c r="AD42" s="55">
        <f t="shared" si="65"/>
        <v>0.27160493827160492</v>
      </c>
      <c r="AE42" s="55">
        <f t="shared" si="65"/>
        <v>0.23274161735700197</v>
      </c>
      <c r="AF42" s="55">
        <f t="shared" si="65"/>
        <v>0.33528265107212474</v>
      </c>
      <c r="AG42" s="55">
        <f t="shared" si="65"/>
        <v>0.30632411067193677</v>
      </c>
      <c r="AH42" s="55">
        <f t="shared" si="65"/>
        <v>0.11568627450980393</v>
      </c>
      <c r="AI42" s="55">
        <f t="shared" si="65"/>
        <v>9.8989898989898989E-2</v>
      </c>
      <c r="AJ42" s="55">
        <f t="shared" si="65"/>
        <v>0.30401529636711283</v>
      </c>
      <c r="AK42" s="55">
        <f t="shared" si="65"/>
        <v>0.23217550274223034</v>
      </c>
      <c r="AL42" s="55">
        <f t="shared" si="65"/>
        <v>0.20877192982456141</v>
      </c>
      <c r="AM42" s="55">
        <f t="shared" si="65"/>
        <v>0.29557522123893804</v>
      </c>
      <c r="AN42" s="55">
        <f t="shared" si="65"/>
        <v>0.26641651031894936</v>
      </c>
      <c r="AO42" s="55">
        <f t="shared" si="65"/>
        <v>0.25</v>
      </c>
      <c r="AP42" s="55">
        <f t="shared" si="65"/>
        <v>0.27142857142857141</v>
      </c>
      <c r="AQ42" s="55">
        <f t="shared" si="65"/>
        <v>0.25299145299145298</v>
      </c>
      <c r="AR42" s="55">
        <f t="shared" si="65"/>
        <v>0.29307568438003223</v>
      </c>
      <c r="AS42" s="55">
        <f t="shared" si="65"/>
        <v>0.28843106180665612</v>
      </c>
      <c r="AT42" s="55">
        <f t="shared" si="65"/>
        <v>0.16901408450704225</v>
      </c>
      <c r="AU42" s="55">
        <f t="shared" si="65"/>
        <v>0.24103299856527977</v>
      </c>
      <c r="AV42" s="55">
        <f t="shared" si="65"/>
        <v>0.24825662482566249</v>
      </c>
      <c r="AW42" s="55">
        <f t="shared" si="65"/>
        <v>0.22304283604135894</v>
      </c>
      <c r="AX42" s="55">
        <f t="shared" si="65"/>
        <v>0.22205882352941175</v>
      </c>
      <c r="AY42" s="55">
        <f t="shared" si="65"/>
        <v>0.2796352583586626</v>
      </c>
      <c r="AZ42" s="55">
        <f t="shared" si="65"/>
        <v>0.23993558776167473</v>
      </c>
      <c r="BA42" s="55">
        <f t="shared" si="65"/>
        <v>0.29032258064516131</v>
      </c>
      <c r="BB42" s="55">
        <f t="shared" si="65"/>
        <v>0.30526315789473685</v>
      </c>
      <c r="BC42" s="55">
        <f t="shared" si="65"/>
        <v>0.27140549273021003</v>
      </c>
      <c r="BD42" s="55">
        <f t="shared" si="65"/>
        <v>0.35348837209302325</v>
      </c>
      <c r="BE42" s="55">
        <f t="shared" si="65"/>
        <v>0.38670694864048338</v>
      </c>
      <c r="BF42" s="19" t="s">
        <v>79</v>
      </c>
      <c r="BG42" s="1445">
        <v>0.23135463893413544</v>
      </c>
      <c r="BH42" s="1445">
        <v>0.10549777001142502</v>
      </c>
      <c r="BI42" s="1445">
        <v>0.24065770208835602</v>
      </c>
      <c r="BJ42" s="1445">
        <v>0.20895522832870483</v>
      </c>
      <c r="BK42" s="1445">
        <v>0.23794212937355042</v>
      </c>
      <c r="BL42" s="1445">
        <v>0.32850241661071777</v>
      </c>
      <c r="BM42" s="1445">
        <v>0.25684931874275208</v>
      </c>
    </row>
    <row r="43" spans="1:65" x14ac:dyDescent="0.25">
      <c r="A43" s="69" t="s">
        <v>226</v>
      </c>
      <c r="B43" s="19" t="s">
        <v>85</v>
      </c>
      <c r="C43" s="53">
        <f>INDEX(V43:AG43,$B$2)</f>
        <v>149</v>
      </c>
      <c r="D43" s="53">
        <f xml:space="preserve"> INDEX(AH43:AS43,$B$2)</f>
        <v>142</v>
      </c>
      <c r="E43" s="53">
        <f xml:space="preserve"> INDEX(AT43:BE43,$B$2)</f>
        <v>149</v>
      </c>
      <c r="F43" s="53">
        <f xml:space="preserve"> INDEX(BG43:BR43,$B$2)</f>
        <v>150</v>
      </c>
      <c r="H43" s="4">
        <f>INDEX(V43:X43,3)</f>
        <v>139</v>
      </c>
      <c r="I43" s="4">
        <f>INDEX(Y43:AA43,3)</f>
        <v>152</v>
      </c>
      <c r="J43" s="4">
        <f>INDEX(AB43:AD43,3)</f>
        <v>132</v>
      </c>
      <c r="K43" s="4">
        <f>INDEX(AE43:AG43,3)</f>
        <v>155</v>
      </c>
      <c r="L43" s="4">
        <f>INDEX(AH43:AJ43,3)</f>
        <v>159</v>
      </c>
      <c r="M43" s="4">
        <f>INDEX(AK43:AM43,3)</f>
        <v>167</v>
      </c>
      <c r="N43" s="4">
        <f>INDEX(AN43:AP43,3)</f>
        <v>152</v>
      </c>
      <c r="O43" s="4">
        <f>INDEX(AQ43:AS43,3)</f>
        <v>182</v>
      </c>
      <c r="P43" s="4">
        <f>INDEX(AT43:AV43,3)</f>
        <v>178</v>
      </c>
      <c r="Q43" s="4">
        <f>INDEX(AW43:AY43,3)</f>
        <v>184</v>
      </c>
      <c r="R43" s="4">
        <f>INDEX(AZ43:BB43,3)</f>
        <v>203</v>
      </c>
      <c r="S43" s="4">
        <f>INDEX(BC43:BE43,3)</f>
        <v>256</v>
      </c>
      <c r="T43" s="1244">
        <f>INDEX(BG43:BI43,IF(B2&lt;=3, B2, 3))</f>
        <v>161</v>
      </c>
      <c r="U43" s="1"/>
      <c r="V43" s="4">
        <v>136</v>
      </c>
      <c r="W43" s="4">
        <v>54</v>
      </c>
      <c r="X43" s="4">
        <v>139</v>
      </c>
      <c r="Y43" s="4">
        <v>181</v>
      </c>
      <c r="Z43" s="4">
        <v>142</v>
      </c>
      <c r="AA43" s="4">
        <v>152</v>
      </c>
      <c r="AB43" s="4">
        <v>149</v>
      </c>
      <c r="AC43" s="4">
        <v>159</v>
      </c>
      <c r="AD43" s="4">
        <v>132</v>
      </c>
      <c r="AE43" s="4">
        <v>118</v>
      </c>
      <c r="AF43" s="4">
        <v>172</v>
      </c>
      <c r="AG43" s="4">
        <v>155</v>
      </c>
      <c r="AH43" s="4">
        <v>59</v>
      </c>
      <c r="AI43" s="4">
        <v>49</v>
      </c>
      <c r="AJ43" s="4">
        <v>159</v>
      </c>
      <c r="AK43" s="4">
        <v>127</v>
      </c>
      <c r="AL43" s="4">
        <v>119</v>
      </c>
      <c r="AM43" s="4">
        <v>167</v>
      </c>
      <c r="AN43" s="4">
        <v>142</v>
      </c>
      <c r="AO43" s="4">
        <v>139</v>
      </c>
      <c r="AP43" s="4">
        <v>152</v>
      </c>
      <c r="AQ43" s="4">
        <v>148</v>
      </c>
      <c r="AR43" s="4">
        <v>182</v>
      </c>
      <c r="AS43" s="4">
        <v>182</v>
      </c>
      <c r="AT43" s="4">
        <v>108</v>
      </c>
      <c r="AU43" s="4">
        <v>168</v>
      </c>
      <c r="AV43" s="4">
        <v>178</v>
      </c>
      <c r="AW43" s="4">
        <v>151</v>
      </c>
      <c r="AX43" s="4">
        <v>151</v>
      </c>
      <c r="AY43" s="4">
        <v>184</v>
      </c>
      <c r="AZ43" s="4">
        <v>149</v>
      </c>
      <c r="BA43" s="4">
        <v>189</v>
      </c>
      <c r="BB43" s="4">
        <v>203</v>
      </c>
      <c r="BC43" s="4">
        <v>168</v>
      </c>
      <c r="BD43" s="4">
        <v>228</v>
      </c>
      <c r="BE43" s="4">
        <v>256</v>
      </c>
      <c r="BF43" s="19" t="s">
        <v>1011</v>
      </c>
      <c r="BG43" s="1445">
        <v>152</v>
      </c>
      <c r="BH43" s="1445">
        <v>71</v>
      </c>
      <c r="BI43" s="1445">
        <v>161</v>
      </c>
      <c r="BJ43" s="1445">
        <v>126</v>
      </c>
      <c r="BK43" s="1445">
        <v>148</v>
      </c>
      <c r="BL43" s="1445">
        <v>204</v>
      </c>
      <c r="BM43" s="1445">
        <v>150</v>
      </c>
    </row>
    <row r="44" spans="1:65" x14ac:dyDescent="0.25">
      <c r="A44" s="69"/>
      <c r="B44" s="19" t="s">
        <v>80</v>
      </c>
      <c r="C44" s="49">
        <f>IFERROR(C77/C43,"-")</f>
        <v>1.5369127516778522</v>
      </c>
      <c r="D44" s="49">
        <f>IFERROR(D77/D43,"-")</f>
        <v>1.732394366197183</v>
      </c>
      <c r="E44" s="49">
        <f>IFERROR(E77/E43,"-")</f>
        <v>2.2684563758389262</v>
      </c>
      <c r="F44" s="49">
        <f>IFERROR(F77/F43,"-")</f>
        <v>2.1333333333333333</v>
      </c>
      <c r="H44" s="49">
        <f>IFERROR(H77/H43,"-")</f>
        <v>1.6115107913669064</v>
      </c>
      <c r="I44" s="49">
        <f t="shared" ref="I44:S44" si="66">IFERROR(I77/I43,"-")</f>
        <v>1.6842105263157894</v>
      </c>
      <c r="J44" s="49">
        <f t="shared" si="66"/>
        <v>1.696969696969697</v>
      </c>
      <c r="K44" s="49">
        <f t="shared" si="66"/>
        <v>1.6</v>
      </c>
      <c r="L44" s="49">
        <f t="shared" si="66"/>
        <v>2.0125786163522013</v>
      </c>
      <c r="M44" s="49">
        <f t="shared" si="66"/>
        <v>1.8862275449101797</v>
      </c>
      <c r="N44" s="49">
        <f t="shared" si="66"/>
        <v>2.1710526315789473</v>
      </c>
      <c r="O44" s="49">
        <f t="shared" si="66"/>
        <v>2.0934065934065935</v>
      </c>
      <c r="P44" s="49">
        <f t="shared" si="66"/>
        <v>1.9438202247191012</v>
      </c>
      <c r="Q44" s="49">
        <f t="shared" si="66"/>
        <v>2.2010869565217392</v>
      </c>
      <c r="R44" s="49">
        <f t="shared" si="66"/>
        <v>2.3300492610837438</v>
      </c>
      <c r="S44" s="49">
        <f t="shared" si="66"/>
        <v>2.9921875</v>
      </c>
      <c r="T44" s="1249">
        <f>IFERROR(T77/T43,"-")</f>
        <v>2.1304347826086958</v>
      </c>
      <c r="U44" s="1"/>
      <c r="V44" s="49">
        <f t="shared" ref="V44:BE44" si="67">IFERROR(V77/V43,"-")</f>
        <v>1.5808823529411764</v>
      </c>
      <c r="W44" s="49">
        <f t="shared" si="67"/>
        <v>1.2592592592592593</v>
      </c>
      <c r="X44" s="49">
        <f t="shared" si="67"/>
        <v>1.6115107913669064</v>
      </c>
      <c r="Y44" s="49">
        <f t="shared" si="67"/>
        <v>1.6629834254143647</v>
      </c>
      <c r="Z44" s="49">
        <f t="shared" si="67"/>
        <v>1.556338028169014</v>
      </c>
      <c r="AA44" s="49">
        <f t="shared" si="67"/>
        <v>1.6842105263157894</v>
      </c>
      <c r="AB44" s="49">
        <f t="shared" si="67"/>
        <v>1.5369127516778522</v>
      </c>
      <c r="AC44" s="49">
        <f t="shared" si="67"/>
        <v>1.4276729559748427</v>
      </c>
      <c r="AD44" s="49">
        <f t="shared" si="67"/>
        <v>1.696969696969697</v>
      </c>
      <c r="AE44" s="49">
        <f t="shared" si="67"/>
        <v>1.5677966101694916</v>
      </c>
      <c r="AF44" s="49">
        <f t="shared" si="67"/>
        <v>1.808139534883721</v>
      </c>
      <c r="AG44" s="49">
        <f t="shared" si="67"/>
        <v>1.6</v>
      </c>
      <c r="AH44" s="49">
        <f t="shared" si="67"/>
        <v>1.2033898305084745</v>
      </c>
      <c r="AI44" s="49">
        <f t="shared" si="67"/>
        <v>1.510204081632653</v>
      </c>
      <c r="AJ44" s="49">
        <f t="shared" si="67"/>
        <v>2.0125786163522013</v>
      </c>
      <c r="AK44" s="49">
        <f t="shared" si="67"/>
        <v>1.6220472440944882</v>
      </c>
      <c r="AL44" s="49">
        <f t="shared" si="67"/>
        <v>1.7899159663865547</v>
      </c>
      <c r="AM44" s="49">
        <f t="shared" si="67"/>
        <v>1.8862275449101797</v>
      </c>
      <c r="AN44" s="49">
        <f t="shared" si="67"/>
        <v>1.732394366197183</v>
      </c>
      <c r="AO44" s="49">
        <f t="shared" si="67"/>
        <v>1.7122302158273381</v>
      </c>
      <c r="AP44" s="49">
        <f t="shared" si="67"/>
        <v>2.1710526315789473</v>
      </c>
      <c r="AQ44" s="49">
        <f t="shared" si="67"/>
        <v>2.060810810810811</v>
      </c>
      <c r="AR44" s="49">
        <f t="shared" si="67"/>
        <v>2.0714285714285716</v>
      </c>
      <c r="AS44" s="49">
        <f t="shared" si="67"/>
        <v>2.0934065934065935</v>
      </c>
      <c r="AT44" s="49">
        <f t="shared" si="67"/>
        <v>1.75</v>
      </c>
      <c r="AU44" s="49">
        <f t="shared" si="67"/>
        <v>2.2559523809523809</v>
      </c>
      <c r="AV44" s="49">
        <f t="shared" si="67"/>
        <v>1.9438202247191012</v>
      </c>
      <c r="AW44" s="49">
        <f t="shared" si="67"/>
        <v>1.9139072847682119</v>
      </c>
      <c r="AX44" s="49">
        <f t="shared" si="67"/>
        <v>2.2980132450331126</v>
      </c>
      <c r="AY44" s="49">
        <f t="shared" si="67"/>
        <v>2.2010869565217392</v>
      </c>
      <c r="AZ44" s="49">
        <f t="shared" si="67"/>
        <v>2.2684563758389262</v>
      </c>
      <c r="BA44" s="49">
        <f t="shared" si="67"/>
        <v>2.3386243386243386</v>
      </c>
      <c r="BB44" s="49">
        <f t="shared" si="67"/>
        <v>2.3300492610837438</v>
      </c>
      <c r="BC44" s="49">
        <f t="shared" si="67"/>
        <v>2.2083333333333335</v>
      </c>
      <c r="BD44" s="49">
        <f t="shared" si="67"/>
        <v>2.75</v>
      </c>
      <c r="BE44" s="49">
        <f t="shared" si="67"/>
        <v>2.9921875</v>
      </c>
      <c r="BF44" s="19" t="s">
        <v>80</v>
      </c>
      <c r="BG44" s="1445">
        <v>2.1184210777282715</v>
      </c>
      <c r="BH44" s="1445">
        <v>1.8309859037399292</v>
      </c>
      <c r="BI44" s="1445">
        <v>2.1304347515106201</v>
      </c>
      <c r="BJ44" s="1445">
        <v>2.1190476417541504</v>
      </c>
      <c r="BK44" s="1445">
        <v>2.0675675868988037</v>
      </c>
      <c r="BL44" s="1445">
        <v>2.4460785388946533</v>
      </c>
      <c r="BM44" s="1445">
        <v>2.1333334445953369</v>
      </c>
    </row>
    <row r="45" spans="1:65" x14ac:dyDescent="0.25">
      <c r="A45" s="15" t="s">
        <v>225</v>
      </c>
      <c r="B45" s="19" t="s">
        <v>78</v>
      </c>
      <c r="C45" s="53">
        <f>SUM(V45                                                                                                                                                                                                                           : INDEX(V45:AG45,$B$2))</f>
        <v>280</v>
      </c>
      <c r="D45" s="53">
        <f>SUM(AH45                                                                                                                                                                                                                        : INDEX(AH45:AS45,$B$2))</f>
        <v>166</v>
      </c>
      <c r="E45" s="53">
        <f>SUM(AT45                                                                                                                                                                                                                        : INDEX(AT45:BE45,$B$2))</f>
        <v>206</v>
      </c>
      <c r="F45" s="53">
        <f>SUM(BG45                                                                                                                                                                                                                          : INDEX(BG45:BR45,$B$2))</f>
        <v>212</v>
      </c>
      <c r="H45" s="4">
        <f>SUM(V45:X45)</f>
        <v>116</v>
      </c>
      <c r="I45" s="4">
        <f>SUM(Y45:AA45)</f>
        <v>139</v>
      </c>
      <c r="J45" s="4">
        <f>SUM(AB45:AD45)</f>
        <v>84</v>
      </c>
      <c r="K45" s="4">
        <f>SUM(AE45:AG45)</f>
        <v>63</v>
      </c>
      <c r="L45" s="4">
        <f>SUM(AH45:AJ45)</f>
        <v>43</v>
      </c>
      <c r="M45" s="4">
        <f>SUM(AK45:AM45)</f>
        <v>101</v>
      </c>
      <c r="N45" s="4">
        <f>SUM(AN45:AP45)</f>
        <v>91</v>
      </c>
      <c r="O45" s="4">
        <f>SUM(AQ45:AS45)</f>
        <v>163</v>
      </c>
      <c r="P45" s="4">
        <f>SUM(AT45:AV45)</f>
        <v>117</v>
      </c>
      <c r="Q45" s="4">
        <f>SUM(AW45:AY45)</f>
        <v>60</v>
      </c>
      <c r="R45" s="4">
        <f>SUM(AZ45:BB45)</f>
        <v>122</v>
      </c>
      <c r="S45" s="4">
        <f>SUM(BC45:BE45)</f>
        <v>131</v>
      </c>
      <c r="T45" s="1244">
        <f>SUM(BG45:BI45)</f>
        <v>73</v>
      </c>
      <c r="U45" s="1"/>
      <c r="V45" s="4">
        <v>49</v>
      </c>
      <c r="W45" s="4">
        <v>15</v>
      </c>
      <c r="X45" s="4">
        <v>52</v>
      </c>
      <c r="Y45" s="4">
        <v>65</v>
      </c>
      <c r="Z45" s="4">
        <v>36</v>
      </c>
      <c r="AA45" s="4">
        <v>38</v>
      </c>
      <c r="AB45" s="4">
        <v>25</v>
      </c>
      <c r="AC45" s="4">
        <v>24</v>
      </c>
      <c r="AD45" s="4">
        <v>35</v>
      </c>
      <c r="AE45" s="4">
        <v>25</v>
      </c>
      <c r="AF45" s="4">
        <v>18</v>
      </c>
      <c r="AG45" s="4">
        <v>20</v>
      </c>
      <c r="AH45" s="4">
        <v>6</v>
      </c>
      <c r="AI45" s="4">
        <v>3</v>
      </c>
      <c r="AJ45" s="4">
        <v>34</v>
      </c>
      <c r="AK45" s="4">
        <v>17</v>
      </c>
      <c r="AL45" s="4">
        <v>40</v>
      </c>
      <c r="AM45" s="4">
        <v>44</v>
      </c>
      <c r="AN45" s="4">
        <v>22</v>
      </c>
      <c r="AO45" s="4">
        <v>28</v>
      </c>
      <c r="AP45" s="4">
        <v>41</v>
      </c>
      <c r="AQ45" s="4">
        <v>54</v>
      </c>
      <c r="AR45" s="4">
        <v>70</v>
      </c>
      <c r="AS45" s="4">
        <v>39</v>
      </c>
      <c r="AT45" s="152">
        <f t="shared" ref="AT45:BE45" si="68">SUM(AT32:AT36)</f>
        <v>39</v>
      </c>
      <c r="AU45" s="152">
        <f t="shared" si="68"/>
        <v>58</v>
      </c>
      <c r="AV45" s="152">
        <f t="shared" si="68"/>
        <v>20</v>
      </c>
      <c r="AW45" s="152">
        <f t="shared" si="68"/>
        <v>22</v>
      </c>
      <c r="AX45" s="152">
        <f t="shared" si="68"/>
        <v>18</v>
      </c>
      <c r="AY45" s="152">
        <f t="shared" si="68"/>
        <v>20</v>
      </c>
      <c r="AZ45" s="152">
        <f t="shared" si="68"/>
        <v>29</v>
      </c>
      <c r="BA45" s="152">
        <f t="shared" si="68"/>
        <v>48</v>
      </c>
      <c r="BB45" s="152">
        <f t="shared" si="68"/>
        <v>45</v>
      </c>
      <c r="BC45" s="152">
        <f t="shared" si="68"/>
        <v>33</v>
      </c>
      <c r="BD45" s="152">
        <f t="shared" si="68"/>
        <v>61</v>
      </c>
      <c r="BE45" s="152">
        <f t="shared" si="68"/>
        <v>37</v>
      </c>
      <c r="BF45" s="19" t="s">
        <v>87</v>
      </c>
      <c r="BG45" s="1445">
        <v>18</v>
      </c>
      <c r="BH45" s="1445">
        <v>22</v>
      </c>
      <c r="BI45" s="1445">
        <v>33</v>
      </c>
      <c r="BJ45" s="1445">
        <v>26</v>
      </c>
      <c r="BK45" s="1445">
        <v>40</v>
      </c>
      <c r="BL45" s="1445">
        <v>41</v>
      </c>
      <c r="BM45" s="1445">
        <v>32</v>
      </c>
    </row>
    <row r="46" spans="1:65" x14ac:dyDescent="0.25">
      <c r="A46" s="35" t="s">
        <v>32</v>
      </c>
      <c r="B46" s="19"/>
      <c r="C46" s="49"/>
      <c r="D46" s="49"/>
      <c r="E46" s="49"/>
      <c r="F46" s="48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49"/>
      <c r="BG46" s="1"/>
      <c r="BH46" s="1"/>
      <c r="BI46" s="1"/>
      <c r="BJ46" s="1"/>
      <c r="BK46" s="1"/>
      <c r="BL46" s="1"/>
      <c r="BM46" s="1437"/>
    </row>
    <row r="47" spans="1:65" x14ac:dyDescent="0.25">
      <c r="A47" s="35" t="s">
        <v>32</v>
      </c>
    </row>
    <row r="48" spans="1:65" x14ac:dyDescent="0.25">
      <c r="A48" s="36" t="s">
        <v>207</v>
      </c>
      <c r="B48" s="20" t="s">
        <v>50</v>
      </c>
      <c r="C48" s="1253" t="str">
        <f>$C$3</f>
        <v>YTD '15</v>
      </c>
      <c r="D48" s="1254" t="str">
        <f>$D$3</f>
        <v>YTD '16</v>
      </c>
      <c r="E48" s="1255" t="str">
        <f>$E$3</f>
        <v>YTD '17</v>
      </c>
      <c r="F48" s="1256" t="str">
        <f>$F$3</f>
        <v>YTD '18</v>
      </c>
      <c r="G48" s="2" t="s">
        <v>32</v>
      </c>
      <c r="H48" s="24" t="str">
        <f>$H$3</f>
        <v>Q1 '15</v>
      </c>
      <c r="I48" s="24" t="str">
        <f>$I$3</f>
        <v>Q2 '15</v>
      </c>
      <c r="J48" s="24" t="str">
        <f>$J$3</f>
        <v>Q3 '15</v>
      </c>
      <c r="K48" s="24" t="str">
        <f>$K$3</f>
        <v>Q4 '15</v>
      </c>
      <c r="L48" s="26" t="str">
        <f>$L$3</f>
        <v>Q1 '16</v>
      </c>
      <c r="M48" s="26" t="str">
        <f>$M$3</f>
        <v>Q2 '16</v>
      </c>
      <c r="N48" s="26" t="str">
        <f>$N$3</f>
        <v>Q3 '16</v>
      </c>
      <c r="O48" s="26" t="str">
        <f>$O$3</f>
        <v>Q4 '16</v>
      </c>
      <c r="P48" s="24" t="str">
        <f>$P$3</f>
        <v>Q1 '17</v>
      </c>
      <c r="Q48" s="24" t="str">
        <f>$Q$3</f>
        <v>Q2 '17</v>
      </c>
      <c r="R48" s="24" t="str">
        <f>$R$3</f>
        <v>Q3 '17</v>
      </c>
      <c r="S48" s="24" t="str">
        <f>$S$3</f>
        <v>Q4 '17</v>
      </c>
      <c r="T48" s="1241" t="str">
        <f>$T$3</f>
        <v>Q1'28</v>
      </c>
      <c r="U48" s="16" t="s">
        <v>32</v>
      </c>
      <c r="V48" s="24" t="s">
        <v>0</v>
      </c>
      <c r="W48" s="24" t="s">
        <v>1</v>
      </c>
      <c r="X48" s="24" t="s">
        <v>2</v>
      </c>
      <c r="Y48" s="24" t="s">
        <v>3</v>
      </c>
      <c r="Z48" s="24" t="s">
        <v>4</v>
      </c>
      <c r="AA48" s="24" t="s">
        <v>5</v>
      </c>
      <c r="AB48" s="24" t="s">
        <v>6</v>
      </c>
      <c r="AC48" s="24" t="s">
        <v>7</v>
      </c>
      <c r="AD48" s="24" t="s">
        <v>8</v>
      </c>
      <c r="AE48" s="24" t="s">
        <v>9</v>
      </c>
      <c r="AF48" s="24" t="s">
        <v>10</v>
      </c>
      <c r="AG48" s="24" t="s">
        <v>11</v>
      </c>
      <c r="AH48" s="25" t="s">
        <v>12</v>
      </c>
      <c r="AI48" s="25" t="s">
        <v>13</v>
      </c>
      <c r="AJ48" s="25" t="s">
        <v>14</v>
      </c>
      <c r="AK48" s="25" t="s">
        <v>15</v>
      </c>
      <c r="AL48" s="25" t="s">
        <v>16</v>
      </c>
      <c r="AM48" s="25" t="s">
        <v>17</v>
      </c>
      <c r="AN48" s="25" t="s">
        <v>18</v>
      </c>
      <c r="AO48" s="25" t="s">
        <v>19</v>
      </c>
      <c r="AP48" s="25" t="s">
        <v>20</v>
      </c>
      <c r="AQ48" s="25" t="s">
        <v>21</v>
      </c>
      <c r="AR48" s="25" t="s">
        <v>22</v>
      </c>
      <c r="AS48" s="25" t="s">
        <v>23</v>
      </c>
      <c r="AT48" s="22" t="s">
        <v>24</v>
      </c>
      <c r="AU48" s="22" t="s">
        <v>25</v>
      </c>
      <c r="AV48" s="22" t="s">
        <v>26</v>
      </c>
      <c r="AW48" s="22" t="s">
        <v>27</v>
      </c>
      <c r="AX48" s="22" t="s">
        <v>28</v>
      </c>
      <c r="AY48" s="22" t="s">
        <v>29</v>
      </c>
      <c r="AZ48" s="27" t="s">
        <v>96</v>
      </c>
      <c r="BA48" s="27" t="s">
        <v>97</v>
      </c>
      <c r="BB48" s="27" t="s">
        <v>98</v>
      </c>
      <c r="BC48" s="27" t="s">
        <v>99</v>
      </c>
      <c r="BD48" s="27" t="s">
        <v>100</v>
      </c>
      <c r="BE48" s="27" t="s">
        <v>101</v>
      </c>
      <c r="BF48" s="1400" t="s">
        <v>748</v>
      </c>
      <c r="BG48" s="1241">
        <v>43118</v>
      </c>
      <c r="BH48" s="1241">
        <v>43149</v>
      </c>
      <c r="BI48" s="1241">
        <v>43177</v>
      </c>
      <c r="BJ48" s="1241">
        <v>43208</v>
      </c>
      <c r="BK48" s="1241">
        <v>43238</v>
      </c>
      <c r="BL48" s="1241">
        <v>43269</v>
      </c>
      <c r="BM48" s="1241">
        <v>43299</v>
      </c>
    </row>
    <row r="49" spans="1:65" x14ac:dyDescent="0.25">
      <c r="A49" s="15" t="s">
        <v>183</v>
      </c>
      <c r="B49" s="15" t="s">
        <v>56</v>
      </c>
      <c r="C49" s="53">
        <f>SUM(V49                                                                                                                                                                                                                      : INDEX(V49:AG49,$B$2))</f>
        <v>22369.131500000003</v>
      </c>
      <c r="D49" s="53">
        <f>SUM(AH49                                                                                                                                                                                                                      : INDEX(AH49:AS49,$B$2))</f>
        <v>19691.846499999963</v>
      </c>
      <c r="E49" s="53">
        <f>SUM(AT49                                                                                                                                                                                                                       : INDEX(AT49:BE49,$B$2))</f>
        <v>63211.101000000017</v>
      </c>
      <c r="F49" s="53">
        <f>SUM(BG49                                                                                                                                                                                                                         : INDEX(BG49:BR49,$B$2))</f>
        <v>0</v>
      </c>
      <c r="G49" s="4"/>
      <c r="H49" s="4">
        <f t="shared" ref="H49:H56" si="69">SUM(V49:X49)</f>
        <v>5829.3760000000002</v>
      </c>
      <c r="I49" s="4">
        <f t="shared" ref="I49:I59" si="70">SUM(Y49:AA49)</f>
        <v>11677.904000000002</v>
      </c>
      <c r="J49" s="4">
        <f t="shared" ref="J49:J59" si="71">SUM(AB49:AD49)</f>
        <v>12217.204</v>
      </c>
      <c r="K49" s="4">
        <f t="shared" ref="K49:K59" si="72">SUM(AE49:AG49)</f>
        <v>13650.35699999998</v>
      </c>
      <c r="L49" s="4">
        <f t="shared" ref="L49:L59" si="73">SUM(AH49:AJ49)</f>
        <v>6928.2609999999604</v>
      </c>
      <c r="M49" s="4">
        <f t="shared" ref="M49:M59" si="74">SUM(AK49:AM49)</f>
        <v>10370.738499999999</v>
      </c>
      <c r="N49" s="4">
        <f t="shared" ref="N49:N59" si="75">SUM(AN49:AP49)</f>
        <v>6973.9675000000007</v>
      </c>
      <c r="O49" s="4">
        <f t="shared" ref="O49:O59" si="76">SUM(AQ49:AS49)</f>
        <v>10903.354499999999</v>
      </c>
      <c r="P49" s="4">
        <f t="shared" ref="P49:P59" si="77">SUM(AT49:AV49)</f>
        <v>19177.021000000008</v>
      </c>
      <c r="Q49" s="4">
        <f t="shared" ref="Q49:Q59" si="78">SUM(AW49:AY49)</f>
        <v>35828.57</v>
      </c>
      <c r="R49" s="4">
        <f t="shared" ref="R49:R59" si="79">SUM(AZ49:BB49)</f>
        <v>39937.657999999996</v>
      </c>
      <c r="S49" s="4">
        <f t="shared" ref="S49:S59" si="80">SUM(BC49:BE49)</f>
        <v>49286.405500000001</v>
      </c>
      <c r="T49" s="1244">
        <f>SUM(BG49:BI49)</f>
        <v>0</v>
      </c>
      <c r="U49" s="4"/>
      <c r="V49" s="44">
        <v>1473.904</v>
      </c>
      <c r="W49" s="44">
        <v>1078.319</v>
      </c>
      <c r="X49" s="44">
        <v>3277.1529999999998</v>
      </c>
      <c r="Y49" s="44">
        <v>4798.7695000000003</v>
      </c>
      <c r="Z49" s="44">
        <v>2642.3245000000002</v>
      </c>
      <c r="AA49" s="44">
        <v>4236.8100000000004</v>
      </c>
      <c r="AB49" s="44">
        <v>4861.8514999999998</v>
      </c>
      <c r="AC49" s="44">
        <v>1896.876</v>
      </c>
      <c r="AD49" s="44">
        <v>5458.4764999999998</v>
      </c>
      <c r="AE49" s="44">
        <v>4041.5549999999898</v>
      </c>
      <c r="AF49" s="44">
        <v>3524.4515000000001</v>
      </c>
      <c r="AG49" s="44">
        <v>6084.3504999999896</v>
      </c>
      <c r="AH49" s="44">
        <v>1577.261</v>
      </c>
      <c r="AI49" s="44">
        <v>1695.9549999999699</v>
      </c>
      <c r="AJ49" s="44">
        <v>3655.0449999999901</v>
      </c>
      <c r="AK49" s="44">
        <v>5513.5510000000004</v>
      </c>
      <c r="AL49" s="44">
        <v>2476.4769999999999</v>
      </c>
      <c r="AM49" s="4">
        <v>2380.7105000000001</v>
      </c>
      <c r="AN49" s="4">
        <v>2392.8470000000002</v>
      </c>
      <c r="AO49" s="4">
        <v>2005.9945</v>
      </c>
      <c r="AP49" s="4">
        <v>2575.1260000000002</v>
      </c>
      <c r="AQ49" s="4">
        <v>2638.56</v>
      </c>
      <c r="AR49" s="4">
        <v>3233.2505000000001</v>
      </c>
      <c r="AS49" s="4">
        <v>5031.5439999999999</v>
      </c>
      <c r="AT49" s="4">
        <v>3933.4949999999999</v>
      </c>
      <c r="AU49" s="4">
        <v>7272.9260000000104</v>
      </c>
      <c r="AV49" s="4">
        <v>7970.6</v>
      </c>
      <c r="AW49" s="4">
        <v>10699.83</v>
      </c>
      <c r="AX49" s="4">
        <v>10940.55</v>
      </c>
      <c r="AY49" s="4">
        <v>14188.19</v>
      </c>
      <c r="AZ49" s="4">
        <v>8205.51</v>
      </c>
      <c r="BA49" s="4">
        <v>12599.843999999999</v>
      </c>
      <c r="BB49" s="4">
        <v>19132.304</v>
      </c>
      <c r="BC49" s="4">
        <v>15661.767</v>
      </c>
      <c r="BD49" s="4">
        <v>14051.943499999999</v>
      </c>
      <c r="BE49" s="4">
        <v>19572.695</v>
      </c>
      <c r="BF49" s="51"/>
      <c r="BG49" s="44"/>
      <c r="BH49" s="44"/>
      <c r="BI49" s="44"/>
      <c r="BJ49" s="44"/>
      <c r="BK49" s="44"/>
      <c r="BL49" s="44"/>
      <c r="BM49" s="44"/>
    </row>
    <row r="50" spans="1:65" x14ac:dyDescent="0.25">
      <c r="A50" s="15" t="s">
        <v>184</v>
      </c>
      <c r="B50" s="15" t="s">
        <v>43</v>
      </c>
      <c r="C50" s="53">
        <f>SUM(V50                                                                                                                                                                                                                     : INDEX(V50:AG50,$B$2))</f>
        <v>10652.9655</v>
      </c>
      <c r="D50" s="53">
        <f>SUM(AH50                                                                                                                                                                                                                       : INDEX(AH50:AS50,$B$2))</f>
        <v>14142.133</v>
      </c>
      <c r="E50" s="53">
        <f>SUM(AT50                                                                                                                                                                                                                       : INDEX(AT50:BE50,$B$2))</f>
        <v>23343.434999999998</v>
      </c>
      <c r="F50" s="53">
        <f>SUM(BG50                                                                                                                                                                                                                         : INDEX(BG50:BR50,$B$2))</f>
        <v>0</v>
      </c>
      <c r="G50" s="4"/>
      <c r="H50" s="4">
        <f t="shared" si="69"/>
        <v>2658.1215000000002</v>
      </c>
      <c r="I50" s="4">
        <f t="shared" si="70"/>
        <v>6069.76</v>
      </c>
      <c r="J50" s="4">
        <f t="shared" si="71"/>
        <v>5408.058</v>
      </c>
      <c r="K50" s="4">
        <f t="shared" si="72"/>
        <v>10276.152</v>
      </c>
      <c r="L50" s="4">
        <f t="shared" si="73"/>
        <v>5485.1880000000001</v>
      </c>
      <c r="M50" s="4">
        <f t="shared" si="74"/>
        <v>6836.1589999999997</v>
      </c>
      <c r="N50" s="4">
        <f t="shared" si="75"/>
        <v>8254.1719999999987</v>
      </c>
      <c r="O50" s="4">
        <f t="shared" si="76"/>
        <v>11000.92550000001</v>
      </c>
      <c r="P50" s="4">
        <f t="shared" si="77"/>
        <v>7727.5049999999992</v>
      </c>
      <c r="Q50" s="4">
        <f t="shared" si="78"/>
        <v>12219.49</v>
      </c>
      <c r="R50" s="4">
        <f t="shared" si="79"/>
        <v>12502.687</v>
      </c>
      <c r="S50" s="4">
        <f t="shared" si="80"/>
        <v>16420.591</v>
      </c>
      <c r="T50" s="1244">
        <f t="shared" ref="T50:T61" si="81">SUM(BG50:BI50)</f>
        <v>0</v>
      </c>
      <c r="U50" s="4"/>
      <c r="V50" s="44">
        <v>771.61900000000003</v>
      </c>
      <c r="W50" s="44">
        <v>387.50799999999998</v>
      </c>
      <c r="X50" s="44">
        <v>1498.9945</v>
      </c>
      <c r="Y50" s="44">
        <v>2432.7359999999999</v>
      </c>
      <c r="Z50" s="44">
        <v>1470.8130000000001</v>
      </c>
      <c r="AA50" s="44">
        <v>2166.2109999999998</v>
      </c>
      <c r="AB50" s="44">
        <v>1925.0840000000001</v>
      </c>
      <c r="AC50" s="44">
        <v>1391.4680000000001</v>
      </c>
      <c r="AD50" s="44">
        <v>2091.5059999999999</v>
      </c>
      <c r="AE50" s="44">
        <v>1552.673</v>
      </c>
      <c r="AF50" s="44">
        <v>2970.7020000000002</v>
      </c>
      <c r="AG50" s="44">
        <v>5752.777</v>
      </c>
      <c r="AH50" s="44">
        <v>311.50099999999998</v>
      </c>
      <c r="AI50" s="44">
        <v>496.25200000000001</v>
      </c>
      <c r="AJ50" s="44">
        <v>4677.4350000000004</v>
      </c>
      <c r="AK50" s="44">
        <v>2248.5709999999999</v>
      </c>
      <c r="AL50" s="44">
        <v>1671.1790000000001</v>
      </c>
      <c r="AM50" s="4">
        <v>2916.4090000000001</v>
      </c>
      <c r="AN50" s="4">
        <v>1820.7860000000001</v>
      </c>
      <c r="AO50" s="4">
        <v>2307.6289999999999</v>
      </c>
      <c r="AP50" s="4">
        <v>4125.7569999999996</v>
      </c>
      <c r="AQ50" s="4">
        <v>1977.643</v>
      </c>
      <c r="AR50" s="4">
        <v>3613.904</v>
      </c>
      <c r="AS50" s="4">
        <v>5409.3785000000098</v>
      </c>
      <c r="AT50" s="4">
        <v>1264.491</v>
      </c>
      <c r="AU50" s="4">
        <v>2129.3139999999999</v>
      </c>
      <c r="AV50" s="4">
        <v>4333.7</v>
      </c>
      <c r="AW50" s="4">
        <v>3917.58</v>
      </c>
      <c r="AX50" s="4">
        <v>3298.59</v>
      </c>
      <c r="AY50" s="4">
        <v>5003.32</v>
      </c>
      <c r="AZ50" s="4">
        <v>3396.44</v>
      </c>
      <c r="BA50" s="4">
        <v>4289.2309999999998</v>
      </c>
      <c r="BB50" s="4">
        <v>4817.0159999999996</v>
      </c>
      <c r="BC50" s="4">
        <v>3231.982</v>
      </c>
      <c r="BD50" s="4">
        <v>4821.424</v>
      </c>
      <c r="BE50" s="4">
        <v>8367.1849999999995</v>
      </c>
      <c r="BF50" s="51"/>
      <c r="BG50" s="44"/>
      <c r="BH50" s="44"/>
      <c r="BI50" s="44"/>
      <c r="BJ50" s="44"/>
      <c r="BK50" s="44"/>
      <c r="BL50" s="44"/>
      <c r="BM50" s="44"/>
    </row>
    <row r="51" spans="1:65" x14ac:dyDescent="0.25">
      <c r="A51" s="15" t="s">
        <v>185</v>
      </c>
      <c r="B51" s="15" t="s">
        <v>44</v>
      </c>
      <c r="C51" s="53">
        <f>SUM(V51                                                                                                                                                                                                                     : INDEX(V51:AG51,$B$2))</f>
        <v>10535.084999999999</v>
      </c>
      <c r="D51" s="53">
        <f>SUM(AH51                                                                                                                                                                                                                       : INDEX(AH51:AS51,$B$2))</f>
        <v>10865.058999999997</v>
      </c>
      <c r="E51" s="53">
        <f>SUM(AT51                                                                                                                                                                                                                       : INDEX(AT51:BE51,$B$2))</f>
        <v>14798.122999999998</v>
      </c>
      <c r="F51" s="53">
        <f>SUM(BG51                                                                                                                                                                                                                         : INDEX(BG51:BR51,$B$2))</f>
        <v>0</v>
      </c>
      <c r="G51" s="4"/>
      <c r="H51" s="4">
        <f t="shared" si="69"/>
        <v>2817.4299999999989</v>
      </c>
      <c r="I51" s="4">
        <f t="shared" si="70"/>
        <v>6032.6</v>
      </c>
      <c r="J51" s="4">
        <f t="shared" si="71"/>
        <v>4988.598</v>
      </c>
      <c r="K51" s="4">
        <f t="shared" si="72"/>
        <v>6994.0189999999902</v>
      </c>
      <c r="L51" s="4">
        <f t="shared" si="73"/>
        <v>2353.6879999999992</v>
      </c>
      <c r="M51" s="4">
        <f t="shared" si="74"/>
        <v>6602.402</v>
      </c>
      <c r="N51" s="4">
        <f t="shared" si="75"/>
        <v>5507.8630000000003</v>
      </c>
      <c r="O51" s="4">
        <f t="shared" si="76"/>
        <v>11814.738000000001</v>
      </c>
      <c r="P51" s="4">
        <f t="shared" si="77"/>
        <v>5629.8029999999999</v>
      </c>
      <c r="Q51" s="4">
        <f t="shared" si="78"/>
        <v>6991.35</v>
      </c>
      <c r="R51" s="4">
        <f t="shared" si="79"/>
        <v>7994.5499999999993</v>
      </c>
      <c r="S51" s="4">
        <f t="shared" si="80"/>
        <v>7061.3945000000003</v>
      </c>
      <c r="T51" s="1244">
        <f t="shared" si="81"/>
        <v>0</v>
      </c>
      <c r="U51" s="4"/>
      <c r="V51" s="44">
        <v>932.72199999999998</v>
      </c>
      <c r="W51" s="44">
        <v>859.54399999999896</v>
      </c>
      <c r="X51" s="44">
        <v>1025.164</v>
      </c>
      <c r="Y51" s="44">
        <v>2136.0569999999998</v>
      </c>
      <c r="Z51" s="44">
        <v>1875.0250000000001</v>
      </c>
      <c r="AA51" s="44">
        <v>2021.518</v>
      </c>
      <c r="AB51" s="44">
        <v>1685.0550000000001</v>
      </c>
      <c r="AC51" s="44">
        <v>1191.124</v>
      </c>
      <c r="AD51" s="44">
        <v>2112.4189999999999</v>
      </c>
      <c r="AE51" s="44">
        <v>1874.9639999999999</v>
      </c>
      <c r="AF51" s="44">
        <v>1439.818</v>
      </c>
      <c r="AG51" s="44">
        <v>3679.2369999999901</v>
      </c>
      <c r="AH51" s="44">
        <v>966.26899999999898</v>
      </c>
      <c r="AI51" s="44">
        <v>305.28300000000002</v>
      </c>
      <c r="AJ51" s="44">
        <v>1082.136</v>
      </c>
      <c r="AK51" s="44">
        <v>2454.2429999999999</v>
      </c>
      <c r="AL51" s="44">
        <v>1950.7380000000001</v>
      </c>
      <c r="AM51" s="4">
        <v>2197.4209999999998</v>
      </c>
      <c r="AN51" s="4">
        <v>1908.9690000000001</v>
      </c>
      <c r="AO51" s="4">
        <v>1201.21</v>
      </c>
      <c r="AP51" s="4">
        <v>2397.6840000000002</v>
      </c>
      <c r="AQ51" s="4">
        <v>4009.319</v>
      </c>
      <c r="AR51" s="4">
        <v>4548.3230000000103</v>
      </c>
      <c r="AS51" s="4">
        <v>3257.09599999999</v>
      </c>
      <c r="AT51" s="4">
        <v>1266.1579999999999</v>
      </c>
      <c r="AU51" s="4">
        <v>1064.2650000000001</v>
      </c>
      <c r="AV51" s="4">
        <v>3299.38</v>
      </c>
      <c r="AW51" s="4">
        <v>1586.81</v>
      </c>
      <c r="AX51" s="4">
        <v>3248.4</v>
      </c>
      <c r="AY51" s="4">
        <v>2156.14</v>
      </c>
      <c r="AZ51" s="4">
        <v>2176.9699999999998</v>
      </c>
      <c r="BA51" s="4">
        <v>2922.4380000000001</v>
      </c>
      <c r="BB51" s="4">
        <v>2895.1419999999998</v>
      </c>
      <c r="BC51" s="4">
        <v>2310.96</v>
      </c>
      <c r="BD51" s="4">
        <v>1452.615</v>
      </c>
      <c r="BE51" s="4">
        <v>3297.8195000000001</v>
      </c>
      <c r="BF51" s="51"/>
      <c r="BG51" s="44"/>
      <c r="BH51" s="44"/>
      <c r="BI51" s="44"/>
      <c r="BJ51" s="44"/>
      <c r="BK51" s="44"/>
      <c r="BL51" s="44"/>
      <c r="BM51" s="44"/>
    </row>
    <row r="52" spans="1:65" x14ac:dyDescent="0.25">
      <c r="A52" s="15" t="s">
        <v>186</v>
      </c>
      <c r="B52" s="15" t="s">
        <v>45</v>
      </c>
      <c r="C52" s="53">
        <f>SUM(V52                                                                                                                                                                                                                     : INDEX(V52:AG52,$B$2))</f>
        <v>13353.97799999999</v>
      </c>
      <c r="D52" s="53">
        <f>SUM(AH52                                                                                                                                                                                                                     : INDEX(AH52:AS52,$B$2))</f>
        <v>14802.901000000002</v>
      </c>
      <c r="E52" s="53">
        <f>SUM(AT52                                                                                                                                                                                                                       : INDEX(AT52:BE52,$B$2))</f>
        <v>19625.214500000002</v>
      </c>
      <c r="F52" s="53">
        <f>SUM(BG52                                                                                                                                                                                                                         : INDEX(BG52:BR52,$B$2))</f>
        <v>0</v>
      </c>
      <c r="G52" s="4"/>
      <c r="H52" s="4">
        <f t="shared" si="69"/>
        <v>4523.68</v>
      </c>
      <c r="I52" s="4">
        <f t="shared" si="70"/>
        <v>6323.9429999999902</v>
      </c>
      <c r="J52" s="4">
        <f t="shared" si="71"/>
        <v>6127.51</v>
      </c>
      <c r="K52" s="4">
        <f t="shared" si="72"/>
        <v>8846.6064999999999</v>
      </c>
      <c r="L52" s="4">
        <f t="shared" si="73"/>
        <v>4947.7710000000006</v>
      </c>
      <c r="M52" s="4">
        <f t="shared" si="74"/>
        <v>7079.4679999999989</v>
      </c>
      <c r="N52" s="4">
        <f t="shared" si="75"/>
        <v>7069.9130000000005</v>
      </c>
      <c r="O52" s="4">
        <f t="shared" si="76"/>
        <v>23663.90150000012</v>
      </c>
      <c r="P52" s="4">
        <f t="shared" si="77"/>
        <v>9879.9444999999996</v>
      </c>
      <c r="Q52" s="4">
        <f t="shared" si="78"/>
        <v>6794.35</v>
      </c>
      <c r="R52" s="4">
        <f t="shared" si="79"/>
        <v>10153.690999999999</v>
      </c>
      <c r="S52" s="4">
        <f t="shared" si="80"/>
        <v>8618.5635000000002</v>
      </c>
      <c r="T52" s="1244">
        <f t="shared" si="81"/>
        <v>0</v>
      </c>
      <c r="U52" s="4"/>
      <c r="V52" s="44">
        <v>1015.534</v>
      </c>
      <c r="W52" s="44">
        <v>1120.604</v>
      </c>
      <c r="X52" s="44">
        <v>2387.5419999999999</v>
      </c>
      <c r="Y52" s="44">
        <v>1265.3800000000001</v>
      </c>
      <c r="Z52" s="44">
        <v>1534.2449999999999</v>
      </c>
      <c r="AA52" s="44">
        <v>3524.3179999999902</v>
      </c>
      <c r="AB52" s="44">
        <v>2506.355</v>
      </c>
      <c r="AC52" s="44">
        <v>1379.2929999999999</v>
      </c>
      <c r="AD52" s="44">
        <v>2241.8620000000001</v>
      </c>
      <c r="AE52" s="44">
        <v>2139.364</v>
      </c>
      <c r="AF52" s="44">
        <v>3167.6849999999999</v>
      </c>
      <c r="AG52" s="44">
        <v>3539.5574999999999</v>
      </c>
      <c r="AH52" s="44">
        <v>1059.297</v>
      </c>
      <c r="AI52" s="44">
        <v>1546.6210000000001</v>
      </c>
      <c r="AJ52" s="44">
        <v>2341.8530000000001</v>
      </c>
      <c r="AK52" s="44">
        <v>868.44099999999901</v>
      </c>
      <c r="AL52" s="44">
        <v>2736.2179999999998</v>
      </c>
      <c r="AM52" s="4">
        <v>3474.8090000000002</v>
      </c>
      <c r="AN52" s="4">
        <v>2775.6619999999998</v>
      </c>
      <c r="AO52" s="4">
        <v>2269.0259999999998</v>
      </c>
      <c r="AP52" s="4">
        <v>2025.2249999999999</v>
      </c>
      <c r="AQ52" s="4">
        <v>1506.9870000000001</v>
      </c>
      <c r="AR52" s="4">
        <v>7030.70550000002</v>
      </c>
      <c r="AS52" s="4">
        <v>15126.209000000101</v>
      </c>
      <c r="AT52" s="4">
        <v>3012.2404999999999</v>
      </c>
      <c r="AU52" s="4">
        <v>4534.0839999999998</v>
      </c>
      <c r="AV52" s="4">
        <v>2333.62</v>
      </c>
      <c r="AW52" s="4">
        <v>1563.44</v>
      </c>
      <c r="AX52" s="4">
        <v>1865.16</v>
      </c>
      <c r="AY52" s="4">
        <v>3365.75</v>
      </c>
      <c r="AZ52" s="4">
        <v>2950.92</v>
      </c>
      <c r="BA52" s="4">
        <v>1890.37</v>
      </c>
      <c r="BB52" s="4">
        <v>5312.4009999999998</v>
      </c>
      <c r="BC52" s="4">
        <v>1515.8969999999999</v>
      </c>
      <c r="BD52" s="4">
        <v>2602.2939999999999</v>
      </c>
      <c r="BE52" s="4">
        <v>4500.3725000000004</v>
      </c>
      <c r="BF52" s="51"/>
      <c r="BG52" s="44"/>
      <c r="BH52" s="44"/>
      <c r="BI52" s="44"/>
      <c r="BJ52" s="44"/>
      <c r="BK52" s="44"/>
      <c r="BL52" s="44"/>
      <c r="BM52" s="44"/>
    </row>
    <row r="53" spans="1:65" x14ac:dyDescent="0.25">
      <c r="A53" s="15" t="s">
        <v>187</v>
      </c>
      <c r="B53" s="15" t="s">
        <v>46</v>
      </c>
      <c r="C53" s="53">
        <f>SUM(V53                                                                                                                                                                                                                     : INDEX(V53:AG53,$B$2))</f>
        <v>9953.9279999999999</v>
      </c>
      <c r="D53" s="53">
        <f>SUM(AH53                                                                                                                                                                                                                     : INDEX(AH53:AS53,$B$2))</f>
        <v>12530.273999999999</v>
      </c>
      <c r="E53" s="53">
        <f>SUM(AT53                                                                                                                                                                                                                       : INDEX(AT53:BE53,$B$2))</f>
        <v>14759.858999999999</v>
      </c>
      <c r="F53" s="53">
        <f>SUM(BG53                                                                                                                                                                                                                         : INDEX(BG53:BR53,$B$2))</f>
        <v>0</v>
      </c>
      <c r="G53" s="4"/>
      <c r="H53" s="4">
        <f t="shared" si="69"/>
        <v>2732.3040000000001</v>
      </c>
      <c r="I53" s="4">
        <f t="shared" si="70"/>
        <v>5038.9045000000006</v>
      </c>
      <c r="J53" s="4">
        <f t="shared" si="71"/>
        <v>6909.3899999999903</v>
      </c>
      <c r="K53" s="4">
        <f t="shared" si="72"/>
        <v>10250.844000000001</v>
      </c>
      <c r="L53" s="4">
        <f t="shared" si="73"/>
        <v>3570.9929999999999</v>
      </c>
      <c r="M53" s="4">
        <f t="shared" si="74"/>
        <v>7423.9699999999993</v>
      </c>
      <c r="N53" s="4">
        <f t="shared" si="75"/>
        <v>7931.5499999999993</v>
      </c>
      <c r="O53" s="4">
        <f t="shared" si="76"/>
        <v>8536.6314999999995</v>
      </c>
      <c r="P53" s="4">
        <f t="shared" si="77"/>
        <v>10510.999</v>
      </c>
      <c r="Q53" s="4">
        <f t="shared" si="78"/>
        <v>3225.45</v>
      </c>
      <c r="R53" s="4">
        <f t="shared" si="79"/>
        <v>3564.1040000000003</v>
      </c>
      <c r="S53" s="4">
        <f t="shared" si="80"/>
        <v>2851.471</v>
      </c>
      <c r="T53" s="1244">
        <f t="shared" si="81"/>
        <v>0</v>
      </c>
      <c r="U53" s="4"/>
      <c r="V53" s="44">
        <v>362.76100000000002</v>
      </c>
      <c r="W53" s="44">
        <v>689.78899999999999</v>
      </c>
      <c r="X53" s="44">
        <v>1679.7539999999999</v>
      </c>
      <c r="Y53" s="44">
        <v>1586.1565000000001</v>
      </c>
      <c r="Z53" s="44">
        <v>1734.4480000000001</v>
      </c>
      <c r="AA53" s="44">
        <v>1718.3</v>
      </c>
      <c r="AB53" s="44">
        <v>2182.7195000000002</v>
      </c>
      <c r="AC53" s="44">
        <v>2068.2530000000002</v>
      </c>
      <c r="AD53" s="44">
        <v>2658.41749999999</v>
      </c>
      <c r="AE53" s="44">
        <v>2392.34</v>
      </c>
      <c r="AF53" s="44">
        <v>2845.4960000000001</v>
      </c>
      <c r="AG53" s="44">
        <v>5013.0079999999998</v>
      </c>
      <c r="AH53" s="44">
        <v>654.11800000000005</v>
      </c>
      <c r="AI53" s="44">
        <v>547.61599999999999</v>
      </c>
      <c r="AJ53" s="44">
        <v>2369.259</v>
      </c>
      <c r="AK53" s="44">
        <v>4357.9949999999999</v>
      </c>
      <c r="AL53" s="44">
        <v>1572.2270000000001</v>
      </c>
      <c r="AM53" s="4">
        <v>1493.748</v>
      </c>
      <c r="AN53" s="4">
        <v>1535.3109999999999</v>
      </c>
      <c r="AO53" s="4">
        <v>2539.491</v>
      </c>
      <c r="AP53" s="4">
        <v>3856.748</v>
      </c>
      <c r="AQ53" s="4">
        <v>3897.5075000000002</v>
      </c>
      <c r="AR53" s="4">
        <v>1992.4794999999999</v>
      </c>
      <c r="AS53" s="4">
        <v>2646.6444999999999</v>
      </c>
      <c r="AT53" s="4">
        <v>1240.9359999999999</v>
      </c>
      <c r="AU53" s="4">
        <v>3796.6129999999998</v>
      </c>
      <c r="AV53" s="4">
        <v>5473.45</v>
      </c>
      <c r="AW53" s="4">
        <v>1200.6199999999999</v>
      </c>
      <c r="AX53" s="4">
        <v>1020.13</v>
      </c>
      <c r="AY53" s="4">
        <v>1004.7</v>
      </c>
      <c r="AZ53" s="4">
        <v>1023.41</v>
      </c>
      <c r="BA53" s="4">
        <v>886.01300000000003</v>
      </c>
      <c r="BB53" s="4">
        <v>1654.681</v>
      </c>
      <c r="BC53" s="4">
        <v>382.23399999999998</v>
      </c>
      <c r="BD53" s="4">
        <v>669.03399999999999</v>
      </c>
      <c r="BE53" s="4">
        <v>1800.203</v>
      </c>
      <c r="BF53" s="51"/>
      <c r="BG53" s="44"/>
      <c r="BH53" s="44"/>
      <c r="BI53" s="44"/>
      <c r="BJ53" s="44"/>
      <c r="BK53" s="44"/>
      <c r="BL53" s="44"/>
      <c r="BM53" s="44"/>
    </row>
    <row r="54" spans="1:65" x14ac:dyDescent="0.25">
      <c r="A54" s="15" t="s">
        <v>188</v>
      </c>
      <c r="B54" s="15" t="s">
        <v>47</v>
      </c>
      <c r="C54" s="53">
        <f>SUM(V54                                                                                                                                                                                                                     : INDEX(V54:AG54,$B$2))</f>
        <v>11518.620999999999</v>
      </c>
      <c r="D54" s="53">
        <f>SUM(AH54                                                                                                                                                                                                                     : INDEX(AH54:AS54,$B$2))</f>
        <v>12067.452000000001</v>
      </c>
      <c r="E54" s="53">
        <f>SUM(AT54                                                                                                                                                                                                                       : INDEX(AT54:BE54,$B$2))</f>
        <v>17622.035</v>
      </c>
      <c r="F54" s="53">
        <f>SUM(BG54                                                                                                                                                                                                                         : INDEX(BG54:BR54,$B$2))</f>
        <v>0</v>
      </c>
      <c r="G54" s="4"/>
      <c r="H54" s="4">
        <f t="shared" si="69"/>
        <v>1332.6524999999999</v>
      </c>
      <c r="I54" s="4">
        <f t="shared" si="70"/>
        <v>7397.5754999999999</v>
      </c>
      <c r="J54" s="4">
        <f t="shared" si="71"/>
        <v>7954.7200000000012</v>
      </c>
      <c r="K54" s="4">
        <f t="shared" si="72"/>
        <v>14090.301000000021</v>
      </c>
      <c r="L54" s="4">
        <f t="shared" si="73"/>
        <v>3883.7890000000002</v>
      </c>
      <c r="M54" s="4">
        <f t="shared" si="74"/>
        <v>6032.5419999999995</v>
      </c>
      <c r="N54" s="4">
        <f t="shared" si="75"/>
        <v>7434.0135000000009</v>
      </c>
      <c r="O54" s="4">
        <f t="shared" si="76"/>
        <v>14414.502000000011</v>
      </c>
      <c r="P54" s="4">
        <f t="shared" si="77"/>
        <v>2332.585</v>
      </c>
      <c r="Q54" s="4">
        <f t="shared" si="78"/>
        <v>12926.61</v>
      </c>
      <c r="R54" s="4">
        <f t="shared" si="79"/>
        <v>6268.4380000000001</v>
      </c>
      <c r="S54" s="4">
        <f t="shared" si="80"/>
        <v>1636.5300000000002</v>
      </c>
      <c r="T54" s="1244">
        <f t="shared" si="81"/>
        <v>0</v>
      </c>
      <c r="U54" s="4"/>
      <c r="V54" s="44">
        <v>338.62200000000001</v>
      </c>
      <c r="W54" s="44">
        <v>546.81200000000001</v>
      </c>
      <c r="X54" s="44">
        <v>447.21850000000001</v>
      </c>
      <c r="Y54" s="44">
        <v>1410.0329999999999</v>
      </c>
      <c r="Z54" s="44">
        <v>1576.9490000000001</v>
      </c>
      <c r="AA54" s="44">
        <v>4410.5934999999999</v>
      </c>
      <c r="AB54" s="44">
        <v>2788.393</v>
      </c>
      <c r="AC54" s="44">
        <v>1424.797</v>
      </c>
      <c r="AD54" s="44">
        <v>3741.53</v>
      </c>
      <c r="AE54" s="44">
        <v>3015.6439999999998</v>
      </c>
      <c r="AF54" s="44">
        <v>5298.1670000000104</v>
      </c>
      <c r="AG54" s="44">
        <v>5776.4900000000098</v>
      </c>
      <c r="AH54" s="44">
        <v>897.09</v>
      </c>
      <c r="AI54" s="44">
        <v>819.21799999999996</v>
      </c>
      <c r="AJ54" s="44">
        <v>2167.4810000000002</v>
      </c>
      <c r="AK54" s="44">
        <v>1641.7139999999999</v>
      </c>
      <c r="AL54" s="44">
        <v>1809.37</v>
      </c>
      <c r="AM54" s="4">
        <v>2581.4580000000001</v>
      </c>
      <c r="AN54" s="4">
        <v>2151.1210000000001</v>
      </c>
      <c r="AO54" s="4">
        <v>2418.8905</v>
      </c>
      <c r="AP54" s="4">
        <v>2864.002</v>
      </c>
      <c r="AQ54" s="4">
        <v>2571.761</v>
      </c>
      <c r="AR54" s="4">
        <v>4710.0249999999996</v>
      </c>
      <c r="AS54" s="4">
        <v>7132.7160000000104</v>
      </c>
      <c r="AT54" s="4">
        <v>485.90499999999997</v>
      </c>
      <c r="AU54" s="4">
        <v>536.13</v>
      </c>
      <c r="AV54" s="4">
        <v>1310.55</v>
      </c>
      <c r="AW54" s="4">
        <v>2466.52</v>
      </c>
      <c r="AX54" s="4">
        <v>7865.96</v>
      </c>
      <c r="AY54" s="4">
        <v>2594.13</v>
      </c>
      <c r="AZ54" s="4">
        <v>2362.84</v>
      </c>
      <c r="BA54" s="4">
        <v>1574.5360000000001</v>
      </c>
      <c r="BB54" s="4">
        <v>2331.0619999999999</v>
      </c>
      <c r="BC54" s="4">
        <v>403.45100000000002</v>
      </c>
      <c r="BD54" s="4">
        <v>367.84300000000002</v>
      </c>
      <c r="BE54" s="4">
        <v>865.23599999999999</v>
      </c>
      <c r="BF54" s="51"/>
      <c r="BG54" s="44"/>
      <c r="BH54" s="44"/>
      <c r="BI54" s="44"/>
      <c r="BJ54" s="44"/>
      <c r="BK54" s="44"/>
      <c r="BL54" s="44"/>
      <c r="BM54" s="44"/>
    </row>
    <row r="55" spans="1:65" x14ac:dyDescent="0.25">
      <c r="A55" s="15" t="s">
        <v>189</v>
      </c>
      <c r="B55" s="15" t="s">
        <v>48</v>
      </c>
      <c r="C55" s="53">
        <f>SUM(V55                                                                                                                                                                                                                    : INDEX(V55:AG55,$B$2))</f>
        <v>3476.2909999999997</v>
      </c>
      <c r="D55" s="53">
        <f>SUM(AH55                                                                                                                                                                                                                     : INDEX(AH55:AS55,$B$2))</f>
        <v>10199.488499999999</v>
      </c>
      <c r="E55" s="53">
        <f>SUM(AT55                                                                                                                                                                                                                         : INDEX(AT55:BE55,$B$2))</f>
        <v>14471.8055</v>
      </c>
      <c r="F55" s="53">
        <f>SUM(BG55                                                                                                                                                                                                                         : INDEX(BG55:BR55,$B$2))</f>
        <v>0</v>
      </c>
      <c r="G55" s="4"/>
      <c r="H55" s="4">
        <f t="shared" si="69"/>
        <v>1157.1990000000001</v>
      </c>
      <c r="I55" s="4">
        <f t="shared" si="70"/>
        <v>1686.527</v>
      </c>
      <c r="J55" s="4">
        <f t="shared" si="71"/>
        <v>4992.348</v>
      </c>
      <c r="K55" s="4">
        <f t="shared" si="72"/>
        <v>5630.3254999999899</v>
      </c>
      <c r="L55" s="4">
        <f t="shared" si="73"/>
        <v>3520.1509999999998</v>
      </c>
      <c r="M55" s="4">
        <f t="shared" si="74"/>
        <v>5093.2754999999997</v>
      </c>
      <c r="N55" s="4">
        <f t="shared" si="75"/>
        <v>5275.8529999999992</v>
      </c>
      <c r="O55" s="4">
        <f t="shared" si="76"/>
        <v>10658.655999999999</v>
      </c>
      <c r="P55" s="4">
        <f t="shared" si="77"/>
        <v>4891.8855000000003</v>
      </c>
      <c r="Q55" s="4">
        <f t="shared" si="78"/>
        <v>6859.74</v>
      </c>
      <c r="R55" s="4">
        <f t="shared" si="79"/>
        <v>7914.4590000000007</v>
      </c>
      <c r="S55" s="4">
        <f t="shared" si="80"/>
        <v>9215.7420000000002</v>
      </c>
      <c r="T55" s="1244">
        <f t="shared" si="81"/>
        <v>0</v>
      </c>
      <c r="U55" s="4"/>
      <c r="V55" s="44">
        <v>334.298</v>
      </c>
      <c r="W55" s="44">
        <v>270.85199999999998</v>
      </c>
      <c r="X55" s="44">
        <v>552.04899999999998</v>
      </c>
      <c r="Y55" s="44">
        <v>388.04</v>
      </c>
      <c r="Z55" s="44">
        <v>523.77149999999995</v>
      </c>
      <c r="AA55" s="44">
        <v>774.71550000000002</v>
      </c>
      <c r="AB55" s="44">
        <v>632.56500000000005</v>
      </c>
      <c r="AC55" s="44">
        <v>705.60400000000004</v>
      </c>
      <c r="AD55" s="44">
        <v>3654.1790000000001</v>
      </c>
      <c r="AE55" s="44">
        <v>-1191.258</v>
      </c>
      <c r="AF55" s="44">
        <v>2363.9495000000002</v>
      </c>
      <c r="AG55" s="44">
        <v>4457.63399999999</v>
      </c>
      <c r="AH55" s="44">
        <v>596.98699999999997</v>
      </c>
      <c r="AI55" s="44">
        <v>1388.49</v>
      </c>
      <c r="AJ55" s="44">
        <v>1534.674</v>
      </c>
      <c r="AK55" s="44">
        <v>1206.982</v>
      </c>
      <c r="AL55" s="44">
        <v>1457.5889999999999</v>
      </c>
      <c r="AM55" s="4">
        <v>2428.7044999999998</v>
      </c>
      <c r="AN55" s="4">
        <v>1586.0619999999999</v>
      </c>
      <c r="AO55" s="4">
        <v>1310.0440000000001</v>
      </c>
      <c r="AP55" s="4">
        <v>2379.7469999999998</v>
      </c>
      <c r="AQ55" s="4">
        <v>1759.1415</v>
      </c>
      <c r="AR55" s="4">
        <v>2505.2604999999999</v>
      </c>
      <c r="AS55" s="4">
        <v>6394.2539999999999</v>
      </c>
      <c r="AT55" s="4">
        <v>1566.4295</v>
      </c>
      <c r="AU55" s="4">
        <v>1094.9259999999999</v>
      </c>
      <c r="AV55" s="4">
        <v>2230.5300000000002</v>
      </c>
      <c r="AW55" s="4">
        <v>2197.79</v>
      </c>
      <c r="AX55" s="4">
        <v>2466.1999999999998</v>
      </c>
      <c r="AY55" s="4">
        <v>2195.75</v>
      </c>
      <c r="AZ55" s="4">
        <v>2720.18</v>
      </c>
      <c r="BA55" s="4">
        <v>2408.0990000000002</v>
      </c>
      <c r="BB55" s="4">
        <v>2786.18</v>
      </c>
      <c r="BC55" s="4">
        <v>1982.875</v>
      </c>
      <c r="BD55" s="4">
        <v>2588.7514999999999</v>
      </c>
      <c r="BE55" s="4">
        <v>4644.1154999999999</v>
      </c>
      <c r="BF55" s="51"/>
      <c r="BG55" s="44"/>
      <c r="BH55" s="44"/>
      <c r="BI55" s="44"/>
      <c r="BJ55" s="44"/>
      <c r="BK55" s="44"/>
      <c r="BL55" s="44"/>
      <c r="BM55" s="44"/>
    </row>
    <row r="56" spans="1:65" x14ac:dyDescent="0.25">
      <c r="A56" s="15" t="s">
        <v>190</v>
      </c>
      <c r="B56" s="15" t="s">
        <v>49</v>
      </c>
      <c r="C56" s="53">
        <f>SUM(V56                                                                                                                                                                                                                    : INDEX(V56:AG56,$B$2))</f>
        <v>0</v>
      </c>
      <c r="D56" s="53">
        <f>SUM(AH56                                                                                                                                                                                                                      : INDEX(AH56:AS56,$B$2))</f>
        <v>0</v>
      </c>
      <c r="E56" s="53">
        <f>SUM(AT56                                                                                                                                                                                                                        : INDEX(AT56:BE56,$B$2))</f>
        <v>3104.7819999999997</v>
      </c>
      <c r="F56" s="53">
        <f>SUM(BG56                                                                                                                                                                                                                         : INDEX(BG56:BR56,$B$2))</f>
        <v>0</v>
      </c>
      <c r="G56" s="4"/>
      <c r="H56" s="4">
        <f t="shared" si="69"/>
        <v>0</v>
      </c>
      <c r="I56" s="4">
        <f t="shared" si="70"/>
        <v>0</v>
      </c>
      <c r="J56" s="4">
        <f t="shared" si="71"/>
        <v>0</v>
      </c>
      <c r="K56" s="4">
        <f t="shared" si="72"/>
        <v>0</v>
      </c>
      <c r="L56" s="4">
        <f t="shared" si="73"/>
        <v>0</v>
      </c>
      <c r="M56" s="4">
        <f t="shared" si="74"/>
        <v>0</v>
      </c>
      <c r="N56" s="4">
        <f t="shared" si="75"/>
        <v>0</v>
      </c>
      <c r="O56" s="4">
        <f t="shared" si="76"/>
        <v>0</v>
      </c>
      <c r="P56" s="4">
        <f t="shared" si="77"/>
        <v>1149.702</v>
      </c>
      <c r="Q56" s="4">
        <f t="shared" si="78"/>
        <v>1567.3899999999999</v>
      </c>
      <c r="R56" s="4">
        <f t="shared" si="79"/>
        <v>1499.9649999999999</v>
      </c>
      <c r="S56" s="4">
        <f t="shared" si="80"/>
        <v>2102.8385000000003</v>
      </c>
      <c r="T56" s="1244">
        <f t="shared" si="81"/>
        <v>0</v>
      </c>
      <c r="U56" s="45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"/>
      <c r="AN56" s="4"/>
      <c r="AO56" s="4"/>
      <c r="AP56" s="4"/>
      <c r="AQ56" s="4"/>
      <c r="AR56" s="4"/>
      <c r="AS56" s="4"/>
      <c r="AT56" s="4"/>
      <c r="AU56" s="4">
        <v>541.452</v>
      </c>
      <c r="AV56" s="4">
        <v>608.25</v>
      </c>
      <c r="AW56" s="4">
        <v>830.05</v>
      </c>
      <c r="AX56" s="4">
        <v>482.97</v>
      </c>
      <c r="AY56" s="4">
        <v>254.37</v>
      </c>
      <c r="AZ56" s="4">
        <v>387.69</v>
      </c>
      <c r="BA56" s="4">
        <v>508.29399999999998</v>
      </c>
      <c r="BB56" s="4">
        <v>603.98099999999999</v>
      </c>
      <c r="BC56" s="4">
        <v>583.67600000000004</v>
      </c>
      <c r="BD56" s="4">
        <v>612.19299999999998</v>
      </c>
      <c r="BE56" s="4">
        <v>906.96950000000004</v>
      </c>
      <c r="BF56" s="51"/>
      <c r="BG56" s="44"/>
      <c r="BH56" s="44"/>
      <c r="BI56" s="44"/>
      <c r="BJ56" s="44"/>
      <c r="BK56" s="44"/>
      <c r="BL56" s="44"/>
      <c r="BM56" s="44"/>
    </row>
    <row r="57" spans="1:65" x14ac:dyDescent="0.25">
      <c r="A57" s="15" t="s">
        <v>334</v>
      </c>
      <c r="B57" s="15" t="s">
        <v>335</v>
      </c>
      <c r="C57" s="53">
        <f>SUM(V57                                                                                                                                                                                                                    : INDEX(V57:AG57,$B$2))</f>
        <v>21740.888999999999</v>
      </c>
      <c r="D57" s="53">
        <f>SUM(AH57                                                                                                                                                                                                                      : INDEX(AH57:AS57,$B$2))</f>
        <v>9519.1761000000006</v>
      </c>
      <c r="E57" s="53">
        <f>SUM(AT57                                                                                                                                                                                                                        : INDEX(AT57:BE57,$B$2))</f>
        <v>23421.912000000004</v>
      </c>
      <c r="F57" s="53">
        <f>SUM(BG57                                                                                                                                                                                                                         : INDEX(BG57:BR57,$B$2))</f>
        <v>0</v>
      </c>
      <c r="G57" s="4"/>
      <c r="H57" s="140">
        <f>SUM(V57:X57)</f>
        <v>792.65</v>
      </c>
      <c r="I57" s="140">
        <f>SUM(Y57:AA57)</f>
        <v>17466.653999999999</v>
      </c>
      <c r="J57" s="140">
        <f>SUM(AB57:AD57)</f>
        <v>14769.526600000001</v>
      </c>
      <c r="K57" s="140">
        <f>SUM(AE57:AG57)</f>
        <v>9694.2073999999993</v>
      </c>
      <c r="L57" s="140">
        <f>SUM(AH57:AJ57)</f>
        <v>3027.2070000000003</v>
      </c>
      <c r="M57" s="140">
        <f>SUM(AK57:AM57)</f>
        <v>4530.9474</v>
      </c>
      <c r="N57" s="140">
        <f>SUM(AN57:AP57)</f>
        <v>5865.7826999999997</v>
      </c>
      <c r="O57" s="140">
        <f>SUM(AQ57:AS57)</f>
        <v>12038.552799999999</v>
      </c>
      <c r="P57" s="140">
        <f>SUM(AT57:AV57)</f>
        <v>13038.658000000001</v>
      </c>
      <c r="Q57" s="140">
        <f>SUM(AW57:AY57)</f>
        <v>8261.52</v>
      </c>
      <c r="R57" s="140">
        <f>SUM(AZ57:BB57)</f>
        <v>8737.1759999999995</v>
      </c>
      <c r="S57" s="140">
        <f>SUM(BC57:BE57)</f>
        <v>11671.7855</v>
      </c>
      <c r="T57" s="1244">
        <f t="shared" si="81"/>
        <v>0</v>
      </c>
      <c r="U57" s="45"/>
      <c r="V57" s="44">
        <v>0</v>
      </c>
      <c r="W57" s="44">
        <v>0</v>
      </c>
      <c r="X57" s="44">
        <v>792.65</v>
      </c>
      <c r="Y57" s="44">
        <v>1106.6690000000001</v>
      </c>
      <c r="Z57" s="44">
        <v>212.9</v>
      </c>
      <c r="AA57" s="44">
        <v>16147.084999999999</v>
      </c>
      <c r="AB57" s="44">
        <v>3481.585</v>
      </c>
      <c r="AC57" s="44">
        <v>5354.9935999999998</v>
      </c>
      <c r="AD57" s="44">
        <v>5932.9480000000003</v>
      </c>
      <c r="AE57" s="44">
        <v>3172.6113999999998</v>
      </c>
      <c r="AF57" s="44">
        <v>2567.877</v>
      </c>
      <c r="AG57" s="44">
        <v>3953.7190000000001</v>
      </c>
      <c r="AH57" s="44">
        <v>450.49400000000003</v>
      </c>
      <c r="AI57" s="44">
        <v>1381.87</v>
      </c>
      <c r="AJ57" s="44">
        <v>1194.8430000000001</v>
      </c>
      <c r="AK57" s="44">
        <v>1646.8620000000001</v>
      </c>
      <c r="AL57" s="44">
        <v>1813.299</v>
      </c>
      <c r="AM57" s="4">
        <v>1070.7864</v>
      </c>
      <c r="AN57" s="4">
        <v>1961.0217</v>
      </c>
      <c r="AO57" s="4">
        <v>971</v>
      </c>
      <c r="AP57" s="4">
        <v>2933.761</v>
      </c>
      <c r="AQ57" s="4">
        <v>4070.6505000000002</v>
      </c>
      <c r="AR57" s="4">
        <v>5327.8155999999999</v>
      </c>
      <c r="AS57" s="4">
        <v>2640.0866999999998</v>
      </c>
      <c r="AT57" s="4">
        <v>4861.7790000000005</v>
      </c>
      <c r="AU57" s="4">
        <v>4861.7790000000005</v>
      </c>
      <c r="AV57" s="4">
        <v>3315.1</v>
      </c>
      <c r="AW57" s="4">
        <v>744.16</v>
      </c>
      <c r="AX57" s="4">
        <v>2678.91</v>
      </c>
      <c r="AY57" s="4">
        <v>4838.45</v>
      </c>
      <c r="AZ57" s="4">
        <v>2121.7339999999999</v>
      </c>
      <c r="BA57" s="4">
        <v>3459.5729999999999</v>
      </c>
      <c r="BB57" s="4">
        <v>3155.8690000000001</v>
      </c>
      <c r="BC57" s="4">
        <v>3346.1379999999999</v>
      </c>
      <c r="BD57" s="4">
        <v>4666.9798000000001</v>
      </c>
      <c r="BE57" s="4">
        <v>3658.6677</v>
      </c>
      <c r="BF57" s="51"/>
      <c r="BG57" s="44"/>
      <c r="BH57" s="44"/>
      <c r="BI57" s="44"/>
      <c r="BJ57" s="44"/>
      <c r="BK57" s="44"/>
      <c r="BL57" s="44"/>
      <c r="BM57" s="44"/>
    </row>
    <row r="58" spans="1:65" x14ac:dyDescent="0.25">
      <c r="A58" s="15"/>
      <c r="B58" s="3" t="s">
        <v>150</v>
      </c>
      <c r="C58" s="54">
        <f>SUM(C49:C55)</f>
        <v>81859.999999999985</v>
      </c>
      <c r="D58" s="54">
        <f>SUM(D49:D55)</f>
        <v>94299.15399999998</v>
      </c>
      <c r="E58" s="54">
        <f>SUM(E49:E55)</f>
        <v>167831.573</v>
      </c>
      <c r="F58" s="53">
        <f>SUM(BG58                                                                                                                                                                                                                         : INDEX(BG58:BR58,$B$2))</f>
        <v>0</v>
      </c>
      <c r="G58" s="4"/>
      <c r="H58" s="4">
        <f>SUM(V58:X58)</f>
        <v>21050.762999999999</v>
      </c>
      <c r="I58" s="4">
        <f>SUM(Y58:AA58)</f>
        <v>44227.213999999993</v>
      </c>
      <c r="J58" s="4">
        <f t="shared" si="71"/>
        <v>48597.827999999987</v>
      </c>
      <c r="K58" s="4">
        <f t="shared" si="72"/>
        <v>69738.604999999981</v>
      </c>
      <c r="L58" s="4">
        <f t="shared" si="73"/>
        <v>30689.84099999996</v>
      </c>
      <c r="M58" s="4">
        <f t="shared" si="74"/>
        <v>49438.555000000008</v>
      </c>
      <c r="N58" s="4">
        <f t="shared" si="75"/>
        <v>48447.331999999995</v>
      </c>
      <c r="O58" s="4">
        <f t="shared" si="76"/>
        <v>90992.709000000148</v>
      </c>
      <c r="P58" s="4">
        <f t="shared" si="77"/>
        <v>60149.743000000017</v>
      </c>
      <c r="Q58" s="4">
        <f t="shared" si="78"/>
        <v>84845.56</v>
      </c>
      <c r="R58" s="4">
        <f>SUM(AZ58:BB58)</f>
        <v>88335.586999999985</v>
      </c>
      <c r="S58" s="4">
        <f t="shared" si="80"/>
        <v>95090.697499999995</v>
      </c>
      <c r="T58" s="1244">
        <f>SUM(BG58:BI58)</f>
        <v>0</v>
      </c>
      <c r="U58" s="45"/>
      <c r="V58" s="44">
        <f t="shared" ref="V58:BE58" si="82">SUM(V49:V55)</f>
        <v>5229.46</v>
      </c>
      <c r="W58" s="44">
        <f t="shared" si="82"/>
        <v>4953.427999999999</v>
      </c>
      <c r="X58" s="44">
        <f t="shared" si="82"/>
        <v>10867.875</v>
      </c>
      <c r="Y58" s="44">
        <f t="shared" si="82"/>
        <v>14017.172000000002</v>
      </c>
      <c r="Z58" s="44">
        <f t="shared" si="82"/>
        <v>11357.576000000001</v>
      </c>
      <c r="AA58" s="44">
        <f t="shared" si="82"/>
        <v>18852.465999999989</v>
      </c>
      <c r="AB58" s="44">
        <f t="shared" si="82"/>
        <v>16582.022999999997</v>
      </c>
      <c r="AC58" s="44">
        <f t="shared" si="82"/>
        <v>10057.414999999999</v>
      </c>
      <c r="AD58" s="44">
        <f t="shared" si="82"/>
        <v>21958.389999999992</v>
      </c>
      <c r="AE58" s="44">
        <f t="shared" si="82"/>
        <v>13825.28199999999</v>
      </c>
      <c r="AF58" s="44">
        <f t="shared" si="82"/>
        <v>21610.269000000011</v>
      </c>
      <c r="AG58" s="44">
        <f t="shared" si="82"/>
        <v>34303.053999999975</v>
      </c>
      <c r="AH58" s="44">
        <f t="shared" si="82"/>
        <v>6062.5229999999992</v>
      </c>
      <c r="AI58" s="44">
        <f t="shared" si="82"/>
        <v>6799.4349999999695</v>
      </c>
      <c r="AJ58" s="44">
        <f t="shared" si="82"/>
        <v>17827.882999999991</v>
      </c>
      <c r="AK58" s="44">
        <f t="shared" si="82"/>
        <v>18291.496999999999</v>
      </c>
      <c r="AL58" s="44">
        <f t="shared" si="82"/>
        <v>13673.798000000003</v>
      </c>
      <c r="AM58" s="44">
        <f t="shared" si="82"/>
        <v>17473.260000000002</v>
      </c>
      <c r="AN58" s="44">
        <f t="shared" si="82"/>
        <v>14170.758</v>
      </c>
      <c r="AO58" s="44">
        <f t="shared" si="82"/>
        <v>14052.285</v>
      </c>
      <c r="AP58" s="44">
        <f t="shared" si="82"/>
        <v>20224.288999999997</v>
      </c>
      <c r="AQ58" s="44">
        <f t="shared" si="82"/>
        <v>18360.918999999998</v>
      </c>
      <c r="AR58" s="44">
        <f t="shared" si="82"/>
        <v>27633.948000000037</v>
      </c>
      <c r="AS58" s="44">
        <f t="shared" si="82"/>
        <v>44997.842000000113</v>
      </c>
      <c r="AT58" s="44">
        <f t="shared" si="82"/>
        <v>12769.655000000001</v>
      </c>
      <c r="AU58" s="44">
        <f t="shared" si="82"/>
        <v>20428.258000000013</v>
      </c>
      <c r="AV58" s="44">
        <f t="shared" si="82"/>
        <v>26951.829999999998</v>
      </c>
      <c r="AW58" s="44">
        <f t="shared" si="82"/>
        <v>23632.59</v>
      </c>
      <c r="AX58" s="44">
        <f t="shared" si="82"/>
        <v>30704.99</v>
      </c>
      <c r="AY58" s="44">
        <f t="shared" si="82"/>
        <v>30507.980000000003</v>
      </c>
      <c r="AZ58" s="44">
        <f t="shared" si="82"/>
        <v>22836.27</v>
      </c>
      <c r="BA58" s="44">
        <f t="shared" si="82"/>
        <v>26570.530999999995</v>
      </c>
      <c r="BB58" s="44">
        <f t="shared" si="82"/>
        <v>38928.785999999993</v>
      </c>
      <c r="BC58" s="44">
        <f t="shared" si="82"/>
        <v>25489.166000000001</v>
      </c>
      <c r="BD58" s="44">
        <f t="shared" si="82"/>
        <v>26553.904999999999</v>
      </c>
      <c r="BE58" s="44">
        <f t="shared" si="82"/>
        <v>43047.626499999998</v>
      </c>
      <c r="BF58" s="53"/>
      <c r="BG58" s="1435"/>
      <c r="BH58" s="44"/>
      <c r="BI58" s="44"/>
      <c r="BJ58" s="44"/>
      <c r="BK58" s="44"/>
      <c r="BL58" s="44"/>
      <c r="BM58" s="44"/>
    </row>
    <row r="59" spans="1:65" s="29" customFormat="1" x14ac:dyDescent="0.25">
      <c r="A59" s="15" t="s">
        <v>206</v>
      </c>
      <c r="B59" s="3" t="s">
        <v>59</v>
      </c>
      <c r="C59" s="54">
        <f>SUM(C49:C56)</f>
        <v>81859.999999999985</v>
      </c>
      <c r="D59" s="54">
        <f>SUM(D49:D56)</f>
        <v>94299.15399999998</v>
      </c>
      <c r="E59" s="54">
        <f>SUM(E49:E56)</f>
        <v>170936.35500000001</v>
      </c>
      <c r="F59" s="53">
        <f>SUM(BG59                                                                                                                                                                                                                         : INDEX(BG59:BR59,$B$2))</f>
        <v>0</v>
      </c>
      <c r="G59" s="46"/>
      <c r="H59" s="4">
        <f>SUM(V59:X59)</f>
        <v>21050.762999999999</v>
      </c>
      <c r="I59" s="4">
        <f t="shared" si="70"/>
        <v>44227.214</v>
      </c>
      <c r="J59" s="4">
        <f t="shared" si="71"/>
        <v>48597.828000000001</v>
      </c>
      <c r="K59" s="4">
        <f t="shared" si="72"/>
        <v>69738.604999999996</v>
      </c>
      <c r="L59" s="4">
        <f t="shared" si="73"/>
        <v>30689.840999999971</v>
      </c>
      <c r="M59" s="4">
        <f t="shared" si="74"/>
        <v>49438.554999999993</v>
      </c>
      <c r="N59" s="4">
        <f t="shared" si="75"/>
        <v>48447.331999999995</v>
      </c>
      <c r="O59" s="4">
        <f t="shared" si="76"/>
        <v>90992.70900000009</v>
      </c>
      <c r="P59" s="4">
        <f t="shared" si="77"/>
        <v>61299.445</v>
      </c>
      <c r="Q59" s="4">
        <f t="shared" si="78"/>
        <v>86412.95</v>
      </c>
      <c r="R59" s="4">
        <f t="shared" si="79"/>
        <v>89835.554000000004</v>
      </c>
      <c r="S59" s="4">
        <f t="shared" si="80"/>
        <v>97193.535999999993</v>
      </c>
      <c r="T59" s="1244">
        <f t="shared" si="81"/>
        <v>0</v>
      </c>
      <c r="U59" s="17"/>
      <c r="V59" s="47">
        <v>5229.46</v>
      </c>
      <c r="W59" s="47">
        <v>4953.4279999999999</v>
      </c>
      <c r="X59" s="47">
        <v>10867.875</v>
      </c>
      <c r="Y59" s="47">
        <v>14017.172</v>
      </c>
      <c r="Z59" s="47">
        <v>11357.575999999999</v>
      </c>
      <c r="AA59" s="47">
        <v>18852.466</v>
      </c>
      <c r="AB59" s="47">
        <v>16582.023000000001</v>
      </c>
      <c r="AC59" s="47">
        <v>10057.415000000001</v>
      </c>
      <c r="AD59" s="47">
        <v>21958.39</v>
      </c>
      <c r="AE59" s="47">
        <v>13825.281999999999</v>
      </c>
      <c r="AF59" s="47">
        <v>21610.269</v>
      </c>
      <c r="AG59" s="47">
        <v>34303.053999999996</v>
      </c>
      <c r="AH59" s="47">
        <v>6062.5230000000001</v>
      </c>
      <c r="AI59" s="47">
        <v>6799.4349999999704</v>
      </c>
      <c r="AJ59" s="47">
        <v>17827.883000000002</v>
      </c>
      <c r="AK59" s="47">
        <v>18291.496999999999</v>
      </c>
      <c r="AL59" s="47">
        <v>13673.798000000001</v>
      </c>
      <c r="AM59" s="47">
        <v>17473.259999999998</v>
      </c>
      <c r="AN59" s="47">
        <v>14170.758</v>
      </c>
      <c r="AO59" s="47">
        <v>14052.285</v>
      </c>
      <c r="AP59" s="47">
        <v>20224.289000000001</v>
      </c>
      <c r="AQ59" s="47">
        <v>18360.919000000002</v>
      </c>
      <c r="AR59" s="47">
        <v>27633.948</v>
      </c>
      <c r="AS59" s="47">
        <v>44997.842000000099</v>
      </c>
      <c r="AT59" s="46">
        <v>12769.655000000001</v>
      </c>
      <c r="AU59" s="46">
        <v>20969.71</v>
      </c>
      <c r="AV59" s="46">
        <v>27560.080000000002</v>
      </c>
      <c r="AW59" s="46">
        <v>24462.639999999999</v>
      </c>
      <c r="AX59" s="46">
        <v>31187.96</v>
      </c>
      <c r="AY59" s="46">
        <v>30762.35</v>
      </c>
      <c r="AZ59" s="46">
        <v>23223.96</v>
      </c>
      <c r="BA59" s="46">
        <v>27078.826000000001</v>
      </c>
      <c r="BB59" s="46">
        <v>39532.767999999996</v>
      </c>
      <c r="BC59" s="46">
        <v>26072.842000000001</v>
      </c>
      <c r="BD59" s="46">
        <v>27166.098000000002</v>
      </c>
      <c r="BE59" s="46">
        <v>43954.595999999998</v>
      </c>
      <c r="BF59" s="1463"/>
      <c r="BH59" s="47"/>
      <c r="BI59" s="47"/>
      <c r="BJ59" s="47"/>
      <c r="BK59" s="47"/>
      <c r="BL59" s="47"/>
      <c r="BM59" s="47"/>
    </row>
    <row r="60" spans="1:65" x14ac:dyDescent="0.25">
      <c r="A60" s="15" t="s">
        <v>336</v>
      </c>
      <c r="B60" s="3" t="s">
        <v>337</v>
      </c>
      <c r="C60" s="51">
        <f>C59+0.1*C57</f>
        <v>84034.088899999988</v>
      </c>
      <c r="D60" s="51">
        <f>D59+0.1*D57</f>
        <v>95251.071609999985</v>
      </c>
      <c r="E60" s="51">
        <f>E59+0.1*E57</f>
        <v>173278.54620000001</v>
      </c>
      <c r="F60" s="53">
        <f>SUM(BG60                                                                                                                                                                                                                         : INDEX(BG60:BR60,$B$2))</f>
        <v>0</v>
      </c>
      <c r="G60" s="4"/>
      <c r="H60" s="4">
        <f>H59+0.1*H57</f>
        <v>21130.027999999998</v>
      </c>
      <c r="I60" s="140">
        <f t="shared" ref="I60:S60" si="83">I59+0.1*I57</f>
        <v>45973.879399999998</v>
      </c>
      <c r="J60" s="140">
        <f t="shared" si="83"/>
        <v>50074.780660000004</v>
      </c>
      <c r="K60" s="140">
        <f t="shared" si="83"/>
        <v>70708.025739999997</v>
      </c>
      <c r="L60" s="140">
        <f t="shared" si="83"/>
        <v>30992.561699999973</v>
      </c>
      <c r="M60" s="140">
        <f t="shared" si="83"/>
        <v>49891.649739999993</v>
      </c>
      <c r="N60" s="140">
        <f t="shared" si="83"/>
        <v>49033.910269999993</v>
      </c>
      <c r="O60" s="140">
        <f t="shared" si="83"/>
        <v>92196.564280000093</v>
      </c>
      <c r="P60" s="140">
        <f t="shared" si="83"/>
        <v>62603.310799999999</v>
      </c>
      <c r="Q60" s="140">
        <f t="shared" si="83"/>
        <v>87239.101999999999</v>
      </c>
      <c r="R60" s="140">
        <f t="shared" si="83"/>
        <v>90709.271600000007</v>
      </c>
      <c r="S60" s="140">
        <f t="shared" si="83"/>
        <v>98360.71454999999</v>
      </c>
      <c r="T60" s="1244">
        <f>SUM(BG60:BI60)</f>
        <v>0</v>
      </c>
      <c r="U60" s="4"/>
      <c r="V60" s="4">
        <v>5229.46</v>
      </c>
      <c r="W60" s="4">
        <v>4953.4279999999999</v>
      </c>
      <c r="X60" s="4">
        <v>10947.14</v>
      </c>
      <c r="Y60" s="4">
        <v>14127.838900000001</v>
      </c>
      <c r="Z60" s="4">
        <v>11378.866</v>
      </c>
      <c r="AA60" s="4">
        <v>20467.174500000001</v>
      </c>
      <c r="AB60" s="4">
        <v>16930.181499999999</v>
      </c>
      <c r="AC60" s="4">
        <v>10592.914360000001</v>
      </c>
      <c r="AD60" s="4">
        <v>22551.684799999999</v>
      </c>
      <c r="AE60" s="4">
        <v>14142.54314</v>
      </c>
      <c r="AF60" s="4">
        <v>21867.056700000001</v>
      </c>
      <c r="AG60" s="4">
        <v>34698.425900000002</v>
      </c>
      <c r="AH60" s="4">
        <v>6107.5724</v>
      </c>
      <c r="AI60" s="4">
        <v>6937.6219999999703</v>
      </c>
      <c r="AJ60" s="4">
        <v>17947.367300000002</v>
      </c>
      <c r="AK60" s="4">
        <v>18456.183199999999</v>
      </c>
      <c r="AL60" s="4">
        <v>13855.127899999999</v>
      </c>
      <c r="AM60" s="4">
        <v>17580.338640000002</v>
      </c>
      <c r="AN60" s="4">
        <v>14366.86017</v>
      </c>
      <c r="AO60" s="4">
        <v>14149.385</v>
      </c>
      <c r="AP60" s="4">
        <v>20517.665099999998</v>
      </c>
      <c r="AQ60" s="4">
        <v>18767.984049999999</v>
      </c>
      <c r="AR60" s="4">
        <v>28166.72956</v>
      </c>
      <c r="AS60" s="4">
        <v>45261.850670000102</v>
      </c>
      <c r="AT60" s="4">
        <v>13255.832900000001</v>
      </c>
      <c r="AU60" s="4">
        <v>21455.887900000002</v>
      </c>
      <c r="AV60" s="4">
        <v>27891.59</v>
      </c>
      <c r="AW60" s="4">
        <v>24537.06</v>
      </c>
      <c r="AX60" s="4">
        <v>31455.85</v>
      </c>
      <c r="AY60" s="4">
        <v>31246.2</v>
      </c>
      <c r="AZ60" s="4">
        <v>23436.13</v>
      </c>
      <c r="BA60" s="4">
        <v>27424.782999999999</v>
      </c>
      <c r="BB60" s="4">
        <v>39848.355000000003</v>
      </c>
      <c r="BC60" s="4">
        <v>26407.455999999998</v>
      </c>
      <c r="BD60" s="4">
        <v>27632.795999999998</v>
      </c>
      <c r="BE60" s="4">
        <v>44320.462800000001</v>
      </c>
      <c r="BF60" s="51"/>
      <c r="BG60" s="1444"/>
      <c r="BH60" s="1444"/>
      <c r="BI60" s="1444"/>
      <c r="BJ60" s="1444"/>
      <c r="BK60" s="1444"/>
      <c r="BL60" s="1444"/>
      <c r="BM60" s="1444"/>
    </row>
    <row r="61" spans="1:65" x14ac:dyDescent="0.25">
      <c r="B61" s="3" t="s">
        <v>382</v>
      </c>
      <c r="C61" s="51">
        <f>C58+0.1*C57</f>
        <v>84034.088899999988</v>
      </c>
      <c r="D61" s="51">
        <f>D58+0.1*D57</f>
        <v>95251.071609999985</v>
      </c>
      <c r="E61" s="51">
        <f>E58+0.1*E57</f>
        <v>170173.76420000001</v>
      </c>
      <c r="F61" s="53">
        <f>SUM(BG61                                                                                                                                                                                                                         : INDEX(BG61:BR61,$B$2))</f>
        <v>0</v>
      </c>
      <c r="G61" s="4"/>
      <c r="H61" s="51">
        <f t="shared" ref="H61:BE61" si="84">H58+0.1*H57</f>
        <v>21130.027999999998</v>
      </c>
      <c r="I61" s="51">
        <f t="shared" si="84"/>
        <v>45973.879399999991</v>
      </c>
      <c r="J61" s="51">
        <f t="shared" si="84"/>
        <v>50074.780659999989</v>
      </c>
      <c r="K61" s="51">
        <f t="shared" si="84"/>
        <v>70708.025739999983</v>
      </c>
      <c r="L61" s="51">
        <f t="shared" si="84"/>
        <v>30992.561699999962</v>
      </c>
      <c r="M61" s="51">
        <f t="shared" si="84"/>
        <v>49891.649740000008</v>
      </c>
      <c r="N61" s="51">
        <f t="shared" si="84"/>
        <v>49033.910269999993</v>
      </c>
      <c r="O61" s="51">
        <f t="shared" si="84"/>
        <v>92196.564280000151</v>
      </c>
      <c r="P61" s="51">
        <f t="shared" si="84"/>
        <v>61453.608800000016</v>
      </c>
      <c r="Q61" s="51">
        <f t="shared" si="84"/>
        <v>85671.712</v>
      </c>
      <c r="R61" s="51">
        <f t="shared" si="84"/>
        <v>89209.304599999989</v>
      </c>
      <c r="S61" s="51">
        <f t="shared" si="84"/>
        <v>96257.876049999992</v>
      </c>
      <c r="T61" s="1244">
        <f t="shared" si="81"/>
        <v>0</v>
      </c>
      <c r="U61" s="51"/>
      <c r="V61" s="51">
        <f t="shared" si="84"/>
        <v>5229.46</v>
      </c>
      <c r="W61" s="51">
        <f t="shared" si="84"/>
        <v>4953.427999999999</v>
      </c>
      <c r="X61" s="51">
        <f t="shared" si="84"/>
        <v>10947.14</v>
      </c>
      <c r="Y61" s="51">
        <f t="shared" si="84"/>
        <v>14127.838900000002</v>
      </c>
      <c r="Z61" s="51">
        <f t="shared" si="84"/>
        <v>11378.866000000002</v>
      </c>
      <c r="AA61" s="51">
        <f t="shared" si="84"/>
        <v>20467.17449999999</v>
      </c>
      <c r="AB61" s="51">
        <f t="shared" si="84"/>
        <v>16930.181499999999</v>
      </c>
      <c r="AC61" s="51">
        <f t="shared" si="84"/>
        <v>10592.914359999999</v>
      </c>
      <c r="AD61" s="51">
        <f t="shared" si="84"/>
        <v>22551.684799999992</v>
      </c>
      <c r="AE61" s="51">
        <f t="shared" si="84"/>
        <v>14142.543139999991</v>
      </c>
      <c r="AF61" s="51">
        <f t="shared" si="84"/>
        <v>21867.056700000012</v>
      </c>
      <c r="AG61" s="51">
        <f t="shared" si="84"/>
        <v>34698.425899999973</v>
      </c>
      <c r="AH61" s="51">
        <f t="shared" si="84"/>
        <v>6107.5723999999991</v>
      </c>
      <c r="AI61" s="51">
        <f t="shared" si="84"/>
        <v>6937.6219999999694</v>
      </c>
      <c r="AJ61" s="51">
        <f t="shared" si="84"/>
        <v>17947.367299999991</v>
      </c>
      <c r="AK61" s="51">
        <f t="shared" si="84"/>
        <v>18456.183199999999</v>
      </c>
      <c r="AL61" s="51">
        <f t="shared" si="84"/>
        <v>13855.127900000003</v>
      </c>
      <c r="AM61" s="51">
        <f t="shared" si="84"/>
        <v>17580.338640000002</v>
      </c>
      <c r="AN61" s="51">
        <f t="shared" si="84"/>
        <v>14366.86017</v>
      </c>
      <c r="AO61" s="51">
        <f t="shared" si="84"/>
        <v>14149.385</v>
      </c>
      <c r="AP61" s="51">
        <f t="shared" si="84"/>
        <v>20517.665099999998</v>
      </c>
      <c r="AQ61" s="51">
        <f t="shared" si="84"/>
        <v>18767.984049999999</v>
      </c>
      <c r="AR61" s="51">
        <f t="shared" si="84"/>
        <v>28166.729560000036</v>
      </c>
      <c r="AS61" s="51">
        <f t="shared" si="84"/>
        <v>45261.850670000116</v>
      </c>
      <c r="AT61" s="51">
        <f t="shared" si="84"/>
        <v>13255.832900000001</v>
      </c>
      <c r="AU61" s="51">
        <f t="shared" si="84"/>
        <v>20914.435900000011</v>
      </c>
      <c r="AV61" s="51">
        <f t="shared" si="84"/>
        <v>27283.339999999997</v>
      </c>
      <c r="AW61" s="51">
        <f t="shared" si="84"/>
        <v>23707.006000000001</v>
      </c>
      <c r="AX61" s="51">
        <f t="shared" si="84"/>
        <v>30972.881000000001</v>
      </c>
      <c r="AY61" s="51">
        <f t="shared" si="84"/>
        <v>30991.825000000004</v>
      </c>
      <c r="AZ61" s="51">
        <f t="shared" si="84"/>
        <v>23048.4434</v>
      </c>
      <c r="BA61" s="51">
        <f t="shared" si="84"/>
        <v>26916.488299999997</v>
      </c>
      <c r="BB61" s="51">
        <f>BB58+0.1*BB57</f>
        <v>39244.372899999995</v>
      </c>
      <c r="BC61" s="51">
        <f t="shared" si="84"/>
        <v>25823.7798</v>
      </c>
      <c r="BD61" s="51">
        <f t="shared" si="84"/>
        <v>27020.60298</v>
      </c>
      <c r="BE61" s="51">
        <f t="shared" si="84"/>
        <v>43413.493269999999</v>
      </c>
      <c r="BF61" s="51"/>
      <c r="BG61" s="1444"/>
      <c r="BH61" s="1444"/>
      <c r="BI61" s="1444"/>
      <c r="BJ61" s="1444"/>
      <c r="BK61" s="1444"/>
      <c r="BL61" s="1444"/>
      <c r="BM61" s="1444"/>
    </row>
    <row r="62" spans="1:65" x14ac:dyDescent="0.25">
      <c r="A62" s="36" t="s">
        <v>58</v>
      </c>
      <c r="B62" s="20" t="s">
        <v>58</v>
      </c>
      <c r="C62" s="1253" t="str">
        <f>$C$3</f>
        <v>YTD '15</v>
      </c>
      <c r="D62" s="1254" t="str">
        <f>$D$3</f>
        <v>YTD '16</v>
      </c>
      <c r="E62" s="1255" t="str">
        <f>$E$3</f>
        <v>YTD '17</v>
      </c>
      <c r="F62" s="1256" t="str">
        <f>$F$3</f>
        <v>YTD '18</v>
      </c>
      <c r="G62" s="2" t="s">
        <v>32</v>
      </c>
      <c r="H62" s="24" t="str">
        <f>$H$3</f>
        <v>Q1 '15</v>
      </c>
      <c r="I62" s="24" t="str">
        <f>$I$3</f>
        <v>Q2 '15</v>
      </c>
      <c r="J62" s="24" t="str">
        <f>$J$3</f>
        <v>Q3 '15</v>
      </c>
      <c r="K62" s="24" t="str">
        <f>$K$3</f>
        <v>Q4 '15</v>
      </c>
      <c r="L62" s="26" t="str">
        <f>$L$3</f>
        <v>Q1 '16</v>
      </c>
      <c r="M62" s="26" t="str">
        <f>$M$3</f>
        <v>Q2 '16</v>
      </c>
      <c r="N62" s="26" t="str">
        <f>$N$3</f>
        <v>Q3 '16</v>
      </c>
      <c r="O62" s="26" t="str">
        <f>$O$3</f>
        <v>Q4 '16</v>
      </c>
      <c r="P62" s="24" t="str">
        <f>$P$3</f>
        <v>Q1 '17</v>
      </c>
      <c r="Q62" s="24" t="str">
        <f>$Q$3</f>
        <v>Q2 '17</v>
      </c>
      <c r="R62" s="24" t="str">
        <f>$R$3</f>
        <v>Q3 '17</v>
      </c>
      <c r="S62" s="24" t="str">
        <f>$S$3</f>
        <v>Q4 '17</v>
      </c>
      <c r="T62" s="1241" t="str">
        <f>$T$3</f>
        <v>Q1'28</v>
      </c>
      <c r="U62" s="16" t="s">
        <v>32</v>
      </c>
      <c r="V62" s="24" t="s">
        <v>0</v>
      </c>
      <c r="W62" s="24" t="s">
        <v>1</v>
      </c>
      <c r="X62" s="24" t="s">
        <v>2</v>
      </c>
      <c r="Y62" s="24" t="s">
        <v>3</v>
      </c>
      <c r="Z62" s="24" t="s">
        <v>4</v>
      </c>
      <c r="AA62" s="24" t="s">
        <v>5</v>
      </c>
      <c r="AB62" s="24" t="s">
        <v>6</v>
      </c>
      <c r="AC62" s="24" t="s">
        <v>7</v>
      </c>
      <c r="AD62" s="24" t="s">
        <v>8</v>
      </c>
      <c r="AE62" s="24" t="s">
        <v>9</v>
      </c>
      <c r="AF62" s="24" t="s">
        <v>10</v>
      </c>
      <c r="AG62" s="24" t="s">
        <v>11</v>
      </c>
      <c r="AH62" s="25" t="s">
        <v>12</v>
      </c>
      <c r="AI62" s="25" t="s">
        <v>13</v>
      </c>
      <c r="AJ62" s="25" t="s">
        <v>14</v>
      </c>
      <c r="AK62" s="25" t="s">
        <v>15</v>
      </c>
      <c r="AL62" s="25" t="s">
        <v>16</v>
      </c>
      <c r="AM62" s="25" t="s">
        <v>17</v>
      </c>
      <c r="AN62" s="25" t="s">
        <v>18</v>
      </c>
      <c r="AO62" s="25" t="s">
        <v>19</v>
      </c>
      <c r="AP62" s="25" t="s">
        <v>20</v>
      </c>
      <c r="AQ62" s="25" t="s">
        <v>21</v>
      </c>
      <c r="AR62" s="25" t="s">
        <v>22</v>
      </c>
      <c r="AS62" s="25" t="s">
        <v>23</v>
      </c>
      <c r="AT62" s="22" t="s">
        <v>24</v>
      </c>
      <c r="AU62" s="22" t="s">
        <v>25</v>
      </c>
      <c r="AV62" s="22" t="s">
        <v>26</v>
      </c>
      <c r="AW62" s="22" t="s">
        <v>27</v>
      </c>
      <c r="AX62" s="22" t="s">
        <v>28</v>
      </c>
      <c r="AY62" s="22" t="s">
        <v>29</v>
      </c>
      <c r="AZ62" s="27" t="s">
        <v>96</v>
      </c>
      <c r="BA62" s="27" t="s">
        <v>97</v>
      </c>
      <c r="BB62" s="27" t="s">
        <v>98</v>
      </c>
      <c r="BC62" s="27" t="s">
        <v>99</v>
      </c>
      <c r="BD62" s="27" t="s">
        <v>100</v>
      </c>
      <c r="BE62" s="27" t="s">
        <v>101</v>
      </c>
      <c r="BF62" s="1400" t="s">
        <v>748</v>
      </c>
      <c r="BG62" s="1241">
        <v>43118</v>
      </c>
      <c r="BH62" s="1241">
        <v>43149</v>
      </c>
      <c r="BI62" s="1241">
        <v>43177</v>
      </c>
      <c r="BJ62" s="1241">
        <v>43208</v>
      </c>
      <c r="BK62" s="1241">
        <v>43238</v>
      </c>
      <c r="BL62" s="1241">
        <v>43269</v>
      </c>
      <c r="BM62" s="1241">
        <v>43299</v>
      </c>
    </row>
    <row r="63" spans="1:65" x14ac:dyDescent="0.25">
      <c r="A63" s="15" t="s">
        <v>199</v>
      </c>
      <c r="B63" s="15" t="s">
        <v>56</v>
      </c>
      <c r="C63" s="48">
        <f t="shared" ref="C63:E70" si="85">IFERROR(C49/C$59,"")</f>
        <v>0.27326082946494024</v>
      </c>
      <c r="D63" s="48">
        <f t="shared" si="85"/>
        <v>0.20882315126602269</v>
      </c>
      <c r="E63" s="48">
        <f>IFERROR(E49/E$59,"")</f>
        <v>0.36979319583595904</v>
      </c>
      <c r="F63" s="48" t="str">
        <f>IFERROR(F49/F$60,"")</f>
        <v/>
      </c>
      <c r="H63" s="2">
        <f t="shared" ref="H63:R63" si="86">IFERROR(H49/H$59,"")</f>
        <v>0.27691993872146109</v>
      </c>
      <c r="I63" s="2">
        <f t="shared" si="86"/>
        <v>0.26404340097027146</v>
      </c>
      <c r="J63" s="2">
        <f t="shared" si="86"/>
        <v>0.25139403349466566</v>
      </c>
      <c r="K63" s="2">
        <f t="shared" si="86"/>
        <v>0.19573602024302006</v>
      </c>
      <c r="L63" s="2">
        <f t="shared" si="86"/>
        <v>0.22575095778436802</v>
      </c>
      <c r="M63" s="2">
        <f t="shared" si="86"/>
        <v>0.20977025926425238</v>
      </c>
      <c r="N63" s="2">
        <f t="shared" si="86"/>
        <v>0.14394946454430146</v>
      </c>
      <c r="O63" s="2">
        <f t="shared" si="86"/>
        <v>0.11982668303676934</v>
      </c>
      <c r="P63" s="2">
        <f t="shared" si="86"/>
        <v>0.31284167417829001</v>
      </c>
      <c r="Q63" s="2">
        <f t="shared" si="86"/>
        <v>0.41462037807990587</v>
      </c>
      <c r="R63" s="57">
        <f t="shared" si="86"/>
        <v>0.4445640531142046</v>
      </c>
      <c r="S63" s="57">
        <f>IFERROR(S49/S$59,"")</f>
        <v>0.50709550787410396</v>
      </c>
      <c r="T63" s="1267" t="str">
        <f>IFERROR(T49/T$60,"")</f>
        <v/>
      </c>
      <c r="U63" s="1"/>
      <c r="V63" s="2">
        <f t="shared" ref="V63:BE63" si="87">IFERROR(V49/V$59,"")</f>
        <v>0.28184630917915043</v>
      </c>
      <c r="W63" s="2">
        <f t="shared" si="87"/>
        <v>0.21769146538518375</v>
      </c>
      <c r="X63" s="2">
        <f t="shared" si="87"/>
        <v>0.30154496624225063</v>
      </c>
      <c r="Y63" s="2">
        <f t="shared" si="87"/>
        <v>0.34234933408821694</v>
      </c>
      <c r="Z63" s="2">
        <f t="shared" si="87"/>
        <v>0.23264863030632596</v>
      </c>
      <c r="AA63" s="2">
        <f t="shared" si="87"/>
        <v>0.22473505588075324</v>
      </c>
      <c r="AB63" s="2">
        <f t="shared" si="87"/>
        <v>0.29320014210570083</v>
      </c>
      <c r="AC63" s="2">
        <f t="shared" si="87"/>
        <v>0.18860472596586694</v>
      </c>
      <c r="AD63" s="2">
        <f t="shared" si="87"/>
        <v>0.24858272851515981</v>
      </c>
      <c r="AE63" s="2">
        <f t="shared" si="87"/>
        <v>0.29233074594789388</v>
      </c>
      <c r="AF63" s="2">
        <f t="shared" si="87"/>
        <v>0.16309151450173989</v>
      </c>
      <c r="AG63" s="2">
        <f t="shared" si="87"/>
        <v>0.17737051925464101</v>
      </c>
      <c r="AH63" s="2">
        <f t="shared" si="87"/>
        <v>0.26016577586592249</v>
      </c>
      <c r="AI63" s="2">
        <f t="shared" si="87"/>
        <v>0.24942587141431272</v>
      </c>
      <c r="AJ63" s="2">
        <f t="shared" si="87"/>
        <v>0.20501845339684974</v>
      </c>
      <c r="AK63" s="2">
        <f t="shared" si="87"/>
        <v>0.30142699637979331</v>
      </c>
      <c r="AL63" s="2">
        <f t="shared" si="87"/>
        <v>0.18111112947551219</v>
      </c>
      <c r="AM63" s="2">
        <f t="shared" si="87"/>
        <v>0.13624878814829061</v>
      </c>
      <c r="AN63" s="2">
        <f t="shared" si="87"/>
        <v>0.16885808084507548</v>
      </c>
      <c r="AO63" s="2">
        <f t="shared" si="87"/>
        <v>0.14275219297075173</v>
      </c>
      <c r="AP63" s="2">
        <f t="shared" si="87"/>
        <v>0.12732838222396842</v>
      </c>
      <c r="AQ63" s="2">
        <f t="shared" si="87"/>
        <v>0.14370522521231097</v>
      </c>
      <c r="AR63" s="2">
        <f t="shared" si="87"/>
        <v>0.11700284374856608</v>
      </c>
      <c r="AS63" s="2">
        <f t="shared" si="87"/>
        <v>0.11181745115687967</v>
      </c>
      <c r="AT63" s="2">
        <f t="shared" si="87"/>
        <v>0.30803455535799518</v>
      </c>
      <c r="AU63" s="2">
        <f t="shared" si="87"/>
        <v>0.34683007061137283</v>
      </c>
      <c r="AV63" s="2">
        <f t="shared" si="87"/>
        <v>0.2892081590474338</v>
      </c>
      <c r="AW63" s="2">
        <f t="shared" si="87"/>
        <v>0.43739473744452767</v>
      </c>
      <c r="AX63" s="2">
        <f t="shared" si="87"/>
        <v>0.35079402436068274</v>
      </c>
      <c r="AY63" s="2">
        <f t="shared" si="87"/>
        <v>0.46121931516935477</v>
      </c>
      <c r="AZ63" s="2">
        <f t="shared" si="87"/>
        <v>0.35332088067668049</v>
      </c>
      <c r="BA63" s="2">
        <f t="shared" si="87"/>
        <v>0.4653024470115506</v>
      </c>
      <c r="BB63" s="2">
        <f t="shared" si="87"/>
        <v>0.48396064753168822</v>
      </c>
      <c r="BC63" s="2">
        <f t="shared" si="87"/>
        <v>0.60069274381365867</v>
      </c>
      <c r="BD63" s="2">
        <f t="shared" si="87"/>
        <v>0.51726028154650694</v>
      </c>
      <c r="BE63" s="2">
        <f t="shared" si="87"/>
        <v>0.44529347966251359</v>
      </c>
      <c r="BF63" s="48"/>
      <c r="BG63" s="2"/>
      <c r="BH63" s="2"/>
      <c r="BI63" s="2"/>
      <c r="BJ63" s="2"/>
      <c r="BK63" s="2"/>
      <c r="BL63" s="2"/>
      <c r="BM63" s="2"/>
    </row>
    <row r="64" spans="1:65" x14ac:dyDescent="0.25">
      <c r="A64" s="15" t="s">
        <v>191</v>
      </c>
      <c r="B64" s="15" t="s">
        <v>43</v>
      </c>
      <c r="C64" s="48">
        <f t="shared" si="85"/>
        <v>0.1301363975079404</v>
      </c>
      <c r="D64" s="48">
        <f t="shared" si="85"/>
        <v>0.14997094247526338</v>
      </c>
      <c r="E64" s="48">
        <f>IFERROR(E50/E$59,"")</f>
        <v>0.13656214326086452</v>
      </c>
      <c r="F64" s="48" t="str">
        <f t="shared" ref="F64:F70" si="88">IFERROR(F50/F$60,"")</f>
        <v/>
      </c>
      <c r="H64" s="2">
        <f t="shared" ref="H64:S64" si="89">IFERROR(H50/H$59,"")</f>
        <v>0.12627197883516147</v>
      </c>
      <c r="I64" s="2">
        <f t="shared" si="89"/>
        <v>0.1372403877847698</v>
      </c>
      <c r="J64" s="2">
        <f t="shared" si="89"/>
        <v>0.11128188691889687</v>
      </c>
      <c r="K64" s="2">
        <f t="shared" si="89"/>
        <v>0.14735241692890186</v>
      </c>
      <c r="L64" s="2">
        <f t="shared" si="89"/>
        <v>0.1787297627250661</v>
      </c>
      <c r="M64" s="2">
        <f t="shared" si="89"/>
        <v>0.13827586587027069</v>
      </c>
      <c r="N64" s="2">
        <f t="shared" si="89"/>
        <v>0.17037412916773206</v>
      </c>
      <c r="O64" s="2">
        <f t="shared" si="89"/>
        <v>0.12089897774117264</v>
      </c>
      <c r="P64" s="2">
        <f t="shared" si="89"/>
        <v>0.12606158179735558</v>
      </c>
      <c r="Q64" s="2">
        <f t="shared" si="89"/>
        <v>0.14140808756095008</v>
      </c>
      <c r="R64" s="57">
        <f t="shared" si="89"/>
        <v>0.13917303832734196</v>
      </c>
      <c r="S64" s="57">
        <f t="shared" si="89"/>
        <v>0.1689473567460289</v>
      </c>
      <c r="T64" s="1267" t="str">
        <f t="shared" ref="T64:T69" si="90">IFERROR(T50/T$60,"")</f>
        <v/>
      </c>
      <c r="U64" s="1"/>
      <c r="V64" s="2">
        <f t="shared" ref="V64:BE64" si="91">IFERROR(V50/V$59,"")</f>
        <v>0.1475523285387019</v>
      </c>
      <c r="W64" s="2">
        <f t="shared" si="91"/>
        <v>7.8230268008336851E-2</v>
      </c>
      <c r="X64" s="2">
        <f t="shared" si="91"/>
        <v>0.13792894195047331</v>
      </c>
      <c r="Y64" s="2">
        <f t="shared" si="91"/>
        <v>0.17355398078870687</v>
      </c>
      <c r="Z64" s="2">
        <f t="shared" si="91"/>
        <v>0.1295006082283755</v>
      </c>
      <c r="AA64" s="2">
        <f t="shared" si="91"/>
        <v>0.11490332352276884</v>
      </c>
      <c r="AB64" s="2">
        <f t="shared" si="91"/>
        <v>0.11609464056345839</v>
      </c>
      <c r="AC64" s="2">
        <f t="shared" si="91"/>
        <v>0.13835244941170272</v>
      </c>
      <c r="AD64" s="2">
        <f t="shared" si="91"/>
        <v>9.5248604292026876E-2</v>
      </c>
      <c r="AE64" s="2">
        <f t="shared" si="91"/>
        <v>0.11230678694293542</v>
      </c>
      <c r="AF64" s="2">
        <f t="shared" si="91"/>
        <v>0.13746714582775441</v>
      </c>
      <c r="AG64" s="2">
        <f t="shared" si="91"/>
        <v>0.16770451400624564</v>
      </c>
      <c r="AH64" s="2">
        <f t="shared" si="91"/>
        <v>5.138141331587525E-2</v>
      </c>
      <c r="AI64" s="2">
        <f t="shared" si="91"/>
        <v>7.2984299430761845E-2</v>
      </c>
      <c r="AJ64" s="2">
        <f t="shared" si="91"/>
        <v>0.26236626076130293</v>
      </c>
      <c r="AK64" s="2">
        <f t="shared" si="91"/>
        <v>0.12292985095752414</v>
      </c>
      <c r="AL64" s="2">
        <f t="shared" si="91"/>
        <v>0.12221761649543163</v>
      </c>
      <c r="AM64" s="2">
        <f t="shared" si="91"/>
        <v>0.16690697671756732</v>
      </c>
      <c r="AN64" s="2">
        <f t="shared" si="91"/>
        <v>0.1284889629757279</v>
      </c>
      <c r="AO64" s="2">
        <f t="shared" si="91"/>
        <v>0.16421734970504798</v>
      </c>
      <c r="AP64" s="2">
        <f t="shared" si="91"/>
        <v>0.20400010106659372</v>
      </c>
      <c r="AQ64" s="2">
        <f t="shared" si="91"/>
        <v>0.10770936901360982</v>
      </c>
      <c r="AR64" s="2">
        <f t="shared" si="91"/>
        <v>0.13077769416081986</v>
      </c>
      <c r="AS64" s="2">
        <f t="shared" si="91"/>
        <v>0.12021417604870914</v>
      </c>
      <c r="AT64" s="2">
        <f t="shared" si="91"/>
        <v>9.9023113780286151E-2</v>
      </c>
      <c r="AU64" s="2">
        <f t="shared" si="91"/>
        <v>0.10154236753870224</v>
      </c>
      <c r="AV64" s="2">
        <f t="shared" si="91"/>
        <v>0.15724555226254786</v>
      </c>
      <c r="AW64" s="2">
        <f t="shared" si="91"/>
        <v>0.16014542992906736</v>
      </c>
      <c r="AX64" s="2">
        <f t="shared" si="91"/>
        <v>0.10576485284706022</v>
      </c>
      <c r="AY64" s="2">
        <f t="shared" si="91"/>
        <v>0.16264427132517509</v>
      </c>
      <c r="AZ64" s="2">
        <f t="shared" si="91"/>
        <v>0.14624723776651355</v>
      </c>
      <c r="BA64" s="2">
        <f t="shared" si="91"/>
        <v>0.15839796747466081</v>
      </c>
      <c r="BB64" s="2">
        <f t="shared" si="91"/>
        <v>0.12184869018025755</v>
      </c>
      <c r="BC64" s="2">
        <f t="shared" si="91"/>
        <v>0.12395971256221319</v>
      </c>
      <c r="BD64" s="2">
        <f t="shared" si="91"/>
        <v>0.17747944515255742</v>
      </c>
      <c r="BE64" s="2">
        <f t="shared" si="91"/>
        <v>0.19035972938984583</v>
      </c>
      <c r="BF64" s="48"/>
      <c r="BG64" s="2"/>
      <c r="BH64" s="2"/>
      <c r="BI64" s="2"/>
      <c r="BJ64" s="2"/>
      <c r="BK64" s="2"/>
      <c r="BL64" s="2"/>
      <c r="BM64" s="2"/>
    </row>
    <row r="65" spans="1:65" x14ac:dyDescent="0.25">
      <c r="A65" s="15" t="s">
        <v>192</v>
      </c>
      <c r="B65" s="15" t="s">
        <v>44</v>
      </c>
      <c r="C65" s="48">
        <f t="shared" si="85"/>
        <v>0.12869637185438554</v>
      </c>
      <c r="D65" s="48">
        <f t="shared" si="85"/>
        <v>0.11521905063962716</v>
      </c>
      <c r="E65" s="48">
        <f>IFERROR(E51/E$59,"")</f>
        <v>8.6570952095006343E-2</v>
      </c>
      <c r="F65" s="48" t="str">
        <f t="shared" si="88"/>
        <v/>
      </c>
      <c r="H65" s="2">
        <f t="shared" ref="H65:S65" si="92">IFERROR(H51/H$59,"")</f>
        <v>0.13383980428642892</v>
      </c>
      <c r="I65" s="2">
        <f t="shared" si="92"/>
        <v>0.13640018111925387</v>
      </c>
      <c r="J65" s="2">
        <f t="shared" si="92"/>
        <v>0.10265063697908475</v>
      </c>
      <c r="K65" s="2">
        <f t="shared" si="92"/>
        <v>0.10028905797585126</v>
      </c>
      <c r="L65" s="2">
        <f t="shared" si="92"/>
        <v>7.6692740115532093E-2</v>
      </c>
      <c r="M65" s="2">
        <f t="shared" si="92"/>
        <v>0.13354763301637762</v>
      </c>
      <c r="N65" s="2">
        <f t="shared" si="92"/>
        <v>0.11368764331542552</v>
      </c>
      <c r="O65" s="2">
        <f t="shared" si="92"/>
        <v>0.12984268882466166</v>
      </c>
      <c r="P65" s="2">
        <f t="shared" si="92"/>
        <v>9.1841010958582089E-2</v>
      </c>
      <c r="Q65" s="2">
        <f t="shared" si="92"/>
        <v>8.0906276200500046E-2</v>
      </c>
      <c r="R65" s="57">
        <f t="shared" si="92"/>
        <v>8.8990935593273007E-2</v>
      </c>
      <c r="S65" s="57">
        <f t="shared" si="92"/>
        <v>7.2652923132665956E-2</v>
      </c>
      <c r="T65" s="1267" t="str">
        <f t="shared" si="90"/>
        <v/>
      </c>
      <c r="U65" s="1"/>
      <c r="V65" s="2">
        <f t="shared" ref="V65:BE65" si="93">IFERROR(V51/V$59,"")</f>
        <v>0.17835914224413227</v>
      </c>
      <c r="W65" s="2">
        <f t="shared" si="93"/>
        <v>0.17352508202400418</v>
      </c>
      <c r="X65" s="2">
        <f t="shared" si="93"/>
        <v>9.4329756277101093E-2</v>
      </c>
      <c r="Y65" s="2">
        <f t="shared" si="93"/>
        <v>0.15238858451619197</v>
      </c>
      <c r="Z65" s="2">
        <f t="shared" si="93"/>
        <v>0.16509024460853269</v>
      </c>
      <c r="AA65" s="2">
        <f t="shared" si="93"/>
        <v>0.10722830636586217</v>
      </c>
      <c r="AB65" s="2">
        <f t="shared" si="93"/>
        <v>0.10161938624738369</v>
      </c>
      <c r="AC65" s="2">
        <f t="shared" si="93"/>
        <v>0.11843242025908247</v>
      </c>
      <c r="AD65" s="2">
        <f t="shared" si="93"/>
        <v>9.6200996521147497E-2</v>
      </c>
      <c r="AE65" s="2">
        <f t="shared" si="93"/>
        <v>0.13561849949968471</v>
      </c>
      <c r="AF65" s="2">
        <f t="shared" si="93"/>
        <v>6.6626565361125309E-2</v>
      </c>
      <c r="AG65" s="2">
        <f t="shared" si="93"/>
        <v>0.10725683491621447</v>
      </c>
      <c r="AH65" s="2">
        <f t="shared" si="93"/>
        <v>0.15938397264637164</v>
      </c>
      <c r="AI65" s="2">
        <f t="shared" si="93"/>
        <v>4.4898289343158856E-2</v>
      </c>
      <c r="AJ65" s="2">
        <f t="shared" si="93"/>
        <v>6.0699074590067695E-2</v>
      </c>
      <c r="AK65" s="2">
        <f t="shared" si="93"/>
        <v>0.13417398258874055</v>
      </c>
      <c r="AL65" s="2">
        <f t="shared" si="93"/>
        <v>0.14266248484875965</v>
      </c>
      <c r="AM65" s="2">
        <f t="shared" si="93"/>
        <v>0.12575907415101703</v>
      </c>
      <c r="AN65" s="2">
        <f t="shared" si="93"/>
        <v>0.13471184815942802</v>
      </c>
      <c r="AO65" s="2">
        <f t="shared" si="93"/>
        <v>8.5481471518688956E-2</v>
      </c>
      <c r="AP65" s="2">
        <f t="shared" si="93"/>
        <v>0.11855467453021463</v>
      </c>
      <c r="AQ65" s="2">
        <f t="shared" si="93"/>
        <v>0.21836156458181638</v>
      </c>
      <c r="AR65" s="2">
        <f t="shared" si="93"/>
        <v>0.16459186360197284</v>
      </c>
      <c r="AS65" s="2">
        <f t="shared" si="93"/>
        <v>7.2383382296421744E-2</v>
      </c>
      <c r="AT65" s="2">
        <f t="shared" si="93"/>
        <v>9.915365763601286E-2</v>
      </c>
      <c r="AU65" s="2">
        <f t="shared" si="93"/>
        <v>5.075249013934862E-2</v>
      </c>
      <c r="AV65" s="2">
        <f t="shared" si="93"/>
        <v>0.11971590793640657</v>
      </c>
      <c r="AW65" s="2">
        <f t="shared" si="93"/>
        <v>6.4866670154979184E-2</v>
      </c>
      <c r="AX65" s="2">
        <f t="shared" si="93"/>
        <v>0.10415557798586378</v>
      </c>
      <c r="AY65" s="2">
        <f t="shared" si="93"/>
        <v>7.0090223926325523E-2</v>
      </c>
      <c r="AZ65" s="2">
        <f t="shared" si="93"/>
        <v>9.3738104957121871E-2</v>
      </c>
      <c r="BA65" s="2">
        <f t="shared" si="93"/>
        <v>0.10792336418129796</v>
      </c>
      <c r="BB65" s="2">
        <f t="shared" si="93"/>
        <v>7.3233981491000077E-2</v>
      </c>
      <c r="BC65" s="2">
        <f t="shared" si="93"/>
        <v>8.863475642586259E-2</v>
      </c>
      <c r="BD65" s="2">
        <f t="shared" si="93"/>
        <v>5.3471610092844395E-2</v>
      </c>
      <c r="BE65" s="2">
        <f t="shared" si="93"/>
        <v>7.5027865117904852E-2</v>
      </c>
      <c r="BF65" s="48"/>
      <c r="BG65" s="2"/>
      <c r="BH65" s="2"/>
      <c r="BI65" s="2"/>
      <c r="BJ65" s="2"/>
      <c r="BK65" s="2"/>
      <c r="BL65" s="2"/>
      <c r="BM65" s="2"/>
    </row>
    <row r="66" spans="1:65" x14ac:dyDescent="0.25">
      <c r="A66" s="15" t="s">
        <v>193</v>
      </c>
      <c r="B66" s="15" t="s">
        <v>45</v>
      </c>
      <c r="C66" s="48">
        <f t="shared" si="85"/>
        <v>0.16313190813584158</v>
      </c>
      <c r="D66" s="48">
        <f t="shared" si="85"/>
        <v>0.15697808911413993</v>
      </c>
      <c r="E66" s="48">
        <f>IFERROR(E52/E$59,"")</f>
        <v>0.1148100677588451</v>
      </c>
      <c r="F66" s="48" t="str">
        <f t="shared" si="88"/>
        <v/>
      </c>
      <c r="H66" s="2">
        <f t="shared" ref="H66:S66" si="94">IFERROR(H52/H$59,"")</f>
        <v>0.21489387344297214</v>
      </c>
      <c r="I66" s="2">
        <f t="shared" si="94"/>
        <v>0.14298759582731099</v>
      </c>
      <c r="J66" s="2">
        <f t="shared" si="94"/>
        <v>0.12608608763338147</v>
      </c>
      <c r="K66" s="2">
        <f t="shared" si="94"/>
        <v>0.12685379209979897</v>
      </c>
      <c r="L66" s="2">
        <f t="shared" si="94"/>
        <v>0.16121852830713607</v>
      </c>
      <c r="M66" s="2">
        <f t="shared" si="94"/>
        <v>0.14319730825466076</v>
      </c>
      <c r="N66" s="2">
        <f t="shared" si="94"/>
        <v>0.14592987287721026</v>
      </c>
      <c r="O66" s="2">
        <f t="shared" si="94"/>
        <v>0.26006371015946012</v>
      </c>
      <c r="P66" s="2">
        <f t="shared" si="94"/>
        <v>0.16117510525584694</v>
      </c>
      <c r="Q66" s="2">
        <f t="shared" si="94"/>
        <v>7.8626525306681475E-2</v>
      </c>
      <c r="R66" s="57">
        <f t="shared" si="94"/>
        <v>0.11302530621673462</v>
      </c>
      <c r="S66" s="57">
        <f t="shared" si="94"/>
        <v>8.8674245785234126E-2</v>
      </c>
      <c r="T66" s="1267" t="str">
        <f t="shared" si="90"/>
        <v/>
      </c>
      <c r="U66" s="1"/>
      <c r="V66" s="2">
        <f t="shared" ref="V66:BE66" si="95">IFERROR(V52/V$59,"")</f>
        <v>0.19419481170139938</v>
      </c>
      <c r="W66" s="2">
        <f t="shared" si="95"/>
        <v>0.22622797787713883</v>
      </c>
      <c r="X66" s="2">
        <f t="shared" si="95"/>
        <v>0.21968802548796337</v>
      </c>
      <c r="Y66" s="2">
        <f t="shared" si="95"/>
        <v>9.0273558746371954E-2</v>
      </c>
      <c r="Z66" s="2">
        <f t="shared" si="95"/>
        <v>0.13508560277298606</v>
      </c>
      <c r="AA66" s="2">
        <f t="shared" si="95"/>
        <v>0.18694201596756574</v>
      </c>
      <c r="AB66" s="2">
        <f t="shared" si="95"/>
        <v>0.15114892796855967</v>
      </c>
      <c r="AC66" s="2">
        <f t="shared" si="95"/>
        <v>0.13714189978239932</v>
      </c>
      <c r="AD66" s="2">
        <f t="shared" si="95"/>
        <v>0.10209591868984931</v>
      </c>
      <c r="AE66" s="2">
        <f t="shared" si="95"/>
        <v>0.15474288336397046</v>
      </c>
      <c r="AF66" s="2">
        <f t="shared" si="95"/>
        <v>0.14658239561941594</v>
      </c>
      <c r="AG66" s="2">
        <f t="shared" si="95"/>
        <v>0.10318490884222729</v>
      </c>
      <c r="AH66" s="2">
        <f t="shared" si="95"/>
        <v>0.17472873917344314</v>
      </c>
      <c r="AI66" s="2">
        <f t="shared" si="95"/>
        <v>0.2274631642187927</v>
      </c>
      <c r="AJ66" s="2">
        <f t="shared" si="95"/>
        <v>0.13135900656292168</v>
      </c>
      <c r="AK66" s="2">
        <f t="shared" si="95"/>
        <v>4.7477852687508246E-2</v>
      </c>
      <c r="AL66" s="2">
        <f t="shared" si="95"/>
        <v>0.20010665654121845</v>
      </c>
      <c r="AM66" s="2">
        <f t="shared" si="95"/>
        <v>0.19886437905691329</v>
      </c>
      <c r="AN66" s="2">
        <f t="shared" si="95"/>
        <v>0.19587251437079087</v>
      </c>
      <c r="AO66" s="2">
        <f t="shared" si="95"/>
        <v>0.16147025199104628</v>
      </c>
      <c r="AP66" s="2">
        <f t="shared" si="95"/>
        <v>0.10013825455124775</v>
      </c>
      <c r="AQ66" s="2">
        <f t="shared" si="95"/>
        <v>8.2075793700740141E-2</v>
      </c>
      <c r="AR66" s="2">
        <f t="shared" si="95"/>
        <v>0.25442276651892159</v>
      </c>
      <c r="AS66" s="2">
        <f t="shared" si="95"/>
        <v>0.33615409823431236</v>
      </c>
      <c r="AT66" s="2">
        <f t="shared" si="95"/>
        <v>0.23589051544462242</v>
      </c>
      <c r="AU66" s="2">
        <f t="shared" si="95"/>
        <v>0.21622063442937456</v>
      </c>
      <c r="AV66" s="2">
        <f t="shared" si="95"/>
        <v>8.4673919669318809E-2</v>
      </c>
      <c r="AW66" s="2">
        <f t="shared" si="95"/>
        <v>6.3911335816575807E-2</v>
      </c>
      <c r="AX66" s="2">
        <f t="shared" si="95"/>
        <v>5.9803847382130799E-2</v>
      </c>
      <c r="AY66" s="2">
        <f t="shared" si="95"/>
        <v>0.10941134211137966</v>
      </c>
      <c r="AZ66" s="2">
        <f t="shared" si="95"/>
        <v>0.12706360155632374</v>
      </c>
      <c r="BA66" s="2">
        <f t="shared" si="95"/>
        <v>6.9809895008003664E-2</v>
      </c>
      <c r="BB66" s="2">
        <f t="shared" si="95"/>
        <v>0.13437968725083962</v>
      </c>
      <c r="BC66" s="2">
        <f t="shared" si="95"/>
        <v>5.8140842490435066E-2</v>
      </c>
      <c r="BD66" s="2">
        <f t="shared" si="95"/>
        <v>9.5791968357030868E-2</v>
      </c>
      <c r="BE66" s="2">
        <f t="shared" si="95"/>
        <v>0.10238684710013034</v>
      </c>
      <c r="BF66" s="48"/>
      <c r="BG66" s="2"/>
      <c r="BH66" s="2"/>
      <c r="BI66" s="2"/>
      <c r="BJ66" s="2"/>
      <c r="BK66" s="2"/>
      <c r="BL66" s="2"/>
      <c r="BM66" s="2"/>
    </row>
    <row r="67" spans="1:65" x14ac:dyDescent="0.25">
      <c r="A67" s="15" t="s">
        <v>194</v>
      </c>
      <c r="B67" s="15" t="s">
        <v>46</v>
      </c>
      <c r="C67" s="48">
        <f t="shared" si="85"/>
        <v>0.12159697043733204</v>
      </c>
      <c r="D67" s="48">
        <f t="shared" si="85"/>
        <v>0.13287790471587901</v>
      </c>
      <c r="E67" s="48">
        <f>IFERROR(E53/E$59,"")</f>
        <v>8.6347102697960282E-2</v>
      </c>
      <c r="F67" s="48" t="str">
        <f t="shared" si="88"/>
        <v/>
      </c>
      <c r="H67" s="2">
        <f t="shared" ref="H67:S67" si="96">IFERROR(H53/H$59,"")</f>
        <v>0.12979596036495211</v>
      </c>
      <c r="I67" s="2">
        <f t="shared" si="96"/>
        <v>0.11393221603332285</v>
      </c>
      <c r="J67" s="2">
        <f t="shared" si="96"/>
        <v>0.14217487250664762</v>
      </c>
      <c r="K67" s="2">
        <f t="shared" si="96"/>
        <v>0.14698951893287801</v>
      </c>
      <c r="L67" s="2">
        <f t="shared" si="96"/>
        <v>0.11635749432523952</v>
      </c>
      <c r="M67" s="2">
        <f t="shared" si="96"/>
        <v>0.15016559444344602</v>
      </c>
      <c r="N67" s="2">
        <f t="shared" si="96"/>
        <v>0.16371489765421965</v>
      </c>
      <c r="O67" s="2">
        <f t="shared" si="96"/>
        <v>9.3816654035434766E-2</v>
      </c>
      <c r="P67" s="2">
        <f t="shared" si="96"/>
        <v>0.17146972537842717</v>
      </c>
      <c r="Q67" s="2">
        <f t="shared" si="96"/>
        <v>3.7326002641965124E-2</v>
      </c>
      <c r="R67" s="57">
        <f t="shared" si="96"/>
        <v>3.9673646360548966E-2</v>
      </c>
      <c r="S67" s="57">
        <f t="shared" si="96"/>
        <v>2.9338072441360712E-2</v>
      </c>
      <c r="T67" s="1267" t="str">
        <f t="shared" si="90"/>
        <v/>
      </c>
      <c r="U67" s="1"/>
      <c r="V67" s="2">
        <f t="shared" ref="V67:BE67" si="97">IFERROR(V53/V$59,"")</f>
        <v>6.9368730232184594E-2</v>
      </c>
      <c r="W67" s="2">
        <f t="shared" si="97"/>
        <v>0.13925487561341357</v>
      </c>
      <c r="X67" s="2">
        <f t="shared" si="97"/>
        <v>0.15456140229805734</v>
      </c>
      <c r="Y67" s="2">
        <f t="shared" si="97"/>
        <v>0.11315809636922483</v>
      </c>
      <c r="Z67" s="2">
        <f t="shared" si="97"/>
        <v>0.15271286760484809</v>
      </c>
      <c r="AA67" s="2">
        <f t="shared" si="97"/>
        <v>9.1144574932531364E-2</v>
      </c>
      <c r="AB67" s="2">
        <f t="shared" si="97"/>
        <v>0.13163167726881092</v>
      </c>
      <c r="AC67" s="2">
        <f t="shared" si="97"/>
        <v>0.20564459157745801</v>
      </c>
      <c r="AD67" s="2">
        <f t="shared" si="97"/>
        <v>0.1210661391841565</v>
      </c>
      <c r="AE67" s="2">
        <f t="shared" si="97"/>
        <v>0.17304095496930916</v>
      </c>
      <c r="AF67" s="2">
        <f t="shared" si="97"/>
        <v>0.13167332623207975</v>
      </c>
      <c r="AG67" s="2">
        <f t="shared" si="97"/>
        <v>0.14613882484049381</v>
      </c>
      <c r="AH67" s="2">
        <f t="shared" si="97"/>
        <v>0.10789534324240915</v>
      </c>
      <c r="AI67" s="2">
        <f t="shared" si="97"/>
        <v>8.0538456504106945E-2</v>
      </c>
      <c r="AJ67" s="2">
        <f t="shared" si="97"/>
        <v>0.13289626143496677</v>
      </c>
      <c r="AK67" s="2">
        <f t="shared" si="97"/>
        <v>0.23825250606880344</v>
      </c>
      <c r="AL67" s="2">
        <f t="shared" si="97"/>
        <v>0.11498100235208975</v>
      </c>
      <c r="AM67" s="2">
        <f t="shared" si="97"/>
        <v>8.54876537062918E-2</v>
      </c>
      <c r="AN67" s="2">
        <f t="shared" si="97"/>
        <v>0.10834360448467188</v>
      </c>
      <c r="AO67" s="2">
        <f t="shared" si="97"/>
        <v>0.18071729971317832</v>
      </c>
      <c r="AP67" s="2">
        <f t="shared" si="97"/>
        <v>0.190698817644467</v>
      </c>
      <c r="AQ67" s="2">
        <f t="shared" si="97"/>
        <v>0.21227191841541262</v>
      </c>
      <c r="AR67" s="2">
        <f t="shared" si="97"/>
        <v>7.2102600033842432E-2</v>
      </c>
      <c r="AS67" s="2">
        <f t="shared" si="97"/>
        <v>5.8817142830982744E-2</v>
      </c>
      <c r="AT67" s="2">
        <f t="shared" si="97"/>
        <v>9.7178506388778702E-2</v>
      </c>
      <c r="AU67" s="2">
        <f t="shared" si="97"/>
        <v>0.18105224154268229</v>
      </c>
      <c r="AV67" s="2">
        <f t="shared" si="97"/>
        <v>0.19860065718241746</v>
      </c>
      <c r="AW67" s="2">
        <f t="shared" si="97"/>
        <v>4.907973955386663E-2</v>
      </c>
      <c r="AX67" s="2">
        <f t="shared" si="97"/>
        <v>3.2709096715527401E-2</v>
      </c>
      <c r="AY67" s="2">
        <f t="shared" si="97"/>
        <v>3.2660053604487309E-2</v>
      </c>
      <c r="AZ67" s="2">
        <f t="shared" si="97"/>
        <v>4.4066989436771335E-2</v>
      </c>
      <c r="BA67" s="2">
        <f t="shared" si="97"/>
        <v>3.2719771529238377E-2</v>
      </c>
      <c r="BB67" s="2">
        <f t="shared" si="97"/>
        <v>4.1855935815068662E-2</v>
      </c>
      <c r="BC67" s="2">
        <f t="shared" si="97"/>
        <v>1.4660235351405112E-2</v>
      </c>
      <c r="BD67" s="2">
        <f t="shared" si="97"/>
        <v>2.4627533921139502E-2</v>
      </c>
      <c r="BE67" s="2">
        <f t="shared" si="97"/>
        <v>4.0955967380521485E-2</v>
      </c>
      <c r="BF67" s="48"/>
      <c r="BG67" s="2"/>
      <c r="BH67" s="2"/>
      <c r="BI67" s="2"/>
      <c r="BJ67" s="2"/>
      <c r="BK67" s="2"/>
      <c r="BL67" s="2"/>
      <c r="BM67" s="2"/>
    </row>
    <row r="68" spans="1:65" x14ac:dyDescent="0.25">
      <c r="A68" s="15" t="s">
        <v>195</v>
      </c>
      <c r="B68" s="15" t="s">
        <v>47</v>
      </c>
      <c r="C68" s="48">
        <f t="shared" si="85"/>
        <v>0.14071122648424139</v>
      </c>
      <c r="D68" s="48">
        <f t="shared" si="85"/>
        <v>0.1279698861349276</v>
      </c>
      <c r="E68" s="48">
        <f t="shared" si="85"/>
        <v>0.10309120608076613</v>
      </c>
      <c r="F68" s="48" t="str">
        <f t="shared" si="88"/>
        <v/>
      </c>
      <c r="H68" s="2">
        <f t="shared" ref="H68:S68" si="98">IFERROR(H54/H$59,"")</f>
        <v>6.3306612686675534E-2</v>
      </c>
      <c r="I68" s="2">
        <f t="shared" si="98"/>
        <v>0.16726297749616334</v>
      </c>
      <c r="J68" s="2">
        <f t="shared" si="98"/>
        <v>0.16368468154585017</v>
      </c>
      <c r="K68" s="2">
        <f t="shared" si="98"/>
        <v>0.20204449171301925</v>
      </c>
      <c r="L68" s="2">
        <f t="shared" si="98"/>
        <v>0.12654966182457589</v>
      </c>
      <c r="M68" s="2">
        <f t="shared" si="98"/>
        <v>0.12202100162514863</v>
      </c>
      <c r="N68" s="2">
        <f t="shared" si="98"/>
        <v>0.15344526092788766</v>
      </c>
      <c r="O68" s="2">
        <f t="shared" si="98"/>
        <v>0.15841381313309397</v>
      </c>
      <c r="P68" s="2">
        <f t="shared" si="98"/>
        <v>3.8052302104855926E-2</v>
      </c>
      <c r="Q68" s="2">
        <f t="shared" si="98"/>
        <v>0.1495911203124069</v>
      </c>
      <c r="R68" s="57">
        <f t="shared" si="98"/>
        <v>6.9776805739963491E-2</v>
      </c>
      <c r="S68" s="57">
        <f t="shared" si="98"/>
        <v>1.6837848146609258E-2</v>
      </c>
      <c r="T68" s="1267" t="str">
        <f t="shared" si="90"/>
        <v/>
      </c>
      <c r="U68" s="1"/>
      <c r="V68" s="2">
        <f t="shared" ref="V68:BE68" si="99">IFERROR(V54/V$59,"")</f>
        <v>6.4752766059975597E-2</v>
      </c>
      <c r="W68" s="2">
        <f t="shared" si="99"/>
        <v>0.11039062241340744</v>
      </c>
      <c r="X68" s="2">
        <f t="shared" si="99"/>
        <v>4.1150500902890401E-2</v>
      </c>
      <c r="Y68" s="2">
        <f t="shared" si="99"/>
        <v>0.10059325804092294</v>
      </c>
      <c r="Z68" s="2">
        <f t="shared" si="99"/>
        <v>0.13884556000329651</v>
      </c>
      <c r="AA68" s="2">
        <f t="shared" si="99"/>
        <v>0.23395313377040436</v>
      </c>
      <c r="AB68" s="2">
        <f t="shared" si="99"/>
        <v>0.16815758849206758</v>
      </c>
      <c r="AC68" s="2">
        <f t="shared" si="99"/>
        <v>0.14166632280760016</v>
      </c>
      <c r="AD68" s="2">
        <f t="shared" si="99"/>
        <v>0.1703918183436946</v>
      </c>
      <c r="AE68" s="2">
        <f t="shared" si="99"/>
        <v>0.21812531563551471</v>
      </c>
      <c r="AF68" s="2">
        <f t="shared" si="99"/>
        <v>0.24516895185339943</v>
      </c>
      <c r="AG68" s="2">
        <f t="shared" si="99"/>
        <v>0.16839579356403692</v>
      </c>
      <c r="AH68" s="2">
        <f t="shared" si="99"/>
        <v>0.14797304686514179</v>
      </c>
      <c r="AI68" s="2">
        <f t="shared" si="99"/>
        <v>0.12048324603441367</v>
      </c>
      <c r="AJ68" s="2">
        <f t="shared" si="99"/>
        <v>0.12157814811775465</v>
      </c>
      <c r="AK68" s="2">
        <f t="shared" si="99"/>
        <v>8.9752850737148518E-2</v>
      </c>
      <c r="AL68" s="2">
        <f t="shared" si="99"/>
        <v>0.13232387958341932</v>
      </c>
      <c r="AM68" s="2">
        <f t="shared" si="99"/>
        <v>0.14773762881110911</v>
      </c>
      <c r="AN68" s="2">
        <f t="shared" si="99"/>
        <v>0.15179999545543013</v>
      </c>
      <c r="AO68" s="2">
        <f t="shared" si="99"/>
        <v>0.17213502999690086</v>
      </c>
      <c r="AP68" s="2">
        <f t="shared" si="99"/>
        <v>0.14161199931428986</v>
      </c>
      <c r="AQ68" s="2">
        <f t="shared" si="99"/>
        <v>0.14006711755549925</v>
      </c>
      <c r="AR68" s="2">
        <f t="shared" si="99"/>
        <v>0.17044343428597317</v>
      </c>
      <c r="AS68" s="2">
        <f t="shared" si="99"/>
        <v>0.15851240155027868</v>
      </c>
      <c r="AT68" s="2">
        <f t="shared" si="99"/>
        <v>3.8051537022730834E-2</v>
      </c>
      <c r="AU68" s="2">
        <f t="shared" si="99"/>
        <v>2.5566877176651466E-2</v>
      </c>
      <c r="AV68" s="2">
        <f t="shared" si="99"/>
        <v>4.7552474448550215E-2</v>
      </c>
      <c r="AW68" s="2">
        <f t="shared" si="99"/>
        <v>0.1008280381839409</v>
      </c>
      <c r="AX68" s="2">
        <f t="shared" si="99"/>
        <v>0.25221143030836257</v>
      </c>
      <c r="AY68" s="2">
        <f t="shared" si="99"/>
        <v>8.4328082867531254E-2</v>
      </c>
      <c r="AZ68" s="2">
        <f t="shared" si="99"/>
        <v>0.10174147733633714</v>
      </c>
      <c r="BA68" s="2">
        <f t="shared" si="99"/>
        <v>5.814639083688488E-2</v>
      </c>
      <c r="BB68" s="2">
        <f t="shared" si="99"/>
        <v>5.8965312016603544E-2</v>
      </c>
      <c r="BC68" s="2">
        <f t="shared" si="99"/>
        <v>1.5473993974266404E-2</v>
      </c>
      <c r="BD68" s="2">
        <f t="shared" si="99"/>
        <v>1.3540516565905047E-2</v>
      </c>
      <c r="BE68" s="2">
        <f t="shared" si="99"/>
        <v>1.9684767435924108E-2</v>
      </c>
      <c r="BF68" s="48"/>
      <c r="BG68" s="2"/>
      <c r="BH68" s="2"/>
      <c r="BI68" s="2"/>
      <c r="BJ68" s="2"/>
      <c r="BK68" s="2"/>
      <c r="BL68" s="2"/>
      <c r="BM68" s="2"/>
    </row>
    <row r="69" spans="1:65" x14ac:dyDescent="0.25">
      <c r="A69" s="15" t="s">
        <v>196</v>
      </c>
      <c r="B69" s="15" t="s">
        <v>48</v>
      </c>
      <c r="C69" s="48">
        <f t="shared" si="85"/>
        <v>4.2466296115318838E-2</v>
      </c>
      <c r="D69" s="48">
        <f t="shared" si="85"/>
        <v>0.10816097565414003</v>
      </c>
      <c r="E69" s="48">
        <f t="shared" si="85"/>
        <v>8.4661952104922319E-2</v>
      </c>
      <c r="F69" s="48" t="str">
        <f t="shared" si="88"/>
        <v/>
      </c>
      <c r="H69" s="2">
        <f t="shared" ref="H69:S69" si="100">IFERROR(H55/H$59,"")</f>
        <v>5.4971831662348779E-2</v>
      </c>
      <c r="I69" s="2">
        <f t="shared" si="100"/>
        <v>3.8133240768907582E-2</v>
      </c>
      <c r="J69" s="2">
        <f t="shared" si="100"/>
        <v>0.10272780092147328</v>
      </c>
      <c r="K69" s="2">
        <f t="shared" si="100"/>
        <v>8.0734702106530387E-2</v>
      </c>
      <c r="L69" s="2">
        <f t="shared" si="100"/>
        <v>0.11470085491808195</v>
      </c>
      <c r="M69" s="2">
        <f t="shared" si="100"/>
        <v>0.10302233752584396</v>
      </c>
      <c r="N69" s="2">
        <f t="shared" si="100"/>
        <v>0.10889873151322346</v>
      </c>
      <c r="O69" s="2">
        <f t="shared" si="100"/>
        <v>0.11713747306940811</v>
      </c>
      <c r="P69" s="2">
        <f t="shared" si="100"/>
        <v>7.9803096096547052E-2</v>
      </c>
      <c r="Q69" s="2">
        <f t="shared" si="100"/>
        <v>7.938324059067535E-2</v>
      </c>
      <c r="R69" s="57">
        <f t="shared" si="100"/>
        <v>8.8099406611328965E-2</v>
      </c>
      <c r="S69" s="57">
        <f t="shared" si="100"/>
        <v>9.4818466116923669E-2</v>
      </c>
      <c r="T69" s="1267" t="str">
        <f t="shared" si="90"/>
        <v/>
      </c>
      <c r="U69" s="1"/>
      <c r="V69" s="2">
        <f t="shared" ref="V69:BE69" si="101">IFERROR(V55/V$59,"")</f>
        <v>6.3925912044455829E-2</v>
      </c>
      <c r="W69" s="2">
        <f t="shared" si="101"/>
        <v>5.4679708678515161E-2</v>
      </c>
      <c r="X69" s="2">
        <f t="shared" si="101"/>
        <v>5.0796406841263818E-2</v>
      </c>
      <c r="Y69" s="2">
        <f t="shared" si="101"/>
        <v>2.7683187450364452E-2</v>
      </c>
      <c r="Z69" s="2">
        <f t="shared" si="101"/>
        <v>4.6116486475635293E-2</v>
      </c>
      <c r="AA69" s="2">
        <f t="shared" si="101"/>
        <v>4.1093589560113782E-2</v>
      </c>
      <c r="AB69" s="2">
        <f t="shared" si="101"/>
        <v>3.8147637354018868E-2</v>
      </c>
      <c r="AC69" s="2">
        <f t="shared" si="101"/>
        <v>7.0157590195890296E-2</v>
      </c>
      <c r="AD69" s="2">
        <f t="shared" si="101"/>
        <v>0.16641379445396498</v>
      </c>
      <c r="AE69" s="2">
        <f t="shared" si="101"/>
        <v>-8.616518635930899E-2</v>
      </c>
      <c r="AF69" s="2">
        <f t="shared" si="101"/>
        <v>0.10939010060448577</v>
      </c>
      <c r="AG69" s="2">
        <f t="shared" si="101"/>
        <v>0.12994860457614038</v>
      </c>
      <c r="AH69" s="2">
        <f t="shared" si="101"/>
        <v>9.8471708890836368E-2</v>
      </c>
      <c r="AI69" s="2">
        <f t="shared" si="101"/>
        <v>0.2042066730544532</v>
      </c>
      <c r="AJ69" s="2">
        <f t="shared" si="101"/>
        <v>8.6082795136135898E-2</v>
      </c>
      <c r="AK69" s="2">
        <f t="shared" si="101"/>
        <v>6.5985960580481742E-2</v>
      </c>
      <c r="AL69" s="2">
        <f t="shared" si="101"/>
        <v>0.10659723070356897</v>
      </c>
      <c r="AM69" s="2">
        <f t="shared" si="101"/>
        <v>0.13899549940881095</v>
      </c>
      <c r="AN69" s="2">
        <f t="shared" si="101"/>
        <v>0.11192499370887569</v>
      </c>
      <c r="AO69" s="2">
        <f t="shared" si="101"/>
        <v>9.3226404104385874E-2</v>
      </c>
      <c r="AP69" s="2">
        <f t="shared" si="101"/>
        <v>0.11766777066921857</v>
      </c>
      <c r="AQ69" s="2">
        <f t="shared" si="101"/>
        <v>9.5809011520610693E-2</v>
      </c>
      <c r="AR69" s="2">
        <f t="shared" si="101"/>
        <v>9.0658797649905101E-2</v>
      </c>
      <c r="AS69" s="2">
        <f t="shared" si="101"/>
        <v>0.14210134788241591</v>
      </c>
      <c r="AT69" s="2">
        <f t="shared" si="101"/>
        <v>0.1226681143695738</v>
      </c>
      <c r="AU69" s="2">
        <f t="shared" si="101"/>
        <v>5.2214646745233954E-2</v>
      </c>
      <c r="AV69" s="2">
        <f t="shared" si="101"/>
        <v>8.0933364489508011E-2</v>
      </c>
      <c r="AW69" s="2">
        <f t="shared" si="101"/>
        <v>8.9842715258860048E-2</v>
      </c>
      <c r="AX69" s="2">
        <f t="shared" si="101"/>
        <v>7.9075386783874282E-2</v>
      </c>
      <c r="AY69" s="2">
        <f t="shared" si="101"/>
        <v>7.1377836868769778E-2</v>
      </c>
      <c r="AZ69" s="2">
        <f t="shared" si="101"/>
        <v>0.11712817280084878</v>
      </c>
      <c r="BA69" s="2">
        <f t="shared" si="101"/>
        <v>8.8929224627389683E-2</v>
      </c>
      <c r="BB69" s="2">
        <f t="shared" si="101"/>
        <v>7.0477736342671474E-2</v>
      </c>
      <c r="BC69" s="2">
        <f t="shared" si="101"/>
        <v>7.6051356426737063E-2</v>
      </c>
      <c r="BD69" s="2">
        <f t="shared" si="101"/>
        <v>9.5293460989502421E-2</v>
      </c>
      <c r="BE69" s="2">
        <f t="shared" si="101"/>
        <v>0.10565710807579713</v>
      </c>
      <c r="BF69" s="48"/>
      <c r="BG69" s="2"/>
      <c r="BH69" s="2"/>
      <c r="BI69" s="2"/>
      <c r="BJ69" s="2"/>
      <c r="BK69" s="2"/>
      <c r="BL69" s="2"/>
      <c r="BM69" s="2"/>
    </row>
    <row r="70" spans="1:65" x14ac:dyDescent="0.25">
      <c r="A70" s="15" t="s">
        <v>197</v>
      </c>
      <c r="B70" s="15" t="s">
        <v>49</v>
      </c>
      <c r="C70" s="52">
        <f t="shared" si="85"/>
        <v>0</v>
      </c>
      <c r="D70" s="48">
        <f t="shared" si="85"/>
        <v>0</v>
      </c>
      <c r="E70" s="48">
        <f t="shared" si="85"/>
        <v>1.8163380165676282E-2</v>
      </c>
      <c r="F70" s="48" t="str">
        <f t="shared" si="88"/>
        <v/>
      </c>
      <c r="H70" s="2">
        <f t="shared" ref="H70:S70" si="102">IFERROR(H56/H$59,"")</f>
        <v>0</v>
      </c>
      <c r="I70" s="2">
        <f t="shared" si="102"/>
        <v>0</v>
      </c>
      <c r="J70" s="2">
        <f t="shared" si="102"/>
        <v>0</v>
      </c>
      <c r="K70" s="2">
        <f t="shared" si="102"/>
        <v>0</v>
      </c>
      <c r="L70" s="2">
        <f t="shared" si="102"/>
        <v>0</v>
      </c>
      <c r="M70" s="2">
        <f t="shared" si="102"/>
        <v>0</v>
      </c>
      <c r="N70" s="2">
        <f t="shared" si="102"/>
        <v>0</v>
      </c>
      <c r="O70" s="2">
        <f t="shared" si="102"/>
        <v>0</v>
      </c>
      <c r="P70" s="2">
        <f t="shared" si="102"/>
        <v>1.8755504230095393E-2</v>
      </c>
      <c r="Q70" s="2">
        <f t="shared" si="102"/>
        <v>1.8138369306915224E-2</v>
      </c>
      <c r="R70" s="57">
        <f t="shared" si="102"/>
        <v>1.6696785773703805E-2</v>
      </c>
      <c r="S70" s="57">
        <f t="shared" si="102"/>
        <v>2.1635579757073562E-2</v>
      </c>
      <c r="T70" s="1267" t="str">
        <f>IFERROR(T56/T$60,"")</f>
        <v/>
      </c>
      <c r="U70" s="1"/>
      <c r="V70" s="2">
        <f t="shared" ref="V70:BE70" si="103">IFERROR(V56/V$59,"")</f>
        <v>0</v>
      </c>
      <c r="W70" s="2">
        <f t="shared" si="103"/>
        <v>0</v>
      </c>
      <c r="X70" s="2">
        <f t="shared" si="103"/>
        <v>0</v>
      </c>
      <c r="Y70" s="2">
        <f t="shared" si="103"/>
        <v>0</v>
      </c>
      <c r="Z70" s="2">
        <f t="shared" si="103"/>
        <v>0</v>
      </c>
      <c r="AA70" s="2">
        <f t="shared" si="103"/>
        <v>0</v>
      </c>
      <c r="AB70" s="2">
        <f t="shared" si="103"/>
        <v>0</v>
      </c>
      <c r="AC70" s="2">
        <f t="shared" si="103"/>
        <v>0</v>
      </c>
      <c r="AD70" s="2">
        <f t="shared" si="103"/>
        <v>0</v>
      </c>
      <c r="AE70" s="2">
        <f t="shared" si="103"/>
        <v>0</v>
      </c>
      <c r="AF70" s="2">
        <f t="shared" si="103"/>
        <v>0</v>
      </c>
      <c r="AG70" s="2">
        <f t="shared" si="103"/>
        <v>0</v>
      </c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>
        <f t="shared" si="103"/>
        <v>2.5820671816634565E-2</v>
      </c>
      <c r="AV70" s="2">
        <f t="shared" si="103"/>
        <v>2.2069964963817228E-2</v>
      </c>
      <c r="AW70" s="2">
        <f t="shared" si="103"/>
        <v>3.3931333658182433E-2</v>
      </c>
      <c r="AX70" s="2">
        <f t="shared" si="103"/>
        <v>1.5485783616498163E-2</v>
      </c>
      <c r="AY70" s="2">
        <f t="shared" si="103"/>
        <v>8.2688741269766452E-3</v>
      </c>
      <c r="AZ70" s="2">
        <f t="shared" si="103"/>
        <v>1.6693535469403151E-2</v>
      </c>
      <c r="BA70" s="2">
        <f t="shared" si="103"/>
        <v>1.8770902401751093E-2</v>
      </c>
      <c r="BB70" s="2">
        <f t="shared" si="103"/>
        <v>1.527798407639961E-2</v>
      </c>
      <c r="BC70" s="2">
        <f t="shared" si="103"/>
        <v>2.2386358955421893E-2</v>
      </c>
      <c r="BD70" s="2">
        <f t="shared" si="103"/>
        <v>2.2535183374513334E-2</v>
      </c>
      <c r="BE70" s="2">
        <f t="shared" si="103"/>
        <v>2.0634235837362722E-2</v>
      </c>
      <c r="BF70" s="48"/>
      <c r="BG70" s="2"/>
      <c r="BH70" s="2"/>
      <c r="BI70" s="2"/>
      <c r="BJ70" s="2"/>
      <c r="BK70" s="2"/>
      <c r="BL70" s="2"/>
      <c r="BM70" s="2"/>
    </row>
    <row r="71" spans="1:65" x14ac:dyDescent="0.25">
      <c r="A71" s="15"/>
      <c r="B71" s="3" t="s">
        <v>150</v>
      </c>
      <c r="C71" s="1258">
        <f t="shared" ref="C71:E72" si="104">IFERROR(C58/C$59,"")</f>
        <v>1</v>
      </c>
      <c r="D71" s="1258">
        <f t="shared" si="104"/>
        <v>1</v>
      </c>
      <c r="E71" s="1258">
        <f t="shared" si="104"/>
        <v>0.98183661983432369</v>
      </c>
      <c r="F71" s="48" t="str">
        <f>IFERROR(F61/F$60,"")</f>
        <v/>
      </c>
      <c r="G71" s="1259"/>
      <c r="H71" s="1259">
        <f>IFERROR(H58/H$59,"")</f>
        <v>1</v>
      </c>
      <c r="I71" s="1259">
        <f t="shared" ref="I71:S71" si="105">IFERROR(I58/I$59,"")</f>
        <v>0.99999999999999989</v>
      </c>
      <c r="J71" s="1259">
        <f t="shared" si="105"/>
        <v>0.99999999999999967</v>
      </c>
      <c r="K71" s="1259">
        <f t="shared" si="105"/>
        <v>0.99999999999999978</v>
      </c>
      <c r="L71" s="1259">
        <f t="shared" si="105"/>
        <v>0.99999999999999967</v>
      </c>
      <c r="M71" s="1259">
        <f t="shared" si="105"/>
        <v>1.0000000000000002</v>
      </c>
      <c r="N71" s="1259">
        <f t="shared" si="105"/>
        <v>1</v>
      </c>
      <c r="O71" s="1259">
        <f t="shared" si="105"/>
        <v>1.0000000000000007</v>
      </c>
      <c r="P71" s="1259">
        <f t="shared" si="105"/>
        <v>0.98124449576990491</v>
      </c>
      <c r="Q71" s="1259">
        <f t="shared" si="105"/>
        <v>0.98186163069308474</v>
      </c>
      <c r="R71" s="1260">
        <f t="shared" si="105"/>
        <v>0.98330319196339544</v>
      </c>
      <c r="S71" s="1260">
        <f t="shared" si="105"/>
        <v>0.97836442024292647</v>
      </c>
      <c r="T71" s="1267" t="str">
        <f>IFERROR(T61/T$60,"")</f>
        <v/>
      </c>
      <c r="U71" s="1259"/>
      <c r="V71" s="1259">
        <f t="shared" ref="V71:BD71" si="106">IFERROR(V58/V$59,"")</f>
        <v>1</v>
      </c>
      <c r="W71" s="1259">
        <f t="shared" si="106"/>
        <v>0.99999999999999978</v>
      </c>
      <c r="X71" s="1259">
        <f t="shared" si="106"/>
        <v>1</v>
      </c>
      <c r="Y71" s="1259">
        <f t="shared" si="106"/>
        <v>1.0000000000000002</v>
      </c>
      <c r="Z71" s="1259">
        <f t="shared" si="106"/>
        <v>1.0000000000000002</v>
      </c>
      <c r="AA71" s="1259">
        <f t="shared" si="106"/>
        <v>0.99999999999999944</v>
      </c>
      <c r="AB71" s="1259">
        <f t="shared" si="106"/>
        <v>0.99999999999999978</v>
      </c>
      <c r="AC71" s="1259">
        <f t="shared" si="106"/>
        <v>0.99999999999999978</v>
      </c>
      <c r="AD71" s="1259">
        <f t="shared" si="106"/>
        <v>0.99999999999999967</v>
      </c>
      <c r="AE71" s="1259">
        <f t="shared" si="106"/>
        <v>0.99999999999999933</v>
      </c>
      <c r="AF71" s="1259">
        <f t="shared" si="106"/>
        <v>1.0000000000000004</v>
      </c>
      <c r="AG71" s="1259">
        <f t="shared" si="106"/>
        <v>0.99999999999999933</v>
      </c>
      <c r="AH71" s="1259">
        <f t="shared" si="106"/>
        <v>0.99999999999999989</v>
      </c>
      <c r="AI71" s="1259">
        <f t="shared" si="106"/>
        <v>0.99999999999999989</v>
      </c>
      <c r="AJ71" s="1259">
        <f t="shared" si="106"/>
        <v>0.99999999999999933</v>
      </c>
      <c r="AK71" s="1259">
        <f t="shared" si="106"/>
        <v>1</v>
      </c>
      <c r="AL71" s="1259">
        <f t="shared" si="106"/>
        <v>1.0000000000000002</v>
      </c>
      <c r="AM71" s="1259">
        <f t="shared" si="106"/>
        <v>1.0000000000000002</v>
      </c>
      <c r="AN71" s="1259">
        <f t="shared" si="106"/>
        <v>1</v>
      </c>
      <c r="AO71" s="1259">
        <f t="shared" si="106"/>
        <v>1</v>
      </c>
      <c r="AP71" s="1259">
        <f t="shared" si="106"/>
        <v>0.99999999999999978</v>
      </c>
      <c r="AQ71" s="1259">
        <f t="shared" si="106"/>
        <v>0.99999999999999978</v>
      </c>
      <c r="AR71" s="1259">
        <f t="shared" si="106"/>
        <v>1.0000000000000013</v>
      </c>
      <c r="AS71" s="1259">
        <f t="shared" si="106"/>
        <v>1.0000000000000002</v>
      </c>
      <c r="AT71" s="1259">
        <f t="shared" si="106"/>
        <v>1</v>
      </c>
      <c r="AU71" s="1259">
        <f t="shared" si="106"/>
        <v>0.97417932818336606</v>
      </c>
      <c r="AV71" s="1259">
        <f t="shared" si="106"/>
        <v>0.97793003503618259</v>
      </c>
      <c r="AW71" s="1259">
        <f t="shared" si="106"/>
        <v>0.96606866634181754</v>
      </c>
      <c r="AX71" s="1259">
        <f t="shared" si="106"/>
        <v>0.98451421638350189</v>
      </c>
      <c r="AY71" s="1259">
        <f t="shared" si="106"/>
        <v>0.99173112587302348</v>
      </c>
      <c r="AZ71" s="1259">
        <f t="shared" si="106"/>
        <v>0.98330646453059689</v>
      </c>
      <c r="BA71" s="1259">
        <f t="shared" si="106"/>
        <v>0.98122906066902582</v>
      </c>
      <c r="BB71" s="1259">
        <f t="shared" si="106"/>
        <v>0.98472199062812893</v>
      </c>
      <c r="BC71" s="1259">
        <f t="shared" si="106"/>
        <v>0.97761364104457815</v>
      </c>
      <c r="BD71" s="1259">
        <f t="shared" si="106"/>
        <v>0.97746481662548657</v>
      </c>
      <c r="BE71" s="1259">
        <f>IFERROR(BE58/BE$59,"")</f>
        <v>0.97936576416263732</v>
      </c>
      <c r="BF71" s="1258"/>
      <c r="BG71" s="2"/>
      <c r="BH71" s="2"/>
      <c r="BI71" s="2"/>
      <c r="BJ71" s="2"/>
      <c r="BK71" s="2"/>
      <c r="BL71" s="2"/>
      <c r="BM71" s="2"/>
    </row>
    <row r="72" spans="1:65" x14ac:dyDescent="0.25">
      <c r="A72" s="3" t="s">
        <v>198</v>
      </c>
      <c r="B72" s="3" t="s">
        <v>59</v>
      </c>
      <c r="C72" s="1258">
        <f t="shared" si="104"/>
        <v>1</v>
      </c>
      <c r="D72" s="1258">
        <f t="shared" si="104"/>
        <v>1</v>
      </c>
      <c r="E72" s="1258">
        <f t="shared" si="104"/>
        <v>1</v>
      </c>
      <c r="F72" s="48" t="str">
        <f>IFERROR(F60/F$60,"")</f>
        <v/>
      </c>
      <c r="G72" s="1261"/>
      <c r="H72" s="1259">
        <f>IFERROR(H59/H$59,"")</f>
        <v>1</v>
      </c>
      <c r="I72" s="1259">
        <f t="shared" ref="I72:S72" si="107">IFERROR(I59/I$59,"")</f>
        <v>1</v>
      </c>
      <c r="J72" s="1259">
        <f t="shared" si="107"/>
        <v>1</v>
      </c>
      <c r="K72" s="1259">
        <f t="shared" si="107"/>
        <v>1</v>
      </c>
      <c r="L72" s="1259">
        <f t="shared" si="107"/>
        <v>1</v>
      </c>
      <c r="M72" s="1259">
        <f t="shared" si="107"/>
        <v>1</v>
      </c>
      <c r="N72" s="1259">
        <f t="shared" si="107"/>
        <v>1</v>
      </c>
      <c r="O72" s="1259">
        <f t="shared" si="107"/>
        <v>1</v>
      </c>
      <c r="P72" s="1259">
        <f t="shared" si="107"/>
        <v>1</v>
      </c>
      <c r="Q72" s="1259">
        <f t="shared" si="107"/>
        <v>1</v>
      </c>
      <c r="R72" s="1260">
        <f t="shared" si="107"/>
        <v>1</v>
      </c>
      <c r="S72" s="1260">
        <f t="shared" si="107"/>
        <v>1</v>
      </c>
      <c r="T72" s="1243">
        <f>SUM(T63:T70)</f>
        <v>0</v>
      </c>
      <c r="U72" s="1261"/>
      <c r="V72" s="1259">
        <f>IFERROR(V59/V$59,"")</f>
        <v>1</v>
      </c>
      <c r="W72" s="1259">
        <f>IFERROR(W59/W$59,"")</f>
        <v>1</v>
      </c>
      <c r="X72" s="1259">
        <f>IFERROR(X59/X$59,"")</f>
        <v>1</v>
      </c>
      <c r="Y72" s="1259">
        <f t="shared" ref="Y72:BD72" si="108">IFERROR(Y59/Y$59,"")</f>
        <v>1</v>
      </c>
      <c r="Z72" s="1259">
        <f t="shared" si="108"/>
        <v>1</v>
      </c>
      <c r="AA72" s="1259">
        <f t="shared" si="108"/>
        <v>1</v>
      </c>
      <c r="AB72" s="1259">
        <f t="shared" si="108"/>
        <v>1</v>
      </c>
      <c r="AC72" s="1259">
        <f t="shared" si="108"/>
        <v>1</v>
      </c>
      <c r="AD72" s="1259">
        <f t="shared" si="108"/>
        <v>1</v>
      </c>
      <c r="AE72" s="1259">
        <f t="shared" si="108"/>
        <v>1</v>
      </c>
      <c r="AF72" s="1259">
        <f t="shared" si="108"/>
        <v>1</v>
      </c>
      <c r="AG72" s="1259">
        <f t="shared" si="108"/>
        <v>1</v>
      </c>
      <c r="AH72" s="1259">
        <f t="shared" si="108"/>
        <v>1</v>
      </c>
      <c r="AI72" s="1259">
        <f t="shared" si="108"/>
        <v>1</v>
      </c>
      <c r="AJ72" s="1259">
        <f t="shared" si="108"/>
        <v>1</v>
      </c>
      <c r="AK72" s="1259">
        <f t="shared" si="108"/>
        <v>1</v>
      </c>
      <c r="AL72" s="1259">
        <f t="shared" si="108"/>
        <v>1</v>
      </c>
      <c r="AM72" s="1259">
        <f t="shared" si="108"/>
        <v>1</v>
      </c>
      <c r="AN72" s="1259">
        <f t="shared" si="108"/>
        <v>1</v>
      </c>
      <c r="AO72" s="1259">
        <f t="shared" si="108"/>
        <v>1</v>
      </c>
      <c r="AP72" s="1259">
        <f t="shared" si="108"/>
        <v>1</v>
      </c>
      <c r="AQ72" s="1259">
        <f t="shared" si="108"/>
        <v>1</v>
      </c>
      <c r="AR72" s="1259">
        <f t="shared" si="108"/>
        <v>1</v>
      </c>
      <c r="AS72" s="1259">
        <f t="shared" si="108"/>
        <v>1</v>
      </c>
      <c r="AT72" s="1259">
        <f t="shared" si="108"/>
        <v>1</v>
      </c>
      <c r="AU72" s="1259">
        <f t="shared" si="108"/>
        <v>1</v>
      </c>
      <c r="AV72" s="1259">
        <f t="shared" si="108"/>
        <v>1</v>
      </c>
      <c r="AW72" s="1259">
        <f t="shared" si="108"/>
        <v>1</v>
      </c>
      <c r="AX72" s="1259">
        <f t="shared" si="108"/>
        <v>1</v>
      </c>
      <c r="AY72" s="1259">
        <f t="shared" si="108"/>
        <v>1</v>
      </c>
      <c r="AZ72" s="1259">
        <f t="shared" si="108"/>
        <v>1</v>
      </c>
      <c r="BA72" s="1259">
        <f t="shared" si="108"/>
        <v>1</v>
      </c>
      <c r="BB72" s="1259">
        <f t="shared" si="108"/>
        <v>1</v>
      </c>
      <c r="BC72" s="1259">
        <f t="shared" si="108"/>
        <v>1</v>
      </c>
      <c r="BD72" s="1259">
        <f t="shared" si="108"/>
        <v>1</v>
      </c>
      <c r="BE72" s="1259">
        <f>IFERROR(BE59/BE$59,"")</f>
        <v>1</v>
      </c>
      <c r="BF72" s="1258"/>
      <c r="BG72" s="2"/>
      <c r="BH72" s="2"/>
      <c r="BI72" s="2"/>
      <c r="BJ72" s="2"/>
      <c r="BK72" s="2"/>
      <c r="BL72" s="2"/>
      <c r="BM72" s="2"/>
    </row>
    <row r="73" spans="1:65" x14ac:dyDescent="0.25">
      <c r="A73" s="3" t="s">
        <v>32</v>
      </c>
      <c r="B73" s="3"/>
      <c r="C73" s="49"/>
      <c r="D73" s="49"/>
      <c r="E73" s="49"/>
      <c r="F73" s="48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49"/>
      <c r="BG73" s="1"/>
      <c r="BH73" s="1"/>
      <c r="BI73" s="1"/>
      <c r="BJ73" s="1"/>
      <c r="BK73" s="1"/>
      <c r="BL73" s="1"/>
      <c r="BM73" s="1437"/>
    </row>
    <row r="74" spans="1:65" x14ac:dyDescent="0.25">
      <c r="A74" s="35" t="s">
        <v>32</v>
      </c>
      <c r="C74" s="49"/>
      <c r="D74" s="49"/>
      <c r="E74" s="49"/>
      <c r="F74" s="48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49"/>
      <c r="BG74" s="1"/>
      <c r="BH74" s="1"/>
      <c r="BI74" s="1"/>
      <c r="BJ74" s="1"/>
      <c r="BK74" s="1"/>
      <c r="BL74" s="1"/>
      <c r="BM74" s="1437"/>
    </row>
    <row r="75" spans="1:65" x14ac:dyDescent="0.25">
      <c r="A75" s="36" t="s">
        <v>208</v>
      </c>
      <c r="B75" s="20" t="s">
        <v>57</v>
      </c>
      <c r="C75" s="1253" t="str">
        <f>$C$3</f>
        <v>YTD '15</v>
      </c>
      <c r="D75" s="1254" t="str">
        <f>$D$3</f>
        <v>YTD '16</v>
      </c>
      <c r="E75" s="1255" t="str">
        <f>$E$3</f>
        <v>YTD '17</v>
      </c>
      <c r="F75" s="1256" t="str">
        <f>$F$3</f>
        <v>YTD '18</v>
      </c>
      <c r="G75" s="2" t="s">
        <v>32</v>
      </c>
      <c r="H75" s="24" t="str">
        <f>$H$3</f>
        <v>Q1 '15</v>
      </c>
      <c r="I75" s="24" t="str">
        <f>$I$3</f>
        <v>Q2 '15</v>
      </c>
      <c r="J75" s="24" t="str">
        <f>$J$3</f>
        <v>Q3 '15</v>
      </c>
      <c r="K75" s="24" t="str">
        <f>$K$3</f>
        <v>Q4 '15</v>
      </c>
      <c r="L75" s="26" t="str">
        <f>$L$3</f>
        <v>Q1 '16</v>
      </c>
      <c r="M75" s="26" t="str">
        <f>$M$3</f>
        <v>Q2 '16</v>
      </c>
      <c r="N75" s="26" t="str">
        <f>$N$3</f>
        <v>Q3 '16</v>
      </c>
      <c r="O75" s="26" t="str">
        <f>$O$3</f>
        <v>Q4 '16</v>
      </c>
      <c r="P75" s="24" t="str">
        <f>$P$3</f>
        <v>Q1 '17</v>
      </c>
      <c r="Q75" s="24" t="str">
        <f>$Q$3</f>
        <v>Q2 '17</v>
      </c>
      <c r="R75" s="24" t="str">
        <f>$R$3</f>
        <v>Q3 '17</v>
      </c>
      <c r="S75" s="24" t="str">
        <f>$S$3</f>
        <v>Q4 '17</v>
      </c>
      <c r="T75" s="1241" t="str">
        <f>$T$3</f>
        <v>Q1'28</v>
      </c>
      <c r="U75" s="16" t="s">
        <v>32</v>
      </c>
      <c r="V75" s="24" t="s">
        <v>0</v>
      </c>
      <c r="W75" s="24" t="s">
        <v>1</v>
      </c>
      <c r="X75" s="24" t="s">
        <v>2</v>
      </c>
      <c r="Y75" s="24" t="s">
        <v>3</v>
      </c>
      <c r="Z75" s="24" t="s">
        <v>4</v>
      </c>
      <c r="AA75" s="24" t="s">
        <v>5</v>
      </c>
      <c r="AB75" s="24" t="s">
        <v>6</v>
      </c>
      <c r="AC75" s="24" t="s">
        <v>7</v>
      </c>
      <c r="AD75" s="24" t="s">
        <v>8</v>
      </c>
      <c r="AE75" s="24" t="s">
        <v>9</v>
      </c>
      <c r="AF75" s="24" t="s">
        <v>10</v>
      </c>
      <c r="AG75" s="24" t="s">
        <v>11</v>
      </c>
      <c r="AH75" s="25" t="s">
        <v>12</v>
      </c>
      <c r="AI75" s="25" t="s">
        <v>13</v>
      </c>
      <c r="AJ75" s="25" t="s">
        <v>14</v>
      </c>
      <c r="AK75" s="25" t="s">
        <v>15</v>
      </c>
      <c r="AL75" s="25" t="s">
        <v>16</v>
      </c>
      <c r="AM75" s="25" t="s">
        <v>17</v>
      </c>
      <c r="AN75" s="25" t="s">
        <v>18</v>
      </c>
      <c r="AO75" s="25" t="s">
        <v>19</v>
      </c>
      <c r="AP75" s="25" t="s">
        <v>20</v>
      </c>
      <c r="AQ75" s="25" t="s">
        <v>21</v>
      </c>
      <c r="AR75" s="25" t="s">
        <v>22</v>
      </c>
      <c r="AS75" s="25" t="s">
        <v>23</v>
      </c>
      <c r="AT75" s="22" t="s">
        <v>24</v>
      </c>
      <c r="AU75" s="22" t="s">
        <v>25</v>
      </c>
      <c r="AV75" s="22" t="s">
        <v>26</v>
      </c>
      <c r="AW75" s="22" t="s">
        <v>27</v>
      </c>
      <c r="AX75" s="22" t="s">
        <v>28</v>
      </c>
      <c r="AY75" s="22" t="s">
        <v>29</v>
      </c>
      <c r="AZ75" s="27" t="s">
        <v>96</v>
      </c>
      <c r="BA75" s="27" t="s">
        <v>97</v>
      </c>
      <c r="BB75" s="27" t="s">
        <v>98</v>
      </c>
      <c r="BC75" s="27" t="s">
        <v>99</v>
      </c>
      <c r="BD75" s="27" t="s">
        <v>100</v>
      </c>
      <c r="BE75" s="27" t="s">
        <v>101</v>
      </c>
      <c r="BF75" s="1400" t="s">
        <v>748</v>
      </c>
      <c r="BG75" s="1241">
        <v>43118</v>
      </c>
      <c r="BH75" s="1241">
        <v>43149</v>
      </c>
      <c r="BI75" s="1241">
        <v>43177</v>
      </c>
      <c r="BJ75" s="1241">
        <v>43208</v>
      </c>
      <c r="BK75" s="1241">
        <v>43238</v>
      </c>
      <c r="BL75" s="1241">
        <v>43269</v>
      </c>
      <c r="BM75" s="1241">
        <v>43299</v>
      </c>
    </row>
    <row r="76" spans="1:65" x14ac:dyDescent="0.25">
      <c r="A76" s="15" t="s">
        <v>132</v>
      </c>
      <c r="B76" s="15" t="s">
        <v>56</v>
      </c>
      <c r="C76" s="62">
        <f>INDEX(V76:AG76,$B$2)</f>
        <v>53</v>
      </c>
      <c r="D76" s="62">
        <f>INDEX(AH76:AS76,$B$2)</f>
        <v>70</v>
      </c>
      <c r="E76" s="62">
        <f>INDEX(AT76:BE76,$B$2)</f>
        <v>216</v>
      </c>
      <c r="F76" s="62">
        <f>INDEX(BG76:BR76,$B$2)</f>
        <v>282</v>
      </c>
      <c r="H76" s="4">
        <f>X76</f>
        <v>43</v>
      </c>
      <c r="I76" s="4">
        <f>AA76</f>
        <v>53</v>
      </c>
      <c r="J76" s="4">
        <f>AD76</f>
        <v>53</v>
      </c>
      <c r="K76" s="51">
        <f>AG76</f>
        <v>51</v>
      </c>
      <c r="L76" s="4">
        <f>AJ76</f>
        <v>81</v>
      </c>
      <c r="M76" s="4">
        <f>AM76</f>
        <v>77</v>
      </c>
      <c r="N76" s="4">
        <f>AP76</f>
        <v>68</v>
      </c>
      <c r="O76" s="4">
        <f>AS76</f>
        <v>61</v>
      </c>
      <c r="P76" s="152">
        <f>AV76</f>
        <v>95</v>
      </c>
      <c r="Q76" s="152">
        <f>AY76</f>
        <v>234</v>
      </c>
      <c r="R76" s="152">
        <f>BB76</f>
        <v>232</v>
      </c>
      <c r="S76" s="51">
        <f>BE76</f>
        <v>311</v>
      </c>
      <c r="T76" s="1244">
        <f>INDEX(BG76:BI76,IF($B$2&lt;=3,$B$2,3))</f>
        <v>311</v>
      </c>
      <c r="V76" s="4">
        <v>34</v>
      </c>
      <c r="W76">
        <v>39</v>
      </c>
      <c r="X76">
        <v>43</v>
      </c>
      <c r="Y76">
        <v>50</v>
      </c>
      <c r="Z76">
        <v>52</v>
      </c>
      <c r="AA76">
        <v>53</v>
      </c>
      <c r="AB76">
        <v>53</v>
      </c>
      <c r="AC76">
        <v>53</v>
      </c>
      <c r="AD76">
        <v>53</v>
      </c>
      <c r="AE76">
        <v>53</v>
      </c>
      <c r="AF76">
        <v>50</v>
      </c>
      <c r="AG76">
        <v>51</v>
      </c>
      <c r="AH76">
        <v>80</v>
      </c>
      <c r="AI76">
        <v>80</v>
      </c>
      <c r="AJ76">
        <v>81</v>
      </c>
      <c r="AK76">
        <v>81</v>
      </c>
      <c r="AL76">
        <v>80</v>
      </c>
      <c r="AM76">
        <v>77</v>
      </c>
      <c r="AN76">
        <v>70</v>
      </c>
      <c r="AO76">
        <v>70</v>
      </c>
      <c r="AP76">
        <v>68</v>
      </c>
      <c r="AQ76">
        <v>67</v>
      </c>
      <c r="AR76">
        <v>65</v>
      </c>
      <c r="AS76">
        <v>61</v>
      </c>
      <c r="AT76" s="14">
        <v>97</v>
      </c>
      <c r="AU76" s="14">
        <v>95</v>
      </c>
      <c r="AV76" s="14">
        <v>95</v>
      </c>
      <c r="AW76" s="14">
        <v>249</v>
      </c>
      <c r="AX76" s="14">
        <v>241</v>
      </c>
      <c r="AY76" s="14">
        <v>234</v>
      </c>
      <c r="AZ76" s="14">
        <v>216</v>
      </c>
      <c r="BA76" s="14">
        <v>239</v>
      </c>
      <c r="BB76" s="14">
        <v>232</v>
      </c>
      <c r="BC76" s="14">
        <v>308</v>
      </c>
      <c r="BD76" s="14">
        <v>318</v>
      </c>
      <c r="BE76" s="14">
        <v>311</v>
      </c>
      <c r="BF76" s="14"/>
      <c r="BG76" s="14">
        <v>309</v>
      </c>
      <c r="BH76" s="14">
        <v>321</v>
      </c>
      <c r="BI76" s="14">
        <v>311</v>
      </c>
      <c r="BJ76" s="14">
        <v>280</v>
      </c>
      <c r="BK76" s="14">
        <v>274</v>
      </c>
      <c r="BL76" s="14">
        <v>271</v>
      </c>
      <c r="BM76" s="14">
        <v>282</v>
      </c>
    </row>
    <row r="77" spans="1:65" x14ac:dyDescent="0.25">
      <c r="A77" s="15" t="s">
        <v>133</v>
      </c>
      <c r="B77" s="15" t="s">
        <v>43</v>
      </c>
      <c r="C77" s="62">
        <f t="shared" ref="C77:C83" si="109">INDEX(V77:AG77,$B$2)</f>
        <v>229</v>
      </c>
      <c r="D77" s="62">
        <f t="shared" ref="D77:D83" si="110">INDEX(AH77:AS77,$B$2)</f>
        <v>246</v>
      </c>
      <c r="E77" s="62">
        <f t="shared" ref="E77:E83" si="111">INDEX(AT77:BE77,$B$2)</f>
        <v>338</v>
      </c>
      <c r="F77" s="62">
        <f t="shared" ref="F77:F85" si="112">INDEX(BG77:BR77,$B$2)</f>
        <v>320</v>
      </c>
      <c r="H77" s="4">
        <f t="shared" ref="H77:H85" si="113">X77</f>
        <v>224</v>
      </c>
      <c r="I77" s="4">
        <f t="shared" ref="I77:I85" si="114">AA77</f>
        <v>256</v>
      </c>
      <c r="J77" s="4">
        <f t="shared" ref="J77:J85" si="115">AD77</f>
        <v>224</v>
      </c>
      <c r="K77" s="51">
        <f t="shared" ref="K77:K85" si="116">AG77</f>
        <v>248</v>
      </c>
      <c r="L77" s="4">
        <f t="shared" ref="L77:L85" si="117">AJ77</f>
        <v>320</v>
      </c>
      <c r="M77" s="4">
        <f t="shared" ref="M77:M85" si="118">AM77</f>
        <v>315</v>
      </c>
      <c r="N77" s="4">
        <f t="shared" ref="N77:N85" si="119">AP77</f>
        <v>330</v>
      </c>
      <c r="O77" s="4">
        <f t="shared" ref="O77:O85" si="120">AS77</f>
        <v>381</v>
      </c>
      <c r="P77" s="152">
        <f t="shared" ref="P77:P85" si="121">AV77</f>
        <v>346</v>
      </c>
      <c r="Q77" s="152">
        <f t="shared" ref="Q77:Q85" si="122">AY77</f>
        <v>405</v>
      </c>
      <c r="R77" s="152">
        <f t="shared" ref="R77:R85" si="123">BB77</f>
        <v>473</v>
      </c>
      <c r="S77" s="51">
        <f t="shared" ref="S77:S85" si="124">BE77</f>
        <v>766</v>
      </c>
      <c r="T77" s="1244">
        <f t="shared" ref="T77:T85" si="125">INDEX(BG77:BI77,IF($B$2&lt;=3,$B$2,3))</f>
        <v>343</v>
      </c>
      <c r="V77" s="4">
        <v>215</v>
      </c>
      <c r="W77">
        <v>68</v>
      </c>
      <c r="X77">
        <v>224</v>
      </c>
      <c r="Y77">
        <v>301</v>
      </c>
      <c r="Z77">
        <v>221</v>
      </c>
      <c r="AA77">
        <v>256</v>
      </c>
      <c r="AB77">
        <v>229</v>
      </c>
      <c r="AC77">
        <v>227</v>
      </c>
      <c r="AD77">
        <v>224</v>
      </c>
      <c r="AE77">
        <v>185</v>
      </c>
      <c r="AF77">
        <v>311</v>
      </c>
      <c r="AG77">
        <v>248</v>
      </c>
      <c r="AH77">
        <v>71</v>
      </c>
      <c r="AI77">
        <v>74</v>
      </c>
      <c r="AJ77">
        <v>320</v>
      </c>
      <c r="AK77">
        <v>206</v>
      </c>
      <c r="AL77">
        <v>213</v>
      </c>
      <c r="AM77">
        <v>315</v>
      </c>
      <c r="AN77">
        <v>246</v>
      </c>
      <c r="AO77">
        <v>238</v>
      </c>
      <c r="AP77">
        <v>330</v>
      </c>
      <c r="AQ77">
        <v>305</v>
      </c>
      <c r="AR77">
        <v>377</v>
      </c>
      <c r="AS77">
        <v>381</v>
      </c>
      <c r="AT77" s="14">
        <v>189</v>
      </c>
      <c r="AU77" s="14">
        <v>379</v>
      </c>
      <c r="AV77" s="14">
        <v>346</v>
      </c>
      <c r="AW77" s="14">
        <v>289</v>
      </c>
      <c r="AX77" s="14">
        <v>347</v>
      </c>
      <c r="AY77" s="14">
        <v>405</v>
      </c>
      <c r="AZ77" s="14">
        <v>338</v>
      </c>
      <c r="BA77" s="14">
        <v>442</v>
      </c>
      <c r="BB77" s="14">
        <v>473</v>
      </c>
      <c r="BC77" s="14">
        <v>371</v>
      </c>
      <c r="BD77" s="14">
        <v>627</v>
      </c>
      <c r="BE77" s="14">
        <v>766</v>
      </c>
      <c r="BF77" s="14"/>
      <c r="BG77" s="14">
        <v>322</v>
      </c>
      <c r="BH77" s="14">
        <v>130</v>
      </c>
      <c r="BI77" s="14">
        <v>343</v>
      </c>
      <c r="BJ77" s="14">
        <v>267</v>
      </c>
      <c r="BK77" s="14">
        <v>300</v>
      </c>
      <c r="BL77" s="14">
        <v>499</v>
      </c>
      <c r="BM77" s="14">
        <v>320</v>
      </c>
    </row>
    <row r="78" spans="1:65" x14ac:dyDescent="0.25">
      <c r="A78" s="15" t="s">
        <v>134</v>
      </c>
      <c r="B78" s="15" t="s">
        <v>44</v>
      </c>
      <c r="C78" s="62">
        <f t="shared" si="109"/>
        <v>249</v>
      </c>
      <c r="D78" s="62">
        <f t="shared" si="110"/>
        <v>314</v>
      </c>
      <c r="E78" s="62">
        <f t="shared" si="111"/>
        <v>399</v>
      </c>
      <c r="F78" s="62">
        <f t="shared" si="112"/>
        <v>493</v>
      </c>
      <c r="H78" s="4">
        <f t="shared" si="113"/>
        <v>68</v>
      </c>
      <c r="I78" s="4">
        <f t="shared" si="114"/>
        <v>215</v>
      </c>
      <c r="J78" s="4">
        <f t="shared" si="115"/>
        <v>215</v>
      </c>
      <c r="K78" s="51">
        <f t="shared" si="116"/>
        <v>305</v>
      </c>
      <c r="L78" s="4">
        <f t="shared" si="117"/>
        <v>72</v>
      </c>
      <c r="M78" s="4">
        <f t="shared" si="118"/>
        <v>213</v>
      </c>
      <c r="N78" s="4">
        <f t="shared" si="119"/>
        <v>234</v>
      </c>
      <c r="O78" s="4">
        <f t="shared" si="120"/>
        <v>377</v>
      </c>
      <c r="P78" s="152">
        <f t="shared" si="121"/>
        <v>379</v>
      </c>
      <c r="Q78" s="152">
        <f t="shared" si="122"/>
        <v>324</v>
      </c>
      <c r="R78" s="152">
        <f t="shared" si="123"/>
        <v>442</v>
      </c>
      <c r="S78" s="51">
        <f t="shared" si="124"/>
        <v>624</v>
      </c>
      <c r="T78" s="1244">
        <f t="shared" si="125"/>
        <v>129</v>
      </c>
      <c r="V78" s="4">
        <v>237</v>
      </c>
      <c r="W78">
        <v>214</v>
      </c>
      <c r="X78">
        <v>68</v>
      </c>
      <c r="Y78">
        <v>223</v>
      </c>
      <c r="Z78">
        <v>297</v>
      </c>
      <c r="AA78">
        <v>215</v>
      </c>
      <c r="AB78">
        <v>249</v>
      </c>
      <c r="AC78">
        <v>228</v>
      </c>
      <c r="AD78">
        <v>215</v>
      </c>
      <c r="AE78">
        <v>222</v>
      </c>
      <c r="AF78">
        <v>181</v>
      </c>
      <c r="AG78">
        <v>305</v>
      </c>
      <c r="AH78">
        <v>246</v>
      </c>
      <c r="AI78">
        <v>71</v>
      </c>
      <c r="AJ78">
        <v>72</v>
      </c>
      <c r="AK78">
        <v>319</v>
      </c>
      <c r="AL78">
        <v>206</v>
      </c>
      <c r="AM78">
        <v>213</v>
      </c>
      <c r="AN78">
        <v>314</v>
      </c>
      <c r="AO78">
        <v>245</v>
      </c>
      <c r="AP78">
        <v>234</v>
      </c>
      <c r="AQ78">
        <v>329</v>
      </c>
      <c r="AR78">
        <v>304</v>
      </c>
      <c r="AS78">
        <v>377</v>
      </c>
      <c r="AT78" s="14">
        <v>379</v>
      </c>
      <c r="AU78" s="14">
        <v>189</v>
      </c>
      <c r="AV78" s="14">
        <v>379</v>
      </c>
      <c r="AW78" s="14">
        <v>321</v>
      </c>
      <c r="AX78" s="14">
        <v>286</v>
      </c>
      <c r="AY78" s="14">
        <v>324</v>
      </c>
      <c r="AZ78" s="14">
        <v>399</v>
      </c>
      <c r="BA78" s="14">
        <v>337</v>
      </c>
      <c r="BB78" s="14">
        <v>442</v>
      </c>
      <c r="BC78" s="14">
        <v>462</v>
      </c>
      <c r="BD78" s="14">
        <v>366</v>
      </c>
      <c r="BE78" s="14">
        <v>624</v>
      </c>
      <c r="BF78" s="14"/>
      <c r="BG78" s="14">
        <v>752</v>
      </c>
      <c r="BH78" s="14">
        <v>322</v>
      </c>
      <c r="BI78" s="14">
        <v>129</v>
      </c>
      <c r="BJ78" s="14">
        <v>340</v>
      </c>
      <c r="BK78" s="14">
        <v>258</v>
      </c>
      <c r="BL78" s="14">
        <v>306</v>
      </c>
      <c r="BM78" s="14">
        <v>493</v>
      </c>
    </row>
    <row r="79" spans="1:65" x14ac:dyDescent="0.25">
      <c r="A79" s="15" t="s">
        <v>135</v>
      </c>
      <c r="B79" s="15" t="s">
        <v>45</v>
      </c>
      <c r="C79" s="62">
        <f t="shared" si="109"/>
        <v>430</v>
      </c>
      <c r="D79" s="62">
        <f t="shared" si="110"/>
        <v>400</v>
      </c>
      <c r="E79" s="62">
        <f t="shared" si="111"/>
        <v>565</v>
      </c>
      <c r="F79" s="62">
        <f t="shared" si="112"/>
        <v>409</v>
      </c>
      <c r="H79" s="4">
        <f t="shared" si="113"/>
        <v>439</v>
      </c>
      <c r="I79" s="4">
        <f t="shared" si="114"/>
        <v>435</v>
      </c>
      <c r="J79" s="4">
        <f t="shared" si="115"/>
        <v>414</v>
      </c>
      <c r="K79" s="51">
        <f t="shared" si="116"/>
        <v>350</v>
      </c>
      <c r="L79" s="4">
        <f t="shared" si="117"/>
        <v>292</v>
      </c>
      <c r="M79" s="4">
        <f t="shared" si="118"/>
        <v>492</v>
      </c>
      <c r="N79" s="4">
        <f t="shared" si="119"/>
        <v>525</v>
      </c>
      <c r="O79" s="4">
        <f t="shared" si="120"/>
        <v>603</v>
      </c>
      <c r="P79" s="152">
        <f t="shared" si="121"/>
        <v>561</v>
      </c>
      <c r="Q79" s="152">
        <f t="shared" si="122"/>
        <v>579</v>
      </c>
      <c r="R79" s="152">
        <f t="shared" si="123"/>
        <v>715</v>
      </c>
      <c r="S79" s="51">
        <f t="shared" si="124"/>
        <v>819</v>
      </c>
      <c r="T79" s="1244">
        <f t="shared" si="125"/>
        <v>760</v>
      </c>
      <c r="V79" s="4">
        <v>296</v>
      </c>
      <c r="W79">
        <v>430</v>
      </c>
      <c r="X79">
        <v>439</v>
      </c>
      <c r="Y79">
        <v>270</v>
      </c>
      <c r="Z79">
        <v>256</v>
      </c>
      <c r="AA79">
        <v>435</v>
      </c>
      <c r="AB79">
        <v>430</v>
      </c>
      <c r="AC79">
        <v>430</v>
      </c>
      <c r="AD79">
        <v>414</v>
      </c>
      <c r="AE79">
        <v>397</v>
      </c>
      <c r="AF79">
        <v>398</v>
      </c>
      <c r="AG79">
        <v>350</v>
      </c>
      <c r="AH79">
        <v>464</v>
      </c>
      <c r="AI79">
        <v>530</v>
      </c>
      <c r="AJ79">
        <v>292</v>
      </c>
      <c r="AK79">
        <v>140</v>
      </c>
      <c r="AL79">
        <v>384</v>
      </c>
      <c r="AM79">
        <v>492</v>
      </c>
      <c r="AN79">
        <v>400</v>
      </c>
      <c r="AO79">
        <v>499</v>
      </c>
      <c r="AP79">
        <v>525</v>
      </c>
      <c r="AQ79">
        <v>462</v>
      </c>
      <c r="AR79">
        <v>538</v>
      </c>
      <c r="AS79">
        <v>603</v>
      </c>
      <c r="AT79" s="14">
        <v>658</v>
      </c>
      <c r="AU79" s="14">
        <v>750</v>
      </c>
      <c r="AV79" s="14">
        <v>561</v>
      </c>
      <c r="AW79" s="14">
        <v>516</v>
      </c>
      <c r="AX79" s="14">
        <v>670</v>
      </c>
      <c r="AY79" s="14">
        <v>579</v>
      </c>
      <c r="AZ79" s="14">
        <v>565</v>
      </c>
      <c r="BA79" s="14">
        <v>680</v>
      </c>
      <c r="BB79" s="14">
        <v>715</v>
      </c>
      <c r="BC79" s="14">
        <v>676</v>
      </c>
      <c r="BD79" s="14">
        <v>857</v>
      </c>
      <c r="BE79" s="14">
        <v>819</v>
      </c>
      <c r="BF79" s="14"/>
      <c r="BG79" s="14">
        <v>962</v>
      </c>
      <c r="BH79" s="14">
        <v>1337</v>
      </c>
      <c r="BI79" s="14">
        <v>760</v>
      </c>
      <c r="BJ79" s="14">
        <v>257</v>
      </c>
      <c r="BK79" s="14">
        <v>379</v>
      </c>
      <c r="BL79" s="14">
        <v>473</v>
      </c>
      <c r="BM79" s="14">
        <v>409</v>
      </c>
    </row>
    <row r="80" spans="1:65" x14ac:dyDescent="0.25">
      <c r="A80" s="15" t="s">
        <v>136</v>
      </c>
      <c r="B80" s="15" t="s">
        <v>46</v>
      </c>
      <c r="C80" s="62">
        <f t="shared" si="109"/>
        <v>247</v>
      </c>
      <c r="D80" s="62">
        <f t="shared" si="110"/>
        <v>354</v>
      </c>
      <c r="E80" s="62">
        <f t="shared" si="111"/>
        <v>261</v>
      </c>
      <c r="F80" s="62">
        <f t="shared" si="112"/>
        <v>161</v>
      </c>
      <c r="H80" s="4">
        <f t="shared" si="113"/>
        <v>313</v>
      </c>
      <c r="I80" s="4">
        <f t="shared" si="114"/>
        <v>247</v>
      </c>
      <c r="J80" s="4">
        <f t="shared" si="115"/>
        <v>390</v>
      </c>
      <c r="K80" s="51">
        <f t="shared" si="116"/>
        <v>341</v>
      </c>
      <c r="L80" s="4">
        <f t="shared" si="117"/>
        <v>479</v>
      </c>
      <c r="M80" s="4">
        <f t="shared" si="118"/>
        <v>238</v>
      </c>
      <c r="N80" s="4">
        <f t="shared" si="119"/>
        <v>509</v>
      </c>
      <c r="O80" s="4">
        <f t="shared" si="120"/>
        <v>540</v>
      </c>
      <c r="P80" s="152">
        <f t="shared" si="121"/>
        <v>481</v>
      </c>
      <c r="Q80" s="152">
        <f t="shared" si="122"/>
        <v>291</v>
      </c>
      <c r="R80" s="152">
        <f t="shared" si="123"/>
        <v>243</v>
      </c>
      <c r="S80" s="51">
        <f t="shared" si="124"/>
        <v>251</v>
      </c>
      <c r="T80" s="1244">
        <f>INDEX(BG80:BI80,IF($B$2&lt;=3,$B$2,3))</f>
        <v>351</v>
      </c>
      <c r="V80" s="4">
        <v>288</v>
      </c>
      <c r="W80">
        <v>289</v>
      </c>
      <c r="X80">
        <v>313</v>
      </c>
      <c r="Y80">
        <v>357</v>
      </c>
      <c r="Z80">
        <v>348</v>
      </c>
      <c r="AA80">
        <v>247</v>
      </c>
      <c r="AB80">
        <v>247</v>
      </c>
      <c r="AC80">
        <v>351</v>
      </c>
      <c r="AD80">
        <v>390</v>
      </c>
      <c r="AE80">
        <v>419</v>
      </c>
      <c r="AF80">
        <v>347</v>
      </c>
      <c r="AG80">
        <v>341</v>
      </c>
      <c r="AH80">
        <v>371</v>
      </c>
      <c r="AI80">
        <v>387</v>
      </c>
      <c r="AJ80">
        <v>479</v>
      </c>
      <c r="AK80">
        <v>490</v>
      </c>
      <c r="AL80">
        <v>409</v>
      </c>
      <c r="AM80">
        <v>238</v>
      </c>
      <c r="AN80">
        <v>354</v>
      </c>
      <c r="AO80">
        <v>461</v>
      </c>
      <c r="AP80">
        <v>509</v>
      </c>
      <c r="AQ80">
        <v>571</v>
      </c>
      <c r="AR80">
        <v>599</v>
      </c>
      <c r="AS80">
        <v>540</v>
      </c>
      <c r="AT80" s="14">
        <v>563</v>
      </c>
      <c r="AU80" s="14">
        <v>444</v>
      </c>
      <c r="AV80" s="14">
        <v>481</v>
      </c>
      <c r="AW80" s="14">
        <v>387</v>
      </c>
      <c r="AX80" s="14">
        <v>293</v>
      </c>
      <c r="AY80" s="14">
        <v>291</v>
      </c>
      <c r="AZ80" s="14">
        <v>261</v>
      </c>
      <c r="BA80" s="14">
        <v>232</v>
      </c>
      <c r="BB80" s="14">
        <v>243</v>
      </c>
      <c r="BC80" s="14">
        <v>194</v>
      </c>
      <c r="BD80" s="14">
        <v>215</v>
      </c>
      <c r="BE80" s="14">
        <v>251</v>
      </c>
      <c r="BF80" s="14"/>
      <c r="BG80" s="14">
        <v>286</v>
      </c>
      <c r="BH80" s="14">
        <v>293</v>
      </c>
      <c r="BI80" s="14">
        <v>351</v>
      </c>
      <c r="BJ80" s="14">
        <v>291</v>
      </c>
      <c r="BK80" s="14">
        <v>245</v>
      </c>
      <c r="BL80" s="14">
        <v>195</v>
      </c>
      <c r="BM80" s="14">
        <v>161</v>
      </c>
    </row>
    <row r="81" spans="1:65" x14ac:dyDescent="0.25">
      <c r="A81" s="15" t="s">
        <v>137</v>
      </c>
      <c r="B81" s="15" t="s">
        <v>47</v>
      </c>
      <c r="C81" s="62">
        <f>INDEX(V81:AG81,$B$2)</f>
        <v>306</v>
      </c>
      <c r="D81" s="62">
        <f t="shared" si="110"/>
        <v>512</v>
      </c>
      <c r="E81" s="62">
        <f t="shared" si="111"/>
        <v>308</v>
      </c>
      <c r="F81" s="62">
        <f t="shared" si="112"/>
        <v>295</v>
      </c>
      <c r="H81" s="4">
        <f t="shared" si="113"/>
        <v>299</v>
      </c>
      <c r="I81" s="4">
        <f t="shared" si="114"/>
        <v>295</v>
      </c>
      <c r="J81" s="4">
        <f t="shared" si="115"/>
        <v>269</v>
      </c>
      <c r="K81" s="51">
        <f t="shared" si="116"/>
        <v>413</v>
      </c>
      <c r="L81" s="4">
        <f t="shared" si="117"/>
        <v>504</v>
      </c>
      <c r="M81" s="4">
        <f t="shared" si="118"/>
        <v>509</v>
      </c>
      <c r="N81" s="4">
        <f t="shared" si="119"/>
        <v>417</v>
      </c>
      <c r="O81" s="4">
        <f t="shared" si="120"/>
        <v>533</v>
      </c>
      <c r="P81" s="152">
        <f t="shared" si="121"/>
        <v>310</v>
      </c>
      <c r="Q81" s="152">
        <f t="shared" si="122"/>
        <v>339</v>
      </c>
      <c r="R81" s="152">
        <f t="shared" si="123"/>
        <v>323</v>
      </c>
      <c r="S81" s="51">
        <f t="shared" si="124"/>
        <v>219</v>
      </c>
      <c r="T81" s="1244">
        <f>INDEX(BG81:BI81,IF($B$2&lt;=3,$B$2,3))</f>
        <v>221</v>
      </c>
      <c r="V81" s="4">
        <v>198</v>
      </c>
      <c r="W81">
        <v>253</v>
      </c>
      <c r="X81">
        <v>299</v>
      </c>
      <c r="Y81">
        <v>341</v>
      </c>
      <c r="Z81">
        <v>320</v>
      </c>
      <c r="AA81">
        <v>295</v>
      </c>
      <c r="AB81">
        <v>306</v>
      </c>
      <c r="AC81">
        <v>308</v>
      </c>
      <c r="AD81">
        <v>269</v>
      </c>
      <c r="AE81">
        <v>339</v>
      </c>
      <c r="AF81">
        <v>411</v>
      </c>
      <c r="AG81">
        <v>413</v>
      </c>
      <c r="AH81">
        <v>432</v>
      </c>
      <c r="AI81">
        <v>480</v>
      </c>
      <c r="AJ81">
        <v>504</v>
      </c>
      <c r="AK81">
        <v>517</v>
      </c>
      <c r="AL81">
        <v>466</v>
      </c>
      <c r="AM81">
        <v>509</v>
      </c>
      <c r="AN81">
        <v>512</v>
      </c>
      <c r="AO81">
        <v>471</v>
      </c>
      <c r="AP81">
        <v>417</v>
      </c>
      <c r="AQ81">
        <v>496</v>
      </c>
      <c r="AR81">
        <v>551</v>
      </c>
      <c r="AS81">
        <v>533</v>
      </c>
      <c r="AT81" s="14">
        <v>609</v>
      </c>
      <c r="AU81" s="14">
        <v>327</v>
      </c>
      <c r="AV81" s="14">
        <v>310</v>
      </c>
      <c r="AW81" s="14">
        <v>243</v>
      </c>
      <c r="AX81" s="14">
        <v>281</v>
      </c>
      <c r="AY81" s="14">
        <v>339</v>
      </c>
      <c r="AZ81" s="14">
        <v>308</v>
      </c>
      <c r="BA81" s="14">
        <v>301</v>
      </c>
      <c r="BB81" s="14">
        <v>323</v>
      </c>
      <c r="BC81" s="14">
        <v>303</v>
      </c>
      <c r="BD81" s="14">
        <v>258</v>
      </c>
      <c r="BE81" s="14">
        <v>219</v>
      </c>
      <c r="BF81" s="14"/>
      <c r="BG81" s="14">
        <v>232</v>
      </c>
      <c r="BH81" s="14">
        <v>231</v>
      </c>
      <c r="BI81" s="14">
        <v>221</v>
      </c>
      <c r="BJ81" s="14">
        <v>224</v>
      </c>
      <c r="BK81" s="14">
        <v>229</v>
      </c>
      <c r="BL81" s="14">
        <v>292</v>
      </c>
      <c r="BM81" s="14">
        <v>295</v>
      </c>
    </row>
    <row r="82" spans="1:65" x14ac:dyDescent="0.25">
      <c r="A82" s="15" t="s">
        <v>138</v>
      </c>
      <c r="B82" s="15" t="s">
        <v>48</v>
      </c>
      <c r="C82" s="62">
        <f t="shared" si="109"/>
        <v>128</v>
      </c>
      <c r="D82" s="62">
        <f t="shared" si="110"/>
        <v>482</v>
      </c>
      <c r="E82" s="62">
        <f t="shared" si="111"/>
        <v>323</v>
      </c>
      <c r="F82" s="62">
        <f t="shared" si="112"/>
        <v>291</v>
      </c>
      <c r="H82" s="4">
        <f t="shared" si="113"/>
        <v>88</v>
      </c>
      <c r="I82" s="4">
        <f t="shared" si="114"/>
        <v>115</v>
      </c>
      <c r="J82" s="4">
        <f t="shared" si="115"/>
        <v>164</v>
      </c>
      <c r="K82" s="51">
        <f t="shared" si="116"/>
        <v>217</v>
      </c>
      <c r="L82" s="4">
        <f t="shared" si="117"/>
        <v>319</v>
      </c>
      <c r="M82" s="4">
        <f t="shared" si="118"/>
        <v>449</v>
      </c>
      <c r="N82" s="4">
        <f t="shared" si="119"/>
        <v>541</v>
      </c>
      <c r="O82" s="4">
        <f t="shared" si="120"/>
        <v>649</v>
      </c>
      <c r="P82" s="152">
        <f t="shared" si="121"/>
        <v>362</v>
      </c>
      <c r="Q82" s="152">
        <f t="shared" si="122"/>
        <v>319</v>
      </c>
      <c r="R82" s="152">
        <f t="shared" si="123"/>
        <v>295</v>
      </c>
      <c r="S82" s="51">
        <f t="shared" si="124"/>
        <v>359</v>
      </c>
      <c r="T82" s="1244">
        <f t="shared" si="125"/>
        <v>295</v>
      </c>
      <c r="V82" s="4">
        <v>86</v>
      </c>
      <c r="W82">
        <v>90</v>
      </c>
      <c r="X82">
        <v>88</v>
      </c>
      <c r="Y82">
        <v>88</v>
      </c>
      <c r="Z82">
        <v>93</v>
      </c>
      <c r="AA82">
        <v>115</v>
      </c>
      <c r="AB82">
        <v>128</v>
      </c>
      <c r="AC82">
        <v>146</v>
      </c>
      <c r="AD82">
        <v>164</v>
      </c>
      <c r="AE82">
        <v>183</v>
      </c>
      <c r="AF82">
        <v>194</v>
      </c>
      <c r="AG82">
        <v>217</v>
      </c>
      <c r="AH82">
        <v>273</v>
      </c>
      <c r="AI82">
        <v>315</v>
      </c>
      <c r="AJ82">
        <v>319</v>
      </c>
      <c r="AK82">
        <v>367</v>
      </c>
      <c r="AL82">
        <v>439</v>
      </c>
      <c r="AM82">
        <v>449</v>
      </c>
      <c r="AN82">
        <v>482</v>
      </c>
      <c r="AO82">
        <v>516</v>
      </c>
      <c r="AP82">
        <v>541</v>
      </c>
      <c r="AQ82">
        <v>582</v>
      </c>
      <c r="AR82">
        <v>597</v>
      </c>
      <c r="AS82">
        <v>649</v>
      </c>
      <c r="AT82" s="14">
        <v>725</v>
      </c>
      <c r="AU82" s="14">
        <v>380</v>
      </c>
      <c r="AV82" s="14">
        <v>362</v>
      </c>
      <c r="AW82" s="14">
        <v>322</v>
      </c>
      <c r="AX82" s="14">
        <v>318</v>
      </c>
      <c r="AY82" s="14">
        <v>319</v>
      </c>
      <c r="AZ82" s="14">
        <v>323</v>
      </c>
      <c r="BA82" s="14">
        <v>298</v>
      </c>
      <c r="BB82" s="14">
        <v>295</v>
      </c>
      <c r="BC82" s="14">
        <v>312</v>
      </c>
      <c r="BD82" s="14">
        <v>325</v>
      </c>
      <c r="BE82" s="14">
        <v>359</v>
      </c>
      <c r="BF82" s="14"/>
      <c r="BG82" s="14">
        <v>382</v>
      </c>
      <c r="BH82" s="14">
        <v>318</v>
      </c>
      <c r="BI82" s="14">
        <v>295</v>
      </c>
      <c r="BJ82" s="14">
        <v>310</v>
      </c>
      <c r="BK82" s="14">
        <v>296</v>
      </c>
      <c r="BL82" s="14">
        <v>314</v>
      </c>
      <c r="BM82" s="14">
        <v>291</v>
      </c>
    </row>
    <row r="83" spans="1:65" x14ac:dyDescent="0.25">
      <c r="A83" s="15" t="s">
        <v>139</v>
      </c>
      <c r="B83" s="15" t="s">
        <v>49</v>
      </c>
      <c r="C83" s="62">
        <f t="shared" si="109"/>
        <v>0</v>
      </c>
      <c r="D83" s="62">
        <f t="shared" si="110"/>
        <v>0</v>
      </c>
      <c r="E83" s="62">
        <f t="shared" si="111"/>
        <v>1761</v>
      </c>
      <c r="F83" s="62">
        <f t="shared" si="112"/>
        <v>4807</v>
      </c>
      <c r="G83" s="10"/>
      <c r="H83" s="4">
        <f t="shared" si="113"/>
        <v>0</v>
      </c>
      <c r="I83" s="4">
        <f t="shared" si="114"/>
        <v>0</v>
      </c>
      <c r="J83" s="4">
        <f t="shared" si="115"/>
        <v>0</v>
      </c>
      <c r="K83" s="51">
        <f t="shared" si="116"/>
        <v>0</v>
      </c>
      <c r="L83" s="4">
        <f t="shared" si="117"/>
        <v>0</v>
      </c>
      <c r="M83" s="4">
        <f t="shared" si="118"/>
        <v>0</v>
      </c>
      <c r="N83" s="4">
        <f t="shared" si="119"/>
        <v>0</v>
      </c>
      <c r="O83" s="4">
        <f t="shared" si="120"/>
        <v>0</v>
      </c>
      <c r="P83" s="152">
        <f t="shared" si="121"/>
        <v>902</v>
      </c>
      <c r="Q83" s="152">
        <f t="shared" si="122"/>
        <v>1550</v>
      </c>
      <c r="R83" s="152">
        <f t="shared" si="123"/>
        <v>2121</v>
      </c>
      <c r="S83" s="51">
        <f t="shared" si="124"/>
        <v>2772</v>
      </c>
      <c r="T83" s="1244">
        <f t="shared" si="125"/>
        <v>4138</v>
      </c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>
        <v>799</v>
      </c>
      <c r="AV83" s="10">
        <v>902</v>
      </c>
      <c r="AW83" s="10">
        <v>1130</v>
      </c>
      <c r="AX83" s="10">
        <v>1301</v>
      </c>
      <c r="AY83" s="10">
        <v>1550</v>
      </c>
      <c r="AZ83" s="10">
        <v>1761</v>
      </c>
      <c r="BA83" s="10">
        <v>1937</v>
      </c>
      <c r="BB83" s="10">
        <v>2121</v>
      </c>
      <c r="BC83" s="10">
        <v>2356</v>
      </c>
      <c r="BD83" s="10">
        <v>2523</v>
      </c>
      <c r="BE83" s="10">
        <v>2772</v>
      </c>
      <c r="BF83" s="52"/>
      <c r="BG83" s="10">
        <v>3132</v>
      </c>
      <c r="BH83" s="10">
        <v>3405</v>
      </c>
      <c r="BI83" s="10">
        <v>4138</v>
      </c>
      <c r="BJ83" s="10">
        <v>4638</v>
      </c>
      <c r="BK83" s="10">
        <v>4191</v>
      </c>
      <c r="BL83" s="10">
        <v>4568</v>
      </c>
      <c r="BM83" s="10">
        <v>4807</v>
      </c>
    </row>
    <row r="84" spans="1:65" x14ac:dyDescent="0.25">
      <c r="A84" s="3"/>
      <c r="B84" s="3" t="s">
        <v>150</v>
      </c>
      <c r="C84" s="62">
        <f>SUM(C76:C82)</f>
        <v>1642</v>
      </c>
      <c r="D84" s="62">
        <f>SUM(D76:D82)</f>
        <v>2378</v>
      </c>
      <c r="E84" s="62">
        <f>SUM(E76:E82)</f>
        <v>2410</v>
      </c>
      <c r="F84" s="62">
        <f t="shared" si="112"/>
        <v>2251</v>
      </c>
      <c r="G84" s="10"/>
      <c r="H84" s="4">
        <f t="shared" si="113"/>
        <v>1474</v>
      </c>
      <c r="I84" s="4">
        <f t="shared" si="114"/>
        <v>1616</v>
      </c>
      <c r="J84" s="4">
        <f t="shared" si="115"/>
        <v>1729</v>
      </c>
      <c r="K84" s="51">
        <f t="shared" si="116"/>
        <v>1925</v>
      </c>
      <c r="L84" s="4">
        <f t="shared" si="117"/>
        <v>2067</v>
      </c>
      <c r="M84" s="4">
        <f t="shared" si="118"/>
        <v>2293</v>
      </c>
      <c r="N84" s="4">
        <f t="shared" si="119"/>
        <v>2624</v>
      </c>
      <c r="O84" s="4">
        <f t="shared" si="120"/>
        <v>3144</v>
      </c>
      <c r="P84" s="152">
        <f t="shared" si="121"/>
        <v>2534</v>
      </c>
      <c r="Q84" s="152">
        <f t="shared" si="122"/>
        <v>2491</v>
      </c>
      <c r="R84" s="152">
        <f t="shared" si="123"/>
        <v>2723</v>
      </c>
      <c r="S84" s="51">
        <f t="shared" si="124"/>
        <v>3349</v>
      </c>
      <c r="T84" s="1244">
        <f t="shared" si="125"/>
        <v>2410</v>
      </c>
      <c r="U84" s="10"/>
      <c r="V84" s="44">
        <f>SUM(V76:V82)</f>
        <v>1354</v>
      </c>
      <c r="W84" s="44">
        <f>SUM(W76:W82)</f>
        <v>1383</v>
      </c>
      <c r="X84" s="44">
        <f t="shared" ref="X84:BE84" si="126">SUM(X76:X82)</f>
        <v>1474</v>
      </c>
      <c r="Y84" s="44">
        <f t="shared" si="126"/>
        <v>1630</v>
      </c>
      <c r="Z84" s="44">
        <f t="shared" si="126"/>
        <v>1587</v>
      </c>
      <c r="AA84" s="44">
        <f t="shared" si="126"/>
        <v>1616</v>
      </c>
      <c r="AB84" s="44">
        <f t="shared" si="126"/>
        <v>1642</v>
      </c>
      <c r="AC84" s="44">
        <f t="shared" si="126"/>
        <v>1743</v>
      </c>
      <c r="AD84" s="44">
        <f t="shared" si="126"/>
        <v>1729</v>
      </c>
      <c r="AE84" s="44">
        <f t="shared" si="126"/>
        <v>1798</v>
      </c>
      <c r="AF84" s="44">
        <f t="shared" si="126"/>
        <v>1892</v>
      </c>
      <c r="AG84" s="44">
        <f t="shared" si="126"/>
        <v>1925</v>
      </c>
      <c r="AH84" s="44">
        <f t="shared" si="126"/>
        <v>1937</v>
      </c>
      <c r="AI84" s="44">
        <f t="shared" si="126"/>
        <v>1937</v>
      </c>
      <c r="AJ84" s="44">
        <f t="shared" si="126"/>
        <v>2067</v>
      </c>
      <c r="AK84" s="44">
        <f>SUM(AK76:AK82)</f>
        <v>2120</v>
      </c>
      <c r="AL84" s="44">
        <f t="shared" si="126"/>
        <v>2197</v>
      </c>
      <c r="AM84" s="44">
        <f t="shared" si="126"/>
        <v>2293</v>
      </c>
      <c r="AN84" s="44">
        <f t="shared" si="126"/>
        <v>2378</v>
      </c>
      <c r="AO84" s="44">
        <f t="shared" si="126"/>
        <v>2500</v>
      </c>
      <c r="AP84" s="44">
        <f t="shared" si="126"/>
        <v>2624</v>
      </c>
      <c r="AQ84" s="44">
        <f t="shared" si="126"/>
        <v>2812</v>
      </c>
      <c r="AR84" s="44">
        <f t="shared" si="126"/>
        <v>3031</v>
      </c>
      <c r="AS84" s="44">
        <f t="shared" si="126"/>
        <v>3144</v>
      </c>
      <c r="AT84" s="44">
        <f t="shared" si="126"/>
        <v>3220</v>
      </c>
      <c r="AU84" s="44">
        <f t="shared" si="126"/>
        <v>2564</v>
      </c>
      <c r="AV84" s="44">
        <f t="shared" si="126"/>
        <v>2534</v>
      </c>
      <c r="AW84" s="44">
        <f t="shared" si="126"/>
        <v>2327</v>
      </c>
      <c r="AX84" s="44">
        <f t="shared" si="126"/>
        <v>2436</v>
      </c>
      <c r="AY84" s="44">
        <f t="shared" si="126"/>
        <v>2491</v>
      </c>
      <c r="AZ84" s="44">
        <f t="shared" si="126"/>
        <v>2410</v>
      </c>
      <c r="BA84" s="44">
        <f t="shared" si="126"/>
        <v>2529</v>
      </c>
      <c r="BB84" s="44">
        <f t="shared" si="126"/>
        <v>2723</v>
      </c>
      <c r="BC84" s="44">
        <f t="shared" si="126"/>
        <v>2626</v>
      </c>
      <c r="BD84" s="44">
        <f t="shared" si="126"/>
        <v>2966</v>
      </c>
      <c r="BE84" s="44">
        <f t="shared" si="126"/>
        <v>3349</v>
      </c>
      <c r="BF84" s="53"/>
      <c r="BG84" s="44">
        <v>3245</v>
      </c>
      <c r="BH84" s="44">
        <v>2952</v>
      </c>
      <c r="BI84" s="44">
        <v>2410</v>
      </c>
      <c r="BJ84" s="44">
        <v>1969</v>
      </c>
      <c r="BK84" s="44">
        <v>1981</v>
      </c>
      <c r="BL84" s="44">
        <v>2350</v>
      </c>
      <c r="BM84" s="44">
        <v>2251</v>
      </c>
    </row>
    <row r="85" spans="1:65" x14ac:dyDescent="0.25">
      <c r="A85" s="3" t="s">
        <v>110</v>
      </c>
      <c r="B85" s="3" t="s">
        <v>59</v>
      </c>
      <c r="C85" s="62">
        <f>SUM(C76:C83)</f>
        <v>1642</v>
      </c>
      <c r="D85" s="62">
        <f>SUM(D76:D83)</f>
        <v>2378</v>
      </c>
      <c r="E85" s="62">
        <f>SUM(E76:E83)</f>
        <v>4171</v>
      </c>
      <c r="F85" s="62">
        <f t="shared" si="112"/>
        <v>7058</v>
      </c>
      <c r="G85" s="28"/>
      <c r="H85" s="4">
        <f t="shared" si="113"/>
        <v>1476</v>
      </c>
      <c r="I85" s="4">
        <f t="shared" si="114"/>
        <v>1621</v>
      </c>
      <c r="J85" s="4">
        <f t="shared" si="115"/>
        <v>1734</v>
      </c>
      <c r="K85" s="51">
        <f t="shared" si="116"/>
        <v>1928</v>
      </c>
      <c r="L85" s="4">
        <f t="shared" si="117"/>
        <v>2068</v>
      </c>
      <c r="M85" s="4">
        <f t="shared" si="118"/>
        <v>2295</v>
      </c>
      <c r="N85" s="4">
        <f t="shared" si="119"/>
        <v>2624</v>
      </c>
      <c r="O85" s="4">
        <f t="shared" si="120"/>
        <v>3144</v>
      </c>
      <c r="P85" s="152">
        <f t="shared" si="121"/>
        <v>3436</v>
      </c>
      <c r="Q85" s="152">
        <f t="shared" si="122"/>
        <v>4041</v>
      </c>
      <c r="R85" s="152">
        <f t="shared" si="123"/>
        <v>4844</v>
      </c>
      <c r="S85" s="51">
        <f t="shared" si="124"/>
        <v>6121</v>
      </c>
      <c r="T85" s="1244">
        <f t="shared" si="125"/>
        <v>6548</v>
      </c>
      <c r="U85" s="29"/>
      <c r="V85" s="30">
        <v>1354</v>
      </c>
      <c r="W85" s="30">
        <v>1383</v>
      </c>
      <c r="X85" s="30">
        <v>1476</v>
      </c>
      <c r="Y85" s="30">
        <v>1632</v>
      </c>
      <c r="Z85" s="30">
        <v>1590</v>
      </c>
      <c r="AA85" s="30">
        <v>1621</v>
      </c>
      <c r="AB85" s="30">
        <v>1650</v>
      </c>
      <c r="AC85" s="30">
        <v>1751</v>
      </c>
      <c r="AD85" s="30">
        <v>1734</v>
      </c>
      <c r="AE85" s="30">
        <v>1802</v>
      </c>
      <c r="AF85" s="30">
        <v>1897</v>
      </c>
      <c r="AG85" s="30">
        <v>1928</v>
      </c>
      <c r="AH85" s="30">
        <v>1939</v>
      </c>
      <c r="AI85" s="30">
        <v>1938</v>
      </c>
      <c r="AJ85" s="30">
        <v>2068</v>
      </c>
      <c r="AK85" s="30">
        <v>2121</v>
      </c>
      <c r="AL85" s="30">
        <v>2197</v>
      </c>
      <c r="AM85" s="30">
        <v>2295</v>
      </c>
      <c r="AN85" s="30">
        <v>2378</v>
      </c>
      <c r="AO85" s="30">
        <v>2500</v>
      </c>
      <c r="AP85" s="30">
        <v>2624</v>
      </c>
      <c r="AQ85" s="30">
        <v>2812</v>
      </c>
      <c r="AR85" s="30">
        <v>3031</v>
      </c>
      <c r="AS85" s="30">
        <v>3144</v>
      </c>
      <c r="AT85" s="13">
        <v>3220</v>
      </c>
      <c r="AU85" s="13">
        <v>3363</v>
      </c>
      <c r="AV85" s="13">
        <v>3436</v>
      </c>
      <c r="AW85" s="13">
        <v>3457</v>
      </c>
      <c r="AX85" s="13">
        <v>3737</v>
      </c>
      <c r="AY85" s="13">
        <v>4041</v>
      </c>
      <c r="AZ85" s="13">
        <v>4171</v>
      </c>
      <c r="BA85" s="13">
        <v>4466</v>
      </c>
      <c r="BB85" s="13">
        <v>4844</v>
      </c>
      <c r="BC85" s="13">
        <v>4982</v>
      </c>
      <c r="BD85" s="13">
        <v>5489</v>
      </c>
      <c r="BE85" s="13">
        <v>6121</v>
      </c>
      <c r="BF85" s="13"/>
      <c r="BG85" s="13">
        <v>6377</v>
      </c>
      <c r="BH85" s="13">
        <v>6357</v>
      </c>
      <c r="BI85" s="13">
        <v>6548</v>
      </c>
      <c r="BJ85" s="13">
        <v>6607</v>
      </c>
      <c r="BK85" s="13">
        <v>6172</v>
      </c>
      <c r="BL85" s="13">
        <v>6918</v>
      </c>
      <c r="BM85" s="13">
        <v>7058</v>
      </c>
    </row>
    <row r="86" spans="1:65" x14ac:dyDescent="0.25">
      <c r="A86" s="35" t="s">
        <v>32</v>
      </c>
    </row>
    <row r="87" spans="1:65" x14ac:dyDescent="0.25">
      <c r="A87" s="36" t="s">
        <v>31</v>
      </c>
      <c r="B87" s="20" t="s">
        <v>51</v>
      </c>
      <c r="C87" s="1253" t="str">
        <f>$C$3</f>
        <v>YTD '15</v>
      </c>
      <c r="D87" s="1254" t="str">
        <f>$D$3</f>
        <v>YTD '16</v>
      </c>
      <c r="E87" s="1255" t="str">
        <f>$E$3</f>
        <v>YTD '17</v>
      </c>
      <c r="F87" s="1256" t="str">
        <f>$F$3</f>
        <v>YTD '18</v>
      </c>
      <c r="G87" s="2" t="s">
        <v>32</v>
      </c>
      <c r="H87" s="24" t="str">
        <f>$H$3</f>
        <v>Q1 '15</v>
      </c>
      <c r="I87" s="24" t="str">
        <f>$I$3</f>
        <v>Q2 '15</v>
      </c>
      <c r="J87" s="24" t="str">
        <f>$J$3</f>
        <v>Q3 '15</v>
      </c>
      <c r="K87" s="24" t="str">
        <f>$K$3</f>
        <v>Q4 '15</v>
      </c>
      <c r="L87" s="26" t="str">
        <f>$L$3</f>
        <v>Q1 '16</v>
      </c>
      <c r="M87" s="26" t="str">
        <f>$M$3</f>
        <v>Q2 '16</v>
      </c>
      <c r="N87" s="26" t="str">
        <f>$N$3</f>
        <v>Q3 '16</v>
      </c>
      <c r="O87" s="26" t="str">
        <f>$O$3</f>
        <v>Q4 '16</v>
      </c>
      <c r="P87" s="24" t="str">
        <f>$P$3</f>
        <v>Q1 '17</v>
      </c>
      <c r="Q87" s="24" t="str">
        <f>$Q$3</f>
        <v>Q2 '17</v>
      </c>
      <c r="R87" s="24" t="str">
        <f>$R$3</f>
        <v>Q3 '17</v>
      </c>
      <c r="S87" s="24" t="str">
        <f>$S$3</f>
        <v>Q4 '17</v>
      </c>
      <c r="T87" s="1241" t="str">
        <f>$T$3</f>
        <v>Q1'28</v>
      </c>
      <c r="U87" s="16" t="s">
        <v>32</v>
      </c>
      <c r="V87" s="24" t="s">
        <v>0</v>
      </c>
      <c r="W87" s="24" t="s">
        <v>1</v>
      </c>
      <c r="X87" s="24" t="s">
        <v>2</v>
      </c>
      <c r="Y87" s="24" t="s">
        <v>3</v>
      </c>
      <c r="Z87" s="24" t="s">
        <v>4</v>
      </c>
      <c r="AA87" s="24" t="s">
        <v>5</v>
      </c>
      <c r="AB87" s="24" t="s">
        <v>6</v>
      </c>
      <c r="AC87" s="24" t="s">
        <v>7</v>
      </c>
      <c r="AD87" s="24" t="s">
        <v>8</v>
      </c>
      <c r="AE87" s="24" t="s">
        <v>9</v>
      </c>
      <c r="AF87" s="24" t="s">
        <v>10</v>
      </c>
      <c r="AG87" s="24" t="s">
        <v>11</v>
      </c>
      <c r="AH87" s="25" t="s">
        <v>12</v>
      </c>
      <c r="AI87" s="25" t="s">
        <v>13</v>
      </c>
      <c r="AJ87" s="25" t="s">
        <v>14</v>
      </c>
      <c r="AK87" s="25" t="s">
        <v>15</v>
      </c>
      <c r="AL87" s="25" t="s">
        <v>16</v>
      </c>
      <c r="AM87" s="25" t="s">
        <v>17</v>
      </c>
      <c r="AN87" s="25" t="s">
        <v>18</v>
      </c>
      <c r="AO87" s="25" t="s">
        <v>19</v>
      </c>
      <c r="AP87" s="25" t="s">
        <v>20</v>
      </c>
      <c r="AQ87" s="25" t="s">
        <v>21</v>
      </c>
      <c r="AR87" s="25" t="s">
        <v>22</v>
      </c>
      <c r="AS87" s="25" t="s">
        <v>23</v>
      </c>
      <c r="AT87" s="22" t="s">
        <v>24</v>
      </c>
      <c r="AU87" s="22" t="s">
        <v>25</v>
      </c>
      <c r="AV87" s="22" t="s">
        <v>26</v>
      </c>
      <c r="AW87" s="22" t="s">
        <v>27</v>
      </c>
      <c r="AX87" s="22" t="s">
        <v>28</v>
      </c>
      <c r="AY87" s="22" t="s">
        <v>29</v>
      </c>
      <c r="AZ87" s="27" t="s">
        <v>96</v>
      </c>
      <c r="BA87" s="27" t="s">
        <v>97</v>
      </c>
      <c r="BB87" s="27" t="s">
        <v>98</v>
      </c>
      <c r="BC87" s="27" t="s">
        <v>99</v>
      </c>
      <c r="BD87" s="27" t="s">
        <v>100</v>
      </c>
      <c r="BE87" s="27" t="s">
        <v>101</v>
      </c>
      <c r="BF87" s="1400" t="s">
        <v>748</v>
      </c>
      <c r="BG87" s="1241">
        <v>43118</v>
      </c>
      <c r="BH87" s="1241">
        <v>43149</v>
      </c>
      <c r="BI87" s="1241">
        <v>43177</v>
      </c>
      <c r="BJ87" s="1241">
        <v>43208</v>
      </c>
      <c r="BK87" s="1241">
        <v>43238</v>
      </c>
      <c r="BL87" s="1241">
        <v>43269</v>
      </c>
      <c r="BM87" s="1241">
        <v>43299</v>
      </c>
    </row>
    <row r="88" spans="1:65" x14ac:dyDescent="0.25">
      <c r="A88" s="15" t="s">
        <v>140</v>
      </c>
      <c r="B88" s="15" t="s">
        <v>56</v>
      </c>
      <c r="C88" s="53">
        <f>SUM(V88                                                                                                                                                                                                                      : INDEX(V88:AG88,$B$2))</f>
        <v>246</v>
      </c>
      <c r="D88" s="53">
        <f>SUM(AH88                                                                                                                                                                                                                       : INDEX(AH88:AS88,$B$2))</f>
        <v>268</v>
      </c>
      <c r="E88" s="53">
        <f>SUM(AT88                                                                                                                                                                                                                        : INDEX(AT88:BE88,$B$2))</f>
        <v>745</v>
      </c>
      <c r="F88" s="53">
        <f>SUM(BG88                                                                                                                                                                                                                          : INDEX(BG88:BR88,$B$2))</f>
        <v>1180</v>
      </c>
      <c r="G88" s="28"/>
      <c r="H88" s="4">
        <f>SUM(V88:X88)</f>
        <v>82</v>
      </c>
      <c r="I88" s="4">
        <f t="shared" ref="I88:I97" si="127">SUM(Y88:AA88)</f>
        <v>126</v>
      </c>
      <c r="J88" s="4">
        <f>SUM(AB88:AD88)</f>
        <v>120</v>
      </c>
      <c r="K88" s="4">
        <f t="shared" ref="K88:K97" si="128">SUM(AE88:AG88)</f>
        <v>126</v>
      </c>
      <c r="L88" s="4">
        <f t="shared" ref="L88:L97" si="129">SUM(AH88:AJ88)</f>
        <v>113</v>
      </c>
      <c r="M88" s="4">
        <f t="shared" ref="M88:M97" si="130">SUM(AK88:AM88)</f>
        <v>124</v>
      </c>
      <c r="N88" s="4">
        <f t="shared" ref="N88:N97" si="131">SUM(AN88:AP88)</f>
        <v>104</v>
      </c>
      <c r="O88" s="4">
        <f t="shared" ref="O88:O97" si="132">SUM(AQ88:AS88)</f>
        <v>100</v>
      </c>
      <c r="P88" s="4">
        <f t="shared" ref="P88:P97" si="133">SUM(AT88:AV88)</f>
        <v>193</v>
      </c>
      <c r="Q88" s="4">
        <f t="shared" ref="Q88:Q97" si="134">SUM(AW88:AY88)</f>
        <v>438</v>
      </c>
      <c r="R88" s="4">
        <f t="shared" ref="R88:R97" si="135">SUM(AZ88:BB88)</f>
        <v>422</v>
      </c>
      <c r="S88" s="4">
        <f t="shared" ref="S88:S97" si="136">SUM(BC88:BE88)</f>
        <v>596</v>
      </c>
      <c r="T88" s="1244">
        <f>SUM(BG88:BI88)</f>
        <v>473</v>
      </c>
      <c r="V88">
        <v>27</v>
      </c>
      <c r="W88">
        <v>25</v>
      </c>
      <c r="X88">
        <v>30</v>
      </c>
      <c r="Y88">
        <v>42</v>
      </c>
      <c r="Z88">
        <v>43</v>
      </c>
      <c r="AA88">
        <v>41</v>
      </c>
      <c r="AB88">
        <v>38</v>
      </c>
      <c r="AC88">
        <v>34</v>
      </c>
      <c r="AD88">
        <v>48</v>
      </c>
      <c r="AE88">
        <v>42</v>
      </c>
      <c r="AF88">
        <v>42</v>
      </c>
      <c r="AG88">
        <v>42</v>
      </c>
      <c r="AH88">
        <v>33</v>
      </c>
      <c r="AI88">
        <v>33</v>
      </c>
      <c r="AJ88">
        <v>47</v>
      </c>
      <c r="AK88">
        <v>38</v>
      </c>
      <c r="AL88">
        <v>37</v>
      </c>
      <c r="AM88">
        <v>49</v>
      </c>
      <c r="AN88">
        <v>31</v>
      </c>
      <c r="AO88">
        <v>35</v>
      </c>
      <c r="AP88">
        <v>38</v>
      </c>
      <c r="AQ88">
        <v>31</v>
      </c>
      <c r="AR88">
        <v>31</v>
      </c>
      <c r="AS88" s="4">
        <v>38</v>
      </c>
      <c r="AT88" s="4">
        <v>55</v>
      </c>
      <c r="AU88" s="4">
        <v>65</v>
      </c>
      <c r="AV88" s="4">
        <v>73</v>
      </c>
      <c r="AW88" s="4">
        <v>148</v>
      </c>
      <c r="AX88" s="4">
        <v>149</v>
      </c>
      <c r="AY88" s="4">
        <v>141</v>
      </c>
      <c r="AZ88" s="4">
        <v>114</v>
      </c>
      <c r="BA88" s="4">
        <v>154</v>
      </c>
      <c r="BB88" s="4">
        <v>154</v>
      </c>
      <c r="BC88" s="4">
        <v>194</v>
      </c>
      <c r="BD88" s="4">
        <v>193</v>
      </c>
      <c r="BE88" s="4">
        <v>209</v>
      </c>
      <c r="BF88" s="51"/>
      <c r="BG88" s="152">
        <v>156</v>
      </c>
      <c r="BH88" s="152">
        <v>131</v>
      </c>
      <c r="BI88" s="152">
        <v>186</v>
      </c>
      <c r="BJ88" s="152">
        <v>188</v>
      </c>
      <c r="BK88" s="152">
        <v>182</v>
      </c>
      <c r="BL88" s="152">
        <v>175</v>
      </c>
      <c r="BM88" s="1438">
        <v>162</v>
      </c>
    </row>
    <row r="89" spans="1:65" x14ac:dyDescent="0.25">
      <c r="A89" s="15" t="s">
        <v>141</v>
      </c>
      <c r="B89" s="15" t="s">
        <v>43</v>
      </c>
      <c r="C89" s="53">
        <f>SUM(V89                                                                                                                                                                                                                      : INDEX(V89:AG89,$B$2))</f>
        <v>477</v>
      </c>
      <c r="D89" s="53">
        <f>SUM(AH89                                                                                                                                                                                                                       : INDEX(AH89:AS89,$B$2))</f>
        <v>488</v>
      </c>
      <c r="E89" s="53">
        <f>SUM(AT89                                                                                                                                                                                                                        : INDEX(AT89:BE89,$B$2))</f>
        <v>972</v>
      </c>
      <c r="F89" s="53">
        <f>SUM(BG89                                                                                                                                                                                                                          : INDEX(BG89:BR89,$B$2))</f>
        <v>871</v>
      </c>
      <c r="G89" s="28"/>
      <c r="H89" s="4">
        <f t="shared" ref="H89:H97" si="137">SUM(V89:X89)</f>
        <v>126</v>
      </c>
      <c r="I89" s="4">
        <f t="shared" si="127"/>
        <v>256</v>
      </c>
      <c r="J89" s="4">
        <f t="shared" ref="J89:J97" si="138">SUM(AB89:AD89)</f>
        <v>250</v>
      </c>
      <c r="K89" s="4">
        <f t="shared" si="128"/>
        <v>306</v>
      </c>
      <c r="L89" s="4">
        <f t="shared" si="129"/>
        <v>150</v>
      </c>
      <c r="M89" s="4">
        <f t="shared" si="130"/>
        <v>259</v>
      </c>
      <c r="N89" s="4">
        <f t="shared" si="131"/>
        <v>281</v>
      </c>
      <c r="O89" s="4">
        <f t="shared" si="132"/>
        <v>390</v>
      </c>
      <c r="P89" s="4">
        <f t="shared" si="133"/>
        <v>312</v>
      </c>
      <c r="Q89" s="4">
        <f t="shared" si="134"/>
        <v>505</v>
      </c>
      <c r="R89" s="4">
        <f t="shared" si="135"/>
        <v>588</v>
      </c>
      <c r="S89" s="4">
        <f t="shared" si="136"/>
        <v>811</v>
      </c>
      <c r="T89" s="1244">
        <f t="shared" ref="T89:T97" si="139">SUM(BG89:BI89)</f>
        <v>316</v>
      </c>
      <c r="V89">
        <v>45</v>
      </c>
      <c r="W89">
        <v>20</v>
      </c>
      <c r="X89">
        <v>61</v>
      </c>
      <c r="Y89">
        <v>76</v>
      </c>
      <c r="Z89">
        <v>73</v>
      </c>
      <c r="AA89">
        <v>107</v>
      </c>
      <c r="AB89">
        <v>95</v>
      </c>
      <c r="AC89">
        <v>76</v>
      </c>
      <c r="AD89">
        <v>79</v>
      </c>
      <c r="AE89">
        <v>71</v>
      </c>
      <c r="AF89">
        <v>120</v>
      </c>
      <c r="AG89">
        <v>115</v>
      </c>
      <c r="AH89">
        <v>13</v>
      </c>
      <c r="AI89">
        <v>23</v>
      </c>
      <c r="AJ89">
        <v>114</v>
      </c>
      <c r="AK89">
        <v>69</v>
      </c>
      <c r="AL89">
        <v>74</v>
      </c>
      <c r="AM89">
        <v>116</v>
      </c>
      <c r="AN89">
        <v>79</v>
      </c>
      <c r="AO89">
        <v>75</v>
      </c>
      <c r="AP89">
        <v>127</v>
      </c>
      <c r="AQ89">
        <v>89</v>
      </c>
      <c r="AR89">
        <v>127</v>
      </c>
      <c r="AS89" s="4">
        <v>174</v>
      </c>
      <c r="AT89" s="4">
        <v>47</v>
      </c>
      <c r="AU89" s="4">
        <v>122</v>
      </c>
      <c r="AV89" s="4">
        <v>143</v>
      </c>
      <c r="AW89" s="4">
        <v>143</v>
      </c>
      <c r="AX89" s="4">
        <v>154</v>
      </c>
      <c r="AY89" s="4">
        <v>208</v>
      </c>
      <c r="AZ89" s="4">
        <v>155</v>
      </c>
      <c r="BA89" s="4">
        <v>219</v>
      </c>
      <c r="BB89" s="4">
        <v>214</v>
      </c>
      <c r="BC89" s="4">
        <v>145</v>
      </c>
      <c r="BD89" s="4">
        <v>258</v>
      </c>
      <c r="BE89" s="4">
        <v>408</v>
      </c>
      <c r="BF89" s="51"/>
      <c r="BG89" s="152">
        <v>108</v>
      </c>
      <c r="BH89" s="152">
        <v>36</v>
      </c>
      <c r="BI89" s="152">
        <v>172</v>
      </c>
      <c r="BJ89" s="152">
        <v>92</v>
      </c>
      <c r="BK89" s="152">
        <v>103</v>
      </c>
      <c r="BL89" s="152">
        <v>232</v>
      </c>
      <c r="BM89" s="1438">
        <v>128</v>
      </c>
    </row>
    <row r="90" spans="1:65" x14ac:dyDescent="0.25">
      <c r="A90" s="15" t="s">
        <v>142</v>
      </c>
      <c r="B90" s="15" t="s">
        <v>44</v>
      </c>
      <c r="C90" s="53">
        <f>SUM(V90                                                                                                                                                                                                                      : INDEX(V90:AG90,$B$2))</f>
        <v>425</v>
      </c>
      <c r="D90" s="53">
        <f>SUM(AH90                                                                                                                                                                                                                       : INDEX(AH90:AS90,$B$2))</f>
        <v>374</v>
      </c>
      <c r="E90" s="53">
        <f>SUM(AT90                                                                                                                                                                                                                        : INDEX(AT90:BE90,$B$2))</f>
        <v>497</v>
      </c>
      <c r="F90" s="53">
        <f>SUM(BG90                                                                                                                                                                                                                          : INDEX(BG90:BR90,$B$2))</f>
        <v>351</v>
      </c>
      <c r="G90" s="28"/>
      <c r="H90" s="4">
        <f t="shared" si="137"/>
        <v>123</v>
      </c>
      <c r="I90" s="4">
        <f t="shared" si="127"/>
        <v>223</v>
      </c>
      <c r="J90" s="4">
        <f t="shared" si="138"/>
        <v>191</v>
      </c>
      <c r="K90" s="4">
        <f t="shared" si="128"/>
        <v>236</v>
      </c>
      <c r="L90" s="4">
        <f t="shared" si="129"/>
        <v>75</v>
      </c>
      <c r="M90" s="4">
        <f t="shared" si="130"/>
        <v>214</v>
      </c>
      <c r="N90" s="4">
        <f t="shared" si="131"/>
        <v>226</v>
      </c>
      <c r="O90" s="4">
        <f t="shared" si="132"/>
        <v>311</v>
      </c>
      <c r="P90" s="4">
        <f t="shared" si="133"/>
        <v>196</v>
      </c>
      <c r="Q90" s="4">
        <f t="shared" si="134"/>
        <v>238</v>
      </c>
      <c r="R90" s="4">
        <f t="shared" si="135"/>
        <v>234</v>
      </c>
      <c r="S90" s="4">
        <f t="shared" si="136"/>
        <v>277</v>
      </c>
      <c r="T90" s="1244">
        <f t="shared" si="139"/>
        <v>115</v>
      </c>
      <c r="V90">
        <v>60</v>
      </c>
      <c r="W90">
        <v>42</v>
      </c>
      <c r="X90">
        <v>21</v>
      </c>
      <c r="Y90">
        <v>72</v>
      </c>
      <c r="Z90">
        <v>80</v>
      </c>
      <c r="AA90">
        <v>71</v>
      </c>
      <c r="AB90">
        <v>79</v>
      </c>
      <c r="AC90">
        <v>49</v>
      </c>
      <c r="AD90">
        <v>63</v>
      </c>
      <c r="AE90">
        <v>63</v>
      </c>
      <c r="AF90">
        <v>48</v>
      </c>
      <c r="AG90">
        <v>125</v>
      </c>
      <c r="AH90">
        <v>37</v>
      </c>
      <c r="AI90">
        <v>14</v>
      </c>
      <c r="AJ90">
        <v>24</v>
      </c>
      <c r="AK90">
        <v>87</v>
      </c>
      <c r="AL90">
        <v>59</v>
      </c>
      <c r="AM90">
        <v>68</v>
      </c>
      <c r="AN90">
        <v>85</v>
      </c>
      <c r="AO90">
        <v>70</v>
      </c>
      <c r="AP90">
        <v>71</v>
      </c>
      <c r="AQ90">
        <v>99</v>
      </c>
      <c r="AR90">
        <v>106</v>
      </c>
      <c r="AS90" s="4">
        <v>106</v>
      </c>
      <c r="AT90" s="4">
        <v>55</v>
      </c>
      <c r="AU90" s="4">
        <v>46</v>
      </c>
      <c r="AV90" s="4">
        <v>95</v>
      </c>
      <c r="AW90" s="4">
        <v>74</v>
      </c>
      <c r="AX90" s="4">
        <v>76</v>
      </c>
      <c r="AY90" s="4">
        <v>88</v>
      </c>
      <c r="AZ90" s="4">
        <v>63</v>
      </c>
      <c r="BA90" s="4">
        <v>93</v>
      </c>
      <c r="BB90" s="4">
        <v>78</v>
      </c>
      <c r="BC90" s="4">
        <v>86</v>
      </c>
      <c r="BD90" s="4">
        <v>70</v>
      </c>
      <c r="BE90" s="4">
        <v>121</v>
      </c>
      <c r="BF90" s="51"/>
      <c r="BG90" s="152">
        <v>53</v>
      </c>
      <c r="BH90" s="152">
        <v>37</v>
      </c>
      <c r="BI90" s="152">
        <v>25</v>
      </c>
      <c r="BJ90" s="152">
        <v>53</v>
      </c>
      <c r="BK90" s="152">
        <v>50</v>
      </c>
      <c r="BL90" s="152">
        <v>56</v>
      </c>
      <c r="BM90" s="1438">
        <v>77</v>
      </c>
    </row>
    <row r="91" spans="1:65" x14ac:dyDescent="0.25">
      <c r="A91" s="15" t="s">
        <v>143</v>
      </c>
      <c r="B91" s="15" t="s">
        <v>45</v>
      </c>
      <c r="C91" s="53">
        <f>SUM(V91                                                                                                                                                                                                                      : INDEX(V91:AG91,$B$2))</f>
        <v>599</v>
      </c>
      <c r="D91" s="53">
        <f>SUM(AH91                                                                                                                                                                                                                       : INDEX(AH91:AS91,$B$2))</f>
        <v>437</v>
      </c>
      <c r="E91" s="53">
        <f>SUM(AT91                                                                                                                                                                                                                        : INDEX(AT91:BE91,$B$2))</f>
        <v>608</v>
      </c>
      <c r="F91" s="53">
        <f>SUM(BG91                                                                                                                                                                                                                          : INDEX(BG91:BR91,$B$2))</f>
        <v>406</v>
      </c>
      <c r="G91" s="28"/>
      <c r="H91" s="4">
        <f t="shared" si="137"/>
        <v>214</v>
      </c>
      <c r="I91" s="4">
        <f t="shared" si="127"/>
        <v>262</v>
      </c>
      <c r="J91" s="4">
        <f t="shared" si="138"/>
        <v>307</v>
      </c>
      <c r="K91" s="4">
        <f t="shared" si="128"/>
        <v>304</v>
      </c>
      <c r="L91" s="4">
        <f t="shared" si="129"/>
        <v>160</v>
      </c>
      <c r="M91" s="4">
        <f t="shared" si="130"/>
        <v>204</v>
      </c>
      <c r="N91" s="4">
        <f t="shared" si="131"/>
        <v>221</v>
      </c>
      <c r="O91" s="4">
        <f t="shared" si="132"/>
        <v>337</v>
      </c>
      <c r="P91" s="4">
        <f t="shared" si="133"/>
        <v>295</v>
      </c>
      <c r="Q91" s="4">
        <f t="shared" si="134"/>
        <v>234</v>
      </c>
      <c r="R91" s="4">
        <f t="shared" si="135"/>
        <v>249</v>
      </c>
      <c r="S91" s="4">
        <f t="shared" si="136"/>
        <v>284</v>
      </c>
      <c r="T91" s="1244">
        <f t="shared" si="139"/>
        <v>217</v>
      </c>
      <c r="V91">
        <v>60</v>
      </c>
      <c r="W91">
        <v>62</v>
      </c>
      <c r="X91">
        <v>92</v>
      </c>
      <c r="Y91">
        <v>52</v>
      </c>
      <c r="Z91">
        <v>72</v>
      </c>
      <c r="AA91">
        <v>138</v>
      </c>
      <c r="AB91">
        <v>123</v>
      </c>
      <c r="AC91">
        <v>74</v>
      </c>
      <c r="AD91">
        <v>110</v>
      </c>
      <c r="AE91">
        <v>76</v>
      </c>
      <c r="AF91">
        <v>107</v>
      </c>
      <c r="AG91">
        <v>121</v>
      </c>
      <c r="AH91">
        <v>50</v>
      </c>
      <c r="AI91">
        <v>56</v>
      </c>
      <c r="AJ91">
        <v>54</v>
      </c>
      <c r="AK91">
        <v>25</v>
      </c>
      <c r="AL91">
        <v>80</v>
      </c>
      <c r="AM91">
        <v>99</v>
      </c>
      <c r="AN91">
        <v>73</v>
      </c>
      <c r="AO91">
        <v>76</v>
      </c>
      <c r="AP91">
        <v>72</v>
      </c>
      <c r="AQ91">
        <v>64</v>
      </c>
      <c r="AR91">
        <v>107</v>
      </c>
      <c r="AS91" s="4">
        <v>166</v>
      </c>
      <c r="AT91" s="4">
        <v>84</v>
      </c>
      <c r="AU91" s="4">
        <v>124</v>
      </c>
      <c r="AV91" s="4">
        <v>87</v>
      </c>
      <c r="AW91" s="4">
        <v>67</v>
      </c>
      <c r="AX91" s="4">
        <v>81</v>
      </c>
      <c r="AY91" s="4">
        <v>86</v>
      </c>
      <c r="AZ91" s="4">
        <v>79</v>
      </c>
      <c r="BA91" s="4">
        <v>72</v>
      </c>
      <c r="BB91" s="4">
        <v>98</v>
      </c>
      <c r="BC91" s="4">
        <v>72</v>
      </c>
      <c r="BD91" s="4">
        <v>97</v>
      </c>
      <c r="BE91" s="4">
        <v>115</v>
      </c>
      <c r="BF91" s="51"/>
      <c r="BG91" s="152">
        <v>50</v>
      </c>
      <c r="BH91" s="152">
        <v>64</v>
      </c>
      <c r="BI91" s="152">
        <v>103</v>
      </c>
      <c r="BJ91" s="152">
        <v>24</v>
      </c>
      <c r="BK91" s="152">
        <v>54</v>
      </c>
      <c r="BL91" s="152">
        <v>75</v>
      </c>
      <c r="BM91" s="1438">
        <v>36</v>
      </c>
    </row>
    <row r="92" spans="1:65" x14ac:dyDescent="0.25">
      <c r="A92" s="15" t="s">
        <v>144</v>
      </c>
      <c r="B92" s="15" t="s">
        <v>46</v>
      </c>
      <c r="C92" s="53">
        <f>SUM(V92                                                                                                                                                                                                                      : INDEX(V92:AG92,$B$2))</f>
        <v>462</v>
      </c>
      <c r="D92" s="53">
        <f>SUM(AH92                                                                                                                                                                                                                       : INDEX(AH92:AS92,$B$2))</f>
        <v>391</v>
      </c>
      <c r="E92" s="53">
        <f>SUM(AT92                                                                                                                                                                                                                        : INDEX(AT92:BE92,$B$2))</f>
        <v>447</v>
      </c>
      <c r="F92" s="53">
        <f>SUM(BG92                                                                                                                                                                                                                          : INDEX(BG92:BR92,$B$2))</f>
        <v>250</v>
      </c>
      <c r="G92" s="28"/>
      <c r="H92" s="4">
        <f t="shared" si="137"/>
        <v>144</v>
      </c>
      <c r="I92" s="4">
        <f t="shared" si="127"/>
        <v>247</v>
      </c>
      <c r="J92" s="4">
        <f t="shared" si="138"/>
        <v>291</v>
      </c>
      <c r="K92" s="4">
        <f t="shared" si="128"/>
        <v>315</v>
      </c>
      <c r="L92" s="4">
        <f t="shared" si="129"/>
        <v>155</v>
      </c>
      <c r="M92" s="4">
        <f t="shared" si="130"/>
        <v>175</v>
      </c>
      <c r="N92" s="4">
        <f t="shared" si="131"/>
        <v>229</v>
      </c>
      <c r="O92" s="4">
        <f t="shared" si="132"/>
        <v>204</v>
      </c>
      <c r="P92" s="4">
        <f t="shared" si="133"/>
        <v>276</v>
      </c>
      <c r="Q92" s="4">
        <f t="shared" si="134"/>
        <v>126</v>
      </c>
      <c r="R92" s="4">
        <f t="shared" si="135"/>
        <v>136</v>
      </c>
      <c r="S92" s="4">
        <f t="shared" si="136"/>
        <v>116</v>
      </c>
      <c r="T92" s="1244">
        <f t="shared" si="139"/>
        <v>136</v>
      </c>
      <c r="V92">
        <v>51</v>
      </c>
      <c r="W92">
        <v>35</v>
      </c>
      <c r="X92">
        <v>58</v>
      </c>
      <c r="Y92">
        <v>80</v>
      </c>
      <c r="Z92">
        <v>97</v>
      </c>
      <c r="AA92">
        <v>70</v>
      </c>
      <c r="AB92">
        <v>71</v>
      </c>
      <c r="AC92">
        <v>83</v>
      </c>
      <c r="AD92">
        <v>137</v>
      </c>
      <c r="AE92">
        <v>99</v>
      </c>
      <c r="AF92">
        <v>91</v>
      </c>
      <c r="AG92">
        <v>125</v>
      </c>
      <c r="AH92">
        <v>36</v>
      </c>
      <c r="AI92">
        <v>35</v>
      </c>
      <c r="AJ92">
        <v>84</v>
      </c>
      <c r="AK92">
        <v>76</v>
      </c>
      <c r="AL92">
        <v>49</v>
      </c>
      <c r="AM92">
        <v>50</v>
      </c>
      <c r="AN92">
        <v>61</v>
      </c>
      <c r="AO92">
        <v>80</v>
      </c>
      <c r="AP92">
        <v>88</v>
      </c>
      <c r="AQ92">
        <v>65</v>
      </c>
      <c r="AR92">
        <v>48</v>
      </c>
      <c r="AS92" s="4">
        <v>91</v>
      </c>
      <c r="AT92" s="4">
        <v>41</v>
      </c>
      <c r="AU92" s="4">
        <v>87</v>
      </c>
      <c r="AV92" s="4">
        <v>148</v>
      </c>
      <c r="AW92" s="4">
        <v>50</v>
      </c>
      <c r="AX92" s="4">
        <v>39</v>
      </c>
      <c r="AY92" s="4">
        <v>37</v>
      </c>
      <c r="AZ92" s="4">
        <v>45</v>
      </c>
      <c r="BA92" s="4">
        <v>43</v>
      </c>
      <c r="BB92" s="4">
        <v>48</v>
      </c>
      <c r="BC92" s="4">
        <v>26</v>
      </c>
      <c r="BD92" s="4">
        <v>35</v>
      </c>
      <c r="BE92" s="4">
        <v>55</v>
      </c>
      <c r="BF92" s="51"/>
      <c r="BG92" s="152">
        <v>36</v>
      </c>
      <c r="BH92" s="152">
        <v>30</v>
      </c>
      <c r="BI92" s="152">
        <v>70</v>
      </c>
      <c r="BJ92" s="152">
        <v>33</v>
      </c>
      <c r="BK92" s="152">
        <v>29</v>
      </c>
      <c r="BL92" s="152">
        <v>29</v>
      </c>
      <c r="BM92" s="1438">
        <v>23</v>
      </c>
    </row>
    <row r="93" spans="1:65" x14ac:dyDescent="0.25">
      <c r="A93" s="15" t="s">
        <v>145</v>
      </c>
      <c r="B93" s="15" t="s">
        <v>47</v>
      </c>
      <c r="C93" s="53">
        <f>SUM(V93                                                                                                                                                                                                                      : INDEX(V93:AG93,$B$2))</f>
        <v>403</v>
      </c>
      <c r="D93" s="53">
        <f>SUM(AH93                                                                                                                                                                                                                       : INDEX(AH93:AS93,$B$2))</f>
        <v>491</v>
      </c>
      <c r="E93" s="53">
        <f>SUM(AT93                                                                                                                                                                                                                        : INDEX(AT93:BE93,$B$2))</f>
        <v>309</v>
      </c>
      <c r="F93" s="53">
        <f>SUM(BG93                                                                                                                                                                                                                          : INDEX(BG93:BR93,$B$2))</f>
        <v>221</v>
      </c>
      <c r="G93" s="28"/>
      <c r="H93" s="4">
        <f t="shared" si="137"/>
        <v>91</v>
      </c>
      <c r="I93" s="4">
        <f t="shared" si="127"/>
        <v>226</v>
      </c>
      <c r="J93" s="4">
        <f t="shared" si="138"/>
        <v>262</v>
      </c>
      <c r="K93" s="4">
        <f t="shared" si="128"/>
        <v>365</v>
      </c>
      <c r="L93" s="4">
        <f t="shared" si="129"/>
        <v>170</v>
      </c>
      <c r="M93" s="4">
        <f t="shared" si="130"/>
        <v>240</v>
      </c>
      <c r="N93" s="4">
        <f t="shared" si="131"/>
        <v>216</v>
      </c>
      <c r="O93" s="4">
        <f t="shared" si="132"/>
        <v>257</v>
      </c>
      <c r="P93" s="4">
        <f t="shared" si="133"/>
        <v>117</v>
      </c>
      <c r="Q93" s="4">
        <f t="shared" si="134"/>
        <v>153</v>
      </c>
      <c r="R93" s="4">
        <f t="shared" si="135"/>
        <v>133</v>
      </c>
      <c r="S93" s="4">
        <f t="shared" si="136"/>
        <v>85</v>
      </c>
      <c r="T93" s="1244">
        <f t="shared" si="139"/>
        <v>92</v>
      </c>
      <c r="V93">
        <v>31</v>
      </c>
      <c r="W93">
        <v>32</v>
      </c>
      <c r="X93">
        <v>28</v>
      </c>
      <c r="Y93">
        <v>60</v>
      </c>
      <c r="Z93">
        <v>75</v>
      </c>
      <c r="AA93">
        <v>91</v>
      </c>
      <c r="AB93">
        <v>86</v>
      </c>
      <c r="AC93">
        <v>75</v>
      </c>
      <c r="AD93">
        <v>101</v>
      </c>
      <c r="AE93">
        <v>92</v>
      </c>
      <c r="AF93">
        <v>131</v>
      </c>
      <c r="AG93">
        <v>142</v>
      </c>
      <c r="AH93">
        <v>45</v>
      </c>
      <c r="AI93">
        <v>44</v>
      </c>
      <c r="AJ93">
        <v>81</v>
      </c>
      <c r="AK93">
        <v>77</v>
      </c>
      <c r="AL93">
        <v>69</v>
      </c>
      <c r="AM93">
        <v>94</v>
      </c>
      <c r="AN93">
        <v>81</v>
      </c>
      <c r="AO93">
        <v>74</v>
      </c>
      <c r="AP93">
        <v>61</v>
      </c>
      <c r="AQ93">
        <v>65</v>
      </c>
      <c r="AR93">
        <v>80</v>
      </c>
      <c r="AS93" s="4">
        <v>112</v>
      </c>
      <c r="AT93" s="4">
        <v>28</v>
      </c>
      <c r="AU93" s="4">
        <v>34</v>
      </c>
      <c r="AV93" s="4">
        <v>55</v>
      </c>
      <c r="AW93" s="4">
        <v>45</v>
      </c>
      <c r="AX93" s="4">
        <v>53</v>
      </c>
      <c r="AY93" s="4">
        <v>55</v>
      </c>
      <c r="AZ93" s="4">
        <v>39</v>
      </c>
      <c r="BA93" s="4">
        <v>38</v>
      </c>
      <c r="BB93" s="4">
        <v>56</v>
      </c>
      <c r="BC93" s="4">
        <v>26</v>
      </c>
      <c r="BD93" s="4">
        <v>21</v>
      </c>
      <c r="BE93" s="4">
        <v>38</v>
      </c>
      <c r="BF93" s="51"/>
      <c r="BG93" s="152">
        <v>22</v>
      </c>
      <c r="BH93" s="152">
        <v>24</v>
      </c>
      <c r="BI93" s="152">
        <v>46</v>
      </c>
      <c r="BJ93" s="152">
        <v>33</v>
      </c>
      <c r="BK93" s="152">
        <v>25</v>
      </c>
      <c r="BL93" s="152">
        <v>39</v>
      </c>
      <c r="BM93" s="1438">
        <v>32</v>
      </c>
    </row>
    <row r="94" spans="1:65" x14ac:dyDescent="0.25">
      <c r="A94" s="15" t="s">
        <v>146</v>
      </c>
      <c r="B94" s="15" t="s">
        <v>48</v>
      </c>
      <c r="C94" s="53">
        <f>SUM(V94                                                                                                                                                                                                                      : INDEX(V94:AG94,$B$2))</f>
        <v>143</v>
      </c>
      <c r="D94" s="53">
        <f>SUM(AH94                                                                                                                                                                                                                       : INDEX(AH94:AS94,$B$2))</f>
        <v>398</v>
      </c>
      <c r="E94" s="53">
        <f>SUM(AT94                                                                                                                                                                                                                        : INDEX(AT94:BE94,$B$2))</f>
        <v>363</v>
      </c>
      <c r="F94" s="53">
        <f>SUM(BG94                                                                                                                                                                                                                          : INDEX(BG94:BR94,$B$2))</f>
        <v>286</v>
      </c>
      <c r="G94" s="28"/>
      <c r="H94" s="4">
        <f t="shared" si="137"/>
        <v>48</v>
      </c>
      <c r="I94" s="4">
        <f t="shared" si="127"/>
        <v>71</v>
      </c>
      <c r="J94" s="4">
        <f t="shared" si="138"/>
        <v>115</v>
      </c>
      <c r="K94" s="4">
        <f t="shared" si="128"/>
        <v>212</v>
      </c>
      <c r="L94" s="4">
        <f t="shared" si="129"/>
        <v>112</v>
      </c>
      <c r="M94" s="4">
        <f t="shared" si="130"/>
        <v>217</v>
      </c>
      <c r="N94" s="4">
        <f t="shared" si="131"/>
        <v>197</v>
      </c>
      <c r="O94" s="4">
        <f t="shared" si="132"/>
        <v>273</v>
      </c>
      <c r="P94" s="4">
        <f t="shared" si="133"/>
        <v>162</v>
      </c>
      <c r="Q94" s="4">
        <f t="shared" si="134"/>
        <v>156</v>
      </c>
      <c r="R94" s="4">
        <f t="shared" si="135"/>
        <v>149</v>
      </c>
      <c r="S94" s="4">
        <f t="shared" si="136"/>
        <v>208</v>
      </c>
      <c r="T94" s="1244">
        <f t="shared" si="139"/>
        <v>92</v>
      </c>
      <c r="V94">
        <v>21</v>
      </c>
      <c r="W94">
        <v>11</v>
      </c>
      <c r="X94">
        <v>16</v>
      </c>
      <c r="Y94">
        <v>18</v>
      </c>
      <c r="Z94">
        <v>26</v>
      </c>
      <c r="AA94">
        <v>27</v>
      </c>
      <c r="AB94">
        <v>24</v>
      </c>
      <c r="AC94">
        <v>30</v>
      </c>
      <c r="AD94">
        <v>61</v>
      </c>
      <c r="AE94">
        <v>51</v>
      </c>
      <c r="AF94">
        <v>71</v>
      </c>
      <c r="AG94">
        <v>90</v>
      </c>
      <c r="AH94">
        <v>27</v>
      </c>
      <c r="AI94">
        <v>28</v>
      </c>
      <c r="AJ94">
        <v>57</v>
      </c>
      <c r="AK94">
        <v>54</v>
      </c>
      <c r="AL94">
        <v>57</v>
      </c>
      <c r="AM94">
        <v>106</v>
      </c>
      <c r="AN94">
        <v>69</v>
      </c>
      <c r="AO94">
        <v>54</v>
      </c>
      <c r="AP94">
        <v>74</v>
      </c>
      <c r="AQ94">
        <v>63</v>
      </c>
      <c r="AR94">
        <v>75</v>
      </c>
      <c r="AS94" s="4">
        <v>135</v>
      </c>
      <c r="AT94" s="4">
        <v>50</v>
      </c>
      <c r="AU94" s="4">
        <v>44</v>
      </c>
      <c r="AV94" s="4">
        <v>68</v>
      </c>
      <c r="AW94" s="4">
        <v>58</v>
      </c>
      <c r="AX94" s="4">
        <v>51</v>
      </c>
      <c r="AY94" s="4">
        <v>47</v>
      </c>
      <c r="AZ94" s="4">
        <v>45</v>
      </c>
      <c r="BA94" s="4">
        <v>50</v>
      </c>
      <c r="BB94" s="4">
        <v>54</v>
      </c>
      <c r="BC94" s="4">
        <v>54</v>
      </c>
      <c r="BD94" s="4">
        <v>71</v>
      </c>
      <c r="BE94" s="4">
        <v>83</v>
      </c>
      <c r="BF94" s="51"/>
      <c r="BG94" s="152">
        <v>27</v>
      </c>
      <c r="BH94" s="152">
        <v>17</v>
      </c>
      <c r="BI94" s="152">
        <v>48</v>
      </c>
      <c r="BJ94" s="152">
        <v>37</v>
      </c>
      <c r="BK94" s="152">
        <v>48</v>
      </c>
      <c r="BL94" s="152">
        <v>59</v>
      </c>
      <c r="BM94" s="1438">
        <v>50</v>
      </c>
    </row>
    <row r="95" spans="1:65" x14ac:dyDescent="0.25">
      <c r="A95" s="15" t="s">
        <v>147</v>
      </c>
      <c r="B95" s="15" t="s">
        <v>49</v>
      </c>
      <c r="C95" s="53">
        <f>SUM(V95                                                                                                                                                                                                                      : INDEX(V95:AG95,$B$2))</f>
        <v>0</v>
      </c>
      <c r="D95" s="53">
        <f>SUM(AH95                                                                                                                                                                                                                       : INDEX(AH95:AS95,$B$2))</f>
        <v>0</v>
      </c>
      <c r="E95" s="53">
        <f>SUM(AT95                                                                                                                                                                                                                        : INDEX(AT95:BE95,$B$2))</f>
        <v>155</v>
      </c>
      <c r="F95" s="53">
        <f>SUM(BG95                                                                                                                                                                                                                          : INDEX(BG95:BR95,$B$2))</f>
        <v>257</v>
      </c>
      <c r="G95" s="28"/>
      <c r="H95" s="4">
        <f t="shared" si="137"/>
        <v>0</v>
      </c>
      <c r="I95" s="4">
        <f t="shared" si="127"/>
        <v>0</v>
      </c>
      <c r="J95" s="4">
        <f t="shared" si="138"/>
        <v>0</v>
      </c>
      <c r="K95" s="4">
        <f t="shared" si="128"/>
        <v>0</v>
      </c>
      <c r="L95" s="4">
        <f t="shared" si="129"/>
        <v>0</v>
      </c>
      <c r="M95" s="4">
        <f t="shared" si="130"/>
        <v>0</v>
      </c>
      <c r="N95" s="4">
        <f t="shared" si="131"/>
        <v>0</v>
      </c>
      <c r="O95" s="4">
        <f t="shared" si="132"/>
        <v>0</v>
      </c>
      <c r="P95" s="4">
        <f t="shared" si="133"/>
        <v>62</v>
      </c>
      <c r="Q95" s="4">
        <f t="shared" si="134"/>
        <v>73</v>
      </c>
      <c r="R95" s="4">
        <f t="shared" si="135"/>
        <v>91</v>
      </c>
      <c r="S95" s="4">
        <f t="shared" si="136"/>
        <v>116</v>
      </c>
      <c r="T95" s="1244">
        <f t="shared" si="139"/>
        <v>105</v>
      </c>
      <c r="U95" s="7"/>
      <c r="AS95" s="4"/>
      <c r="AT95" s="4"/>
      <c r="AU95" s="4">
        <v>31</v>
      </c>
      <c r="AV95" s="4">
        <v>31</v>
      </c>
      <c r="AW95" s="4">
        <v>35</v>
      </c>
      <c r="AX95" s="4">
        <v>23</v>
      </c>
      <c r="AY95" s="4">
        <v>15</v>
      </c>
      <c r="AZ95" s="4">
        <v>20</v>
      </c>
      <c r="BA95" s="4">
        <v>33</v>
      </c>
      <c r="BB95" s="4">
        <v>38</v>
      </c>
      <c r="BC95" s="4">
        <v>37</v>
      </c>
      <c r="BD95" s="4">
        <v>33</v>
      </c>
      <c r="BE95" s="4">
        <v>46</v>
      </c>
      <c r="BF95" s="51"/>
      <c r="BG95" s="152">
        <v>23</v>
      </c>
      <c r="BH95" s="152">
        <v>17</v>
      </c>
      <c r="BI95" s="152">
        <v>65</v>
      </c>
      <c r="BJ95" s="152">
        <v>35</v>
      </c>
      <c r="BK95" s="152">
        <v>41</v>
      </c>
      <c r="BL95" s="152">
        <v>39</v>
      </c>
      <c r="BM95" s="1438">
        <v>37</v>
      </c>
    </row>
    <row r="96" spans="1:65" x14ac:dyDescent="0.25">
      <c r="A96" s="15" t="s">
        <v>148</v>
      </c>
      <c r="B96" s="3" t="s">
        <v>150</v>
      </c>
      <c r="C96" s="54">
        <f>SUM(C88:C94)</f>
        <v>2755</v>
      </c>
      <c r="D96" s="54">
        <f>SUM(D88:D94)</f>
        <v>2847</v>
      </c>
      <c r="E96" s="54">
        <f>SUM(E88:E94)</f>
        <v>3941</v>
      </c>
      <c r="F96" s="53">
        <f>SUM(BG96                                                                                                                                                                                                                          : INDEX(BG96:BR96,$B$2))</f>
        <v>3565</v>
      </c>
      <c r="G96" s="28"/>
      <c r="H96" s="4">
        <f t="shared" si="137"/>
        <v>828</v>
      </c>
      <c r="I96" s="4">
        <f t="shared" si="127"/>
        <v>1411</v>
      </c>
      <c r="J96" s="4">
        <f t="shared" si="138"/>
        <v>1536</v>
      </c>
      <c r="K96" s="4">
        <f t="shared" si="128"/>
        <v>1864</v>
      </c>
      <c r="L96" s="4">
        <f t="shared" si="129"/>
        <v>935</v>
      </c>
      <c r="M96" s="4">
        <f t="shared" si="130"/>
        <v>1433</v>
      </c>
      <c r="N96" s="4">
        <f t="shared" si="131"/>
        <v>1474</v>
      </c>
      <c r="O96" s="4">
        <f t="shared" si="132"/>
        <v>1872</v>
      </c>
      <c r="P96" s="4">
        <f t="shared" si="133"/>
        <v>1551</v>
      </c>
      <c r="Q96" s="4">
        <f t="shared" si="134"/>
        <v>1850</v>
      </c>
      <c r="R96" s="4">
        <f t="shared" si="135"/>
        <v>1911</v>
      </c>
      <c r="S96" s="4">
        <f t="shared" si="136"/>
        <v>2377</v>
      </c>
      <c r="T96" s="1244">
        <f t="shared" si="139"/>
        <v>1441</v>
      </c>
      <c r="U96" s="7"/>
      <c r="V96" s="44">
        <f>SUM(V88:V94)</f>
        <v>295</v>
      </c>
      <c r="W96" s="44">
        <f t="shared" ref="W96:AZ96" si="140">SUM(W88:W94)</f>
        <v>227</v>
      </c>
      <c r="X96" s="44">
        <f t="shared" si="140"/>
        <v>306</v>
      </c>
      <c r="Y96" s="44">
        <f t="shared" si="140"/>
        <v>400</v>
      </c>
      <c r="Z96" s="44">
        <f t="shared" si="140"/>
        <v>466</v>
      </c>
      <c r="AA96" s="44">
        <f t="shared" si="140"/>
        <v>545</v>
      </c>
      <c r="AB96" s="44">
        <f t="shared" si="140"/>
        <v>516</v>
      </c>
      <c r="AC96" s="44">
        <f t="shared" si="140"/>
        <v>421</v>
      </c>
      <c r="AD96" s="44">
        <f t="shared" si="140"/>
        <v>599</v>
      </c>
      <c r="AE96" s="44">
        <f t="shared" si="140"/>
        <v>494</v>
      </c>
      <c r="AF96" s="44">
        <f t="shared" si="140"/>
        <v>610</v>
      </c>
      <c r="AG96" s="44">
        <f t="shared" si="140"/>
        <v>760</v>
      </c>
      <c r="AH96" s="44">
        <f t="shared" si="140"/>
        <v>241</v>
      </c>
      <c r="AI96" s="44">
        <f t="shared" si="140"/>
        <v>233</v>
      </c>
      <c r="AJ96" s="44">
        <f t="shared" si="140"/>
        <v>461</v>
      </c>
      <c r="AK96" s="44">
        <f>SUM(AK88:AK94)</f>
        <v>426</v>
      </c>
      <c r="AL96" s="44">
        <f t="shared" si="140"/>
        <v>425</v>
      </c>
      <c r="AM96" s="44">
        <f t="shared" si="140"/>
        <v>582</v>
      </c>
      <c r="AN96" s="44">
        <f t="shared" si="140"/>
        <v>479</v>
      </c>
      <c r="AO96" s="44">
        <f t="shared" si="140"/>
        <v>464</v>
      </c>
      <c r="AP96" s="44">
        <f t="shared" si="140"/>
        <v>531</v>
      </c>
      <c r="AQ96" s="44">
        <f t="shared" si="140"/>
        <v>476</v>
      </c>
      <c r="AR96" s="44">
        <f t="shared" si="140"/>
        <v>574</v>
      </c>
      <c r="AS96" s="44">
        <f t="shared" si="140"/>
        <v>822</v>
      </c>
      <c r="AT96" s="44">
        <f t="shared" si="140"/>
        <v>360</v>
      </c>
      <c r="AU96" s="44">
        <f t="shared" si="140"/>
        <v>522</v>
      </c>
      <c r="AV96" s="44">
        <f t="shared" si="140"/>
        <v>669</v>
      </c>
      <c r="AW96" s="44">
        <f t="shared" si="140"/>
        <v>585</v>
      </c>
      <c r="AX96" s="44">
        <f t="shared" si="140"/>
        <v>603</v>
      </c>
      <c r="AY96" s="44">
        <f t="shared" si="140"/>
        <v>662</v>
      </c>
      <c r="AZ96" s="44">
        <f t="shared" si="140"/>
        <v>540</v>
      </c>
      <c r="BA96" s="44">
        <v>669</v>
      </c>
      <c r="BB96" s="44">
        <v>702</v>
      </c>
      <c r="BC96" s="44">
        <v>603</v>
      </c>
      <c r="BD96" s="44">
        <v>745</v>
      </c>
      <c r="BE96" s="44">
        <v>1029</v>
      </c>
      <c r="BF96" s="53"/>
      <c r="BG96" s="1244">
        <v>452</v>
      </c>
      <c r="BH96" s="1244">
        <v>339</v>
      </c>
      <c r="BI96" s="1244">
        <v>650</v>
      </c>
      <c r="BJ96" s="1244">
        <v>460</v>
      </c>
      <c r="BK96" s="1244">
        <v>491</v>
      </c>
      <c r="BL96" s="1244">
        <v>665</v>
      </c>
      <c r="BM96" s="1244">
        <v>508</v>
      </c>
    </row>
    <row r="97" spans="1:65" x14ac:dyDescent="0.25">
      <c r="A97" s="3" t="s">
        <v>149</v>
      </c>
      <c r="B97" s="3" t="s">
        <v>59</v>
      </c>
      <c r="C97" s="54">
        <f>SUM(C88:C95)</f>
        <v>2755</v>
      </c>
      <c r="D97" s="54">
        <f>SUM(D88:D95)</f>
        <v>2847</v>
      </c>
      <c r="E97" s="54">
        <f>SUM(E88:E95)</f>
        <v>4096</v>
      </c>
      <c r="F97" s="53">
        <f>SUM(BG97                                                                                                                                                                                                                          : INDEX(BG97:BR97,$B$2))</f>
        <v>3822</v>
      </c>
      <c r="G97" s="28"/>
      <c r="H97" s="4">
        <f t="shared" si="137"/>
        <v>828</v>
      </c>
      <c r="I97" s="4">
        <f t="shared" si="127"/>
        <v>1411</v>
      </c>
      <c r="J97" s="4">
        <f t="shared" si="138"/>
        <v>1536</v>
      </c>
      <c r="K97" s="4">
        <f t="shared" si="128"/>
        <v>1864</v>
      </c>
      <c r="L97" s="4">
        <f t="shared" si="129"/>
        <v>935</v>
      </c>
      <c r="M97" s="4">
        <f t="shared" si="130"/>
        <v>1433</v>
      </c>
      <c r="N97" s="4">
        <f t="shared" si="131"/>
        <v>1474</v>
      </c>
      <c r="O97" s="4">
        <f t="shared" si="132"/>
        <v>1872</v>
      </c>
      <c r="P97" s="4">
        <f t="shared" si="133"/>
        <v>1613</v>
      </c>
      <c r="Q97" s="4">
        <f t="shared" si="134"/>
        <v>1923</v>
      </c>
      <c r="R97" s="4">
        <f t="shared" si="135"/>
        <v>2002</v>
      </c>
      <c r="S97" s="4">
        <f t="shared" si="136"/>
        <v>2493</v>
      </c>
      <c r="T97" s="1244">
        <f t="shared" si="139"/>
        <v>1546</v>
      </c>
      <c r="U97" s="18"/>
      <c r="V97" s="17">
        <v>295</v>
      </c>
      <c r="W97" s="17">
        <v>227</v>
      </c>
      <c r="X97" s="17">
        <v>306</v>
      </c>
      <c r="Y97" s="17">
        <v>400</v>
      </c>
      <c r="Z97" s="17">
        <v>466</v>
      </c>
      <c r="AA97" s="17">
        <v>545</v>
      </c>
      <c r="AB97" s="17">
        <v>516</v>
      </c>
      <c r="AC97" s="17">
        <v>421</v>
      </c>
      <c r="AD97" s="17">
        <v>599</v>
      </c>
      <c r="AE97" s="17">
        <v>494</v>
      </c>
      <c r="AF97" s="17">
        <v>610</v>
      </c>
      <c r="AG97" s="17">
        <v>760</v>
      </c>
      <c r="AH97" s="17">
        <v>241</v>
      </c>
      <c r="AI97" s="17">
        <v>233</v>
      </c>
      <c r="AJ97" s="17">
        <v>461</v>
      </c>
      <c r="AK97" s="17">
        <v>426</v>
      </c>
      <c r="AL97" s="17">
        <v>425</v>
      </c>
      <c r="AM97" s="17">
        <v>582</v>
      </c>
      <c r="AN97" s="17">
        <v>479</v>
      </c>
      <c r="AO97" s="17">
        <v>464</v>
      </c>
      <c r="AP97" s="17">
        <v>531</v>
      </c>
      <c r="AQ97" s="17">
        <v>476</v>
      </c>
      <c r="AR97" s="17">
        <v>574</v>
      </c>
      <c r="AS97" s="17">
        <v>822</v>
      </c>
      <c r="AT97" s="46">
        <v>360</v>
      </c>
      <c r="AU97" s="46">
        <v>553</v>
      </c>
      <c r="AV97" s="46">
        <v>700</v>
      </c>
      <c r="AW97" s="46">
        <v>620</v>
      </c>
      <c r="AX97" s="46">
        <v>626</v>
      </c>
      <c r="AY97" s="46">
        <v>677</v>
      </c>
      <c r="AZ97" s="46">
        <v>560</v>
      </c>
      <c r="BA97" s="46">
        <v>702</v>
      </c>
      <c r="BB97" s="46">
        <v>740</v>
      </c>
      <c r="BC97" s="46">
        <v>640</v>
      </c>
      <c r="BD97" s="46">
        <v>778</v>
      </c>
      <c r="BE97" s="46">
        <v>1075</v>
      </c>
      <c r="BF97" s="1463"/>
      <c r="BG97" s="1244">
        <v>475</v>
      </c>
      <c r="BH97" s="1244">
        <v>356</v>
      </c>
      <c r="BI97" s="1244">
        <v>715</v>
      </c>
      <c r="BJ97" s="1244">
        <v>495</v>
      </c>
      <c r="BK97" s="1244">
        <v>532</v>
      </c>
      <c r="BL97" s="1244">
        <v>704</v>
      </c>
      <c r="BM97" s="1244">
        <v>545</v>
      </c>
    </row>
    <row r="98" spans="1:65" x14ac:dyDescent="0.25">
      <c r="A98" s="35" t="s">
        <v>32</v>
      </c>
    </row>
    <row r="99" spans="1:65" x14ac:dyDescent="0.25">
      <c r="A99" s="36" t="s">
        <v>30</v>
      </c>
      <c r="B99" s="20" t="s">
        <v>30</v>
      </c>
      <c r="C99" s="1253" t="str">
        <f>$C$3</f>
        <v>YTD '15</v>
      </c>
      <c r="D99" s="1254" t="str">
        <f>$D$3</f>
        <v>YTD '16</v>
      </c>
      <c r="E99" s="1255" t="str">
        <f>$E$3</f>
        <v>YTD '17</v>
      </c>
      <c r="F99" s="1256" t="str">
        <f>$F$3</f>
        <v>YTD '18</v>
      </c>
      <c r="G99" s="2" t="s">
        <v>32</v>
      </c>
      <c r="H99" s="24" t="str">
        <f>$H$3</f>
        <v>Q1 '15</v>
      </c>
      <c r="I99" s="24" t="str">
        <f>$I$3</f>
        <v>Q2 '15</v>
      </c>
      <c r="J99" s="24" t="str">
        <f>$J$3</f>
        <v>Q3 '15</v>
      </c>
      <c r="K99" s="24" t="str">
        <f>$K$3</f>
        <v>Q4 '15</v>
      </c>
      <c r="L99" s="26" t="str">
        <f>$L$3</f>
        <v>Q1 '16</v>
      </c>
      <c r="M99" s="26" t="str">
        <f>$M$3</f>
        <v>Q2 '16</v>
      </c>
      <c r="N99" s="26" t="str">
        <f>$N$3</f>
        <v>Q3 '16</v>
      </c>
      <c r="O99" s="26" t="str">
        <f>$O$3</f>
        <v>Q4 '16</v>
      </c>
      <c r="P99" s="24" t="str">
        <f>$P$3</f>
        <v>Q1 '17</v>
      </c>
      <c r="Q99" s="24" t="str">
        <f>$Q$3</f>
        <v>Q2 '17</v>
      </c>
      <c r="R99" s="24" t="str">
        <f>$R$3</f>
        <v>Q3 '17</v>
      </c>
      <c r="S99" s="24" t="str">
        <f>$S$3</f>
        <v>Q4 '17</v>
      </c>
      <c r="T99" s="1241" t="str">
        <f>$T$3</f>
        <v>Q1'28</v>
      </c>
      <c r="U99" s="16" t="s">
        <v>32</v>
      </c>
      <c r="V99" s="24" t="s">
        <v>0</v>
      </c>
      <c r="W99" s="24" t="s">
        <v>1</v>
      </c>
      <c r="X99" s="24" t="s">
        <v>2</v>
      </c>
      <c r="Y99" s="24" t="s">
        <v>3</v>
      </c>
      <c r="Z99" s="24" t="s">
        <v>4</v>
      </c>
      <c r="AA99" s="24" t="s">
        <v>5</v>
      </c>
      <c r="AB99" s="24" t="s">
        <v>6</v>
      </c>
      <c r="AC99" s="24" t="s">
        <v>7</v>
      </c>
      <c r="AD99" s="24" t="s">
        <v>8</v>
      </c>
      <c r="AE99" s="24" t="s">
        <v>9</v>
      </c>
      <c r="AF99" s="24" t="s">
        <v>10</v>
      </c>
      <c r="AG99" s="24" t="s">
        <v>11</v>
      </c>
      <c r="AH99" s="25" t="s">
        <v>12</v>
      </c>
      <c r="AI99" s="25" t="s">
        <v>13</v>
      </c>
      <c r="AJ99" s="25" t="s">
        <v>14</v>
      </c>
      <c r="AK99" s="25" t="s">
        <v>15</v>
      </c>
      <c r="AL99" s="25" t="s">
        <v>16</v>
      </c>
      <c r="AM99" s="25" t="s">
        <v>17</v>
      </c>
      <c r="AN99" s="25" t="s">
        <v>18</v>
      </c>
      <c r="AO99" s="25" t="s">
        <v>19</v>
      </c>
      <c r="AP99" s="25" t="s">
        <v>20</v>
      </c>
      <c r="AQ99" s="25" t="s">
        <v>21</v>
      </c>
      <c r="AR99" s="25" t="s">
        <v>22</v>
      </c>
      <c r="AS99" s="25" t="s">
        <v>23</v>
      </c>
      <c r="AT99" s="22" t="s">
        <v>24</v>
      </c>
      <c r="AU99" s="22" t="s">
        <v>25</v>
      </c>
      <c r="AV99" s="22" t="s">
        <v>26</v>
      </c>
      <c r="AW99" s="22" t="s">
        <v>27</v>
      </c>
      <c r="AX99" s="22" t="s">
        <v>28</v>
      </c>
      <c r="AY99" s="22" t="s">
        <v>29</v>
      </c>
      <c r="AZ99" s="27" t="s">
        <v>96</v>
      </c>
      <c r="BA99" s="27" t="s">
        <v>97</v>
      </c>
      <c r="BB99" s="27" t="s">
        <v>98</v>
      </c>
      <c r="BC99" s="27" t="s">
        <v>99</v>
      </c>
      <c r="BD99" s="27" t="s">
        <v>100</v>
      </c>
      <c r="BE99" s="27" t="s">
        <v>101</v>
      </c>
      <c r="BF99" s="1400" t="s">
        <v>748</v>
      </c>
      <c r="BG99" s="1241">
        <v>43118</v>
      </c>
      <c r="BH99" s="1241">
        <v>43149</v>
      </c>
      <c r="BI99" s="1241">
        <v>43177</v>
      </c>
      <c r="BJ99" s="1241">
        <v>43208</v>
      </c>
      <c r="BK99" s="1241">
        <v>43238</v>
      </c>
      <c r="BL99" s="1241">
        <v>43269</v>
      </c>
      <c r="BM99" s="1241">
        <v>43299</v>
      </c>
    </row>
    <row r="100" spans="1:65" x14ac:dyDescent="0.25">
      <c r="A100" s="37" t="s">
        <v>151</v>
      </c>
      <c r="B100" s="15" t="s">
        <v>56</v>
      </c>
      <c r="C100" s="55">
        <f>2*SUM(V88:INDEX(V88:AG88,$B$2))/(SUM(V76:INDEX(V76:AG76,$B$2))*2+V76-INDEX(V76:AG76,$B$2))</f>
        <v>0.78219395866454688</v>
      </c>
      <c r="D100" s="55">
        <f>2*SUM(AH88:INDEX(AH88:AS88,$B$2))/(SUM(AH76:INDEX(AH76:AS76,$B$2))*2+AG76-INDEX(AH76:AS76,$B$2))</f>
        <v>0.49675625579240035</v>
      </c>
      <c r="E100" s="55">
        <f>2*SUM(AT88:INDEX(AT88:BE88,$B$2))/(SUM(AT76:INDEX(AT76:BE76,$B$2))*2+AS76-INDEX(AT76:BE76,$B$2))</f>
        <v>0.64810787298825578</v>
      </c>
      <c r="F100" s="55">
        <f>2*SUM(BG88:INDEX(BG88:BR88,$B$2))/(SUM(BG76:INDEX(BG76:BR76,$B$2))*2+BE76-INDEX(BG76:BR76,$B$2))</f>
        <v>0.57212121212121214</v>
      </c>
      <c r="G100" s="8"/>
      <c r="H100" s="8">
        <f>IFERROR(H88/(AVERAGE(V76,V76)+AVERAGE(V76,W76)+AVERAGE(W76,X76)),"")</f>
        <v>0.73542600896860988</v>
      </c>
      <c r="I100" s="8">
        <f>IFERROR(I88/(AVERAGE(X76,Y76)+AVERAGE(Y76,Z76)+AVERAGE(Z76,AA76)),"")</f>
        <v>0.84</v>
      </c>
      <c r="J100" s="8">
        <f>IFERROR(J88/(AVERAGE(AA76,AB76)+AVERAGE(AB76,AC76)+AVERAGE(AC76,AD76)),"")</f>
        <v>0.75471698113207553</v>
      </c>
      <c r="K100" s="8">
        <f>IFERROR(K88/(AVERAGE(AD76,AE76)+AVERAGE(AE76,AF76)+AVERAGE(AF76,AG76)),"")</f>
        <v>0.81290322580645158</v>
      </c>
      <c r="L100" s="8">
        <f>IFERROR(L88/(AVERAGE(AG76,AH76)+AVERAGE(AH76,AI76)+AVERAGE(AI76,AJ76)),"")</f>
        <v>0.5</v>
      </c>
      <c r="M100" s="8">
        <f>IFERROR(M88/(AVERAGE(AJ76,AK76)+AVERAGE(AK76,AL76)+AVERAGE(AL76,AM76)),"")</f>
        <v>0.51666666666666672</v>
      </c>
      <c r="N100" s="8">
        <f>IFERROR(N88/(AVERAGE(AM76,AN76)+AVERAGE(AN76,AO76)+AVERAGE(AO76,AP76)),"")</f>
        <v>0.48941176470588238</v>
      </c>
      <c r="O100" s="8">
        <f>IFERROR(O88/(AVERAGE(AP76,AQ76)+AVERAGE(AQ76,AR76)+AVERAGE(AR76,AS76)),"")</f>
        <v>0.5089058524173028</v>
      </c>
      <c r="P100" s="8">
        <f>IFERROR(P88/(AVERAGE(AS76,AT76)+AVERAGE(AT76,AU76)+AVERAGE(AU76,AV76)),"")</f>
        <v>0.71481481481481479</v>
      </c>
      <c r="Q100" s="8">
        <f>IFERROR(Q88/(AVERAGE(AV76,AW76)+AVERAGE(AW76,AX76)+AVERAGE(AX76,AY76)),"")</f>
        <v>0.66921313980137509</v>
      </c>
      <c r="R100" s="125">
        <f t="shared" ref="R100:R109" si="141">IFERROR(R88/(AVERAGE(AY76,AZ76)+AVERAGE(AZ76,BA76)+AVERAGE(BA76,BB76)),"")</f>
        <v>0.61337209302325579</v>
      </c>
      <c r="S100" s="125">
        <f>IFERROR(S88/(AVERAGE(BB76,BC76)+AVERAGE(BC76,BD76)+AVERAGE(BD76,BE76)),"")</f>
        <v>0.66406685236768803</v>
      </c>
      <c r="T100" s="125">
        <f>AVERAGE(BG100:BI100)</f>
        <v>0.50256880575377927</v>
      </c>
      <c r="U100" s="8"/>
      <c r="V100" s="8">
        <v>0.79411764705882304</v>
      </c>
      <c r="W100" s="8">
        <v>0.64102564102564097</v>
      </c>
      <c r="X100" s="8">
        <v>0.69767441860465096</v>
      </c>
      <c r="Y100" s="8">
        <v>0.84</v>
      </c>
      <c r="Z100" s="8">
        <v>0.82692307692307698</v>
      </c>
      <c r="AA100" s="8">
        <v>0.77358490566037696</v>
      </c>
      <c r="AB100" s="8">
        <v>0.71698113207547198</v>
      </c>
      <c r="AC100" s="8">
        <v>0.64150943396226401</v>
      </c>
      <c r="AD100" s="8">
        <v>0.90566037735849103</v>
      </c>
      <c r="AE100" s="8">
        <v>0.79245283018867896</v>
      </c>
      <c r="AF100" s="8">
        <v>0.84</v>
      </c>
      <c r="AG100" s="8">
        <v>0.82352941176470595</v>
      </c>
      <c r="AH100" s="8">
        <v>0.50381679389313005</v>
      </c>
      <c r="AI100" s="8">
        <v>0.41249999999999998</v>
      </c>
      <c r="AJ100" s="8">
        <v>0.58385093167701896</v>
      </c>
      <c r="AK100" s="8">
        <v>0.469135802469136</v>
      </c>
      <c r="AL100" s="8">
        <v>0.45962732919254701</v>
      </c>
      <c r="AM100" s="8">
        <v>0.62420382165605104</v>
      </c>
      <c r="AN100" s="8">
        <v>0.421768707482993</v>
      </c>
      <c r="AO100" s="8">
        <v>0.5</v>
      </c>
      <c r="AP100" s="8">
        <v>0.55072463768115898</v>
      </c>
      <c r="AQ100" s="8">
        <v>0.45925925925925898</v>
      </c>
      <c r="AR100" s="8">
        <v>0.46969696969697</v>
      </c>
      <c r="AS100" s="8">
        <v>0.60317460317460303</v>
      </c>
      <c r="AT100" s="8">
        <v>0.69620253164556967</v>
      </c>
      <c r="AU100" s="8">
        <f t="shared" ref="AU100:BA107" si="142">2*AU88/SUM(AT76:AU76)</f>
        <v>0.67708333333333337</v>
      </c>
      <c r="AV100" s="8">
        <f t="shared" si="142"/>
        <v>0.76842105263157889</v>
      </c>
      <c r="AW100" s="8">
        <f t="shared" si="142"/>
        <v>0.86046511627906974</v>
      </c>
      <c r="AX100" s="8">
        <f t="shared" si="142"/>
        <v>0.60816326530612241</v>
      </c>
      <c r="AY100" s="8">
        <f t="shared" si="142"/>
        <v>0.59368421052631581</v>
      </c>
      <c r="AZ100" s="8">
        <f t="shared" si="142"/>
        <v>0.50666666666666671</v>
      </c>
      <c r="BA100" s="8">
        <f t="shared" si="142"/>
        <v>0.67692307692307696</v>
      </c>
      <c r="BB100" s="8">
        <f t="shared" ref="BB100:BB109" si="143">IF(ISBLANK(BB88)=FALSE,IFERROR(BB88/AVERAGE(BB76,BA76),""),"")</f>
        <v>0.65392781316348192</v>
      </c>
      <c r="BC100" s="125">
        <f t="shared" ref="BC100:BC109" si="144">IF(ISBLANK(BC88)=FALSE,IFERROR(BC88/AVERAGE(BC76,BB76),""),"")</f>
        <v>0.71851851851851856</v>
      </c>
      <c r="BD100" s="125">
        <f t="shared" ref="BD100:BD109" si="145">IF(ISBLANK(BD88)=FALSE,IFERROR(BD88/AVERAGE(BD76,BC76),""),"")</f>
        <v>0.61661341853035145</v>
      </c>
      <c r="BE100" s="125">
        <f>IF(ISBLANK(BE88)=FALSE,IFERROR(BE88/AVERAGE(BE76,BD76),""),"")</f>
        <v>0.66454689984101745</v>
      </c>
      <c r="BF100" s="50"/>
      <c r="BG100" s="1243">
        <f t="shared" ref="BG100:BG109" si="146">IF(ISBLANK(BG88)=FALSE,IFERROR(BG88/AVERAGE(BG76,BE76),""),"")</f>
        <v>0.50322580645161286</v>
      </c>
      <c r="BH100" s="1243">
        <f t="shared" ref="BH100:BL100" si="147">IF(ISBLANK(BH88)=FALSE,IFERROR(BH88/AVERAGE(BH76,BG76),""),"")</f>
        <v>0.41587301587301589</v>
      </c>
      <c r="BI100" s="1243">
        <f t="shared" si="147"/>
        <v>0.58860759493670889</v>
      </c>
      <c r="BJ100" s="1243">
        <f t="shared" si="147"/>
        <v>0.63620981387478848</v>
      </c>
      <c r="BK100" s="1243">
        <f t="shared" si="147"/>
        <v>0.65703971119133575</v>
      </c>
      <c r="BL100" s="1243">
        <f t="shared" si="147"/>
        <v>0.64220183486238536</v>
      </c>
      <c r="BM100" s="1243">
        <v>0.58589511754068713</v>
      </c>
    </row>
    <row r="101" spans="1:65" x14ac:dyDescent="0.25">
      <c r="A101" s="37" t="s">
        <v>152</v>
      </c>
      <c r="B101" s="19" t="s">
        <v>43</v>
      </c>
      <c r="C101" s="55">
        <f>2*SUM(V89:INDEX(V89:AG89,$B$2))/(SUM(V77:INDEX(V77:AG77,$B$2))*2+V77-INDEX(V77:AG77,$B$2))</f>
        <v>0.31652289316522891</v>
      </c>
      <c r="D101" s="55">
        <f>2*SUM(AH89:INDEX(AH89:AS89,$B$2))/(SUM(AH77:INDEX(AH77:AS77,$B$2))*2+AG77-INDEX(AH77:AS77,$B$2))</f>
        <v>0.33748271092669435</v>
      </c>
      <c r="E101" s="55">
        <f>2*SUM(AT89:INDEX(AT89:BE89,$B$2))/(SUM(AT77:INDEX(AT77:BE77,$B$2))*2+AS77-INDEX(AT77:BE77,$B$2))</f>
        <v>0.4199611147116008</v>
      </c>
      <c r="F101" s="55">
        <f>2*SUM(BG89:INDEX(BG89:BR89,$B$2))/(SUM(BG77:INDEX(BG77:BR77,$B$2))*2+BE77-INDEX(BG77:BR77,$B$2))</f>
        <v>0.36231281198003329</v>
      </c>
      <c r="G101" s="8"/>
      <c r="H101" s="8">
        <f t="shared" ref="H101:H109" si="148">IFERROR(H89/(AVERAGE(V77,V77)+AVERAGE(V77,W77)+AVERAGE(W77,X77)),"")</f>
        <v>0.2507462686567164</v>
      </c>
      <c r="I101" s="8">
        <f t="shared" ref="I101:I109" si="149">IFERROR(I89/(AVERAGE(X77,Y77)+AVERAGE(Y77,Z77)+AVERAGE(Z77,AA77)),"")</f>
        <v>0.33595800524934383</v>
      </c>
      <c r="J101" s="8">
        <f t="shared" ref="J101:J109" si="150">IFERROR(J89/(AVERAGE(AA77,AB77)+AVERAGE(AB77,AC77)+AVERAGE(AC77,AD77)),"")</f>
        <v>0.35919540229885055</v>
      </c>
      <c r="K101" s="8">
        <f t="shared" ref="K101:K109" si="151">IFERROR(K89/(AVERAGE(AD77,AE77)+AVERAGE(AE77,AF77)+AVERAGE(AF77,AG77)),"")</f>
        <v>0.41803278688524592</v>
      </c>
      <c r="L101" s="8">
        <f t="shared" ref="L101:L109" si="152">IFERROR(L89/(AVERAGE(AG77,AH77)+AVERAGE(AH77,AI77)+AVERAGE(AI77,AJ77)),"")</f>
        <v>0.34965034965034963</v>
      </c>
      <c r="M101" s="8">
        <f t="shared" ref="M101:M109" si="153">IFERROR(M89/(AVERAGE(AJ77,AK77)+AVERAGE(AK77,AL77)+AVERAGE(AL77,AM77)),"")</f>
        <v>0.35166327223353699</v>
      </c>
      <c r="N101" s="8">
        <f t="shared" ref="N101:N109" si="154">IFERROR(N89/(AVERAGE(AM77,AN77)+AVERAGE(AN77,AO77)+AVERAGE(AO77,AP77)),"")</f>
        <v>0.34841909485430872</v>
      </c>
      <c r="O101" s="8">
        <f t="shared" ref="O101:O109" si="155">IFERROR(O89/(AVERAGE(AP77,AQ77)+AVERAGE(AQ77,AR77)+AVERAGE(AR77,AS77)),"")</f>
        <v>0.37590361445783133</v>
      </c>
      <c r="P101" s="8">
        <f t="shared" ref="P101:P108" si="156">IFERROR(P89/(AVERAGE(AS77,AT77)+AVERAGE(AT77,AU77)+AVERAGE(AU77,AV77)),"")</f>
        <v>0.33494363929146537</v>
      </c>
      <c r="Q101" s="8">
        <f t="shared" ref="Q101:Q109" si="157">IFERROR(Q89/(AVERAGE(AV77,AW77)+AVERAGE(AW77,AX77)+AVERAGE(AX77,AY77)),"")</f>
        <v>0.49925852694018785</v>
      </c>
      <c r="R101" s="125">
        <f t="shared" si="141"/>
        <v>0.48236259228876127</v>
      </c>
      <c r="S101" s="125">
        <f t="shared" ref="S101:S109" si="158">IFERROR(S89/(AVERAGE(BB77,BC77)+AVERAGE(BC77,BD77)+AVERAGE(BD77,BE77)),"")</f>
        <v>0.50139103554868625</v>
      </c>
      <c r="T101" s="125">
        <f t="shared" ref="T101:T109" si="159">AVERAGE(BG101:BI101)</f>
        <v>0.3616980581452211</v>
      </c>
      <c r="U101" s="8"/>
      <c r="V101" s="8">
        <v>0.209302325581395</v>
      </c>
      <c r="W101" s="8">
        <v>0.29411764705882398</v>
      </c>
      <c r="X101" s="8">
        <v>0.27232142857142899</v>
      </c>
      <c r="Y101" s="8">
        <v>0.25249169435215901</v>
      </c>
      <c r="Z101" s="8">
        <v>0.33031674208144801</v>
      </c>
      <c r="AA101" s="8">
        <v>0.41796875</v>
      </c>
      <c r="AB101" s="8">
        <v>0.41484716157205198</v>
      </c>
      <c r="AC101" s="8">
        <v>0.33480176211453699</v>
      </c>
      <c r="AD101" s="8">
        <v>0.35267857142857101</v>
      </c>
      <c r="AE101" s="8">
        <v>0.38378378378378403</v>
      </c>
      <c r="AF101" s="8">
        <v>0.38585209003215398</v>
      </c>
      <c r="AG101" s="8">
        <v>0.46370967741935498</v>
      </c>
      <c r="AH101" s="8">
        <v>8.1504702194357403E-2</v>
      </c>
      <c r="AI101" s="8">
        <v>0.31724137931034502</v>
      </c>
      <c r="AJ101" s="8">
        <v>0.57868020304568502</v>
      </c>
      <c r="AK101" s="8">
        <v>0.262357414448669</v>
      </c>
      <c r="AL101" s="8">
        <v>0.35322195704057302</v>
      </c>
      <c r="AM101" s="8">
        <v>0.439393939393939</v>
      </c>
      <c r="AN101" s="8">
        <v>0.28163992869875198</v>
      </c>
      <c r="AO101" s="8">
        <v>0.30991735537190102</v>
      </c>
      <c r="AP101" s="8">
        <v>0.44718309859154898</v>
      </c>
      <c r="AQ101" s="8">
        <v>0.28031496062992101</v>
      </c>
      <c r="AR101" s="8">
        <v>0.37243401759530798</v>
      </c>
      <c r="AS101" s="8">
        <v>0.45910290237467</v>
      </c>
      <c r="AT101" s="8">
        <v>0.1649122807017544</v>
      </c>
      <c r="AU101" s="8">
        <f t="shared" si="142"/>
        <v>0.42957746478873238</v>
      </c>
      <c r="AV101" s="8">
        <f t="shared" si="142"/>
        <v>0.39448275862068966</v>
      </c>
      <c r="AW101" s="8">
        <f t="shared" si="142"/>
        <v>0.4503937007874016</v>
      </c>
      <c r="AX101" s="8">
        <f t="shared" si="142"/>
        <v>0.48427672955974843</v>
      </c>
      <c r="AY101" s="8">
        <f t="shared" si="142"/>
        <v>0.55319148936170215</v>
      </c>
      <c r="AZ101" s="8">
        <f t="shared" si="142"/>
        <v>0.41722745625841184</v>
      </c>
      <c r="BA101" s="8">
        <f>2*BA89/SUM(AZ77:BA77)</f>
        <v>0.56153846153846154</v>
      </c>
      <c r="BB101" s="125">
        <f t="shared" si="143"/>
        <v>0.46775956284153003</v>
      </c>
      <c r="BC101" s="125">
        <f t="shared" si="144"/>
        <v>0.34360189573459715</v>
      </c>
      <c r="BD101" s="125">
        <f t="shared" si="145"/>
        <v>0.51703406813627251</v>
      </c>
      <c r="BE101" s="125">
        <f>IF(ISBLANK(BE89)=FALSE,IFERROR(BE89/AVERAGE(BE77,BD77),""),"")</f>
        <v>0.58578607322325915</v>
      </c>
      <c r="BF101" s="50"/>
      <c r="BG101" s="1243">
        <f t="shared" si="146"/>
        <v>0.19852941176470587</v>
      </c>
      <c r="BH101" s="1243">
        <f t="shared" ref="BH101:BL109" si="160">IF(ISBLANK(BH89)=FALSE,IFERROR(BH89/AVERAGE(BH77,BG77),""),"")</f>
        <v>0.15929203539823009</v>
      </c>
      <c r="BI101" s="1243">
        <f t="shared" si="160"/>
        <v>0.72727272727272729</v>
      </c>
      <c r="BJ101" s="1243">
        <f t="shared" si="160"/>
        <v>0.30163934426229511</v>
      </c>
      <c r="BK101" s="1243">
        <f t="shared" si="160"/>
        <v>0.36331569664902996</v>
      </c>
      <c r="BL101" s="1243">
        <f t="shared" si="160"/>
        <v>0.58072590738423024</v>
      </c>
      <c r="BM101" s="1243">
        <v>0.31257631257631258</v>
      </c>
    </row>
    <row r="102" spans="1:65" x14ac:dyDescent="0.25">
      <c r="A102" s="37" t="s">
        <v>153</v>
      </c>
      <c r="B102" s="19" t="s">
        <v>44</v>
      </c>
      <c r="C102" s="55">
        <f>2*SUM(V90:INDEX(V90:AG90,$B$2))/(SUM(V78:INDEX(V78:AG78,$B$2))*2+V78-INDEX(V78:AG78,$B$2))</f>
        <v>0.28390113560454244</v>
      </c>
      <c r="D102" s="55">
        <f>2*SUM(AH90:INDEX(AH90:AS90,$B$2))/(SUM(AH78:INDEX(AH78:AS78,$B$2))*2+AG78-INDEX(AH78:AS78,$B$2))</f>
        <v>0.26035502958579881</v>
      </c>
      <c r="E102" s="55">
        <f>2*SUM(AT90:INDEX(AT90:BE90,$B$2))/(SUM(AT78:INDEX(AT78:BE78,$B$2))*2+AS78-INDEX(AT78:BE78,$B$2))</f>
        <v>0.21932921447484555</v>
      </c>
      <c r="F102" s="55">
        <f>2*SUM(BG90:INDEX(BG90:BR90,$B$2))/(SUM(BG78:INDEX(BG78:BR78,$B$2))*2+BE78-INDEX(BG78:BR78,$B$2))</f>
        <v>0.13168261114237478</v>
      </c>
      <c r="G102" s="8"/>
      <c r="H102" s="8">
        <f t="shared" si="148"/>
        <v>0.20381110190555096</v>
      </c>
      <c r="I102" s="8">
        <f t="shared" si="149"/>
        <v>0.33711262282690851</v>
      </c>
      <c r="J102" s="8">
        <f t="shared" si="150"/>
        <v>0.27601156069364163</v>
      </c>
      <c r="K102" s="8">
        <f t="shared" si="151"/>
        <v>0.35595776772247362</v>
      </c>
      <c r="L102" s="8">
        <f t="shared" si="152"/>
        <v>0.14836795252225518</v>
      </c>
      <c r="M102" s="8">
        <f t="shared" si="153"/>
        <v>0.32059925093632957</v>
      </c>
      <c r="N102" s="8">
        <f t="shared" si="154"/>
        <v>0.28881789137380193</v>
      </c>
      <c r="O102" s="8">
        <f t="shared" si="155"/>
        <v>0.33137986148108683</v>
      </c>
      <c r="P102" s="8">
        <f t="shared" si="156"/>
        <v>0.20718816067653276</v>
      </c>
      <c r="Q102" s="8">
        <f t="shared" si="157"/>
        <v>0.24830464267083985</v>
      </c>
      <c r="R102" s="125">
        <f t="shared" si="141"/>
        <v>0.20911528150134048</v>
      </c>
      <c r="S102" s="125">
        <f t="shared" si="158"/>
        <v>0.20352681851579721</v>
      </c>
      <c r="T102" s="125">
        <f t="shared" si="159"/>
        <v>8.560031075673058E-2</v>
      </c>
      <c r="U102" s="8"/>
      <c r="V102" s="8">
        <v>0.253164556962025</v>
      </c>
      <c r="W102" s="8">
        <v>0.19626168224299101</v>
      </c>
      <c r="X102" s="8">
        <v>0.308823529411765</v>
      </c>
      <c r="Y102" s="8">
        <v>0.32286995515695099</v>
      </c>
      <c r="Z102" s="8">
        <v>0.26936026936026902</v>
      </c>
      <c r="AA102" s="8">
        <v>0.330232558139535</v>
      </c>
      <c r="AB102" s="8">
        <v>0.317269076305221</v>
      </c>
      <c r="AC102" s="8">
        <v>0.214912280701754</v>
      </c>
      <c r="AD102" s="8">
        <v>0.293023255813953</v>
      </c>
      <c r="AE102" s="8">
        <v>0.28378378378378399</v>
      </c>
      <c r="AF102" s="8">
        <v>0.26519337016574601</v>
      </c>
      <c r="AG102" s="8">
        <v>0.409836065573771</v>
      </c>
      <c r="AH102" s="8">
        <v>0.13430127041742301</v>
      </c>
      <c r="AI102" s="8">
        <v>8.83280757097792E-2</v>
      </c>
      <c r="AJ102" s="8">
        <v>0.33566433566433601</v>
      </c>
      <c r="AK102" s="8">
        <v>0.445012787723785</v>
      </c>
      <c r="AL102" s="8">
        <v>0.224761904761905</v>
      </c>
      <c r="AM102" s="8">
        <v>0.32458233890214799</v>
      </c>
      <c r="AN102" s="8">
        <v>0.32258064516128998</v>
      </c>
      <c r="AO102" s="8">
        <v>0.25044722719141299</v>
      </c>
      <c r="AP102" s="8">
        <v>0.29645093945720302</v>
      </c>
      <c r="AQ102" s="8">
        <v>0.35168738898756702</v>
      </c>
      <c r="AR102" s="8">
        <v>0.33491311216429698</v>
      </c>
      <c r="AS102" s="8">
        <v>0.31130690161527202</v>
      </c>
      <c r="AT102" s="8">
        <v>0.14550264550264549</v>
      </c>
      <c r="AU102" s="8">
        <f t="shared" si="142"/>
        <v>0.1619718309859155</v>
      </c>
      <c r="AV102" s="8">
        <f t="shared" si="142"/>
        <v>0.33450704225352113</v>
      </c>
      <c r="AW102" s="8">
        <f t="shared" si="142"/>
        <v>0.21142857142857144</v>
      </c>
      <c r="AX102" s="8">
        <f t="shared" si="142"/>
        <v>0.25041186161449752</v>
      </c>
      <c r="AY102" s="8">
        <f t="shared" si="142"/>
        <v>0.28852459016393445</v>
      </c>
      <c r="AZ102" s="8">
        <f t="shared" si="142"/>
        <v>0.17427385892116182</v>
      </c>
      <c r="BA102" s="8">
        <f t="shared" si="142"/>
        <v>0.25271739130434784</v>
      </c>
      <c r="BB102" s="125">
        <f t="shared" si="143"/>
        <v>0.20025673940949937</v>
      </c>
      <c r="BC102" s="125">
        <f t="shared" si="144"/>
        <v>0.19026548672566371</v>
      </c>
      <c r="BD102" s="125">
        <f t="shared" si="145"/>
        <v>0.16908212560386474</v>
      </c>
      <c r="BE102" s="125">
        <f t="shared" ref="BE102:BE109" si="161">IF(ISBLANK(BE90)=FALSE,IFERROR(BE90/AVERAGE(BE78,BD78),""),"")</f>
        <v>0.24444444444444444</v>
      </c>
      <c r="BF102" s="50"/>
      <c r="BG102" s="1243">
        <f t="shared" si="146"/>
        <v>7.7034883720930231E-2</v>
      </c>
      <c r="BH102" s="1243">
        <f t="shared" si="160"/>
        <v>6.8901303538175043E-2</v>
      </c>
      <c r="BI102" s="1243">
        <f t="shared" si="160"/>
        <v>0.11086474501108648</v>
      </c>
      <c r="BJ102" s="1243">
        <f t="shared" si="160"/>
        <v>0.22601279317697229</v>
      </c>
      <c r="BK102" s="1243">
        <f t="shared" si="160"/>
        <v>0.16722408026755853</v>
      </c>
      <c r="BL102" s="1243">
        <f t="shared" si="160"/>
        <v>0.19858156028368795</v>
      </c>
      <c r="BM102" s="1243">
        <v>0.19274092615769711</v>
      </c>
    </row>
    <row r="103" spans="1:65" x14ac:dyDescent="0.25">
      <c r="A103" s="37" t="s">
        <v>154</v>
      </c>
      <c r="B103" s="19" t="s">
        <v>45</v>
      </c>
      <c r="C103" s="55">
        <f>2*SUM(V91:INDEX(V91:AG91,$B$2))/(SUM(V79:INDEX(V79:AG79,$B$2))*2+V79-INDEX(V79:AG79,$B$2))</f>
        <v>0.24065889915628766</v>
      </c>
      <c r="D103" s="55">
        <f>2*SUM(AH91:INDEX(AH91:AS91,$B$2))/(SUM(AH79:INDEX(AH79:AS79,$B$2))*2+AG79-INDEX(AH79:AS79,$B$2))</f>
        <v>0.16324243556219648</v>
      </c>
      <c r="E103" s="55">
        <f>2*SUM(AT91:INDEX(AT91:BE91,$B$2))/(SUM(AT79:INDEX(AT79:BE79,$B$2))*2+AS79-INDEX(AT79:BE79,$B$2))</f>
        <v>0.14080592867068087</v>
      </c>
      <c r="F103" s="55">
        <f>2*SUM(BG91:INDEX(BG91:BR91,$B$2))/(SUM(BG79:INDEX(BG79:BR79,$B$2))*2+BE79-INDEX(BG79:BR79,$B$2))</f>
        <v>8.4901714763697192E-2</v>
      </c>
      <c r="G103" s="8"/>
      <c r="H103" s="8">
        <f t="shared" si="148"/>
        <v>0.1957018747142204</v>
      </c>
      <c r="I103" s="8">
        <f t="shared" si="149"/>
        <v>0.27206645898234683</v>
      </c>
      <c r="J103" s="8">
        <f t="shared" si="150"/>
        <v>0.23900350330868042</v>
      </c>
      <c r="K103" s="8">
        <f t="shared" si="151"/>
        <v>0.25828377230246391</v>
      </c>
      <c r="L103" s="8">
        <f t="shared" si="152"/>
        <v>0.12167300380228137</v>
      </c>
      <c r="M103" s="8">
        <f t="shared" si="153"/>
        <v>0.22270742358078602</v>
      </c>
      <c r="N103" s="8">
        <f t="shared" si="154"/>
        <v>0.15701598579040851</v>
      </c>
      <c r="O103" s="8">
        <f t="shared" si="155"/>
        <v>0.21547314578005114</v>
      </c>
      <c r="P103" s="8">
        <f t="shared" si="156"/>
        <v>0.14824120603015076</v>
      </c>
      <c r="Q103" s="8">
        <f t="shared" si="157"/>
        <v>0.13325740318906606</v>
      </c>
      <c r="R103" s="125">
        <f t="shared" si="141"/>
        <v>0.13160676532769555</v>
      </c>
      <c r="S103" s="125">
        <f t="shared" si="158"/>
        <v>0.12347826086956522</v>
      </c>
      <c r="T103" s="125">
        <f t="shared" si="159"/>
        <v>7.0020062332123392E-2</v>
      </c>
      <c r="U103" s="8"/>
      <c r="V103" s="8">
        <v>0.20270270270270299</v>
      </c>
      <c r="W103" s="8">
        <v>0.144186046511628</v>
      </c>
      <c r="X103" s="8">
        <v>0.20956719817767699</v>
      </c>
      <c r="Y103" s="8">
        <v>0.19259259259259301</v>
      </c>
      <c r="Z103" s="8">
        <v>0.28125</v>
      </c>
      <c r="AA103" s="8">
        <v>0.31724137931034502</v>
      </c>
      <c r="AB103" s="8">
        <v>0.28604651162790701</v>
      </c>
      <c r="AC103" s="8">
        <v>0.17209302325581399</v>
      </c>
      <c r="AD103" s="8">
        <v>0.26570048309178701</v>
      </c>
      <c r="AE103" s="8">
        <v>0.19143576826196501</v>
      </c>
      <c r="AF103" s="8">
        <v>0.26884422110552803</v>
      </c>
      <c r="AG103" s="8">
        <v>0.34571428571428597</v>
      </c>
      <c r="AH103" s="8">
        <v>0.12285012285012301</v>
      </c>
      <c r="AI103" s="8">
        <v>0.11267605633802801</v>
      </c>
      <c r="AJ103" s="8">
        <v>0.13138686131386901</v>
      </c>
      <c r="AK103" s="8">
        <v>0.115740740740741</v>
      </c>
      <c r="AL103" s="8">
        <v>0.30534351145038202</v>
      </c>
      <c r="AM103" s="8">
        <v>0.22602739726027399</v>
      </c>
      <c r="AN103" s="8">
        <v>0.16367713004484299</v>
      </c>
      <c r="AO103" s="8">
        <v>0.16907675194660701</v>
      </c>
      <c r="AP103" s="8">
        <v>0.140625</v>
      </c>
      <c r="AQ103" s="8">
        <v>0.12968591691995901</v>
      </c>
      <c r="AR103" s="8">
        <v>0.214</v>
      </c>
      <c r="AS103" s="8">
        <v>0.29097283085013098</v>
      </c>
      <c r="AT103" s="8">
        <v>0.13322759714512292</v>
      </c>
      <c r="AU103" s="8">
        <f t="shared" si="142"/>
        <v>0.17613636363636365</v>
      </c>
      <c r="AV103" s="8">
        <f t="shared" si="142"/>
        <v>0.13272311212814644</v>
      </c>
      <c r="AW103" s="8">
        <f t="shared" si="142"/>
        <v>0.12441968430826369</v>
      </c>
      <c r="AX103" s="8">
        <f t="shared" si="142"/>
        <v>0.13659359190556492</v>
      </c>
      <c r="AY103" s="8">
        <f t="shared" si="142"/>
        <v>0.13771016813450759</v>
      </c>
      <c r="AZ103" s="8">
        <f t="shared" si="142"/>
        <v>0.1381118881118881</v>
      </c>
      <c r="BA103" s="8">
        <f t="shared" si="142"/>
        <v>0.11566265060240964</v>
      </c>
      <c r="BB103" s="125">
        <f t="shared" si="143"/>
        <v>0.14050179211469535</v>
      </c>
      <c r="BC103" s="125">
        <f t="shared" si="144"/>
        <v>0.10352264557872035</v>
      </c>
      <c r="BD103" s="125">
        <f t="shared" si="145"/>
        <v>0.12654924983692106</v>
      </c>
      <c r="BE103" s="125">
        <f t="shared" si="161"/>
        <v>0.13723150357995226</v>
      </c>
      <c r="BF103" s="50"/>
      <c r="BG103" s="1243">
        <f t="shared" si="146"/>
        <v>5.6148231330713082E-2</v>
      </c>
      <c r="BH103" s="1243">
        <f t="shared" si="160"/>
        <v>5.567638103523271E-2</v>
      </c>
      <c r="BI103" s="1243">
        <f t="shared" si="160"/>
        <v>9.8235574630424413E-2</v>
      </c>
      <c r="BJ103" s="1243">
        <f t="shared" si="160"/>
        <v>4.71976401179941E-2</v>
      </c>
      <c r="BK103" s="1243">
        <f t="shared" si="160"/>
        <v>0.16981132075471697</v>
      </c>
      <c r="BL103" s="1243">
        <f t="shared" si="160"/>
        <v>0.176056338028169</v>
      </c>
      <c r="BM103" s="1243">
        <v>8.1632653061224483E-2</v>
      </c>
    </row>
    <row r="104" spans="1:65" x14ac:dyDescent="0.25">
      <c r="A104" s="37" t="s">
        <v>155</v>
      </c>
      <c r="B104" s="19" t="s">
        <v>46</v>
      </c>
      <c r="C104" s="55">
        <f>2*SUM(V92:INDEX(V92:AG92,$B$2))/(SUM(V80:INDEX(V80:AG80,$B$2))*2+V80-INDEX(V80:AG80,$B$2))</f>
        <v>0.21900924389665796</v>
      </c>
      <c r="D104" s="55">
        <f>2*SUM(AH92:INDEX(AH92:AS92,$B$2))/(SUM(AH80:INDEX(AH80:AS80,$B$2))*2+AG80-INDEX(AH80:AS80,$B$2))</f>
        <v>0.14367076979606835</v>
      </c>
      <c r="E104" s="55">
        <f>2*SUM(AT92:INDEX(AT92:BE92,$B$2))/(SUM(AT80:INDEX(AT80:BE80,$B$2))*2+AS80-INDEX(AT80:BE80,$B$2))</f>
        <v>0.15632103514600454</v>
      </c>
      <c r="F104" s="55">
        <f>2*SUM(BG92:INDEX(BG92:BR92,$B$2))/(SUM(BG80:INDEX(BG80:BR80,$B$2))*2+BE80-INDEX(BG80:BR80,$B$2))</f>
        <v>0.13390465988216391</v>
      </c>
      <c r="G104" s="8"/>
      <c r="H104" s="8">
        <f t="shared" si="148"/>
        <v>0.1641025641025641</v>
      </c>
      <c r="I104" s="8">
        <f t="shared" si="149"/>
        <v>0.25076142131979695</v>
      </c>
      <c r="J104" s="8">
        <f t="shared" si="150"/>
        <v>0.31751227495908346</v>
      </c>
      <c r="K104" s="8">
        <f t="shared" si="151"/>
        <v>0.27839151568714099</v>
      </c>
      <c r="L104" s="8">
        <f t="shared" si="152"/>
        <v>0.1327054794520548</v>
      </c>
      <c r="M104" s="8">
        <f t="shared" si="153"/>
        <v>0.13916500994035785</v>
      </c>
      <c r="N104" s="8">
        <f t="shared" si="154"/>
        <v>0.19267984854859066</v>
      </c>
      <c r="O104" s="8">
        <f t="shared" si="155"/>
        <v>0.12038949542637946</v>
      </c>
      <c r="P104" s="8">
        <f t="shared" si="156"/>
        <v>0.18187808896210872</v>
      </c>
      <c r="Q104" s="8">
        <f t="shared" si="157"/>
        <v>0.11819887429643527</v>
      </c>
      <c r="R104" s="125">
        <f t="shared" si="141"/>
        <v>0.17894736842105263</v>
      </c>
      <c r="S104" s="125">
        <f t="shared" si="158"/>
        <v>0.17682926829268292</v>
      </c>
      <c r="T104" s="125">
        <f t="shared" si="159"/>
        <v>0.15169881988117007</v>
      </c>
      <c r="U104" s="8"/>
      <c r="V104" s="8">
        <v>0.17708333333333301</v>
      </c>
      <c r="W104" s="8">
        <v>0.121107266435986</v>
      </c>
      <c r="X104" s="8">
        <v>0.18530351437699699</v>
      </c>
      <c r="Y104" s="8">
        <v>0.224089635854342</v>
      </c>
      <c r="Z104" s="8">
        <v>0.27873563218390801</v>
      </c>
      <c r="AA104" s="8">
        <v>0.28340080971659898</v>
      </c>
      <c r="AB104" s="8">
        <v>0.28744939271255099</v>
      </c>
      <c r="AC104" s="8">
        <v>0.236467236467236</v>
      </c>
      <c r="AD104" s="8">
        <v>0.35128205128205098</v>
      </c>
      <c r="AE104" s="8">
        <v>0.23627684964200499</v>
      </c>
      <c r="AF104" s="8">
        <v>0.26224783861671502</v>
      </c>
      <c r="AG104" s="8">
        <v>0.36656891495601202</v>
      </c>
      <c r="AH104" s="8">
        <v>0.101123595505618</v>
      </c>
      <c r="AI104" s="8">
        <v>9.2348284960422203E-2</v>
      </c>
      <c r="AJ104" s="8">
        <v>0.193995381062356</v>
      </c>
      <c r="AK104" s="8">
        <v>0.15686274509803899</v>
      </c>
      <c r="AL104" s="8">
        <v>0.109010011123471</v>
      </c>
      <c r="AM104" s="8">
        <v>0.15455950540958299</v>
      </c>
      <c r="AN104" s="8">
        <v>0.206081081081081</v>
      </c>
      <c r="AO104" s="8">
        <v>0.19631901840490801</v>
      </c>
      <c r="AP104" s="8">
        <v>0.18144329896907199</v>
      </c>
      <c r="AQ104" s="8">
        <v>0.12037037037037</v>
      </c>
      <c r="AR104" s="8">
        <v>8.2051282051282107E-2</v>
      </c>
      <c r="AS104" s="8">
        <v>0.15978928884986801</v>
      </c>
      <c r="AT104" s="8">
        <v>7.4342701722574803E-2</v>
      </c>
      <c r="AU104" s="8">
        <f t="shared" si="142"/>
        <v>0.17279046673286991</v>
      </c>
      <c r="AV104" s="8">
        <f t="shared" si="142"/>
        <v>0.32</v>
      </c>
      <c r="AW104" s="8">
        <f t="shared" si="142"/>
        <v>0.1152073732718894</v>
      </c>
      <c r="AX104" s="8">
        <f t="shared" si="142"/>
        <v>0.11470588235294117</v>
      </c>
      <c r="AY104" s="8">
        <f t="shared" si="142"/>
        <v>0.12671232876712329</v>
      </c>
      <c r="AZ104" s="8">
        <f t="shared" si="142"/>
        <v>0.16304347826086957</v>
      </c>
      <c r="BA104" s="8">
        <f t="shared" si="142"/>
        <v>0.17444219066937119</v>
      </c>
      <c r="BB104" s="125">
        <f t="shared" si="143"/>
        <v>0.20210526315789473</v>
      </c>
      <c r="BC104" s="125">
        <f t="shared" si="144"/>
        <v>0.11899313501144165</v>
      </c>
      <c r="BD104" s="125">
        <f t="shared" si="145"/>
        <v>0.17114914425427874</v>
      </c>
      <c r="BE104" s="125">
        <f t="shared" si="161"/>
        <v>0.23605150214592274</v>
      </c>
      <c r="BF104" s="50"/>
      <c r="BG104" s="1243">
        <f t="shared" si="146"/>
        <v>0.13407821229050279</v>
      </c>
      <c r="BH104" s="1243">
        <f t="shared" si="160"/>
        <v>0.10362694300518134</v>
      </c>
      <c r="BI104" s="1243">
        <f t="shared" si="160"/>
        <v>0.21739130434782608</v>
      </c>
      <c r="BJ104" s="1243">
        <f t="shared" si="160"/>
        <v>0.10280373831775701</v>
      </c>
      <c r="BK104" s="1243">
        <f t="shared" si="160"/>
        <v>0.10820895522388059</v>
      </c>
      <c r="BL104" s="1243">
        <f t="shared" si="160"/>
        <v>0.13181818181818181</v>
      </c>
      <c r="BM104" s="1243">
        <v>0.12921348314606743</v>
      </c>
    </row>
    <row r="105" spans="1:65" x14ac:dyDescent="0.25">
      <c r="A105" s="37" t="s">
        <v>156</v>
      </c>
      <c r="B105" s="19" t="s">
        <v>47</v>
      </c>
      <c r="C105" s="55">
        <f>2*SUM(V93:INDEX(V93:AG93,$B$2))/(SUM(V81:INDEX(V81:AG81,$B$2))*2+V81-INDEX(V81:AG81,$B$2))</f>
        <v>0.20582226762002043</v>
      </c>
      <c r="D105" s="55">
        <f>2*SUM(AH93:INDEX(AH93:AS93,$B$2))/(SUM(AH81:INDEX(AH81:AS81,$B$2))*2+AG81-INDEX(AH81:AS81,$B$2))</f>
        <v>0.14567571576917371</v>
      </c>
      <c r="E105" s="55">
        <f>2*SUM(AT93:INDEX(AT93:BE93,$B$2))/(SUM(AT81:INDEX(AT81:BE81,$B$2))*2+AS81-INDEX(AT81:BE81,$B$2))</f>
        <v>0.1221585293536272</v>
      </c>
      <c r="F105" s="55">
        <f>2*SUM(BG93:INDEX(BG93:BR93,$B$2))/(SUM(BG81:INDEX(BG81:BR81,$B$2))*2+BE81-INDEX(BG81:BR81,$B$2))</f>
        <v>0.13107947805456702</v>
      </c>
      <c r="G105" s="8"/>
      <c r="H105" s="8">
        <f t="shared" si="148"/>
        <v>0.13009292351679771</v>
      </c>
      <c r="I105" s="8">
        <f t="shared" si="149"/>
        <v>0.23590814196242171</v>
      </c>
      <c r="J105" s="8">
        <f t="shared" si="150"/>
        <v>0.2924107142857143</v>
      </c>
      <c r="K105" s="8">
        <f t="shared" si="151"/>
        <v>0.33455545371219064</v>
      </c>
      <c r="L105" s="8">
        <f t="shared" si="152"/>
        <v>0.12404232032105071</v>
      </c>
      <c r="M105" s="8">
        <f t="shared" si="153"/>
        <v>0.16112789526686808</v>
      </c>
      <c r="N105" s="8">
        <f t="shared" si="154"/>
        <v>0.14937759336099585</v>
      </c>
      <c r="O105" s="8">
        <f t="shared" si="155"/>
        <v>0.16885676741130093</v>
      </c>
      <c r="P105" s="8">
        <f t="shared" si="156"/>
        <v>8.6187845303867403E-2</v>
      </c>
      <c r="Q105" s="8">
        <f t="shared" si="157"/>
        <v>0.1803182086034178</v>
      </c>
      <c r="R105" s="125">
        <f t="shared" si="141"/>
        <v>0.14148936170212767</v>
      </c>
      <c r="S105" s="125">
        <f t="shared" si="158"/>
        <v>0.10216346153846154</v>
      </c>
      <c r="T105" s="125">
        <f t="shared" si="159"/>
        <v>0.13492416829403486</v>
      </c>
      <c r="U105" s="8"/>
      <c r="V105" s="8">
        <v>0.15656565656565699</v>
      </c>
      <c r="W105" s="8">
        <v>0.126482213438735</v>
      </c>
      <c r="X105" s="8">
        <v>9.3645484949832797E-2</v>
      </c>
      <c r="Y105" s="8">
        <v>0.175953079178886</v>
      </c>
      <c r="Z105" s="8">
        <v>0.234375</v>
      </c>
      <c r="AA105" s="8">
        <v>0.30847457627118602</v>
      </c>
      <c r="AB105" s="8">
        <v>0.28104575163398698</v>
      </c>
      <c r="AC105" s="8">
        <v>0.243506493506494</v>
      </c>
      <c r="AD105" s="8">
        <v>0.37546468401486999</v>
      </c>
      <c r="AE105" s="8">
        <v>0.27138643067846602</v>
      </c>
      <c r="AF105" s="8">
        <v>0.31873479318734799</v>
      </c>
      <c r="AG105" s="8">
        <v>0.34382566585956398</v>
      </c>
      <c r="AH105" s="8">
        <v>0.106508875739645</v>
      </c>
      <c r="AI105" s="8">
        <v>9.6491228070175405E-2</v>
      </c>
      <c r="AJ105" s="8">
        <v>0.16463414634146301</v>
      </c>
      <c r="AK105" s="8">
        <v>0.15083251714005899</v>
      </c>
      <c r="AL105" s="8">
        <v>0.140386571719227</v>
      </c>
      <c r="AM105" s="8">
        <v>0.19282051282051299</v>
      </c>
      <c r="AN105" s="8">
        <v>0.15866797257590601</v>
      </c>
      <c r="AO105" s="8">
        <v>0.15055951169888099</v>
      </c>
      <c r="AP105" s="8">
        <v>0.13738738738738701</v>
      </c>
      <c r="AQ105" s="8">
        <v>0.14238773274917901</v>
      </c>
      <c r="AR105" s="8">
        <v>0.15281757402101201</v>
      </c>
      <c r="AS105" s="8">
        <v>0.20664206642066399</v>
      </c>
      <c r="AT105" s="8">
        <v>4.9036777583187391E-2</v>
      </c>
      <c r="AU105" s="8">
        <f t="shared" si="142"/>
        <v>7.2649572649572655E-2</v>
      </c>
      <c r="AV105" s="8">
        <f t="shared" si="142"/>
        <v>0.17268445839874411</v>
      </c>
      <c r="AW105" s="8">
        <f t="shared" si="142"/>
        <v>0.16274864376130199</v>
      </c>
      <c r="AX105" s="8">
        <f t="shared" si="142"/>
        <v>0.20229007633587787</v>
      </c>
      <c r="AY105" s="8">
        <f t="shared" si="142"/>
        <v>0.17741935483870969</v>
      </c>
      <c r="AZ105" s="8">
        <f t="shared" si="142"/>
        <v>0.12055641421947449</v>
      </c>
      <c r="BA105" s="8">
        <f t="shared" si="142"/>
        <v>0.12479474548440066</v>
      </c>
      <c r="BB105" s="125">
        <f t="shared" si="143"/>
        <v>0.17948717948717949</v>
      </c>
      <c r="BC105" s="125">
        <f t="shared" si="144"/>
        <v>8.3067092651757185E-2</v>
      </c>
      <c r="BD105" s="125">
        <f t="shared" si="145"/>
        <v>7.4866310160427801E-2</v>
      </c>
      <c r="BE105" s="125">
        <f t="shared" si="161"/>
        <v>0.15932914046121593</v>
      </c>
      <c r="BF105" s="50"/>
      <c r="BG105" s="1243">
        <f t="shared" si="146"/>
        <v>9.7560975609756101E-2</v>
      </c>
      <c r="BH105" s="1243">
        <f t="shared" si="160"/>
        <v>0.10367170626349892</v>
      </c>
      <c r="BI105" s="1243">
        <f t="shared" si="160"/>
        <v>0.20353982300884957</v>
      </c>
      <c r="BJ105" s="1243">
        <f t="shared" si="160"/>
        <v>0.14831460674157304</v>
      </c>
      <c r="BK105" s="1243">
        <f t="shared" si="160"/>
        <v>0.11037527593818984</v>
      </c>
      <c r="BL105" s="1243">
        <f t="shared" si="160"/>
        <v>0.14971209213051823</v>
      </c>
      <c r="BM105" s="1243">
        <v>0.10902896081771721</v>
      </c>
    </row>
    <row r="106" spans="1:65" x14ac:dyDescent="0.25">
      <c r="A106" s="37" t="s">
        <v>157</v>
      </c>
      <c r="B106" s="19" t="s">
        <v>48</v>
      </c>
      <c r="C106" s="55">
        <f>2*SUM(V94:INDEX(V94:AG94,$B$2))/(SUM(V82:INDEX(V82:AG82,$B$2))*2+V82-INDEX(V82:AG82,$B$2))</f>
        <v>0.2143928035982009</v>
      </c>
      <c r="D106" s="55">
        <f>2*SUM(AH94:INDEX(AH94:AS94,$B$2))/(SUM(AH82:INDEX(AH82:AS82,$B$2))*2+AG82-INDEX(AH82:AS82,$B$2))</f>
        <v>0.15847103324706352</v>
      </c>
      <c r="E106" s="55">
        <f>2*SUM(AT94:INDEX(AT94:BE94,$B$2))/(SUM(AT82:INDEX(AT82:BE82,$B$2))*2+AS82-INDEX(AT82:BE82,$B$2))</f>
        <v>0.12465659340659341</v>
      </c>
      <c r="F106" s="55">
        <f>2*SUM(BG94:INDEX(BG94:BR94,$B$2))/(SUM(BG82:INDEX(BG82:BR82,$B$2))*2+BE82-INDEX(BG82:BR82,$B$2))</f>
        <v>0.12767857142857142</v>
      </c>
      <c r="G106" s="8"/>
      <c r="H106" s="8">
        <f t="shared" si="148"/>
        <v>0.18250950570342206</v>
      </c>
      <c r="I106" s="8">
        <f t="shared" si="149"/>
        <v>0.25132743362831861</v>
      </c>
      <c r="J106" s="8">
        <f t="shared" si="150"/>
        <v>0.27811366384522368</v>
      </c>
      <c r="K106" s="8">
        <f t="shared" si="151"/>
        <v>0.37356828193832597</v>
      </c>
      <c r="L106" s="8">
        <f t="shared" si="152"/>
        <v>0.13084112149532709</v>
      </c>
      <c r="M106" s="8">
        <f t="shared" si="153"/>
        <v>0.18235294117647058</v>
      </c>
      <c r="N106" s="8">
        <f t="shared" si="154"/>
        <v>0.13194909578030811</v>
      </c>
      <c r="O106" s="8">
        <f t="shared" si="155"/>
        <v>0.15388951521984218</v>
      </c>
      <c r="P106" s="8">
        <f t="shared" si="156"/>
        <v>0.10058987891959019</v>
      </c>
      <c r="Q106" s="8">
        <f t="shared" si="157"/>
        <v>0.15910249872514023</v>
      </c>
      <c r="R106" s="125">
        <f t="shared" si="141"/>
        <v>0.16056034482758622</v>
      </c>
      <c r="S106" s="125">
        <f t="shared" si="158"/>
        <v>0.21576763485477179</v>
      </c>
      <c r="T106" s="125">
        <f t="shared" si="159"/>
        <v>9.2684258016103124E-2</v>
      </c>
      <c r="U106" s="8"/>
      <c r="V106" s="8">
        <v>0.24418604651162801</v>
      </c>
      <c r="W106" s="8">
        <v>0.122222222222222</v>
      </c>
      <c r="X106" s="8">
        <v>0.18181818181818199</v>
      </c>
      <c r="Y106" s="8">
        <v>0.204545454545455</v>
      </c>
      <c r="Z106" s="8">
        <v>0.27956989247311798</v>
      </c>
      <c r="AA106" s="8">
        <v>0.23478260869565201</v>
      </c>
      <c r="AB106" s="8">
        <v>0.1875</v>
      </c>
      <c r="AC106" s="8">
        <v>0.20547945205479501</v>
      </c>
      <c r="AD106" s="8">
        <v>0.37195121951219501</v>
      </c>
      <c r="AE106" s="8">
        <v>0.27868852459016402</v>
      </c>
      <c r="AF106" s="8">
        <v>0.365979381443299</v>
      </c>
      <c r="AG106" s="8">
        <v>0.41474654377880199</v>
      </c>
      <c r="AH106" s="8">
        <v>0.11020408163265299</v>
      </c>
      <c r="AI106" s="8">
        <v>9.5238095238095205E-2</v>
      </c>
      <c r="AJ106" s="8">
        <v>0.17981072555204999</v>
      </c>
      <c r="AK106" s="8">
        <v>0.157434402332362</v>
      </c>
      <c r="AL106" s="8">
        <v>0.14143920595533499</v>
      </c>
      <c r="AM106" s="8">
        <v>0.23873873873873899</v>
      </c>
      <c r="AN106" s="8">
        <v>0.14822771213748701</v>
      </c>
      <c r="AO106" s="8">
        <v>0.108216432865731</v>
      </c>
      <c r="AP106" s="8">
        <v>0.140018921475875</v>
      </c>
      <c r="AQ106" s="8">
        <v>0.11219946571683</v>
      </c>
      <c r="AR106" s="8">
        <v>0.127226463104326</v>
      </c>
      <c r="AS106" s="8">
        <v>0.21669341894061001</v>
      </c>
      <c r="AT106" s="8">
        <v>7.2780203784570591E-2</v>
      </c>
      <c r="AU106" s="8">
        <f t="shared" si="142"/>
        <v>7.963800904977375E-2</v>
      </c>
      <c r="AV106" s="8">
        <f t="shared" si="142"/>
        <v>0.18328840970350405</v>
      </c>
      <c r="AW106" s="8">
        <f t="shared" si="142"/>
        <v>0.16959064327485379</v>
      </c>
      <c r="AX106" s="8">
        <f t="shared" si="142"/>
        <v>0.15937499999999999</v>
      </c>
      <c r="AY106" s="8">
        <f t="shared" si="142"/>
        <v>0.14756671899529042</v>
      </c>
      <c r="AZ106" s="8">
        <f t="shared" si="142"/>
        <v>0.14018691588785046</v>
      </c>
      <c r="BA106" s="8">
        <f t="shared" si="142"/>
        <v>0.1610305958132045</v>
      </c>
      <c r="BB106" s="125">
        <f t="shared" si="143"/>
        <v>0.1821247892074199</v>
      </c>
      <c r="BC106" s="125">
        <f t="shared" si="144"/>
        <v>0.17792421746293247</v>
      </c>
      <c r="BD106" s="125">
        <f t="shared" si="145"/>
        <v>0.22291993720565148</v>
      </c>
      <c r="BE106" s="125">
        <f t="shared" si="161"/>
        <v>0.24269005847953215</v>
      </c>
      <c r="BF106" s="50"/>
      <c r="BG106" s="1243">
        <f t="shared" si="146"/>
        <v>7.28744939271255E-2</v>
      </c>
      <c r="BH106" s="1243">
        <f t="shared" si="160"/>
        <v>4.8571428571428571E-2</v>
      </c>
      <c r="BI106" s="1243">
        <f t="shared" si="160"/>
        <v>0.15660685154975529</v>
      </c>
      <c r="BJ106" s="1243">
        <f t="shared" si="160"/>
        <v>0.12231404958677686</v>
      </c>
      <c r="BK106" s="1243">
        <f t="shared" si="160"/>
        <v>0.15841584158415842</v>
      </c>
      <c r="BL106" s="1243">
        <f t="shared" si="160"/>
        <v>0.19344262295081968</v>
      </c>
      <c r="BM106" s="1243">
        <v>0.16528925619834711</v>
      </c>
    </row>
    <row r="107" spans="1:65" x14ac:dyDescent="0.25">
      <c r="A107" s="37" t="s">
        <v>158</v>
      </c>
      <c r="B107" s="19" t="s">
        <v>49</v>
      </c>
      <c r="C107" s="55" t="str">
        <f>IFERROR(2*SUM(V95:INDEX(V95:AG95,$B$2))/(SUM(V83:INDEX(V83:AG83,$B$2))*2+V83-INDEX(V83:AG83,$B$2)),"")</f>
        <v/>
      </c>
      <c r="D107" s="72" t="str">
        <f>IFERROR(2*SUM(AH95:INDEX(AH95:AS95,$B$2))/(SUM(AH83:INDEX(AH83:AS83,$B$2))*2+AG83-INDEX(AH83:AS83,$B$2)),"")</f>
        <v/>
      </c>
      <c r="E107" s="55">
        <f>2*SUM(AT95:INDEX(AT95:BE95,$B$2))/(SUM(AT83:INDEX(AT83:BE83,$B$2))*2+AS83-INDEX(AT83:BE83,$B$2))</f>
        <v>2.3619047619047619E-2</v>
      </c>
      <c r="F107" s="55">
        <f>2*SUM(BG95:INDEX(BG95:BR95,$B$2))/(SUM(BG83:INDEX(BG83:BR83,$B$2))*2+BE83-INDEX(BG83:BR83,$B$2))</f>
        <v>9.2241982664249943E-3</v>
      </c>
      <c r="G107" s="8"/>
      <c r="H107" s="8" t="str">
        <f t="shared" si="148"/>
        <v/>
      </c>
      <c r="I107" s="8" t="str">
        <f t="shared" si="149"/>
        <v/>
      </c>
      <c r="J107" s="8" t="str">
        <f t="shared" si="150"/>
        <v/>
      </c>
      <c r="K107" s="8" t="str">
        <f t="shared" si="151"/>
        <v/>
      </c>
      <c r="L107" s="8" t="str">
        <f t="shared" si="152"/>
        <v/>
      </c>
      <c r="M107" s="8" t="str">
        <f t="shared" si="153"/>
        <v/>
      </c>
      <c r="N107" s="8" t="str">
        <f t="shared" si="154"/>
        <v/>
      </c>
      <c r="O107" s="8" t="str">
        <f t="shared" si="155"/>
        <v/>
      </c>
      <c r="P107" s="8" t="str">
        <f>IFERROR(P95/(AVERAGE(AS83,AT83)+AVERAGE(AT83,AU83)+AVERAGE(AU83,AV83)),"")</f>
        <v/>
      </c>
      <c r="Q107" s="8">
        <f t="shared" si="157"/>
        <v>1.9961717254580257E-2</v>
      </c>
      <c r="R107" s="125">
        <f t="shared" si="141"/>
        <v>1.6445287792536369E-2</v>
      </c>
      <c r="S107" s="125">
        <f t="shared" si="158"/>
        <v>1.5835096580438194E-2</v>
      </c>
      <c r="T107" s="125">
        <f t="shared" si="159"/>
        <v>1.0075670866514683E-2</v>
      </c>
      <c r="U107" s="41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>
        <f t="shared" si="142"/>
        <v>7.7596996245306638E-2</v>
      </c>
      <c r="AV107" s="8">
        <f t="shared" si="142"/>
        <v>3.6449147560258674E-2</v>
      </c>
      <c r="AW107" s="8">
        <f t="shared" si="142"/>
        <v>3.4448818897637797E-2</v>
      </c>
      <c r="AX107" s="8">
        <f t="shared" si="142"/>
        <v>1.8922254216371864E-2</v>
      </c>
      <c r="AY107" s="8">
        <f t="shared" si="142"/>
        <v>1.052262364082778E-2</v>
      </c>
      <c r="AZ107" s="8">
        <f t="shared" si="142"/>
        <v>1.2080942313500454E-2</v>
      </c>
      <c r="BA107" s="8">
        <f t="shared" si="142"/>
        <v>1.7847485127095726E-2</v>
      </c>
      <c r="BB107" s="125">
        <f t="shared" si="143"/>
        <v>1.8728437654016758E-2</v>
      </c>
      <c r="BC107" s="125">
        <f t="shared" si="144"/>
        <v>1.6528925619834711E-2</v>
      </c>
      <c r="BD107" s="125">
        <f t="shared" si="145"/>
        <v>1.3527362164377946E-2</v>
      </c>
      <c r="BE107" s="125">
        <f t="shared" si="161"/>
        <v>1.737488196411709E-2</v>
      </c>
      <c r="BF107" s="50"/>
      <c r="BG107" s="1243">
        <f t="shared" si="146"/>
        <v>7.7913279132791327E-3</v>
      </c>
      <c r="BH107" s="1243">
        <f t="shared" si="160"/>
        <v>5.2011626128193357E-3</v>
      </c>
      <c r="BI107" s="1243">
        <f t="shared" si="160"/>
        <v>1.7234522073445578E-2</v>
      </c>
      <c r="BJ107" s="1243">
        <f t="shared" si="160"/>
        <v>7.9762989972652684E-3</v>
      </c>
      <c r="BK107" s="1243">
        <f t="shared" si="160"/>
        <v>9.2875750368105105E-3</v>
      </c>
      <c r="BL107" s="1243">
        <f t="shared" si="160"/>
        <v>8.9051261559538759E-3</v>
      </c>
      <c r="BM107" s="1243">
        <v>7.8933333333333338E-3</v>
      </c>
    </row>
    <row r="108" spans="1:65" x14ac:dyDescent="0.25">
      <c r="A108" s="37" t="s">
        <v>351</v>
      </c>
      <c r="B108" s="3" t="s">
        <v>150</v>
      </c>
      <c r="C108" s="55">
        <f>2*SUM(V96:INDEX(V96:AG96,$B$2))/(SUM(V84:INDEX(V84:AG84,$B$2))*2+V84-INDEX(V84:AG84,$B$2))</f>
        <v>0.26133560994118765</v>
      </c>
      <c r="D108" s="55">
        <f>2*SUM(AH96:INDEX(AH96:AS96,$B$2))/(SUM(AH84:INDEX(AH84:AS84,$B$2))*2+AG84-INDEX(AH84:AS84,$B$2))</f>
        <v>0.19364053732358441</v>
      </c>
      <c r="E108" s="55">
        <f>2*SUM(AT96:INDEX(AT96:BE96,$B$2))/(SUM(AT84:INDEX(AT84:BE84,$B$2))*2+AS84-INDEX(AT84:BE84,$B$2))</f>
        <v>0.21478009700801134</v>
      </c>
      <c r="F108" s="55">
        <f>2*SUM(BG96:INDEX(BG96:BR96,$B$2))/(SUM(BG84:INDEX(BG84:BR84,$B$2))*2+BE84-INDEX(BG84:BR84,$B$2))</f>
        <v>0.20133280623482239</v>
      </c>
      <c r="G108" s="8"/>
      <c r="H108" s="8">
        <f t="shared" si="148"/>
        <v>0.19947000722717417</v>
      </c>
      <c r="I108" s="8">
        <f t="shared" si="149"/>
        <v>0.29630407391852165</v>
      </c>
      <c r="J108" s="8">
        <f t="shared" si="150"/>
        <v>0.30370736529906078</v>
      </c>
      <c r="K108" s="8">
        <f t="shared" si="151"/>
        <v>0.33786478158419431</v>
      </c>
      <c r="L108" s="8">
        <f t="shared" si="152"/>
        <v>0.15928449744463374</v>
      </c>
      <c r="M108" s="8">
        <f t="shared" si="153"/>
        <v>0.22056333692473448</v>
      </c>
      <c r="N108" s="8">
        <f t="shared" si="154"/>
        <v>0.20091324200913241</v>
      </c>
      <c r="O108" s="8">
        <f t="shared" si="155"/>
        <v>0.21450670333447922</v>
      </c>
      <c r="P108" s="8">
        <f t="shared" si="156"/>
        <v>0.17986779543082454</v>
      </c>
      <c r="Q108" s="8">
        <f t="shared" si="157"/>
        <v>0.2542780564909628</v>
      </c>
      <c r="R108" s="125">
        <f t="shared" si="141"/>
        <v>0.25324675324675322</v>
      </c>
      <c r="S108" s="125">
        <f t="shared" si="158"/>
        <v>0.27549837737598515</v>
      </c>
      <c r="T108" s="125">
        <f t="shared" si="159"/>
        <v>0.16298298477506007</v>
      </c>
      <c r="U108" s="41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8"/>
      <c r="AT108" s="8"/>
      <c r="AU108" s="8">
        <f>2*AU96/SUM(AT84:AU84)</f>
        <v>0.18049792531120332</v>
      </c>
      <c r="AV108" s="8">
        <f t="shared" ref="AV108:BA108" si="162">2*AV96/SUM(AU84:AV84)</f>
        <v>0.26245586504511575</v>
      </c>
      <c r="AW108" s="8">
        <f t="shared" si="162"/>
        <v>0.24069121579921826</v>
      </c>
      <c r="AX108" s="8">
        <f t="shared" si="162"/>
        <v>0.2532017635943733</v>
      </c>
      <c r="AY108" s="8">
        <f t="shared" si="162"/>
        <v>0.26872336107164602</v>
      </c>
      <c r="AZ108" s="8">
        <f t="shared" si="162"/>
        <v>0.22036319118547235</v>
      </c>
      <c r="BA108" s="8">
        <f t="shared" si="162"/>
        <v>0.27090504150637779</v>
      </c>
      <c r="BB108" s="125">
        <f t="shared" si="143"/>
        <v>0.26732673267326734</v>
      </c>
      <c r="BC108" s="125">
        <f t="shared" si="144"/>
        <v>0.22546270330902973</v>
      </c>
      <c r="BD108" s="125">
        <f t="shared" si="145"/>
        <v>0.26645207439198854</v>
      </c>
      <c r="BE108" s="125">
        <f t="shared" si="161"/>
        <v>0.32589073634204274</v>
      </c>
      <c r="BF108" s="50"/>
      <c r="BG108" s="1243">
        <f t="shared" si="146"/>
        <v>0.13709432817713071</v>
      </c>
      <c r="BH108" s="1243">
        <f t="shared" si="160"/>
        <v>0.109407777957076</v>
      </c>
      <c r="BI108" s="1243">
        <f t="shared" si="160"/>
        <v>0.24244684819097351</v>
      </c>
      <c r="BJ108" s="1243">
        <f t="shared" si="160"/>
        <v>0.21009362868234757</v>
      </c>
      <c r="BK108" s="1243">
        <f t="shared" si="160"/>
        <v>0.24860759493670886</v>
      </c>
      <c r="BL108" s="1243">
        <f t="shared" si="160"/>
        <v>0.30708843223274068</v>
      </c>
      <c r="BM108" s="1243">
        <v>0.22082156053031948</v>
      </c>
    </row>
    <row r="109" spans="1:65" x14ac:dyDescent="0.25">
      <c r="A109" s="38" t="s">
        <v>202</v>
      </c>
      <c r="B109" s="3" t="s">
        <v>59</v>
      </c>
      <c r="C109" s="55">
        <f>2*SUM(V97:INDEX(V97:AG97,$B$2))/(SUM(V85:INDEX(V85:AG85,$B$2))*2+V85-INDEX(V85:AG85,$B$2))</f>
        <v>0.26093957188861527</v>
      </c>
      <c r="D109" s="55">
        <f>2*SUM(AH97:INDEX(AH97:AS97,$B$2))/(SUM(AH85:INDEX(AH85:AS85,$B$2))*2+AG85-INDEX(AH85:AS85,$B$2))</f>
        <v>0.19352865202909386</v>
      </c>
      <c r="E109" s="55">
        <f>2*SUM(AT97:INDEX(AT97:BE97,$B$2))/(SUM(AT85:INDEX(AT85:BE85,$B$2))*2+AS85-INDEX(AT85:BE85,$B$2))</f>
        <v>0.1644220540714128</v>
      </c>
      <c r="F109" s="55">
        <f>2*SUM(BG97:INDEX(BG97:BR97,$B$2))/(SUM(BG85:INDEX(BG85:BR85,$B$2))*2+BE85-INDEX(BG85:BR85,$B$2))</f>
        <v>8.3873728562493824E-2</v>
      </c>
      <c r="G109" s="8"/>
      <c r="H109" s="8">
        <f t="shared" si="148"/>
        <v>0.19942196531791909</v>
      </c>
      <c r="I109" s="8">
        <f t="shared" si="149"/>
        <v>0.29577612409600673</v>
      </c>
      <c r="J109" s="8">
        <f t="shared" si="150"/>
        <v>0.30245151127301367</v>
      </c>
      <c r="K109" s="8">
        <f t="shared" si="151"/>
        <v>0.33707052441229657</v>
      </c>
      <c r="L109" s="8">
        <f t="shared" si="152"/>
        <v>0.15914893617021278</v>
      </c>
      <c r="M109" s="8">
        <f t="shared" si="153"/>
        <v>0.22047849834602662</v>
      </c>
      <c r="N109" s="8">
        <f t="shared" si="154"/>
        <v>0.20088586030664396</v>
      </c>
      <c r="O109" s="8">
        <f t="shared" si="155"/>
        <v>0.21450670333447922</v>
      </c>
      <c r="P109" s="8">
        <f>IFERROR(P97/(AVERAGE(AS85,AT85)+AVERAGE(AT85,AU85)+AVERAGE(AU85,AV85)),"")</f>
        <v>0.16337486073128735</v>
      </c>
      <c r="Q109" s="8">
        <f t="shared" si="157"/>
        <v>0.17589755316716213</v>
      </c>
      <c r="R109" s="125">
        <f t="shared" si="141"/>
        <v>0.15306395504415307</v>
      </c>
      <c r="S109" s="125">
        <f t="shared" si="158"/>
        <v>0.15626664995142131</v>
      </c>
      <c r="T109" s="125">
        <f t="shared" si="159"/>
        <v>8.0911742857279798E-2</v>
      </c>
      <c r="U109" s="9"/>
      <c r="V109" s="9">
        <v>0.217872968980798</v>
      </c>
      <c r="W109" s="9">
        <v>0.16413593637021001</v>
      </c>
      <c r="X109" s="9">
        <v>0.207598371777476</v>
      </c>
      <c r="Y109" s="9">
        <v>0.245398773006135</v>
      </c>
      <c r="Z109" s="9">
        <v>0.29363579080025198</v>
      </c>
      <c r="AA109" s="9">
        <v>0.337252475247525</v>
      </c>
      <c r="AB109" s="9">
        <v>0.31425091352009699</v>
      </c>
      <c r="AC109" s="9">
        <v>0.241537578886976</v>
      </c>
      <c r="AD109" s="9">
        <v>0.34644303065355703</v>
      </c>
      <c r="AE109" s="9">
        <v>0.27474972191323699</v>
      </c>
      <c r="AF109" s="9">
        <v>0.32241014799154299</v>
      </c>
      <c r="AG109" s="9">
        <v>0.39480519480519499</v>
      </c>
      <c r="AH109" s="9">
        <v>0.12480580010357301</v>
      </c>
      <c r="AI109" s="9">
        <v>0.12028910686628801</v>
      </c>
      <c r="AJ109" s="9">
        <v>0.23026973026972999</v>
      </c>
      <c r="AK109" s="9">
        <v>0.20348698352042</v>
      </c>
      <c r="AL109" s="9">
        <v>0.196895992587445</v>
      </c>
      <c r="AM109" s="9">
        <v>0.25924276169264998</v>
      </c>
      <c r="AN109" s="9">
        <v>0.20509526867908401</v>
      </c>
      <c r="AO109" s="9">
        <v>0.190241902419024</v>
      </c>
      <c r="AP109" s="9">
        <v>0.20725995316159301</v>
      </c>
      <c r="AQ109" s="9">
        <v>0.17512877115526099</v>
      </c>
      <c r="AR109" s="9">
        <v>0.19647441382851299</v>
      </c>
      <c r="AS109" s="8">
        <f>2*AS97/SUM(AR85:AS85)</f>
        <v>0.26623481781376518</v>
      </c>
      <c r="AT109" s="8">
        <f>2*AT97/SUM(AS85:AT85)</f>
        <v>0.11313639220615965</v>
      </c>
      <c r="AU109" s="8">
        <f>2*AU97/SUM(AT85:AU85)</f>
        <v>0.16800850675983595</v>
      </c>
      <c r="AV109" s="8">
        <f t="shared" ref="AV109:BA109" si="163">2*AV97/SUM(AU85:AV85)</f>
        <v>0.20591263421091338</v>
      </c>
      <c r="AW109" s="8">
        <f t="shared" si="163"/>
        <v>0.17989264471202671</v>
      </c>
      <c r="AX109" s="8">
        <f t="shared" si="163"/>
        <v>0.1740339171531832</v>
      </c>
      <c r="AY109" s="8">
        <f t="shared" si="163"/>
        <v>0.17408074055026998</v>
      </c>
      <c r="AZ109" s="8">
        <f t="shared" si="163"/>
        <v>0.13638577691183634</v>
      </c>
      <c r="BA109" s="8">
        <f t="shared" si="163"/>
        <v>0.16255644320944773</v>
      </c>
      <c r="BB109" s="125">
        <f t="shared" si="143"/>
        <v>0.15896885069817401</v>
      </c>
      <c r="BC109" s="125">
        <f t="shared" si="144"/>
        <v>0.13026663952778345</v>
      </c>
      <c r="BD109" s="125">
        <f t="shared" si="145"/>
        <v>0.14860089771750548</v>
      </c>
      <c r="BE109" s="125">
        <f t="shared" si="161"/>
        <v>0.18518518518518517</v>
      </c>
      <c r="BF109" s="50"/>
      <c r="BG109" s="1243">
        <f t="shared" si="146"/>
        <v>7.6012161945911344E-2</v>
      </c>
      <c r="BH109" s="1243">
        <f t="shared" si="160"/>
        <v>5.5913302968430972E-2</v>
      </c>
      <c r="BI109" s="1243">
        <f t="shared" si="160"/>
        <v>0.11080976365749709</v>
      </c>
      <c r="BJ109" s="1243">
        <f t="shared" si="160"/>
        <v>7.5256556442417327E-2</v>
      </c>
      <c r="BK109" s="1243">
        <f t="shared" si="160"/>
        <v>8.326160106424603E-2</v>
      </c>
      <c r="BL109" s="1243">
        <f t="shared" si="160"/>
        <v>0.10756302521008404</v>
      </c>
      <c r="BM109" s="1243">
        <v>7.7990841442472814E-2</v>
      </c>
    </row>
    <row r="110" spans="1:65" x14ac:dyDescent="0.25">
      <c r="A110" s="37" t="s">
        <v>32</v>
      </c>
      <c r="B110" s="19"/>
      <c r="C110" s="55"/>
      <c r="D110" s="55"/>
      <c r="E110" s="55"/>
      <c r="F110" s="48"/>
      <c r="G110" s="8"/>
      <c r="H110" s="73">
        <f>IF($B$2&lt;4,$B$2,3)</f>
        <v>3</v>
      </c>
      <c r="I110" s="73">
        <f>IF($B$2&lt;4,1,IF($B$2&lt;7,$B$2-3,3))</f>
        <v>3</v>
      </c>
      <c r="J110" s="73">
        <f>IF($B$2&lt;4,1,IF($B$2&lt;7,1,IF($B$2&lt;10,$B$2-6,3)))</f>
        <v>1</v>
      </c>
      <c r="K110" s="73">
        <f>IF($B$2&lt;4,1,IF($B$2&lt;7,1,IF($B$2&lt;10,1,$B$2-9)))</f>
        <v>1</v>
      </c>
      <c r="L110" s="73">
        <f>IF($B$2&lt;4,$B$2,3)</f>
        <v>3</v>
      </c>
      <c r="M110" s="73">
        <f>IF($B$2&lt;4,1,IF($B$2&lt;7,$B$2-3,3))</f>
        <v>3</v>
      </c>
      <c r="N110" s="73">
        <f>IF($B$2&lt;4,1,IF($B$2&lt;7,1,IF($B$2&lt;10,$B$2-6,3)))</f>
        <v>1</v>
      </c>
      <c r="O110" s="73">
        <f>IF($B$2&lt;4,1,IF($B$2&lt;7,1,IF($B$2&lt;10,1,$B$2-9)))</f>
        <v>1</v>
      </c>
      <c r="P110" s="1270"/>
      <c r="Q110" s="1270"/>
      <c r="R110" s="1270"/>
      <c r="S110" s="1270"/>
      <c r="T110" s="1270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50"/>
      <c r="BG110" s="125"/>
      <c r="BH110" s="125"/>
      <c r="BI110" s="125"/>
      <c r="BJ110" s="125"/>
      <c r="BK110" s="125"/>
      <c r="BL110" s="125"/>
      <c r="BM110" s="125"/>
    </row>
    <row r="111" spans="1:65" x14ac:dyDescent="0.25">
      <c r="A111" s="36" t="s">
        <v>52</v>
      </c>
      <c r="B111" s="20" t="s">
        <v>52</v>
      </c>
      <c r="C111" s="1253" t="str">
        <f>$C$3</f>
        <v>YTD '15</v>
      </c>
      <c r="D111" s="1254" t="str">
        <f>$D$3</f>
        <v>YTD '16</v>
      </c>
      <c r="E111" s="1255" t="str">
        <f>$E$3</f>
        <v>YTD '17</v>
      </c>
      <c r="F111" s="1256" t="str">
        <f>$F$3</f>
        <v>YTD '18</v>
      </c>
      <c r="G111" s="2" t="s">
        <v>32</v>
      </c>
      <c r="H111" s="24" t="str">
        <f>$H$3</f>
        <v>Q1 '15</v>
      </c>
      <c r="I111" s="24" t="str">
        <f>$I$3</f>
        <v>Q2 '15</v>
      </c>
      <c r="J111" s="24" t="str">
        <f>$J$3</f>
        <v>Q3 '15</v>
      </c>
      <c r="K111" s="24" t="str">
        <f>$K$3</f>
        <v>Q4 '15</v>
      </c>
      <c r="L111" s="26" t="str">
        <f>$L$3</f>
        <v>Q1 '16</v>
      </c>
      <c r="M111" s="26" t="str">
        <f>$M$3</f>
        <v>Q2 '16</v>
      </c>
      <c r="N111" s="26" t="str">
        <f>$N$3</f>
        <v>Q3 '16</v>
      </c>
      <c r="O111" s="26" t="str">
        <f>$O$3</f>
        <v>Q4 '16</v>
      </c>
      <c r="P111" s="24" t="str">
        <f>$P$3</f>
        <v>Q1 '17</v>
      </c>
      <c r="Q111" s="24" t="str">
        <f>$Q$3</f>
        <v>Q2 '17</v>
      </c>
      <c r="R111" s="24" t="str">
        <f>$R$3</f>
        <v>Q3 '17</v>
      </c>
      <c r="S111" s="24" t="str">
        <f>$S$3</f>
        <v>Q4 '17</v>
      </c>
      <c r="T111" s="1241" t="str">
        <f>$T$3</f>
        <v>Q1'28</v>
      </c>
      <c r="U111" s="16" t="s">
        <v>32</v>
      </c>
      <c r="V111" s="24" t="s">
        <v>0</v>
      </c>
      <c r="W111" s="24" t="s">
        <v>1</v>
      </c>
      <c r="X111" s="24" t="s">
        <v>2</v>
      </c>
      <c r="Y111" s="24" t="s">
        <v>3</v>
      </c>
      <c r="Z111" s="24" t="s">
        <v>4</v>
      </c>
      <c r="AA111" s="24" t="s">
        <v>5</v>
      </c>
      <c r="AB111" s="24" t="s">
        <v>6</v>
      </c>
      <c r="AC111" s="24" t="s">
        <v>7</v>
      </c>
      <c r="AD111" s="24" t="s">
        <v>8</v>
      </c>
      <c r="AE111" s="24" t="s">
        <v>9</v>
      </c>
      <c r="AF111" s="24" t="s">
        <v>10</v>
      </c>
      <c r="AG111" s="24" t="s">
        <v>11</v>
      </c>
      <c r="AH111" s="25" t="s">
        <v>12</v>
      </c>
      <c r="AI111" s="25" t="s">
        <v>13</v>
      </c>
      <c r="AJ111" s="25" t="s">
        <v>14</v>
      </c>
      <c r="AK111" s="25" t="s">
        <v>15</v>
      </c>
      <c r="AL111" s="25" t="s">
        <v>16</v>
      </c>
      <c r="AM111" s="25" t="s">
        <v>17</v>
      </c>
      <c r="AN111" s="25" t="s">
        <v>18</v>
      </c>
      <c r="AO111" s="25" t="s">
        <v>19</v>
      </c>
      <c r="AP111" s="25" t="s">
        <v>20</v>
      </c>
      <c r="AQ111" s="25" t="s">
        <v>21</v>
      </c>
      <c r="AR111" s="25" t="s">
        <v>22</v>
      </c>
      <c r="AS111" s="25" t="s">
        <v>23</v>
      </c>
      <c r="AT111" s="22" t="s">
        <v>24</v>
      </c>
      <c r="AU111" s="22" t="s">
        <v>25</v>
      </c>
      <c r="AV111" s="22" t="s">
        <v>26</v>
      </c>
      <c r="AW111" s="22" t="s">
        <v>27</v>
      </c>
      <c r="AX111" s="22" t="s">
        <v>28</v>
      </c>
      <c r="AY111" s="22" t="s">
        <v>29</v>
      </c>
      <c r="AZ111" s="27" t="s">
        <v>96</v>
      </c>
      <c r="BA111" s="27" t="s">
        <v>97</v>
      </c>
      <c r="BB111" s="27" t="s">
        <v>98</v>
      </c>
      <c r="BC111" s="27" t="s">
        <v>99</v>
      </c>
      <c r="BD111" s="27" t="s">
        <v>100</v>
      </c>
      <c r="BE111" s="27" t="s">
        <v>101</v>
      </c>
      <c r="BF111" s="1400" t="s">
        <v>748</v>
      </c>
      <c r="BG111" s="1241">
        <v>43118</v>
      </c>
      <c r="BH111" s="1241">
        <v>43149</v>
      </c>
      <c r="BI111" s="1241">
        <v>43177</v>
      </c>
      <c r="BJ111" s="1241">
        <v>43208</v>
      </c>
      <c r="BK111" s="1241">
        <v>43238</v>
      </c>
      <c r="BL111" s="1241">
        <v>43269</v>
      </c>
      <c r="BM111" s="1241">
        <v>43299</v>
      </c>
    </row>
    <row r="112" spans="1:65" x14ac:dyDescent="0.25">
      <c r="A112" s="37" t="s">
        <v>159</v>
      </c>
      <c r="B112" s="15" t="s">
        <v>56</v>
      </c>
      <c r="C112" s="53">
        <f>SUM(V112                                                                                                                                                                                                                       : INDEX(V112:AG112,$B$2))</f>
        <v>730</v>
      </c>
      <c r="D112" s="53">
        <f>SUM(AH112                                                                                                                                                                                                                        : INDEX(AH112:AS112,$B$2))</f>
        <v>638</v>
      </c>
      <c r="E112" s="53">
        <f>SUM(AT112                                                                                                                                                                                                                        : INDEX(AT112:BE112,$B$2))</f>
        <v>2554</v>
      </c>
      <c r="F112" s="53">
        <f>SUM(BG112                                                                                                                                                                                                                          : INDEX(BG112:BR112,$B$2))</f>
        <v>3814</v>
      </c>
      <c r="H112" s="4">
        <f>SUM(V112:X112)</f>
        <v>233</v>
      </c>
      <c r="I112" s="4">
        <f t="shared" ref="I112:I121" si="164">SUM(Y112:AA112)</f>
        <v>371</v>
      </c>
      <c r="J112" s="4">
        <f>SUM(AB112:AD112)</f>
        <v>338</v>
      </c>
      <c r="K112" s="4">
        <f t="shared" ref="K112:K121" si="165">SUM(AE112:AG112)</f>
        <v>458</v>
      </c>
      <c r="L112" s="4">
        <f t="shared" ref="L112:L121" si="166">SUM(AH112:AJ112)</f>
        <v>222</v>
      </c>
      <c r="M112" s="4">
        <f t="shared" ref="M112:M121" si="167">SUM(AK112:AM112)</f>
        <v>340</v>
      </c>
      <c r="N112" s="4">
        <f t="shared" ref="N112:N121" si="168">SUM(AN112:AP112)</f>
        <v>255.5</v>
      </c>
      <c r="O112" s="4">
        <f t="shared" ref="O112:O121" si="169">SUM(AQ112:AS112)</f>
        <v>376</v>
      </c>
      <c r="P112" s="4">
        <f>SUM(AT112:AV112)</f>
        <v>651.5</v>
      </c>
      <c r="Q112" s="4">
        <f t="shared" ref="Q112:Q121" si="170">SUM(AW112:AY112)</f>
        <v>1534</v>
      </c>
      <c r="R112" s="4">
        <f t="shared" ref="R112:R121" si="171">SUM(AZ112:BB112)</f>
        <v>1664.5</v>
      </c>
      <c r="S112" s="4">
        <f t="shared" ref="S112:S121" si="172">SUM(BC112:BE112)</f>
        <v>1967.5</v>
      </c>
      <c r="T112" s="152">
        <f>SUM(BG112:BI112)</f>
        <v>1583.5</v>
      </c>
      <c r="V112">
        <v>60</v>
      </c>
      <c r="W112">
        <v>58</v>
      </c>
      <c r="X112">
        <v>115</v>
      </c>
      <c r="Y112">
        <v>150</v>
      </c>
      <c r="Z112">
        <v>99.5</v>
      </c>
      <c r="AA112">
        <v>121.5</v>
      </c>
      <c r="AB112">
        <v>126</v>
      </c>
      <c r="AC112">
        <v>70.5</v>
      </c>
      <c r="AD112">
        <v>141.5</v>
      </c>
      <c r="AE112">
        <v>141.5</v>
      </c>
      <c r="AF112">
        <v>124</v>
      </c>
      <c r="AG112">
        <v>192.5</v>
      </c>
      <c r="AH112">
        <v>47</v>
      </c>
      <c r="AI112">
        <v>55</v>
      </c>
      <c r="AJ112">
        <v>120</v>
      </c>
      <c r="AK112">
        <v>152</v>
      </c>
      <c r="AL112">
        <v>88</v>
      </c>
      <c r="AM112">
        <v>100</v>
      </c>
      <c r="AN112">
        <v>76</v>
      </c>
      <c r="AO112">
        <v>73.5</v>
      </c>
      <c r="AP112">
        <v>106</v>
      </c>
      <c r="AQ112">
        <v>92</v>
      </c>
      <c r="AR112">
        <v>118.5</v>
      </c>
      <c r="AS112" s="4">
        <v>165.5</v>
      </c>
      <c r="AT112">
        <v>172.5</v>
      </c>
      <c r="AU112">
        <v>194.5</v>
      </c>
      <c r="AV112">
        <v>284.5</v>
      </c>
      <c r="AW112">
        <v>449</v>
      </c>
      <c r="AX112">
        <v>440.5</v>
      </c>
      <c r="AY112">
        <v>644.5</v>
      </c>
      <c r="AZ112">
        <v>368.5</v>
      </c>
      <c r="BA112">
        <v>509</v>
      </c>
      <c r="BB112">
        <v>787</v>
      </c>
      <c r="BC112">
        <v>724</v>
      </c>
      <c r="BD112">
        <v>519.5</v>
      </c>
      <c r="BE112">
        <v>724</v>
      </c>
      <c r="BG112">
        <v>369</v>
      </c>
      <c r="BH112">
        <v>417.5</v>
      </c>
      <c r="BI112">
        <v>797</v>
      </c>
      <c r="BJ112">
        <v>541</v>
      </c>
      <c r="BK112">
        <v>708.5</v>
      </c>
      <c r="BL112" s="153">
        <v>694</v>
      </c>
      <c r="BM112" s="1435">
        <v>287</v>
      </c>
    </row>
    <row r="113" spans="1:65" x14ac:dyDescent="0.25">
      <c r="A113" s="37" t="s">
        <v>160</v>
      </c>
      <c r="B113" s="19" t="s">
        <v>43</v>
      </c>
      <c r="C113" s="53">
        <f>SUM(V113                                                                                                                                                                                                                       : INDEX(V113:AG113,$B$2))</f>
        <v>648</v>
      </c>
      <c r="D113" s="53">
        <f>SUM(AH113                                                                                                                                                                                                                        : INDEX(AH113:AS113,$B$2))</f>
        <v>821</v>
      </c>
      <c r="E113" s="53">
        <f>SUM(AT113                                                                                                                                                                                                                        : INDEX(AT113:BE113,$B$2))</f>
        <v>1540.5</v>
      </c>
      <c r="F113" s="53">
        <f>SUM(BG113                                                                                                                                                                                                                          : INDEX(BG113:BR113,$B$2))</f>
        <v>1248.5</v>
      </c>
      <c r="H113" s="4">
        <f t="shared" ref="H113:H121" si="173">SUM(V113:X113)</f>
        <v>174</v>
      </c>
      <c r="I113" s="4">
        <f t="shared" si="164"/>
        <v>338</v>
      </c>
      <c r="J113" s="4">
        <f t="shared" ref="J113:J121" si="174">SUM(AB113:AD113)</f>
        <v>359</v>
      </c>
      <c r="K113" s="4">
        <f t="shared" si="165"/>
        <v>573</v>
      </c>
      <c r="L113" s="4">
        <f t="shared" si="166"/>
        <v>283</v>
      </c>
      <c r="M113" s="4">
        <f t="shared" si="167"/>
        <v>418</v>
      </c>
      <c r="N113" s="4">
        <f t="shared" si="168"/>
        <v>521</v>
      </c>
      <c r="O113" s="4">
        <f t="shared" si="169"/>
        <v>664</v>
      </c>
      <c r="P113" s="4">
        <f t="shared" ref="P113:P121" si="175">SUM(AT113:AV113)</f>
        <v>508</v>
      </c>
      <c r="Q113" s="4">
        <f t="shared" si="170"/>
        <v>808.5</v>
      </c>
      <c r="R113" s="4">
        <f t="shared" si="171"/>
        <v>809</v>
      </c>
      <c r="S113" s="4">
        <f t="shared" si="172"/>
        <v>1096</v>
      </c>
      <c r="T113" s="152">
        <f t="shared" ref="T113:T120" si="176">SUM(BG113:BI113)</f>
        <v>477</v>
      </c>
      <c r="V113">
        <v>53</v>
      </c>
      <c r="W113">
        <v>24</v>
      </c>
      <c r="X113">
        <v>97</v>
      </c>
      <c r="Y113">
        <v>108</v>
      </c>
      <c r="Z113">
        <v>90</v>
      </c>
      <c r="AA113">
        <v>140</v>
      </c>
      <c r="AB113">
        <v>136</v>
      </c>
      <c r="AC113">
        <v>102</v>
      </c>
      <c r="AD113">
        <v>121</v>
      </c>
      <c r="AE113">
        <v>96</v>
      </c>
      <c r="AF113">
        <v>200</v>
      </c>
      <c r="AG113">
        <v>277</v>
      </c>
      <c r="AH113">
        <v>19</v>
      </c>
      <c r="AI113">
        <v>35</v>
      </c>
      <c r="AJ113">
        <v>229</v>
      </c>
      <c r="AK113">
        <v>116</v>
      </c>
      <c r="AL113">
        <v>102</v>
      </c>
      <c r="AM113">
        <v>200</v>
      </c>
      <c r="AN113">
        <v>120</v>
      </c>
      <c r="AO113">
        <v>139</v>
      </c>
      <c r="AP113">
        <v>262</v>
      </c>
      <c r="AQ113">
        <v>139</v>
      </c>
      <c r="AR113">
        <v>205</v>
      </c>
      <c r="AS113" s="4">
        <v>320</v>
      </c>
      <c r="AT113">
        <v>90</v>
      </c>
      <c r="AU113">
        <v>158</v>
      </c>
      <c r="AV113">
        <v>260</v>
      </c>
      <c r="AW113">
        <v>253</v>
      </c>
      <c r="AX113">
        <v>218.5</v>
      </c>
      <c r="AY113">
        <v>337</v>
      </c>
      <c r="AZ113">
        <v>224</v>
      </c>
      <c r="BA113">
        <v>285.5</v>
      </c>
      <c r="BB113">
        <v>299.5</v>
      </c>
      <c r="BC113">
        <v>193</v>
      </c>
      <c r="BD113">
        <v>325</v>
      </c>
      <c r="BE113">
        <v>578</v>
      </c>
      <c r="BG113">
        <v>178</v>
      </c>
      <c r="BH113">
        <v>42</v>
      </c>
      <c r="BI113">
        <v>257</v>
      </c>
      <c r="BJ113">
        <v>124</v>
      </c>
      <c r="BK113">
        <v>149</v>
      </c>
      <c r="BL113" s="153">
        <v>306</v>
      </c>
      <c r="BM113" s="1435">
        <v>192.5</v>
      </c>
    </row>
    <row r="114" spans="1:65" x14ac:dyDescent="0.25">
      <c r="A114" s="37" t="s">
        <v>161</v>
      </c>
      <c r="B114" s="19" t="s">
        <v>44</v>
      </c>
      <c r="C114" s="53">
        <f>SUM(V114                                                                                                                                                                                                                       : INDEX(V114:AG114,$B$2))</f>
        <v>628</v>
      </c>
      <c r="D114" s="53">
        <f>SUM(AH114                                                                                                                                                                                                                        : INDEX(AH114:AS114,$B$2))</f>
        <v>649.5</v>
      </c>
      <c r="E114" s="53">
        <f>SUM(AT114                                                                                                                                                                                                                        : INDEX(AT114:BE114,$B$2))</f>
        <v>883</v>
      </c>
      <c r="F114" s="53">
        <f>SUM(BG114                                                                                                                                                                                                                          : INDEX(BG114:BR114,$B$2))</f>
        <v>588.5</v>
      </c>
      <c r="H114" s="4">
        <f t="shared" si="173"/>
        <v>167</v>
      </c>
      <c r="I114" s="4">
        <f t="shared" si="164"/>
        <v>352</v>
      </c>
      <c r="J114" s="4">
        <f t="shared" si="174"/>
        <v>294.5</v>
      </c>
      <c r="K114" s="4">
        <f t="shared" si="165"/>
        <v>449.5</v>
      </c>
      <c r="L114" s="4">
        <f t="shared" si="166"/>
        <v>134</v>
      </c>
      <c r="M114" s="4">
        <f t="shared" si="167"/>
        <v>382.5</v>
      </c>
      <c r="N114" s="4">
        <f t="shared" si="168"/>
        <v>379</v>
      </c>
      <c r="O114" s="4">
        <f t="shared" si="169"/>
        <v>585.5</v>
      </c>
      <c r="P114" s="4">
        <f t="shared" si="175"/>
        <v>353</v>
      </c>
      <c r="Q114" s="4">
        <f t="shared" si="170"/>
        <v>409</v>
      </c>
      <c r="R114" s="4">
        <f t="shared" si="171"/>
        <v>435</v>
      </c>
      <c r="S114" s="4">
        <f t="shared" si="172"/>
        <v>419</v>
      </c>
      <c r="T114" s="152">
        <f t="shared" si="176"/>
        <v>187</v>
      </c>
      <c r="V114">
        <v>76</v>
      </c>
      <c r="W114">
        <v>54</v>
      </c>
      <c r="X114">
        <v>37</v>
      </c>
      <c r="Y114">
        <v>115</v>
      </c>
      <c r="Z114">
        <v>119</v>
      </c>
      <c r="AA114">
        <v>118</v>
      </c>
      <c r="AB114">
        <v>109</v>
      </c>
      <c r="AC114">
        <v>74</v>
      </c>
      <c r="AD114">
        <v>111.5</v>
      </c>
      <c r="AE114">
        <v>95</v>
      </c>
      <c r="AF114">
        <v>99</v>
      </c>
      <c r="AG114">
        <v>255.5</v>
      </c>
      <c r="AH114">
        <v>62</v>
      </c>
      <c r="AI114">
        <v>21</v>
      </c>
      <c r="AJ114">
        <v>51</v>
      </c>
      <c r="AK114">
        <v>150</v>
      </c>
      <c r="AL114">
        <v>100</v>
      </c>
      <c r="AM114">
        <v>132.5</v>
      </c>
      <c r="AN114">
        <v>133</v>
      </c>
      <c r="AO114">
        <v>95</v>
      </c>
      <c r="AP114">
        <v>151</v>
      </c>
      <c r="AQ114">
        <v>166</v>
      </c>
      <c r="AR114">
        <v>229</v>
      </c>
      <c r="AS114" s="4">
        <v>190.5</v>
      </c>
      <c r="AT114">
        <v>83</v>
      </c>
      <c r="AU114">
        <v>69</v>
      </c>
      <c r="AV114">
        <v>201</v>
      </c>
      <c r="AW114">
        <v>102</v>
      </c>
      <c r="AX114">
        <v>158</v>
      </c>
      <c r="AY114">
        <v>149</v>
      </c>
      <c r="AZ114">
        <v>121</v>
      </c>
      <c r="BA114">
        <v>163.5</v>
      </c>
      <c r="BB114">
        <v>150.5</v>
      </c>
      <c r="BC114">
        <v>125</v>
      </c>
      <c r="BD114">
        <v>92</v>
      </c>
      <c r="BE114">
        <v>202</v>
      </c>
      <c r="BG114">
        <v>92</v>
      </c>
      <c r="BH114">
        <v>46</v>
      </c>
      <c r="BI114">
        <v>49</v>
      </c>
      <c r="BJ114">
        <v>89</v>
      </c>
      <c r="BK114">
        <v>92</v>
      </c>
      <c r="BL114" s="153">
        <v>113</v>
      </c>
      <c r="BM114" s="1435">
        <v>107.5</v>
      </c>
    </row>
    <row r="115" spans="1:65" x14ac:dyDescent="0.25">
      <c r="A115" s="37" t="s">
        <v>162</v>
      </c>
      <c r="B115" s="19" t="s">
        <v>45</v>
      </c>
      <c r="C115" s="53">
        <f>SUM(V115                                                                                                                                                                                                                       : INDEX(V115:AG115,$B$2))</f>
        <v>818</v>
      </c>
      <c r="D115" s="53">
        <f>SUM(AH115                                                                                                                                                                                                                        : INDEX(AH115:AS115,$B$2))</f>
        <v>784</v>
      </c>
      <c r="E115" s="53">
        <f>SUM(AT115                                                                                                                                                                                                                        : INDEX(AT115:BE115,$B$2))</f>
        <v>1081.5</v>
      </c>
      <c r="F115" s="53">
        <f>SUM(BG115                                                                                                                                                                                                                          : INDEX(BG115:BR115,$B$2))</f>
        <v>759</v>
      </c>
      <c r="H115" s="4">
        <f t="shared" si="173"/>
        <v>289</v>
      </c>
      <c r="I115" s="4">
        <f t="shared" si="164"/>
        <v>368</v>
      </c>
      <c r="J115" s="4">
        <f t="shared" si="174"/>
        <v>402</v>
      </c>
      <c r="K115" s="4">
        <f t="shared" si="165"/>
        <v>526</v>
      </c>
      <c r="L115" s="4">
        <f t="shared" si="166"/>
        <v>259.5</v>
      </c>
      <c r="M115" s="4">
        <f t="shared" si="167"/>
        <v>381.5</v>
      </c>
      <c r="N115" s="4">
        <f t="shared" si="168"/>
        <v>403</v>
      </c>
      <c r="O115" s="4">
        <f t="shared" si="169"/>
        <v>825</v>
      </c>
      <c r="P115" s="4">
        <f t="shared" si="175"/>
        <v>530</v>
      </c>
      <c r="Q115" s="4">
        <f t="shared" si="170"/>
        <v>402.5</v>
      </c>
      <c r="R115" s="4">
        <f t="shared" si="171"/>
        <v>532.5</v>
      </c>
      <c r="S115" s="4">
        <f t="shared" si="172"/>
        <v>482.5</v>
      </c>
      <c r="T115" s="152">
        <f t="shared" si="176"/>
        <v>373</v>
      </c>
      <c r="V115">
        <v>77</v>
      </c>
      <c r="W115">
        <v>86</v>
      </c>
      <c r="X115">
        <v>126</v>
      </c>
      <c r="Y115">
        <v>84</v>
      </c>
      <c r="Z115">
        <v>94.5</v>
      </c>
      <c r="AA115">
        <v>189.5</v>
      </c>
      <c r="AB115">
        <v>161</v>
      </c>
      <c r="AC115">
        <v>95</v>
      </c>
      <c r="AD115">
        <v>146</v>
      </c>
      <c r="AE115">
        <v>110</v>
      </c>
      <c r="AF115">
        <v>197</v>
      </c>
      <c r="AG115">
        <v>219</v>
      </c>
      <c r="AH115">
        <v>70.5</v>
      </c>
      <c r="AI115">
        <v>77</v>
      </c>
      <c r="AJ115">
        <v>112</v>
      </c>
      <c r="AK115">
        <v>50</v>
      </c>
      <c r="AL115">
        <v>134</v>
      </c>
      <c r="AM115">
        <v>197.5</v>
      </c>
      <c r="AN115">
        <v>143</v>
      </c>
      <c r="AO115">
        <v>129</v>
      </c>
      <c r="AP115">
        <v>131</v>
      </c>
      <c r="AQ115">
        <v>88</v>
      </c>
      <c r="AR115">
        <v>267</v>
      </c>
      <c r="AS115" s="4">
        <v>470</v>
      </c>
      <c r="AT115">
        <v>173</v>
      </c>
      <c r="AU115">
        <v>208</v>
      </c>
      <c r="AV115">
        <v>149</v>
      </c>
      <c r="AW115">
        <v>101</v>
      </c>
      <c r="AX115">
        <v>126</v>
      </c>
      <c r="AY115">
        <v>175.5</v>
      </c>
      <c r="AZ115">
        <v>149</v>
      </c>
      <c r="BA115">
        <v>121.5</v>
      </c>
      <c r="BB115">
        <v>262</v>
      </c>
      <c r="BC115">
        <v>100</v>
      </c>
      <c r="BD115">
        <v>147</v>
      </c>
      <c r="BE115">
        <v>235.5</v>
      </c>
      <c r="BG115">
        <v>63</v>
      </c>
      <c r="BH115">
        <v>110</v>
      </c>
      <c r="BI115">
        <v>200</v>
      </c>
      <c r="BJ115">
        <v>31</v>
      </c>
      <c r="BK115">
        <v>141</v>
      </c>
      <c r="BL115" s="153">
        <v>157</v>
      </c>
      <c r="BM115" s="1435">
        <v>57</v>
      </c>
    </row>
    <row r="116" spans="1:65" x14ac:dyDescent="0.25">
      <c r="A116" s="37" t="s">
        <v>163</v>
      </c>
      <c r="B116" s="19" t="s">
        <v>46</v>
      </c>
      <c r="C116" s="53">
        <f>SUM(V116                                                                                                                                                                                                                       : INDEX(V116:AG116,$B$2))</f>
        <v>579</v>
      </c>
      <c r="D116" s="53">
        <f>SUM(AH116                                                                                                                                                                                                                        : INDEX(AH116:AS116,$B$2))</f>
        <v>662.5</v>
      </c>
      <c r="E116" s="53">
        <f>SUM(AT116                                                                                                                                                                                                                        : INDEX(AT116:BE116,$B$2))</f>
        <v>745.5</v>
      </c>
      <c r="F116" s="53">
        <f>SUM(BG116                                                                                                                                                                                                                          : INDEX(BG116:BR116,$B$2))</f>
        <v>390.5</v>
      </c>
      <c r="H116" s="4">
        <f t="shared" si="173"/>
        <v>179</v>
      </c>
      <c r="I116" s="4">
        <f t="shared" si="164"/>
        <v>312</v>
      </c>
      <c r="J116" s="4">
        <f t="shared" si="174"/>
        <v>383</v>
      </c>
      <c r="K116" s="4">
        <f t="shared" si="165"/>
        <v>504.5</v>
      </c>
      <c r="L116" s="4">
        <f t="shared" si="166"/>
        <v>242.5</v>
      </c>
      <c r="M116" s="4">
        <f t="shared" si="167"/>
        <v>325</v>
      </c>
      <c r="N116" s="4">
        <f t="shared" si="168"/>
        <v>400</v>
      </c>
      <c r="O116" s="4">
        <f t="shared" si="169"/>
        <v>419.5</v>
      </c>
      <c r="P116" s="4">
        <f t="shared" si="175"/>
        <v>493</v>
      </c>
      <c r="Q116" s="4">
        <f t="shared" si="170"/>
        <v>190.5</v>
      </c>
      <c r="R116" s="4">
        <f t="shared" si="171"/>
        <v>193</v>
      </c>
      <c r="S116" s="4">
        <f t="shared" si="172"/>
        <v>170</v>
      </c>
      <c r="T116" s="152">
        <f t="shared" si="176"/>
        <v>221</v>
      </c>
      <c r="V116">
        <v>53</v>
      </c>
      <c r="W116">
        <v>43</v>
      </c>
      <c r="X116">
        <v>83</v>
      </c>
      <c r="Y116">
        <v>106</v>
      </c>
      <c r="Z116">
        <v>114</v>
      </c>
      <c r="AA116">
        <v>92</v>
      </c>
      <c r="AB116">
        <v>88</v>
      </c>
      <c r="AC116">
        <v>116</v>
      </c>
      <c r="AD116">
        <v>179</v>
      </c>
      <c r="AE116">
        <v>128.5</v>
      </c>
      <c r="AF116">
        <v>183</v>
      </c>
      <c r="AG116">
        <v>193</v>
      </c>
      <c r="AH116">
        <v>49.5</v>
      </c>
      <c r="AI116">
        <v>46</v>
      </c>
      <c r="AJ116">
        <v>147</v>
      </c>
      <c r="AK116">
        <v>164</v>
      </c>
      <c r="AL116">
        <v>78</v>
      </c>
      <c r="AM116">
        <v>83</v>
      </c>
      <c r="AN116">
        <v>95</v>
      </c>
      <c r="AO116">
        <v>128</v>
      </c>
      <c r="AP116">
        <v>177</v>
      </c>
      <c r="AQ116">
        <v>150.5</v>
      </c>
      <c r="AR116">
        <v>112.5</v>
      </c>
      <c r="AS116" s="4">
        <v>156.5</v>
      </c>
      <c r="AT116">
        <v>62</v>
      </c>
      <c r="AU116">
        <v>152</v>
      </c>
      <c r="AV116">
        <v>279</v>
      </c>
      <c r="AW116">
        <v>79.5</v>
      </c>
      <c r="AX116">
        <v>53</v>
      </c>
      <c r="AY116">
        <v>58</v>
      </c>
      <c r="AZ116">
        <v>62</v>
      </c>
      <c r="BA116">
        <v>50</v>
      </c>
      <c r="BB116">
        <v>81</v>
      </c>
      <c r="BC116">
        <v>27</v>
      </c>
      <c r="BD116">
        <v>57</v>
      </c>
      <c r="BE116">
        <v>86</v>
      </c>
      <c r="BG116">
        <v>62</v>
      </c>
      <c r="BH116">
        <v>42</v>
      </c>
      <c r="BI116">
        <v>117</v>
      </c>
      <c r="BJ116">
        <v>47</v>
      </c>
      <c r="BK116">
        <v>49.5</v>
      </c>
      <c r="BL116" s="153">
        <v>42</v>
      </c>
      <c r="BM116" s="1435">
        <v>31</v>
      </c>
    </row>
    <row r="117" spans="1:65" x14ac:dyDescent="0.25">
      <c r="A117" s="37" t="s">
        <v>164</v>
      </c>
      <c r="B117" s="19" t="s">
        <v>47</v>
      </c>
      <c r="C117" s="53">
        <f>SUM(V117                                                                                                                                                                                                                       : INDEX(V117:AG117,$B$2))</f>
        <v>519.5</v>
      </c>
      <c r="D117" s="53">
        <f>SUM(AH117                                                                                                                                                                                                                        : INDEX(AH117:AS117,$B$2))</f>
        <v>729</v>
      </c>
      <c r="E117" s="53">
        <f>SUM(AT117                                                                                                                                                                                                                        : INDEX(AT117:BE117,$B$2))</f>
        <v>1293.5</v>
      </c>
      <c r="F117" s="53">
        <f>SUM(BG117                                                                                                                                                                                                                          : INDEX(BG117:BR117,$B$2))</f>
        <v>349</v>
      </c>
      <c r="H117" s="4">
        <f t="shared" si="173"/>
        <v>104</v>
      </c>
      <c r="I117" s="4">
        <f t="shared" si="164"/>
        <v>287.5</v>
      </c>
      <c r="J117" s="4">
        <f t="shared" si="174"/>
        <v>392</v>
      </c>
      <c r="K117" s="4">
        <f t="shared" si="165"/>
        <v>679</v>
      </c>
      <c r="L117" s="4">
        <f t="shared" si="166"/>
        <v>239</v>
      </c>
      <c r="M117" s="4">
        <f t="shared" si="167"/>
        <v>363</v>
      </c>
      <c r="N117" s="4">
        <f t="shared" si="168"/>
        <v>403.5</v>
      </c>
      <c r="O117" s="4">
        <f t="shared" si="169"/>
        <v>643.5</v>
      </c>
      <c r="P117" s="4">
        <f t="shared" si="175"/>
        <v>151</v>
      </c>
      <c r="Q117" s="4">
        <f t="shared" si="170"/>
        <v>1027.5</v>
      </c>
      <c r="R117" s="4">
        <f t="shared" si="171"/>
        <v>330.5</v>
      </c>
      <c r="S117" s="4">
        <f t="shared" si="172"/>
        <v>105.5</v>
      </c>
      <c r="T117" s="152">
        <f t="shared" si="176"/>
        <v>170</v>
      </c>
      <c r="V117">
        <v>30</v>
      </c>
      <c r="W117">
        <v>39</v>
      </c>
      <c r="X117">
        <v>35</v>
      </c>
      <c r="Y117">
        <v>77</v>
      </c>
      <c r="Z117">
        <v>99</v>
      </c>
      <c r="AA117">
        <v>111.5</v>
      </c>
      <c r="AB117">
        <v>128</v>
      </c>
      <c r="AC117">
        <v>94</v>
      </c>
      <c r="AD117">
        <v>170</v>
      </c>
      <c r="AE117">
        <v>120</v>
      </c>
      <c r="AF117">
        <v>278</v>
      </c>
      <c r="AG117">
        <v>281</v>
      </c>
      <c r="AH117">
        <v>60</v>
      </c>
      <c r="AI117">
        <v>56</v>
      </c>
      <c r="AJ117">
        <v>123</v>
      </c>
      <c r="AK117">
        <v>107</v>
      </c>
      <c r="AL117">
        <v>95</v>
      </c>
      <c r="AM117">
        <v>161</v>
      </c>
      <c r="AN117">
        <v>127</v>
      </c>
      <c r="AO117">
        <v>131.5</v>
      </c>
      <c r="AP117">
        <v>145</v>
      </c>
      <c r="AQ117">
        <v>123</v>
      </c>
      <c r="AR117">
        <v>215</v>
      </c>
      <c r="AS117" s="4">
        <v>305.5</v>
      </c>
      <c r="AT117">
        <v>34</v>
      </c>
      <c r="AU117">
        <v>37</v>
      </c>
      <c r="AV117">
        <v>80</v>
      </c>
      <c r="AW117">
        <v>105</v>
      </c>
      <c r="AX117">
        <v>777</v>
      </c>
      <c r="AY117">
        <v>145.5</v>
      </c>
      <c r="AZ117">
        <v>115</v>
      </c>
      <c r="BA117">
        <v>83.5</v>
      </c>
      <c r="BB117">
        <v>132</v>
      </c>
      <c r="BC117">
        <v>29</v>
      </c>
      <c r="BD117">
        <v>25</v>
      </c>
      <c r="BE117">
        <v>51.5</v>
      </c>
      <c r="BG117">
        <v>34</v>
      </c>
      <c r="BH117">
        <v>48</v>
      </c>
      <c r="BI117">
        <v>88</v>
      </c>
      <c r="BJ117">
        <v>38</v>
      </c>
      <c r="BK117">
        <v>39</v>
      </c>
      <c r="BL117" s="153">
        <v>55</v>
      </c>
      <c r="BM117" s="1435">
        <v>47</v>
      </c>
    </row>
    <row r="118" spans="1:65" x14ac:dyDescent="0.25">
      <c r="A118" s="37" t="s">
        <v>165</v>
      </c>
      <c r="B118" s="19" t="s">
        <v>48</v>
      </c>
      <c r="C118" s="53">
        <f>SUM(V118                                                                                                                                                                                                                       : INDEX(V118:AG118,$B$2))</f>
        <v>171.5</v>
      </c>
      <c r="D118" s="53">
        <f>SUM(AH118                                                                                                                                                                                                                        : INDEX(AH118:AS118,$B$2))</f>
        <v>576</v>
      </c>
      <c r="E118" s="53">
        <f>SUM(AT118                                                                                                                                                                                                                        : INDEX(AT118:BE118,$B$2))</f>
        <v>707.5</v>
      </c>
      <c r="F118" s="53">
        <f>SUM(BG118                                                                                                                                                                                                                          : INDEX(BG118:BR118,$B$2))</f>
        <v>447</v>
      </c>
      <c r="H118" s="4">
        <f t="shared" si="173"/>
        <v>59</v>
      </c>
      <c r="I118" s="4">
        <f t="shared" si="164"/>
        <v>79.5</v>
      </c>
      <c r="J118" s="4">
        <f t="shared" si="174"/>
        <v>154.5</v>
      </c>
      <c r="K118" s="4">
        <f t="shared" si="165"/>
        <v>383</v>
      </c>
      <c r="L118" s="4">
        <f t="shared" si="166"/>
        <v>178</v>
      </c>
      <c r="M118" s="4">
        <f t="shared" si="167"/>
        <v>299</v>
      </c>
      <c r="N118" s="4">
        <f t="shared" si="168"/>
        <v>317</v>
      </c>
      <c r="O118" s="4">
        <f t="shared" si="169"/>
        <v>506.5</v>
      </c>
      <c r="P118" s="4">
        <f t="shared" si="175"/>
        <v>273.5</v>
      </c>
      <c r="Q118" s="4">
        <f t="shared" si="170"/>
        <v>327.5</v>
      </c>
      <c r="R118" s="4">
        <f t="shared" si="171"/>
        <v>331.5</v>
      </c>
      <c r="S118" s="4">
        <f t="shared" si="172"/>
        <v>408.5</v>
      </c>
      <c r="T118" s="152">
        <f t="shared" si="176"/>
        <v>138</v>
      </c>
      <c r="V118">
        <v>24</v>
      </c>
      <c r="W118">
        <v>13</v>
      </c>
      <c r="X118">
        <v>22</v>
      </c>
      <c r="Y118">
        <v>18</v>
      </c>
      <c r="Z118">
        <v>28</v>
      </c>
      <c r="AA118">
        <v>33.5</v>
      </c>
      <c r="AB118">
        <v>33</v>
      </c>
      <c r="AC118">
        <v>41.5</v>
      </c>
      <c r="AD118">
        <v>80</v>
      </c>
      <c r="AE118">
        <v>67</v>
      </c>
      <c r="AF118">
        <v>126</v>
      </c>
      <c r="AG118">
        <v>190</v>
      </c>
      <c r="AH118">
        <v>41</v>
      </c>
      <c r="AI118">
        <v>44</v>
      </c>
      <c r="AJ118">
        <v>93</v>
      </c>
      <c r="AK118">
        <v>70</v>
      </c>
      <c r="AL118">
        <v>75</v>
      </c>
      <c r="AM118">
        <v>154</v>
      </c>
      <c r="AN118">
        <v>99</v>
      </c>
      <c r="AO118">
        <v>75</v>
      </c>
      <c r="AP118">
        <v>143</v>
      </c>
      <c r="AQ118">
        <v>85.5</v>
      </c>
      <c r="AR118">
        <v>135</v>
      </c>
      <c r="AS118" s="4">
        <v>286</v>
      </c>
      <c r="AT118">
        <v>75.5</v>
      </c>
      <c r="AU118">
        <v>63</v>
      </c>
      <c r="AV118">
        <v>135</v>
      </c>
      <c r="AW118">
        <v>113</v>
      </c>
      <c r="AX118">
        <v>113</v>
      </c>
      <c r="AY118">
        <v>101.5</v>
      </c>
      <c r="AZ118">
        <v>106.5</v>
      </c>
      <c r="BA118">
        <v>107</v>
      </c>
      <c r="BB118">
        <v>118</v>
      </c>
      <c r="BC118">
        <v>102</v>
      </c>
      <c r="BD118">
        <v>122.5</v>
      </c>
      <c r="BE118">
        <v>184</v>
      </c>
      <c r="BG118">
        <v>36</v>
      </c>
      <c r="BH118">
        <v>28</v>
      </c>
      <c r="BI118">
        <v>74</v>
      </c>
      <c r="BJ118">
        <v>56</v>
      </c>
      <c r="BK118">
        <v>86</v>
      </c>
      <c r="BL118" s="153">
        <v>99</v>
      </c>
      <c r="BM118" s="1435">
        <v>68</v>
      </c>
    </row>
    <row r="119" spans="1:65" x14ac:dyDescent="0.25">
      <c r="A119" s="37" t="s">
        <v>166</v>
      </c>
      <c r="B119" s="19" t="s">
        <v>49</v>
      </c>
      <c r="C119" s="53">
        <f>SUM(V119                                                                                                                                                                                                                       : INDEX(V119:AG119,$B$2))</f>
        <v>0</v>
      </c>
      <c r="D119" s="53">
        <f>SUM(AH119                                                                                                                                                                                                                        : INDEX(AH119:AS119,$B$2))</f>
        <v>0</v>
      </c>
      <c r="E119" s="53">
        <f>SUM(AT119                                                                                                                                                                                                                        : INDEX(AT119:BE119,$B$2))</f>
        <v>201.5</v>
      </c>
      <c r="F119" s="53">
        <f>SUM(BG119                                                                                                                                                                                                                          : INDEX(BG119:BR119,$B$2))</f>
        <v>336.5</v>
      </c>
      <c r="H119" s="4">
        <f t="shared" si="173"/>
        <v>0</v>
      </c>
      <c r="I119" s="4">
        <f t="shared" si="164"/>
        <v>0</v>
      </c>
      <c r="J119" s="4">
        <f t="shared" si="174"/>
        <v>0</v>
      </c>
      <c r="K119" s="4">
        <f t="shared" si="165"/>
        <v>0</v>
      </c>
      <c r="L119" s="4">
        <f t="shared" si="166"/>
        <v>0</v>
      </c>
      <c r="M119" s="4">
        <f t="shared" si="167"/>
        <v>0</v>
      </c>
      <c r="N119" s="4">
        <f t="shared" si="168"/>
        <v>0</v>
      </c>
      <c r="O119" s="4">
        <f t="shared" si="169"/>
        <v>0</v>
      </c>
      <c r="P119" s="4">
        <f t="shared" si="175"/>
        <v>76</v>
      </c>
      <c r="Q119" s="4">
        <f t="shared" si="170"/>
        <v>100.5</v>
      </c>
      <c r="R119" s="4">
        <f t="shared" si="171"/>
        <v>106</v>
      </c>
      <c r="S119" s="4">
        <f t="shared" si="172"/>
        <v>140</v>
      </c>
      <c r="T119" s="152">
        <f t="shared" si="176"/>
        <v>139.5</v>
      </c>
      <c r="U119" s="7"/>
      <c r="AS119" s="4"/>
      <c r="AU119">
        <v>36.5</v>
      </c>
      <c r="AV119">
        <v>39.5</v>
      </c>
      <c r="AW119">
        <v>56.5</v>
      </c>
      <c r="AX119">
        <v>29</v>
      </c>
      <c r="AY119">
        <v>15</v>
      </c>
      <c r="AZ119">
        <v>25</v>
      </c>
      <c r="BA119">
        <v>39</v>
      </c>
      <c r="BB119">
        <v>42</v>
      </c>
      <c r="BC119">
        <v>43</v>
      </c>
      <c r="BD119">
        <v>40</v>
      </c>
      <c r="BE119">
        <v>57</v>
      </c>
      <c r="BG119">
        <v>33</v>
      </c>
      <c r="BH119">
        <v>21.5</v>
      </c>
      <c r="BI119">
        <v>85</v>
      </c>
      <c r="BJ119">
        <v>45</v>
      </c>
      <c r="BK119">
        <v>56</v>
      </c>
      <c r="BL119" s="153">
        <v>50</v>
      </c>
      <c r="BM119" s="1435">
        <v>46</v>
      </c>
    </row>
    <row r="120" spans="1:65" x14ac:dyDescent="0.25">
      <c r="A120" s="37"/>
      <c r="B120" s="3" t="s">
        <v>150</v>
      </c>
      <c r="C120" s="51">
        <f>SUM(C112:C118)</f>
        <v>4094</v>
      </c>
      <c r="D120" s="51">
        <f>SUM(D112:D118)</f>
        <v>4860</v>
      </c>
      <c r="E120" s="51">
        <f>SUM(E112:E118)</f>
        <v>8805.5</v>
      </c>
      <c r="F120" s="53">
        <f>SUM(BG120                                                                                                                                                                                                                          : INDEX(BG120:BR120,$B$2))</f>
        <v>7596.5</v>
      </c>
      <c r="H120" s="4">
        <f t="shared" si="173"/>
        <v>1205</v>
      </c>
      <c r="I120" s="4">
        <f t="shared" si="164"/>
        <v>2108</v>
      </c>
      <c r="J120" s="4">
        <f t="shared" si="174"/>
        <v>2323</v>
      </c>
      <c r="K120" s="4">
        <f t="shared" si="165"/>
        <v>3573</v>
      </c>
      <c r="L120" s="4">
        <f t="shared" si="166"/>
        <v>1558</v>
      </c>
      <c r="M120" s="4">
        <f t="shared" si="167"/>
        <v>2509</v>
      </c>
      <c r="N120" s="4">
        <f t="shared" si="168"/>
        <v>2679</v>
      </c>
      <c r="O120" s="4">
        <f t="shared" si="169"/>
        <v>4020</v>
      </c>
      <c r="P120" s="4">
        <f t="shared" si="175"/>
        <v>2960</v>
      </c>
      <c r="Q120" s="4">
        <f t="shared" si="170"/>
        <v>4699.5</v>
      </c>
      <c r="R120" s="4">
        <f t="shared" si="171"/>
        <v>4296</v>
      </c>
      <c r="S120" s="4">
        <f t="shared" si="172"/>
        <v>4649</v>
      </c>
      <c r="T120" s="152">
        <f t="shared" si="176"/>
        <v>3149.5</v>
      </c>
      <c r="U120" s="7"/>
      <c r="V120" s="44">
        <f>SUM(V112:V118)</f>
        <v>373</v>
      </c>
      <c r="W120" s="44">
        <f>SUM(W112:W118)</f>
        <v>317</v>
      </c>
      <c r="X120" s="44">
        <f>SUM(X112:X118)</f>
        <v>515</v>
      </c>
      <c r="Y120" s="44">
        <f>SUM(Y112:Y118)</f>
        <v>658</v>
      </c>
      <c r="Z120" s="44">
        <f t="shared" ref="Z120:BE120" si="177">SUM(Z112:Z118)</f>
        <v>644</v>
      </c>
      <c r="AA120" s="44">
        <f t="shared" si="177"/>
        <v>806</v>
      </c>
      <c r="AB120" s="44">
        <f t="shared" si="177"/>
        <v>781</v>
      </c>
      <c r="AC120" s="44">
        <f t="shared" si="177"/>
        <v>593</v>
      </c>
      <c r="AD120" s="44">
        <f t="shared" si="177"/>
        <v>949</v>
      </c>
      <c r="AE120" s="44">
        <f t="shared" si="177"/>
        <v>758</v>
      </c>
      <c r="AF120" s="44">
        <f t="shared" si="177"/>
        <v>1207</v>
      </c>
      <c r="AG120" s="44">
        <f t="shared" si="177"/>
        <v>1608</v>
      </c>
      <c r="AH120" s="44">
        <f t="shared" si="177"/>
        <v>349</v>
      </c>
      <c r="AI120" s="44">
        <f t="shared" si="177"/>
        <v>334</v>
      </c>
      <c r="AJ120" s="44">
        <f t="shared" si="177"/>
        <v>875</v>
      </c>
      <c r="AK120" s="44">
        <f>SUM(AK112:AK118)</f>
        <v>809</v>
      </c>
      <c r="AL120" s="44">
        <f t="shared" si="177"/>
        <v>672</v>
      </c>
      <c r="AM120" s="44">
        <f t="shared" si="177"/>
        <v>1028</v>
      </c>
      <c r="AN120" s="44">
        <f t="shared" si="177"/>
        <v>793</v>
      </c>
      <c r="AO120" s="44">
        <f t="shared" si="177"/>
        <v>771</v>
      </c>
      <c r="AP120" s="44">
        <f t="shared" si="177"/>
        <v>1115</v>
      </c>
      <c r="AQ120" s="44">
        <f t="shared" si="177"/>
        <v>844</v>
      </c>
      <c r="AR120" s="44">
        <f t="shared" si="177"/>
        <v>1282</v>
      </c>
      <c r="AS120" s="44">
        <f t="shared" si="177"/>
        <v>1894</v>
      </c>
      <c r="AT120" s="44">
        <f t="shared" si="177"/>
        <v>690</v>
      </c>
      <c r="AU120" s="44">
        <f t="shared" si="177"/>
        <v>881.5</v>
      </c>
      <c r="AV120" s="44">
        <f t="shared" si="177"/>
        <v>1388.5</v>
      </c>
      <c r="AW120" s="44">
        <f t="shared" si="177"/>
        <v>1202.5</v>
      </c>
      <c r="AX120" s="44">
        <f t="shared" si="177"/>
        <v>1886</v>
      </c>
      <c r="AY120" s="44">
        <f t="shared" si="177"/>
        <v>1611</v>
      </c>
      <c r="AZ120" s="44">
        <f t="shared" si="177"/>
        <v>1146</v>
      </c>
      <c r="BA120" s="44">
        <f t="shared" si="177"/>
        <v>1320</v>
      </c>
      <c r="BB120" s="44">
        <f t="shared" si="177"/>
        <v>1830</v>
      </c>
      <c r="BC120" s="44">
        <f t="shared" si="177"/>
        <v>1300</v>
      </c>
      <c r="BD120" s="44">
        <f t="shared" si="177"/>
        <v>1288</v>
      </c>
      <c r="BE120" s="44">
        <f t="shared" si="177"/>
        <v>2061</v>
      </c>
      <c r="BF120" s="53"/>
      <c r="BG120" s="1244">
        <v>834</v>
      </c>
      <c r="BH120" s="1244">
        <v>733.5</v>
      </c>
      <c r="BI120" s="1244">
        <v>1582</v>
      </c>
      <c r="BJ120" s="1244">
        <v>926</v>
      </c>
      <c r="BK120" s="1244">
        <v>1265</v>
      </c>
      <c r="BL120" s="1244">
        <v>1466</v>
      </c>
      <c r="BM120" s="1244">
        <v>790</v>
      </c>
    </row>
    <row r="121" spans="1:65" x14ac:dyDescent="0.25">
      <c r="A121" s="38" t="s">
        <v>204</v>
      </c>
      <c r="B121" s="3" t="s">
        <v>59</v>
      </c>
      <c r="C121" s="51">
        <f>SUM(C112:C119)</f>
        <v>4094</v>
      </c>
      <c r="D121" s="51">
        <f>SUM(D112:D119)</f>
        <v>4860</v>
      </c>
      <c r="E121" s="51">
        <f>SUM(E112:E119)</f>
        <v>9007</v>
      </c>
      <c r="F121" s="53">
        <f>SUM(BG121                                                                                                                                                                                                                          : INDEX(BG121:BR121,$B$2))</f>
        <v>7933</v>
      </c>
      <c r="H121" s="4">
        <f t="shared" si="173"/>
        <v>1205</v>
      </c>
      <c r="I121" s="4">
        <f t="shared" si="164"/>
        <v>2108</v>
      </c>
      <c r="J121" s="4">
        <f t="shared" si="174"/>
        <v>2323</v>
      </c>
      <c r="K121" s="4">
        <f t="shared" si="165"/>
        <v>3573</v>
      </c>
      <c r="L121" s="4">
        <f t="shared" si="166"/>
        <v>1558</v>
      </c>
      <c r="M121" s="4">
        <f t="shared" si="167"/>
        <v>2509</v>
      </c>
      <c r="N121" s="4">
        <f t="shared" si="168"/>
        <v>2679</v>
      </c>
      <c r="O121" s="4">
        <f t="shared" si="169"/>
        <v>4020</v>
      </c>
      <c r="P121" s="4">
        <f t="shared" si="175"/>
        <v>3036</v>
      </c>
      <c r="Q121" s="4">
        <f t="shared" si="170"/>
        <v>4800</v>
      </c>
      <c r="R121" s="4">
        <f t="shared" si="171"/>
        <v>4402</v>
      </c>
      <c r="S121" s="4">
        <f t="shared" si="172"/>
        <v>4789</v>
      </c>
      <c r="T121" s="152">
        <f>SUM(BG121:BI121)</f>
        <v>3289</v>
      </c>
      <c r="U121" s="5"/>
      <c r="V121" s="6">
        <v>373</v>
      </c>
      <c r="W121" s="6">
        <v>317</v>
      </c>
      <c r="X121" s="6">
        <v>515</v>
      </c>
      <c r="Y121" s="6">
        <v>658</v>
      </c>
      <c r="Z121" s="6">
        <v>644</v>
      </c>
      <c r="AA121" s="6">
        <v>806</v>
      </c>
      <c r="AB121" s="6">
        <v>781</v>
      </c>
      <c r="AC121" s="6">
        <v>593</v>
      </c>
      <c r="AD121" s="6">
        <v>949</v>
      </c>
      <c r="AE121" s="6">
        <v>758</v>
      </c>
      <c r="AF121" s="6">
        <v>1207</v>
      </c>
      <c r="AG121" s="6">
        <v>1608</v>
      </c>
      <c r="AH121" s="6">
        <v>349</v>
      </c>
      <c r="AI121" s="6">
        <v>334</v>
      </c>
      <c r="AJ121" s="6">
        <v>875</v>
      </c>
      <c r="AK121" s="6">
        <v>809</v>
      </c>
      <c r="AL121" s="6">
        <v>672</v>
      </c>
      <c r="AM121" s="6">
        <v>1028</v>
      </c>
      <c r="AN121" s="6">
        <v>793</v>
      </c>
      <c r="AO121" s="6">
        <v>771</v>
      </c>
      <c r="AP121" s="6">
        <v>1115</v>
      </c>
      <c r="AQ121" s="6">
        <v>844</v>
      </c>
      <c r="AR121" s="6">
        <v>1282</v>
      </c>
      <c r="AS121" s="6">
        <v>1894</v>
      </c>
      <c r="AT121">
        <v>690</v>
      </c>
      <c r="AU121">
        <v>918</v>
      </c>
      <c r="AV121">
        <v>1428</v>
      </c>
      <c r="AW121">
        <v>1259</v>
      </c>
      <c r="AX121">
        <v>1915</v>
      </c>
      <c r="AY121">
        <v>1626</v>
      </c>
      <c r="AZ121">
        <v>1171</v>
      </c>
      <c r="BA121">
        <v>1359</v>
      </c>
      <c r="BB121">
        <v>1872</v>
      </c>
      <c r="BC121">
        <v>1343</v>
      </c>
      <c r="BD121">
        <v>1328</v>
      </c>
      <c r="BE121">
        <v>2118</v>
      </c>
      <c r="BG121" s="1246">
        <v>867</v>
      </c>
      <c r="BH121" s="1246">
        <v>755</v>
      </c>
      <c r="BI121" s="1246">
        <v>1667</v>
      </c>
      <c r="BJ121" s="1246">
        <v>971</v>
      </c>
      <c r="BK121" s="1246">
        <v>1321</v>
      </c>
      <c r="BL121" s="1246">
        <v>1516</v>
      </c>
      <c r="BM121" s="1246">
        <v>836</v>
      </c>
    </row>
    <row r="122" spans="1:65" x14ac:dyDescent="0.25">
      <c r="A122" s="37" t="s">
        <v>32</v>
      </c>
      <c r="B122" s="19"/>
    </row>
    <row r="123" spans="1:65" x14ac:dyDescent="0.25">
      <c r="A123" s="36" t="s">
        <v>53</v>
      </c>
      <c r="B123" s="20" t="s">
        <v>53</v>
      </c>
      <c r="C123" s="1253" t="str">
        <f>$C$3</f>
        <v>YTD '15</v>
      </c>
      <c r="D123" s="1254" t="str">
        <f>$D$3</f>
        <v>YTD '16</v>
      </c>
      <c r="E123" s="1255" t="str">
        <f>$E$3</f>
        <v>YTD '17</v>
      </c>
      <c r="F123" s="1256" t="str">
        <f>$F$3</f>
        <v>YTD '18</v>
      </c>
      <c r="G123" s="2" t="s">
        <v>32</v>
      </c>
      <c r="H123" s="24" t="str">
        <f>$H$3</f>
        <v>Q1 '15</v>
      </c>
      <c r="I123" s="24" t="str">
        <f>$I$3</f>
        <v>Q2 '15</v>
      </c>
      <c r="J123" s="24" t="str">
        <f>$J$3</f>
        <v>Q3 '15</v>
      </c>
      <c r="K123" s="24" t="str">
        <f>$K$3</f>
        <v>Q4 '15</v>
      </c>
      <c r="L123" s="26" t="str">
        <f>$L$3</f>
        <v>Q1 '16</v>
      </c>
      <c r="M123" s="26" t="str">
        <f>$M$3</f>
        <v>Q2 '16</v>
      </c>
      <c r="N123" s="26" t="str">
        <f>$N$3</f>
        <v>Q3 '16</v>
      </c>
      <c r="O123" s="26" t="str">
        <f>$O$3</f>
        <v>Q4 '16</v>
      </c>
      <c r="P123" s="24" t="str">
        <f>$P$3</f>
        <v>Q1 '17</v>
      </c>
      <c r="Q123" s="24" t="str">
        <f>$Q$3</f>
        <v>Q2 '17</v>
      </c>
      <c r="R123" s="24" t="str">
        <f>$R$3</f>
        <v>Q3 '17</v>
      </c>
      <c r="S123" s="24" t="str">
        <f>$S$3</f>
        <v>Q4 '17</v>
      </c>
      <c r="T123" s="1241" t="str">
        <f>$T$3</f>
        <v>Q1'28</v>
      </c>
      <c r="U123" s="16" t="s">
        <v>32</v>
      </c>
      <c r="V123" s="24" t="s">
        <v>0</v>
      </c>
      <c r="W123" s="24" t="s">
        <v>1</v>
      </c>
      <c r="X123" s="24" t="s">
        <v>2</v>
      </c>
      <c r="Y123" s="24" t="s">
        <v>3</v>
      </c>
      <c r="Z123" s="24" t="s">
        <v>4</v>
      </c>
      <c r="AA123" s="24" t="s">
        <v>5</v>
      </c>
      <c r="AB123" s="24" t="s">
        <v>6</v>
      </c>
      <c r="AC123" s="24" t="s">
        <v>7</v>
      </c>
      <c r="AD123" s="24" t="s">
        <v>8</v>
      </c>
      <c r="AE123" s="24" t="s">
        <v>9</v>
      </c>
      <c r="AF123" s="24" t="s">
        <v>10</v>
      </c>
      <c r="AG123" s="24" t="s">
        <v>11</v>
      </c>
      <c r="AH123" s="25" t="s">
        <v>12</v>
      </c>
      <c r="AI123" s="25" t="s">
        <v>13</v>
      </c>
      <c r="AJ123" s="25" t="s">
        <v>14</v>
      </c>
      <c r="AK123" s="25" t="s">
        <v>15</v>
      </c>
      <c r="AL123" s="25" t="s">
        <v>16</v>
      </c>
      <c r="AM123" s="25" t="s">
        <v>17</v>
      </c>
      <c r="AN123" s="25" t="s">
        <v>18</v>
      </c>
      <c r="AO123" s="25" t="s">
        <v>19</v>
      </c>
      <c r="AP123" s="25" t="s">
        <v>20</v>
      </c>
      <c r="AQ123" s="25" t="s">
        <v>21</v>
      </c>
      <c r="AR123" s="25" t="s">
        <v>22</v>
      </c>
      <c r="AS123" s="25" t="s">
        <v>23</v>
      </c>
      <c r="AT123" s="22" t="s">
        <v>24</v>
      </c>
      <c r="AU123" s="22" t="s">
        <v>25</v>
      </c>
      <c r="AV123" s="22" t="s">
        <v>26</v>
      </c>
      <c r="AW123" s="22" t="s">
        <v>27</v>
      </c>
      <c r="AX123" s="22" t="s">
        <v>28</v>
      </c>
      <c r="AY123" s="22" t="s">
        <v>29</v>
      </c>
      <c r="AZ123" s="27" t="s">
        <v>96</v>
      </c>
      <c r="BA123" s="27" t="s">
        <v>97</v>
      </c>
      <c r="BB123" s="27" t="s">
        <v>98</v>
      </c>
      <c r="BC123" s="27" t="s">
        <v>99</v>
      </c>
      <c r="BD123" s="27" t="s">
        <v>100</v>
      </c>
      <c r="BE123" s="27" t="s">
        <v>101</v>
      </c>
      <c r="BF123" s="1400" t="s">
        <v>748</v>
      </c>
      <c r="BG123" s="1241">
        <v>43118</v>
      </c>
      <c r="BH123" s="1241">
        <v>43149</v>
      </c>
      <c r="BI123" s="1241">
        <v>43177</v>
      </c>
      <c r="BJ123" s="1241">
        <v>43208</v>
      </c>
      <c r="BK123" s="1241">
        <v>43238</v>
      </c>
      <c r="BL123" s="1241">
        <v>43269</v>
      </c>
      <c r="BM123" s="1241">
        <v>43299</v>
      </c>
    </row>
    <row r="124" spans="1:65" x14ac:dyDescent="0.25">
      <c r="A124" s="37" t="s">
        <v>175</v>
      </c>
      <c r="B124" s="15" t="s">
        <v>56</v>
      </c>
      <c r="C124" s="49">
        <f t="shared" ref="C124:F131" si="178">IFERROR(C49/C112,"-")</f>
        <v>30.642645890410964</v>
      </c>
      <c r="D124" s="49">
        <f t="shared" si="178"/>
        <v>30.864963166144143</v>
      </c>
      <c r="E124" s="49">
        <f t="shared" si="178"/>
        <v>24.749843774471422</v>
      </c>
      <c r="F124" s="49">
        <f t="shared" si="178"/>
        <v>0</v>
      </c>
      <c r="H124" s="49">
        <f t="shared" ref="H124:S124" si="179">IFERROR(H49/H112,"-")</f>
        <v>25.018781115879829</v>
      </c>
      <c r="I124" s="49">
        <f t="shared" si="179"/>
        <v>31.476830188679251</v>
      </c>
      <c r="J124" s="49">
        <f t="shared" si="179"/>
        <v>36.145573964497039</v>
      </c>
      <c r="K124" s="49">
        <f t="shared" si="179"/>
        <v>29.804272925764149</v>
      </c>
      <c r="L124" s="49">
        <f t="shared" si="179"/>
        <v>31.208382882882706</v>
      </c>
      <c r="M124" s="49">
        <f t="shared" si="179"/>
        <v>30.502172058823529</v>
      </c>
      <c r="N124" s="49">
        <f t="shared" si="179"/>
        <v>27.295371819960863</v>
      </c>
      <c r="O124" s="49">
        <f t="shared" si="179"/>
        <v>28.998283244680849</v>
      </c>
      <c r="P124" s="49">
        <f t="shared" si="179"/>
        <v>29.435181887950893</v>
      </c>
      <c r="Q124" s="49">
        <f t="shared" si="179"/>
        <v>23.356303780964797</v>
      </c>
      <c r="R124" s="49">
        <f t="shared" si="179"/>
        <v>23.993786722739557</v>
      </c>
      <c r="S124" s="49">
        <f t="shared" si="179"/>
        <v>25.050269631512073</v>
      </c>
      <c r="T124" s="49">
        <f>IFERROR(T49/T112,"-")</f>
        <v>0</v>
      </c>
      <c r="V124" s="1">
        <v>24.565066666666699</v>
      </c>
      <c r="W124" s="1">
        <v>18.591706896551699</v>
      </c>
      <c r="X124" s="1">
        <v>28.4969826086956</v>
      </c>
      <c r="Y124" s="1">
        <v>31.991796666666701</v>
      </c>
      <c r="Z124" s="1">
        <v>26.5560251256281</v>
      </c>
      <c r="AA124" s="1">
        <v>34.870864197530899</v>
      </c>
      <c r="AB124" s="1">
        <v>38.586123015873</v>
      </c>
      <c r="AC124" s="1">
        <v>26.906042553191501</v>
      </c>
      <c r="AD124" s="1">
        <v>38.575805653710198</v>
      </c>
      <c r="AE124" s="1">
        <v>28.562226148409799</v>
      </c>
      <c r="AF124" s="1">
        <v>28.422995967741901</v>
      </c>
      <c r="AG124" s="1">
        <v>31.6070155844155</v>
      </c>
      <c r="AH124" s="1">
        <v>33.558744680851099</v>
      </c>
      <c r="AI124" s="1">
        <v>30.835545454544899</v>
      </c>
      <c r="AJ124" s="1">
        <v>30.458708333333298</v>
      </c>
      <c r="AK124" s="1">
        <v>36.273361842105302</v>
      </c>
      <c r="AL124" s="1">
        <v>28.141784090909098</v>
      </c>
      <c r="AM124" s="1">
        <v>23.807105</v>
      </c>
      <c r="AN124" s="1">
        <v>31.484828947368399</v>
      </c>
      <c r="AO124" s="1">
        <v>27.292442176870701</v>
      </c>
      <c r="AP124" s="1">
        <v>24.293641509434</v>
      </c>
      <c r="AQ124" s="1">
        <v>28.68</v>
      </c>
      <c r="AR124" s="1">
        <v>27.284814345991599</v>
      </c>
      <c r="AS124" s="1">
        <v>30.402078549848898</v>
      </c>
      <c r="AT124" s="39">
        <v>22.802869565217392</v>
      </c>
      <c r="AU124" s="39">
        <v>37.392935732647899</v>
      </c>
      <c r="AV124" s="39">
        <v>28.016168717047499</v>
      </c>
      <c r="AW124" s="39">
        <v>23.830359999999999</v>
      </c>
      <c r="AX124" s="39">
        <v>24.836659999999998</v>
      </c>
      <c r="AY124" s="39">
        <v>22.01426</v>
      </c>
      <c r="AZ124" s="39">
        <v>22.267327000000002</v>
      </c>
      <c r="BA124" s="39">
        <v>24.754110000000001</v>
      </c>
      <c r="BB124" s="39">
        <v>24.310420000000001</v>
      </c>
      <c r="BC124" s="39">
        <v>21.632269999999998</v>
      </c>
      <c r="BD124" s="39">
        <v>27.04898</v>
      </c>
      <c r="BE124" s="39">
        <v>27.034109999999998</v>
      </c>
      <c r="BF124" s="1309"/>
      <c r="BG124" s="1247">
        <f>IFERROR(BG49/BG112,"")</f>
        <v>0</v>
      </c>
      <c r="BH124" s="1247">
        <f t="shared" ref="BH124:BL124" si="180">IFERROR(BH49/BH112,"")</f>
        <v>0</v>
      </c>
      <c r="BI124" s="1247">
        <f t="shared" si="180"/>
        <v>0</v>
      </c>
      <c r="BJ124" s="1247">
        <f t="shared" si="180"/>
        <v>0</v>
      </c>
      <c r="BK124" s="1247">
        <f t="shared" si="180"/>
        <v>0</v>
      </c>
      <c r="BL124" s="1247">
        <f t="shared" si="180"/>
        <v>0</v>
      </c>
      <c r="BM124" s="1247">
        <v>23.429048327526132</v>
      </c>
    </row>
    <row r="125" spans="1:65" x14ac:dyDescent="0.25">
      <c r="A125" s="37" t="s">
        <v>176</v>
      </c>
      <c r="B125" s="19" t="s">
        <v>43</v>
      </c>
      <c r="C125" s="49">
        <f t="shared" si="178"/>
        <v>16.439761574074076</v>
      </c>
      <c r="D125" s="49">
        <f t="shared" si="178"/>
        <v>17.225496954933007</v>
      </c>
      <c r="E125" s="49">
        <f t="shared" si="178"/>
        <v>15.15315481986368</v>
      </c>
      <c r="F125" s="49">
        <f t="shared" si="178"/>
        <v>0</v>
      </c>
      <c r="H125" s="49">
        <f t="shared" ref="H125:T125" si="181">IFERROR(H50/H113,"-")</f>
        <v>15.276560344827587</v>
      </c>
      <c r="I125" s="49">
        <f t="shared" si="181"/>
        <v>17.957869822485208</v>
      </c>
      <c r="J125" s="49">
        <f t="shared" si="181"/>
        <v>15.064228412256268</v>
      </c>
      <c r="K125" s="49">
        <f t="shared" si="181"/>
        <v>17.933947643979057</v>
      </c>
      <c r="L125" s="49">
        <f t="shared" si="181"/>
        <v>19.382289752650177</v>
      </c>
      <c r="M125" s="49">
        <f t="shared" si="181"/>
        <v>16.354447368421052</v>
      </c>
      <c r="N125" s="49">
        <f t="shared" si="181"/>
        <v>15.842940499040305</v>
      </c>
      <c r="O125" s="49">
        <f t="shared" si="181"/>
        <v>16.567658885542183</v>
      </c>
      <c r="P125" s="49">
        <f t="shared" si="181"/>
        <v>15.211624015748029</v>
      </c>
      <c r="Q125" s="49">
        <f t="shared" si="181"/>
        <v>15.113778602350031</v>
      </c>
      <c r="R125" s="49">
        <f t="shared" si="181"/>
        <v>15.454495673671198</v>
      </c>
      <c r="S125" s="49">
        <f t="shared" si="181"/>
        <v>14.982291058394161</v>
      </c>
      <c r="T125" s="49">
        <f t="shared" si="181"/>
        <v>0</v>
      </c>
      <c r="V125" s="1">
        <v>14.558849056603799</v>
      </c>
      <c r="W125" s="1">
        <v>16.146166666666701</v>
      </c>
      <c r="X125" s="1">
        <v>15.4535515463918</v>
      </c>
      <c r="Y125" s="1">
        <v>22.5253333333333</v>
      </c>
      <c r="Z125" s="1">
        <v>16.342366666666699</v>
      </c>
      <c r="AA125" s="1">
        <v>15.4729357142857</v>
      </c>
      <c r="AB125" s="1">
        <v>14.1550294117647</v>
      </c>
      <c r="AC125" s="1">
        <v>13.6418431372549</v>
      </c>
      <c r="AD125" s="1">
        <v>17.285173553719002</v>
      </c>
      <c r="AE125" s="1">
        <v>16.173677083333299</v>
      </c>
      <c r="AF125" s="1">
        <v>14.85351</v>
      </c>
      <c r="AG125" s="1">
        <v>20.768148014440399</v>
      </c>
      <c r="AH125" s="1">
        <v>16.394789473684199</v>
      </c>
      <c r="AI125" s="1">
        <v>14.1786285714286</v>
      </c>
      <c r="AJ125" s="1">
        <v>20.425480349345001</v>
      </c>
      <c r="AK125" s="1">
        <v>19.384232758620701</v>
      </c>
      <c r="AL125" s="1">
        <v>16.384107843137301</v>
      </c>
      <c r="AM125" s="1">
        <v>14.582045000000001</v>
      </c>
      <c r="AN125" s="1">
        <v>15.173216666666701</v>
      </c>
      <c r="AO125" s="1">
        <v>16.6016474820144</v>
      </c>
      <c r="AP125" s="1">
        <v>15.7471641221374</v>
      </c>
      <c r="AQ125" s="1">
        <v>14.227647482014399</v>
      </c>
      <c r="AR125" s="1">
        <v>17.628799999999998</v>
      </c>
      <c r="AS125" s="1">
        <v>16.904307812500001</v>
      </c>
      <c r="AT125" s="39">
        <v>14.049899999999999</v>
      </c>
      <c r="AU125" s="39">
        <v>13.476670886075899</v>
      </c>
      <c r="AV125" s="39">
        <v>16.668076923076899</v>
      </c>
      <c r="AW125" s="39">
        <v>15.48451</v>
      </c>
      <c r="AX125" s="39">
        <v>15.09652</v>
      </c>
      <c r="AY125" s="39">
        <v>14.84665</v>
      </c>
      <c r="AZ125" s="39">
        <v>15.162679000000001</v>
      </c>
      <c r="BA125" s="39">
        <v>15.023580000000001</v>
      </c>
      <c r="BB125" s="39">
        <v>16.08353</v>
      </c>
      <c r="BC125" s="39">
        <v>16.746020000000001</v>
      </c>
      <c r="BD125" s="39">
        <v>14.835150000000001</v>
      </c>
      <c r="BE125" s="39">
        <v>14.476100000000001</v>
      </c>
      <c r="BF125" s="1309"/>
      <c r="BG125" s="1247">
        <f t="shared" ref="BG125:BL131" si="182">IFERROR(BG50/BG113,"")</f>
        <v>0</v>
      </c>
      <c r="BH125" s="1247">
        <f t="shared" si="182"/>
        <v>0</v>
      </c>
      <c r="BI125" s="1247">
        <f t="shared" si="182"/>
        <v>0</v>
      </c>
      <c r="BJ125" s="1247">
        <f t="shared" si="182"/>
        <v>0</v>
      </c>
      <c r="BK125" s="1247">
        <f t="shared" si="182"/>
        <v>0</v>
      </c>
      <c r="BL125" s="1247">
        <f t="shared" si="182"/>
        <v>0</v>
      </c>
      <c r="BM125" s="1247">
        <v>17.653992207792207</v>
      </c>
    </row>
    <row r="126" spans="1:65" x14ac:dyDescent="0.25">
      <c r="A126" s="37" t="s">
        <v>177</v>
      </c>
      <c r="B126" s="19" t="s">
        <v>44</v>
      </c>
      <c r="C126" s="49">
        <f t="shared" si="178"/>
        <v>16.77561305732484</v>
      </c>
      <c r="D126" s="49">
        <f t="shared" si="178"/>
        <v>16.728343341031557</v>
      </c>
      <c r="E126" s="49">
        <f t="shared" si="178"/>
        <v>16.758916194790483</v>
      </c>
      <c r="F126" s="49">
        <f t="shared" si="178"/>
        <v>0</v>
      </c>
      <c r="H126" s="49">
        <f t="shared" ref="H126:T126" si="183">IFERROR(H51/H114,"-")</f>
        <v>16.870838323353286</v>
      </c>
      <c r="I126" s="49">
        <f t="shared" si="183"/>
        <v>17.138068181818184</v>
      </c>
      <c r="J126" s="49">
        <f t="shared" si="183"/>
        <v>16.939212224108658</v>
      </c>
      <c r="K126" s="49">
        <f t="shared" si="183"/>
        <v>15.559552836484961</v>
      </c>
      <c r="L126" s="49">
        <f t="shared" si="183"/>
        <v>17.564835820895517</v>
      </c>
      <c r="M126" s="49">
        <f t="shared" si="183"/>
        <v>17.261181699346405</v>
      </c>
      <c r="N126" s="49">
        <f t="shared" si="183"/>
        <v>14.532620052770449</v>
      </c>
      <c r="O126" s="49">
        <f t="shared" si="183"/>
        <v>20.178886421861659</v>
      </c>
      <c r="P126" s="49">
        <f t="shared" si="183"/>
        <v>15.948450424929177</v>
      </c>
      <c r="Q126" s="49">
        <f t="shared" si="183"/>
        <v>17.093765281173596</v>
      </c>
      <c r="R126" s="49">
        <f t="shared" si="183"/>
        <v>18.378275862068964</v>
      </c>
      <c r="S126" s="49">
        <f t="shared" si="183"/>
        <v>16.852970167064441</v>
      </c>
      <c r="T126" s="49">
        <f t="shared" si="183"/>
        <v>0</v>
      </c>
      <c r="V126" s="1">
        <v>12.272657894736801</v>
      </c>
      <c r="W126" s="1">
        <v>15.9174814814815</v>
      </c>
      <c r="X126" s="1">
        <v>27.707135135135101</v>
      </c>
      <c r="Y126" s="1">
        <v>18.574408695652199</v>
      </c>
      <c r="Z126" s="1">
        <v>15.756512605041999</v>
      </c>
      <c r="AA126" s="1">
        <v>17.1315084745763</v>
      </c>
      <c r="AB126" s="1">
        <v>15.459220183486201</v>
      </c>
      <c r="AC126" s="1">
        <v>16.096270270270299</v>
      </c>
      <c r="AD126" s="1">
        <v>18.9454618834081</v>
      </c>
      <c r="AE126" s="1">
        <v>19.736463157894701</v>
      </c>
      <c r="AF126" s="1">
        <v>14.5436161616162</v>
      </c>
      <c r="AG126" s="1">
        <v>14.40014481409</v>
      </c>
      <c r="AH126" s="1">
        <v>15.584983870967701</v>
      </c>
      <c r="AI126" s="1">
        <v>14.5372857142857</v>
      </c>
      <c r="AJ126" s="1">
        <v>21.218352941176502</v>
      </c>
      <c r="AK126" s="1">
        <v>16.361619999999998</v>
      </c>
      <c r="AL126" s="1">
        <v>19.507380000000001</v>
      </c>
      <c r="AM126" s="1">
        <v>16.5843094339623</v>
      </c>
      <c r="AN126" s="1">
        <v>14.3531503759398</v>
      </c>
      <c r="AO126" s="1">
        <v>12.644315789473699</v>
      </c>
      <c r="AP126" s="1">
        <v>15.878701986755001</v>
      </c>
      <c r="AQ126" s="1">
        <v>24.152524096385498</v>
      </c>
      <c r="AR126" s="1">
        <v>19.861672489082999</v>
      </c>
      <c r="AS126" s="1">
        <v>17.097616797900201</v>
      </c>
      <c r="AT126" s="39">
        <v>15.254915662650602</v>
      </c>
      <c r="AU126" s="39">
        <v>15.424130434782599</v>
      </c>
      <c r="AV126" s="39">
        <v>16.414825870646801</v>
      </c>
      <c r="AW126" s="39">
        <v>15.55696</v>
      </c>
      <c r="AX126" s="39">
        <v>20.55949</v>
      </c>
      <c r="AY126" s="39">
        <v>14.470739999999999</v>
      </c>
      <c r="AZ126" s="39">
        <v>17.991488</v>
      </c>
      <c r="BA126" s="39">
        <v>17.87424</v>
      </c>
      <c r="BB126" s="39">
        <v>19.236820000000002</v>
      </c>
      <c r="BC126" s="39">
        <v>18.487680000000001</v>
      </c>
      <c r="BD126" s="39">
        <v>15.789289999999999</v>
      </c>
      <c r="BE126" s="39">
        <v>16.325839999999999</v>
      </c>
      <c r="BF126" s="1309"/>
      <c r="BG126" s="1247">
        <f t="shared" si="182"/>
        <v>0</v>
      </c>
      <c r="BH126" s="1247">
        <f t="shared" si="182"/>
        <v>0</v>
      </c>
      <c r="BI126" s="1247">
        <f t="shared" si="182"/>
        <v>0</v>
      </c>
      <c r="BJ126" s="1247">
        <f t="shared" si="182"/>
        <v>0</v>
      </c>
      <c r="BK126" s="1247">
        <f t="shared" si="182"/>
        <v>0</v>
      </c>
      <c r="BL126" s="1247">
        <f t="shared" si="182"/>
        <v>0</v>
      </c>
      <c r="BM126" s="1247">
        <v>19.157796279069768</v>
      </c>
    </row>
    <row r="127" spans="1:65" x14ac:dyDescent="0.25">
      <c r="A127" s="37" t="s">
        <v>178</v>
      </c>
      <c r="B127" s="19" t="s">
        <v>45</v>
      </c>
      <c r="C127" s="49">
        <f t="shared" si="178"/>
        <v>16.325156479217593</v>
      </c>
      <c r="D127" s="49">
        <f t="shared" si="178"/>
        <v>18.881251275510206</v>
      </c>
      <c r="E127" s="49">
        <f t="shared" si="178"/>
        <v>18.146291724456773</v>
      </c>
      <c r="F127" s="49">
        <f t="shared" si="178"/>
        <v>0</v>
      </c>
      <c r="H127" s="49">
        <f t="shared" ref="H127:T127" si="184">IFERROR(H52/H115,"-")</f>
        <v>15.652871972318341</v>
      </c>
      <c r="I127" s="49">
        <f t="shared" si="184"/>
        <v>17.184627717391276</v>
      </c>
      <c r="J127" s="49">
        <f t="shared" si="184"/>
        <v>15.242562189054727</v>
      </c>
      <c r="K127" s="49">
        <f t="shared" si="184"/>
        <v>16.818643536121673</v>
      </c>
      <c r="L127" s="49">
        <f t="shared" si="184"/>
        <v>19.066554913294802</v>
      </c>
      <c r="M127" s="49">
        <f t="shared" si="184"/>
        <v>18.556927916120575</v>
      </c>
      <c r="N127" s="49">
        <f t="shared" si="184"/>
        <v>17.543208436724566</v>
      </c>
      <c r="O127" s="49">
        <f t="shared" si="184"/>
        <v>28.683516969697116</v>
      </c>
      <c r="P127" s="49">
        <f t="shared" si="184"/>
        <v>18.641404716981132</v>
      </c>
      <c r="Q127" s="49">
        <f t="shared" si="184"/>
        <v>16.880372670807454</v>
      </c>
      <c r="R127" s="49">
        <f t="shared" si="184"/>
        <v>19.067964319248823</v>
      </c>
      <c r="S127" s="49">
        <f t="shared" si="184"/>
        <v>17.862307772020724</v>
      </c>
      <c r="T127" s="49">
        <f t="shared" si="184"/>
        <v>0</v>
      </c>
      <c r="V127" s="1">
        <v>13.188753246753199</v>
      </c>
      <c r="W127" s="1">
        <v>13.030279069767399</v>
      </c>
      <c r="X127" s="1">
        <v>18.948746031746001</v>
      </c>
      <c r="Y127" s="1">
        <v>15.064047619047599</v>
      </c>
      <c r="Z127" s="1">
        <v>16.235396825396801</v>
      </c>
      <c r="AA127" s="1">
        <v>18.597984168865398</v>
      </c>
      <c r="AB127" s="1">
        <v>15.567422360248401</v>
      </c>
      <c r="AC127" s="1">
        <v>14.518873684210501</v>
      </c>
      <c r="AD127" s="1">
        <v>15.3552191780822</v>
      </c>
      <c r="AE127" s="1">
        <v>19.448763636363601</v>
      </c>
      <c r="AF127" s="1">
        <v>16.079619289340101</v>
      </c>
      <c r="AG127" s="1">
        <v>16.162363013698599</v>
      </c>
      <c r="AH127" s="1">
        <v>15.0254893617021</v>
      </c>
      <c r="AI127" s="1">
        <v>20.085987012987001</v>
      </c>
      <c r="AJ127" s="1">
        <v>20.909401785714302</v>
      </c>
      <c r="AK127" s="1">
        <v>17.368819999999999</v>
      </c>
      <c r="AL127" s="1">
        <v>20.419537313432802</v>
      </c>
      <c r="AM127" s="1">
        <v>17.593969620253201</v>
      </c>
      <c r="AN127" s="1">
        <v>19.410223776223798</v>
      </c>
      <c r="AO127" s="1">
        <v>17.5893488372093</v>
      </c>
      <c r="AP127" s="1">
        <v>15.459732824427499</v>
      </c>
      <c r="AQ127" s="1">
        <v>17.124852272727299</v>
      </c>
      <c r="AR127" s="1">
        <v>26.332230337078698</v>
      </c>
      <c r="AS127" s="1">
        <v>32.1834234042555</v>
      </c>
      <c r="AT127" s="39">
        <v>17.411794797687861</v>
      </c>
      <c r="AU127" s="39">
        <v>21.7984807692308</v>
      </c>
      <c r="AV127" s="39">
        <v>15.661879194630901</v>
      </c>
      <c r="AW127" s="39">
        <v>15.4796</v>
      </c>
      <c r="AX127" s="39">
        <v>14.802860000000001</v>
      </c>
      <c r="AY127" s="39">
        <v>19.178059999999999</v>
      </c>
      <c r="AZ127" s="39">
        <v>19.804832000000001</v>
      </c>
      <c r="BA127" s="39">
        <v>15.5586</v>
      </c>
      <c r="BB127" s="39">
        <v>20.276340000000001</v>
      </c>
      <c r="BC127" s="39">
        <v>15.15897</v>
      </c>
      <c r="BD127" s="39">
        <v>17.702680000000001</v>
      </c>
      <c r="BE127" s="39">
        <v>19.109860000000001</v>
      </c>
      <c r="BF127" s="1309"/>
      <c r="BG127" s="1247">
        <f t="shared" si="182"/>
        <v>0</v>
      </c>
      <c r="BH127" s="1247">
        <f t="shared" si="182"/>
        <v>0</v>
      </c>
      <c r="BI127" s="1247">
        <f t="shared" si="182"/>
        <v>0</v>
      </c>
      <c r="BJ127" s="1247">
        <f t="shared" si="182"/>
        <v>0</v>
      </c>
      <c r="BK127" s="1247">
        <f t="shared" si="182"/>
        <v>0</v>
      </c>
      <c r="BL127" s="1247">
        <f t="shared" si="182"/>
        <v>0</v>
      </c>
      <c r="BM127" s="1247">
        <v>17.744889473684211</v>
      </c>
    </row>
    <row r="128" spans="1:65" x14ac:dyDescent="0.25">
      <c r="A128" s="37" t="s">
        <v>179</v>
      </c>
      <c r="B128" s="19" t="s">
        <v>46</v>
      </c>
      <c r="C128" s="49">
        <f t="shared" si="178"/>
        <v>17.191585492227979</v>
      </c>
      <c r="D128" s="49">
        <f t="shared" si="178"/>
        <v>18.91362113207547</v>
      </c>
      <c r="E128" s="49">
        <f t="shared" si="178"/>
        <v>19.798603621730379</v>
      </c>
      <c r="F128" s="49">
        <f t="shared" si="178"/>
        <v>0</v>
      </c>
      <c r="H128" s="49">
        <f t="shared" ref="H128:T128" si="185">IFERROR(H53/H116,"-")</f>
        <v>15.264268156424581</v>
      </c>
      <c r="I128" s="49">
        <f t="shared" si="185"/>
        <v>16.150334935897437</v>
      </c>
      <c r="J128" s="49">
        <f t="shared" si="185"/>
        <v>18.040182767623996</v>
      </c>
      <c r="K128" s="49">
        <f t="shared" si="185"/>
        <v>20.31881863230922</v>
      </c>
      <c r="L128" s="49">
        <f t="shared" si="185"/>
        <v>14.725744329896907</v>
      </c>
      <c r="M128" s="49">
        <f t="shared" si="185"/>
        <v>22.842984615384612</v>
      </c>
      <c r="N128" s="49">
        <f t="shared" si="185"/>
        <v>19.828874999999996</v>
      </c>
      <c r="O128" s="49">
        <f t="shared" si="185"/>
        <v>20.349538736591178</v>
      </c>
      <c r="P128" s="49">
        <f t="shared" si="185"/>
        <v>21.320484787018255</v>
      </c>
      <c r="Q128" s="49">
        <f t="shared" si="185"/>
        <v>16.931496062992125</v>
      </c>
      <c r="R128" s="49">
        <f t="shared" si="185"/>
        <v>18.466860103626946</v>
      </c>
      <c r="S128" s="49">
        <f t="shared" si="185"/>
        <v>16.773358823529414</v>
      </c>
      <c r="T128" s="49">
        <f t="shared" si="185"/>
        <v>0</v>
      </c>
      <c r="V128" s="1">
        <v>6.8445471698113201</v>
      </c>
      <c r="W128" s="1">
        <v>16.0416046511628</v>
      </c>
      <c r="X128" s="1">
        <v>20.238</v>
      </c>
      <c r="Y128" s="1">
        <v>14.9637405660377</v>
      </c>
      <c r="Z128" s="1">
        <v>15.214456140350901</v>
      </c>
      <c r="AA128" s="1">
        <v>18.6771739130435</v>
      </c>
      <c r="AB128" s="1">
        <v>24.803630681818198</v>
      </c>
      <c r="AC128" s="1">
        <v>17.829767241379301</v>
      </c>
      <c r="AD128" s="1">
        <v>14.851494413407799</v>
      </c>
      <c r="AE128" s="1">
        <v>18.617431906614801</v>
      </c>
      <c r="AF128" s="1">
        <v>15.5491584699454</v>
      </c>
      <c r="AG128" s="1">
        <v>25.974134715025901</v>
      </c>
      <c r="AH128" s="1">
        <v>13.2145050505051</v>
      </c>
      <c r="AI128" s="1">
        <v>11.904695652173899</v>
      </c>
      <c r="AJ128" s="1">
        <v>16.117408163265299</v>
      </c>
      <c r="AK128" s="1">
        <v>26.573140243902401</v>
      </c>
      <c r="AL128" s="1">
        <v>20.156756410256399</v>
      </c>
      <c r="AM128" s="1">
        <v>17.996963855421701</v>
      </c>
      <c r="AN128" s="1">
        <v>16.161168421052601</v>
      </c>
      <c r="AO128" s="1">
        <v>19.8397734375</v>
      </c>
      <c r="AP128" s="1">
        <v>21.789536723163799</v>
      </c>
      <c r="AQ128" s="1">
        <v>25.897059800664501</v>
      </c>
      <c r="AR128" s="1">
        <v>17.710928888888901</v>
      </c>
      <c r="AS128" s="1">
        <v>16.911466453674102</v>
      </c>
      <c r="AT128" s="39">
        <v>20.015096774193548</v>
      </c>
      <c r="AU128" s="39">
        <v>24.977717105263199</v>
      </c>
      <c r="AV128" s="39">
        <v>19.6181003584229</v>
      </c>
      <c r="AW128" s="39">
        <v>15.10214</v>
      </c>
      <c r="AX128" s="39">
        <v>19.24774</v>
      </c>
      <c r="AY128" s="39">
        <v>17.322410000000001</v>
      </c>
      <c r="AZ128" s="39">
        <v>16.506613000000002</v>
      </c>
      <c r="BA128" s="39">
        <v>17.72026</v>
      </c>
      <c r="BB128" s="39">
        <v>20.428170000000001</v>
      </c>
      <c r="BC128" s="39">
        <v>14.15681</v>
      </c>
      <c r="BD128" s="39">
        <v>11.737439999999999</v>
      </c>
      <c r="BE128" s="39">
        <v>20.932590000000001</v>
      </c>
      <c r="BF128" s="1309"/>
      <c r="BG128" s="1247">
        <f t="shared" si="182"/>
        <v>0</v>
      </c>
      <c r="BH128" s="1247">
        <f t="shared" si="182"/>
        <v>0</v>
      </c>
      <c r="BI128" s="1247">
        <f t="shared" si="182"/>
        <v>0</v>
      </c>
      <c r="BJ128" s="1247">
        <f t="shared" si="182"/>
        <v>0</v>
      </c>
      <c r="BK128" s="1247">
        <f t="shared" si="182"/>
        <v>0</v>
      </c>
      <c r="BL128" s="1247">
        <f t="shared" si="182"/>
        <v>0</v>
      </c>
      <c r="BM128" s="1247">
        <v>20.219709677419356</v>
      </c>
    </row>
    <row r="129" spans="1:65" x14ac:dyDescent="0.25">
      <c r="A129" s="37" t="s">
        <v>180</v>
      </c>
      <c r="B129" s="19" t="s">
        <v>47</v>
      </c>
      <c r="C129" s="49">
        <f t="shared" si="178"/>
        <v>22.172513955726657</v>
      </c>
      <c r="D129" s="49">
        <f t="shared" si="178"/>
        <v>16.553432098765434</v>
      </c>
      <c r="E129" s="49">
        <f t="shared" si="178"/>
        <v>13.623529184383456</v>
      </c>
      <c r="F129" s="49">
        <f t="shared" si="178"/>
        <v>0</v>
      </c>
      <c r="H129" s="49">
        <f t="shared" ref="H129:T129" si="186">IFERROR(H54/H117,"-")</f>
        <v>12.813966346153846</v>
      </c>
      <c r="I129" s="49">
        <f t="shared" si="186"/>
        <v>25.730697391304346</v>
      </c>
      <c r="J129" s="49">
        <f t="shared" si="186"/>
        <v>20.292653061224492</v>
      </c>
      <c r="K129" s="49">
        <f t="shared" si="186"/>
        <v>20.751547864506659</v>
      </c>
      <c r="L129" s="49">
        <f t="shared" si="186"/>
        <v>16.250163179916321</v>
      </c>
      <c r="M129" s="49">
        <f t="shared" si="186"/>
        <v>16.618573002754818</v>
      </c>
      <c r="N129" s="49">
        <f t="shared" si="186"/>
        <v>18.423825278810412</v>
      </c>
      <c r="O129" s="49">
        <f t="shared" si="186"/>
        <v>22.400158508158526</v>
      </c>
      <c r="P129" s="49">
        <f t="shared" si="186"/>
        <v>15.447582781456953</v>
      </c>
      <c r="Q129" s="49">
        <f t="shared" si="186"/>
        <v>12.580642335766424</v>
      </c>
      <c r="R129" s="49">
        <f t="shared" si="186"/>
        <v>18.96652950075643</v>
      </c>
      <c r="S129" s="49">
        <f t="shared" si="186"/>
        <v>15.512132701421804</v>
      </c>
      <c r="T129" s="49">
        <f t="shared" si="186"/>
        <v>0</v>
      </c>
      <c r="V129" s="1">
        <v>11.2874</v>
      </c>
      <c r="W129" s="1">
        <v>14.020820512820499</v>
      </c>
      <c r="X129" s="1">
        <v>12.7776714285714</v>
      </c>
      <c r="Y129" s="1">
        <v>18.3121168831169</v>
      </c>
      <c r="Z129" s="1">
        <v>15.9287777777778</v>
      </c>
      <c r="AA129" s="1">
        <v>39.556892376681603</v>
      </c>
      <c r="AB129" s="1">
        <v>21.7843203125</v>
      </c>
      <c r="AC129" s="1">
        <v>15.157414893617</v>
      </c>
      <c r="AD129" s="1">
        <v>22.009</v>
      </c>
      <c r="AE129" s="1">
        <v>25.130366666666699</v>
      </c>
      <c r="AF129" s="1">
        <v>19.058154676259001</v>
      </c>
      <c r="AG129" s="1">
        <v>20.556903914590801</v>
      </c>
      <c r="AH129" s="1">
        <v>14.951499999999999</v>
      </c>
      <c r="AI129" s="1">
        <v>14.628892857142899</v>
      </c>
      <c r="AJ129" s="1">
        <v>17.621796747967501</v>
      </c>
      <c r="AK129" s="1">
        <v>15.3431214953271</v>
      </c>
      <c r="AL129" s="1">
        <v>19.045999999999999</v>
      </c>
      <c r="AM129" s="1">
        <v>16.033900621118001</v>
      </c>
      <c r="AN129" s="1">
        <v>16.937960629921299</v>
      </c>
      <c r="AO129" s="1">
        <v>18.394604562737602</v>
      </c>
      <c r="AP129" s="1">
        <v>19.751737931034501</v>
      </c>
      <c r="AQ129" s="1">
        <v>20.9086260162602</v>
      </c>
      <c r="AR129" s="1">
        <v>21.907093023255801</v>
      </c>
      <c r="AS129" s="1">
        <v>23.347679214402699</v>
      </c>
      <c r="AT129" s="39">
        <v>14.291323529411764</v>
      </c>
      <c r="AU129" s="39">
        <v>14.49</v>
      </c>
      <c r="AV129" s="39">
        <v>16.381875000000001</v>
      </c>
      <c r="AW129" s="39">
        <v>23.490670000000001</v>
      </c>
      <c r="AX129" s="39">
        <v>10.1235</v>
      </c>
      <c r="AY129" s="39">
        <v>17.829070000000002</v>
      </c>
      <c r="AZ129" s="39">
        <v>20.546434999999999</v>
      </c>
      <c r="BA129" s="39">
        <v>18.856719999999999</v>
      </c>
      <c r="BB129" s="39">
        <v>17.659559999999999</v>
      </c>
      <c r="BC129" s="39">
        <v>13.912100000000001</v>
      </c>
      <c r="BD129" s="39">
        <v>14.71372</v>
      </c>
      <c r="BE129" s="39">
        <v>16.800699999999999</v>
      </c>
      <c r="BF129" s="1309"/>
      <c r="BG129" s="1247">
        <f t="shared" si="182"/>
        <v>0</v>
      </c>
      <c r="BH129" s="1247">
        <f t="shared" si="182"/>
        <v>0</v>
      </c>
      <c r="BI129" s="1247">
        <f t="shared" si="182"/>
        <v>0</v>
      </c>
      <c r="BJ129" s="1247">
        <f t="shared" si="182"/>
        <v>0</v>
      </c>
      <c r="BK129" s="1247">
        <f t="shared" si="182"/>
        <v>0</v>
      </c>
      <c r="BL129" s="1247">
        <f t="shared" si="182"/>
        <v>0</v>
      </c>
      <c r="BM129" s="1247">
        <v>23.495591276595743</v>
      </c>
    </row>
    <row r="130" spans="1:65" x14ac:dyDescent="0.25">
      <c r="A130" s="37" t="s">
        <v>181</v>
      </c>
      <c r="B130" s="19" t="s">
        <v>48</v>
      </c>
      <c r="C130" s="49">
        <f t="shared" si="178"/>
        <v>20.269918367346936</v>
      </c>
      <c r="D130" s="49">
        <f t="shared" si="178"/>
        <v>17.707445312499999</v>
      </c>
      <c r="E130" s="49">
        <f t="shared" si="178"/>
        <v>20.454848763250883</v>
      </c>
      <c r="F130" s="49">
        <f t="shared" si="178"/>
        <v>0</v>
      </c>
      <c r="H130" s="49">
        <f t="shared" ref="H130:T130" si="187">IFERROR(H55/H118,"-")</f>
        <v>19.613542372881358</v>
      </c>
      <c r="I130" s="49">
        <f t="shared" si="187"/>
        <v>21.214176100628933</v>
      </c>
      <c r="J130" s="49">
        <f t="shared" si="187"/>
        <v>32.312932038834951</v>
      </c>
      <c r="K130" s="49">
        <f t="shared" si="187"/>
        <v>14.700588772845927</v>
      </c>
      <c r="L130" s="49">
        <f t="shared" si="187"/>
        <v>19.776129213483145</v>
      </c>
      <c r="M130" s="49">
        <f t="shared" si="187"/>
        <v>17.034366220735784</v>
      </c>
      <c r="N130" s="49">
        <f t="shared" si="187"/>
        <v>16.643069400630914</v>
      </c>
      <c r="O130" s="49">
        <f t="shared" si="187"/>
        <v>21.043743336623887</v>
      </c>
      <c r="P130" s="49">
        <f t="shared" si="187"/>
        <v>17.886235831809874</v>
      </c>
      <c r="Q130" s="49">
        <f t="shared" si="187"/>
        <v>20.945770992366413</v>
      </c>
      <c r="R130" s="49">
        <f t="shared" si="187"/>
        <v>23.874687782805431</v>
      </c>
      <c r="S130" s="49">
        <f t="shared" si="187"/>
        <v>22.559955936352509</v>
      </c>
      <c r="T130" s="49">
        <f t="shared" si="187"/>
        <v>0</v>
      </c>
      <c r="V130" s="1">
        <v>13.929083333333301</v>
      </c>
      <c r="W130" s="1">
        <v>20.834769230769201</v>
      </c>
      <c r="X130" s="1">
        <v>25.0931363636364</v>
      </c>
      <c r="Y130" s="1">
        <v>21.557777777777801</v>
      </c>
      <c r="Z130" s="1">
        <v>18.706125</v>
      </c>
      <c r="AA130" s="1">
        <v>23.125835820895499</v>
      </c>
      <c r="AB130" s="1">
        <v>19.168636363636399</v>
      </c>
      <c r="AC130" s="1">
        <v>17.002506024096402</v>
      </c>
      <c r="AD130" s="1">
        <v>45.677237499999997</v>
      </c>
      <c r="AE130" s="1">
        <v>-17.7799701492537</v>
      </c>
      <c r="AF130" s="1">
        <v>18.761503968254001</v>
      </c>
      <c r="AG130" s="1">
        <v>23.461231578947299</v>
      </c>
      <c r="AH130" s="1">
        <v>14.5606585365854</v>
      </c>
      <c r="AI130" s="1">
        <v>31.5565909090909</v>
      </c>
      <c r="AJ130" s="1">
        <v>16.501870967741901</v>
      </c>
      <c r="AK130" s="1">
        <v>17.242599999999999</v>
      </c>
      <c r="AL130" s="1">
        <v>19.434519999999999</v>
      </c>
      <c r="AM130" s="1">
        <v>15.770808441558399</v>
      </c>
      <c r="AN130" s="1">
        <v>16.020828282828301</v>
      </c>
      <c r="AO130" s="1">
        <v>17.4672533333333</v>
      </c>
      <c r="AP130" s="1">
        <v>16.641587412587398</v>
      </c>
      <c r="AQ130" s="1">
        <v>20.574754385964901</v>
      </c>
      <c r="AR130" s="1">
        <v>18.5574851851852</v>
      </c>
      <c r="AS130" s="1">
        <v>22.357531468531501</v>
      </c>
      <c r="AT130" s="39">
        <v>20.747410596026491</v>
      </c>
      <c r="AU130" s="39">
        <v>17.3797777777778</v>
      </c>
      <c r="AV130" s="39">
        <v>16.5224444444444</v>
      </c>
      <c r="AW130" s="39">
        <v>19.449470000000002</v>
      </c>
      <c r="AX130" s="39">
        <v>21.824780000000001</v>
      </c>
      <c r="AY130" s="39">
        <v>21.632999999999999</v>
      </c>
      <c r="AZ130" s="39">
        <v>25.541595999999998</v>
      </c>
      <c r="BA130" s="39">
        <v>22.505600000000001</v>
      </c>
      <c r="BB130" s="39">
        <v>23.611699999999999</v>
      </c>
      <c r="BC130" s="39">
        <v>19.43995</v>
      </c>
      <c r="BD130" s="39">
        <v>21.132670000000001</v>
      </c>
      <c r="BE130" s="39">
        <v>25.23976</v>
      </c>
      <c r="BF130" s="1309"/>
      <c r="BG130" s="1247">
        <f t="shared" si="182"/>
        <v>0</v>
      </c>
      <c r="BH130" s="1247">
        <f t="shared" si="182"/>
        <v>0</v>
      </c>
      <c r="BI130" s="1247">
        <f t="shared" si="182"/>
        <v>0</v>
      </c>
      <c r="BJ130" s="1247">
        <f t="shared" si="182"/>
        <v>0</v>
      </c>
      <c r="BK130" s="1247">
        <f t="shared" si="182"/>
        <v>0</v>
      </c>
      <c r="BL130" s="1247">
        <f t="shared" si="182"/>
        <v>0</v>
      </c>
      <c r="BM130" s="1247">
        <v>20.936287794117646</v>
      </c>
    </row>
    <row r="131" spans="1:65" x14ac:dyDescent="0.25">
      <c r="A131" s="37" t="s">
        <v>182</v>
      </c>
      <c r="B131" s="19" t="s">
        <v>49</v>
      </c>
      <c r="C131" s="49" t="str">
        <f t="shared" si="178"/>
        <v>-</v>
      </c>
      <c r="D131" s="49" t="str">
        <f t="shared" si="178"/>
        <v>-</v>
      </c>
      <c r="E131" s="49">
        <f t="shared" si="178"/>
        <v>15.408347394540941</v>
      </c>
      <c r="F131" s="49">
        <f t="shared" si="178"/>
        <v>0</v>
      </c>
      <c r="H131" s="49" t="str">
        <f t="shared" ref="H131:T131" si="188">IFERROR(H56/H119,"-")</f>
        <v>-</v>
      </c>
      <c r="I131" s="49" t="str">
        <f t="shared" si="188"/>
        <v>-</v>
      </c>
      <c r="J131" s="49" t="str">
        <f t="shared" si="188"/>
        <v>-</v>
      </c>
      <c r="K131" s="49" t="str">
        <f t="shared" si="188"/>
        <v>-</v>
      </c>
      <c r="L131" s="49" t="str">
        <f t="shared" si="188"/>
        <v>-</v>
      </c>
      <c r="M131" s="49" t="str">
        <f t="shared" si="188"/>
        <v>-</v>
      </c>
      <c r="N131" s="49" t="str">
        <f t="shared" si="188"/>
        <v>-</v>
      </c>
      <c r="O131" s="49" t="str">
        <f t="shared" si="188"/>
        <v>-</v>
      </c>
      <c r="P131" s="49">
        <f t="shared" si="188"/>
        <v>15.127657894736842</v>
      </c>
      <c r="Q131" s="49">
        <f t="shared" si="188"/>
        <v>15.595920398009948</v>
      </c>
      <c r="R131" s="49">
        <f t="shared" si="188"/>
        <v>14.150613207547169</v>
      </c>
      <c r="S131" s="49">
        <f t="shared" si="188"/>
        <v>15.020275000000002</v>
      </c>
      <c r="T131" s="49">
        <f t="shared" si="188"/>
        <v>0</v>
      </c>
      <c r="U131" s="7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39"/>
      <c r="AU131" s="39">
        <v>14.834301369863001</v>
      </c>
      <c r="AV131" s="39">
        <v>15.3987341772152</v>
      </c>
      <c r="AW131" s="39">
        <v>14.69115</v>
      </c>
      <c r="AX131" s="39">
        <v>16.654140000000002</v>
      </c>
      <c r="AY131" s="39">
        <v>16.957999999999998</v>
      </c>
      <c r="AZ131" s="39">
        <v>15.5076</v>
      </c>
      <c r="BA131" s="39">
        <v>13.03318</v>
      </c>
      <c r="BB131" s="39">
        <v>14.3805</v>
      </c>
      <c r="BC131" s="39">
        <v>13.57386</v>
      </c>
      <c r="BD131" s="39">
        <v>15.304819999999999</v>
      </c>
      <c r="BE131" s="39">
        <v>15.91175</v>
      </c>
      <c r="BF131" s="1309"/>
      <c r="BG131" s="1247">
        <f t="shared" si="182"/>
        <v>0</v>
      </c>
      <c r="BH131" s="1247">
        <f t="shared" si="182"/>
        <v>0</v>
      </c>
      <c r="BI131" s="1247">
        <f t="shared" si="182"/>
        <v>0</v>
      </c>
      <c r="BJ131" s="1247">
        <f t="shared" si="182"/>
        <v>0</v>
      </c>
      <c r="BK131" s="1247">
        <f t="shared" si="182"/>
        <v>0</v>
      </c>
      <c r="BL131" s="1247">
        <f t="shared" si="182"/>
        <v>0</v>
      </c>
      <c r="BM131" s="1247">
        <v>18.471808695652175</v>
      </c>
    </row>
    <row r="132" spans="1:65" x14ac:dyDescent="0.25">
      <c r="A132" s="37" t="s">
        <v>352</v>
      </c>
      <c r="B132" s="3" t="s">
        <v>150</v>
      </c>
      <c r="C132" s="49">
        <f>IFERROR(C61/C120,"-")</f>
        <v>20.526157523204688</v>
      </c>
      <c r="D132" s="49">
        <f>IFERROR(D61/D120,"-")</f>
        <v>19.598985927983534</v>
      </c>
      <c r="E132" s="49">
        <f>IFERROR(E61/E120,"-")</f>
        <v>19.325849094316052</v>
      </c>
      <c r="F132" s="49">
        <f>IFERROR(F61/F120,"-")</f>
        <v>0</v>
      </c>
      <c r="H132" s="49">
        <f>IFERROR(H61/H120,"-")</f>
        <v>17.535292946058089</v>
      </c>
      <c r="I132" s="49">
        <f t="shared" ref="I132:BE132" si="189">IFERROR(I61/I120,"-")</f>
        <v>21.809240702087283</v>
      </c>
      <c r="J132" s="49">
        <f t="shared" si="189"/>
        <v>21.5560829358588</v>
      </c>
      <c r="K132" s="49">
        <f t="shared" si="189"/>
        <v>19.789539809683735</v>
      </c>
      <c r="L132" s="49">
        <f t="shared" si="189"/>
        <v>19.892529974326035</v>
      </c>
      <c r="M132" s="49">
        <f t="shared" si="189"/>
        <v>19.885073630928659</v>
      </c>
      <c r="N132" s="49">
        <f t="shared" si="189"/>
        <v>18.303064677118325</v>
      </c>
      <c r="O132" s="49">
        <f t="shared" si="189"/>
        <v>22.934468726368198</v>
      </c>
      <c r="P132" s="49">
        <f t="shared" si="189"/>
        <v>20.76135432432433</v>
      </c>
      <c r="Q132" s="49">
        <f t="shared" si="189"/>
        <v>18.229963187573144</v>
      </c>
      <c r="R132" s="49">
        <f t="shared" si="189"/>
        <v>20.765666806331467</v>
      </c>
      <c r="S132" s="49">
        <f t="shared" si="189"/>
        <v>20.705071208862119</v>
      </c>
      <c r="T132" s="49">
        <f>IFERROR(T61/T120,"-")</f>
        <v>0</v>
      </c>
      <c r="U132" s="49"/>
      <c r="V132" s="49">
        <f t="shared" si="189"/>
        <v>14.02</v>
      </c>
      <c r="W132" s="49">
        <f t="shared" si="189"/>
        <v>15.625955835962142</v>
      </c>
      <c r="X132" s="49">
        <f t="shared" si="189"/>
        <v>21.256582524271842</v>
      </c>
      <c r="Y132" s="49">
        <f t="shared" si="189"/>
        <v>21.470879787234047</v>
      </c>
      <c r="Z132" s="49">
        <f t="shared" si="189"/>
        <v>17.669046583850935</v>
      </c>
      <c r="AA132" s="49">
        <f t="shared" si="189"/>
        <v>25.393516749379639</v>
      </c>
      <c r="AB132" s="49">
        <f t="shared" si="189"/>
        <v>21.677569142125478</v>
      </c>
      <c r="AC132" s="49">
        <f t="shared" si="189"/>
        <v>17.863261989881956</v>
      </c>
      <c r="AD132" s="49">
        <f t="shared" si="189"/>
        <v>23.763629926238139</v>
      </c>
      <c r="AE132" s="49">
        <f t="shared" si="189"/>
        <v>18.657708627968326</v>
      </c>
      <c r="AF132" s="49">
        <f t="shared" si="189"/>
        <v>18.116865534382779</v>
      </c>
      <c r="AG132" s="49">
        <f t="shared" si="189"/>
        <v>21.578623072139287</v>
      </c>
      <c r="AH132" s="49">
        <f t="shared" si="189"/>
        <v>17.500207449856731</v>
      </c>
      <c r="AI132" s="49">
        <f t="shared" si="189"/>
        <v>20.771323353293322</v>
      </c>
      <c r="AJ132" s="49">
        <f t="shared" si="189"/>
        <v>20.511276914285705</v>
      </c>
      <c r="AK132" s="49">
        <f t="shared" si="189"/>
        <v>22.813576266996289</v>
      </c>
      <c r="AL132" s="49">
        <f t="shared" si="189"/>
        <v>20.617749851190482</v>
      </c>
      <c r="AM132" s="49">
        <f t="shared" si="189"/>
        <v>17.101496731517511</v>
      </c>
      <c r="AN132" s="49">
        <f t="shared" si="189"/>
        <v>18.117099836065574</v>
      </c>
      <c r="AO132" s="49">
        <f t="shared" si="189"/>
        <v>18.35199092088197</v>
      </c>
      <c r="AP132" s="49">
        <f t="shared" si="189"/>
        <v>18.401493363228699</v>
      </c>
      <c r="AQ132" s="49">
        <f t="shared" si="189"/>
        <v>22.236947926540282</v>
      </c>
      <c r="AR132" s="49">
        <f t="shared" si="189"/>
        <v>21.970927893915785</v>
      </c>
      <c r="AS132" s="49">
        <f t="shared" si="189"/>
        <v>23.897492434002174</v>
      </c>
      <c r="AT132" s="49">
        <f t="shared" si="189"/>
        <v>19.211352028985509</v>
      </c>
      <c r="AU132" s="49">
        <f t="shared" si="189"/>
        <v>23.725962450368701</v>
      </c>
      <c r="AV132" s="49">
        <f t="shared" si="189"/>
        <v>19.64950666186532</v>
      </c>
      <c r="AW132" s="49">
        <f t="shared" si="189"/>
        <v>19.714765904365905</v>
      </c>
      <c r="AX132" s="49">
        <f t="shared" si="189"/>
        <v>16.422524390243904</v>
      </c>
      <c r="AY132" s="49">
        <f t="shared" si="189"/>
        <v>19.237631905648669</v>
      </c>
      <c r="AZ132" s="49">
        <f t="shared" si="189"/>
        <v>20.112079755671903</v>
      </c>
      <c r="BA132" s="49">
        <f t="shared" si="189"/>
        <v>20.391279015151515</v>
      </c>
      <c r="BB132" s="49">
        <f>IFERROR(BB61/BB120,"-")</f>
        <v>21.445012513661201</v>
      </c>
      <c r="BC132" s="49">
        <f t="shared" si="189"/>
        <v>19.864446000000001</v>
      </c>
      <c r="BD132" s="49">
        <f t="shared" si="189"/>
        <v>20.978729021739131</v>
      </c>
      <c r="BE132" s="49">
        <f t="shared" si="189"/>
        <v>21.064285914604561</v>
      </c>
      <c r="BF132" s="49"/>
      <c r="BG132" s="1247">
        <f>IFERROR(BG61/BG120,"")</f>
        <v>0</v>
      </c>
      <c r="BH132" s="1247">
        <f t="shared" ref="BH132:BL132" si="190">IFERROR(BH61/BH120,"")</f>
        <v>0</v>
      </c>
      <c r="BI132" s="1247">
        <f t="shared" si="190"/>
        <v>0</v>
      </c>
      <c r="BJ132" s="1247">
        <f t="shared" si="190"/>
        <v>0</v>
      </c>
      <c r="BK132" s="1247">
        <f t="shared" si="190"/>
        <v>0</v>
      </c>
      <c r="BL132" s="1247">
        <f t="shared" si="190"/>
        <v>0</v>
      </c>
      <c r="BM132" s="1247">
        <v>20.693953835443036</v>
      </c>
    </row>
    <row r="133" spans="1:65" x14ac:dyDescent="0.25">
      <c r="A133" s="38" t="s">
        <v>205</v>
      </c>
      <c r="B133" s="3" t="s">
        <v>59</v>
      </c>
      <c r="C133" s="49">
        <f>IFERROR(C60/C121,"-")</f>
        <v>20.526157523204688</v>
      </c>
      <c r="D133" s="49">
        <f>IFERROR(D60/D121,"-")</f>
        <v>19.598985927983534</v>
      </c>
      <c r="E133" s="49">
        <f>IFERROR(E60/E121,"-")</f>
        <v>19.238208748750974</v>
      </c>
      <c r="F133" s="49">
        <f>IFERROR(F60/F121,"-")</f>
        <v>0</v>
      </c>
      <c r="H133" s="49">
        <f>IFERROR(H60/H121,"-")</f>
        <v>17.535292946058089</v>
      </c>
      <c r="I133" s="49">
        <f t="shared" ref="I133:BE133" si="191">IFERROR(I60/I121,"-")</f>
        <v>21.809240702087287</v>
      </c>
      <c r="J133" s="49">
        <f t="shared" si="191"/>
        <v>21.556082935858804</v>
      </c>
      <c r="K133" s="49">
        <f t="shared" si="191"/>
        <v>19.789539809683738</v>
      </c>
      <c r="L133" s="49">
        <f t="shared" si="191"/>
        <v>19.892529974326042</v>
      </c>
      <c r="M133" s="49">
        <f t="shared" si="191"/>
        <v>19.885073630928655</v>
      </c>
      <c r="N133" s="49">
        <f t="shared" si="191"/>
        <v>18.303064677118325</v>
      </c>
      <c r="O133" s="49">
        <f t="shared" si="191"/>
        <v>22.934468726368184</v>
      </c>
      <c r="P133" s="49">
        <f t="shared" si="191"/>
        <v>20.620326350461134</v>
      </c>
      <c r="Q133" s="49">
        <f t="shared" si="191"/>
        <v>18.174812916666667</v>
      </c>
      <c r="R133" s="49">
        <f t="shared" si="191"/>
        <v>20.606377010449798</v>
      </c>
      <c r="S133" s="49">
        <f t="shared" si="191"/>
        <v>20.538883806640214</v>
      </c>
      <c r="T133" s="49">
        <f>IFERROR(T60/T121,"-")</f>
        <v>0</v>
      </c>
      <c r="U133" s="49"/>
      <c r="V133" s="49">
        <f t="shared" si="191"/>
        <v>14.02</v>
      </c>
      <c r="W133" s="49">
        <f t="shared" si="191"/>
        <v>15.625955835962145</v>
      </c>
      <c r="X133" s="49">
        <f t="shared" si="191"/>
        <v>21.256582524271842</v>
      </c>
      <c r="Y133" s="49">
        <f t="shared" si="191"/>
        <v>21.470879787234043</v>
      </c>
      <c r="Z133" s="49">
        <f t="shared" si="191"/>
        <v>17.669046583850932</v>
      </c>
      <c r="AA133" s="49">
        <f t="shared" si="191"/>
        <v>25.393516749379653</v>
      </c>
      <c r="AB133" s="49">
        <f t="shared" si="191"/>
        <v>21.677569142125478</v>
      </c>
      <c r="AC133" s="49">
        <f t="shared" si="191"/>
        <v>17.863261989881956</v>
      </c>
      <c r="AD133" s="49">
        <f t="shared" si="191"/>
        <v>23.763629926238146</v>
      </c>
      <c r="AE133" s="49">
        <f t="shared" si="191"/>
        <v>18.657708627968336</v>
      </c>
      <c r="AF133" s="49">
        <f t="shared" si="191"/>
        <v>18.116865534382768</v>
      </c>
      <c r="AG133" s="49">
        <f t="shared" si="191"/>
        <v>21.578623072139305</v>
      </c>
      <c r="AH133" s="49">
        <f t="shared" si="191"/>
        <v>17.500207449856735</v>
      </c>
      <c r="AI133" s="49">
        <f t="shared" si="191"/>
        <v>20.771323353293326</v>
      </c>
      <c r="AJ133" s="49">
        <f t="shared" si="191"/>
        <v>20.511276914285716</v>
      </c>
      <c r="AK133" s="49">
        <f t="shared" si="191"/>
        <v>22.813576266996289</v>
      </c>
      <c r="AL133" s="49">
        <f t="shared" si="191"/>
        <v>20.617749851190474</v>
      </c>
      <c r="AM133" s="49">
        <f t="shared" si="191"/>
        <v>17.101496731517511</v>
      </c>
      <c r="AN133" s="49">
        <f t="shared" si="191"/>
        <v>18.117099836065574</v>
      </c>
      <c r="AO133" s="49">
        <f t="shared" si="191"/>
        <v>18.35199092088197</v>
      </c>
      <c r="AP133" s="49">
        <f t="shared" si="191"/>
        <v>18.401493363228699</v>
      </c>
      <c r="AQ133" s="49">
        <f t="shared" si="191"/>
        <v>22.236947926540282</v>
      </c>
      <c r="AR133" s="49">
        <f t="shared" si="191"/>
        <v>21.970927893915757</v>
      </c>
      <c r="AS133" s="49">
        <f t="shared" si="191"/>
        <v>23.897492434002167</v>
      </c>
      <c r="AT133" s="49">
        <f t="shared" si="191"/>
        <v>19.211352028985509</v>
      </c>
      <c r="AU133" s="49">
        <f t="shared" si="191"/>
        <v>23.372426906318083</v>
      </c>
      <c r="AV133" s="49">
        <f t="shared" si="191"/>
        <v>19.531925770308124</v>
      </c>
      <c r="AW133" s="49">
        <f t="shared" si="191"/>
        <v>19.489324861000796</v>
      </c>
      <c r="AX133" s="49">
        <f t="shared" si="191"/>
        <v>16.426031331592689</v>
      </c>
      <c r="AY133" s="49">
        <f t="shared" si="191"/>
        <v>19.216605166051661</v>
      </c>
      <c r="AZ133" s="49">
        <f t="shared" si="191"/>
        <v>20.013774551665243</v>
      </c>
      <c r="BA133" s="49">
        <f t="shared" si="191"/>
        <v>20.180119941133185</v>
      </c>
      <c r="BB133" s="49">
        <f t="shared" si="191"/>
        <v>21.286514423076923</v>
      </c>
      <c r="BC133" s="49">
        <f t="shared" si="191"/>
        <v>19.663034996276991</v>
      </c>
      <c r="BD133" s="49">
        <f t="shared" si="191"/>
        <v>20.807828313253012</v>
      </c>
      <c r="BE133" s="49">
        <f t="shared" si="191"/>
        <v>20.925619830028328</v>
      </c>
      <c r="BF133" s="49"/>
      <c r="BG133" s="1247">
        <f>IFERROR(BG60/BG121,"")</f>
        <v>0</v>
      </c>
      <c r="BH133" s="1247">
        <f t="shared" ref="BH133:BL133" si="192">IFERROR(BH60/BH121,"")</f>
        <v>0</v>
      </c>
      <c r="BI133" s="1247">
        <f t="shared" si="192"/>
        <v>0</v>
      </c>
      <c r="BJ133" s="1247">
        <f t="shared" si="192"/>
        <v>0</v>
      </c>
      <c r="BK133" s="1247">
        <f t="shared" si="192"/>
        <v>0</v>
      </c>
      <c r="BL133" s="1247">
        <f t="shared" si="192"/>
        <v>0</v>
      </c>
      <c r="BM133" s="1247">
        <v>20.571682691387558</v>
      </c>
    </row>
    <row r="134" spans="1:65" x14ac:dyDescent="0.25">
      <c r="A134" s="37" t="s">
        <v>32</v>
      </c>
      <c r="B134" s="19"/>
    </row>
    <row r="135" spans="1:65" x14ac:dyDescent="0.25">
      <c r="A135" s="36" t="s">
        <v>82</v>
      </c>
      <c r="B135" s="20" t="s">
        <v>82</v>
      </c>
      <c r="C135" s="1253" t="str">
        <f>$C$3</f>
        <v>YTD '15</v>
      </c>
      <c r="D135" s="1254" t="str">
        <f>$D$3</f>
        <v>YTD '16</v>
      </c>
      <c r="E135" s="1255" t="str">
        <f>$E$3</f>
        <v>YTD '17</v>
      </c>
      <c r="F135" s="1256" t="str">
        <f>$F$3</f>
        <v>YTD '18</v>
      </c>
      <c r="G135" s="2" t="s">
        <v>32</v>
      </c>
      <c r="H135" s="24" t="str">
        <f>$H$3</f>
        <v>Q1 '15</v>
      </c>
      <c r="I135" s="24" t="str">
        <f>$I$3</f>
        <v>Q2 '15</v>
      </c>
      <c r="J135" s="24" t="str">
        <f>$J$3</f>
        <v>Q3 '15</v>
      </c>
      <c r="K135" s="24" t="str">
        <f>$K$3</f>
        <v>Q4 '15</v>
      </c>
      <c r="L135" s="26" t="str">
        <f>$L$3</f>
        <v>Q1 '16</v>
      </c>
      <c r="M135" s="26" t="str">
        <f>$M$3</f>
        <v>Q2 '16</v>
      </c>
      <c r="N135" s="26" t="str">
        <f>$N$3</f>
        <v>Q3 '16</v>
      </c>
      <c r="O135" s="26" t="str">
        <f>$O$3</f>
        <v>Q4 '16</v>
      </c>
      <c r="P135" s="24" t="str">
        <f>$P$3</f>
        <v>Q1 '17</v>
      </c>
      <c r="Q135" s="24" t="str">
        <f>$Q$3</f>
        <v>Q2 '17</v>
      </c>
      <c r="R135" s="24" t="str">
        <f>$R$3</f>
        <v>Q3 '17</v>
      </c>
      <c r="S135" s="24" t="str">
        <f>$S$3</f>
        <v>Q4 '17</v>
      </c>
      <c r="T135" s="1241" t="str">
        <f>$T$3</f>
        <v>Q1'28</v>
      </c>
      <c r="U135" s="16" t="s">
        <v>32</v>
      </c>
      <c r="V135" s="24" t="s">
        <v>0</v>
      </c>
      <c r="W135" s="24" t="s">
        <v>1</v>
      </c>
      <c r="X135" s="24" t="s">
        <v>2</v>
      </c>
      <c r="Y135" s="24" t="s">
        <v>3</v>
      </c>
      <c r="Z135" s="24" t="s">
        <v>4</v>
      </c>
      <c r="AA135" s="24" t="s">
        <v>5</v>
      </c>
      <c r="AB135" s="24" t="s">
        <v>6</v>
      </c>
      <c r="AC135" s="24" t="s">
        <v>7</v>
      </c>
      <c r="AD135" s="24" t="s">
        <v>8</v>
      </c>
      <c r="AE135" s="24" t="s">
        <v>9</v>
      </c>
      <c r="AF135" s="24" t="s">
        <v>10</v>
      </c>
      <c r="AG135" s="24" t="s">
        <v>11</v>
      </c>
      <c r="AH135" s="25" t="s">
        <v>12</v>
      </c>
      <c r="AI135" s="25" t="s">
        <v>13</v>
      </c>
      <c r="AJ135" s="25" t="s">
        <v>14</v>
      </c>
      <c r="AK135" s="25" t="s">
        <v>15</v>
      </c>
      <c r="AL135" s="25" t="s">
        <v>16</v>
      </c>
      <c r="AM135" s="25" t="s">
        <v>17</v>
      </c>
      <c r="AN135" s="25" t="s">
        <v>18</v>
      </c>
      <c r="AO135" s="25" t="s">
        <v>19</v>
      </c>
      <c r="AP135" s="25" t="s">
        <v>20</v>
      </c>
      <c r="AQ135" s="25" t="s">
        <v>21</v>
      </c>
      <c r="AR135" s="25" t="s">
        <v>22</v>
      </c>
      <c r="AS135" s="25" t="s">
        <v>23</v>
      </c>
      <c r="AT135" s="22" t="s">
        <v>24</v>
      </c>
      <c r="AU135" s="22" t="s">
        <v>25</v>
      </c>
      <c r="AV135" s="22" t="s">
        <v>26</v>
      </c>
      <c r="AW135" s="22" t="s">
        <v>27</v>
      </c>
      <c r="AX135" s="22" t="s">
        <v>28</v>
      </c>
      <c r="AY135" s="22" t="s">
        <v>29</v>
      </c>
      <c r="AZ135" s="27" t="s">
        <v>96</v>
      </c>
      <c r="BA135" s="27" t="s">
        <v>97</v>
      </c>
      <c r="BB135" s="27" t="s">
        <v>98</v>
      </c>
      <c r="BC135" s="27" t="s">
        <v>99</v>
      </c>
      <c r="BD135" s="27" t="s">
        <v>100</v>
      </c>
      <c r="BE135" s="27" t="s">
        <v>101</v>
      </c>
      <c r="BF135" s="1400" t="s">
        <v>748</v>
      </c>
      <c r="BG135" s="1241">
        <v>43118</v>
      </c>
      <c r="BH135" s="1241">
        <v>43149</v>
      </c>
      <c r="BI135" s="1241">
        <v>43177</v>
      </c>
      <c r="BJ135" s="1241">
        <v>43208</v>
      </c>
      <c r="BK135" s="1241">
        <v>43238</v>
      </c>
      <c r="BL135" s="1241">
        <v>43269</v>
      </c>
      <c r="BM135" s="1241">
        <v>43299</v>
      </c>
    </row>
    <row r="136" spans="1:65" x14ac:dyDescent="0.25">
      <c r="A136" s="37" t="s">
        <v>167</v>
      </c>
      <c r="B136" s="15" t="s">
        <v>56</v>
      </c>
      <c r="C136" s="49">
        <f t="shared" ref="C136:F145" si="193">IFERROR(C112/C88,"-")</f>
        <v>2.9674796747967478</v>
      </c>
      <c r="D136" s="49">
        <f t="shared" si="193"/>
        <v>2.3805970149253732</v>
      </c>
      <c r="E136" s="49">
        <f t="shared" si="193"/>
        <v>3.4281879194630873</v>
      </c>
      <c r="F136" s="49">
        <f t="shared" si="193"/>
        <v>3.2322033898305085</v>
      </c>
      <c r="H136" s="49">
        <f t="shared" ref="H136:S136" si="194">IFERROR(H112/H88,"-")</f>
        <v>2.8414634146341462</v>
      </c>
      <c r="I136" s="49">
        <f t="shared" si="194"/>
        <v>2.9444444444444446</v>
      </c>
      <c r="J136" s="49">
        <f t="shared" si="194"/>
        <v>2.8166666666666669</v>
      </c>
      <c r="K136" s="49">
        <f t="shared" si="194"/>
        <v>3.6349206349206349</v>
      </c>
      <c r="L136" s="49">
        <f t="shared" si="194"/>
        <v>1.9646017699115044</v>
      </c>
      <c r="M136" s="49">
        <f t="shared" si="194"/>
        <v>2.7419354838709675</v>
      </c>
      <c r="N136" s="49">
        <f t="shared" si="194"/>
        <v>2.4567307692307692</v>
      </c>
      <c r="O136" s="49">
        <f t="shared" si="194"/>
        <v>3.76</v>
      </c>
      <c r="P136" s="49">
        <f t="shared" si="194"/>
        <v>3.3756476683937824</v>
      </c>
      <c r="Q136" s="49">
        <f t="shared" si="194"/>
        <v>3.5022831050228311</v>
      </c>
      <c r="R136" s="49">
        <f t="shared" si="194"/>
        <v>3.9443127962085307</v>
      </c>
      <c r="S136" s="49">
        <f t="shared" si="194"/>
        <v>3.3011744966442955</v>
      </c>
      <c r="T136" s="49">
        <f>IFERROR(T112/T88,"-")</f>
        <v>3.3477801268498943</v>
      </c>
      <c r="V136" s="11">
        <v>2.2222222222222201</v>
      </c>
      <c r="W136" s="11">
        <v>2.3199999999999998</v>
      </c>
      <c r="X136" s="11">
        <v>3.8333333333333299</v>
      </c>
      <c r="Y136" s="11">
        <v>3.5714285714285698</v>
      </c>
      <c r="Z136" s="11">
        <v>2.31395348837209</v>
      </c>
      <c r="AA136" s="11">
        <v>2.9634146341463401</v>
      </c>
      <c r="AB136" s="11">
        <v>3.3157894736842102</v>
      </c>
      <c r="AC136" s="11">
        <v>2.0735294117647101</v>
      </c>
      <c r="AD136" s="11">
        <v>2.9479166666666701</v>
      </c>
      <c r="AE136" s="11">
        <v>3.36904761904762</v>
      </c>
      <c r="AF136" s="11">
        <v>2.9523809523809499</v>
      </c>
      <c r="AG136" s="11">
        <v>4.5833333333333304</v>
      </c>
      <c r="AH136" s="11">
        <v>1.4242424242424201</v>
      </c>
      <c r="AI136" s="11">
        <v>1.6666666666666701</v>
      </c>
      <c r="AJ136" s="11">
        <v>2.5531914893617</v>
      </c>
      <c r="AK136" s="11">
        <v>4</v>
      </c>
      <c r="AL136" s="11">
        <v>2.3783783783783798</v>
      </c>
      <c r="AM136" s="11">
        <v>2.0408163265306101</v>
      </c>
      <c r="AN136" s="11">
        <v>2.45161290322581</v>
      </c>
      <c r="AO136" s="11">
        <v>2.1</v>
      </c>
      <c r="AP136" s="11">
        <v>2.7894736842105301</v>
      </c>
      <c r="AQ136" s="11">
        <v>2.9677419354838701</v>
      </c>
      <c r="AR136" s="11">
        <v>3.82258064516129</v>
      </c>
      <c r="AS136" s="11">
        <v>4.3552631578947398</v>
      </c>
      <c r="AT136" s="39">
        <v>3.1363636363636362</v>
      </c>
      <c r="AU136" s="39">
        <v>2.9923076923076901</v>
      </c>
      <c r="AV136" s="39">
        <v>3.8972602739725999</v>
      </c>
      <c r="AW136" s="39">
        <v>3.0337839999999998</v>
      </c>
      <c r="AX136" s="39">
        <v>2.9563760000000001</v>
      </c>
      <c r="AY136" s="39">
        <v>4.5709220000000004</v>
      </c>
      <c r="AZ136" s="39">
        <v>3.232456</v>
      </c>
      <c r="BA136" s="39">
        <v>3.3051949999999999</v>
      </c>
      <c r="BB136" s="39">
        <v>5.1103899999999998</v>
      </c>
      <c r="BC136" s="39">
        <v>3.7319589999999998</v>
      </c>
      <c r="BD136" s="39">
        <v>2.69171</v>
      </c>
      <c r="BE136" s="39">
        <v>3.4641150000000001</v>
      </c>
      <c r="BF136" s="1309"/>
      <c r="BG136" s="1247">
        <f>IFERROR(BG112/BG88,"")</f>
        <v>2.3653846153846154</v>
      </c>
      <c r="BH136" s="1247">
        <f t="shared" ref="BH136:BL136" si="195">IFERROR(BH112/BH88,"")</f>
        <v>3.1870229007633588</v>
      </c>
      <c r="BI136" s="1247">
        <f t="shared" si="195"/>
        <v>4.28494623655914</v>
      </c>
      <c r="BJ136" s="1247">
        <f t="shared" si="195"/>
        <v>2.8776595744680851</v>
      </c>
      <c r="BK136" s="1247">
        <f t="shared" si="195"/>
        <v>3.8928571428571428</v>
      </c>
      <c r="BL136" s="1247">
        <f t="shared" si="195"/>
        <v>3.9657142857142857</v>
      </c>
      <c r="BM136" s="1247">
        <v>1.771604938271605</v>
      </c>
    </row>
    <row r="137" spans="1:65" x14ac:dyDescent="0.25">
      <c r="A137" s="37" t="s">
        <v>168</v>
      </c>
      <c r="B137" s="19" t="s">
        <v>43</v>
      </c>
      <c r="C137" s="49">
        <f t="shared" si="193"/>
        <v>1.3584905660377358</v>
      </c>
      <c r="D137" s="49">
        <f t="shared" si="193"/>
        <v>1.6823770491803278</v>
      </c>
      <c r="E137" s="49">
        <f t="shared" si="193"/>
        <v>1.5848765432098766</v>
      </c>
      <c r="F137" s="49">
        <f t="shared" si="193"/>
        <v>1.4334098737083811</v>
      </c>
      <c r="H137" s="49">
        <f t="shared" ref="H137:T137" si="196">IFERROR(H113/H89,"-")</f>
        <v>1.3809523809523809</v>
      </c>
      <c r="I137" s="49">
        <f t="shared" si="196"/>
        <v>1.3203125</v>
      </c>
      <c r="J137" s="49">
        <f t="shared" si="196"/>
        <v>1.4359999999999999</v>
      </c>
      <c r="K137" s="49">
        <f t="shared" si="196"/>
        <v>1.8725490196078431</v>
      </c>
      <c r="L137" s="49">
        <f t="shared" si="196"/>
        <v>1.8866666666666667</v>
      </c>
      <c r="M137" s="49">
        <f t="shared" si="196"/>
        <v>1.613899613899614</v>
      </c>
      <c r="N137" s="49">
        <f t="shared" si="196"/>
        <v>1.8540925266903914</v>
      </c>
      <c r="O137" s="49">
        <f t="shared" si="196"/>
        <v>1.7025641025641025</v>
      </c>
      <c r="P137" s="49">
        <f t="shared" si="196"/>
        <v>1.6282051282051282</v>
      </c>
      <c r="Q137" s="49">
        <f t="shared" si="196"/>
        <v>1.6009900990099011</v>
      </c>
      <c r="R137" s="49">
        <f t="shared" si="196"/>
        <v>1.3758503401360545</v>
      </c>
      <c r="S137" s="49">
        <f t="shared" si="196"/>
        <v>1.3514180024660913</v>
      </c>
      <c r="T137" s="49">
        <f t="shared" si="196"/>
        <v>1.509493670886076</v>
      </c>
      <c r="V137" s="11">
        <v>1.17777777777778</v>
      </c>
      <c r="W137" s="11">
        <v>1.2</v>
      </c>
      <c r="X137" s="11">
        <v>1.5901639344262299</v>
      </c>
      <c r="Y137" s="11">
        <v>1.42105263157895</v>
      </c>
      <c r="Z137" s="11">
        <v>1.2328767123287701</v>
      </c>
      <c r="AA137" s="11">
        <v>1.3084112149532701</v>
      </c>
      <c r="AB137" s="11">
        <v>1.43157894736842</v>
      </c>
      <c r="AC137" s="11">
        <v>1.34210526315789</v>
      </c>
      <c r="AD137" s="11">
        <v>1.53164556962025</v>
      </c>
      <c r="AE137" s="11">
        <v>1.35211267605634</v>
      </c>
      <c r="AF137" s="11">
        <v>1.6666666666666701</v>
      </c>
      <c r="AG137" s="11">
        <v>2.4086956521739098</v>
      </c>
      <c r="AH137" s="11">
        <v>1.4615384615384599</v>
      </c>
      <c r="AI137" s="11">
        <v>1.52173913043478</v>
      </c>
      <c r="AJ137" s="11">
        <v>2.0087719298245599</v>
      </c>
      <c r="AK137" s="11">
        <v>1.6811594202898501</v>
      </c>
      <c r="AL137" s="11">
        <v>1.3783783783783801</v>
      </c>
      <c r="AM137" s="11">
        <v>1.72413793103448</v>
      </c>
      <c r="AN137" s="11">
        <v>1.51898734177215</v>
      </c>
      <c r="AO137" s="11">
        <v>1.8533333333333299</v>
      </c>
      <c r="AP137" s="11">
        <v>2.0629921259842501</v>
      </c>
      <c r="AQ137" s="11">
        <v>1.5617977528089899</v>
      </c>
      <c r="AR137" s="11">
        <v>1.61417322834646</v>
      </c>
      <c r="AS137" s="11">
        <v>1.83908045977011</v>
      </c>
      <c r="AT137" s="39">
        <v>1.9148936170212767</v>
      </c>
      <c r="AU137" s="39">
        <v>1.29508196721311</v>
      </c>
      <c r="AV137" s="39">
        <v>1.8181818181818199</v>
      </c>
      <c r="AW137" s="39">
        <v>1.769231</v>
      </c>
      <c r="AX137" s="39">
        <v>1.418831</v>
      </c>
      <c r="AY137" s="39">
        <v>1.6201920000000001</v>
      </c>
      <c r="AZ137" s="39">
        <v>1.4451609999999999</v>
      </c>
      <c r="BA137" s="39">
        <v>1.303653</v>
      </c>
      <c r="BB137" s="39">
        <v>1.3995329999999999</v>
      </c>
      <c r="BC137" s="39">
        <v>1.3310340000000001</v>
      </c>
      <c r="BD137" s="39">
        <v>1.25969</v>
      </c>
      <c r="BE137" s="39">
        <v>1.4166669999999999</v>
      </c>
      <c r="BF137" s="1309"/>
      <c r="BG137" s="1247">
        <f t="shared" ref="BG137:BL145" si="197">IFERROR(BG113/BG89,"")</f>
        <v>1.6481481481481481</v>
      </c>
      <c r="BH137" s="1247">
        <f t="shared" si="197"/>
        <v>1.1666666666666667</v>
      </c>
      <c r="BI137" s="1247">
        <f t="shared" si="197"/>
        <v>1.4941860465116279</v>
      </c>
      <c r="BJ137" s="1247">
        <f t="shared" si="197"/>
        <v>1.3478260869565217</v>
      </c>
      <c r="BK137" s="1247">
        <f t="shared" si="197"/>
        <v>1.4466019417475728</v>
      </c>
      <c r="BL137" s="1247">
        <f t="shared" si="197"/>
        <v>1.3189655172413792</v>
      </c>
      <c r="BM137" s="1247">
        <v>1.50390625</v>
      </c>
    </row>
    <row r="138" spans="1:65" x14ac:dyDescent="0.25">
      <c r="A138" s="37" t="s">
        <v>169</v>
      </c>
      <c r="B138" s="19" t="s">
        <v>44</v>
      </c>
      <c r="C138" s="49">
        <f t="shared" si="193"/>
        <v>1.4776470588235293</v>
      </c>
      <c r="D138" s="49">
        <f t="shared" si="193"/>
        <v>1.7366310160427807</v>
      </c>
      <c r="E138" s="49">
        <f t="shared" si="193"/>
        <v>1.7766599597585513</v>
      </c>
      <c r="F138" s="49">
        <f t="shared" si="193"/>
        <v>1.6766381766381766</v>
      </c>
      <c r="H138" s="49">
        <f t="shared" ref="H138:T138" si="198">IFERROR(H114/H90,"-")</f>
        <v>1.3577235772357723</v>
      </c>
      <c r="I138" s="49">
        <f t="shared" si="198"/>
        <v>1.5784753363228698</v>
      </c>
      <c r="J138" s="49">
        <f t="shared" si="198"/>
        <v>1.5418848167539267</v>
      </c>
      <c r="K138" s="49">
        <f t="shared" si="198"/>
        <v>1.9046610169491525</v>
      </c>
      <c r="L138" s="49">
        <f t="shared" si="198"/>
        <v>1.7866666666666666</v>
      </c>
      <c r="M138" s="49">
        <f t="shared" si="198"/>
        <v>1.7873831775700935</v>
      </c>
      <c r="N138" s="49">
        <f t="shared" si="198"/>
        <v>1.6769911504424779</v>
      </c>
      <c r="O138" s="49">
        <f t="shared" si="198"/>
        <v>1.882636655948553</v>
      </c>
      <c r="P138" s="49">
        <f t="shared" si="198"/>
        <v>1.8010204081632653</v>
      </c>
      <c r="Q138" s="49">
        <f t="shared" si="198"/>
        <v>1.7184873949579831</v>
      </c>
      <c r="R138" s="49">
        <f t="shared" si="198"/>
        <v>1.858974358974359</v>
      </c>
      <c r="S138" s="49">
        <f t="shared" si="198"/>
        <v>1.5126353790613718</v>
      </c>
      <c r="T138" s="49">
        <f t="shared" si="198"/>
        <v>1.6260869565217391</v>
      </c>
      <c r="V138" s="11">
        <v>1.2666666666666699</v>
      </c>
      <c r="W138" s="11">
        <v>1.28571428571429</v>
      </c>
      <c r="X138" s="11">
        <v>1.7619047619047601</v>
      </c>
      <c r="Y138" s="11">
        <v>1.5972222222222201</v>
      </c>
      <c r="Z138" s="11">
        <v>1.4875</v>
      </c>
      <c r="AA138" s="11">
        <v>1.6619718309859199</v>
      </c>
      <c r="AB138" s="11">
        <v>1.37974683544304</v>
      </c>
      <c r="AC138" s="11">
        <v>1.5102040816326501</v>
      </c>
      <c r="AD138" s="11">
        <v>1.76984126984127</v>
      </c>
      <c r="AE138" s="11">
        <v>1.5079365079365099</v>
      </c>
      <c r="AF138" s="11">
        <v>2.0625</v>
      </c>
      <c r="AG138" s="11">
        <v>2.044</v>
      </c>
      <c r="AH138" s="11">
        <v>1.6756756756756801</v>
      </c>
      <c r="AI138" s="11">
        <v>1.5</v>
      </c>
      <c r="AJ138" s="11">
        <v>2.125</v>
      </c>
      <c r="AK138" s="11">
        <v>1.72413793103448</v>
      </c>
      <c r="AL138" s="11">
        <v>1.6949152542372901</v>
      </c>
      <c r="AM138" s="11">
        <v>1.9485294117647101</v>
      </c>
      <c r="AN138" s="11">
        <v>1.5647058823529401</v>
      </c>
      <c r="AO138" s="11">
        <v>1.3571428571428601</v>
      </c>
      <c r="AP138" s="11">
        <v>2.1267605633802802</v>
      </c>
      <c r="AQ138" s="11">
        <v>1.67676767676768</v>
      </c>
      <c r="AR138" s="11">
        <v>2.1603773584905701</v>
      </c>
      <c r="AS138" s="11">
        <v>1.7971698113207499</v>
      </c>
      <c r="AT138" s="39">
        <v>1.509090909090909</v>
      </c>
      <c r="AU138" s="39">
        <v>1.5</v>
      </c>
      <c r="AV138" s="39">
        <v>2.11578947368421</v>
      </c>
      <c r="AW138" s="39">
        <v>1.3783780000000001</v>
      </c>
      <c r="AX138" s="39">
        <v>2.0789469999999999</v>
      </c>
      <c r="AY138" s="39">
        <v>1.693182</v>
      </c>
      <c r="AZ138" s="39">
        <v>1.9206350000000001</v>
      </c>
      <c r="BA138" s="39">
        <v>1.758065</v>
      </c>
      <c r="BB138" s="39">
        <v>1.929487</v>
      </c>
      <c r="BC138" s="39">
        <v>1.4534879999999999</v>
      </c>
      <c r="BD138" s="39">
        <v>1.3142860000000001</v>
      </c>
      <c r="BE138" s="39">
        <v>1.669421</v>
      </c>
      <c r="BF138" s="1309"/>
      <c r="BG138" s="1247">
        <f t="shared" si="197"/>
        <v>1.7358490566037736</v>
      </c>
      <c r="BH138" s="1247">
        <f t="shared" si="197"/>
        <v>1.2432432432432432</v>
      </c>
      <c r="BI138" s="1247">
        <f t="shared" si="197"/>
        <v>1.96</v>
      </c>
      <c r="BJ138" s="1247">
        <f t="shared" si="197"/>
        <v>1.679245283018868</v>
      </c>
      <c r="BK138" s="1247">
        <f t="shared" si="197"/>
        <v>1.84</v>
      </c>
      <c r="BL138" s="1247">
        <f t="shared" si="197"/>
        <v>2.0178571428571428</v>
      </c>
      <c r="BM138" s="1247">
        <v>1.3961038961038961</v>
      </c>
    </row>
    <row r="139" spans="1:65" x14ac:dyDescent="0.25">
      <c r="A139" s="37" t="s">
        <v>170</v>
      </c>
      <c r="B139" s="19" t="s">
        <v>45</v>
      </c>
      <c r="C139" s="49">
        <f t="shared" si="193"/>
        <v>1.3656093489148582</v>
      </c>
      <c r="D139" s="49">
        <f t="shared" si="193"/>
        <v>1.7940503432494279</v>
      </c>
      <c r="E139" s="49">
        <f t="shared" si="193"/>
        <v>1.778782894736842</v>
      </c>
      <c r="F139" s="49">
        <f t="shared" si="193"/>
        <v>1.8694581280788178</v>
      </c>
      <c r="H139" s="49">
        <f t="shared" ref="H139:T139" si="199">IFERROR(H115/H91,"-")</f>
        <v>1.3504672897196262</v>
      </c>
      <c r="I139" s="49">
        <f t="shared" si="199"/>
        <v>1.4045801526717556</v>
      </c>
      <c r="J139" s="49">
        <f t="shared" si="199"/>
        <v>1.3094462540716612</v>
      </c>
      <c r="K139" s="49">
        <f t="shared" si="199"/>
        <v>1.7302631578947369</v>
      </c>
      <c r="L139" s="49">
        <f t="shared" si="199"/>
        <v>1.621875</v>
      </c>
      <c r="M139" s="49">
        <f t="shared" si="199"/>
        <v>1.8700980392156863</v>
      </c>
      <c r="N139" s="49">
        <f t="shared" si="199"/>
        <v>1.8235294117647058</v>
      </c>
      <c r="O139" s="49">
        <f t="shared" si="199"/>
        <v>2.4480712166172105</v>
      </c>
      <c r="P139" s="49">
        <f t="shared" si="199"/>
        <v>1.7966101694915255</v>
      </c>
      <c r="Q139" s="49">
        <f t="shared" si="199"/>
        <v>1.7200854700854702</v>
      </c>
      <c r="R139" s="49">
        <f t="shared" si="199"/>
        <v>2.1385542168674698</v>
      </c>
      <c r="S139" s="49">
        <f t="shared" si="199"/>
        <v>1.698943661971831</v>
      </c>
      <c r="T139" s="49">
        <f t="shared" si="199"/>
        <v>1.7188940092165899</v>
      </c>
      <c r="V139" s="11">
        <v>1.2833333333333301</v>
      </c>
      <c r="W139" s="11">
        <v>1.38709677419355</v>
      </c>
      <c r="X139" s="11">
        <v>1.3695652173913</v>
      </c>
      <c r="Y139" s="11">
        <v>1.6153846153846201</v>
      </c>
      <c r="Z139" s="11">
        <v>1.3125</v>
      </c>
      <c r="AA139" s="11">
        <v>1.3731884057971</v>
      </c>
      <c r="AB139" s="11">
        <v>1.30894308943089</v>
      </c>
      <c r="AC139" s="11">
        <v>1.28378378378378</v>
      </c>
      <c r="AD139" s="11">
        <v>1.32727272727273</v>
      </c>
      <c r="AE139" s="11">
        <v>1.4473684210526301</v>
      </c>
      <c r="AF139" s="11">
        <v>1.8411214953271</v>
      </c>
      <c r="AG139" s="11">
        <v>1.8099173553718999</v>
      </c>
      <c r="AH139" s="11">
        <v>1.41</v>
      </c>
      <c r="AI139" s="11">
        <v>1.375</v>
      </c>
      <c r="AJ139" s="11">
        <v>2.07407407407407</v>
      </c>
      <c r="AK139" s="11">
        <v>2</v>
      </c>
      <c r="AL139" s="11">
        <v>1.675</v>
      </c>
      <c r="AM139" s="11">
        <v>1.9949494949494999</v>
      </c>
      <c r="AN139" s="11">
        <v>1.95890410958904</v>
      </c>
      <c r="AO139" s="11">
        <v>1.6973684210526301</v>
      </c>
      <c r="AP139" s="11">
        <v>1.81944444444444</v>
      </c>
      <c r="AQ139" s="11">
        <v>1.375</v>
      </c>
      <c r="AR139" s="11">
        <v>2.4953271028037398</v>
      </c>
      <c r="AS139" s="11">
        <v>2.8313253012048198</v>
      </c>
      <c r="AT139" s="39">
        <v>2.0595238095238093</v>
      </c>
      <c r="AU139" s="39">
        <v>1.67741935483871</v>
      </c>
      <c r="AV139" s="39">
        <v>1.71264367816092</v>
      </c>
      <c r="AW139" s="39">
        <v>1.507463</v>
      </c>
      <c r="AX139" s="39">
        <v>1.5555559999999999</v>
      </c>
      <c r="AY139" s="39">
        <v>2.0406979999999999</v>
      </c>
      <c r="AZ139" s="39">
        <v>1.8860760000000001</v>
      </c>
      <c r="BA139" s="39">
        <v>1.6875</v>
      </c>
      <c r="BB139" s="39">
        <v>2.6734689999999999</v>
      </c>
      <c r="BC139" s="39">
        <v>1.388889</v>
      </c>
      <c r="BD139" s="39">
        <v>1.5154639999999999</v>
      </c>
      <c r="BE139" s="39">
        <v>2.0478260000000001</v>
      </c>
      <c r="BF139" s="1309"/>
      <c r="BG139" s="1247">
        <f t="shared" si="197"/>
        <v>1.26</v>
      </c>
      <c r="BH139" s="1247">
        <f t="shared" si="197"/>
        <v>1.71875</v>
      </c>
      <c r="BI139" s="1247">
        <f t="shared" si="197"/>
        <v>1.941747572815534</v>
      </c>
      <c r="BJ139" s="1247">
        <f t="shared" si="197"/>
        <v>1.2916666666666667</v>
      </c>
      <c r="BK139" s="1247">
        <f t="shared" si="197"/>
        <v>2.6111111111111112</v>
      </c>
      <c r="BL139" s="1247">
        <f t="shared" si="197"/>
        <v>2.0933333333333333</v>
      </c>
      <c r="BM139" s="1247">
        <v>1.5833333333333333</v>
      </c>
    </row>
    <row r="140" spans="1:65" x14ac:dyDescent="0.25">
      <c r="A140" s="37" t="s">
        <v>171</v>
      </c>
      <c r="B140" s="19" t="s">
        <v>46</v>
      </c>
      <c r="C140" s="49">
        <f t="shared" si="193"/>
        <v>1.2532467532467533</v>
      </c>
      <c r="D140" s="49">
        <f t="shared" si="193"/>
        <v>1.6943734015345269</v>
      </c>
      <c r="E140" s="49">
        <f t="shared" si="193"/>
        <v>1.6677852348993289</v>
      </c>
      <c r="F140" s="49">
        <f t="shared" si="193"/>
        <v>1.5620000000000001</v>
      </c>
      <c r="H140" s="49">
        <f t="shared" ref="H140:T140" si="200">IFERROR(H116/H92,"-")</f>
        <v>1.2430555555555556</v>
      </c>
      <c r="I140" s="49">
        <f t="shared" si="200"/>
        <v>1.263157894736842</v>
      </c>
      <c r="J140" s="49">
        <f t="shared" si="200"/>
        <v>1.3161512027491409</v>
      </c>
      <c r="K140" s="49">
        <f t="shared" si="200"/>
        <v>1.6015873015873017</v>
      </c>
      <c r="L140" s="49">
        <f t="shared" si="200"/>
        <v>1.564516129032258</v>
      </c>
      <c r="M140" s="49">
        <f t="shared" si="200"/>
        <v>1.8571428571428572</v>
      </c>
      <c r="N140" s="49">
        <f t="shared" si="200"/>
        <v>1.7467248908296944</v>
      </c>
      <c r="O140" s="49">
        <f t="shared" si="200"/>
        <v>2.0563725490196076</v>
      </c>
      <c r="P140" s="49">
        <f t="shared" si="200"/>
        <v>1.786231884057971</v>
      </c>
      <c r="Q140" s="49">
        <f t="shared" si="200"/>
        <v>1.5119047619047619</v>
      </c>
      <c r="R140" s="49">
        <f t="shared" si="200"/>
        <v>1.4191176470588236</v>
      </c>
      <c r="S140" s="49">
        <f t="shared" si="200"/>
        <v>1.4655172413793103</v>
      </c>
      <c r="T140" s="49">
        <f t="shared" si="200"/>
        <v>1.625</v>
      </c>
      <c r="V140" s="11">
        <v>1.0392156862745101</v>
      </c>
      <c r="W140" s="11">
        <v>1.22857142857143</v>
      </c>
      <c r="X140" s="11">
        <v>1.4310344827586201</v>
      </c>
      <c r="Y140" s="11">
        <v>1.325</v>
      </c>
      <c r="Z140" s="11">
        <v>1.17525773195876</v>
      </c>
      <c r="AA140" s="11">
        <v>1.3142857142857101</v>
      </c>
      <c r="AB140" s="11">
        <v>1.23943661971831</v>
      </c>
      <c r="AC140" s="11">
        <v>1.3975903614457801</v>
      </c>
      <c r="AD140" s="11">
        <v>1.3065693430656899</v>
      </c>
      <c r="AE140" s="11">
        <v>1.2979797979798</v>
      </c>
      <c r="AF140" s="11">
        <v>2.0109890109890101</v>
      </c>
      <c r="AG140" s="11">
        <v>1.544</v>
      </c>
      <c r="AH140" s="11">
        <v>1.375</v>
      </c>
      <c r="AI140" s="11">
        <v>1.3142857142857101</v>
      </c>
      <c r="AJ140" s="11">
        <v>1.75</v>
      </c>
      <c r="AK140" s="11">
        <v>2.1578947368421102</v>
      </c>
      <c r="AL140" s="11">
        <v>1.59183673469388</v>
      </c>
      <c r="AM140" s="11">
        <v>1.66</v>
      </c>
      <c r="AN140" s="11">
        <v>1.55737704918033</v>
      </c>
      <c r="AO140" s="11">
        <v>1.6</v>
      </c>
      <c r="AP140" s="11">
        <v>2.0113636363636398</v>
      </c>
      <c r="AQ140" s="11">
        <v>2.31538461538462</v>
      </c>
      <c r="AR140" s="11">
        <v>2.34375</v>
      </c>
      <c r="AS140" s="11">
        <v>1.7197802197802201</v>
      </c>
      <c r="AT140" s="39">
        <v>1.5121951219512195</v>
      </c>
      <c r="AU140" s="39">
        <v>1.7471264367816099</v>
      </c>
      <c r="AV140" s="39">
        <v>1.88513513513514</v>
      </c>
      <c r="AW140" s="39">
        <v>1.59</v>
      </c>
      <c r="AX140" s="39">
        <v>1.3589739999999999</v>
      </c>
      <c r="AY140" s="39">
        <v>1.5675680000000001</v>
      </c>
      <c r="AZ140" s="39">
        <v>1.3777779999999999</v>
      </c>
      <c r="BA140" s="39">
        <v>1.1627909999999999</v>
      </c>
      <c r="BB140" s="39">
        <v>1.6875</v>
      </c>
      <c r="BC140" s="39">
        <v>1.038462</v>
      </c>
      <c r="BD140" s="39">
        <v>1.628571</v>
      </c>
      <c r="BE140" s="39">
        <v>1.563636</v>
      </c>
      <c r="BF140" s="1309"/>
      <c r="BG140" s="1247">
        <f t="shared" si="197"/>
        <v>1.7222222222222223</v>
      </c>
      <c r="BH140" s="1247">
        <f t="shared" si="197"/>
        <v>1.4</v>
      </c>
      <c r="BI140" s="1247">
        <f t="shared" si="197"/>
        <v>1.6714285714285715</v>
      </c>
      <c r="BJ140" s="1247">
        <f t="shared" si="197"/>
        <v>1.4242424242424243</v>
      </c>
      <c r="BK140" s="1247">
        <f t="shared" si="197"/>
        <v>1.7068965517241379</v>
      </c>
      <c r="BL140" s="1247">
        <f t="shared" si="197"/>
        <v>1.4482758620689655</v>
      </c>
      <c r="BM140" s="1247">
        <v>1.3478260869565217</v>
      </c>
    </row>
    <row r="141" spans="1:65" x14ac:dyDescent="0.25">
      <c r="A141" s="37" t="s">
        <v>172</v>
      </c>
      <c r="B141" s="19" t="s">
        <v>47</v>
      </c>
      <c r="C141" s="49">
        <f t="shared" si="193"/>
        <v>1.2890818858560793</v>
      </c>
      <c r="D141" s="49">
        <f t="shared" si="193"/>
        <v>1.4847250509164969</v>
      </c>
      <c r="E141" s="49">
        <f t="shared" si="193"/>
        <v>4.1860841423948223</v>
      </c>
      <c r="F141" s="49">
        <f t="shared" si="193"/>
        <v>1.5791855203619909</v>
      </c>
      <c r="H141" s="49">
        <f t="shared" ref="H141:T141" si="201">IFERROR(H117/H93,"-")</f>
        <v>1.1428571428571428</v>
      </c>
      <c r="I141" s="49">
        <f t="shared" si="201"/>
        <v>1.2721238938053097</v>
      </c>
      <c r="J141" s="49">
        <f t="shared" si="201"/>
        <v>1.4961832061068703</v>
      </c>
      <c r="K141" s="49">
        <f t="shared" si="201"/>
        <v>1.8602739726027397</v>
      </c>
      <c r="L141" s="49">
        <f t="shared" si="201"/>
        <v>1.4058823529411764</v>
      </c>
      <c r="M141" s="49">
        <f t="shared" si="201"/>
        <v>1.5125</v>
      </c>
      <c r="N141" s="49">
        <f t="shared" si="201"/>
        <v>1.8680555555555556</v>
      </c>
      <c r="O141" s="49">
        <f t="shared" si="201"/>
        <v>2.5038910505836576</v>
      </c>
      <c r="P141" s="49">
        <f t="shared" si="201"/>
        <v>1.2905982905982907</v>
      </c>
      <c r="Q141" s="49">
        <f t="shared" si="201"/>
        <v>6.715686274509804</v>
      </c>
      <c r="R141" s="49">
        <f t="shared" si="201"/>
        <v>2.4849624060150375</v>
      </c>
      <c r="S141" s="49">
        <f t="shared" si="201"/>
        <v>1.2411764705882353</v>
      </c>
      <c r="T141" s="49">
        <f t="shared" si="201"/>
        <v>1.8478260869565217</v>
      </c>
      <c r="V141" s="11">
        <v>0.967741935483871</v>
      </c>
      <c r="W141" s="11">
        <v>1.21875</v>
      </c>
      <c r="X141" s="11">
        <v>1.25</v>
      </c>
      <c r="Y141" s="11">
        <v>1.2833333333333301</v>
      </c>
      <c r="Z141" s="11">
        <v>1.32</v>
      </c>
      <c r="AA141" s="11">
        <v>1.22527472527473</v>
      </c>
      <c r="AB141" s="11">
        <v>1.48837209302326</v>
      </c>
      <c r="AC141" s="11">
        <v>1.2533333333333301</v>
      </c>
      <c r="AD141" s="11">
        <v>1.68316831683168</v>
      </c>
      <c r="AE141" s="11">
        <v>1.3043478260869601</v>
      </c>
      <c r="AF141" s="11">
        <v>2.1221374045801502</v>
      </c>
      <c r="AG141" s="11">
        <v>1.97887323943662</v>
      </c>
      <c r="AH141" s="11">
        <v>1.3333333333333299</v>
      </c>
      <c r="AI141" s="11">
        <v>1.27272727272727</v>
      </c>
      <c r="AJ141" s="11">
        <v>1.5185185185185199</v>
      </c>
      <c r="AK141" s="11">
        <v>1.38961038961039</v>
      </c>
      <c r="AL141" s="11">
        <v>1.3768115942029</v>
      </c>
      <c r="AM141" s="11">
        <v>1.7127659574468099</v>
      </c>
      <c r="AN141" s="11">
        <v>1.5679012345679</v>
      </c>
      <c r="AO141" s="11">
        <v>1.7770270270270301</v>
      </c>
      <c r="AP141" s="11">
        <v>2.3770491803278699</v>
      </c>
      <c r="AQ141" s="11">
        <v>1.89230769230769</v>
      </c>
      <c r="AR141" s="11">
        <v>2.6875</v>
      </c>
      <c r="AS141" s="11">
        <v>2.7276785714285698</v>
      </c>
      <c r="AT141" s="39">
        <v>1.2142857142857142</v>
      </c>
      <c r="AU141" s="39">
        <v>1.0882352941176501</v>
      </c>
      <c r="AV141" s="39">
        <v>1.4545454545454499</v>
      </c>
      <c r="AW141" s="39">
        <v>2.3333330000000001</v>
      </c>
      <c r="AX141" s="39">
        <v>14.66038</v>
      </c>
      <c r="AY141" s="39">
        <v>2.6454550000000001</v>
      </c>
      <c r="AZ141" s="39">
        <v>2.948718</v>
      </c>
      <c r="BA141" s="39">
        <v>2.197368</v>
      </c>
      <c r="BB141" s="39">
        <v>2.3571430000000002</v>
      </c>
      <c r="BC141" s="39">
        <v>1.1153850000000001</v>
      </c>
      <c r="BD141" s="39">
        <v>1.1904760000000001</v>
      </c>
      <c r="BE141" s="39">
        <v>1.3552630000000001</v>
      </c>
      <c r="BF141" s="1309"/>
      <c r="BG141" s="1247">
        <f>IFERROR(BG117/BG93,"")</f>
        <v>1.5454545454545454</v>
      </c>
      <c r="BH141" s="1247">
        <f t="shared" si="197"/>
        <v>2</v>
      </c>
      <c r="BI141" s="1247">
        <f t="shared" si="197"/>
        <v>1.9130434782608696</v>
      </c>
      <c r="BJ141" s="1247">
        <f t="shared" si="197"/>
        <v>1.1515151515151516</v>
      </c>
      <c r="BK141" s="1247">
        <f t="shared" si="197"/>
        <v>1.56</v>
      </c>
      <c r="BL141" s="1247">
        <f t="shared" si="197"/>
        <v>1.4102564102564104</v>
      </c>
      <c r="BM141" s="1247">
        <v>1.46875</v>
      </c>
    </row>
    <row r="142" spans="1:65" x14ac:dyDescent="0.25">
      <c r="A142" s="37" t="s">
        <v>173</v>
      </c>
      <c r="B142" s="19" t="s">
        <v>48</v>
      </c>
      <c r="C142" s="49">
        <f t="shared" si="193"/>
        <v>1.1993006993006994</v>
      </c>
      <c r="D142" s="49">
        <f t="shared" si="193"/>
        <v>1.4472361809045227</v>
      </c>
      <c r="E142" s="49">
        <f t="shared" si="193"/>
        <v>1.9490358126721763</v>
      </c>
      <c r="F142" s="49">
        <f t="shared" si="193"/>
        <v>1.5629370629370629</v>
      </c>
      <c r="H142" s="49">
        <f t="shared" ref="H142:T142" si="202">IFERROR(H118/H94,"-")</f>
        <v>1.2291666666666667</v>
      </c>
      <c r="I142" s="49">
        <f t="shared" si="202"/>
        <v>1.119718309859155</v>
      </c>
      <c r="J142" s="49">
        <f t="shared" si="202"/>
        <v>1.3434782608695652</v>
      </c>
      <c r="K142" s="49">
        <f t="shared" si="202"/>
        <v>1.8066037735849056</v>
      </c>
      <c r="L142" s="49">
        <f t="shared" si="202"/>
        <v>1.5892857142857142</v>
      </c>
      <c r="M142" s="49">
        <f t="shared" si="202"/>
        <v>1.3778801843317972</v>
      </c>
      <c r="N142" s="49">
        <f t="shared" si="202"/>
        <v>1.6091370558375635</v>
      </c>
      <c r="O142" s="49">
        <f t="shared" si="202"/>
        <v>1.8553113553113554</v>
      </c>
      <c r="P142" s="49">
        <f t="shared" si="202"/>
        <v>1.6882716049382716</v>
      </c>
      <c r="Q142" s="49">
        <f t="shared" si="202"/>
        <v>2.0993589743589745</v>
      </c>
      <c r="R142" s="49">
        <f t="shared" si="202"/>
        <v>2.2248322147651005</v>
      </c>
      <c r="S142" s="49">
        <f t="shared" si="202"/>
        <v>1.9639423076923077</v>
      </c>
      <c r="T142" s="49">
        <f t="shared" si="202"/>
        <v>1.5</v>
      </c>
      <c r="V142" s="11">
        <v>1.1428571428571399</v>
      </c>
      <c r="W142" s="11">
        <v>1.1818181818181801</v>
      </c>
      <c r="X142" s="11">
        <v>1.375</v>
      </c>
      <c r="Y142" s="11">
        <v>1</v>
      </c>
      <c r="Z142" s="11">
        <v>1.07692307692308</v>
      </c>
      <c r="AA142" s="11">
        <v>1.24074074074074</v>
      </c>
      <c r="AB142" s="11">
        <v>1.375</v>
      </c>
      <c r="AC142" s="11">
        <v>1.38333333333333</v>
      </c>
      <c r="AD142" s="11">
        <v>1.3114754098360699</v>
      </c>
      <c r="AE142" s="11">
        <v>1.31372549019608</v>
      </c>
      <c r="AF142" s="11">
        <v>1.77464788732394</v>
      </c>
      <c r="AG142" s="11">
        <v>2.1111111111111098</v>
      </c>
      <c r="AH142" s="11">
        <v>1.5185185185185199</v>
      </c>
      <c r="AI142" s="11">
        <v>1.5714285714285701</v>
      </c>
      <c r="AJ142" s="11">
        <v>1.6315789473684199</v>
      </c>
      <c r="AK142" s="11">
        <v>1.2962962962963001</v>
      </c>
      <c r="AL142" s="11">
        <v>1.31578947368421</v>
      </c>
      <c r="AM142" s="11">
        <v>1.4528301886792501</v>
      </c>
      <c r="AN142" s="11">
        <v>1.4347826086956501</v>
      </c>
      <c r="AO142" s="11">
        <v>1.3888888888888899</v>
      </c>
      <c r="AP142" s="11">
        <v>1.93243243243243</v>
      </c>
      <c r="AQ142" s="11">
        <v>1.3571428571428601</v>
      </c>
      <c r="AR142" s="11">
        <v>1.8</v>
      </c>
      <c r="AS142" s="11">
        <v>2.11851851851852</v>
      </c>
      <c r="AT142" s="39">
        <v>1.51</v>
      </c>
      <c r="AU142" s="39">
        <v>1.4318181818181801</v>
      </c>
      <c r="AV142" s="39">
        <v>1.98529411764706</v>
      </c>
      <c r="AW142" s="39">
        <v>1.9482759999999999</v>
      </c>
      <c r="AX142" s="39">
        <v>2.2156859999999998</v>
      </c>
      <c r="AY142" s="39">
        <v>2.1595740000000001</v>
      </c>
      <c r="AZ142" s="39">
        <v>2.3666670000000001</v>
      </c>
      <c r="BA142" s="39">
        <v>2.14</v>
      </c>
      <c r="BB142" s="39">
        <v>2.1851850000000002</v>
      </c>
      <c r="BC142" s="39">
        <v>1.888889</v>
      </c>
      <c r="BD142" s="39">
        <v>1.725352</v>
      </c>
      <c r="BE142" s="39">
        <v>2.2168670000000001</v>
      </c>
      <c r="BF142" s="1309"/>
      <c r="BG142" s="1247">
        <f t="shared" si="197"/>
        <v>1.3333333333333333</v>
      </c>
      <c r="BH142" s="1247">
        <f t="shared" si="197"/>
        <v>1.6470588235294117</v>
      </c>
      <c r="BI142" s="1247">
        <f t="shared" si="197"/>
        <v>1.5416666666666667</v>
      </c>
      <c r="BJ142" s="1247">
        <f t="shared" si="197"/>
        <v>1.5135135135135136</v>
      </c>
      <c r="BK142" s="1247">
        <f t="shared" si="197"/>
        <v>1.7916666666666667</v>
      </c>
      <c r="BL142" s="1247">
        <f t="shared" si="197"/>
        <v>1.6779661016949152</v>
      </c>
      <c r="BM142" s="1247">
        <v>1.36</v>
      </c>
    </row>
    <row r="143" spans="1:65" x14ac:dyDescent="0.25">
      <c r="A143" s="37" t="s">
        <v>174</v>
      </c>
      <c r="B143" s="19" t="s">
        <v>49</v>
      </c>
      <c r="C143" s="49" t="str">
        <f t="shared" si="193"/>
        <v>-</v>
      </c>
      <c r="D143" s="49" t="str">
        <f t="shared" si="193"/>
        <v>-</v>
      </c>
      <c r="E143" s="49">
        <f t="shared" si="193"/>
        <v>1.3</v>
      </c>
      <c r="F143" s="49">
        <f t="shared" si="193"/>
        <v>1.3093385214007782</v>
      </c>
      <c r="H143" s="49" t="str">
        <f t="shared" ref="H143:T143" si="203">IFERROR(H119/H95,"-")</f>
        <v>-</v>
      </c>
      <c r="I143" s="49" t="str">
        <f t="shared" si="203"/>
        <v>-</v>
      </c>
      <c r="J143" s="49" t="str">
        <f t="shared" si="203"/>
        <v>-</v>
      </c>
      <c r="K143" s="49" t="str">
        <f t="shared" si="203"/>
        <v>-</v>
      </c>
      <c r="L143" s="49" t="str">
        <f t="shared" si="203"/>
        <v>-</v>
      </c>
      <c r="M143" s="49" t="str">
        <f t="shared" si="203"/>
        <v>-</v>
      </c>
      <c r="N143" s="49" t="str">
        <f t="shared" si="203"/>
        <v>-</v>
      </c>
      <c r="O143" s="49" t="str">
        <f t="shared" si="203"/>
        <v>-</v>
      </c>
      <c r="P143" s="49">
        <f t="shared" si="203"/>
        <v>1.2258064516129032</v>
      </c>
      <c r="Q143" s="49">
        <f t="shared" si="203"/>
        <v>1.3767123287671232</v>
      </c>
      <c r="R143" s="49">
        <f t="shared" si="203"/>
        <v>1.1648351648351649</v>
      </c>
      <c r="S143" s="49">
        <f t="shared" si="203"/>
        <v>1.2068965517241379</v>
      </c>
      <c r="T143" s="49">
        <f t="shared" si="203"/>
        <v>1.3285714285714285</v>
      </c>
      <c r="U143" s="7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39"/>
      <c r="AU143" s="39">
        <v>1.17741935483871</v>
      </c>
      <c r="AV143" s="39">
        <v>1.2741935483871001</v>
      </c>
      <c r="AW143" s="39">
        <v>1.6142860000000001</v>
      </c>
      <c r="AX143" s="39">
        <v>1.2608699999999999</v>
      </c>
      <c r="AY143" s="39">
        <v>1</v>
      </c>
      <c r="AZ143" s="39">
        <v>1.25</v>
      </c>
      <c r="BA143" s="39">
        <v>1.181818</v>
      </c>
      <c r="BB143" s="39">
        <v>1.1052630000000001</v>
      </c>
      <c r="BC143" s="39">
        <v>1.1621619999999999</v>
      </c>
      <c r="BD143" s="39">
        <v>1.212121</v>
      </c>
      <c r="BE143" s="39">
        <v>1.2391300000000001</v>
      </c>
      <c r="BF143" s="1309"/>
      <c r="BG143" s="1247">
        <f t="shared" si="197"/>
        <v>1.4347826086956521</v>
      </c>
      <c r="BH143" s="1247">
        <f t="shared" si="197"/>
        <v>1.2647058823529411</v>
      </c>
      <c r="BI143" s="1247">
        <f t="shared" si="197"/>
        <v>1.3076923076923077</v>
      </c>
      <c r="BJ143" s="1247">
        <f t="shared" si="197"/>
        <v>1.2857142857142858</v>
      </c>
      <c r="BK143" s="1247">
        <f t="shared" si="197"/>
        <v>1.3658536585365855</v>
      </c>
      <c r="BL143" s="1247">
        <f t="shared" si="197"/>
        <v>1.2820512820512822</v>
      </c>
      <c r="BM143" s="1247">
        <v>1.2432432432432432</v>
      </c>
    </row>
    <row r="144" spans="1:65" x14ac:dyDescent="0.25">
      <c r="A144" s="37" t="s">
        <v>353</v>
      </c>
      <c r="B144" s="3" t="s">
        <v>150</v>
      </c>
      <c r="C144" s="49">
        <f t="shared" si="193"/>
        <v>1.4860254083484574</v>
      </c>
      <c r="D144" s="49">
        <f t="shared" si="193"/>
        <v>1.7070600632244468</v>
      </c>
      <c r="E144" s="49">
        <f t="shared" si="193"/>
        <v>2.2343313879725959</v>
      </c>
      <c r="F144" s="49">
        <f t="shared" si="193"/>
        <v>2.1308555399719493</v>
      </c>
      <c r="H144" s="49">
        <f t="shared" ref="H144:T145" si="204">IFERROR(H120/H96,"-")</f>
        <v>1.4553140096618358</v>
      </c>
      <c r="I144" s="49">
        <f>IFERROR(I120/I96,"-")</f>
        <v>1.4939759036144578</v>
      </c>
      <c r="J144" s="49">
        <f t="shared" si="204"/>
        <v>1.5123697916666667</v>
      </c>
      <c r="K144" s="49">
        <f t="shared" si="204"/>
        <v>1.9168454935622317</v>
      </c>
      <c r="L144" s="49">
        <f t="shared" si="204"/>
        <v>1.6663101604278074</v>
      </c>
      <c r="M144" s="49">
        <f t="shared" si="204"/>
        <v>1.7508722958827634</v>
      </c>
      <c r="N144" s="49">
        <f t="shared" si="204"/>
        <v>1.8175033921302579</v>
      </c>
      <c r="O144" s="49">
        <f t="shared" si="204"/>
        <v>2.1474358974358974</v>
      </c>
      <c r="P144" s="49">
        <f t="shared" si="204"/>
        <v>1.9084461637653127</v>
      </c>
      <c r="Q144" s="49">
        <f t="shared" si="204"/>
        <v>2.5402702702702702</v>
      </c>
      <c r="R144" s="49">
        <f t="shared" si="204"/>
        <v>2.2480376766091053</v>
      </c>
      <c r="S144" s="49">
        <f t="shared" si="204"/>
        <v>1.9558266722759781</v>
      </c>
      <c r="T144" s="49">
        <f t="shared" si="204"/>
        <v>2.1856349757113116</v>
      </c>
      <c r="U144" s="7"/>
      <c r="V144" s="53">
        <f>IFERROR(V120/V96,"-")</f>
        <v>1.264406779661017</v>
      </c>
      <c r="W144" s="53">
        <f t="shared" ref="W144:AZ144" si="205">IFERROR(W120/W96,"-")</f>
        <v>1.3964757709251101</v>
      </c>
      <c r="X144" s="53">
        <f t="shared" si="205"/>
        <v>1.6830065359477124</v>
      </c>
      <c r="Y144" s="53">
        <f t="shared" si="205"/>
        <v>1.645</v>
      </c>
      <c r="Z144" s="53">
        <f t="shared" si="205"/>
        <v>1.3819742489270386</v>
      </c>
      <c r="AA144" s="53">
        <f t="shared" si="205"/>
        <v>1.4788990825688073</v>
      </c>
      <c r="AB144" s="53">
        <f t="shared" si="205"/>
        <v>1.5135658914728682</v>
      </c>
      <c r="AC144" s="53">
        <f t="shared" si="205"/>
        <v>1.4085510688836105</v>
      </c>
      <c r="AD144" s="53">
        <f t="shared" si="205"/>
        <v>1.5843071786310519</v>
      </c>
      <c r="AE144" s="53">
        <f t="shared" si="205"/>
        <v>1.534412955465587</v>
      </c>
      <c r="AF144" s="53">
        <f t="shared" si="205"/>
        <v>1.978688524590164</v>
      </c>
      <c r="AG144" s="53">
        <f t="shared" si="205"/>
        <v>2.1157894736842104</v>
      </c>
      <c r="AH144" s="53">
        <f t="shared" si="205"/>
        <v>1.4481327800829875</v>
      </c>
      <c r="AI144" s="53">
        <f t="shared" si="205"/>
        <v>1.4334763948497855</v>
      </c>
      <c r="AJ144" s="53">
        <f t="shared" si="205"/>
        <v>1.8980477223427332</v>
      </c>
      <c r="AK144" s="53">
        <f t="shared" si="205"/>
        <v>1.8990610328638498</v>
      </c>
      <c r="AL144" s="53">
        <f t="shared" si="205"/>
        <v>1.5811764705882352</v>
      </c>
      <c r="AM144" s="53">
        <f t="shared" si="205"/>
        <v>1.7663230240549828</v>
      </c>
      <c r="AN144" s="53">
        <f t="shared" si="205"/>
        <v>1.6555323590814197</v>
      </c>
      <c r="AO144" s="53">
        <f t="shared" si="205"/>
        <v>1.6616379310344827</v>
      </c>
      <c r="AP144" s="53">
        <f t="shared" si="205"/>
        <v>2.0998116760828625</v>
      </c>
      <c r="AQ144" s="53">
        <f t="shared" si="205"/>
        <v>1.7731092436974789</v>
      </c>
      <c r="AR144" s="53">
        <f t="shared" si="205"/>
        <v>2.2334494773519165</v>
      </c>
      <c r="AS144" s="53">
        <f t="shared" si="205"/>
        <v>2.3041362530413627</v>
      </c>
      <c r="AT144" s="53">
        <f t="shared" si="205"/>
        <v>1.9166666666666667</v>
      </c>
      <c r="AU144" s="53">
        <f t="shared" si="205"/>
        <v>1.6886973180076628</v>
      </c>
      <c r="AV144" s="53">
        <f t="shared" si="205"/>
        <v>2.0754857997010463</v>
      </c>
      <c r="AW144" s="53">
        <f t="shared" si="205"/>
        <v>2.0555555555555554</v>
      </c>
      <c r="AX144" s="53">
        <f t="shared" si="205"/>
        <v>3.1276948590381428</v>
      </c>
      <c r="AY144" s="53">
        <f t="shared" si="205"/>
        <v>2.4335347432024168</v>
      </c>
      <c r="AZ144" s="53">
        <f t="shared" si="205"/>
        <v>2.1222222222222222</v>
      </c>
      <c r="BA144" s="53">
        <v>1.9730939999999999</v>
      </c>
      <c r="BB144" s="53">
        <v>2.6068380000000002</v>
      </c>
      <c r="BC144" s="53">
        <v>2.1558869999999999</v>
      </c>
      <c r="BD144" s="53">
        <v>1.7288589999999999</v>
      </c>
      <c r="BE144" s="53">
        <v>2.0029149999999998</v>
      </c>
      <c r="BF144" s="53"/>
      <c r="BG144" s="1247">
        <f>IFERROR(BG120/BG96,"")</f>
        <v>1.845132743362832</v>
      </c>
      <c r="BH144" s="1247">
        <f t="shared" si="197"/>
        <v>2.163716814159292</v>
      </c>
      <c r="BI144" s="1247">
        <f t="shared" si="197"/>
        <v>2.433846153846154</v>
      </c>
      <c r="BJ144" s="1247">
        <f t="shared" si="197"/>
        <v>2.0130434782608697</v>
      </c>
      <c r="BK144" s="1247">
        <f t="shared" si="197"/>
        <v>2.5763747454175152</v>
      </c>
      <c r="BL144" s="1247">
        <f t="shared" si="197"/>
        <v>2.2045112781954885</v>
      </c>
      <c r="BM144" s="1247">
        <v>1.5551181102362204</v>
      </c>
    </row>
    <row r="145" spans="1:65" x14ac:dyDescent="0.25">
      <c r="A145" s="38" t="s">
        <v>203</v>
      </c>
      <c r="B145" s="3" t="s">
        <v>59</v>
      </c>
      <c r="C145" s="49">
        <f t="shared" si="193"/>
        <v>1.4860254083484574</v>
      </c>
      <c r="D145" s="49">
        <f t="shared" si="193"/>
        <v>1.7070600632244468</v>
      </c>
      <c r="E145" s="49">
        <f t="shared" si="193"/>
        <v>2.198974609375</v>
      </c>
      <c r="F145" s="49">
        <f t="shared" si="193"/>
        <v>2.075614861329147</v>
      </c>
      <c r="H145" s="49">
        <f t="shared" si="204"/>
        <v>1.4553140096618358</v>
      </c>
      <c r="I145" s="49">
        <f>IFERROR(I121/I97,"-")</f>
        <v>1.4939759036144578</v>
      </c>
      <c r="J145" s="49">
        <f t="shared" si="204"/>
        <v>1.5123697916666667</v>
      </c>
      <c r="K145" s="49">
        <f t="shared" si="204"/>
        <v>1.9168454935622317</v>
      </c>
      <c r="L145" s="49">
        <f t="shared" si="204"/>
        <v>1.6663101604278074</v>
      </c>
      <c r="M145" s="49">
        <f t="shared" si="204"/>
        <v>1.7508722958827634</v>
      </c>
      <c r="N145" s="49">
        <f t="shared" si="204"/>
        <v>1.8175033921302579</v>
      </c>
      <c r="O145" s="49">
        <f t="shared" si="204"/>
        <v>2.1474358974358974</v>
      </c>
      <c r="P145" s="49">
        <f t="shared" si="204"/>
        <v>1.8822070675759455</v>
      </c>
      <c r="Q145" s="49">
        <f t="shared" si="204"/>
        <v>2.4960998439937598</v>
      </c>
      <c r="R145" s="49">
        <f t="shared" si="204"/>
        <v>2.1988011988011986</v>
      </c>
      <c r="S145" s="49">
        <f t="shared" si="204"/>
        <v>1.9209787404733254</v>
      </c>
      <c r="T145" s="49">
        <f t="shared" si="204"/>
        <v>2.1274256144890038</v>
      </c>
      <c r="U145" s="5"/>
      <c r="V145" s="12">
        <v>1.2644067796610201</v>
      </c>
      <c r="W145" s="12">
        <v>1.3964757709251101</v>
      </c>
      <c r="X145" s="12">
        <v>1.68300653594771</v>
      </c>
      <c r="Y145" s="12">
        <v>1.645</v>
      </c>
      <c r="Z145" s="12">
        <v>1.3819742489270399</v>
      </c>
      <c r="AA145" s="12">
        <v>1.47889908256881</v>
      </c>
      <c r="AB145" s="12">
        <v>1.51356589147287</v>
      </c>
      <c r="AC145" s="12">
        <v>1.40855106888361</v>
      </c>
      <c r="AD145" s="12">
        <v>1.5843071786310501</v>
      </c>
      <c r="AE145" s="12">
        <v>1.5344129554655901</v>
      </c>
      <c r="AF145" s="12">
        <v>1.97868852459016</v>
      </c>
      <c r="AG145" s="12">
        <v>2.11578947368421</v>
      </c>
      <c r="AH145" s="12">
        <v>1.44813278008299</v>
      </c>
      <c r="AI145" s="12">
        <v>1.4334763948497899</v>
      </c>
      <c r="AJ145" s="12">
        <v>1.8980477223427299</v>
      </c>
      <c r="AK145" s="12">
        <v>1.89906103286385</v>
      </c>
      <c r="AL145" s="12">
        <v>1.5811764705882401</v>
      </c>
      <c r="AM145" s="12">
        <v>1.7663230240549801</v>
      </c>
      <c r="AN145" s="12">
        <v>1.6555323590814199</v>
      </c>
      <c r="AO145" s="12">
        <v>1.66163793103448</v>
      </c>
      <c r="AP145" s="12">
        <v>2.0998116760828598</v>
      </c>
      <c r="AQ145" s="12">
        <v>1.77310924369748</v>
      </c>
      <c r="AR145" s="12">
        <v>2.23344947735192</v>
      </c>
      <c r="AS145" s="12">
        <v>2.30413625304136</v>
      </c>
      <c r="AT145" s="39">
        <v>1.9166666666666667</v>
      </c>
      <c r="AU145" s="39">
        <v>1.6600361663652801</v>
      </c>
      <c r="AV145" s="39">
        <v>2.04</v>
      </c>
      <c r="AW145" s="39">
        <v>2.0306449999999998</v>
      </c>
      <c r="AX145" s="39">
        <v>3.0591050000000002</v>
      </c>
      <c r="AY145" s="39">
        <v>2.4017729999999999</v>
      </c>
      <c r="AZ145" s="39">
        <v>2.0910709999999999</v>
      </c>
      <c r="BA145" s="39">
        <v>1.935897</v>
      </c>
      <c r="BB145" s="39">
        <v>2.5297299999999998</v>
      </c>
      <c r="BC145" s="39">
        <v>2.0984379999999998</v>
      </c>
      <c r="BD145" s="39">
        <v>1.706941</v>
      </c>
      <c r="BE145" s="39">
        <v>1.9702329999999999</v>
      </c>
      <c r="BF145" s="1309"/>
      <c r="BG145" s="1247">
        <f t="shared" si="197"/>
        <v>1.8252631578947369</v>
      </c>
      <c r="BH145" s="1247">
        <f t="shared" si="197"/>
        <v>2.1207865168539324</v>
      </c>
      <c r="BI145" s="1247">
        <f t="shared" si="197"/>
        <v>2.3314685314685315</v>
      </c>
      <c r="BJ145" s="1247">
        <f t="shared" si="197"/>
        <v>1.9616161616161616</v>
      </c>
      <c r="BK145" s="1247">
        <f t="shared" si="197"/>
        <v>2.4830827067669174</v>
      </c>
      <c r="BL145" s="1247">
        <f t="shared" si="197"/>
        <v>2.1534090909090908</v>
      </c>
      <c r="BM145" s="1247">
        <v>1.5339449541284405</v>
      </c>
    </row>
    <row r="146" spans="1:65" s="139" customFormat="1" x14ac:dyDescent="0.25">
      <c r="A146" s="38"/>
      <c r="B146" s="3"/>
      <c r="C146" s="49"/>
      <c r="D146" s="49"/>
      <c r="E146" s="49"/>
      <c r="F146" s="48"/>
      <c r="G146" s="2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5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1309"/>
      <c r="BG146" s="39"/>
      <c r="BH146" s="39"/>
      <c r="BI146" s="39"/>
      <c r="BJ146" s="39"/>
      <c r="BK146" s="39"/>
      <c r="BL146" s="39"/>
      <c r="BM146" s="39"/>
    </row>
    <row r="147" spans="1:65" x14ac:dyDescent="0.25">
      <c r="A147" s="36" t="s">
        <v>81</v>
      </c>
      <c r="B147" s="20" t="s">
        <v>81</v>
      </c>
      <c r="C147" s="1253" t="str">
        <f>$C$3</f>
        <v>YTD '15</v>
      </c>
      <c r="D147" s="1254" t="str">
        <f>$D$3</f>
        <v>YTD '16</v>
      </c>
      <c r="E147" s="1255" t="str">
        <f>$E$3</f>
        <v>YTD '17</v>
      </c>
      <c r="F147" s="1256" t="str">
        <f>$F$3</f>
        <v>YTD '18</v>
      </c>
      <c r="G147" s="2" t="s">
        <v>32</v>
      </c>
      <c r="H147" s="24" t="str">
        <f>$H$3</f>
        <v>Q1 '15</v>
      </c>
      <c r="I147" s="24" t="str">
        <f>$I$3</f>
        <v>Q2 '15</v>
      </c>
      <c r="J147" s="24" t="str">
        <f>$J$3</f>
        <v>Q3 '15</v>
      </c>
      <c r="K147" s="24" t="str">
        <f>$K$3</f>
        <v>Q4 '15</v>
      </c>
      <c r="L147" s="26" t="str">
        <f>$L$3</f>
        <v>Q1 '16</v>
      </c>
      <c r="M147" s="26" t="str">
        <f>$M$3</f>
        <v>Q2 '16</v>
      </c>
      <c r="N147" s="26" t="str">
        <f>$N$3</f>
        <v>Q3 '16</v>
      </c>
      <c r="O147" s="26" t="str">
        <f>$O$3</f>
        <v>Q4 '16</v>
      </c>
      <c r="P147" s="24" t="str">
        <f>$P$3</f>
        <v>Q1 '17</v>
      </c>
      <c r="Q147" s="24" t="str">
        <f>$Q$3</f>
        <v>Q2 '17</v>
      </c>
      <c r="R147" s="24" t="str">
        <f>$R$3</f>
        <v>Q3 '17</v>
      </c>
      <c r="S147" s="24" t="str">
        <f>$S$3</f>
        <v>Q4 '17</v>
      </c>
      <c r="T147" s="1251" t="str">
        <f>T3</f>
        <v>Q1'28</v>
      </c>
      <c r="U147" s="16" t="s">
        <v>32</v>
      </c>
      <c r="V147" s="24" t="s">
        <v>0</v>
      </c>
      <c r="W147" s="24" t="s">
        <v>1</v>
      </c>
      <c r="X147" s="24" t="s">
        <v>2</v>
      </c>
      <c r="Y147" s="24" t="s">
        <v>3</v>
      </c>
      <c r="Z147" s="24" t="s">
        <v>4</v>
      </c>
      <c r="AA147" s="24" t="s">
        <v>5</v>
      </c>
      <c r="AB147" s="24" t="s">
        <v>6</v>
      </c>
      <c r="AC147" s="24" t="s">
        <v>7</v>
      </c>
      <c r="AD147" s="24" t="s">
        <v>8</v>
      </c>
      <c r="AE147" s="24" t="s">
        <v>9</v>
      </c>
      <c r="AF147" s="24" t="s">
        <v>10</v>
      </c>
      <c r="AG147" s="24" t="s">
        <v>11</v>
      </c>
      <c r="AH147" s="25" t="s">
        <v>12</v>
      </c>
      <c r="AI147" s="25" t="s">
        <v>13</v>
      </c>
      <c r="AJ147" s="25" t="s">
        <v>14</v>
      </c>
      <c r="AK147" s="25" t="s">
        <v>15</v>
      </c>
      <c r="AL147" s="25" t="s">
        <v>16</v>
      </c>
      <c r="AM147" s="25" t="s">
        <v>17</v>
      </c>
      <c r="AN147" s="25" t="s">
        <v>18</v>
      </c>
      <c r="AO147" s="25" t="s">
        <v>19</v>
      </c>
      <c r="AP147" s="25" t="s">
        <v>20</v>
      </c>
      <c r="AQ147" s="25" t="s">
        <v>21</v>
      </c>
      <c r="AR147" s="25" t="s">
        <v>22</v>
      </c>
      <c r="AS147" s="25" t="s">
        <v>23</v>
      </c>
      <c r="AT147" s="22" t="s">
        <v>24</v>
      </c>
      <c r="AU147" s="22" t="s">
        <v>25</v>
      </c>
      <c r="AV147" s="22" t="s">
        <v>26</v>
      </c>
      <c r="AW147" s="22" t="s">
        <v>27</v>
      </c>
      <c r="AX147" s="22" t="s">
        <v>28</v>
      </c>
      <c r="AY147" s="22" t="s">
        <v>29</v>
      </c>
      <c r="AZ147" s="27" t="s">
        <v>96</v>
      </c>
      <c r="BA147" s="27" t="s">
        <v>97</v>
      </c>
      <c r="BB147" s="27" t="s">
        <v>98</v>
      </c>
      <c r="BC147" s="27" t="s">
        <v>99</v>
      </c>
      <c r="BD147" s="27" t="s">
        <v>100</v>
      </c>
      <c r="BE147" s="27" t="s">
        <v>101</v>
      </c>
      <c r="BF147" s="1400" t="s">
        <v>748</v>
      </c>
      <c r="BG147" s="1241">
        <v>43118</v>
      </c>
      <c r="BH147" s="1241">
        <v>43149</v>
      </c>
      <c r="BI147" s="1241">
        <v>43177</v>
      </c>
      <c r="BJ147" s="1241">
        <v>43208</v>
      </c>
      <c r="BK147" s="1241">
        <v>43238</v>
      </c>
      <c r="BL147" s="1241">
        <v>43269</v>
      </c>
      <c r="BM147" s="1241">
        <v>43299</v>
      </c>
    </row>
    <row r="148" spans="1:65" x14ac:dyDescent="0.25">
      <c r="A148" s="37"/>
      <c r="B148" s="15" t="s">
        <v>56</v>
      </c>
      <c r="C148" s="1">
        <f>AVERAGE(H148:K148)</f>
        <v>72.541697932114147</v>
      </c>
      <c r="D148" s="1">
        <f>AVERAGE(L148:O148)</f>
        <v>40.691687711634863</v>
      </c>
      <c r="E148" s="1">
        <f>AVERAGE(P148:S148)</f>
        <v>56.763170759513301</v>
      </c>
      <c r="F148" s="1445">
        <f t="shared" ref="F148:F157" si="206">AVERAGE(BG148:BL148)</f>
        <v>0</v>
      </c>
      <c r="H148" s="1">
        <f>AVERAGE(V148:X148)</f>
        <v>49.070727746793409</v>
      </c>
      <c r="I148" s="1">
        <f>AVERAGE(Y148:AA148)</f>
        <v>75.57637800435414</v>
      </c>
      <c r="J148" s="1">
        <f>AVERAGE(AB148:AD148)</f>
        <v>76.837761006289313</v>
      </c>
      <c r="K148" s="1">
        <f>AVERAGE(AE148:AG148)</f>
        <v>88.681924971019725</v>
      </c>
      <c r="L148" s="1">
        <f>AVERAGE(AH148:AJ148)</f>
        <v>28.679737448559507</v>
      </c>
      <c r="M148" s="1">
        <f>AVERAGE(AK148:AM148)</f>
        <v>43.314270515338571</v>
      </c>
      <c r="N148" s="1">
        <f>AVERAGE(AN148:AP148)</f>
        <v>33.570030952380954</v>
      </c>
      <c r="O148" s="1">
        <f>AVERAGE(AQ148:AS148)</f>
        <v>57.202711930260428</v>
      </c>
      <c r="P148" s="1">
        <f>AVERAGE(AT148:AV148)</f>
        <v>67.003221088804523</v>
      </c>
      <c r="Q148" s="1">
        <f>AVERAGE(AW148:AY148)</f>
        <v>49.66698948220445</v>
      </c>
      <c r="R148" s="10">
        <f>AVERAGE(AZ148:BB148)</f>
        <v>57.724770786910121</v>
      </c>
      <c r="S148" s="10">
        <f>AVERAGE(BC148:BE148)</f>
        <v>52.657701680134124</v>
      </c>
      <c r="T148" s="10">
        <f>AVERAGE(BG148:BI148)</f>
        <v>0</v>
      </c>
      <c r="V148" s="1">
        <f t="shared" ref="V148:BG155" si="207">IFERROR(V49/V76,"")</f>
        <v>43.350117647058823</v>
      </c>
      <c r="W148" s="1">
        <f t="shared" si="207"/>
        <v>27.649205128205129</v>
      </c>
      <c r="X148" s="1">
        <f t="shared" si="207"/>
        <v>76.212860465116279</v>
      </c>
      <c r="Y148" s="1">
        <f t="shared" si="207"/>
        <v>95.975390000000004</v>
      </c>
      <c r="Z148" s="1">
        <f t="shared" si="207"/>
        <v>50.813932692307695</v>
      </c>
      <c r="AA148" s="1">
        <f t="shared" si="207"/>
        <v>79.939811320754728</v>
      </c>
      <c r="AB148" s="1">
        <f t="shared" si="207"/>
        <v>91.733047169811314</v>
      </c>
      <c r="AC148" s="1">
        <f t="shared" si="207"/>
        <v>35.790113207547172</v>
      </c>
      <c r="AD148" s="1">
        <f t="shared" si="207"/>
        <v>102.99012264150943</v>
      </c>
      <c r="AE148" s="1">
        <f t="shared" si="207"/>
        <v>76.255754716980945</v>
      </c>
      <c r="AF148" s="1">
        <f t="shared" si="207"/>
        <v>70.48903</v>
      </c>
      <c r="AG148" s="1">
        <f t="shared" si="207"/>
        <v>119.30099019607823</v>
      </c>
      <c r="AH148" s="1">
        <f t="shared" si="207"/>
        <v>19.7157625</v>
      </c>
      <c r="AI148" s="1">
        <f t="shared" si="207"/>
        <v>21.199437499999625</v>
      </c>
      <c r="AJ148" s="1">
        <f t="shared" si="207"/>
        <v>45.124012345678892</v>
      </c>
      <c r="AK148" s="1">
        <f t="shared" si="207"/>
        <v>68.068530864197541</v>
      </c>
      <c r="AL148" s="1">
        <f t="shared" si="207"/>
        <v>30.955962499999998</v>
      </c>
      <c r="AM148" s="1">
        <f t="shared" si="207"/>
        <v>30.918318181818183</v>
      </c>
      <c r="AN148" s="1">
        <f t="shared" si="207"/>
        <v>34.183528571428575</v>
      </c>
      <c r="AO148" s="1">
        <f t="shared" si="207"/>
        <v>28.657064285714284</v>
      </c>
      <c r="AP148" s="1">
        <f t="shared" si="207"/>
        <v>37.869500000000002</v>
      </c>
      <c r="AQ148" s="1">
        <f t="shared" si="207"/>
        <v>39.381492537313434</v>
      </c>
      <c r="AR148" s="1">
        <f t="shared" si="207"/>
        <v>49.742315384615388</v>
      </c>
      <c r="AS148" s="1">
        <f t="shared" si="207"/>
        <v>82.484327868852461</v>
      </c>
      <c r="AT148" s="1">
        <f t="shared" si="207"/>
        <v>40.551494845360821</v>
      </c>
      <c r="AU148" s="1">
        <f t="shared" si="207"/>
        <v>76.557115789473798</v>
      </c>
      <c r="AV148" s="1">
        <f t="shared" si="207"/>
        <v>83.901052631578949</v>
      </c>
      <c r="AW148" s="1">
        <f t="shared" si="207"/>
        <v>42.971204819277105</v>
      </c>
      <c r="AX148" s="1">
        <f t="shared" si="207"/>
        <v>45.396473029045637</v>
      </c>
      <c r="AY148" s="1">
        <f t="shared" si="207"/>
        <v>60.6332905982906</v>
      </c>
      <c r="AZ148" s="1">
        <f t="shared" si="207"/>
        <v>37.988472222222221</v>
      </c>
      <c r="BA148" s="1">
        <f t="shared" si="207"/>
        <v>52.719012552301251</v>
      </c>
      <c r="BB148" s="1">
        <f t="shared" si="207"/>
        <v>82.466827586206904</v>
      </c>
      <c r="BC148" s="1">
        <f t="shared" si="207"/>
        <v>50.849892857142855</v>
      </c>
      <c r="BD148" s="1">
        <f t="shared" si="207"/>
        <v>44.188501572327041</v>
      </c>
      <c r="BE148" s="1">
        <f t="shared" si="207"/>
        <v>62.934710610932477</v>
      </c>
      <c r="BF148" s="49"/>
      <c r="BG148" s="1248">
        <f t="shared" si="207"/>
        <v>0</v>
      </c>
      <c r="BH148" s="1248">
        <f t="shared" ref="BH148:BL148" si="208">IFERROR(BH49/BH76,"")</f>
        <v>0</v>
      </c>
      <c r="BI148" s="1248">
        <f t="shared" si="208"/>
        <v>0</v>
      </c>
      <c r="BJ148" s="1248">
        <f t="shared" si="208"/>
        <v>0</v>
      </c>
      <c r="BK148" s="1248">
        <f t="shared" si="208"/>
        <v>0</v>
      </c>
      <c r="BL148" s="1248">
        <f t="shared" si="208"/>
        <v>0</v>
      </c>
      <c r="BM148" s="1248">
        <v>23.844456985815604</v>
      </c>
    </row>
    <row r="149" spans="1:65" x14ac:dyDescent="0.25">
      <c r="A149" s="37"/>
      <c r="B149" s="19" t="s">
        <v>43</v>
      </c>
      <c r="C149" s="1">
        <f t="shared" ref="C149:C157" si="209">AVERAGE(H149:K149)</f>
        <v>8.6828080468889866</v>
      </c>
      <c r="D149" s="1">
        <f t="shared" ref="D149:D157" si="210">AVERAGE(L149:O149)</f>
        <v>9.4664858743979323</v>
      </c>
      <c r="E149" s="1">
        <f t="shared" ref="E149:E157" si="211">AVERAGE(P149:S149)</f>
        <v>9.7925445472571191</v>
      </c>
      <c r="F149" s="1445">
        <f t="shared" si="206"/>
        <v>0</v>
      </c>
      <c r="H149" s="1">
        <f t="shared" ref="H149:H157" si="212">AVERAGE(V149:X149)</f>
        <v>5.3265041241205786</v>
      </c>
      <c r="I149" s="1">
        <f t="shared" ref="I149:I157" si="213">AVERAGE(Y149:AA149)</f>
        <v>7.7330678547274232</v>
      </c>
      <c r="J149" s="1">
        <f t="shared" ref="J149:J157" si="214">AVERAGE(AB149:AD149)</f>
        <v>7.9577918948204669</v>
      </c>
      <c r="K149" s="1">
        <f t="shared" ref="K149:K157" si="215">AVERAGE(AE149:AG149)</f>
        <v>13.713868313887479</v>
      </c>
      <c r="L149" s="1">
        <f t="shared" ref="L149:L157" si="216">AVERAGE(AH149:AJ149)</f>
        <v>8.5701435037590414</v>
      </c>
      <c r="M149" s="1">
        <f t="shared" ref="M149:M157" si="217">AVERAGE(AK149:AM149)</f>
        <v>9.3399150906156105</v>
      </c>
      <c r="N149" s="1">
        <f t="shared" ref="N149:N157" si="218">AVERAGE(AN149:AP149)</f>
        <v>9.8665944043840739</v>
      </c>
      <c r="O149" s="1">
        <f t="shared" ref="O149:O157" si="219">AVERAGE(AQ149:AS149)</f>
        <v>10.089290498833</v>
      </c>
      <c r="P149" s="1">
        <f t="shared" ref="P149:P157" si="220">AVERAGE(AT149:AV149)</f>
        <v>8.2779386080541375</v>
      </c>
      <c r="Q149" s="1">
        <f t="shared" ref="Q149:Q157" si="221">AVERAGE(AW149:AY149)</f>
        <v>11.805179912124407</v>
      </c>
      <c r="R149" s="10">
        <f t="shared" ref="R149:R157" si="222">AVERAGE(AZ149:BB149)</f>
        <v>9.9789159201842015</v>
      </c>
      <c r="S149" s="10">
        <f t="shared" ref="S149:S157" si="223">AVERAGE(BC149:BE149)</f>
        <v>9.108143748665734</v>
      </c>
      <c r="T149" s="10">
        <f t="shared" ref="T149:T157" si="224">AVERAGE(BG149:BI149)</f>
        <v>0</v>
      </c>
      <c r="V149" s="1">
        <f t="shared" ref="V149:BE149" si="225">IFERROR(V50/V77,"")</f>
        <v>3.5889255813953489</v>
      </c>
      <c r="W149" s="1">
        <f t="shared" si="225"/>
        <v>5.6986470588235294</v>
      </c>
      <c r="X149" s="1">
        <f t="shared" si="225"/>
        <v>6.6919397321428571</v>
      </c>
      <c r="Y149" s="1">
        <f t="shared" si="225"/>
        <v>8.0821794019933559</v>
      </c>
      <c r="Z149" s="1">
        <f t="shared" si="225"/>
        <v>6.6552624434389145</v>
      </c>
      <c r="AA149" s="1">
        <f t="shared" si="225"/>
        <v>8.4617617187499992</v>
      </c>
      <c r="AB149" s="1">
        <f t="shared" si="225"/>
        <v>8.406480349344978</v>
      </c>
      <c r="AC149" s="1">
        <f t="shared" si="225"/>
        <v>6.1298149779735684</v>
      </c>
      <c r="AD149" s="1">
        <f t="shared" si="225"/>
        <v>9.337080357142856</v>
      </c>
      <c r="AE149" s="1">
        <f t="shared" si="225"/>
        <v>8.3928270270270264</v>
      </c>
      <c r="AF149" s="1">
        <f t="shared" si="225"/>
        <v>9.552096463022508</v>
      </c>
      <c r="AG149" s="1">
        <f t="shared" si="225"/>
        <v>23.196681451612903</v>
      </c>
      <c r="AH149" s="1">
        <f t="shared" si="225"/>
        <v>4.3873380281690135</v>
      </c>
      <c r="AI149" s="1">
        <f t="shared" si="225"/>
        <v>6.7061081081081086</v>
      </c>
      <c r="AJ149" s="1">
        <f t="shared" si="225"/>
        <v>14.616984375000001</v>
      </c>
      <c r="AK149" s="1">
        <f t="shared" si="225"/>
        <v>10.915393203883495</v>
      </c>
      <c r="AL149" s="1">
        <f t="shared" si="225"/>
        <v>7.8459107981220662</v>
      </c>
      <c r="AM149" s="1">
        <f t="shared" si="225"/>
        <v>9.2584412698412706</v>
      </c>
      <c r="AN149" s="1">
        <f t="shared" si="225"/>
        <v>7.4015691056910571</v>
      </c>
      <c r="AO149" s="1">
        <f t="shared" si="225"/>
        <v>9.6959201680672269</v>
      </c>
      <c r="AP149" s="1">
        <f t="shared" si="225"/>
        <v>12.502293939393939</v>
      </c>
      <c r="AQ149" s="1">
        <f t="shared" si="225"/>
        <v>6.4840754098360653</v>
      </c>
      <c r="AR149" s="1">
        <f t="shared" si="225"/>
        <v>9.58595225464191</v>
      </c>
      <c r="AS149" s="1">
        <f t="shared" si="225"/>
        <v>14.197843832021023</v>
      </c>
      <c r="AT149" s="1">
        <f t="shared" si="225"/>
        <v>6.6904285714285709</v>
      </c>
      <c r="AU149" s="1">
        <f t="shared" si="225"/>
        <v>5.6182427440633242</v>
      </c>
      <c r="AV149" s="1">
        <f t="shared" si="225"/>
        <v>12.52514450867052</v>
      </c>
      <c r="AW149" s="1">
        <f t="shared" si="225"/>
        <v>13.555640138408304</v>
      </c>
      <c r="AX149" s="1">
        <f t="shared" si="225"/>
        <v>9.5060230547550439</v>
      </c>
      <c r="AY149" s="1">
        <f t="shared" si="225"/>
        <v>12.353876543209875</v>
      </c>
      <c r="AZ149" s="1">
        <f t="shared" si="225"/>
        <v>10.048639053254439</v>
      </c>
      <c r="BA149" s="1">
        <f t="shared" si="225"/>
        <v>9.7041425339366505</v>
      </c>
      <c r="BB149" s="1">
        <f t="shared" si="225"/>
        <v>10.183966173361521</v>
      </c>
      <c r="BC149" s="1">
        <f t="shared" si="225"/>
        <v>8.7115417789757412</v>
      </c>
      <c r="BD149" s="1">
        <f t="shared" si="225"/>
        <v>7.6896714513556619</v>
      </c>
      <c r="BE149" s="1">
        <f t="shared" si="225"/>
        <v>10.923218015665796</v>
      </c>
      <c r="BF149" s="49"/>
      <c r="BG149" s="1248">
        <f t="shared" si="207"/>
        <v>0</v>
      </c>
      <c r="BH149" s="1248">
        <f t="shared" ref="BH149:BL149" si="226">IFERROR(BH50/BH77,"")</f>
        <v>0</v>
      </c>
      <c r="BI149" s="1248">
        <f t="shared" si="226"/>
        <v>0</v>
      </c>
      <c r="BJ149" s="1248">
        <f t="shared" si="226"/>
        <v>0</v>
      </c>
      <c r="BK149" s="1248">
        <f t="shared" si="226"/>
        <v>0</v>
      </c>
      <c r="BL149" s="1248">
        <f t="shared" si="226"/>
        <v>0</v>
      </c>
      <c r="BM149" s="1248">
        <v>10.619979687500001</v>
      </c>
    </row>
    <row r="150" spans="1:65" x14ac:dyDescent="0.25">
      <c r="A150" s="37"/>
      <c r="B150" s="19" t="s">
        <v>44</v>
      </c>
      <c r="C150" s="1">
        <f t="shared" si="209"/>
        <v>8.2168972411970564</v>
      </c>
      <c r="D150" s="1">
        <f t="shared" si="210"/>
        <v>8.9794537296589567</v>
      </c>
      <c r="E150" s="1">
        <f t="shared" si="211"/>
        <v>6.2972880063743668</v>
      </c>
      <c r="F150" s="1445">
        <f t="shared" si="206"/>
        <v>0</v>
      </c>
      <c r="H150" s="1">
        <f t="shared" si="212"/>
        <v>7.6760125963710122</v>
      </c>
      <c r="I150" s="1">
        <f t="shared" si="213"/>
        <v>8.4314519107483683</v>
      </c>
      <c r="J150" s="1">
        <f t="shared" si="214"/>
        <v>7.2722406259882462</v>
      </c>
      <c r="K150" s="1">
        <f t="shared" si="215"/>
        <v>9.4878838316805965</v>
      </c>
      <c r="L150" s="1">
        <f t="shared" si="216"/>
        <v>7.752449998091528</v>
      </c>
      <c r="M150" s="1">
        <f t="shared" si="217"/>
        <v>9.1598947274391431</v>
      </c>
      <c r="N150" s="1">
        <f t="shared" si="218"/>
        <v>7.0763099626589154</v>
      </c>
      <c r="O150" s="1">
        <f t="shared" si="219"/>
        <v>11.929160230446243</v>
      </c>
      <c r="P150" s="1">
        <f t="shared" si="220"/>
        <v>5.8924353841213994</v>
      </c>
      <c r="Q150" s="1">
        <f t="shared" si="221"/>
        <v>7.6520427925983485</v>
      </c>
      <c r="R150" s="10">
        <f t="shared" si="222"/>
        <v>6.8926943447321305</v>
      </c>
      <c r="S150" s="10">
        <f t="shared" si="223"/>
        <v>4.7519795040455897</v>
      </c>
      <c r="T150" s="10">
        <f t="shared" si="224"/>
        <v>0</v>
      </c>
      <c r="V150" s="1">
        <f t="shared" ref="V150:BE150" si="227">IFERROR(V51/V78,"")</f>
        <v>3.935535864978903</v>
      </c>
      <c r="W150" s="1">
        <f t="shared" si="227"/>
        <v>4.0165607476635463</v>
      </c>
      <c r="X150" s="1">
        <f t="shared" si="227"/>
        <v>15.075941176470588</v>
      </c>
      <c r="Y150" s="1">
        <f t="shared" si="227"/>
        <v>9.5787309417040341</v>
      </c>
      <c r="Z150" s="1">
        <f t="shared" si="227"/>
        <v>6.3132154882154889</v>
      </c>
      <c r="AA150" s="1">
        <f t="shared" si="227"/>
        <v>9.4024093023255819</v>
      </c>
      <c r="AB150" s="1">
        <f t="shared" si="227"/>
        <v>6.7672891566265063</v>
      </c>
      <c r="AC150" s="1">
        <f t="shared" si="227"/>
        <v>5.2242280701754389</v>
      </c>
      <c r="AD150" s="1">
        <f t="shared" si="227"/>
        <v>9.8252046511627906</v>
      </c>
      <c r="AE150" s="1">
        <f t="shared" si="227"/>
        <v>8.4457837837837832</v>
      </c>
      <c r="AF150" s="1">
        <f t="shared" si="227"/>
        <v>7.9547955801104973</v>
      </c>
      <c r="AG150" s="1">
        <f t="shared" si="227"/>
        <v>12.063072131147509</v>
      </c>
      <c r="AH150" s="1">
        <f t="shared" si="227"/>
        <v>3.9279227642276382</v>
      </c>
      <c r="AI150" s="1">
        <f t="shared" si="227"/>
        <v>4.299760563380282</v>
      </c>
      <c r="AJ150" s="1">
        <f t="shared" si="227"/>
        <v>15.029666666666666</v>
      </c>
      <c r="AK150" s="1">
        <f t="shared" si="227"/>
        <v>7.6935517241379312</v>
      </c>
      <c r="AL150" s="1">
        <f t="shared" si="227"/>
        <v>9.4696019417475732</v>
      </c>
      <c r="AM150" s="1">
        <f t="shared" si="227"/>
        <v>10.316530516431923</v>
      </c>
      <c r="AN150" s="1">
        <f t="shared" si="227"/>
        <v>6.0795191082802553</v>
      </c>
      <c r="AO150" s="1">
        <f t="shared" si="227"/>
        <v>4.9028979591836732</v>
      </c>
      <c r="AP150" s="1">
        <f t="shared" si="227"/>
        <v>10.246512820512821</v>
      </c>
      <c r="AQ150" s="1">
        <f t="shared" si="227"/>
        <v>12.186379939209726</v>
      </c>
      <c r="AR150" s="1">
        <f t="shared" si="227"/>
        <v>14.961588815789508</v>
      </c>
      <c r="AS150" s="1">
        <f t="shared" si="227"/>
        <v>8.6395119363394954</v>
      </c>
      <c r="AT150" s="1">
        <f t="shared" si="227"/>
        <v>3.3407862796833769</v>
      </c>
      <c r="AU150" s="1">
        <f t="shared" si="227"/>
        <v>5.6310317460317467</v>
      </c>
      <c r="AV150" s="1">
        <f t="shared" si="227"/>
        <v>8.705488126649076</v>
      </c>
      <c r="AW150" s="1">
        <f t="shared" si="227"/>
        <v>4.9433333333333334</v>
      </c>
      <c r="AX150" s="1">
        <f t="shared" si="227"/>
        <v>11.358041958041959</v>
      </c>
      <c r="AY150" s="1">
        <f t="shared" si="227"/>
        <v>6.6547530864197526</v>
      </c>
      <c r="AZ150" s="1">
        <f t="shared" si="227"/>
        <v>5.4560651629072678</v>
      </c>
      <c r="BA150" s="1">
        <f t="shared" si="227"/>
        <v>8.6719228486646891</v>
      </c>
      <c r="BB150" s="1">
        <f t="shared" si="227"/>
        <v>6.5500950226244337</v>
      </c>
      <c r="BC150" s="1">
        <f t="shared" si="227"/>
        <v>5.0020779220779223</v>
      </c>
      <c r="BD150" s="1">
        <f t="shared" si="227"/>
        <v>3.9688934426229507</v>
      </c>
      <c r="BE150" s="1">
        <f t="shared" si="227"/>
        <v>5.2849671474358972</v>
      </c>
      <c r="BF150" s="49"/>
      <c r="BG150" s="1248">
        <f t="shared" si="207"/>
        <v>0</v>
      </c>
      <c r="BH150" s="1248">
        <f t="shared" ref="BH150:BL150" si="228">IFERROR(BH51/BH78,"")</f>
        <v>0</v>
      </c>
      <c r="BI150" s="1248">
        <f t="shared" si="228"/>
        <v>0</v>
      </c>
      <c r="BJ150" s="1248">
        <f t="shared" si="228"/>
        <v>0</v>
      </c>
      <c r="BK150" s="1248">
        <f t="shared" si="228"/>
        <v>0</v>
      </c>
      <c r="BL150" s="1248">
        <f t="shared" si="228"/>
        <v>0</v>
      </c>
      <c r="BM150" s="1248">
        <v>4.177409939148073</v>
      </c>
    </row>
    <row r="151" spans="1:65" x14ac:dyDescent="0.25">
      <c r="A151" s="37"/>
      <c r="B151" s="19" t="s">
        <v>45</v>
      </c>
      <c r="C151" s="1">
        <f t="shared" si="209"/>
        <v>5.6807912687560123</v>
      </c>
      <c r="D151" s="1">
        <f t="shared" si="210"/>
        <v>7.5309501288255927</v>
      </c>
      <c r="E151" s="1">
        <f t="shared" si="211"/>
        <v>4.3847111533427832</v>
      </c>
      <c r="F151" s="1445">
        <f t="shared" si="206"/>
        <v>0</v>
      </c>
      <c r="H151" s="1">
        <f t="shared" si="212"/>
        <v>3.8251687257289606</v>
      </c>
      <c r="I151" s="1">
        <f t="shared" si="213"/>
        <v>6.2605391945375617</v>
      </c>
      <c r="J151" s="1">
        <f t="shared" si="214"/>
        <v>4.8171721005130514</v>
      </c>
      <c r="K151" s="1">
        <f t="shared" si="215"/>
        <v>7.8202850542444748</v>
      </c>
      <c r="L151" s="1">
        <f t="shared" si="216"/>
        <v>4.4070550077168056</v>
      </c>
      <c r="M151" s="1">
        <f t="shared" si="217"/>
        <v>6.7971125423441707</v>
      </c>
      <c r="N151" s="1">
        <f t="shared" si="218"/>
        <v>5.114624240385532</v>
      </c>
      <c r="O151" s="1">
        <f t="shared" si="219"/>
        <v>13.805008724855862</v>
      </c>
      <c r="P151" s="1">
        <f t="shared" si="220"/>
        <v>4.9276896264233612</v>
      </c>
      <c r="Q151" s="1">
        <f t="shared" si="221"/>
        <v>3.875594366601343</v>
      </c>
      <c r="R151" s="10">
        <f t="shared" si="222"/>
        <v>5.1442515358405254</v>
      </c>
      <c r="S151" s="10">
        <f t="shared" si="223"/>
        <v>3.591309084505903</v>
      </c>
      <c r="T151" s="10">
        <f t="shared" si="224"/>
        <v>0</v>
      </c>
      <c r="V151" s="1">
        <f t="shared" ref="V151:BE151" si="229">IFERROR(V52/V79,"")</f>
        <v>3.430858108108108</v>
      </c>
      <c r="W151" s="1">
        <f t="shared" si="229"/>
        <v>2.6060558139534886</v>
      </c>
      <c r="X151" s="1">
        <f t="shared" si="229"/>
        <v>5.4385922551252843</v>
      </c>
      <c r="Y151" s="1">
        <f t="shared" si="229"/>
        <v>4.6865925925925929</v>
      </c>
      <c r="Z151" s="1">
        <f t="shared" si="229"/>
        <v>5.9931445312499996</v>
      </c>
      <c r="AA151" s="1">
        <f t="shared" si="229"/>
        <v>8.1018804597700917</v>
      </c>
      <c r="AB151" s="1">
        <f t="shared" si="229"/>
        <v>5.8287325581395351</v>
      </c>
      <c r="AC151" s="1">
        <f t="shared" si="229"/>
        <v>3.2076581395348835</v>
      </c>
      <c r="AD151" s="1">
        <f t="shared" si="229"/>
        <v>5.4151256038647348</v>
      </c>
      <c r="AE151" s="1">
        <f t="shared" si="229"/>
        <v>5.388826196473552</v>
      </c>
      <c r="AF151" s="1">
        <f t="shared" si="229"/>
        <v>7.9590075376884419</v>
      </c>
      <c r="AG151" s="1">
        <f t="shared" si="229"/>
        <v>10.113021428571429</v>
      </c>
      <c r="AH151" s="1">
        <f t="shared" si="229"/>
        <v>2.2829676724137933</v>
      </c>
      <c r="AI151" s="1">
        <f t="shared" si="229"/>
        <v>2.9181528301886792</v>
      </c>
      <c r="AJ151" s="1">
        <f t="shared" si="229"/>
        <v>8.0200445205479447</v>
      </c>
      <c r="AK151" s="1">
        <f t="shared" si="229"/>
        <v>6.2031499999999928</v>
      </c>
      <c r="AL151" s="1">
        <f t="shared" si="229"/>
        <v>7.1255677083333326</v>
      </c>
      <c r="AM151" s="1">
        <f t="shared" si="229"/>
        <v>7.0626199186991876</v>
      </c>
      <c r="AN151" s="1">
        <f t="shared" si="229"/>
        <v>6.9391549999999995</v>
      </c>
      <c r="AO151" s="1">
        <f t="shared" si="229"/>
        <v>4.54714629258517</v>
      </c>
      <c r="AP151" s="1">
        <f t="shared" si="229"/>
        <v>3.8575714285714282</v>
      </c>
      <c r="AQ151" s="1">
        <f t="shared" si="229"/>
        <v>3.2618766233766237</v>
      </c>
      <c r="AR151" s="1">
        <f t="shared" si="229"/>
        <v>13.068225836431264</v>
      </c>
      <c r="AS151" s="1">
        <f t="shared" si="229"/>
        <v>25.084923714759704</v>
      </c>
      <c r="AT151" s="1">
        <f t="shared" si="229"/>
        <v>4.5778731003039512</v>
      </c>
      <c r="AU151" s="1">
        <f t="shared" si="229"/>
        <v>6.0454453333333333</v>
      </c>
      <c r="AV151" s="1">
        <f t="shared" si="229"/>
        <v>4.1597504456327981</v>
      </c>
      <c r="AW151" s="1">
        <f t="shared" si="229"/>
        <v>3.0299224806201552</v>
      </c>
      <c r="AX151" s="1">
        <f t="shared" si="229"/>
        <v>2.7838208955223882</v>
      </c>
      <c r="AY151" s="1">
        <f t="shared" si="229"/>
        <v>5.8130397236614852</v>
      </c>
      <c r="AZ151" s="1">
        <f t="shared" si="229"/>
        <v>5.2228672566371683</v>
      </c>
      <c r="BA151" s="1">
        <f t="shared" si="229"/>
        <v>2.7799558823529411</v>
      </c>
      <c r="BB151" s="1">
        <f t="shared" si="229"/>
        <v>7.4299314685314686</v>
      </c>
      <c r="BC151" s="1">
        <f t="shared" si="229"/>
        <v>2.2424511834319527</v>
      </c>
      <c r="BD151" s="1">
        <f t="shared" si="229"/>
        <v>3.0365157526254376</v>
      </c>
      <c r="BE151" s="1">
        <f t="shared" si="229"/>
        <v>5.4949603174603183</v>
      </c>
      <c r="BF151" s="49"/>
      <c r="BG151" s="1248">
        <f t="shared" si="207"/>
        <v>0</v>
      </c>
      <c r="BH151" s="1248">
        <f t="shared" ref="BH151:BL151" si="230">IFERROR(BH52/BH79,"")</f>
        <v>0</v>
      </c>
      <c r="BI151" s="1248">
        <f t="shared" si="230"/>
        <v>0</v>
      </c>
      <c r="BJ151" s="1248">
        <f t="shared" si="230"/>
        <v>0</v>
      </c>
      <c r="BK151" s="1248">
        <f t="shared" si="230"/>
        <v>0</v>
      </c>
      <c r="BL151" s="1248">
        <f t="shared" si="230"/>
        <v>0</v>
      </c>
      <c r="BM151" s="1248">
        <v>2.4730041564792176</v>
      </c>
    </row>
    <row r="152" spans="1:65" x14ac:dyDescent="0.25">
      <c r="A152" s="37"/>
      <c r="B152" s="19" t="s">
        <v>46</v>
      </c>
      <c r="C152" s="1">
        <f t="shared" si="209"/>
        <v>6.2961187046233711</v>
      </c>
      <c r="D152" s="1">
        <f t="shared" si="210"/>
        <v>4.967891833223284</v>
      </c>
      <c r="E152" s="1">
        <f t="shared" si="211"/>
        <v>4.914560636903091</v>
      </c>
      <c r="F152" s="1445">
        <f t="shared" si="206"/>
        <v>0</v>
      </c>
      <c r="H152" s="1">
        <f t="shared" si="212"/>
        <v>3.0043420508091834</v>
      </c>
      <c r="I152" s="1">
        <f t="shared" si="213"/>
        <v>5.4612471817057608</v>
      </c>
      <c r="J152" s="1">
        <f t="shared" si="214"/>
        <v>7.1819449567651246</v>
      </c>
      <c r="K152" s="1">
        <f t="shared" si="215"/>
        <v>9.5369406292134133</v>
      </c>
      <c r="L152" s="1">
        <f t="shared" si="216"/>
        <v>2.7081368926357263</v>
      </c>
      <c r="M152" s="1">
        <f t="shared" si="217"/>
        <v>6.338065080800046</v>
      </c>
      <c r="N152" s="1">
        <f t="shared" si="218"/>
        <v>5.8076006816616479</v>
      </c>
      <c r="O152" s="1">
        <f t="shared" si="219"/>
        <v>5.0177646777957134</v>
      </c>
      <c r="P152" s="1">
        <f t="shared" si="220"/>
        <v>7.3781311034015289</v>
      </c>
      <c r="Q152" s="1">
        <f t="shared" si="221"/>
        <v>3.3455423118394485</v>
      </c>
      <c r="R152" s="10">
        <f t="shared" si="222"/>
        <v>4.849839831370323</v>
      </c>
      <c r="S152" s="10">
        <f t="shared" si="223"/>
        <v>4.0847293010010626</v>
      </c>
      <c r="T152" s="10">
        <f t="shared" si="224"/>
        <v>0</v>
      </c>
      <c r="V152" s="1">
        <f t="shared" ref="V152:BE152" si="231">IFERROR(V53/V80,"")</f>
        <v>1.2595868055555557</v>
      </c>
      <c r="W152" s="1">
        <f t="shared" si="231"/>
        <v>2.3868131487889275</v>
      </c>
      <c r="X152" s="1">
        <f t="shared" si="231"/>
        <v>5.3666261980830665</v>
      </c>
      <c r="Y152" s="1">
        <f t="shared" si="231"/>
        <v>4.4430154061624654</v>
      </c>
      <c r="Z152" s="1">
        <f t="shared" si="231"/>
        <v>4.9840459770114949</v>
      </c>
      <c r="AA152" s="1">
        <f t="shared" si="231"/>
        <v>6.9566801619433196</v>
      </c>
      <c r="AB152" s="1">
        <f t="shared" si="231"/>
        <v>8.8369210526315793</v>
      </c>
      <c r="AC152" s="1">
        <f t="shared" si="231"/>
        <v>5.8924586894586897</v>
      </c>
      <c r="AD152" s="1">
        <f t="shared" si="231"/>
        <v>6.8164551282051029</v>
      </c>
      <c r="AE152" s="1">
        <f t="shared" si="231"/>
        <v>5.7096420047732703</v>
      </c>
      <c r="AF152" s="1">
        <f t="shared" si="231"/>
        <v>8.2002766570605186</v>
      </c>
      <c r="AG152" s="1">
        <f t="shared" si="231"/>
        <v>14.700903225806451</v>
      </c>
      <c r="AH152" s="1">
        <f t="shared" si="231"/>
        <v>1.7631212938005392</v>
      </c>
      <c r="AI152" s="1">
        <f t="shared" si="231"/>
        <v>1.4150284237726098</v>
      </c>
      <c r="AJ152" s="1">
        <f t="shared" si="231"/>
        <v>4.9462609603340288</v>
      </c>
      <c r="AK152" s="1">
        <f t="shared" si="231"/>
        <v>8.8938673469387748</v>
      </c>
      <c r="AL152" s="1">
        <f t="shared" si="231"/>
        <v>3.8440757946210273</v>
      </c>
      <c r="AM152" s="1">
        <f t="shared" si="231"/>
        <v>6.2762521008403365</v>
      </c>
      <c r="AN152" s="1">
        <f t="shared" si="231"/>
        <v>4.3370367231638411</v>
      </c>
      <c r="AO152" s="1">
        <f t="shared" si="231"/>
        <v>5.5086572668112801</v>
      </c>
      <c r="AP152" s="1">
        <f t="shared" si="231"/>
        <v>7.5771080550098233</v>
      </c>
      <c r="AQ152" s="1">
        <f t="shared" si="231"/>
        <v>6.8257574430823116</v>
      </c>
      <c r="AR152" s="1">
        <f t="shared" si="231"/>
        <v>3.3263430717863103</v>
      </c>
      <c r="AS152" s="1">
        <f t="shared" si="231"/>
        <v>4.901193518518518</v>
      </c>
      <c r="AT152" s="1">
        <f t="shared" si="231"/>
        <v>2.2041492007104795</v>
      </c>
      <c r="AU152" s="1">
        <f t="shared" si="231"/>
        <v>8.5509301801801794</v>
      </c>
      <c r="AV152" s="1">
        <f t="shared" si="231"/>
        <v>11.379313929313929</v>
      </c>
      <c r="AW152" s="1">
        <f t="shared" si="231"/>
        <v>3.1023772609819118</v>
      </c>
      <c r="AX152" s="1">
        <f t="shared" si="231"/>
        <v>3.4816723549488056</v>
      </c>
      <c r="AY152" s="1">
        <f t="shared" si="231"/>
        <v>3.452577319587629</v>
      </c>
      <c r="AZ152" s="1">
        <f t="shared" si="231"/>
        <v>3.9211111111111108</v>
      </c>
      <c r="BA152" s="1">
        <f t="shared" si="231"/>
        <v>3.8190215517241382</v>
      </c>
      <c r="BB152" s="1">
        <f t="shared" si="231"/>
        <v>6.8093868312757202</v>
      </c>
      <c r="BC152" s="1">
        <f t="shared" si="231"/>
        <v>1.9702783505154637</v>
      </c>
      <c r="BD152" s="1">
        <f t="shared" si="231"/>
        <v>3.1117860465116278</v>
      </c>
      <c r="BE152" s="1">
        <f t="shared" si="231"/>
        <v>7.1721235059760957</v>
      </c>
      <c r="BF152" s="49"/>
      <c r="BG152" s="1248">
        <f t="shared" si="207"/>
        <v>0</v>
      </c>
      <c r="BH152" s="1248">
        <f t="shared" ref="BH152:BL152" si="232">IFERROR(BH53/BH80,"")</f>
        <v>0</v>
      </c>
      <c r="BI152" s="1248">
        <f t="shared" si="232"/>
        <v>0</v>
      </c>
      <c r="BJ152" s="1248">
        <f t="shared" si="232"/>
        <v>0</v>
      </c>
      <c r="BK152" s="1248">
        <f t="shared" si="232"/>
        <v>0</v>
      </c>
      <c r="BL152" s="1248">
        <f t="shared" si="232"/>
        <v>0</v>
      </c>
      <c r="BM152" s="1248">
        <v>3.8932360248447209</v>
      </c>
    </row>
    <row r="153" spans="1:65" x14ac:dyDescent="0.25">
      <c r="A153" s="37"/>
      <c r="B153" s="19" t="s">
        <v>47</v>
      </c>
      <c r="C153" s="1">
        <f t="shared" si="209"/>
        <v>7.7335030534005327</v>
      </c>
      <c r="D153" s="1">
        <f t="shared" si="210"/>
        <v>5.2945192871863149</v>
      </c>
      <c r="E153" s="1">
        <f t="shared" si="211"/>
        <v>6.6073273963256209</v>
      </c>
      <c r="F153" s="1445">
        <f t="shared" si="206"/>
        <v>0</v>
      </c>
      <c r="H153" s="1">
        <f t="shared" si="212"/>
        <v>1.7890794736664304</v>
      </c>
      <c r="I153" s="1">
        <f t="shared" si="213"/>
        <v>8.0047080555590071</v>
      </c>
      <c r="J153" s="1">
        <f t="shared" si="214"/>
        <v>9.2157977225999854</v>
      </c>
      <c r="K153" s="1">
        <f t="shared" si="215"/>
        <v>11.92442696177671</v>
      </c>
      <c r="L153" s="1">
        <f t="shared" si="216"/>
        <v>2.6946196428571429</v>
      </c>
      <c r="M153" s="1">
        <f t="shared" si="217"/>
        <v>4.0432857472662578</v>
      </c>
      <c r="N153" s="1">
        <f t="shared" si="218"/>
        <v>5.4017223782777117</v>
      </c>
      <c r="O153" s="1">
        <f t="shared" si="219"/>
        <v>9.0384493803441455</v>
      </c>
      <c r="P153" s="1">
        <f t="shared" si="220"/>
        <v>2.2216651642611169</v>
      </c>
      <c r="Q153" s="1">
        <f t="shared" si="221"/>
        <v>15.265109721440835</v>
      </c>
      <c r="R153" s="10">
        <f t="shared" si="222"/>
        <v>6.7064950898574631</v>
      </c>
      <c r="S153" s="10">
        <f t="shared" si="223"/>
        <v>2.2360396097430706</v>
      </c>
      <c r="T153" s="10">
        <f t="shared" si="224"/>
        <v>0</v>
      </c>
      <c r="V153" s="1">
        <f t="shared" ref="V153:BE153" si="233">IFERROR(V54/V81,"")</f>
        <v>1.7102121212121213</v>
      </c>
      <c r="W153" s="1">
        <f t="shared" si="233"/>
        <v>2.1613122529644269</v>
      </c>
      <c r="X153" s="1">
        <f t="shared" si="233"/>
        <v>1.4957140468227426</v>
      </c>
      <c r="Y153" s="1">
        <f t="shared" si="233"/>
        <v>4.1349941348973607</v>
      </c>
      <c r="Z153" s="1">
        <f t="shared" si="233"/>
        <v>4.9279656250000006</v>
      </c>
      <c r="AA153" s="1">
        <f t="shared" si="233"/>
        <v>14.951164406779661</v>
      </c>
      <c r="AB153" s="1">
        <f t="shared" si="233"/>
        <v>9.1123954248366008</v>
      </c>
      <c r="AC153" s="1">
        <f t="shared" si="233"/>
        <v>4.6259642857142858</v>
      </c>
      <c r="AD153" s="1">
        <f t="shared" si="233"/>
        <v>13.909033457249071</v>
      </c>
      <c r="AE153" s="1">
        <f t="shared" si="233"/>
        <v>8.8957050147492627</v>
      </c>
      <c r="AF153" s="1">
        <f t="shared" si="233"/>
        <v>12.890917274939198</v>
      </c>
      <c r="AG153" s="1">
        <f t="shared" si="233"/>
        <v>13.98665859564167</v>
      </c>
      <c r="AH153" s="1">
        <f t="shared" si="233"/>
        <v>2.0765972222222224</v>
      </c>
      <c r="AI153" s="1">
        <f t="shared" si="233"/>
        <v>1.7067041666666667</v>
      </c>
      <c r="AJ153" s="1">
        <f t="shared" si="233"/>
        <v>4.30055753968254</v>
      </c>
      <c r="AK153" s="1">
        <f t="shared" si="233"/>
        <v>3.1754622823984526</v>
      </c>
      <c r="AL153" s="1">
        <f t="shared" si="233"/>
        <v>3.8827682403433474</v>
      </c>
      <c r="AM153" s="1">
        <f t="shared" si="233"/>
        <v>5.071626719056975</v>
      </c>
      <c r="AN153" s="1">
        <f t="shared" si="233"/>
        <v>4.2014082031250002</v>
      </c>
      <c r="AO153" s="1">
        <f t="shared" si="233"/>
        <v>5.1356486199575375</v>
      </c>
      <c r="AP153" s="1">
        <f t="shared" si="233"/>
        <v>6.8681103117505993</v>
      </c>
      <c r="AQ153" s="1">
        <f t="shared" si="233"/>
        <v>5.1850020161290322</v>
      </c>
      <c r="AR153" s="1">
        <f t="shared" si="233"/>
        <v>8.5481397459165152</v>
      </c>
      <c r="AS153" s="1">
        <f t="shared" si="233"/>
        <v>13.382206378986886</v>
      </c>
      <c r="AT153" s="1">
        <f t="shared" si="233"/>
        <v>0.79787356321839076</v>
      </c>
      <c r="AU153" s="1">
        <f t="shared" si="233"/>
        <v>1.6395412844036696</v>
      </c>
      <c r="AV153" s="1">
        <f t="shared" si="233"/>
        <v>4.2275806451612903</v>
      </c>
      <c r="AW153" s="1">
        <f t="shared" si="233"/>
        <v>10.150288065843622</v>
      </c>
      <c r="AX153" s="1">
        <f t="shared" si="233"/>
        <v>27.992740213523131</v>
      </c>
      <c r="AY153" s="1">
        <f t="shared" si="233"/>
        <v>7.6523008849557526</v>
      </c>
      <c r="AZ153" s="1">
        <f t="shared" si="233"/>
        <v>7.6715584415584424</v>
      </c>
      <c r="BA153" s="1">
        <f t="shared" si="233"/>
        <v>5.2310166112956811</v>
      </c>
      <c r="BB153" s="1">
        <f t="shared" si="233"/>
        <v>7.2169102167182659</v>
      </c>
      <c r="BC153" s="1">
        <f t="shared" si="233"/>
        <v>1.3315214521452146</v>
      </c>
      <c r="BD153" s="1">
        <f t="shared" si="233"/>
        <v>1.4257480620155039</v>
      </c>
      <c r="BE153" s="1">
        <f t="shared" si="233"/>
        <v>3.9508493150684929</v>
      </c>
      <c r="BF153" s="49"/>
      <c r="BG153" s="1248">
        <f t="shared" si="207"/>
        <v>0</v>
      </c>
      <c r="BH153" s="1248">
        <f t="shared" ref="BH153:BL153" si="234">IFERROR(BH54/BH81,"")</f>
        <v>0</v>
      </c>
      <c r="BI153" s="1248">
        <f t="shared" si="234"/>
        <v>0</v>
      </c>
      <c r="BJ153" s="1248">
        <f t="shared" si="234"/>
        <v>0</v>
      </c>
      <c r="BK153" s="1248">
        <f t="shared" si="234"/>
        <v>0</v>
      </c>
      <c r="BL153" s="1248">
        <f t="shared" si="234"/>
        <v>0</v>
      </c>
      <c r="BM153" s="1248">
        <v>3.7433653898305081</v>
      </c>
    </row>
    <row r="154" spans="1:65" x14ac:dyDescent="0.25">
      <c r="A154" s="37"/>
      <c r="B154" s="19" t="s">
        <v>48</v>
      </c>
      <c r="C154" s="1">
        <f t="shared" si="209"/>
        <v>7.3518566786007806</v>
      </c>
      <c r="D154" s="1">
        <f t="shared" si="210"/>
        <v>4.2269516882657117</v>
      </c>
      <c r="E154" s="1">
        <f t="shared" si="211"/>
        <v>7.1559867448149976</v>
      </c>
      <c r="F154" s="1445">
        <f t="shared" si="206"/>
        <v>0</v>
      </c>
      <c r="H154" s="1">
        <f t="shared" si="212"/>
        <v>4.3899789346957947</v>
      </c>
      <c r="I154" s="1">
        <f t="shared" si="213"/>
        <v>5.592717863062604</v>
      </c>
      <c r="J154" s="1">
        <f t="shared" si="214"/>
        <v>10.685465813460576</v>
      </c>
      <c r="K154" s="1">
        <f t="shared" si="215"/>
        <v>8.7392641031841496</v>
      </c>
      <c r="L154" s="1">
        <f t="shared" si="216"/>
        <v>3.8018535372673306</v>
      </c>
      <c r="M154" s="1">
        <f t="shared" si="217"/>
        <v>4.0060563361715475</v>
      </c>
      <c r="N154" s="1">
        <f t="shared" si="218"/>
        <v>3.4094076664837996</v>
      </c>
      <c r="O154" s="1">
        <f t="shared" si="219"/>
        <v>5.6904892131401672</v>
      </c>
      <c r="P154" s="1">
        <f t="shared" si="220"/>
        <v>3.7345539023974492</v>
      </c>
      <c r="Q154" s="1">
        <f t="shared" si="221"/>
        <v>7.1546698448945918</v>
      </c>
      <c r="R154" s="10">
        <f t="shared" si="222"/>
        <v>8.6490523335797391</v>
      </c>
      <c r="S154" s="10">
        <f t="shared" si="223"/>
        <v>9.0856708983882104</v>
      </c>
      <c r="T154" s="10">
        <f t="shared" si="224"/>
        <v>0</v>
      </c>
      <c r="V154" s="1">
        <f t="shared" ref="V154:BE154" si="235">IFERROR(V55/V82,"")</f>
        <v>3.8871860465116281</v>
      </c>
      <c r="W154" s="1">
        <f t="shared" si="235"/>
        <v>3.0094666666666665</v>
      </c>
      <c r="X154" s="1">
        <f t="shared" si="235"/>
        <v>6.2732840909090903</v>
      </c>
      <c r="Y154" s="1">
        <f t="shared" si="235"/>
        <v>4.4095454545454551</v>
      </c>
      <c r="Z154" s="1">
        <f t="shared" si="235"/>
        <v>5.631951612903225</v>
      </c>
      <c r="AA154" s="1">
        <f t="shared" si="235"/>
        <v>6.736656521739131</v>
      </c>
      <c r="AB154" s="1">
        <f t="shared" si="235"/>
        <v>4.9419140625000004</v>
      </c>
      <c r="AC154" s="1">
        <f t="shared" si="235"/>
        <v>4.832904109589041</v>
      </c>
      <c r="AD154" s="1">
        <f t="shared" si="235"/>
        <v>22.281579268292685</v>
      </c>
      <c r="AE154" s="1">
        <f t="shared" si="235"/>
        <v>-6.5096065573770492</v>
      </c>
      <c r="AF154" s="1">
        <f t="shared" si="235"/>
        <v>12.185306701030928</v>
      </c>
      <c r="AG154" s="1">
        <f t="shared" si="235"/>
        <v>20.54209216589857</v>
      </c>
      <c r="AH154" s="1">
        <f t="shared" si="235"/>
        <v>2.1867655677655677</v>
      </c>
      <c r="AI154" s="1">
        <f t="shared" si="235"/>
        <v>4.4079047619047618</v>
      </c>
      <c r="AJ154" s="1">
        <f t="shared" si="235"/>
        <v>4.8108902821316617</v>
      </c>
      <c r="AK154" s="1">
        <f t="shared" si="235"/>
        <v>3.2887792915531335</v>
      </c>
      <c r="AL154" s="1">
        <f t="shared" si="235"/>
        <v>3.3202482915717537</v>
      </c>
      <c r="AM154" s="1">
        <f t="shared" si="235"/>
        <v>5.4091414253897545</v>
      </c>
      <c r="AN154" s="1">
        <f t="shared" si="235"/>
        <v>3.2905850622406638</v>
      </c>
      <c r="AO154" s="1">
        <f t="shared" si="235"/>
        <v>2.5388449612403101</v>
      </c>
      <c r="AP154" s="1">
        <f t="shared" si="235"/>
        <v>4.3987929759704247</v>
      </c>
      <c r="AQ154" s="1">
        <f t="shared" si="235"/>
        <v>3.0225798969072164</v>
      </c>
      <c r="AR154" s="1">
        <f t="shared" si="235"/>
        <v>4.1964162479061971</v>
      </c>
      <c r="AS154" s="1">
        <f t="shared" si="235"/>
        <v>9.8524714946070873</v>
      </c>
      <c r="AT154" s="1">
        <f t="shared" si="235"/>
        <v>2.1605924137931032</v>
      </c>
      <c r="AU154" s="1">
        <f t="shared" si="235"/>
        <v>2.8813842105263157</v>
      </c>
      <c r="AV154" s="1">
        <f t="shared" si="235"/>
        <v>6.1616850828729284</v>
      </c>
      <c r="AW154" s="1">
        <f t="shared" si="235"/>
        <v>6.8254347826086956</v>
      </c>
      <c r="AX154" s="1">
        <f t="shared" si="235"/>
        <v>7.7553459119496848</v>
      </c>
      <c r="AY154" s="1">
        <f t="shared" si="235"/>
        <v>6.8832288401253923</v>
      </c>
      <c r="AZ154" s="1">
        <f t="shared" si="235"/>
        <v>8.4216099071207431</v>
      </c>
      <c r="BA154" s="1">
        <f t="shared" si="235"/>
        <v>8.0808691275167792</v>
      </c>
      <c r="BB154" s="1">
        <f t="shared" si="235"/>
        <v>9.4446779661016951</v>
      </c>
      <c r="BC154" s="1">
        <f t="shared" si="235"/>
        <v>6.3553685897435894</v>
      </c>
      <c r="BD154" s="1">
        <f t="shared" si="235"/>
        <v>7.9653892307692304</v>
      </c>
      <c r="BE154" s="1">
        <f t="shared" si="235"/>
        <v>12.93625487465181</v>
      </c>
      <c r="BF154" s="49"/>
      <c r="BG154" s="1248">
        <f t="shared" si="207"/>
        <v>0</v>
      </c>
      <c r="BH154" s="1248">
        <f t="shared" ref="BH154:BL154" si="236">IFERROR(BH55/BH82,"")</f>
        <v>0</v>
      </c>
      <c r="BI154" s="1248">
        <f t="shared" si="236"/>
        <v>0</v>
      </c>
      <c r="BJ154" s="1248">
        <f t="shared" si="236"/>
        <v>0</v>
      </c>
      <c r="BK154" s="1248">
        <f t="shared" si="236"/>
        <v>0</v>
      </c>
      <c r="BL154" s="1248">
        <f t="shared" si="236"/>
        <v>0</v>
      </c>
      <c r="BM154" s="1248">
        <v>4.8923284192439862</v>
      </c>
    </row>
    <row r="155" spans="1:65" x14ac:dyDescent="0.25">
      <c r="A155" s="37"/>
      <c r="B155" s="19" t="s">
        <v>49</v>
      </c>
      <c r="C155" s="1"/>
      <c r="D155" s="1"/>
      <c r="E155" s="1">
        <f t="shared" si="211"/>
        <v>0.40689964530803752</v>
      </c>
      <c r="F155" s="1445">
        <f t="shared" si="206"/>
        <v>0</v>
      </c>
      <c r="H155" s="1"/>
      <c r="I155" s="1"/>
      <c r="J155" s="1"/>
      <c r="K155" s="1"/>
      <c r="L155" s="1"/>
      <c r="M155" s="1"/>
      <c r="N155" s="1"/>
      <c r="O155" s="1"/>
      <c r="P155" s="1">
        <f t="shared" si="220"/>
        <v>0.67599844456346481</v>
      </c>
      <c r="Q155" s="1">
        <f t="shared" si="221"/>
        <v>0.4232990075853873</v>
      </c>
      <c r="R155" s="10">
        <f t="shared" si="222"/>
        <v>0.25577623600758553</v>
      </c>
      <c r="S155" s="10">
        <f t="shared" si="223"/>
        <v>0.27252489307571254</v>
      </c>
      <c r="T155" s="10">
        <f t="shared" si="224"/>
        <v>0</v>
      </c>
      <c r="V155" s="1" t="str">
        <f t="shared" ref="V155:BE155" si="237">IFERROR(V56/V83,"")</f>
        <v/>
      </c>
      <c r="W155" s="1" t="str">
        <f t="shared" si="237"/>
        <v/>
      </c>
      <c r="X155" s="1" t="str">
        <f t="shared" si="237"/>
        <v/>
      </c>
      <c r="Y155" s="1" t="str">
        <f t="shared" si="237"/>
        <v/>
      </c>
      <c r="Z155" s="1" t="str">
        <f t="shared" si="237"/>
        <v/>
      </c>
      <c r="AA155" s="1" t="str">
        <f t="shared" si="237"/>
        <v/>
      </c>
      <c r="AB155" s="1" t="str">
        <f t="shared" si="237"/>
        <v/>
      </c>
      <c r="AC155" s="1" t="str">
        <f t="shared" si="237"/>
        <v/>
      </c>
      <c r="AD155" s="1" t="str">
        <f t="shared" si="237"/>
        <v/>
      </c>
      <c r="AE155" s="1" t="str">
        <f t="shared" si="237"/>
        <v/>
      </c>
      <c r="AF155" s="1" t="str">
        <f t="shared" si="237"/>
        <v/>
      </c>
      <c r="AG155" s="1" t="str">
        <f t="shared" si="237"/>
        <v/>
      </c>
      <c r="AH155" s="1" t="str">
        <f t="shared" si="237"/>
        <v/>
      </c>
      <c r="AI155" s="1" t="str">
        <f t="shared" si="237"/>
        <v/>
      </c>
      <c r="AJ155" s="1" t="str">
        <f t="shared" si="237"/>
        <v/>
      </c>
      <c r="AK155" s="1" t="str">
        <f t="shared" si="237"/>
        <v/>
      </c>
      <c r="AL155" s="1" t="str">
        <f t="shared" si="237"/>
        <v/>
      </c>
      <c r="AM155" s="1" t="str">
        <f t="shared" si="237"/>
        <v/>
      </c>
      <c r="AN155" s="1" t="str">
        <f t="shared" si="237"/>
        <v/>
      </c>
      <c r="AO155" s="1" t="str">
        <f t="shared" si="237"/>
        <v/>
      </c>
      <c r="AP155" s="1" t="str">
        <f t="shared" si="237"/>
        <v/>
      </c>
      <c r="AQ155" s="1" t="str">
        <f t="shared" si="237"/>
        <v/>
      </c>
      <c r="AR155" s="1" t="str">
        <f t="shared" si="237"/>
        <v/>
      </c>
      <c r="AS155" s="1" t="str">
        <f t="shared" si="237"/>
        <v/>
      </c>
      <c r="AT155" s="1" t="str">
        <f t="shared" si="237"/>
        <v/>
      </c>
      <c r="AU155" s="1">
        <f t="shared" si="237"/>
        <v>0.67766207759699626</v>
      </c>
      <c r="AV155" s="1">
        <f t="shared" si="237"/>
        <v>0.67433481152993346</v>
      </c>
      <c r="AW155" s="1">
        <f t="shared" si="237"/>
        <v>0.7345575221238938</v>
      </c>
      <c r="AX155" s="1">
        <f t="shared" si="237"/>
        <v>0.37122982321291315</v>
      </c>
      <c r="AY155" s="1">
        <f t="shared" si="237"/>
        <v>0.16410967741935484</v>
      </c>
      <c r="AZ155" s="1">
        <f t="shared" si="237"/>
        <v>0.22015332197614992</v>
      </c>
      <c r="BA155" s="1">
        <f t="shared" si="237"/>
        <v>0.26241300980898297</v>
      </c>
      <c r="BB155" s="1">
        <f t="shared" si="237"/>
        <v>0.28476237623762374</v>
      </c>
      <c r="BC155" s="1">
        <f t="shared" si="237"/>
        <v>0.24774023769100173</v>
      </c>
      <c r="BD155" s="1">
        <f t="shared" si="237"/>
        <v>0.24264486722156162</v>
      </c>
      <c r="BE155" s="1">
        <f t="shared" si="237"/>
        <v>0.32718957431457435</v>
      </c>
      <c r="BF155" s="49"/>
      <c r="BG155" s="1248">
        <f t="shared" si="207"/>
        <v>0</v>
      </c>
      <c r="BH155" s="1248">
        <f t="shared" ref="BH155:BL155" si="238">IFERROR(BH56/BH83,"")</f>
        <v>0</v>
      </c>
      <c r="BI155" s="1248">
        <f t="shared" si="238"/>
        <v>0</v>
      </c>
      <c r="BJ155" s="1248">
        <f t="shared" si="238"/>
        <v>0</v>
      </c>
      <c r="BK155" s="1248">
        <f t="shared" si="238"/>
        <v>0</v>
      </c>
      <c r="BL155" s="1248">
        <f t="shared" si="238"/>
        <v>0</v>
      </c>
      <c r="BM155" s="1248">
        <v>0.1767637195756189</v>
      </c>
    </row>
    <row r="156" spans="1:65" x14ac:dyDescent="0.25">
      <c r="A156" s="37"/>
      <c r="B156" s="3" t="s">
        <v>150</v>
      </c>
      <c r="C156" s="1">
        <f t="shared" si="209"/>
        <v>8.9782526989638214</v>
      </c>
      <c r="D156" s="1">
        <f t="shared" si="210"/>
        <v>7.2486380425264665</v>
      </c>
      <c r="E156" s="1">
        <f t="shared" si="211"/>
        <v>10.280690474604718</v>
      </c>
      <c r="F156" s="1445">
        <f t="shared" si="206"/>
        <v>0</v>
      </c>
      <c r="H156" s="1">
        <f t="shared" si="212"/>
        <v>4.9389781093367535</v>
      </c>
      <c r="I156" s="1">
        <f t="shared" si="213"/>
        <v>9.1407515384121876</v>
      </c>
      <c r="J156" s="1">
        <f t="shared" si="214"/>
        <v>9.5229670722329214</v>
      </c>
      <c r="K156" s="1">
        <f t="shared" si="215"/>
        <v>12.310314075873421</v>
      </c>
      <c r="L156" s="1">
        <f t="shared" si="216"/>
        <v>5.0883824637506985</v>
      </c>
      <c r="M156" s="1">
        <f t="shared" si="217"/>
        <v>7.4907253612521885</v>
      </c>
      <c r="N156" s="1">
        <f t="shared" si="218"/>
        <v>6.4291496212853936</v>
      </c>
      <c r="O156" s="1">
        <f t="shared" si="219"/>
        <v>9.9862947238175863</v>
      </c>
      <c r="P156" s="1">
        <f t="shared" si="220"/>
        <v>7.5230506581427958</v>
      </c>
      <c r="Q156" s="1">
        <f t="shared" si="221"/>
        <v>11.669258854821997</v>
      </c>
      <c r="R156" s="10">
        <f t="shared" si="222"/>
        <v>11.426085096266045</v>
      </c>
      <c r="S156" s="10">
        <f t="shared" si="223"/>
        <v>10.504367289188034</v>
      </c>
      <c r="T156" s="10">
        <f t="shared" si="224"/>
        <v>0</v>
      </c>
      <c r="V156" s="1">
        <f t="shared" ref="V156:BE156" si="239">IFERROR(V58/V84,"")</f>
        <v>3.8622304283604136</v>
      </c>
      <c r="W156" s="1">
        <f t="shared" si="239"/>
        <v>3.5816543745480831</v>
      </c>
      <c r="X156" s="1">
        <f t="shared" si="239"/>
        <v>7.3730495251017638</v>
      </c>
      <c r="Y156" s="1">
        <f t="shared" si="239"/>
        <v>8.5994920245398792</v>
      </c>
      <c r="Z156" s="1">
        <f t="shared" si="239"/>
        <v>7.1566326402016385</v>
      </c>
      <c r="AA156" s="1">
        <f t="shared" si="239"/>
        <v>11.666129950495042</v>
      </c>
      <c r="AB156" s="1">
        <f t="shared" si="239"/>
        <v>10.09867417783191</v>
      </c>
      <c r="AC156" s="1">
        <f t="shared" si="239"/>
        <v>5.7701749856569124</v>
      </c>
      <c r="AD156" s="1">
        <f t="shared" si="239"/>
        <v>12.700052053209943</v>
      </c>
      <c r="AE156" s="1">
        <f t="shared" si="239"/>
        <v>7.6892558398220192</v>
      </c>
      <c r="AF156" s="1">
        <f t="shared" si="239"/>
        <v>11.421918076109943</v>
      </c>
      <c r="AG156" s="1">
        <f t="shared" si="239"/>
        <v>17.8197683116883</v>
      </c>
      <c r="AH156" s="1">
        <f t="shared" si="239"/>
        <v>3.1298518327310272</v>
      </c>
      <c r="AI156" s="1">
        <f t="shared" si="239"/>
        <v>3.5102916881775785</v>
      </c>
      <c r="AJ156" s="1">
        <f t="shared" si="239"/>
        <v>8.6250038703434893</v>
      </c>
      <c r="AK156" s="1">
        <f t="shared" si="239"/>
        <v>8.6280646226415083</v>
      </c>
      <c r="AL156" s="1">
        <f t="shared" si="239"/>
        <v>6.2238497951752398</v>
      </c>
      <c r="AM156" s="1">
        <f t="shared" si="239"/>
        <v>7.6202616659398181</v>
      </c>
      <c r="AN156" s="1">
        <f t="shared" si="239"/>
        <v>5.959107653490328</v>
      </c>
      <c r="AO156" s="1">
        <f t="shared" si="239"/>
        <v>5.620914</v>
      </c>
      <c r="AP156" s="1">
        <f t="shared" si="239"/>
        <v>7.7074272103658528</v>
      </c>
      <c r="AQ156" s="1">
        <f t="shared" si="239"/>
        <v>6.5294875533428156</v>
      </c>
      <c r="AR156" s="1">
        <f t="shared" si="239"/>
        <v>9.117105905641715</v>
      </c>
      <c r="AS156" s="1">
        <f t="shared" si="239"/>
        <v>14.312290712468229</v>
      </c>
      <c r="AT156" s="1">
        <f t="shared" si="239"/>
        <v>3.9657313664596274</v>
      </c>
      <c r="AU156" s="1">
        <f t="shared" si="239"/>
        <v>7.9673393135725474</v>
      </c>
      <c r="AV156" s="1">
        <f t="shared" si="239"/>
        <v>10.636081294396211</v>
      </c>
      <c r="AW156" s="1">
        <f t="shared" si="239"/>
        <v>10.15581865062312</v>
      </c>
      <c r="AX156" s="1">
        <f t="shared" si="239"/>
        <v>12.604675697865353</v>
      </c>
      <c r="AY156" s="1">
        <f t="shared" si="239"/>
        <v>12.247282215977521</v>
      </c>
      <c r="AZ156" s="1">
        <f t="shared" si="239"/>
        <v>9.4756307053941917</v>
      </c>
      <c r="BA156" s="1">
        <f t="shared" si="239"/>
        <v>10.506338869118228</v>
      </c>
      <c r="BB156" s="1">
        <f t="shared" si="239"/>
        <v>14.296285714285712</v>
      </c>
      <c r="BC156" s="1">
        <f t="shared" si="239"/>
        <v>9.7064607768469156</v>
      </c>
      <c r="BD156" s="1">
        <f t="shared" si="239"/>
        <v>8.9527663519892098</v>
      </c>
      <c r="BE156" s="1">
        <f t="shared" si="239"/>
        <v>12.853874738727978</v>
      </c>
      <c r="BF156" s="49"/>
      <c r="BG156" s="1248">
        <f>IFERROR(BG61/BG84,"")</f>
        <v>0</v>
      </c>
      <c r="BH156" s="1248">
        <f t="shared" ref="BH156:BL156" si="240">IFERROR(BH61/BH84,"")</f>
        <v>0</v>
      </c>
      <c r="BI156" s="1248">
        <f t="shared" si="240"/>
        <v>0</v>
      </c>
      <c r="BJ156" s="1248">
        <f t="shared" si="240"/>
        <v>0</v>
      </c>
      <c r="BK156" s="1248">
        <f t="shared" si="240"/>
        <v>0</v>
      </c>
      <c r="BL156" s="1248">
        <f t="shared" si="240"/>
        <v>0</v>
      </c>
      <c r="BM156" s="1248">
        <v>7.2626492803198577</v>
      </c>
    </row>
    <row r="157" spans="1:65" x14ac:dyDescent="0.25">
      <c r="A157" s="38"/>
      <c r="B157" s="3" t="s">
        <v>59</v>
      </c>
      <c r="C157" s="1">
        <f t="shared" si="209"/>
        <v>9.1657222913747063</v>
      </c>
      <c r="D157" s="1">
        <f t="shared" si="210"/>
        <v>7.3300425312528237</v>
      </c>
      <c r="E157" s="1">
        <f t="shared" si="211"/>
        <v>6.6185929621422472</v>
      </c>
      <c r="F157" s="1445">
        <f t="shared" si="206"/>
        <v>0</v>
      </c>
      <c r="H157" s="1">
        <f t="shared" si="212"/>
        <v>4.9535487735078911</v>
      </c>
      <c r="I157" s="1">
        <f t="shared" si="213"/>
        <v>9.4798492905720817</v>
      </c>
      <c r="J157" s="1">
        <f t="shared" si="214"/>
        <v>9.7719794272112726</v>
      </c>
      <c r="K157" s="1">
        <f t="shared" si="215"/>
        <v>12.457511674207582</v>
      </c>
      <c r="L157" s="1">
        <f t="shared" si="216"/>
        <v>5.1360840090740441</v>
      </c>
      <c r="M157" s="1">
        <f t="shared" si="217"/>
        <v>7.5561018479227871</v>
      </c>
      <c r="N157" s="1">
        <f t="shared" si="218"/>
        <v>6.5068529827410986</v>
      </c>
      <c r="O157" s="1">
        <f t="shared" si="219"/>
        <v>10.121131285273366</v>
      </c>
      <c r="P157" s="1">
        <f t="shared" si="220"/>
        <v>6.2047206849176506</v>
      </c>
      <c r="Q157" s="1">
        <f t="shared" si="221"/>
        <v>7.7491636629767653</v>
      </c>
      <c r="R157" s="10">
        <f t="shared" si="222"/>
        <v>6.6619845076738002</v>
      </c>
      <c r="S157" s="10">
        <f t="shared" si="223"/>
        <v>5.8585029930007719</v>
      </c>
      <c r="T157" s="10">
        <f t="shared" si="224"/>
        <v>0</v>
      </c>
      <c r="U157" s="1" t="str">
        <f t="shared" ref="U157:BE157" si="241">IFERROR(U60/U85,"")</f>
        <v/>
      </c>
      <c r="V157" s="1">
        <f t="shared" si="241"/>
        <v>3.8622304283604136</v>
      </c>
      <c r="W157" s="1">
        <f t="shared" si="241"/>
        <v>3.581654374548084</v>
      </c>
      <c r="X157" s="1">
        <f t="shared" si="241"/>
        <v>7.4167615176151758</v>
      </c>
      <c r="Y157" s="1">
        <f t="shared" si="241"/>
        <v>8.6567640318627461</v>
      </c>
      <c r="Z157" s="1">
        <f t="shared" si="241"/>
        <v>7.1565194968553456</v>
      </c>
      <c r="AA157" s="1">
        <f t="shared" si="241"/>
        <v>12.62626434299815</v>
      </c>
      <c r="AB157" s="1">
        <f t="shared" si="241"/>
        <v>10.260716060606059</v>
      </c>
      <c r="AC157" s="1">
        <f t="shared" si="241"/>
        <v>6.04963698458024</v>
      </c>
      <c r="AD157" s="1">
        <f t="shared" si="241"/>
        <v>13.005585236447519</v>
      </c>
      <c r="AE157" s="1">
        <f t="shared" si="241"/>
        <v>7.8482481354051057</v>
      </c>
      <c r="AF157" s="1">
        <f t="shared" si="241"/>
        <v>11.527178017923037</v>
      </c>
      <c r="AG157" s="1">
        <f t="shared" si="241"/>
        <v>17.997108869294607</v>
      </c>
      <c r="AH157" s="1">
        <f t="shared" si="241"/>
        <v>3.1498568334192885</v>
      </c>
      <c r="AI157" s="1">
        <f t="shared" si="241"/>
        <v>3.579784313725475</v>
      </c>
      <c r="AJ157" s="1">
        <f t="shared" si="241"/>
        <v>8.67861088007737</v>
      </c>
      <c r="AK157" s="1">
        <f t="shared" si="241"/>
        <v>8.7016422442244217</v>
      </c>
      <c r="AL157" s="1">
        <f t="shared" si="241"/>
        <v>6.3063850250341371</v>
      </c>
      <c r="AM157" s="1">
        <f t="shared" si="241"/>
        <v>7.660278274509805</v>
      </c>
      <c r="AN157" s="1">
        <f t="shared" si="241"/>
        <v>6.0415728216989066</v>
      </c>
      <c r="AO157" s="1">
        <f t="shared" si="241"/>
        <v>5.6597540000000004</v>
      </c>
      <c r="AP157" s="1">
        <f t="shared" si="241"/>
        <v>7.8192321265243896</v>
      </c>
      <c r="AQ157" s="1">
        <f t="shared" si="241"/>
        <v>6.6742475284495022</v>
      </c>
      <c r="AR157" s="1">
        <f t="shared" si="241"/>
        <v>9.2928833916199274</v>
      </c>
      <c r="AS157" s="1">
        <f t="shared" si="241"/>
        <v>14.396262935750668</v>
      </c>
      <c r="AT157" s="1">
        <f t="shared" si="241"/>
        <v>4.1167182919254666</v>
      </c>
      <c r="AU157" s="1">
        <f t="shared" si="241"/>
        <v>6.37998450787987</v>
      </c>
      <c r="AV157" s="1">
        <f t="shared" si="241"/>
        <v>8.1174592549476134</v>
      </c>
      <c r="AW157" s="1">
        <f t="shared" si="241"/>
        <v>7.0977899913219558</v>
      </c>
      <c r="AX157" s="1">
        <f t="shared" si="241"/>
        <v>8.4174070109713668</v>
      </c>
      <c r="AY157" s="1">
        <f t="shared" si="241"/>
        <v>7.7322939866369715</v>
      </c>
      <c r="AZ157" s="1">
        <f t="shared" si="241"/>
        <v>5.6188276192759536</v>
      </c>
      <c r="BA157" s="1">
        <f t="shared" si="241"/>
        <v>6.1407933273622923</v>
      </c>
      <c r="BB157" s="1">
        <f t="shared" si="241"/>
        <v>8.2263325763831556</v>
      </c>
      <c r="BC157" s="1">
        <f t="shared" si="241"/>
        <v>5.3005732637494978</v>
      </c>
      <c r="BD157" s="1">
        <f t="shared" si="241"/>
        <v>5.0342131535798869</v>
      </c>
      <c r="BE157" s="1">
        <f t="shared" si="241"/>
        <v>7.2407225616729294</v>
      </c>
      <c r="BF157" s="49"/>
      <c r="BG157" s="1248">
        <f>IFERROR(BG60/BG85,"")</f>
        <v>0</v>
      </c>
      <c r="BH157" s="1248">
        <f t="shared" ref="BH157:BL157" si="242">IFERROR(BH60/BH85,"")</f>
        <v>0</v>
      </c>
      <c r="BI157" s="1248">
        <f t="shared" si="242"/>
        <v>0</v>
      </c>
      <c r="BJ157" s="1248">
        <f t="shared" si="242"/>
        <v>0</v>
      </c>
      <c r="BK157" s="1248">
        <f t="shared" si="242"/>
        <v>0</v>
      </c>
      <c r="BL157" s="1248">
        <f t="shared" si="242"/>
        <v>0</v>
      </c>
      <c r="BM157" s="1248">
        <v>2.4366572300935108</v>
      </c>
    </row>
    <row r="158" spans="1:65" x14ac:dyDescent="0.25">
      <c r="A158" s="37" t="s">
        <v>32</v>
      </c>
      <c r="B158" s="19"/>
    </row>
    <row r="159" spans="1:65" s="139" customFormat="1" x14ac:dyDescent="0.25">
      <c r="A159" s="36" t="s">
        <v>81</v>
      </c>
      <c r="B159" s="20" t="s">
        <v>381</v>
      </c>
      <c r="C159" s="1253" t="str">
        <f>$C$3</f>
        <v>YTD '15</v>
      </c>
      <c r="D159" s="1254" t="str">
        <f>$D$3</f>
        <v>YTD '16</v>
      </c>
      <c r="E159" s="1255" t="str">
        <f>$E$3</f>
        <v>YTD '17</v>
      </c>
      <c r="F159" s="1256" t="str">
        <f>$F$3</f>
        <v>YTD '18</v>
      </c>
      <c r="G159" s="2" t="s">
        <v>32</v>
      </c>
      <c r="H159" s="24" t="str">
        <f>$H$3</f>
        <v>Q1 '15</v>
      </c>
      <c r="I159" s="24" t="str">
        <f>$I$3</f>
        <v>Q2 '15</v>
      </c>
      <c r="J159" s="24" t="str">
        <f>$J$3</f>
        <v>Q3 '15</v>
      </c>
      <c r="K159" s="24" t="str">
        <f>$K$3</f>
        <v>Q4 '15</v>
      </c>
      <c r="L159" s="26" t="str">
        <f>$L$3</f>
        <v>Q1 '16</v>
      </c>
      <c r="M159" s="26" t="str">
        <f>$M$3</f>
        <v>Q2 '16</v>
      </c>
      <c r="N159" s="26" t="str">
        <f>$N$3</f>
        <v>Q3 '16</v>
      </c>
      <c r="O159" s="26" t="str">
        <f>$O$3</f>
        <v>Q4 '16</v>
      </c>
      <c r="P159" s="24" t="str">
        <f>$P$3</f>
        <v>Q1 '17</v>
      </c>
      <c r="Q159" s="24" t="str">
        <f>$Q$3</f>
        <v>Q2 '17</v>
      </c>
      <c r="R159" s="24" t="str">
        <f>$R$3</f>
        <v>Q3 '17</v>
      </c>
      <c r="S159" s="24" t="str">
        <f>$S$3</f>
        <v>Q4 '17</v>
      </c>
      <c r="T159" s="1241" t="str">
        <f>$T$3</f>
        <v>Q1'28</v>
      </c>
      <c r="U159" s="16" t="s">
        <v>32</v>
      </c>
      <c r="V159" s="24" t="s">
        <v>0</v>
      </c>
      <c r="W159" s="24" t="s">
        <v>1</v>
      </c>
      <c r="X159" s="24" t="s">
        <v>2</v>
      </c>
      <c r="Y159" s="24" t="s">
        <v>3</v>
      </c>
      <c r="Z159" s="24" t="s">
        <v>4</v>
      </c>
      <c r="AA159" s="24" t="s">
        <v>5</v>
      </c>
      <c r="AB159" s="24" t="s">
        <v>6</v>
      </c>
      <c r="AC159" s="24" t="s">
        <v>7</v>
      </c>
      <c r="AD159" s="24" t="s">
        <v>8</v>
      </c>
      <c r="AE159" s="24" t="s">
        <v>9</v>
      </c>
      <c r="AF159" s="24" t="s">
        <v>10</v>
      </c>
      <c r="AG159" s="24" t="s">
        <v>11</v>
      </c>
      <c r="AH159" s="25" t="s">
        <v>12</v>
      </c>
      <c r="AI159" s="25" t="s">
        <v>13</v>
      </c>
      <c r="AJ159" s="25" t="s">
        <v>14</v>
      </c>
      <c r="AK159" s="25" t="s">
        <v>15</v>
      </c>
      <c r="AL159" s="25" t="s">
        <v>16</v>
      </c>
      <c r="AM159" s="25" t="s">
        <v>17</v>
      </c>
      <c r="AN159" s="25" t="s">
        <v>18</v>
      </c>
      <c r="AO159" s="25" t="s">
        <v>19</v>
      </c>
      <c r="AP159" s="25" t="s">
        <v>20</v>
      </c>
      <c r="AQ159" s="25" t="s">
        <v>21</v>
      </c>
      <c r="AR159" s="25" t="s">
        <v>22</v>
      </c>
      <c r="AS159" s="25" t="s">
        <v>23</v>
      </c>
      <c r="AT159" s="22" t="s">
        <v>24</v>
      </c>
      <c r="AU159" s="22" t="s">
        <v>25</v>
      </c>
      <c r="AV159" s="22" t="s">
        <v>26</v>
      </c>
      <c r="AW159" s="22" t="s">
        <v>27</v>
      </c>
      <c r="AX159" s="22" t="s">
        <v>28</v>
      </c>
      <c r="AY159" s="22" t="s">
        <v>29</v>
      </c>
      <c r="AZ159" s="27" t="s">
        <v>96</v>
      </c>
      <c r="BA159" s="27" t="s">
        <v>97</v>
      </c>
      <c r="BB159" s="27" t="s">
        <v>98</v>
      </c>
      <c r="BC159" s="27" t="s">
        <v>99</v>
      </c>
      <c r="BD159" s="27" t="s">
        <v>100</v>
      </c>
      <c r="BE159" s="27" t="s">
        <v>101</v>
      </c>
      <c r="BF159" s="1400" t="s">
        <v>748</v>
      </c>
      <c r="BG159" s="1241">
        <v>43118</v>
      </c>
      <c r="BH159" s="1241">
        <v>43149</v>
      </c>
      <c r="BI159" s="1241">
        <v>43177</v>
      </c>
      <c r="BJ159" s="1241">
        <v>43208</v>
      </c>
      <c r="BK159" s="1241">
        <v>43238</v>
      </c>
      <c r="BL159" s="1241">
        <v>43269</v>
      </c>
      <c r="BM159" s="1241">
        <v>43299</v>
      </c>
    </row>
    <row r="160" spans="1:65" s="139" customFormat="1" x14ac:dyDescent="0.25">
      <c r="A160" s="37"/>
      <c r="B160" s="15" t="s">
        <v>56</v>
      </c>
      <c r="C160" s="49">
        <f t="shared" ref="C160:F167" si="243">IFERROR(C49/C88,"-")</f>
        <v>90.931428861788632</v>
      </c>
      <c r="D160" s="49">
        <f t="shared" si="243"/>
        <v>73.477039179104338</v>
      </c>
      <c r="E160" s="49">
        <f t="shared" si="243"/>
        <v>84.847115436241637</v>
      </c>
      <c r="F160" s="49">
        <f>IFERROR(F49/F88,"-")</f>
        <v>0</v>
      </c>
      <c r="G160" s="2"/>
      <c r="H160" s="49">
        <f>IFERROR(H49/H88,"-")</f>
        <v>71.089951219512201</v>
      </c>
      <c r="I160" s="49">
        <f t="shared" ref="I160:T160" si="244">IFERROR(I49/I88,"-")</f>
        <v>92.681777777777796</v>
      </c>
      <c r="J160" s="49">
        <f t="shared" si="244"/>
        <v>101.81003333333334</v>
      </c>
      <c r="K160" s="49">
        <f t="shared" si="244"/>
        <v>108.33616666666651</v>
      </c>
      <c r="L160" s="49">
        <f t="shared" si="244"/>
        <v>61.312044247787263</v>
      </c>
      <c r="M160" s="49">
        <f t="shared" si="244"/>
        <v>83.634987903225806</v>
      </c>
      <c r="N160" s="49">
        <f t="shared" si="244"/>
        <v>67.057379807692314</v>
      </c>
      <c r="O160" s="49">
        <f t="shared" si="244"/>
        <v>109.03354499999999</v>
      </c>
      <c r="P160" s="49">
        <f t="shared" si="244"/>
        <v>99.362803108808336</v>
      </c>
      <c r="Q160" s="49">
        <f t="shared" si="244"/>
        <v>81.800388127853878</v>
      </c>
      <c r="R160" s="49">
        <f t="shared" si="244"/>
        <v>94.638999999999996</v>
      </c>
      <c r="S160" s="49">
        <f t="shared" si="244"/>
        <v>82.695311241610739</v>
      </c>
      <c r="T160" s="49">
        <f t="shared" si="244"/>
        <v>0</v>
      </c>
      <c r="U160" s="49"/>
      <c r="V160" s="49">
        <f t="shared" ref="V160:BE160" si="245">IFERROR(V49/V88,"-")</f>
        <v>54.589037037037038</v>
      </c>
      <c r="W160" s="49">
        <f t="shared" si="245"/>
        <v>43.132759999999998</v>
      </c>
      <c r="X160" s="49">
        <f t="shared" si="245"/>
        <v>109.23843333333333</v>
      </c>
      <c r="Y160" s="49">
        <f t="shared" si="245"/>
        <v>114.25641666666668</v>
      </c>
      <c r="Z160" s="49">
        <f t="shared" si="245"/>
        <v>61.449406976744193</v>
      </c>
      <c r="AA160" s="49">
        <f t="shared" si="245"/>
        <v>103.33682926829269</v>
      </c>
      <c r="AB160" s="49">
        <f t="shared" si="245"/>
        <v>127.94346052631579</v>
      </c>
      <c r="AC160" s="49">
        <f t="shared" si="245"/>
        <v>55.790470588235294</v>
      </c>
      <c r="AD160" s="49">
        <f t="shared" si="245"/>
        <v>113.71826041666667</v>
      </c>
      <c r="AE160" s="49">
        <f t="shared" si="245"/>
        <v>96.227499999999765</v>
      </c>
      <c r="AF160" s="49">
        <f t="shared" si="245"/>
        <v>83.915511904761914</v>
      </c>
      <c r="AG160" s="49">
        <f t="shared" si="245"/>
        <v>144.86548809523785</v>
      </c>
      <c r="AH160" s="49">
        <f t="shared" si="245"/>
        <v>47.795787878787877</v>
      </c>
      <c r="AI160" s="49">
        <f t="shared" si="245"/>
        <v>51.392575757574846</v>
      </c>
      <c r="AJ160" s="49">
        <f t="shared" si="245"/>
        <v>77.766914893616814</v>
      </c>
      <c r="AK160" s="49">
        <f t="shared" si="245"/>
        <v>145.09344736842107</v>
      </c>
      <c r="AL160" s="49">
        <f t="shared" si="245"/>
        <v>66.931810810810802</v>
      </c>
      <c r="AM160" s="49">
        <f t="shared" si="245"/>
        <v>48.585928571428575</v>
      </c>
      <c r="AN160" s="49">
        <f t="shared" si="245"/>
        <v>77.188612903225817</v>
      </c>
      <c r="AO160" s="49">
        <f t="shared" si="245"/>
        <v>57.314128571428569</v>
      </c>
      <c r="AP160" s="49">
        <f t="shared" si="245"/>
        <v>67.766473684210538</v>
      </c>
      <c r="AQ160" s="49">
        <f t="shared" si="245"/>
        <v>85.114838709677414</v>
      </c>
      <c r="AR160" s="49">
        <f t="shared" si="245"/>
        <v>104.29840322580645</v>
      </c>
      <c r="AS160" s="49">
        <f t="shared" si="245"/>
        <v>132.40905263157893</v>
      </c>
      <c r="AT160" s="49">
        <f t="shared" si="245"/>
        <v>71.518090909090901</v>
      </c>
      <c r="AU160" s="49">
        <f t="shared" si="245"/>
        <v>111.89116923076939</v>
      </c>
      <c r="AV160" s="49">
        <f t="shared" si="245"/>
        <v>109.18630136986302</v>
      </c>
      <c r="AW160" s="49">
        <f t="shared" si="245"/>
        <v>72.296148648648654</v>
      </c>
      <c r="AX160" s="49">
        <f t="shared" si="245"/>
        <v>73.426510067114094</v>
      </c>
      <c r="AY160" s="49">
        <f t="shared" si="245"/>
        <v>100.6254609929078</v>
      </c>
      <c r="AZ160" s="49">
        <f t="shared" si="245"/>
        <v>71.978157894736839</v>
      </c>
      <c r="BA160" s="49">
        <f t="shared" si="245"/>
        <v>81.817168831168829</v>
      </c>
      <c r="BB160" s="49">
        <f t="shared" si="245"/>
        <v>124.23574025974025</v>
      </c>
      <c r="BC160" s="49">
        <f t="shared" si="245"/>
        <v>80.730757731958761</v>
      </c>
      <c r="BD160" s="49">
        <f t="shared" si="245"/>
        <v>72.807997409326418</v>
      </c>
      <c r="BE160" s="49">
        <f t="shared" si="245"/>
        <v>93.64925837320574</v>
      </c>
      <c r="BF160" s="49"/>
      <c r="BG160" s="1249">
        <f>IFERROR(BG49/BG88,"-")</f>
        <v>0</v>
      </c>
      <c r="BH160" s="1249">
        <f t="shared" ref="BH160:BL160" si="246">IFERROR(BH49/BH88,"-")</f>
        <v>0</v>
      </c>
      <c r="BI160" s="1249">
        <f t="shared" si="246"/>
        <v>0</v>
      </c>
      <c r="BJ160" s="1249">
        <f t="shared" si="246"/>
        <v>0</v>
      </c>
      <c r="BK160" s="1249">
        <f t="shared" si="246"/>
        <v>0</v>
      </c>
      <c r="BL160" s="1249">
        <f t="shared" si="246"/>
        <v>0</v>
      </c>
      <c r="BM160" s="1249">
        <v>41.507017716049383</v>
      </c>
    </row>
    <row r="161" spans="1:65" s="139" customFormat="1" x14ac:dyDescent="0.25">
      <c r="A161" s="37"/>
      <c r="B161" s="19" t="s">
        <v>43</v>
      </c>
      <c r="C161" s="49">
        <f t="shared" si="243"/>
        <v>22.333261006289309</v>
      </c>
      <c r="D161" s="49">
        <f t="shared" si="243"/>
        <v>28.979780737704917</v>
      </c>
      <c r="E161" s="49">
        <f t="shared" si="243"/>
        <v>24.015879629629627</v>
      </c>
      <c r="F161" s="49">
        <f t="shared" si="243"/>
        <v>0</v>
      </c>
      <c r="G161" s="2"/>
      <c r="H161" s="49">
        <f t="shared" ref="H161:T161" si="247">IFERROR(H50/H89,"-")</f>
        <v>21.096202380952384</v>
      </c>
      <c r="I161" s="49">
        <f t="shared" si="247"/>
        <v>23.71</v>
      </c>
      <c r="J161" s="49">
        <f t="shared" si="247"/>
        <v>21.632231999999998</v>
      </c>
      <c r="K161" s="49">
        <f t="shared" si="247"/>
        <v>33.582196078431373</v>
      </c>
      <c r="L161" s="49">
        <f t="shared" si="247"/>
        <v>36.567920000000001</v>
      </c>
      <c r="M161" s="49">
        <f t="shared" si="247"/>
        <v>26.394436293436293</v>
      </c>
      <c r="N161" s="49">
        <f t="shared" si="247"/>
        <v>29.374277580071169</v>
      </c>
      <c r="O161" s="49">
        <f t="shared" si="247"/>
        <v>28.207501282051307</v>
      </c>
      <c r="P161" s="49">
        <f t="shared" si="247"/>
        <v>24.767644230769228</v>
      </c>
      <c r="Q161" s="49">
        <f t="shared" si="247"/>
        <v>24.1970099009901</v>
      </c>
      <c r="R161" s="49">
        <f t="shared" si="247"/>
        <v>21.263073129251701</v>
      </c>
      <c r="S161" s="49">
        <f t="shared" si="247"/>
        <v>20.247337854500618</v>
      </c>
      <c r="T161" s="49">
        <f t="shared" si="247"/>
        <v>0</v>
      </c>
      <c r="U161" s="49"/>
      <c r="V161" s="49">
        <f>IFERROR(V50/V89,"-")</f>
        <v>17.147088888888888</v>
      </c>
      <c r="W161" s="49">
        <f t="shared" ref="W161:BL167" si="248">IFERROR(W50/W89,"-")</f>
        <v>19.375399999999999</v>
      </c>
      <c r="X161" s="49">
        <f t="shared" si="248"/>
        <v>24.573680327868853</v>
      </c>
      <c r="Y161" s="49">
        <f t="shared" si="248"/>
        <v>32.009684210526316</v>
      </c>
      <c r="Z161" s="49">
        <f t="shared" si="248"/>
        <v>20.148123287671233</v>
      </c>
      <c r="AA161" s="49">
        <f t="shared" si="248"/>
        <v>20.244962616822427</v>
      </c>
      <c r="AB161" s="49">
        <f t="shared" si="248"/>
        <v>20.264042105263158</v>
      </c>
      <c r="AC161" s="49">
        <f t="shared" si="248"/>
        <v>18.308789473684211</v>
      </c>
      <c r="AD161" s="49">
        <f t="shared" si="248"/>
        <v>26.474759493670884</v>
      </c>
      <c r="AE161" s="49">
        <f t="shared" si="248"/>
        <v>21.868633802816902</v>
      </c>
      <c r="AF161" s="49">
        <f t="shared" si="248"/>
        <v>24.755850000000002</v>
      </c>
      <c r="AG161" s="49">
        <f t="shared" si="248"/>
        <v>50.02414782608696</v>
      </c>
      <c r="AH161" s="49">
        <f t="shared" si="248"/>
        <v>23.961615384615381</v>
      </c>
      <c r="AI161" s="49">
        <f t="shared" si="248"/>
        <v>21.57617391304348</v>
      </c>
      <c r="AJ161" s="49">
        <f t="shared" si="248"/>
        <v>41.030131578947369</v>
      </c>
      <c r="AK161" s="49">
        <f t="shared" si="248"/>
        <v>32.587985507246373</v>
      </c>
      <c r="AL161" s="49">
        <f t="shared" si="248"/>
        <v>22.583500000000001</v>
      </c>
      <c r="AM161" s="49">
        <f t="shared" si="248"/>
        <v>25.141456896551723</v>
      </c>
      <c r="AN161" s="49">
        <f t="shared" si="248"/>
        <v>23.047924050632911</v>
      </c>
      <c r="AO161" s="49">
        <f t="shared" si="248"/>
        <v>30.768386666666665</v>
      </c>
      <c r="AP161" s="49">
        <f t="shared" si="248"/>
        <v>32.48627559055118</v>
      </c>
      <c r="AQ161" s="49">
        <f t="shared" si="248"/>
        <v>22.220707865168539</v>
      </c>
      <c r="AR161" s="49">
        <f t="shared" si="248"/>
        <v>28.455937007874017</v>
      </c>
      <c r="AS161" s="49">
        <f t="shared" si="248"/>
        <v>31.088382183908102</v>
      </c>
      <c r="AT161" s="49">
        <f t="shared" si="248"/>
        <v>26.904063829787233</v>
      </c>
      <c r="AU161" s="49">
        <f t="shared" si="248"/>
        <v>17.45339344262295</v>
      </c>
      <c r="AV161" s="49">
        <f t="shared" si="248"/>
        <v>30.305594405594405</v>
      </c>
      <c r="AW161" s="49">
        <f t="shared" si="248"/>
        <v>27.395664335664335</v>
      </c>
      <c r="AX161" s="49">
        <f t="shared" si="248"/>
        <v>21.419415584415585</v>
      </c>
      <c r="AY161" s="49">
        <f t="shared" si="248"/>
        <v>24.054423076923076</v>
      </c>
      <c r="AZ161" s="49">
        <f t="shared" si="248"/>
        <v>21.912516129032259</v>
      </c>
      <c r="BA161" s="49">
        <f t="shared" si="248"/>
        <v>19.585529680365294</v>
      </c>
      <c r="BB161" s="49">
        <f t="shared" si="248"/>
        <v>22.50942056074766</v>
      </c>
      <c r="BC161" s="49">
        <f t="shared" si="248"/>
        <v>22.28953103448276</v>
      </c>
      <c r="BD161" s="49">
        <f t="shared" si="248"/>
        <v>18.687689922480619</v>
      </c>
      <c r="BE161" s="49">
        <f t="shared" si="248"/>
        <v>20.50780637254902</v>
      </c>
      <c r="BF161" s="49"/>
      <c r="BG161" s="1249">
        <f t="shared" si="248"/>
        <v>0</v>
      </c>
      <c r="BH161" s="1249">
        <f t="shared" si="248"/>
        <v>0</v>
      </c>
      <c r="BI161" s="1249">
        <f t="shared" si="248"/>
        <v>0</v>
      </c>
      <c r="BJ161" s="1249">
        <f t="shared" si="248"/>
        <v>0</v>
      </c>
      <c r="BK161" s="1249">
        <f t="shared" si="248"/>
        <v>0</v>
      </c>
      <c r="BL161" s="1249">
        <f t="shared" si="248"/>
        <v>0</v>
      </c>
      <c r="BM161" s="1249">
        <v>26.549949218750001</v>
      </c>
    </row>
    <row r="162" spans="1:65" s="139" customFormat="1" x14ac:dyDescent="0.25">
      <c r="A162" s="37"/>
      <c r="B162" s="19" t="s">
        <v>44</v>
      </c>
      <c r="C162" s="49">
        <f t="shared" si="243"/>
        <v>24.788435294117644</v>
      </c>
      <c r="D162" s="49">
        <f t="shared" si="243"/>
        <v>29.050959893048123</v>
      </c>
      <c r="E162" s="49">
        <f t="shared" si="243"/>
        <v>29.774895372233395</v>
      </c>
      <c r="F162" s="49">
        <f t="shared" si="243"/>
        <v>0</v>
      </c>
      <c r="G162" s="2"/>
      <c r="H162" s="49">
        <f t="shared" ref="H162:T162" si="249">IFERROR(H51/H90,"-")</f>
        <v>22.905934959349583</v>
      </c>
      <c r="I162" s="49">
        <f t="shared" si="249"/>
        <v>27.052017937219734</v>
      </c>
      <c r="J162" s="49">
        <f t="shared" si="249"/>
        <v>26.118314136125655</v>
      </c>
      <c r="K162" s="49">
        <f t="shared" si="249"/>
        <v>29.635673728813519</v>
      </c>
      <c r="L162" s="49">
        <f t="shared" si="249"/>
        <v>31.382506666666657</v>
      </c>
      <c r="M162" s="49">
        <f t="shared" si="249"/>
        <v>30.852345794392523</v>
      </c>
      <c r="N162" s="49">
        <f t="shared" si="249"/>
        <v>24.371075221238939</v>
      </c>
      <c r="O162" s="49">
        <f t="shared" si="249"/>
        <v>37.989511254019298</v>
      </c>
      <c r="P162" s="49">
        <f t="shared" si="249"/>
        <v>28.723484693877552</v>
      </c>
      <c r="Q162" s="49">
        <f t="shared" si="249"/>
        <v>29.37542016806723</v>
      </c>
      <c r="R162" s="49">
        <f t="shared" si="249"/>
        <v>34.164743589743587</v>
      </c>
      <c r="S162" s="49">
        <f t="shared" si="249"/>
        <v>25.49239891696751</v>
      </c>
      <c r="T162" s="49">
        <f t="shared" si="249"/>
        <v>0</v>
      </c>
      <c r="U162" s="49"/>
      <c r="V162" s="49">
        <f>IFERROR(V51/V90,"-")</f>
        <v>15.545366666666666</v>
      </c>
      <c r="W162" s="49">
        <f t="shared" ref="W162:BE162" si="250">IFERROR(W51/W90,"-")</f>
        <v>20.465333333333309</v>
      </c>
      <c r="X162" s="49">
        <f t="shared" si="250"/>
        <v>48.81733333333333</v>
      </c>
      <c r="Y162" s="49">
        <f t="shared" si="250"/>
        <v>29.667458333333329</v>
      </c>
      <c r="Z162" s="49">
        <f t="shared" si="250"/>
        <v>23.4378125</v>
      </c>
      <c r="AA162" s="49">
        <f t="shared" si="250"/>
        <v>28.472084507042254</v>
      </c>
      <c r="AB162" s="49">
        <f t="shared" si="250"/>
        <v>21.329810126582281</v>
      </c>
      <c r="AC162" s="49">
        <f t="shared" si="250"/>
        <v>24.30865306122449</v>
      </c>
      <c r="AD162" s="49">
        <f t="shared" si="250"/>
        <v>33.530460317460317</v>
      </c>
      <c r="AE162" s="49">
        <f t="shared" si="250"/>
        <v>29.761333333333333</v>
      </c>
      <c r="AF162" s="49">
        <f t="shared" si="250"/>
        <v>29.996208333333332</v>
      </c>
      <c r="AG162" s="49">
        <f t="shared" si="250"/>
        <v>29.433895999999919</v>
      </c>
      <c r="AH162" s="49">
        <f t="shared" si="250"/>
        <v>26.115378378378352</v>
      </c>
      <c r="AI162" s="49">
        <f t="shared" si="250"/>
        <v>21.805928571428574</v>
      </c>
      <c r="AJ162" s="49">
        <f t="shared" si="250"/>
        <v>45.088999999999999</v>
      </c>
      <c r="AK162" s="49">
        <f t="shared" si="250"/>
        <v>28.209689655172411</v>
      </c>
      <c r="AL162" s="49">
        <f t="shared" si="250"/>
        <v>33.063355932203393</v>
      </c>
      <c r="AM162" s="49">
        <f t="shared" si="250"/>
        <v>32.315014705882348</v>
      </c>
      <c r="AN162" s="49">
        <f t="shared" si="250"/>
        <v>22.458458823529412</v>
      </c>
      <c r="AO162" s="49">
        <f t="shared" si="250"/>
        <v>17.160142857142858</v>
      </c>
      <c r="AP162" s="49">
        <f t="shared" si="250"/>
        <v>33.770197183098595</v>
      </c>
      <c r="AQ162" s="49">
        <f t="shared" si="250"/>
        <v>40.498171717171715</v>
      </c>
      <c r="AR162" s="49">
        <f t="shared" si="250"/>
        <v>42.908707547169911</v>
      </c>
      <c r="AS162" s="49">
        <f t="shared" si="250"/>
        <v>30.727320754716885</v>
      </c>
      <c r="AT162" s="49">
        <f t="shared" si="250"/>
        <v>23.021054545454543</v>
      </c>
      <c r="AU162" s="49">
        <f t="shared" si="250"/>
        <v>23.136195652173914</v>
      </c>
      <c r="AV162" s="49">
        <f t="shared" si="250"/>
        <v>34.730315789473686</v>
      </c>
      <c r="AW162" s="49">
        <f t="shared" si="250"/>
        <v>21.443378378378377</v>
      </c>
      <c r="AX162" s="49">
        <f t="shared" si="250"/>
        <v>42.742105263157896</v>
      </c>
      <c r="AY162" s="49">
        <f t="shared" si="250"/>
        <v>24.501590909090908</v>
      </c>
      <c r="AZ162" s="49">
        <f t="shared" si="250"/>
        <v>34.555079365079365</v>
      </c>
      <c r="BA162" s="49">
        <f t="shared" si="250"/>
        <v>31.424064516129032</v>
      </c>
      <c r="BB162" s="49">
        <f t="shared" si="250"/>
        <v>37.117205128205129</v>
      </c>
      <c r="BC162" s="49">
        <f t="shared" si="250"/>
        <v>26.871627906976745</v>
      </c>
      <c r="BD162" s="49">
        <f t="shared" si="250"/>
        <v>20.751642857142858</v>
      </c>
      <c r="BE162" s="49">
        <f t="shared" si="250"/>
        <v>27.254706611570249</v>
      </c>
      <c r="BF162" s="49"/>
      <c r="BG162" s="1249">
        <f t="shared" si="248"/>
        <v>0</v>
      </c>
      <c r="BH162" s="1249">
        <f t="shared" si="248"/>
        <v>0</v>
      </c>
      <c r="BI162" s="1249">
        <f t="shared" si="248"/>
        <v>0</v>
      </c>
      <c r="BJ162" s="1249">
        <f t="shared" si="248"/>
        <v>0</v>
      </c>
      <c r="BK162" s="1249">
        <f t="shared" si="248"/>
        <v>0</v>
      </c>
      <c r="BL162" s="1249">
        <f t="shared" si="248"/>
        <v>0</v>
      </c>
      <c r="BM162" s="1249">
        <v>26.746274025974024</v>
      </c>
    </row>
    <row r="163" spans="1:65" s="139" customFormat="1" x14ac:dyDescent="0.25">
      <c r="A163" s="37"/>
      <c r="B163" s="19" t="s">
        <v>45</v>
      </c>
      <c r="C163" s="49">
        <f t="shared" si="243"/>
        <v>22.293786310517511</v>
      </c>
      <c r="D163" s="49">
        <f t="shared" si="243"/>
        <v>33.873915331807787</v>
      </c>
      <c r="E163" s="49">
        <f t="shared" si="243"/>
        <v>32.278313322368426</v>
      </c>
      <c r="F163" s="49">
        <f t="shared" si="243"/>
        <v>0</v>
      </c>
      <c r="G163" s="2"/>
      <c r="H163" s="49">
        <f t="shared" ref="H163:T163" si="251">IFERROR(H52/H91,"-")</f>
        <v>21.138691588785047</v>
      </c>
      <c r="I163" s="49">
        <f t="shared" si="251"/>
        <v>24.137187022900726</v>
      </c>
      <c r="J163" s="49">
        <f t="shared" si="251"/>
        <v>19.959315960912054</v>
      </c>
      <c r="K163" s="49">
        <f t="shared" si="251"/>
        <v>29.100679276315788</v>
      </c>
      <c r="L163" s="49">
        <f t="shared" si="251"/>
        <v>30.923568750000005</v>
      </c>
      <c r="M163" s="49">
        <f t="shared" si="251"/>
        <v>34.703274509803919</v>
      </c>
      <c r="N163" s="49">
        <f t="shared" si="251"/>
        <v>31.990556561085974</v>
      </c>
      <c r="O163" s="49">
        <f t="shared" si="251"/>
        <v>70.219292284866825</v>
      </c>
      <c r="P163" s="49">
        <f t="shared" si="251"/>
        <v>33.49133728813559</v>
      </c>
      <c r="Q163" s="49">
        <f t="shared" si="251"/>
        <v>29.035683760683764</v>
      </c>
      <c r="R163" s="49">
        <f t="shared" si="251"/>
        <v>40.77787550200803</v>
      </c>
      <c r="S163" s="49">
        <f t="shared" si="251"/>
        <v>30.347054577464789</v>
      </c>
      <c r="T163" s="49">
        <f t="shared" si="251"/>
        <v>0</v>
      </c>
      <c r="U163" s="49"/>
      <c r="V163" s="49">
        <f>IFERROR(V52/V91,"-")</f>
        <v>16.925566666666665</v>
      </c>
      <c r="W163" s="49">
        <f t="shared" ref="W163:BE163" si="252">IFERROR(W52/W91,"-")</f>
        <v>18.07425806451613</v>
      </c>
      <c r="X163" s="49">
        <f t="shared" si="252"/>
        <v>25.95154347826087</v>
      </c>
      <c r="Y163" s="49">
        <f t="shared" si="252"/>
        <v>24.334230769230771</v>
      </c>
      <c r="Z163" s="49">
        <f t="shared" si="252"/>
        <v>21.308958333333333</v>
      </c>
      <c r="AA163" s="49">
        <f t="shared" si="252"/>
        <v>25.538536231883988</v>
      </c>
      <c r="AB163" s="49">
        <f t="shared" si="252"/>
        <v>20.376869918699189</v>
      </c>
      <c r="AC163" s="49">
        <f t="shared" si="252"/>
        <v>18.639094594594592</v>
      </c>
      <c r="AD163" s="49">
        <f t="shared" si="252"/>
        <v>20.380563636363636</v>
      </c>
      <c r="AE163" s="49">
        <f t="shared" si="252"/>
        <v>28.149526315789473</v>
      </c>
      <c r="AF163" s="49">
        <f t="shared" si="252"/>
        <v>29.604532710280374</v>
      </c>
      <c r="AG163" s="49">
        <f t="shared" si="252"/>
        <v>29.252541322314048</v>
      </c>
      <c r="AH163" s="49">
        <f t="shared" si="252"/>
        <v>21.185940000000002</v>
      </c>
      <c r="AI163" s="49">
        <f t="shared" si="252"/>
        <v>27.618232142857146</v>
      </c>
      <c r="AJ163" s="49">
        <f t="shared" si="252"/>
        <v>43.367648148148149</v>
      </c>
      <c r="AK163" s="49">
        <f t="shared" si="252"/>
        <v>34.737639999999963</v>
      </c>
      <c r="AL163" s="49">
        <f t="shared" si="252"/>
        <v>34.202725000000001</v>
      </c>
      <c r="AM163" s="49">
        <f t="shared" si="252"/>
        <v>35.099080808080807</v>
      </c>
      <c r="AN163" s="49">
        <f t="shared" si="252"/>
        <v>38.022767123287672</v>
      </c>
      <c r="AO163" s="49">
        <f t="shared" si="252"/>
        <v>29.855605263157894</v>
      </c>
      <c r="AP163" s="49">
        <f t="shared" si="252"/>
        <v>28.128124999999997</v>
      </c>
      <c r="AQ163" s="49">
        <f t="shared" si="252"/>
        <v>23.546671875000001</v>
      </c>
      <c r="AR163" s="49">
        <f t="shared" si="252"/>
        <v>65.707528037383369</v>
      </c>
      <c r="AS163" s="49">
        <f t="shared" si="252"/>
        <v>91.121740963856027</v>
      </c>
      <c r="AT163" s="49">
        <f t="shared" si="252"/>
        <v>35.860005952380952</v>
      </c>
      <c r="AU163" s="49">
        <f t="shared" si="252"/>
        <v>36.565193548387093</v>
      </c>
      <c r="AV163" s="49">
        <f t="shared" si="252"/>
        <v>26.823218390804595</v>
      </c>
      <c r="AW163" s="49">
        <f t="shared" si="252"/>
        <v>23.334925373134329</v>
      </c>
      <c r="AX163" s="49">
        <f t="shared" si="252"/>
        <v>23.026666666666667</v>
      </c>
      <c r="AY163" s="49">
        <f t="shared" si="252"/>
        <v>39.136627906976742</v>
      </c>
      <c r="AZ163" s="49">
        <f t="shared" si="252"/>
        <v>37.353417721518987</v>
      </c>
      <c r="BA163" s="49">
        <f t="shared" si="252"/>
        <v>26.255138888888887</v>
      </c>
      <c r="BB163" s="49">
        <f t="shared" si="252"/>
        <v>54.208173469387752</v>
      </c>
      <c r="BC163" s="49">
        <f t="shared" si="252"/>
        <v>21.054124999999999</v>
      </c>
      <c r="BD163" s="49">
        <f t="shared" si="252"/>
        <v>26.827773195876286</v>
      </c>
      <c r="BE163" s="49">
        <f t="shared" si="252"/>
        <v>39.133673913043481</v>
      </c>
      <c r="BF163" s="49"/>
      <c r="BG163" s="1249">
        <f t="shared" si="248"/>
        <v>0</v>
      </c>
      <c r="BH163" s="1249">
        <f t="shared" si="248"/>
        <v>0</v>
      </c>
      <c r="BI163" s="1249">
        <f t="shared" si="248"/>
        <v>0</v>
      </c>
      <c r="BJ163" s="1249">
        <f t="shared" si="248"/>
        <v>0</v>
      </c>
      <c r="BK163" s="1249">
        <f t="shared" si="248"/>
        <v>0</v>
      </c>
      <c r="BL163" s="1249">
        <f t="shared" si="248"/>
        <v>0</v>
      </c>
      <c r="BM163" s="1249">
        <v>28.096074999999999</v>
      </c>
    </row>
    <row r="164" spans="1:65" s="139" customFormat="1" x14ac:dyDescent="0.25">
      <c r="A164" s="37"/>
      <c r="B164" s="19" t="s">
        <v>46</v>
      </c>
      <c r="C164" s="49">
        <f t="shared" si="243"/>
        <v>21.545298701298702</v>
      </c>
      <c r="D164" s="49">
        <f t="shared" si="243"/>
        <v>32.046736572890026</v>
      </c>
      <c r="E164" s="49">
        <f t="shared" si="243"/>
        <v>33.019818791946307</v>
      </c>
      <c r="F164" s="49">
        <f t="shared" si="243"/>
        <v>0</v>
      </c>
      <c r="G164" s="2"/>
      <c r="H164" s="49">
        <f t="shared" ref="H164:T164" si="253">IFERROR(H53/H92,"-")</f>
        <v>18.974333333333334</v>
      </c>
      <c r="I164" s="49">
        <f t="shared" si="253"/>
        <v>20.400423076923079</v>
      </c>
      <c r="J164" s="49">
        <f t="shared" si="253"/>
        <v>23.743608247422646</v>
      </c>
      <c r="K164" s="49">
        <f t="shared" si="253"/>
        <v>32.542361904761911</v>
      </c>
      <c r="L164" s="49">
        <f t="shared" si="253"/>
        <v>23.038664516129032</v>
      </c>
      <c r="M164" s="49">
        <f t="shared" si="253"/>
        <v>42.422685714285713</v>
      </c>
      <c r="N164" s="49">
        <f t="shared" si="253"/>
        <v>34.635589519650651</v>
      </c>
      <c r="O164" s="49">
        <f t="shared" si="253"/>
        <v>41.846232843137251</v>
      </c>
      <c r="P164" s="49">
        <f t="shared" si="253"/>
        <v>38.083329710144923</v>
      </c>
      <c r="Q164" s="49">
        <f t="shared" si="253"/>
        <v>25.598809523809521</v>
      </c>
      <c r="R164" s="49">
        <f t="shared" si="253"/>
        <v>26.206647058823531</v>
      </c>
      <c r="S164" s="49">
        <f t="shared" si="253"/>
        <v>24.581646551724138</v>
      </c>
      <c r="T164" s="49">
        <f t="shared" si="253"/>
        <v>0</v>
      </c>
      <c r="U164" s="49"/>
      <c r="V164" s="49">
        <f>IFERROR(V53/V92,"-")</f>
        <v>7.1129607843137261</v>
      </c>
      <c r="W164" s="49">
        <f t="shared" ref="W164:BE164" si="254">IFERROR(W53/W92,"-")</f>
        <v>19.708257142857143</v>
      </c>
      <c r="X164" s="49">
        <f t="shared" si="254"/>
        <v>28.961275862068963</v>
      </c>
      <c r="Y164" s="49">
        <f t="shared" si="254"/>
        <v>19.826956250000002</v>
      </c>
      <c r="Z164" s="49">
        <f t="shared" si="254"/>
        <v>17.880907216494847</v>
      </c>
      <c r="AA164" s="49">
        <f t="shared" si="254"/>
        <v>24.547142857142855</v>
      </c>
      <c r="AB164" s="49">
        <f t="shared" si="254"/>
        <v>30.742528169014086</v>
      </c>
      <c r="AC164" s="49">
        <f t="shared" si="254"/>
        <v>24.918710843373496</v>
      </c>
      <c r="AD164" s="49">
        <f t="shared" si="254"/>
        <v>19.404507299270001</v>
      </c>
      <c r="AE164" s="49">
        <f t="shared" si="254"/>
        <v>24.165050505050505</v>
      </c>
      <c r="AF164" s="49">
        <f t="shared" si="254"/>
        <v>31.269186813186813</v>
      </c>
      <c r="AG164" s="49">
        <f t="shared" si="254"/>
        <v>40.104064000000001</v>
      </c>
      <c r="AH164" s="49">
        <f t="shared" si="254"/>
        <v>18.169944444444447</v>
      </c>
      <c r="AI164" s="49">
        <f t="shared" si="254"/>
        <v>15.646171428571428</v>
      </c>
      <c r="AJ164" s="49">
        <f t="shared" si="254"/>
        <v>28.205464285714285</v>
      </c>
      <c r="AK164" s="49">
        <f t="shared" si="254"/>
        <v>57.34203947368421</v>
      </c>
      <c r="AL164" s="49">
        <f t="shared" si="254"/>
        <v>32.086265306122449</v>
      </c>
      <c r="AM164" s="49">
        <f t="shared" si="254"/>
        <v>29.874960000000002</v>
      </c>
      <c r="AN164" s="49">
        <f t="shared" si="254"/>
        <v>25.169032786885246</v>
      </c>
      <c r="AO164" s="49">
        <f t="shared" si="254"/>
        <v>31.743637499999998</v>
      </c>
      <c r="AP164" s="49">
        <f t="shared" si="254"/>
        <v>43.826681818181818</v>
      </c>
      <c r="AQ164" s="49">
        <f t="shared" si="254"/>
        <v>59.961653846153851</v>
      </c>
      <c r="AR164" s="49">
        <f t="shared" si="254"/>
        <v>41.509989583333329</v>
      </c>
      <c r="AS164" s="49">
        <f t="shared" si="254"/>
        <v>29.084005494505494</v>
      </c>
      <c r="AT164" s="49">
        <f t="shared" si="254"/>
        <v>30.266731707317071</v>
      </c>
      <c r="AU164" s="49">
        <f t="shared" si="254"/>
        <v>43.639229885057468</v>
      </c>
      <c r="AV164" s="49">
        <f t="shared" si="254"/>
        <v>36.982770270270272</v>
      </c>
      <c r="AW164" s="49">
        <f t="shared" si="254"/>
        <v>24.0124</v>
      </c>
      <c r="AX164" s="49">
        <f t="shared" si="254"/>
        <v>26.157179487179487</v>
      </c>
      <c r="AY164" s="49">
        <f t="shared" si="254"/>
        <v>27.154054054054054</v>
      </c>
      <c r="AZ164" s="49">
        <f t="shared" si="254"/>
        <v>22.742444444444445</v>
      </c>
      <c r="BA164" s="49">
        <f t="shared" si="254"/>
        <v>20.604953488372093</v>
      </c>
      <c r="BB164" s="49">
        <f t="shared" si="254"/>
        <v>34.472520833333334</v>
      </c>
      <c r="BC164" s="49">
        <f t="shared" si="254"/>
        <v>14.701307692307692</v>
      </c>
      <c r="BD164" s="49">
        <f t="shared" si="254"/>
        <v>19.115257142857143</v>
      </c>
      <c r="BE164" s="49">
        <f t="shared" si="254"/>
        <v>32.730963636363633</v>
      </c>
      <c r="BF164" s="49"/>
      <c r="BG164" s="1249">
        <f t="shared" si="248"/>
        <v>0</v>
      </c>
      <c r="BH164" s="1249">
        <f t="shared" si="248"/>
        <v>0</v>
      </c>
      <c r="BI164" s="1249">
        <f t="shared" si="248"/>
        <v>0</v>
      </c>
      <c r="BJ164" s="1249">
        <f t="shared" si="248"/>
        <v>0</v>
      </c>
      <c r="BK164" s="1249">
        <f t="shared" si="248"/>
        <v>0</v>
      </c>
      <c r="BL164" s="1249">
        <f t="shared" si="248"/>
        <v>0</v>
      </c>
      <c r="BM164" s="1249">
        <v>27.252652173913045</v>
      </c>
    </row>
    <row r="165" spans="1:65" s="139" customFormat="1" x14ac:dyDescent="0.25">
      <c r="A165" s="37"/>
      <c r="B165" s="19" t="s">
        <v>47</v>
      </c>
      <c r="C165" s="49">
        <f t="shared" si="243"/>
        <v>28.582186104218362</v>
      </c>
      <c r="D165" s="49">
        <f t="shared" si="243"/>
        <v>24.577295315682285</v>
      </c>
      <c r="E165" s="49">
        <f t="shared" si="243"/>
        <v>57.029239482200644</v>
      </c>
      <c r="F165" s="49">
        <f t="shared" si="243"/>
        <v>0</v>
      </c>
      <c r="G165" s="2"/>
      <c r="H165" s="49">
        <f t="shared" ref="H165:T165" si="255">IFERROR(H54/H93,"-")</f>
        <v>14.644532967032966</v>
      </c>
      <c r="I165" s="49">
        <f t="shared" si="255"/>
        <v>32.732634955752211</v>
      </c>
      <c r="J165" s="49">
        <f t="shared" si="255"/>
        <v>30.361526717557258</v>
      </c>
      <c r="K165" s="49">
        <f t="shared" si="255"/>
        <v>38.603564383561704</v>
      </c>
      <c r="L165" s="49">
        <f t="shared" si="255"/>
        <v>22.845817647058826</v>
      </c>
      <c r="M165" s="49">
        <f t="shared" si="255"/>
        <v>25.135591666666663</v>
      </c>
      <c r="N165" s="49">
        <f t="shared" si="255"/>
        <v>34.41672916666667</v>
      </c>
      <c r="O165" s="49">
        <f t="shared" si="255"/>
        <v>56.087556420233504</v>
      </c>
      <c r="P165" s="49">
        <f t="shared" si="255"/>
        <v>19.936623931623931</v>
      </c>
      <c r="Q165" s="49">
        <f t="shared" si="255"/>
        <v>84.487647058823526</v>
      </c>
      <c r="R165" s="49">
        <f t="shared" si="255"/>
        <v>47.13111278195489</v>
      </c>
      <c r="S165" s="49">
        <f t="shared" si="255"/>
        <v>19.253294117647062</v>
      </c>
      <c r="T165" s="49">
        <f t="shared" si="255"/>
        <v>0</v>
      </c>
      <c r="U165" s="49"/>
      <c r="V165" s="49">
        <f>IFERROR(V54/V93,"-")</f>
        <v>10.923290322580646</v>
      </c>
      <c r="W165" s="49">
        <f t="shared" ref="W165:BE165" si="256">IFERROR(W54/W93,"-")</f>
        <v>17.087875</v>
      </c>
      <c r="X165" s="49">
        <f t="shared" si="256"/>
        <v>15.972089285714286</v>
      </c>
      <c r="Y165" s="49">
        <f t="shared" si="256"/>
        <v>23.500549999999997</v>
      </c>
      <c r="Z165" s="49">
        <f t="shared" si="256"/>
        <v>21.025986666666668</v>
      </c>
      <c r="AA165" s="49">
        <f t="shared" si="256"/>
        <v>48.468060439560439</v>
      </c>
      <c r="AB165" s="49">
        <f t="shared" si="256"/>
        <v>32.423174418604653</v>
      </c>
      <c r="AC165" s="49">
        <f t="shared" si="256"/>
        <v>18.997293333333335</v>
      </c>
      <c r="AD165" s="49">
        <f t="shared" si="256"/>
        <v>37.04485148514852</v>
      </c>
      <c r="AE165" s="49">
        <f t="shared" si="256"/>
        <v>32.778739130434779</v>
      </c>
      <c r="AF165" s="49">
        <f t="shared" si="256"/>
        <v>40.444022900763436</v>
      </c>
      <c r="AG165" s="49">
        <f t="shared" si="256"/>
        <v>40.67950704225359</v>
      </c>
      <c r="AH165" s="49">
        <f t="shared" si="256"/>
        <v>19.935333333333332</v>
      </c>
      <c r="AI165" s="49">
        <f t="shared" si="256"/>
        <v>18.618590909090909</v>
      </c>
      <c r="AJ165" s="49">
        <f t="shared" si="256"/>
        <v>26.759024691358029</v>
      </c>
      <c r="AK165" s="49">
        <f t="shared" si="256"/>
        <v>21.320961038961038</v>
      </c>
      <c r="AL165" s="49">
        <f t="shared" si="256"/>
        <v>26.222753623188403</v>
      </c>
      <c r="AM165" s="49">
        <f t="shared" si="256"/>
        <v>27.462319148936171</v>
      </c>
      <c r="AN165" s="49">
        <f t="shared" si="256"/>
        <v>26.557049382716052</v>
      </c>
      <c r="AO165" s="49">
        <f t="shared" si="256"/>
        <v>32.687709459459462</v>
      </c>
      <c r="AP165" s="49">
        <f t="shared" si="256"/>
        <v>46.950852459016396</v>
      </c>
      <c r="AQ165" s="49">
        <f t="shared" si="256"/>
        <v>39.565553846153847</v>
      </c>
      <c r="AR165" s="49">
        <f t="shared" si="256"/>
        <v>58.875312499999993</v>
      </c>
      <c r="AS165" s="49">
        <f t="shared" si="256"/>
        <v>63.684964285714379</v>
      </c>
      <c r="AT165" s="49">
        <f t="shared" si="256"/>
        <v>17.353749999999998</v>
      </c>
      <c r="AU165" s="49">
        <f t="shared" si="256"/>
        <v>15.768529411764705</v>
      </c>
      <c r="AV165" s="49">
        <f t="shared" si="256"/>
        <v>23.828181818181818</v>
      </c>
      <c r="AW165" s="49">
        <f t="shared" si="256"/>
        <v>54.811555555555557</v>
      </c>
      <c r="AX165" s="49">
        <f t="shared" si="256"/>
        <v>148.41433962264151</v>
      </c>
      <c r="AY165" s="49">
        <f t="shared" si="256"/>
        <v>47.166000000000004</v>
      </c>
      <c r="AZ165" s="49">
        <f t="shared" si="256"/>
        <v>60.585641025641031</v>
      </c>
      <c r="BA165" s="49">
        <f t="shared" si="256"/>
        <v>41.435157894736847</v>
      </c>
      <c r="BB165" s="49">
        <f t="shared" si="256"/>
        <v>41.626107142857144</v>
      </c>
      <c r="BC165" s="49">
        <f t="shared" si="256"/>
        <v>15.517346153846155</v>
      </c>
      <c r="BD165" s="49">
        <f t="shared" si="256"/>
        <v>17.516333333333336</v>
      </c>
      <c r="BE165" s="49">
        <f t="shared" si="256"/>
        <v>22.769368421052633</v>
      </c>
      <c r="BF165" s="49"/>
      <c r="BG165" s="1249">
        <f t="shared" si="248"/>
        <v>0</v>
      </c>
      <c r="BH165" s="1249">
        <f t="shared" si="248"/>
        <v>0</v>
      </c>
      <c r="BI165" s="1249">
        <f t="shared" si="248"/>
        <v>0</v>
      </c>
      <c r="BJ165" s="1249">
        <f t="shared" si="248"/>
        <v>0</v>
      </c>
      <c r="BK165" s="1249">
        <f t="shared" si="248"/>
        <v>0</v>
      </c>
      <c r="BL165" s="1249">
        <f t="shared" si="248"/>
        <v>0</v>
      </c>
      <c r="BM165" s="1249">
        <v>34.509149687499999</v>
      </c>
    </row>
    <row r="166" spans="1:65" s="139" customFormat="1" x14ac:dyDescent="0.25">
      <c r="A166" s="37"/>
      <c r="B166" s="19" t="s">
        <v>48</v>
      </c>
      <c r="C166" s="49">
        <f t="shared" si="243"/>
        <v>24.309727272727272</v>
      </c>
      <c r="D166" s="49">
        <f t="shared" si="243"/>
        <v>25.626855527638188</v>
      </c>
      <c r="E166" s="49">
        <f t="shared" si="243"/>
        <v>39.86723278236915</v>
      </c>
      <c r="F166" s="49">
        <f t="shared" si="243"/>
        <v>0</v>
      </c>
      <c r="G166" s="2"/>
      <c r="H166" s="49">
        <f>IFERROR(H55/H94,"-")</f>
        <v>24.1083125</v>
      </c>
      <c r="I166" s="49">
        <f t="shared" ref="I166:T166" si="257">IFERROR(I55/I94,"-")</f>
        <v>23.753901408450705</v>
      </c>
      <c r="J166" s="49">
        <f t="shared" si="257"/>
        <v>43.411721739130435</v>
      </c>
      <c r="K166" s="49">
        <f t="shared" si="257"/>
        <v>26.558139150943347</v>
      </c>
      <c r="L166" s="49">
        <f t="shared" si="257"/>
        <v>31.42991964285714</v>
      </c>
      <c r="M166" s="49">
        <f t="shared" si="257"/>
        <v>23.471315668202763</v>
      </c>
      <c r="N166" s="49">
        <f t="shared" si="257"/>
        <v>26.780979695431469</v>
      </c>
      <c r="O166" s="49">
        <f t="shared" si="257"/>
        <v>39.042695970695966</v>
      </c>
      <c r="P166" s="49">
        <f t="shared" si="257"/>
        <v>30.196824074074076</v>
      </c>
      <c r="Q166" s="49">
        <f t="shared" si="257"/>
        <v>43.972692307692306</v>
      </c>
      <c r="R166" s="49">
        <f t="shared" si="257"/>
        <v>53.117174496644303</v>
      </c>
      <c r="S166" s="49">
        <f t="shared" si="257"/>
        <v>44.306451923076921</v>
      </c>
      <c r="T166" s="49">
        <f t="shared" si="257"/>
        <v>0</v>
      </c>
      <c r="U166" s="49"/>
      <c r="V166" s="49">
        <f t="shared" ref="V166:BE166" si="258">IFERROR(V55/V94,"-")</f>
        <v>15.918952380952382</v>
      </c>
      <c r="W166" s="49">
        <f t="shared" si="258"/>
        <v>24.62290909090909</v>
      </c>
      <c r="X166" s="49">
        <f t="shared" si="258"/>
        <v>34.503062499999999</v>
      </c>
      <c r="Y166" s="49">
        <f t="shared" si="258"/>
        <v>21.55777777777778</v>
      </c>
      <c r="Z166" s="49">
        <f t="shared" si="258"/>
        <v>20.145057692307692</v>
      </c>
      <c r="AA166" s="49">
        <f t="shared" si="258"/>
        <v>28.693166666666666</v>
      </c>
      <c r="AB166" s="49">
        <f t="shared" si="258"/>
        <v>26.356875000000002</v>
      </c>
      <c r="AC166" s="49">
        <f t="shared" si="258"/>
        <v>23.520133333333334</v>
      </c>
      <c r="AD166" s="49">
        <f t="shared" si="258"/>
        <v>59.904573770491808</v>
      </c>
      <c r="AE166" s="49">
        <f t="shared" si="258"/>
        <v>-23.358000000000001</v>
      </c>
      <c r="AF166" s="49">
        <f t="shared" si="258"/>
        <v>33.29506338028169</v>
      </c>
      <c r="AG166" s="49">
        <f t="shared" si="258"/>
        <v>49.529266666666558</v>
      </c>
      <c r="AH166" s="49">
        <f t="shared" si="258"/>
        <v>22.110629629629628</v>
      </c>
      <c r="AI166" s="49">
        <f t="shared" si="258"/>
        <v>49.588928571428575</v>
      </c>
      <c r="AJ166" s="49">
        <f t="shared" si="258"/>
        <v>26.924105263157895</v>
      </c>
      <c r="AK166" s="49">
        <f t="shared" si="258"/>
        <v>22.351518518518517</v>
      </c>
      <c r="AL166" s="49">
        <f t="shared" si="258"/>
        <v>25.571736842105263</v>
      </c>
      <c r="AM166" s="49">
        <f t="shared" si="258"/>
        <v>22.912306603773583</v>
      </c>
      <c r="AN166" s="49">
        <f t="shared" si="258"/>
        <v>22.986405797101447</v>
      </c>
      <c r="AO166" s="49">
        <f t="shared" si="258"/>
        <v>24.260074074074076</v>
      </c>
      <c r="AP166" s="49">
        <f t="shared" si="258"/>
        <v>32.158743243243244</v>
      </c>
      <c r="AQ166" s="49">
        <f t="shared" si="258"/>
        <v>27.92288095238095</v>
      </c>
      <c r="AR166" s="49">
        <f t="shared" si="258"/>
        <v>33.403473333333331</v>
      </c>
      <c r="AS166" s="49">
        <f t="shared" si="258"/>
        <v>47.364844444444444</v>
      </c>
      <c r="AT166" s="49">
        <f t="shared" si="258"/>
        <v>31.328589999999998</v>
      </c>
      <c r="AU166" s="49">
        <f t="shared" si="258"/>
        <v>24.884681818181818</v>
      </c>
      <c r="AV166" s="49">
        <f t="shared" si="258"/>
        <v>32.801911764705885</v>
      </c>
      <c r="AW166" s="49">
        <f t="shared" si="258"/>
        <v>37.892931034482757</v>
      </c>
      <c r="AX166" s="49">
        <f t="shared" si="258"/>
        <v>48.356862745098034</v>
      </c>
      <c r="AY166" s="49">
        <f t="shared" si="258"/>
        <v>46.718085106382979</v>
      </c>
      <c r="AZ166" s="49">
        <f t="shared" si="258"/>
        <v>60.448444444444441</v>
      </c>
      <c r="BA166" s="49">
        <f t="shared" si="258"/>
        <v>48.16198</v>
      </c>
      <c r="BB166" s="49">
        <f t="shared" si="258"/>
        <v>51.595925925925926</v>
      </c>
      <c r="BC166" s="49">
        <f t="shared" si="258"/>
        <v>36.719907407407405</v>
      </c>
      <c r="BD166" s="49">
        <f t="shared" si="258"/>
        <v>36.461288732394365</v>
      </c>
      <c r="BE166" s="49">
        <f t="shared" si="258"/>
        <v>55.953198795180718</v>
      </c>
      <c r="BF166" s="49"/>
      <c r="BG166" s="1249">
        <f t="shared" si="248"/>
        <v>0</v>
      </c>
      <c r="BH166" s="1249">
        <f t="shared" si="248"/>
        <v>0</v>
      </c>
      <c r="BI166" s="1249">
        <f t="shared" si="248"/>
        <v>0</v>
      </c>
      <c r="BJ166" s="1249">
        <f t="shared" si="248"/>
        <v>0</v>
      </c>
      <c r="BK166" s="1249">
        <f t="shared" si="248"/>
        <v>0</v>
      </c>
      <c r="BL166" s="1249">
        <f t="shared" si="248"/>
        <v>0</v>
      </c>
      <c r="BM166" s="1249">
        <v>28.473351400000002</v>
      </c>
    </row>
    <row r="167" spans="1:65" s="139" customFormat="1" x14ac:dyDescent="0.25">
      <c r="A167" s="37"/>
      <c r="B167" s="19" t="s">
        <v>49</v>
      </c>
      <c r="C167" s="49" t="str">
        <f t="shared" si="243"/>
        <v>-</v>
      </c>
      <c r="D167" s="49" t="str">
        <f t="shared" si="243"/>
        <v>-</v>
      </c>
      <c r="E167" s="49">
        <f t="shared" si="243"/>
        <v>20.030851612903223</v>
      </c>
      <c r="F167" s="49">
        <f t="shared" si="243"/>
        <v>0</v>
      </c>
      <c r="G167" s="2"/>
      <c r="H167" s="49" t="str">
        <f t="shared" ref="H167:T167" si="259">IFERROR(H56/H95,"-")</f>
        <v>-</v>
      </c>
      <c r="I167" s="49" t="str">
        <f t="shared" si="259"/>
        <v>-</v>
      </c>
      <c r="J167" s="49" t="str">
        <f t="shared" si="259"/>
        <v>-</v>
      </c>
      <c r="K167" s="49" t="str">
        <f t="shared" si="259"/>
        <v>-</v>
      </c>
      <c r="L167" s="49" t="str">
        <f t="shared" si="259"/>
        <v>-</v>
      </c>
      <c r="M167" s="49" t="str">
        <f t="shared" si="259"/>
        <v>-</v>
      </c>
      <c r="N167" s="49" t="str">
        <f t="shared" si="259"/>
        <v>-</v>
      </c>
      <c r="O167" s="49" t="str">
        <f t="shared" si="259"/>
        <v>-</v>
      </c>
      <c r="P167" s="49">
        <f t="shared" si="259"/>
        <v>18.543580645161292</v>
      </c>
      <c r="Q167" s="49">
        <f t="shared" si="259"/>
        <v>21.471095890410957</v>
      </c>
      <c r="R167" s="49">
        <f t="shared" si="259"/>
        <v>16.483131868131867</v>
      </c>
      <c r="S167" s="49">
        <f t="shared" si="259"/>
        <v>18.127918103448277</v>
      </c>
      <c r="T167" s="49">
        <f t="shared" si="259"/>
        <v>0</v>
      </c>
      <c r="U167" s="49"/>
      <c r="V167" s="49" t="str">
        <f>IFERROR(V56/V95,"-")</f>
        <v>-</v>
      </c>
      <c r="W167" s="49" t="str">
        <f t="shared" ref="W167:BE167" si="260">IFERROR(W56/W95,"-")</f>
        <v>-</v>
      </c>
      <c r="X167" s="49" t="str">
        <f t="shared" si="260"/>
        <v>-</v>
      </c>
      <c r="Y167" s="49" t="str">
        <f t="shared" si="260"/>
        <v>-</v>
      </c>
      <c r="Z167" s="49" t="str">
        <f t="shared" si="260"/>
        <v>-</v>
      </c>
      <c r="AA167" s="49" t="str">
        <f t="shared" si="260"/>
        <v>-</v>
      </c>
      <c r="AB167" s="49" t="str">
        <f t="shared" si="260"/>
        <v>-</v>
      </c>
      <c r="AC167" s="49" t="str">
        <f t="shared" si="260"/>
        <v>-</v>
      </c>
      <c r="AD167" s="49" t="str">
        <f t="shared" si="260"/>
        <v>-</v>
      </c>
      <c r="AE167" s="49" t="str">
        <f t="shared" si="260"/>
        <v>-</v>
      </c>
      <c r="AF167" s="49" t="str">
        <f t="shared" si="260"/>
        <v>-</v>
      </c>
      <c r="AG167" s="49" t="str">
        <f t="shared" si="260"/>
        <v>-</v>
      </c>
      <c r="AH167" s="49" t="str">
        <f t="shared" si="260"/>
        <v>-</v>
      </c>
      <c r="AI167" s="49" t="str">
        <f t="shared" si="260"/>
        <v>-</v>
      </c>
      <c r="AJ167" s="49" t="str">
        <f t="shared" si="260"/>
        <v>-</v>
      </c>
      <c r="AK167" s="49" t="str">
        <f t="shared" si="260"/>
        <v>-</v>
      </c>
      <c r="AL167" s="49" t="str">
        <f t="shared" si="260"/>
        <v>-</v>
      </c>
      <c r="AM167" s="49" t="str">
        <f t="shared" si="260"/>
        <v>-</v>
      </c>
      <c r="AN167" s="49" t="str">
        <f t="shared" si="260"/>
        <v>-</v>
      </c>
      <c r="AO167" s="49" t="str">
        <f t="shared" si="260"/>
        <v>-</v>
      </c>
      <c r="AP167" s="49" t="str">
        <f t="shared" si="260"/>
        <v>-</v>
      </c>
      <c r="AQ167" s="49" t="str">
        <f t="shared" si="260"/>
        <v>-</v>
      </c>
      <c r="AR167" s="49" t="str">
        <f t="shared" si="260"/>
        <v>-</v>
      </c>
      <c r="AS167" s="49" t="str">
        <f t="shared" si="260"/>
        <v>-</v>
      </c>
      <c r="AT167" s="49" t="str">
        <f t="shared" si="260"/>
        <v>-</v>
      </c>
      <c r="AU167" s="49">
        <f t="shared" si="260"/>
        <v>17.466193548387096</v>
      </c>
      <c r="AV167" s="49">
        <f t="shared" si="260"/>
        <v>19.620967741935484</v>
      </c>
      <c r="AW167" s="49">
        <f t="shared" si="260"/>
        <v>23.715714285714284</v>
      </c>
      <c r="AX167" s="49">
        <f t="shared" si="260"/>
        <v>20.998695652173915</v>
      </c>
      <c r="AY167" s="49">
        <f t="shared" si="260"/>
        <v>16.958000000000002</v>
      </c>
      <c r="AZ167" s="49">
        <f t="shared" si="260"/>
        <v>19.384499999999999</v>
      </c>
      <c r="BA167" s="49">
        <f t="shared" si="260"/>
        <v>15.402848484848484</v>
      </c>
      <c r="BB167" s="49">
        <f t="shared" si="260"/>
        <v>15.894236842105263</v>
      </c>
      <c r="BC167" s="49">
        <f t="shared" si="260"/>
        <v>15.775027027027027</v>
      </c>
      <c r="BD167" s="49">
        <f t="shared" si="260"/>
        <v>18.551303030303028</v>
      </c>
      <c r="BE167" s="49">
        <f t="shared" si="260"/>
        <v>19.716728260869566</v>
      </c>
      <c r="BF167" s="49"/>
      <c r="BG167" s="1249">
        <f t="shared" si="248"/>
        <v>0</v>
      </c>
      <c r="BH167" s="1249">
        <f t="shared" si="248"/>
        <v>0</v>
      </c>
      <c r="BI167" s="1249">
        <f t="shared" si="248"/>
        <v>0</v>
      </c>
      <c r="BJ167" s="1249">
        <f t="shared" si="248"/>
        <v>0</v>
      </c>
      <c r="BK167" s="1249">
        <f t="shared" si="248"/>
        <v>0</v>
      </c>
      <c r="BL167" s="1249">
        <f t="shared" si="248"/>
        <v>0</v>
      </c>
      <c r="BM167" s="1249">
        <v>22.964951351351353</v>
      </c>
    </row>
    <row r="168" spans="1:65" s="139" customFormat="1" x14ac:dyDescent="0.25">
      <c r="A168" s="37"/>
      <c r="B168" s="3" t="s">
        <v>150</v>
      </c>
      <c r="C168" s="49">
        <f>IFERROR(C58/C96,"-")</f>
        <v>29.713248638838468</v>
      </c>
      <c r="D168" s="49">
        <f>IFERROR(D58/D96,"-")</f>
        <v>33.122288022479793</v>
      </c>
      <c r="E168" s="49">
        <f>IFERROR(E58/E96,"-")</f>
        <v>42.586037300177622</v>
      </c>
      <c r="F168" s="49">
        <f>IFERROR(F61/F96,"-")</f>
        <v>0</v>
      </c>
      <c r="G168" s="2"/>
      <c r="H168" s="49">
        <f t="shared" ref="H168:S168" si="261">IFERROR(H58/H96,"-")</f>
        <v>25.4236268115942</v>
      </c>
      <c r="I168" s="49">
        <f t="shared" si="261"/>
        <v>31.344588235294111</v>
      </c>
      <c r="J168" s="49">
        <f t="shared" si="261"/>
        <v>31.639210937499993</v>
      </c>
      <c r="K168" s="49">
        <f t="shared" si="261"/>
        <v>37.413414699570808</v>
      </c>
      <c r="L168" s="49">
        <f t="shared" si="261"/>
        <v>32.823359358288727</v>
      </c>
      <c r="M168" s="49">
        <f t="shared" si="261"/>
        <v>34.500038381018847</v>
      </c>
      <c r="N168" s="49">
        <f t="shared" si="261"/>
        <v>32.86793215739484</v>
      </c>
      <c r="O168" s="49">
        <f t="shared" si="261"/>
        <v>48.607216346153926</v>
      </c>
      <c r="P168" s="49">
        <f t="shared" si="261"/>
        <v>38.781265635074156</v>
      </c>
      <c r="Q168" s="49">
        <f t="shared" si="261"/>
        <v>45.862464864864862</v>
      </c>
      <c r="R168" s="49">
        <f t="shared" si="261"/>
        <v>46.224796964939813</v>
      </c>
      <c r="S168" s="49">
        <f t="shared" si="261"/>
        <v>40.004500420698356</v>
      </c>
      <c r="T168" s="49">
        <f>IFERROR(T61/T96,"-")</f>
        <v>0</v>
      </c>
      <c r="U168" s="49"/>
      <c r="V168" s="49">
        <f>IFERROR(V58/V96,"-")</f>
        <v>17.726983050847458</v>
      </c>
      <c r="W168" s="49">
        <f t="shared" ref="W168:BE168" si="262">IFERROR(W58/W96,"-")</f>
        <v>21.821268722466957</v>
      </c>
      <c r="X168" s="49">
        <f t="shared" si="262"/>
        <v>35.515931372549019</v>
      </c>
      <c r="Y168" s="49">
        <f t="shared" si="262"/>
        <v>35.042930000000005</v>
      </c>
      <c r="Z168" s="49">
        <f t="shared" si="262"/>
        <v>24.37248068669528</v>
      </c>
      <c r="AA168" s="49">
        <f t="shared" si="262"/>
        <v>34.591680733944933</v>
      </c>
      <c r="AB168" s="49">
        <f t="shared" si="262"/>
        <v>32.135703488372087</v>
      </c>
      <c r="AC168" s="49">
        <f t="shared" si="262"/>
        <v>23.889346793349166</v>
      </c>
      <c r="AD168" s="49">
        <f t="shared" si="262"/>
        <v>36.658414023372274</v>
      </c>
      <c r="AE168" s="49">
        <f t="shared" si="262"/>
        <v>27.986400809716578</v>
      </c>
      <c r="AF168" s="49">
        <f t="shared" si="262"/>
        <v>35.4266704918033</v>
      </c>
      <c r="AG168" s="49">
        <f t="shared" si="262"/>
        <v>45.135597368421017</v>
      </c>
      <c r="AH168" s="49">
        <f t="shared" si="262"/>
        <v>25.155697095435681</v>
      </c>
      <c r="AI168" s="49">
        <f t="shared" si="262"/>
        <v>29.182124463519184</v>
      </c>
      <c r="AJ168" s="49">
        <f t="shared" si="262"/>
        <v>38.672197396963107</v>
      </c>
      <c r="AK168" s="49">
        <f t="shared" si="262"/>
        <v>42.937786384976526</v>
      </c>
      <c r="AL168" s="49">
        <f t="shared" si="262"/>
        <v>32.173642352941179</v>
      </c>
      <c r="AM168" s="49">
        <f t="shared" si="262"/>
        <v>30.022783505154642</v>
      </c>
      <c r="AN168" s="49">
        <f t="shared" si="262"/>
        <v>29.584045929018789</v>
      </c>
      <c r="AO168" s="49">
        <f t="shared" si="262"/>
        <v>30.28509698275862</v>
      </c>
      <c r="AP168" s="49">
        <f t="shared" si="262"/>
        <v>38.087173258003759</v>
      </c>
      <c r="AQ168" s="49">
        <f t="shared" si="262"/>
        <v>38.573359243697475</v>
      </c>
      <c r="AR168" s="49">
        <f t="shared" si="262"/>
        <v>48.142766550522715</v>
      </c>
      <c r="AS168" s="49">
        <f t="shared" si="262"/>
        <v>54.741900243309139</v>
      </c>
      <c r="AT168" s="49">
        <f t="shared" si="262"/>
        <v>35.471263888888892</v>
      </c>
      <c r="AU168" s="49">
        <f t="shared" si="262"/>
        <v>39.134593869731823</v>
      </c>
      <c r="AV168" s="49">
        <f t="shared" si="262"/>
        <v>40.286741405082211</v>
      </c>
      <c r="AW168" s="49">
        <f t="shared" si="262"/>
        <v>40.397589743589741</v>
      </c>
      <c r="AX168" s="49">
        <f t="shared" si="262"/>
        <v>50.920381426202326</v>
      </c>
      <c r="AY168" s="49">
        <f t="shared" si="262"/>
        <v>46.084561933534751</v>
      </c>
      <c r="AZ168" s="49">
        <f t="shared" si="262"/>
        <v>42.289388888888887</v>
      </c>
      <c r="BA168" s="49">
        <f t="shared" si="262"/>
        <v>39.716787742899847</v>
      </c>
      <c r="BB168" s="49">
        <f t="shared" si="262"/>
        <v>55.454111111111104</v>
      </c>
      <c r="BC168" s="49">
        <f t="shared" si="262"/>
        <v>42.270590381426203</v>
      </c>
      <c r="BD168" s="49">
        <f t="shared" si="262"/>
        <v>35.642825503355702</v>
      </c>
      <c r="BE168" s="49">
        <f t="shared" si="262"/>
        <v>41.834428085519917</v>
      </c>
      <c r="BF168" s="49"/>
      <c r="BG168" s="1249">
        <f>IFERROR(BG61/BG96,"-")</f>
        <v>0</v>
      </c>
      <c r="BH168" s="1249">
        <f t="shared" ref="BH168:BL168" si="263">IFERROR(BH61/BH96,"-")</f>
        <v>0</v>
      </c>
      <c r="BI168" s="1249">
        <f t="shared" si="263"/>
        <v>0</v>
      </c>
      <c r="BJ168" s="1249">
        <f t="shared" si="263"/>
        <v>0</v>
      </c>
      <c r="BK168" s="1249">
        <f t="shared" si="263"/>
        <v>0</v>
      </c>
      <c r="BL168" s="1249">
        <f t="shared" si="263"/>
        <v>0</v>
      </c>
      <c r="BM168" s="1249">
        <v>32.181542381889763</v>
      </c>
    </row>
    <row r="169" spans="1:65" s="139" customFormat="1" x14ac:dyDescent="0.25">
      <c r="A169" s="38"/>
      <c r="B169" s="3" t="s">
        <v>59</v>
      </c>
      <c r="C169" s="49">
        <f>IFERROR(C60/C97,"-")</f>
        <v>30.502391615245006</v>
      </c>
      <c r="D169" s="49">
        <f>IFERROR(D60/D97,"-")</f>
        <v>33.45664615735862</v>
      </c>
      <c r="E169" s="49">
        <f>IFERROR(E60/E97,"-")</f>
        <v>42.304332568359378</v>
      </c>
      <c r="F169" s="49">
        <f>IFERROR(F60/F97,"-")</f>
        <v>0</v>
      </c>
      <c r="G169" s="2"/>
      <c r="H169" s="49">
        <f>IFERROR(H60/H97,"-")</f>
        <v>25.519357487922704</v>
      </c>
      <c r="I169" s="49">
        <f t="shared" ref="I169:BE169" si="264">IFERROR(I60/I97,"-")</f>
        <v>32.582480085046065</v>
      </c>
      <c r="J169" s="49">
        <f t="shared" si="264"/>
        <v>32.600768658854172</v>
      </c>
      <c r="K169" s="49">
        <f t="shared" si="264"/>
        <v>37.933490203862661</v>
      </c>
      <c r="L169" s="49">
        <f t="shared" si="264"/>
        <v>33.147124812834193</v>
      </c>
      <c r="M169" s="49">
        <f t="shared" si="264"/>
        <v>34.816224521981852</v>
      </c>
      <c r="N169" s="49">
        <f t="shared" si="264"/>
        <v>33.265882137042055</v>
      </c>
      <c r="O169" s="49">
        <f t="shared" si="264"/>
        <v>49.250301431623981</v>
      </c>
      <c r="P169" s="49">
        <f t="shared" si="264"/>
        <v>38.811723992560445</v>
      </c>
      <c r="Q169" s="49">
        <f t="shared" si="264"/>
        <v>45.366147685907436</v>
      </c>
      <c r="R169" s="49">
        <f t="shared" si="264"/>
        <v>45.309326473526475</v>
      </c>
      <c r="S169" s="49">
        <f t="shared" si="264"/>
        <v>39.454759145607696</v>
      </c>
      <c r="T169" s="49">
        <f>IFERROR(T60/T97,"-")</f>
        <v>0</v>
      </c>
      <c r="U169" s="49" t="str">
        <f t="shared" si="264"/>
        <v>-</v>
      </c>
      <c r="V169" s="49">
        <f t="shared" si="264"/>
        <v>17.726983050847458</v>
      </c>
      <c r="W169" s="49">
        <f t="shared" si="264"/>
        <v>21.821268722466961</v>
      </c>
      <c r="X169" s="49">
        <f t="shared" si="264"/>
        <v>35.774967320261439</v>
      </c>
      <c r="Y169" s="49">
        <f t="shared" si="264"/>
        <v>35.319597250000001</v>
      </c>
      <c r="Z169" s="49">
        <f t="shared" si="264"/>
        <v>24.41816738197425</v>
      </c>
      <c r="AA169" s="49">
        <f t="shared" si="264"/>
        <v>37.554448623853212</v>
      </c>
      <c r="AB169" s="49">
        <f t="shared" si="264"/>
        <v>32.810429263565887</v>
      </c>
      <c r="AC169" s="49">
        <f t="shared" si="264"/>
        <v>25.161316769596201</v>
      </c>
      <c r="AD169" s="49">
        <f t="shared" si="264"/>
        <v>37.648889482470786</v>
      </c>
      <c r="AE169" s="49">
        <f t="shared" si="264"/>
        <v>28.628629838056678</v>
      </c>
      <c r="AF169" s="49">
        <f t="shared" si="264"/>
        <v>35.847633934426234</v>
      </c>
      <c r="AG169" s="49">
        <f t="shared" si="264"/>
        <v>45.655823552631581</v>
      </c>
      <c r="AH169" s="49">
        <f t="shared" si="264"/>
        <v>25.342624066390041</v>
      </c>
      <c r="AI169" s="49">
        <f t="shared" si="264"/>
        <v>29.775201716738071</v>
      </c>
      <c r="AJ169" s="49">
        <f t="shared" si="264"/>
        <v>38.931382429501092</v>
      </c>
      <c r="AK169" s="49">
        <f t="shared" si="264"/>
        <v>43.324373708920184</v>
      </c>
      <c r="AL169" s="49">
        <f t="shared" si="264"/>
        <v>32.600300941176471</v>
      </c>
      <c r="AM169" s="49">
        <f t="shared" si="264"/>
        <v>30.206767422680414</v>
      </c>
      <c r="AN169" s="49">
        <f t="shared" si="264"/>
        <v>29.99344503131524</v>
      </c>
      <c r="AO169" s="49">
        <f t="shared" si="264"/>
        <v>30.494364224137932</v>
      </c>
      <c r="AP169" s="49">
        <f t="shared" si="264"/>
        <v>38.639670621468923</v>
      </c>
      <c r="AQ169" s="49">
        <f t="shared" si="264"/>
        <v>39.428537920168068</v>
      </c>
      <c r="AR169" s="49">
        <f t="shared" si="264"/>
        <v>49.070957421602785</v>
      </c>
      <c r="AS169" s="49">
        <f t="shared" si="264"/>
        <v>55.063078673966061</v>
      </c>
      <c r="AT169" s="49">
        <f t="shared" si="264"/>
        <v>36.821758055555556</v>
      </c>
      <c r="AU169" s="49">
        <f t="shared" si="264"/>
        <v>38.799073960217001</v>
      </c>
      <c r="AV169" s="49">
        <f t="shared" si="264"/>
        <v>39.845128571428575</v>
      </c>
      <c r="AW169" s="49">
        <f t="shared" si="264"/>
        <v>39.575903225806456</v>
      </c>
      <c r="AX169" s="49">
        <f t="shared" si="264"/>
        <v>50.248961661341852</v>
      </c>
      <c r="AY169" s="49">
        <f t="shared" si="264"/>
        <v>46.153914327917285</v>
      </c>
      <c r="AZ169" s="49">
        <f t="shared" si="264"/>
        <v>41.850232142857145</v>
      </c>
      <c r="BA169" s="49">
        <f t="shared" si="264"/>
        <v>39.066642450142446</v>
      </c>
      <c r="BB169" s="49">
        <f t="shared" si="264"/>
        <v>53.849128378378381</v>
      </c>
      <c r="BC169" s="49">
        <f t="shared" si="264"/>
        <v>41.261649999999996</v>
      </c>
      <c r="BD169" s="49">
        <f t="shared" si="264"/>
        <v>35.51773264781491</v>
      </c>
      <c r="BE169" s="49">
        <f t="shared" si="264"/>
        <v>41.228337488372091</v>
      </c>
      <c r="BF169" s="49"/>
      <c r="BG169" s="1249">
        <f>IFERROR(BG60/BG97,"-")</f>
        <v>0</v>
      </c>
      <c r="BH169" s="1249">
        <f t="shared" ref="BH169:BL169" si="265">IFERROR(BH60/BH97,"-")</f>
        <v>0</v>
      </c>
      <c r="BI169" s="1249">
        <f t="shared" si="265"/>
        <v>0</v>
      </c>
      <c r="BJ169" s="1249">
        <f t="shared" si="265"/>
        <v>0</v>
      </c>
      <c r="BK169" s="1249">
        <f t="shared" si="265"/>
        <v>0</v>
      </c>
      <c r="BL169" s="1249">
        <f t="shared" si="265"/>
        <v>0</v>
      </c>
      <c r="BM169" s="1249">
        <v>31.555828862385319</v>
      </c>
    </row>
    <row r="170" spans="1:65" x14ac:dyDescent="0.25">
      <c r="A170" s="37" t="s">
        <v>32</v>
      </c>
      <c r="B170" s="19"/>
    </row>
    <row r="171" spans="1:65" x14ac:dyDescent="0.25">
      <c r="A171" s="36" t="s">
        <v>86</v>
      </c>
      <c r="B171" s="20" t="s">
        <v>86</v>
      </c>
      <c r="C171" s="1253" t="str">
        <f>$C$3</f>
        <v>YTD '15</v>
      </c>
      <c r="D171" s="1254" t="str">
        <f>$D$3</f>
        <v>YTD '16</v>
      </c>
      <c r="E171" s="1255" t="str">
        <f>$E$3</f>
        <v>YTD '17</v>
      </c>
      <c r="F171" s="1256" t="str">
        <f>$F$3</f>
        <v>YTD '18</v>
      </c>
      <c r="G171" s="2" t="s">
        <v>32</v>
      </c>
      <c r="H171" s="24" t="str">
        <f>$H$3</f>
        <v>Q1 '15</v>
      </c>
      <c r="I171" s="24" t="str">
        <f>$I$3</f>
        <v>Q2 '15</v>
      </c>
      <c r="J171" s="24" t="str">
        <f>$J$3</f>
        <v>Q3 '15</v>
      </c>
      <c r="K171" s="24" t="str">
        <f>$K$3</f>
        <v>Q4 '15</v>
      </c>
      <c r="L171" s="26" t="str">
        <f>$L$3</f>
        <v>Q1 '16</v>
      </c>
      <c r="M171" s="26" t="str">
        <f>$M$3</f>
        <v>Q2 '16</v>
      </c>
      <c r="N171" s="26" t="str">
        <f>$N$3</f>
        <v>Q3 '16</v>
      </c>
      <c r="O171" s="26" t="str">
        <f>$O$3</f>
        <v>Q4 '16</v>
      </c>
      <c r="P171" s="24" t="str">
        <f>$P$3</f>
        <v>Q1 '17</v>
      </c>
      <c r="Q171" s="24" t="str">
        <f>$Q$3</f>
        <v>Q2 '17</v>
      </c>
      <c r="R171" s="24" t="str">
        <f>$R$3</f>
        <v>Q3 '17</v>
      </c>
      <c r="S171" s="24" t="str">
        <f>$S$3</f>
        <v>Q4 '17</v>
      </c>
      <c r="T171" s="1241" t="str">
        <f>$T$3</f>
        <v>Q1'28</v>
      </c>
      <c r="U171" s="16" t="s">
        <v>32</v>
      </c>
      <c r="V171" s="24" t="s">
        <v>0</v>
      </c>
      <c r="W171" s="24" t="s">
        <v>1</v>
      </c>
      <c r="X171" s="24" t="s">
        <v>2</v>
      </c>
      <c r="Y171" s="24" t="s">
        <v>3</v>
      </c>
      <c r="Z171" s="24" t="s">
        <v>4</v>
      </c>
      <c r="AA171" s="24" t="s">
        <v>5</v>
      </c>
      <c r="AB171" s="24" t="s">
        <v>6</v>
      </c>
      <c r="AC171" s="24" t="s">
        <v>7</v>
      </c>
      <c r="AD171" s="24" t="s">
        <v>8</v>
      </c>
      <c r="AE171" s="24" t="s">
        <v>9</v>
      </c>
      <c r="AF171" s="24" t="s">
        <v>10</v>
      </c>
      <c r="AG171" s="24" t="s">
        <v>11</v>
      </c>
      <c r="AH171" s="25" t="s">
        <v>12</v>
      </c>
      <c r="AI171" s="25" t="s">
        <v>13</v>
      </c>
      <c r="AJ171" s="25" t="s">
        <v>14</v>
      </c>
      <c r="AK171" s="25" t="s">
        <v>15</v>
      </c>
      <c r="AL171" s="25" t="s">
        <v>16</v>
      </c>
      <c r="AM171" s="25" t="s">
        <v>17</v>
      </c>
      <c r="AN171" s="25" t="s">
        <v>18</v>
      </c>
      <c r="AO171" s="25" t="s">
        <v>19</v>
      </c>
      <c r="AP171" s="25" t="s">
        <v>20</v>
      </c>
      <c r="AQ171" s="25" t="s">
        <v>21</v>
      </c>
      <c r="AR171" s="25" t="s">
        <v>22</v>
      </c>
      <c r="AS171" s="25" t="s">
        <v>23</v>
      </c>
      <c r="AT171" s="22" t="s">
        <v>24</v>
      </c>
      <c r="AU171" s="22" t="s">
        <v>25</v>
      </c>
      <c r="AV171" s="22" t="s">
        <v>26</v>
      </c>
      <c r="AW171" s="22" t="s">
        <v>27</v>
      </c>
      <c r="AX171" s="22" t="s">
        <v>28</v>
      </c>
      <c r="AY171" s="22" t="s">
        <v>29</v>
      </c>
      <c r="AZ171" s="27" t="s">
        <v>96</v>
      </c>
      <c r="BA171" s="27" t="s">
        <v>97</v>
      </c>
      <c r="BB171" s="27" t="s">
        <v>98</v>
      </c>
      <c r="BC171" s="27" t="s">
        <v>99</v>
      </c>
      <c r="BD171" s="27" t="s">
        <v>100</v>
      </c>
      <c r="BE171" s="27" t="s">
        <v>101</v>
      </c>
      <c r="BF171" s="1241" t="s">
        <v>748</v>
      </c>
      <c r="BG171" s="1241" t="s">
        <v>749</v>
      </c>
      <c r="BH171" s="1241" t="s">
        <v>750</v>
      </c>
      <c r="BI171" s="1241" t="s">
        <v>751</v>
      </c>
      <c r="BJ171" s="1241" t="s">
        <v>752</v>
      </c>
      <c r="BK171" s="1241" t="s">
        <v>753</v>
      </c>
      <c r="BL171" s="1241" t="s">
        <v>1009</v>
      </c>
      <c r="BM171" s="1241" t="s">
        <v>1155</v>
      </c>
    </row>
    <row r="172" spans="1:65" x14ac:dyDescent="0.25">
      <c r="A172" s="15" t="s">
        <v>133</v>
      </c>
      <c r="B172" s="19" t="s">
        <v>87</v>
      </c>
      <c r="C172" s="53">
        <f>SUM(V172                                                                                                                                                                                                                            : INDEX(V172:AG172,$B$2))</f>
        <v>1514</v>
      </c>
      <c r="D172" s="53">
        <f>SUM(AH172                                                                                                                                                                                                                       : INDEX(AH172:AS172,$B$2))</f>
        <v>1445</v>
      </c>
      <c r="E172" s="53">
        <f>SUM(AT172                                                                                                                                                                                                                        : INDEX(AT172:BE172,$B$2))</f>
        <v>2293</v>
      </c>
      <c r="F172" s="53" t="e">
        <f>SUM(BG172                                                                                                                                                                                                                         : INDEX(BG172:BL172,$B$2))</f>
        <v>#REF!</v>
      </c>
      <c r="H172" s="4">
        <f>SUM(V172:X172)</f>
        <v>507</v>
      </c>
      <c r="I172" s="4">
        <f>SUM(Y172:AA172)</f>
        <v>778</v>
      </c>
      <c r="J172" s="4">
        <f>SUM(AB172:AD172)</f>
        <v>680</v>
      </c>
      <c r="K172" s="4">
        <f>SUM(AE172:AG172)</f>
        <v>744</v>
      </c>
      <c r="L172" s="4">
        <f>SUM(AH172:AJ172)</f>
        <v>465</v>
      </c>
      <c r="M172" s="4">
        <f>SUM(AK172:AM172)</f>
        <v>734</v>
      </c>
      <c r="N172" s="4">
        <f>SUM(AN172:AP172)</f>
        <v>814</v>
      </c>
      <c r="O172" s="4">
        <f>SUM(AQ172:AS172)</f>
        <v>1063</v>
      </c>
      <c r="P172" s="4">
        <f>SUM(AT172:AV172)</f>
        <v>914</v>
      </c>
      <c r="Q172" s="4">
        <f>SUM(AW172:AY172)</f>
        <v>1041</v>
      </c>
      <c r="R172" s="4">
        <f>SUM(AZ172:BB172)</f>
        <v>1253</v>
      </c>
      <c r="S172" s="4">
        <f>SUM(BC172:BE172)</f>
        <v>1764</v>
      </c>
      <c r="T172" s="152">
        <f>SUM(BG172:BI172)</f>
        <v>795</v>
      </c>
      <c r="V172">
        <v>215</v>
      </c>
      <c r="W172">
        <v>68</v>
      </c>
      <c r="X172">
        <v>224</v>
      </c>
      <c r="Y172">
        <v>301</v>
      </c>
      <c r="Z172">
        <v>221</v>
      </c>
      <c r="AA172">
        <v>256</v>
      </c>
      <c r="AB172">
        <v>229</v>
      </c>
      <c r="AC172">
        <v>227</v>
      </c>
      <c r="AD172">
        <v>224</v>
      </c>
      <c r="AE172">
        <v>185</v>
      </c>
      <c r="AF172">
        <v>311</v>
      </c>
      <c r="AG172">
        <v>248</v>
      </c>
      <c r="AH172">
        <v>71</v>
      </c>
      <c r="AI172">
        <v>74</v>
      </c>
      <c r="AJ172">
        <v>320</v>
      </c>
      <c r="AK172">
        <v>206</v>
      </c>
      <c r="AL172">
        <v>213</v>
      </c>
      <c r="AM172">
        <v>315</v>
      </c>
      <c r="AN172">
        <v>246</v>
      </c>
      <c r="AO172">
        <v>238</v>
      </c>
      <c r="AP172">
        <v>330</v>
      </c>
      <c r="AQ172">
        <v>305</v>
      </c>
      <c r="AR172">
        <v>377</v>
      </c>
      <c r="AS172">
        <v>381</v>
      </c>
      <c r="AT172">
        <v>189</v>
      </c>
      <c r="AU172">
        <v>379</v>
      </c>
      <c r="AV172">
        <v>346</v>
      </c>
      <c r="AW172">
        <v>289</v>
      </c>
      <c r="AX172">
        <v>347</v>
      </c>
      <c r="AY172">
        <v>405</v>
      </c>
      <c r="AZ172">
        <v>338</v>
      </c>
      <c r="BA172">
        <v>442</v>
      </c>
      <c r="BB172">
        <v>473</v>
      </c>
      <c r="BC172">
        <v>371</v>
      </c>
      <c r="BD172">
        <v>627</v>
      </c>
      <c r="BE172">
        <v>766</v>
      </c>
      <c r="BF172" s="19" t="s">
        <v>87</v>
      </c>
      <c r="BG172" s="1445">
        <v>322</v>
      </c>
      <c r="BH172" s="1445">
        <v>130</v>
      </c>
      <c r="BI172" s="1445">
        <v>343</v>
      </c>
      <c r="BJ172" s="1445">
        <v>267</v>
      </c>
      <c r="BK172" s="1445">
        <v>306</v>
      </c>
      <c r="BL172" s="1445">
        <v>499</v>
      </c>
      <c r="BM172" s="1445">
        <v>320</v>
      </c>
    </row>
    <row r="173" spans="1:65" s="153" customFormat="1" x14ac:dyDescent="0.25">
      <c r="A173" s="15"/>
      <c r="B173" s="19" t="s">
        <v>700</v>
      </c>
      <c r="C173" s="53"/>
      <c r="D173" s="53"/>
      <c r="E173" s="53"/>
      <c r="F173" s="53" t="e">
        <f>SUM(BG173                                                                                                                                                                                                                         : INDEX(BG173:BL173,$B$2))</f>
        <v>#REF!</v>
      </c>
      <c r="G173" s="2"/>
      <c r="H173" s="152"/>
      <c r="I173" s="152"/>
      <c r="J173" s="152"/>
      <c r="K173" s="152"/>
      <c r="L173" s="152"/>
      <c r="M173" s="152"/>
      <c r="N173" s="152"/>
      <c r="O173" s="152"/>
      <c r="P173" s="152"/>
      <c r="Q173" s="152"/>
      <c r="R173" s="152"/>
      <c r="S173" s="152"/>
      <c r="T173" s="152">
        <f t="shared" ref="T173:T177" si="266">SUM(BG173:BI173)</f>
        <v>177</v>
      </c>
      <c r="BF173" s="19" t="s">
        <v>700</v>
      </c>
      <c r="BG173" s="1445">
        <v>59</v>
      </c>
      <c r="BH173" s="1445">
        <v>13</v>
      </c>
      <c r="BI173" s="1445">
        <v>105</v>
      </c>
      <c r="BJ173" s="1445">
        <v>50</v>
      </c>
      <c r="BK173" s="1445">
        <v>51</v>
      </c>
      <c r="BL173" s="1445">
        <v>114</v>
      </c>
      <c r="BM173" s="1445">
        <v>45</v>
      </c>
    </row>
    <row r="174" spans="1:65" x14ac:dyDescent="0.25">
      <c r="A174" s="19" t="s">
        <v>88</v>
      </c>
      <c r="B174" s="19" t="s">
        <v>88</v>
      </c>
      <c r="C174" s="53">
        <f>SUM(V174                                                                                                                                                                                                                            : INDEX(V174:AG174,$B$2))</f>
        <v>430</v>
      </c>
      <c r="D174" s="53">
        <f>SUM(AH174                                                                                                                                                                                                                       : INDEX(AH174:AS174,$B$2))</f>
        <v>482</v>
      </c>
      <c r="E174" s="53">
        <f>SUM(AT174                                                                                                                                                                                                                        : INDEX(AT174:BE174,$B$2))</f>
        <v>1019</v>
      </c>
      <c r="F174" s="53" t="e">
        <f>SUM(BG174                                                                                                                                                                                                                         : INDEX(BG174:BL174,$B$2))</f>
        <v>#REF!</v>
      </c>
      <c r="H174" s="4">
        <f>SUM(V174:X174)</f>
        <v>128</v>
      </c>
      <c r="I174" s="4">
        <f>SUM(Y174:AA174)</f>
        <v>221</v>
      </c>
      <c r="J174" s="4">
        <f>SUM(AB174:AD174)</f>
        <v>222</v>
      </c>
      <c r="K174" s="4">
        <f>SUM(AE174:AG174)</f>
        <v>275</v>
      </c>
      <c r="L174" s="4">
        <f>SUM(AH174:AJ174)</f>
        <v>134</v>
      </c>
      <c r="M174" s="4">
        <f>SUM(AK174:AM174)</f>
        <v>260</v>
      </c>
      <c r="N174" s="4">
        <f>SUM(AN174:AP174)</f>
        <v>294</v>
      </c>
      <c r="O174" s="4">
        <f>SUM(AQ174:AS174)</f>
        <v>383</v>
      </c>
      <c r="P174" s="4">
        <f>SUM(AT174:AV174)</f>
        <v>334</v>
      </c>
      <c r="Q174" s="4">
        <f>SUM(AW174:AY174)</f>
        <v>523</v>
      </c>
      <c r="R174" s="4">
        <f>SUM(AZ174:BB174)</f>
        <v>597</v>
      </c>
      <c r="S174" s="4">
        <f>SUM(BC174:BE174)</f>
        <v>787</v>
      </c>
      <c r="T174" s="152">
        <f t="shared" si="266"/>
        <v>307</v>
      </c>
      <c r="V174">
        <v>45</v>
      </c>
      <c r="W174">
        <v>14</v>
      </c>
      <c r="X174">
        <v>69</v>
      </c>
      <c r="Y174">
        <v>75</v>
      </c>
      <c r="Z174">
        <v>68</v>
      </c>
      <c r="AA174">
        <v>78</v>
      </c>
      <c r="AB174">
        <v>81</v>
      </c>
      <c r="AC174">
        <v>63</v>
      </c>
      <c r="AD174">
        <v>78</v>
      </c>
      <c r="AE174">
        <v>66</v>
      </c>
      <c r="AF174">
        <v>117</v>
      </c>
      <c r="AG174">
        <v>92</v>
      </c>
      <c r="AH174">
        <v>16</v>
      </c>
      <c r="AI174">
        <v>13</v>
      </c>
      <c r="AJ174">
        <v>105</v>
      </c>
      <c r="AK174">
        <v>70</v>
      </c>
      <c r="AL174">
        <v>68</v>
      </c>
      <c r="AM174">
        <v>122</v>
      </c>
      <c r="AN174">
        <v>88</v>
      </c>
      <c r="AO174">
        <v>79</v>
      </c>
      <c r="AP174">
        <v>127</v>
      </c>
      <c r="AQ174">
        <v>115</v>
      </c>
      <c r="AR174">
        <v>107</v>
      </c>
      <c r="AS174">
        <v>161</v>
      </c>
      <c r="AT174">
        <v>48</v>
      </c>
      <c r="AU174">
        <v>140</v>
      </c>
      <c r="AV174">
        <v>146</v>
      </c>
      <c r="AW174">
        <v>143</v>
      </c>
      <c r="AX174">
        <v>168</v>
      </c>
      <c r="AY174">
        <v>212</v>
      </c>
      <c r="AZ174">
        <v>162</v>
      </c>
      <c r="BA174">
        <v>215</v>
      </c>
      <c r="BB174">
        <v>220</v>
      </c>
      <c r="BC174">
        <v>143</v>
      </c>
      <c r="BD174">
        <v>248</v>
      </c>
      <c r="BE174">
        <v>396</v>
      </c>
      <c r="BF174" s="19" t="s">
        <v>88</v>
      </c>
      <c r="BG174" s="1445">
        <v>106</v>
      </c>
      <c r="BH174" s="1445">
        <v>26</v>
      </c>
      <c r="BI174" s="1445">
        <v>175</v>
      </c>
      <c r="BJ174" s="1445">
        <v>92</v>
      </c>
      <c r="BK174" s="1445">
        <v>105</v>
      </c>
      <c r="BL174" s="1445">
        <v>216</v>
      </c>
      <c r="BM174" s="1445">
        <v>117</v>
      </c>
    </row>
    <row r="175" spans="1:65" x14ac:dyDescent="0.25">
      <c r="A175" s="19" t="s">
        <v>89</v>
      </c>
      <c r="B175" s="19" t="s">
        <v>89</v>
      </c>
      <c r="C175" s="53">
        <f>SUM(V175                                                                                                                                                                                                                            : INDEX(V175:AG175,$B$2))</f>
        <v>592</v>
      </c>
      <c r="D175" s="53">
        <f>SUM(AH175                                                                                                                                                                                                                       : INDEX(AH175:AS175,$B$2))</f>
        <v>625</v>
      </c>
      <c r="E175" s="53">
        <f>SUM(AT175                                                                                                                                                                                                                        : INDEX(AT175:BE175,$B$2))</f>
        <v>1146</v>
      </c>
      <c r="F175" s="53" t="e">
        <f>SUM(BG175                                                                                                                                                                                                                         : INDEX(BG175:BL175,$B$2))</f>
        <v>#REF!</v>
      </c>
      <c r="H175" s="4">
        <f>SUM(V175:X175)</f>
        <v>182</v>
      </c>
      <c r="I175" s="4">
        <f>SUM(Y175:AA175)</f>
        <v>304</v>
      </c>
      <c r="J175" s="4">
        <f>SUM(AB175:AD175)</f>
        <v>290</v>
      </c>
      <c r="K175" s="4">
        <f>SUM(AE175:AG175)</f>
        <v>362</v>
      </c>
      <c r="L175" s="4">
        <f>SUM(AH175:AJ175)</f>
        <v>186</v>
      </c>
      <c r="M175" s="4">
        <f>SUM(AK175:AM175)</f>
        <v>334</v>
      </c>
      <c r="N175" s="4">
        <f>SUM(AN175:AP175)</f>
        <v>370</v>
      </c>
      <c r="O175" s="4">
        <f>SUM(AQ175:AS175)</f>
        <v>486</v>
      </c>
      <c r="P175" s="4">
        <f>SUM(AT175:AV175)</f>
        <v>397</v>
      </c>
      <c r="Q175" s="4">
        <f>SUM(AW175:AY175)</f>
        <v>571</v>
      </c>
      <c r="R175" s="4">
        <f>SUM(AZ175:BB175)</f>
        <v>653</v>
      </c>
      <c r="S175" s="4">
        <f>SUM(BC175:BE175)</f>
        <v>831</v>
      </c>
      <c r="T175" s="152">
        <f t="shared" si="266"/>
        <v>335</v>
      </c>
      <c r="V175">
        <v>68</v>
      </c>
      <c r="W175">
        <v>22</v>
      </c>
      <c r="X175">
        <v>92</v>
      </c>
      <c r="Y175">
        <v>98</v>
      </c>
      <c r="Z175">
        <v>87</v>
      </c>
      <c r="AA175">
        <v>119</v>
      </c>
      <c r="AB175">
        <v>106</v>
      </c>
      <c r="AC175">
        <v>87</v>
      </c>
      <c r="AD175">
        <v>97</v>
      </c>
      <c r="AE175">
        <v>83</v>
      </c>
      <c r="AF175">
        <v>161</v>
      </c>
      <c r="AG175">
        <v>118</v>
      </c>
      <c r="AH175">
        <v>21</v>
      </c>
      <c r="AI175">
        <v>26</v>
      </c>
      <c r="AJ175">
        <v>139</v>
      </c>
      <c r="AK175">
        <v>91</v>
      </c>
      <c r="AL175">
        <v>92</v>
      </c>
      <c r="AM175">
        <v>151</v>
      </c>
      <c r="AN175">
        <v>105</v>
      </c>
      <c r="AO175">
        <v>105</v>
      </c>
      <c r="AP175">
        <v>160</v>
      </c>
      <c r="AQ175">
        <v>141</v>
      </c>
      <c r="AR175">
        <v>154</v>
      </c>
      <c r="AS175">
        <v>191</v>
      </c>
      <c r="AT175">
        <v>59</v>
      </c>
      <c r="AU175">
        <v>169</v>
      </c>
      <c r="AV175">
        <v>169</v>
      </c>
      <c r="AW175">
        <v>153</v>
      </c>
      <c r="AX175">
        <v>190</v>
      </c>
      <c r="AY175">
        <v>228</v>
      </c>
      <c r="AZ175">
        <v>178</v>
      </c>
      <c r="BA175">
        <v>235</v>
      </c>
      <c r="BB175">
        <v>240</v>
      </c>
      <c r="BC175">
        <v>158</v>
      </c>
      <c r="BD175">
        <v>261</v>
      </c>
      <c r="BE175">
        <v>412</v>
      </c>
      <c r="BF175" s="19" t="s">
        <v>89</v>
      </c>
      <c r="BG175" s="1445">
        <v>114</v>
      </c>
      <c r="BH175" s="1445">
        <v>40</v>
      </c>
      <c r="BI175" s="1445">
        <v>181</v>
      </c>
      <c r="BJ175" s="1445">
        <v>102</v>
      </c>
      <c r="BK175" s="1445">
        <v>115</v>
      </c>
      <c r="BL175" s="1445">
        <v>235</v>
      </c>
      <c r="BM175" s="1445">
        <v>128</v>
      </c>
    </row>
    <row r="176" spans="1:65" x14ac:dyDescent="0.25">
      <c r="A176" s="19" t="s">
        <v>90</v>
      </c>
      <c r="B176" s="19" t="s">
        <v>90</v>
      </c>
      <c r="C176" s="53">
        <f>SUM(V176                                                                                                                                                                                                                            : INDEX(V176:AG176,$B$2))</f>
        <v>384</v>
      </c>
      <c r="D176" s="53">
        <f>SUM(AH176                                                                                                                                                                                                                       : INDEX(AH176:AS176,$B$2))</f>
        <v>457</v>
      </c>
      <c r="E176" s="53">
        <f>SUM(AT176                                                                                                                                                                                                                        : INDEX(AT176:BE176,$B$2))</f>
        <v>892</v>
      </c>
      <c r="F176" s="53" t="e">
        <f>SUM(BG176                                                                                                                                                                                                                         : INDEX(BG176:BL176,$B$2))</f>
        <v>#REF!</v>
      </c>
      <c r="H176" s="4">
        <f>SUM(V176:X176)</f>
        <v>121</v>
      </c>
      <c r="I176" s="4">
        <f>SUM(Y176:AA176)</f>
        <v>200</v>
      </c>
      <c r="J176" s="4">
        <f>SUM(AB176:AD176)</f>
        <v>168</v>
      </c>
      <c r="K176" s="4">
        <f>SUM(AE176:AG176)</f>
        <v>226</v>
      </c>
      <c r="L176" s="4">
        <f>SUM(AH176:AJ176)</f>
        <v>141</v>
      </c>
      <c r="M176" s="4">
        <f>SUM(AK176:AM176)</f>
        <v>233</v>
      </c>
      <c r="N176" s="4">
        <f>SUM(AN176:AP176)</f>
        <v>269</v>
      </c>
      <c r="O176" s="4">
        <f>SUM(AQ176:AS176)</f>
        <v>374</v>
      </c>
      <c r="P176" s="4">
        <f>SUM(AT176:AV176)</f>
        <v>271</v>
      </c>
      <c r="Q176" s="4">
        <f>SUM(AW176:AY176)</f>
        <v>456</v>
      </c>
      <c r="R176" s="4">
        <f>SUM(AZ176:BB176)</f>
        <v>555</v>
      </c>
      <c r="S176" s="4">
        <f>SUM(BC176:BE176)</f>
        <v>372</v>
      </c>
      <c r="T176" s="152">
        <f t="shared" si="266"/>
        <v>72</v>
      </c>
      <c r="V176">
        <v>36</v>
      </c>
      <c r="W176">
        <v>21</v>
      </c>
      <c r="X176">
        <v>64</v>
      </c>
      <c r="Y176">
        <v>69</v>
      </c>
      <c r="Z176">
        <v>65</v>
      </c>
      <c r="AA176">
        <v>66</v>
      </c>
      <c r="AB176">
        <v>63</v>
      </c>
      <c r="AC176">
        <v>44</v>
      </c>
      <c r="AD176">
        <v>61</v>
      </c>
      <c r="AE176">
        <v>50</v>
      </c>
      <c r="AF176">
        <v>108</v>
      </c>
      <c r="AG176">
        <v>68</v>
      </c>
      <c r="AH176">
        <v>15</v>
      </c>
      <c r="AI176">
        <v>22</v>
      </c>
      <c r="AJ176">
        <v>104</v>
      </c>
      <c r="AK176">
        <v>62</v>
      </c>
      <c r="AL176">
        <v>75</v>
      </c>
      <c r="AM176">
        <v>96</v>
      </c>
      <c r="AN176">
        <v>83</v>
      </c>
      <c r="AO176">
        <v>74</v>
      </c>
      <c r="AP176">
        <v>112</v>
      </c>
      <c r="AQ176">
        <v>109</v>
      </c>
      <c r="AR176">
        <v>143</v>
      </c>
      <c r="AS176">
        <v>122</v>
      </c>
      <c r="AT176">
        <v>55</v>
      </c>
      <c r="AU176">
        <v>106</v>
      </c>
      <c r="AV176">
        <v>110</v>
      </c>
      <c r="AW176">
        <v>139</v>
      </c>
      <c r="AX176">
        <v>125</v>
      </c>
      <c r="AY176">
        <v>192</v>
      </c>
      <c r="AZ176">
        <v>165</v>
      </c>
      <c r="BA176">
        <v>195</v>
      </c>
      <c r="BB176">
        <v>195</v>
      </c>
      <c r="BC176">
        <v>152</v>
      </c>
      <c r="BD176">
        <v>198</v>
      </c>
      <c r="BE176">
        <v>22</v>
      </c>
      <c r="BF176" s="19" t="s">
        <v>90</v>
      </c>
      <c r="BG176" s="1445">
        <v>32</v>
      </c>
      <c r="BH176" s="1445">
        <v>7</v>
      </c>
      <c r="BI176" s="1445">
        <v>33</v>
      </c>
      <c r="BJ176" s="1445">
        <v>25</v>
      </c>
      <c r="BK176" s="1445">
        <v>32</v>
      </c>
      <c r="BL176" s="1445">
        <v>37</v>
      </c>
      <c r="BM176" s="1445">
        <v>12</v>
      </c>
    </row>
    <row r="177" spans="1:65" x14ac:dyDescent="0.25">
      <c r="A177" s="19" t="s">
        <v>91</v>
      </c>
      <c r="B177" s="19" t="s">
        <v>91</v>
      </c>
      <c r="C177" s="53">
        <f>SUM(V177                                                                                                                                                                                                                            : INDEX(V177:AG177,$B$2))</f>
        <v>297</v>
      </c>
      <c r="D177" s="53">
        <f>SUM(AH177                                                                                                                                                                                                                       : INDEX(AH177:AS177,$B$2))</f>
        <v>354</v>
      </c>
      <c r="E177" s="53">
        <f>SUM(AT177                                                                                                                                                                                                                        : INDEX(AT177:BE177,$B$2))</f>
        <v>592</v>
      </c>
      <c r="F177" s="53" t="e">
        <f>SUM(BG177                                                                                                                                                                                                                         : INDEX(BG177:BL177,$B$2))</f>
        <v>#REF!</v>
      </c>
      <c r="H177" s="4">
        <f>SUM(V177:X177)</f>
        <v>103</v>
      </c>
      <c r="I177" s="4">
        <f>SUM(Y177:AA177)</f>
        <v>152</v>
      </c>
      <c r="J177" s="4">
        <f>SUM(AB177:AD177)</f>
        <v>137</v>
      </c>
      <c r="K177" s="4">
        <f>SUM(AE177:AG177)</f>
        <v>172</v>
      </c>
      <c r="L177" s="4">
        <f>SUM(AH177:AJ177)</f>
        <v>112</v>
      </c>
      <c r="M177" s="4">
        <f>SUM(AK177:AM177)</f>
        <v>183</v>
      </c>
      <c r="N177" s="4">
        <f>SUM(AN177:AP177)</f>
        <v>219</v>
      </c>
      <c r="O177" s="4">
        <f>SUM(AQ177:AS177)</f>
        <v>308</v>
      </c>
      <c r="P177" s="4">
        <f>SUM(AT177:AV177)</f>
        <v>214</v>
      </c>
      <c r="Q177" s="4">
        <f>SUM(AW177:AY177)</f>
        <v>276</v>
      </c>
      <c r="R177" s="4">
        <f>SUM(AZ177:BB177)</f>
        <v>351</v>
      </c>
      <c r="S177" s="4">
        <f>SUM(BC177:BE177)</f>
        <v>180</v>
      </c>
      <c r="T177" s="152">
        <f t="shared" si="266"/>
        <v>45</v>
      </c>
      <c r="V177">
        <v>29</v>
      </c>
      <c r="W177">
        <v>19</v>
      </c>
      <c r="X177">
        <v>55</v>
      </c>
      <c r="Y177">
        <v>62</v>
      </c>
      <c r="Z177">
        <v>45</v>
      </c>
      <c r="AA177">
        <v>45</v>
      </c>
      <c r="AB177">
        <v>42</v>
      </c>
      <c r="AC177">
        <v>39</v>
      </c>
      <c r="AD177">
        <v>56</v>
      </c>
      <c r="AE177">
        <v>45</v>
      </c>
      <c r="AF177">
        <v>76</v>
      </c>
      <c r="AG177">
        <v>51</v>
      </c>
      <c r="AH177">
        <v>12</v>
      </c>
      <c r="AI177">
        <v>19</v>
      </c>
      <c r="AJ177">
        <v>81</v>
      </c>
      <c r="AK177">
        <v>57</v>
      </c>
      <c r="AL177">
        <v>56</v>
      </c>
      <c r="AM177">
        <v>70</v>
      </c>
      <c r="AN177">
        <v>59</v>
      </c>
      <c r="AO177">
        <v>63</v>
      </c>
      <c r="AP177">
        <v>97</v>
      </c>
      <c r="AQ177">
        <v>95</v>
      </c>
      <c r="AR177">
        <v>112</v>
      </c>
      <c r="AS177">
        <v>101</v>
      </c>
      <c r="AT177">
        <v>45</v>
      </c>
      <c r="AU177">
        <v>84</v>
      </c>
      <c r="AV177">
        <v>85</v>
      </c>
      <c r="AW177">
        <v>100</v>
      </c>
      <c r="AX177">
        <v>82</v>
      </c>
      <c r="AY177">
        <v>94</v>
      </c>
      <c r="AZ177">
        <v>102</v>
      </c>
      <c r="BA177">
        <v>123</v>
      </c>
      <c r="BB177">
        <v>126</v>
      </c>
      <c r="BC177">
        <v>86</v>
      </c>
      <c r="BD177">
        <v>80</v>
      </c>
      <c r="BE177">
        <v>14</v>
      </c>
      <c r="BF177" s="19" t="s">
        <v>91</v>
      </c>
      <c r="BG177" s="1445">
        <v>14</v>
      </c>
      <c r="BH177" s="1445">
        <v>6</v>
      </c>
      <c r="BI177" s="1445">
        <v>25</v>
      </c>
      <c r="BJ177" s="1445">
        <v>24</v>
      </c>
      <c r="BK177" s="1445">
        <v>17</v>
      </c>
      <c r="BL177" s="1445">
        <v>12</v>
      </c>
      <c r="BM177" s="1445">
        <v>4</v>
      </c>
    </row>
    <row r="178" spans="1:65" s="153" customFormat="1" x14ac:dyDescent="0.25">
      <c r="A178" s="19"/>
      <c r="B178" s="19" t="s">
        <v>701</v>
      </c>
      <c r="C178" s="53"/>
      <c r="D178" s="53"/>
      <c r="E178" s="53"/>
      <c r="F178" s="65" t="str">
        <f>IFERROR(F173/F$172,"")</f>
        <v/>
      </c>
      <c r="G178" s="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2"/>
      <c r="T178" s="65">
        <f>IFERROR(T173/T$172,"")</f>
        <v>0.22264150943396227</v>
      </c>
      <c r="BF178" s="19" t="s">
        <v>701</v>
      </c>
      <c r="BG178" s="1445">
        <v>0.18322981894016266</v>
      </c>
      <c r="BH178" s="1445">
        <v>0.10000000149011612</v>
      </c>
      <c r="BI178" s="1445">
        <v>0.30612245202064514</v>
      </c>
      <c r="BJ178" s="1445">
        <v>0.18726591765880585</v>
      </c>
      <c r="BK178" s="1445">
        <v>0.1666666716337204</v>
      </c>
      <c r="BL178" s="1445">
        <v>0.22845691442489624</v>
      </c>
      <c r="BM178" s="1445">
        <v>0.140625</v>
      </c>
    </row>
    <row r="179" spans="1:65" x14ac:dyDescent="0.25">
      <c r="A179" s="37"/>
      <c r="B179" s="19" t="s">
        <v>92</v>
      </c>
      <c r="C179" s="65">
        <f t="shared" ref="C179:E182" si="267">IFERROR(C174/C$172,"")</f>
        <v>0.28401585204755614</v>
      </c>
      <c r="D179" s="65">
        <f t="shared" si="267"/>
        <v>0.33356401384083045</v>
      </c>
      <c r="E179" s="65">
        <f t="shared" si="267"/>
        <v>0.44439598778892281</v>
      </c>
      <c r="F179" s="65" t="str">
        <f>IFERROR(F174/F$172,"")</f>
        <v/>
      </c>
      <c r="H179" s="65">
        <f t="shared" ref="H179:S179" si="268">IFERROR(H174/H$172,"")</f>
        <v>0.25246548323471402</v>
      </c>
      <c r="I179" s="65">
        <f t="shared" si="268"/>
        <v>0.28406169665809766</v>
      </c>
      <c r="J179" s="65">
        <f t="shared" si="268"/>
        <v>0.32647058823529412</v>
      </c>
      <c r="K179" s="65">
        <f t="shared" si="268"/>
        <v>0.3696236559139785</v>
      </c>
      <c r="L179" s="65">
        <f t="shared" si="268"/>
        <v>0.28817204301075267</v>
      </c>
      <c r="M179" s="65">
        <f t="shared" si="268"/>
        <v>0.35422343324250682</v>
      </c>
      <c r="N179" s="65">
        <f t="shared" si="268"/>
        <v>0.36117936117936117</v>
      </c>
      <c r="O179" s="65">
        <f t="shared" si="268"/>
        <v>0.36030103480714959</v>
      </c>
      <c r="P179" s="65">
        <f t="shared" si="268"/>
        <v>0.36542669584245074</v>
      </c>
      <c r="Q179" s="65">
        <f t="shared" si="268"/>
        <v>0.50240153698366952</v>
      </c>
      <c r="R179" s="65">
        <f t="shared" si="268"/>
        <v>0.4764565043894653</v>
      </c>
      <c r="S179" s="65">
        <f t="shared" si="268"/>
        <v>0.44614512471655327</v>
      </c>
      <c r="T179" s="65">
        <f>IFERROR(T174/T$172,"")</f>
        <v>0.38616352201257864</v>
      </c>
      <c r="V179" s="65">
        <f t="shared" ref="V179:AY179" si="269">IFERROR(V174/V$172,"")</f>
        <v>0.20930232558139536</v>
      </c>
      <c r="W179" s="65">
        <f t="shared" si="269"/>
        <v>0.20588235294117646</v>
      </c>
      <c r="X179" s="65">
        <f t="shared" si="269"/>
        <v>0.3080357142857143</v>
      </c>
      <c r="Y179" s="65">
        <f t="shared" si="269"/>
        <v>0.24916943521594684</v>
      </c>
      <c r="Z179" s="65">
        <f t="shared" si="269"/>
        <v>0.30769230769230771</v>
      </c>
      <c r="AA179" s="65">
        <f t="shared" si="269"/>
        <v>0.3046875</v>
      </c>
      <c r="AB179" s="65">
        <f t="shared" si="269"/>
        <v>0.35371179039301309</v>
      </c>
      <c r="AC179" s="65">
        <f t="shared" si="269"/>
        <v>0.27753303964757708</v>
      </c>
      <c r="AD179" s="65">
        <f t="shared" si="269"/>
        <v>0.3482142857142857</v>
      </c>
      <c r="AE179" s="65">
        <f t="shared" si="269"/>
        <v>0.35675675675675678</v>
      </c>
      <c r="AF179" s="65">
        <f t="shared" si="269"/>
        <v>0.3762057877813505</v>
      </c>
      <c r="AG179" s="65">
        <f t="shared" si="269"/>
        <v>0.37096774193548387</v>
      </c>
      <c r="AH179" s="65">
        <f t="shared" si="269"/>
        <v>0.22535211267605634</v>
      </c>
      <c r="AI179" s="65">
        <f t="shared" si="269"/>
        <v>0.17567567567567569</v>
      </c>
      <c r="AJ179" s="65">
        <f t="shared" si="269"/>
        <v>0.328125</v>
      </c>
      <c r="AK179" s="65">
        <f t="shared" si="269"/>
        <v>0.33980582524271846</v>
      </c>
      <c r="AL179" s="65">
        <f t="shared" si="269"/>
        <v>0.31924882629107981</v>
      </c>
      <c r="AM179" s="65">
        <f t="shared" si="269"/>
        <v>0.38730158730158731</v>
      </c>
      <c r="AN179" s="65">
        <f t="shared" si="269"/>
        <v>0.35772357723577236</v>
      </c>
      <c r="AO179" s="65">
        <f t="shared" si="269"/>
        <v>0.33193277310924368</v>
      </c>
      <c r="AP179" s="65">
        <f t="shared" si="269"/>
        <v>0.38484848484848483</v>
      </c>
      <c r="AQ179" s="65">
        <f t="shared" si="269"/>
        <v>0.37704918032786883</v>
      </c>
      <c r="AR179" s="65">
        <f t="shared" si="269"/>
        <v>0.28381962864721483</v>
      </c>
      <c r="AS179" s="65">
        <f t="shared" si="269"/>
        <v>0.4225721784776903</v>
      </c>
      <c r="AT179" s="65">
        <f t="shared" si="269"/>
        <v>0.25396825396825395</v>
      </c>
      <c r="AU179" s="65">
        <f t="shared" si="269"/>
        <v>0.36939313984168864</v>
      </c>
      <c r="AV179" s="65">
        <f t="shared" si="269"/>
        <v>0.42196531791907516</v>
      </c>
      <c r="AW179" s="65">
        <f t="shared" si="269"/>
        <v>0.49480968858131485</v>
      </c>
      <c r="AX179" s="65">
        <f t="shared" si="269"/>
        <v>0.48414985590778098</v>
      </c>
      <c r="AY179" s="65">
        <f t="shared" si="269"/>
        <v>0.52345679012345681</v>
      </c>
      <c r="AZ179" s="65">
        <f t="shared" ref="AZ179:BE179" si="270">IFERROR(AZ174/AZ$172,"")</f>
        <v>0.47928994082840237</v>
      </c>
      <c r="BA179" s="65">
        <f t="shared" si="270"/>
        <v>0.48642533936651583</v>
      </c>
      <c r="BB179" s="65">
        <f t="shared" si="270"/>
        <v>0.46511627906976744</v>
      </c>
      <c r="BC179" s="65">
        <f t="shared" si="270"/>
        <v>0.38544474393530997</v>
      </c>
      <c r="BD179" s="65">
        <f t="shared" si="270"/>
        <v>0.39553429027113235</v>
      </c>
      <c r="BE179" s="65">
        <f t="shared" si="270"/>
        <v>0.51697127937336818</v>
      </c>
      <c r="BF179" s="55" t="s">
        <v>92</v>
      </c>
      <c r="BG179" s="1445">
        <v>0.32919254899024963</v>
      </c>
      <c r="BH179" s="1445">
        <v>0.20000000298023224</v>
      </c>
      <c r="BI179" s="1445">
        <v>0.51020407676696777</v>
      </c>
      <c r="BJ179" s="1445">
        <v>0.34456929564476013</v>
      </c>
      <c r="BK179" s="1445">
        <v>0.34313726425170898</v>
      </c>
      <c r="BL179" s="1445">
        <v>0.43286573886871338</v>
      </c>
      <c r="BM179" s="1445">
        <v>0.36562499403953552</v>
      </c>
    </row>
    <row r="180" spans="1:65" x14ac:dyDescent="0.25">
      <c r="A180" s="37"/>
      <c r="B180" s="19" t="s">
        <v>93</v>
      </c>
      <c r="C180" s="65">
        <f t="shared" si="267"/>
        <v>0.39101717305151917</v>
      </c>
      <c r="D180" s="65">
        <f t="shared" si="267"/>
        <v>0.43252595155709345</v>
      </c>
      <c r="E180" s="65">
        <f t="shared" si="267"/>
        <v>0.49978194505015267</v>
      </c>
      <c r="F180" s="65" t="str">
        <f>IFERROR(F175/F$172,"")</f>
        <v/>
      </c>
      <c r="H180" s="65">
        <f t="shared" ref="H180:S180" si="271">IFERROR(H175/H$172,"")</f>
        <v>0.35897435897435898</v>
      </c>
      <c r="I180" s="65">
        <f t="shared" si="271"/>
        <v>0.39074550128534702</v>
      </c>
      <c r="J180" s="65">
        <f t="shared" si="271"/>
        <v>0.4264705882352941</v>
      </c>
      <c r="K180" s="65">
        <f t="shared" si="271"/>
        <v>0.48655913978494625</v>
      </c>
      <c r="L180" s="65">
        <f t="shared" si="271"/>
        <v>0.4</v>
      </c>
      <c r="M180" s="65">
        <f t="shared" si="271"/>
        <v>0.45504087193460491</v>
      </c>
      <c r="N180" s="65">
        <f t="shared" si="271"/>
        <v>0.45454545454545453</v>
      </c>
      <c r="O180" s="65">
        <f t="shared" si="271"/>
        <v>0.45719661335841955</v>
      </c>
      <c r="P180" s="65">
        <f t="shared" si="271"/>
        <v>0.43435448577680524</v>
      </c>
      <c r="Q180" s="65">
        <f t="shared" si="271"/>
        <v>0.54851104707012488</v>
      </c>
      <c r="R180" s="65">
        <f t="shared" si="271"/>
        <v>0.52114924181963285</v>
      </c>
      <c r="S180" s="65">
        <f t="shared" si="271"/>
        <v>0.47108843537414968</v>
      </c>
      <c r="T180" s="65">
        <f>IFERROR(T175/T$172,"")</f>
        <v>0.42138364779874216</v>
      </c>
      <c r="V180" s="65">
        <f t="shared" ref="V180:AY180" si="272">IFERROR(V175/V$172,"")</f>
        <v>0.31627906976744186</v>
      </c>
      <c r="W180" s="65">
        <f t="shared" si="272"/>
        <v>0.3235294117647059</v>
      </c>
      <c r="X180" s="65">
        <f t="shared" si="272"/>
        <v>0.4107142857142857</v>
      </c>
      <c r="Y180" s="65">
        <f t="shared" si="272"/>
        <v>0.32558139534883723</v>
      </c>
      <c r="Z180" s="65">
        <f t="shared" si="272"/>
        <v>0.39366515837104071</v>
      </c>
      <c r="AA180" s="65">
        <f t="shared" si="272"/>
        <v>0.46484375</v>
      </c>
      <c r="AB180" s="65">
        <f t="shared" si="272"/>
        <v>0.46288209606986902</v>
      </c>
      <c r="AC180" s="65">
        <f t="shared" si="272"/>
        <v>0.38325991189427311</v>
      </c>
      <c r="AD180" s="65">
        <f t="shared" si="272"/>
        <v>0.4330357142857143</v>
      </c>
      <c r="AE180" s="65">
        <f t="shared" si="272"/>
        <v>0.44864864864864867</v>
      </c>
      <c r="AF180" s="65">
        <f t="shared" si="272"/>
        <v>0.51768488745980712</v>
      </c>
      <c r="AG180" s="65">
        <f t="shared" si="272"/>
        <v>0.47580645161290325</v>
      </c>
      <c r="AH180" s="65">
        <f t="shared" si="272"/>
        <v>0.29577464788732394</v>
      </c>
      <c r="AI180" s="65">
        <f t="shared" si="272"/>
        <v>0.35135135135135137</v>
      </c>
      <c r="AJ180" s="65">
        <f t="shared" si="272"/>
        <v>0.43437500000000001</v>
      </c>
      <c r="AK180" s="65">
        <f t="shared" si="272"/>
        <v>0.44174757281553401</v>
      </c>
      <c r="AL180" s="65">
        <f t="shared" si="272"/>
        <v>0.431924882629108</v>
      </c>
      <c r="AM180" s="65">
        <f t="shared" si="272"/>
        <v>0.47936507936507938</v>
      </c>
      <c r="AN180" s="65">
        <f t="shared" si="272"/>
        <v>0.42682926829268292</v>
      </c>
      <c r="AO180" s="65">
        <f t="shared" si="272"/>
        <v>0.44117647058823528</v>
      </c>
      <c r="AP180" s="65">
        <f t="shared" si="272"/>
        <v>0.48484848484848486</v>
      </c>
      <c r="AQ180" s="65">
        <f t="shared" si="272"/>
        <v>0.46229508196721314</v>
      </c>
      <c r="AR180" s="65">
        <f t="shared" si="272"/>
        <v>0.40848806366047746</v>
      </c>
      <c r="AS180" s="65">
        <f t="shared" si="272"/>
        <v>0.50131233595800528</v>
      </c>
      <c r="AT180" s="65">
        <f t="shared" si="272"/>
        <v>0.31216931216931215</v>
      </c>
      <c r="AU180" s="65">
        <f t="shared" si="272"/>
        <v>0.44591029023746703</v>
      </c>
      <c r="AV180" s="65">
        <f t="shared" si="272"/>
        <v>0.48843930635838151</v>
      </c>
      <c r="AW180" s="65">
        <f t="shared" si="272"/>
        <v>0.52941176470588236</v>
      </c>
      <c r="AX180" s="65">
        <f t="shared" si="272"/>
        <v>0.54755043227665701</v>
      </c>
      <c r="AY180" s="65">
        <f t="shared" si="272"/>
        <v>0.562962962962963</v>
      </c>
      <c r="AZ180" s="65">
        <f t="shared" ref="AZ180:BE182" si="273">IFERROR(AZ175/AZ$172,"")</f>
        <v>0.52662721893491127</v>
      </c>
      <c r="BA180" s="65">
        <f t="shared" si="273"/>
        <v>0.53167420814479638</v>
      </c>
      <c r="BB180" s="65">
        <f t="shared" si="273"/>
        <v>0.507399577167019</v>
      </c>
      <c r="BC180" s="65">
        <f t="shared" si="273"/>
        <v>0.42587601078167114</v>
      </c>
      <c r="BD180" s="65">
        <f t="shared" si="273"/>
        <v>0.41626794258373206</v>
      </c>
      <c r="BE180" s="65">
        <f t="shared" si="273"/>
        <v>0.53785900783289819</v>
      </c>
      <c r="BF180" s="55" t="s">
        <v>93</v>
      </c>
      <c r="BG180" s="1445">
        <v>0.35403725504875183</v>
      </c>
      <c r="BH180" s="1445">
        <v>0.30769231915473938</v>
      </c>
      <c r="BI180" s="1445">
        <v>0.52769678831100464</v>
      </c>
      <c r="BJ180" s="1445">
        <v>0.38202247023582458</v>
      </c>
      <c r="BK180" s="1445">
        <v>0.37581700086593628</v>
      </c>
      <c r="BL180" s="1445">
        <v>0.47094187140464783</v>
      </c>
      <c r="BM180" s="1445">
        <v>0.40000000596046448</v>
      </c>
    </row>
    <row r="181" spans="1:65" x14ac:dyDescent="0.25">
      <c r="A181" s="37"/>
      <c r="B181" s="19" t="s">
        <v>94</v>
      </c>
      <c r="C181" s="65">
        <f t="shared" si="267"/>
        <v>0.25363276089828268</v>
      </c>
      <c r="D181" s="65">
        <f t="shared" si="267"/>
        <v>0.31626297577854673</v>
      </c>
      <c r="E181" s="65">
        <f t="shared" si="267"/>
        <v>0.38901003052769295</v>
      </c>
      <c r="F181" s="65" t="str">
        <f>IFERROR(F176/F$172,"")</f>
        <v/>
      </c>
      <c r="H181" s="65">
        <f t="shared" ref="H181:S181" si="274">IFERROR(H176/H$172,"")</f>
        <v>0.23865877712031558</v>
      </c>
      <c r="I181" s="65">
        <f t="shared" si="274"/>
        <v>0.25706940874035988</v>
      </c>
      <c r="J181" s="65">
        <f t="shared" si="274"/>
        <v>0.24705882352941178</v>
      </c>
      <c r="K181" s="65">
        <f t="shared" si="274"/>
        <v>0.30376344086021506</v>
      </c>
      <c r="L181" s="65">
        <f t="shared" si="274"/>
        <v>0.3032258064516129</v>
      </c>
      <c r="M181" s="65">
        <f t="shared" si="274"/>
        <v>0.31743869209809267</v>
      </c>
      <c r="N181" s="65">
        <f t="shared" si="274"/>
        <v>0.33046683046683045</v>
      </c>
      <c r="O181" s="65">
        <f t="shared" si="274"/>
        <v>0.35183443085606775</v>
      </c>
      <c r="P181" s="65">
        <f t="shared" si="274"/>
        <v>0.2964989059080963</v>
      </c>
      <c r="Q181" s="65">
        <f t="shared" si="274"/>
        <v>0.43804034582132567</v>
      </c>
      <c r="R181" s="65">
        <f t="shared" si="274"/>
        <v>0.44293695131683958</v>
      </c>
      <c r="S181" s="65">
        <f t="shared" si="274"/>
        <v>0.21088435374149661</v>
      </c>
      <c r="T181" s="65">
        <f>IFERROR(T176/T$172,"")</f>
        <v>9.056603773584905E-2</v>
      </c>
      <c r="V181" s="65">
        <f t="shared" ref="V181:AY181" si="275">IFERROR(V176/V$172,"")</f>
        <v>0.16744186046511628</v>
      </c>
      <c r="W181" s="65">
        <f t="shared" si="275"/>
        <v>0.30882352941176472</v>
      </c>
      <c r="X181" s="65">
        <f t="shared" si="275"/>
        <v>0.2857142857142857</v>
      </c>
      <c r="Y181" s="65">
        <f t="shared" si="275"/>
        <v>0.2292358803986711</v>
      </c>
      <c r="Z181" s="65">
        <f t="shared" si="275"/>
        <v>0.29411764705882354</v>
      </c>
      <c r="AA181" s="65">
        <f t="shared" si="275"/>
        <v>0.2578125</v>
      </c>
      <c r="AB181" s="65">
        <f t="shared" si="275"/>
        <v>0.27510917030567683</v>
      </c>
      <c r="AC181" s="65">
        <f t="shared" si="275"/>
        <v>0.19383259911894274</v>
      </c>
      <c r="AD181" s="65">
        <f t="shared" si="275"/>
        <v>0.27232142857142855</v>
      </c>
      <c r="AE181" s="65">
        <f t="shared" si="275"/>
        <v>0.27027027027027029</v>
      </c>
      <c r="AF181" s="65">
        <f t="shared" si="275"/>
        <v>0.34726688102893893</v>
      </c>
      <c r="AG181" s="65">
        <f t="shared" si="275"/>
        <v>0.27419354838709675</v>
      </c>
      <c r="AH181" s="65">
        <f t="shared" si="275"/>
        <v>0.21126760563380281</v>
      </c>
      <c r="AI181" s="65">
        <f t="shared" si="275"/>
        <v>0.29729729729729731</v>
      </c>
      <c r="AJ181" s="65">
        <f t="shared" si="275"/>
        <v>0.32500000000000001</v>
      </c>
      <c r="AK181" s="65">
        <f t="shared" si="275"/>
        <v>0.30097087378640774</v>
      </c>
      <c r="AL181" s="65">
        <f t="shared" si="275"/>
        <v>0.352112676056338</v>
      </c>
      <c r="AM181" s="65">
        <f t="shared" si="275"/>
        <v>0.30476190476190479</v>
      </c>
      <c r="AN181" s="65">
        <f t="shared" si="275"/>
        <v>0.33739837398373984</v>
      </c>
      <c r="AO181" s="65">
        <f t="shared" si="275"/>
        <v>0.31092436974789917</v>
      </c>
      <c r="AP181" s="65">
        <f t="shared" si="275"/>
        <v>0.33939393939393941</v>
      </c>
      <c r="AQ181" s="65">
        <f t="shared" si="275"/>
        <v>0.35737704918032787</v>
      </c>
      <c r="AR181" s="65">
        <f t="shared" si="275"/>
        <v>0.37931034482758619</v>
      </c>
      <c r="AS181" s="65">
        <f t="shared" si="275"/>
        <v>0.32020997375328086</v>
      </c>
      <c r="AT181" s="65">
        <f t="shared" si="275"/>
        <v>0.29100529100529099</v>
      </c>
      <c r="AU181" s="65">
        <f t="shared" si="275"/>
        <v>0.27968337730870713</v>
      </c>
      <c r="AV181" s="65">
        <f t="shared" si="275"/>
        <v>0.31791907514450868</v>
      </c>
      <c r="AW181" s="65">
        <f t="shared" si="275"/>
        <v>0.48096885813148788</v>
      </c>
      <c r="AX181" s="65">
        <f t="shared" si="275"/>
        <v>0.36023054755043227</v>
      </c>
      <c r="AY181" s="65">
        <f t="shared" si="275"/>
        <v>0.47407407407407409</v>
      </c>
      <c r="AZ181" s="65">
        <f t="shared" si="273"/>
        <v>0.48816568047337278</v>
      </c>
      <c r="BA181" s="65">
        <f t="shared" si="273"/>
        <v>0.44117647058823528</v>
      </c>
      <c r="BB181" s="65">
        <f t="shared" si="273"/>
        <v>0.41226215644820297</v>
      </c>
      <c r="BC181" s="65">
        <f t="shared" si="273"/>
        <v>0.40970350404312667</v>
      </c>
      <c r="BD181" s="65">
        <f t="shared" si="273"/>
        <v>0.31578947368421051</v>
      </c>
      <c r="BE181" s="65">
        <f t="shared" si="273"/>
        <v>2.8720626631853787E-2</v>
      </c>
      <c r="BF181" s="55" t="s">
        <v>94</v>
      </c>
      <c r="BG181" s="1445">
        <v>9.9378883838653564E-2</v>
      </c>
      <c r="BH181" s="1445">
        <v>5.3846154361963272E-2</v>
      </c>
      <c r="BI181" s="1445">
        <v>9.6209913492202759E-2</v>
      </c>
      <c r="BJ181" s="1445">
        <v>9.3632958829402924E-2</v>
      </c>
      <c r="BK181" s="1445">
        <v>0.10457516461610794</v>
      </c>
      <c r="BL181" s="1445">
        <v>7.4148297309875488E-2</v>
      </c>
      <c r="BM181" s="1445">
        <v>3.7500001490116119E-2</v>
      </c>
    </row>
    <row r="182" spans="1:65" x14ac:dyDescent="0.25">
      <c r="A182" s="37"/>
      <c r="B182" s="19" t="s">
        <v>95</v>
      </c>
      <c r="C182" s="65">
        <f t="shared" si="267"/>
        <v>0.19616908850726553</v>
      </c>
      <c r="D182" s="65">
        <f t="shared" si="267"/>
        <v>0.24498269896193772</v>
      </c>
      <c r="E182" s="65">
        <f t="shared" si="267"/>
        <v>0.25817706061927603</v>
      </c>
      <c r="F182" s="65" t="str">
        <f>IFERROR(F177/F$172,"")</f>
        <v/>
      </c>
      <c r="H182" s="65">
        <f t="shared" ref="H182:S182" si="276">IFERROR(H177/H$172,"")</f>
        <v>0.20315581854043394</v>
      </c>
      <c r="I182" s="65">
        <f t="shared" si="276"/>
        <v>0.19537275064267351</v>
      </c>
      <c r="J182" s="65">
        <f t="shared" si="276"/>
        <v>0.20147058823529412</v>
      </c>
      <c r="K182" s="65">
        <f t="shared" si="276"/>
        <v>0.23118279569892472</v>
      </c>
      <c r="L182" s="65">
        <f t="shared" si="276"/>
        <v>0.24086021505376345</v>
      </c>
      <c r="M182" s="65">
        <f t="shared" si="276"/>
        <v>0.24931880108991825</v>
      </c>
      <c r="N182" s="65">
        <f t="shared" si="276"/>
        <v>0.26904176904176902</v>
      </c>
      <c r="O182" s="65">
        <f t="shared" si="276"/>
        <v>0.28974600188146754</v>
      </c>
      <c r="P182" s="65">
        <f t="shared" si="276"/>
        <v>0.23413566739606126</v>
      </c>
      <c r="Q182" s="65">
        <f t="shared" si="276"/>
        <v>0.26512968299711814</v>
      </c>
      <c r="R182" s="65">
        <f t="shared" si="276"/>
        <v>0.28012769353551475</v>
      </c>
      <c r="S182" s="65">
        <f t="shared" si="276"/>
        <v>0.10204081632653061</v>
      </c>
      <c r="T182" s="65">
        <f>IFERROR(T177/T$172,"")</f>
        <v>5.6603773584905662E-2</v>
      </c>
      <c r="V182" s="65">
        <f t="shared" ref="V182:AY182" si="277">IFERROR(V177/V$172,"")</f>
        <v>0.13488372093023257</v>
      </c>
      <c r="W182" s="65">
        <f t="shared" si="277"/>
        <v>0.27941176470588236</v>
      </c>
      <c r="X182" s="65">
        <f t="shared" si="277"/>
        <v>0.24553571428571427</v>
      </c>
      <c r="Y182" s="65">
        <f t="shared" si="277"/>
        <v>0.20598006644518271</v>
      </c>
      <c r="Z182" s="65">
        <f t="shared" si="277"/>
        <v>0.20361990950226244</v>
      </c>
      <c r="AA182" s="65">
        <f t="shared" si="277"/>
        <v>0.17578125</v>
      </c>
      <c r="AB182" s="65">
        <f t="shared" si="277"/>
        <v>0.18340611353711792</v>
      </c>
      <c r="AC182" s="65">
        <f t="shared" si="277"/>
        <v>0.17180616740088106</v>
      </c>
      <c r="AD182" s="65">
        <f t="shared" si="277"/>
        <v>0.25</v>
      </c>
      <c r="AE182" s="65">
        <f t="shared" si="277"/>
        <v>0.24324324324324326</v>
      </c>
      <c r="AF182" s="65">
        <f t="shared" si="277"/>
        <v>0.24437299035369775</v>
      </c>
      <c r="AG182" s="65">
        <f t="shared" si="277"/>
        <v>0.20564516129032259</v>
      </c>
      <c r="AH182" s="65">
        <f t="shared" si="277"/>
        <v>0.16901408450704225</v>
      </c>
      <c r="AI182" s="65">
        <f t="shared" si="277"/>
        <v>0.25675675675675674</v>
      </c>
      <c r="AJ182" s="65">
        <f t="shared" si="277"/>
        <v>0.25312499999999999</v>
      </c>
      <c r="AK182" s="65">
        <f t="shared" si="277"/>
        <v>0.27669902912621358</v>
      </c>
      <c r="AL182" s="65">
        <f t="shared" si="277"/>
        <v>0.26291079812206575</v>
      </c>
      <c r="AM182" s="65">
        <f t="shared" si="277"/>
        <v>0.22222222222222221</v>
      </c>
      <c r="AN182" s="65">
        <f t="shared" si="277"/>
        <v>0.23983739837398374</v>
      </c>
      <c r="AO182" s="65">
        <f t="shared" si="277"/>
        <v>0.26470588235294118</v>
      </c>
      <c r="AP182" s="65">
        <f t="shared" si="277"/>
        <v>0.29393939393939394</v>
      </c>
      <c r="AQ182" s="65">
        <f t="shared" si="277"/>
        <v>0.31147540983606559</v>
      </c>
      <c r="AR182" s="65">
        <f t="shared" si="277"/>
        <v>0.29708222811671087</v>
      </c>
      <c r="AS182" s="65">
        <f t="shared" si="277"/>
        <v>0.26509186351706038</v>
      </c>
      <c r="AT182" s="65">
        <f t="shared" si="277"/>
        <v>0.23809523809523808</v>
      </c>
      <c r="AU182" s="65">
        <f t="shared" si="277"/>
        <v>0.22163588390501318</v>
      </c>
      <c r="AV182" s="65">
        <f t="shared" si="277"/>
        <v>0.24566473988439305</v>
      </c>
      <c r="AW182" s="65">
        <f t="shared" si="277"/>
        <v>0.34602076124567471</v>
      </c>
      <c r="AX182" s="65">
        <f t="shared" si="277"/>
        <v>0.23631123919308358</v>
      </c>
      <c r="AY182" s="65">
        <f t="shared" si="277"/>
        <v>0.23209876543209876</v>
      </c>
      <c r="AZ182" s="65">
        <f t="shared" si="273"/>
        <v>0.30177514792899407</v>
      </c>
      <c r="BA182" s="65">
        <f t="shared" si="273"/>
        <v>0.27828054298642535</v>
      </c>
      <c r="BB182" s="65">
        <f t="shared" si="273"/>
        <v>0.26638477801268501</v>
      </c>
      <c r="BC182" s="65">
        <f t="shared" si="273"/>
        <v>0.23180592991913745</v>
      </c>
      <c r="BD182" s="65">
        <f t="shared" si="273"/>
        <v>0.12759170653907495</v>
      </c>
      <c r="BE182" s="65">
        <f t="shared" si="273"/>
        <v>1.8276762402088774E-2</v>
      </c>
      <c r="BF182" s="55" t="s">
        <v>95</v>
      </c>
      <c r="BG182" s="1445">
        <v>4.3478261679410934E-2</v>
      </c>
      <c r="BH182" s="1445">
        <v>4.6153847128152847E-2</v>
      </c>
      <c r="BI182" s="1445">
        <v>7.288629561662674E-2</v>
      </c>
      <c r="BJ182" s="1445">
        <v>8.9887641370296478E-2</v>
      </c>
      <c r="BK182" s="1445">
        <v>5.55555559694767E-2</v>
      </c>
      <c r="BL182" s="1445">
        <v>2.4048095569014549E-2</v>
      </c>
      <c r="BM182" s="1445">
        <v>1.2500000186264515E-2</v>
      </c>
    </row>
    <row r="183" spans="1:65" x14ac:dyDescent="0.25">
      <c r="R183" s="10"/>
      <c r="S183" s="10"/>
      <c r="T183" s="10"/>
    </row>
    <row r="184" spans="1:65" x14ac:dyDescent="0.25">
      <c r="A184" s="20" t="s">
        <v>209</v>
      </c>
      <c r="B184" s="20" t="s">
        <v>209</v>
      </c>
      <c r="C184" s="1253" t="str">
        <f>$C$3</f>
        <v>YTD '15</v>
      </c>
      <c r="D184" s="1254" t="str">
        <f>$D$3</f>
        <v>YTD '16</v>
      </c>
      <c r="E184" s="1255" t="str">
        <f>$E$3</f>
        <v>YTD '17</v>
      </c>
      <c r="F184" s="1256" t="str">
        <f>$F$3</f>
        <v>YTD '18</v>
      </c>
      <c r="G184" s="2" t="s">
        <v>32</v>
      </c>
      <c r="H184" s="24" t="str">
        <f>$H$3</f>
        <v>Q1 '15</v>
      </c>
      <c r="I184" s="24" t="str">
        <f>$I$3</f>
        <v>Q2 '15</v>
      </c>
      <c r="J184" s="24" t="str">
        <f>$J$3</f>
        <v>Q3 '15</v>
      </c>
      <c r="K184" s="24" t="str">
        <f>$K$3</f>
        <v>Q4 '15</v>
      </c>
      <c r="L184" s="26" t="str">
        <f>$L$3</f>
        <v>Q1 '16</v>
      </c>
      <c r="M184" s="26" t="str">
        <f>$M$3</f>
        <v>Q2 '16</v>
      </c>
      <c r="N184" s="26" t="str">
        <f>$N$3</f>
        <v>Q3 '16</v>
      </c>
      <c r="O184" s="26" t="str">
        <f>$O$3</f>
        <v>Q4 '16</v>
      </c>
      <c r="P184" s="24" t="str">
        <f>$P$3</f>
        <v>Q1 '17</v>
      </c>
      <c r="Q184" s="24" t="str">
        <f>$Q$3</f>
        <v>Q2 '17</v>
      </c>
      <c r="R184" s="24" t="str">
        <f>$R$3</f>
        <v>Q3 '17</v>
      </c>
      <c r="S184" s="24" t="str">
        <f>$S$3</f>
        <v>Q4 '17</v>
      </c>
      <c r="T184" s="1241" t="str">
        <f>$T$3</f>
        <v>Q1'28</v>
      </c>
      <c r="U184" s="16" t="s">
        <v>32</v>
      </c>
      <c r="V184" s="24" t="s">
        <v>0</v>
      </c>
      <c r="W184" s="24" t="s">
        <v>1</v>
      </c>
      <c r="X184" s="24" t="s">
        <v>2</v>
      </c>
      <c r="Y184" s="24" t="s">
        <v>3</v>
      </c>
      <c r="Z184" s="24" t="s">
        <v>4</v>
      </c>
      <c r="AA184" s="24" t="s">
        <v>5</v>
      </c>
      <c r="AB184" s="24" t="s">
        <v>6</v>
      </c>
      <c r="AC184" s="24" t="s">
        <v>7</v>
      </c>
      <c r="AD184" s="24" t="s">
        <v>8</v>
      </c>
      <c r="AE184" s="24" t="s">
        <v>9</v>
      </c>
      <c r="AF184" s="24" t="s">
        <v>10</v>
      </c>
      <c r="AG184" s="24" t="s">
        <v>11</v>
      </c>
      <c r="AH184" s="25" t="s">
        <v>12</v>
      </c>
      <c r="AI184" s="25" t="s">
        <v>13</v>
      </c>
      <c r="AJ184" s="25" t="s">
        <v>14</v>
      </c>
      <c r="AK184" s="25" t="s">
        <v>15</v>
      </c>
      <c r="AL184" s="25" t="s">
        <v>16</v>
      </c>
      <c r="AM184" s="25" t="s">
        <v>17</v>
      </c>
      <c r="AN184" s="25" t="s">
        <v>18</v>
      </c>
      <c r="AO184" s="25" t="s">
        <v>19</v>
      </c>
      <c r="AP184" s="25" t="s">
        <v>20</v>
      </c>
      <c r="AQ184" s="25" t="s">
        <v>21</v>
      </c>
      <c r="AR184" s="25" t="s">
        <v>22</v>
      </c>
      <c r="AS184" s="25" t="s">
        <v>23</v>
      </c>
      <c r="AT184" s="27" t="s">
        <v>24</v>
      </c>
      <c r="AU184" s="27" t="s">
        <v>25</v>
      </c>
      <c r="AV184" s="27" t="s">
        <v>26</v>
      </c>
      <c r="AW184" s="27" t="s">
        <v>27</v>
      </c>
      <c r="AX184" s="27" t="s">
        <v>28</v>
      </c>
      <c r="AY184" s="27" t="s">
        <v>29</v>
      </c>
      <c r="AZ184" s="27" t="s">
        <v>96</v>
      </c>
      <c r="BA184" s="27" t="s">
        <v>97</v>
      </c>
      <c r="BB184" s="27" t="s">
        <v>98</v>
      </c>
      <c r="BC184" s="27" t="s">
        <v>99</v>
      </c>
      <c r="BD184" s="27" t="s">
        <v>100</v>
      </c>
      <c r="BE184" s="27" t="s">
        <v>101</v>
      </c>
      <c r="BF184" s="1400" t="s">
        <v>748</v>
      </c>
      <c r="BG184" s="1241">
        <v>43118</v>
      </c>
      <c r="BH184" s="1241">
        <v>43149</v>
      </c>
      <c r="BI184" s="1241">
        <v>43177</v>
      </c>
      <c r="BJ184" s="1241">
        <v>43208</v>
      </c>
      <c r="BK184" s="1241">
        <v>43238</v>
      </c>
      <c r="BL184" s="1241">
        <v>43269</v>
      </c>
      <c r="BM184" s="1241">
        <v>43299</v>
      </c>
    </row>
    <row r="185" spans="1:65" x14ac:dyDescent="0.25">
      <c r="A185" s="37" t="s">
        <v>210</v>
      </c>
      <c r="B185" s="19" t="s">
        <v>211</v>
      </c>
      <c r="C185" s="63">
        <f>SUM(V185                                                                                                                                                                                                                        : INDEX(V185:AG185,$B$2))</f>
        <v>2570.8980000000001</v>
      </c>
      <c r="D185" s="63">
        <f>SUM(AH185                                                                                                                                                                                                                         : INDEX(AH185:AS185,$B$2))</f>
        <v>19472.0327</v>
      </c>
      <c r="E185" s="63">
        <f>SUM(AT185                                                                                                                                                                                                                        : INDEX(AT185:BE185,$B$2))</f>
        <v>33526.746499999994</v>
      </c>
      <c r="F185" s="63">
        <f>SUM(BG185                                                                                                                                                                                                                          : INDEX(BG185:BR185,$B$2))</f>
        <v>46816.495899999994</v>
      </c>
      <c r="H185" s="4">
        <f>SUM(V185:X185)</f>
        <v>579.17499999999995</v>
      </c>
      <c r="I185" s="4">
        <f t="shared" ref="I185:I194" si="278">SUM(Y185:AA185)</f>
        <v>885.13700000000006</v>
      </c>
      <c r="J185" s="4">
        <f>SUM(AB185:AD185)</f>
        <v>4079.1059999999998</v>
      </c>
      <c r="K185" s="4">
        <f t="shared" ref="K185:K194" si="279">SUM(AE185:AG185)</f>
        <v>7564.7011000000002</v>
      </c>
      <c r="L185" s="4">
        <f t="shared" ref="L185:L194" si="280">SUM(AH185:AJ185)</f>
        <v>6985.0849999999991</v>
      </c>
      <c r="M185" s="4">
        <f t="shared" ref="M185:M194" si="281">SUM(AK185:AM185)</f>
        <v>8865.5946999999996</v>
      </c>
      <c r="N185" s="4">
        <f t="shared" ref="N185:N194" si="282">SUM(AN185:AP185)</f>
        <v>15956.589400000001</v>
      </c>
      <c r="O185" s="4">
        <f t="shared" ref="O185:O194" si="283">SUM(AQ185:AS185)</f>
        <v>19741.9362</v>
      </c>
      <c r="P185" s="4">
        <f t="shared" ref="P185:P194" si="284">SUM(AT185:AV185)</f>
        <v>14477.7965</v>
      </c>
      <c r="Q185" s="4">
        <f t="shared" ref="Q185:Q194" si="285">SUM(AW185:AY185)</f>
        <v>14540.720000000001</v>
      </c>
      <c r="R185" s="4">
        <f t="shared" ref="R185:R194" si="286">SUM(AZ185:BB185)</f>
        <v>14799.606</v>
      </c>
      <c r="S185" s="4">
        <f t="shared" ref="S185:S194" si="287">SUM(BC185:BE185)</f>
        <v>18169.03</v>
      </c>
      <c r="T185" s="152">
        <f>SUM(BG185:BI185)</f>
        <v>19884.811799999999</v>
      </c>
      <c r="V185" s="4">
        <v>208.94800000000001</v>
      </c>
      <c r="W185" s="4">
        <v>264.71100000000001</v>
      </c>
      <c r="X185" s="4">
        <v>105.51600000000001</v>
      </c>
      <c r="Y185" s="4">
        <v>315.61200000000002</v>
      </c>
      <c r="Z185" s="4">
        <v>240.71199999999999</v>
      </c>
      <c r="AA185" s="4">
        <v>328.81299999999999</v>
      </c>
      <c r="AB185" s="4">
        <v>1106.586</v>
      </c>
      <c r="AC185" s="4">
        <v>1341.5920000000001</v>
      </c>
      <c r="AD185" s="4">
        <v>1630.9280000000001</v>
      </c>
      <c r="AE185" s="4">
        <v>1937.2505000000001</v>
      </c>
      <c r="AF185" s="4">
        <v>2081.3782000000001</v>
      </c>
      <c r="AG185" s="4">
        <v>3546.0724</v>
      </c>
      <c r="AH185" s="4">
        <v>2765.9549999999999</v>
      </c>
      <c r="AI185" s="4">
        <v>2284.3724999999999</v>
      </c>
      <c r="AJ185" s="4">
        <v>1934.7574999999999</v>
      </c>
      <c r="AK185" s="4">
        <v>2156.9445000000001</v>
      </c>
      <c r="AL185" s="4">
        <v>3507.0192000000002</v>
      </c>
      <c r="AM185" s="4">
        <v>3201.6309999999999</v>
      </c>
      <c r="AN185" s="4">
        <v>3621.3530000000001</v>
      </c>
      <c r="AO185" s="4">
        <v>7302.5074000000004</v>
      </c>
      <c r="AP185" s="4">
        <v>5032.7290000000003</v>
      </c>
      <c r="AQ185" s="4">
        <v>4213.4393</v>
      </c>
      <c r="AR185" s="4">
        <v>7845.7409000000098</v>
      </c>
      <c r="AS185" s="4">
        <v>7682.7559999999903</v>
      </c>
      <c r="AT185" s="4">
        <v>4232.5529999999999</v>
      </c>
      <c r="AU185" s="4">
        <v>6562.8535000000002</v>
      </c>
      <c r="AV185" s="4">
        <v>3682.39</v>
      </c>
      <c r="AW185" s="4">
        <v>3365.57</v>
      </c>
      <c r="AX185" s="4">
        <v>5602.64</v>
      </c>
      <c r="AY185" s="4">
        <v>5572.51</v>
      </c>
      <c r="AZ185" s="4">
        <v>4508.2299999999996</v>
      </c>
      <c r="BA185" s="4">
        <v>5406.1059999999998</v>
      </c>
      <c r="BB185" s="4">
        <v>4885.2700000000004</v>
      </c>
      <c r="BC185" s="4">
        <v>3988.9769999999999</v>
      </c>
      <c r="BD185" s="4">
        <v>5213.1549999999997</v>
      </c>
      <c r="BE185" s="4">
        <v>8966.8979999999992</v>
      </c>
      <c r="BF185" s="51"/>
      <c r="BG185" s="152">
        <v>6257.9102000000003</v>
      </c>
      <c r="BH185" s="152">
        <v>7389.7834999999995</v>
      </c>
      <c r="BI185" s="152">
        <v>6237.1180999999997</v>
      </c>
      <c r="BJ185" s="152">
        <v>4577.1279999999997</v>
      </c>
      <c r="BK185" s="152">
        <v>6763.4745000000003</v>
      </c>
      <c r="BL185" s="152">
        <v>11237.1595</v>
      </c>
      <c r="BM185" s="1438">
        <v>4353.9220999999998</v>
      </c>
    </row>
    <row r="186" spans="1:65" x14ac:dyDescent="0.25">
      <c r="A186" s="37" t="s">
        <v>212</v>
      </c>
      <c r="B186" s="19" t="s">
        <v>43</v>
      </c>
      <c r="C186" s="63">
        <f>SUM(V186                                                                                                                                                                                                                        : INDEX(V186:AG186,$B$2))</f>
        <v>0</v>
      </c>
      <c r="D186" s="63">
        <f>SUM(AH186                                                                                                                                                                                                                         : INDEX(AH186:AS186,$B$2))</f>
        <v>0</v>
      </c>
      <c r="E186" s="63">
        <f>SUM(AT186                                                                                                                                                                                                                        : INDEX(AT186:BE186,$B$2))</f>
        <v>0</v>
      </c>
      <c r="F186" s="63">
        <f>SUM(BG186                                                                                                                                                                                                                          : INDEX(BG186:BR186,$B$2))</f>
        <v>0</v>
      </c>
      <c r="H186" s="4">
        <f t="shared" ref="H186:H194" si="288">SUM(V186:X186)</f>
        <v>0</v>
      </c>
      <c r="I186" s="4">
        <f t="shared" si="278"/>
        <v>0</v>
      </c>
      <c r="J186" s="4">
        <f t="shared" ref="J186:J194" si="289">SUM(AB186:AD186)</f>
        <v>0</v>
      </c>
      <c r="K186" s="4">
        <f t="shared" si="279"/>
        <v>0</v>
      </c>
      <c r="L186" s="4">
        <f t="shared" si="280"/>
        <v>0</v>
      </c>
      <c r="M186" s="4">
        <f t="shared" si="281"/>
        <v>0</v>
      </c>
      <c r="N186" s="4">
        <f t="shared" si="282"/>
        <v>0</v>
      </c>
      <c r="O186" s="4">
        <f t="shared" si="283"/>
        <v>0</v>
      </c>
      <c r="P186" s="4">
        <f t="shared" si="284"/>
        <v>0</v>
      </c>
      <c r="Q186" s="4">
        <f t="shared" si="285"/>
        <v>0</v>
      </c>
      <c r="R186" s="4">
        <f t="shared" si="286"/>
        <v>0</v>
      </c>
      <c r="S186" s="4">
        <f t="shared" si="287"/>
        <v>0</v>
      </c>
      <c r="T186" s="152">
        <f t="shared" ref="T186:T194" si="290">SUM(BG186:BI186)</f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</v>
      </c>
      <c r="AX186" s="4">
        <v>0</v>
      </c>
      <c r="AY186" s="4">
        <v>0</v>
      </c>
      <c r="AZ186" s="4">
        <v>0</v>
      </c>
      <c r="BA186" s="4"/>
      <c r="BB186" s="4"/>
      <c r="BC186" s="4"/>
      <c r="BD186" s="4"/>
      <c r="BE186" s="4"/>
      <c r="BF186" s="51"/>
      <c r="BG186" s="152">
        <v>0</v>
      </c>
      <c r="BH186" s="152">
        <v>0</v>
      </c>
      <c r="BI186" s="152">
        <v>0</v>
      </c>
      <c r="BJ186" s="152">
        <v>0</v>
      </c>
      <c r="BK186" s="152">
        <v>0</v>
      </c>
      <c r="BL186" s="152">
        <v>0</v>
      </c>
      <c r="BM186" s="1438">
        <v>0</v>
      </c>
    </row>
    <row r="187" spans="1:65" x14ac:dyDescent="0.25">
      <c r="A187" s="37" t="s">
        <v>213</v>
      </c>
      <c r="B187" s="19" t="s">
        <v>44</v>
      </c>
      <c r="C187" s="63">
        <f>SUM(V187                                                                                                                                                                                                                        : INDEX(V187:AG187,$B$2))</f>
        <v>0</v>
      </c>
      <c r="D187" s="63">
        <f>SUM(AH187                                                                                                                                                                                                                         : INDEX(AH187:AS187,$B$2))</f>
        <v>74.311000000000007</v>
      </c>
      <c r="E187" s="63">
        <f>SUM(AT187                                                                                                                                                                                                                        : INDEX(AT187:BE187,$B$2))</f>
        <v>0</v>
      </c>
      <c r="F187" s="63">
        <f>SUM(BG187                                                                                                                                                                                                                          : INDEX(BG187:BR187,$B$2))</f>
        <v>138.82599999999999</v>
      </c>
      <c r="H187" s="4">
        <f t="shared" si="288"/>
        <v>0</v>
      </c>
      <c r="I187" s="4">
        <f t="shared" si="278"/>
        <v>0</v>
      </c>
      <c r="J187" s="4">
        <f t="shared" si="289"/>
        <v>0</v>
      </c>
      <c r="K187" s="4">
        <f t="shared" si="279"/>
        <v>68.644999999999996</v>
      </c>
      <c r="L187" s="4">
        <f t="shared" si="280"/>
        <v>0</v>
      </c>
      <c r="M187" s="4">
        <f t="shared" si="281"/>
        <v>74.311000000000007</v>
      </c>
      <c r="N187" s="4">
        <f t="shared" si="282"/>
        <v>105.136</v>
      </c>
      <c r="O187" s="4">
        <f t="shared" si="283"/>
        <v>0</v>
      </c>
      <c r="P187" s="4">
        <f t="shared" si="284"/>
        <v>0</v>
      </c>
      <c r="Q187" s="4">
        <f t="shared" si="285"/>
        <v>0</v>
      </c>
      <c r="R187" s="4">
        <f t="shared" si="286"/>
        <v>0</v>
      </c>
      <c r="S187" s="4">
        <f t="shared" si="287"/>
        <v>0</v>
      </c>
      <c r="T187" s="152">
        <f t="shared" si="290"/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68.644999999999996</v>
      </c>
      <c r="AH187" s="4">
        <v>0</v>
      </c>
      <c r="AI187" s="4">
        <v>0</v>
      </c>
      <c r="AJ187" s="4">
        <v>0</v>
      </c>
      <c r="AK187" s="4">
        <v>74.311000000000007</v>
      </c>
      <c r="AL187" s="4">
        <v>0</v>
      </c>
      <c r="AM187" s="4">
        <v>0</v>
      </c>
      <c r="AN187" s="4">
        <v>0</v>
      </c>
      <c r="AO187" s="4">
        <v>0</v>
      </c>
      <c r="AP187" s="4">
        <v>105.136</v>
      </c>
      <c r="AQ187" s="4">
        <v>0</v>
      </c>
      <c r="AR187" s="4">
        <v>0</v>
      </c>
      <c r="AS187" s="4">
        <v>0</v>
      </c>
      <c r="AT187" s="4">
        <v>0</v>
      </c>
      <c r="AU187" s="4">
        <v>0</v>
      </c>
      <c r="AV187" s="4">
        <v>0</v>
      </c>
      <c r="AW187" s="4">
        <v>0</v>
      </c>
      <c r="AX187" s="4">
        <v>0</v>
      </c>
      <c r="AY187" s="4">
        <v>0</v>
      </c>
      <c r="AZ187" s="4">
        <v>0</v>
      </c>
      <c r="BA187" s="4"/>
      <c r="BB187" s="4"/>
      <c r="BC187" s="4"/>
      <c r="BD187" s="4"/>
      <c r="BE187" s="4"/>
      <c r="BF187" s="51"/>
      <c r="BG187" s="152">
        <v>0</v>
      </c>
      <c r="BH187" s="152">
        <v>0</v>
      </c>
      <c r="BI187" s="152">
        <v>0</v>
      </c>
      <c r="BJ187" s="152">
        <v>0</v>
      </c>
      <c r="BK187" s="152">
        <v>0</v>
      </c>
      <c r="BL187" s="152">
        <v>121.569</v>
      </c>
      <c r="BM187" s="1438">
        <v>17.257000000000001</v>
      </c>
    </row>
    <row r="188" spans="1:65" x14ac:dyDescent="0.25">
      <c r="A188" s="37" t="s">
        <v>214</v>
      </c>
      <c r="B188" s="19" t="s">
        <v>45</v>
      </c>
      <c r="C188" s="63">
        <f>SUM(V188                                                                                                                                                                                                                        : INDEX(V188:AG188,$B$2))</f>
        <v>13.249000000000001</v>
      </c>
      <c r="D188" s="63">
        <f>SUM(AH188                                                                                                                                                                                                                         : INDEX(AH188:AS188,$B$2))</f>
        <v>103.38300000000001</v>
      </c>
      <c r="E188" s="63">
        <f>SUM(AT188                                                                                                                                                                                                                        : INDEX(AT188:BE188,$B$2))</f>
        <v>40.867999999999995</v>
      </c>
      <c r="F188" s="63">
        <f>SUM(BG188                                                                                                                                                                                                                          : INDEX(BG188:BR188,$B$2))</f>
        <v>222.14100000000002</v>
      </c>
      <c r="H188" s="4">
        <f t="shared" si="288"/>
        <v>0</v>
      </c>
      <c r="I188" s="4">
        <f t="shared" si="278"/>
        <v>13.249000000000001</v>
      </c>
      <c r="J188" s="4">
        <f t="shared" si="289"/>
        <v>0</v>
      </c>
      <c r="K188" s="4">
        <f t="shared" si="279"/>
        <v>0</v>
      </c>
      <c r="L188" s="4">
        <f t="shared" si="280"/>
        <v>0</v>
      </c>
      <c r="M188" s="4">
        <f t="shared" si="281"/>
        <v>103.38300000000001</v>
      </c>
      <c r="N188" s="4">
        <f t="shared" si="282"/>
        <v>10.196</v>
      </c>
      <c r="O188" s="4">
        <f t="shared" si="283"/>
        <v>349.92400000000004</v>
      </c>
      <c r="P188" s="4">
        <f t="shared" si="284"/>
        <v>20.067999999999998</v>
      </c>
      <c r="Q188" s="4">
        <f t="shared" si="285"/>
        <v>20.8</v>
      </c>
      <c r="R188" s="4">
        <f t="shared" si="286"/>
        <v>4.0510000000000002</v>
      </c>
      <c r="S188" s="4">
        <f t="shared" si="287"/>
        <v>52.716999999999999</v>
      </c>
      <c r="T188" s="152">
        <f t="shared" si="290"/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13.249000000000001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34.085999999999999</v>
      </c>
      <c r="AL188" s="4">
        <v>17.068999999999999</v>
      </c>
      <c r="AM188" s="4">
        <v>52.228000000000002</v>
      </c>
      <c r="AN188" s="4">
        <v>0</v>
      </c>
      <c r="AO188" s="4">
        <v>10.196</v>
      </c>
      <c r="AP188" s="4">
        <v>0</v>
      </c>
      <c r="AQ188" s="4">
        <v>44.93</v>
      </c>
      <c r="AR188" s="4">
        <v>286.95800000000003</v>
      </c>
      <c r="AS188" s="4">
        <v>18.036000000000001</v>
      </c>
      <c r="AT188" s="4">
        <v>6.7889999999999997</v>
      </c>
      <c r="AU188" s="4">
        <v>13.279</v>
      </c>
      <c r="AV188" s="4">
        <v>0</v>
      </c>
      <c r="AW188" s="4">
        <v>0</v>
      </c>
      <c r="AX188" s="4">
        <v>0</v>
      </c>
      <c r="AY188" s="4">
        <v>20.8</v>
      </c>
      <c r="AZ188" s="4">
        <v>0</v>
      </c>
      <c r="BA188" s="4">
        <v>4.0510000000000002</v>
      </c>
      <c r="BB188" s="4"/>
      <c r="BC188" s="4"/>
      <c r="BD188" s="4">
        <v>6.766</v>
      </c>
      <c r="BE188" s="4">
        <v>45.951000000000001</v>
      </c>
      <c r="BF188" s="51"/>
      <c r="BG188" s="152">
        <v>0</v>
      </c>
      <c r="BH188" s="152">
        <v>0</v>
      </c>
      <c r="BI188" s="152">
        <v>0</v>
      </c>
      <c r="BJ188" s="152">
        <v>0</v>
      </c>
      <c r="BK188" s="152">
        <v>13.547000000000001</v>
      </c>
      <c r="BL188" s="152">
        <v>44.573999999999998</v>
      </c>
      <c r="BM188" s="1438">
        <v>164.02</v>
      </c>
    </row>
    <row r="189" spans="1:65" x14ac:dyDescent="0.25">
      <c r="A189" s="37" t="s">
        <v>215</v>
      </c>
      <c r="B189" s="19" t="s">
        <v>46</v>
      </c>
      <c r="C189" s="63">
        <f>SUM(V189                                                                                                                                                                                                                        : INDEX(V189:AG189,$B$2))</f>
        <v>16.175000000000001</v>
      </c>
      <c r="D189" s="63">
        <f>SUM(AH189                                                                                                                                                                                                                         : INDEX(AH189:AS189,$B$2))</f>
        <v>480.78900000000004</v>
      </c>
      <c r="E189" s="63">
        <f>SUM(AT189                                                                                                                                                                                                                        : INDEX(AT189:BE189,$B$2))</f>
        <v>429.80099999999999</v>
      </c>
      <c r="F189" s="63">
        <f>SUM(BG189                                                                                                                                                                                                                          : INDEX(BG189:BR189,$B$2))</f>
        <v>243.23599999999999</v>
      </c>
      <c r="H189" s="4">
        <f t="shared" si="288"/>
        <v>0</v>
      </c>
      <c r="I189" s="4">
        <f t="shared" si="278"/>
        <v>13.09</v>
      </c>
      <c r="J189" s="4">
        <f t="shared" si="289"/>
        <v>19.467000000000002</v>
      </c>
      <c r="K189" s="4">
        <f t="shared" si="279"/>
        <v>114.70400000000001</v>
      </c>
      <c r="L189" s="4">
        <f t="shared" si="280"/>
        <v>19.628</v>
      </c>
      <c r="M189" s="4">
        <f t="shared" si="281"/>
        <v>317.17500000000001</v>
      </c>
      <c r="N189" s="4">
        <f t="shared" si="282"/>
        <v>275.33899999999994</v>
      </c>
      <c r="O189" s="4">
        <f t="shared" si="283"/>
        <v>226.64000000000001</v>
      </c>
      <c r="P189" s="4">
        <f t="shared" si="284"/>
        <v>414.34100000000001</v>
      </c>
      <c r="Q189" s="4">
        <f t="shared" si="285"/>
        <v>15.46</v>
      </c>
      <c r="R189" s="4">
        <f t="shared" si="286"/>
        <v>57.690999999999995</v>
      </c>
      <c r="S189" s="4">
        <f t="shared" si="287"/>
        <v>94.569000000000003</v>
      </c>
      <c r="T189" s="152">
        <f t="shared" si="290"/>
        <v>148.12700000000001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13.09</v>
      </c>
      <c r="AB189" s="4">
        <v>3.085</v>
      </c>
      <c r="AC189" s="4">
        <v>0</v>
      </c>
      <c r="AD189" s="4">
        <v>16.382000000000001</v>
      </c>
      <c r="AE189" s="4">
        <v>75.619</v>
      </c>
      <c r="AF189" s="4">
        <v>19.744</v>
      </c>
      <c r="AG189" s="4">
        <v>19.341000000000001</v>
      </c>
      <c r="AH189" s="4">
        <v>19.628</v>
      </c>
      <c r="AI189" s="4">
        <v>0</v>
      </c>
      <c r="AJ189" s="4">
        <v>0</v>
      </c>
      <c r="AK189" s="4">
        <v>201.22200000000001</v>
      </c>
      <c r="AL189" s="4">
        <v>93.013999999999996</v>
      </c>
      <c r="AM189" s="4">
        <v>22.939</v>
      </c>
      <c r="AN189" s="4">
        <v>143.98599999999999</v>
      </c>
      <c r="AO189" s="4">
        <v>70.447999999999993</v>
      </c>
      <c r="AP189" s="4">
        <v>60.905000000000001</v>
      </c>
      <c r="AQ189" s="4">
        <v>49.756999999999998</v>
      </c>
      <c r="AR189" s="4">
        <v>46.892000000000003</v>
      </c>
      <c r="AS189" s="4">
        <v>129.99100000000001</v>
      </c>
      <c r="AT189" s="4">
        <v>160.35</v>
      </c>
      <c r="AU189" s="4">
        <v>214.23099999999999</v>
      </c>
      <c r="AV189" s="4">
        <v>39.76</v>
      </c>
      <c r="AW189" s="4">
        <v>15.46</v>
      </c>
      <c r="AX189" s="4">
        <v>0</v>
      </c>
      <c r="AY189" s="4">
        <v>0</v>
      </c>
      <c r="AZ189" s="4">
        <v>0</v>
      </c>
      <c r="BA189" s="4">
        <v>47.854999999999997</v>
      </c>
      <c r="BB189" s="4">
        <v>9.8360000000000003</v>
      </c>
      <c r="BC189" s="4">
        <v>3.367</v>
      </c>
      <c r="BD189" s="4">
        <v>91.201999999999998</v>
      </c>
      <c r="BE189" s="4"/>
      <c r="BF189" s="51"/>
      <c r="BG189" s="152">
        <v>103.029</v>
      </c>
      <c r="BH189" s="152">
        <v>13.236000000000001</v>
      </c>
      <c r="BI189" s="152">
        <v>31.861999999999998</v>
      </c>
      <c r="BJ189" s="152">
        <v>45.536999999999999</v>
      </c>
      <c r="BK189" s="152">
        <v>0</v>
      </c>
      <c r="BL189" s="152">
        <v>10.23</v>
      </c>
      <c r="BM189" s="1438">
        <v>39.341999999999999</v>
      </c>
    </row>
    <row r="190" spans="1:65" x14ac:dyDescent="0.25">
      <c r="A190" s="37" t="s">
        <v>216</v>
      </c>
      <c r="B190" s="19" t="s">
        <v>47</v>
      </c>
      <c r="C190" s="63">
        <f>SUM(V190                                                                                                                                                                                                                        : INDEX(V190:AG190,$B$2))</f>
        <v>680.07999999999993</v>
      </c>
      <c r="D190" s="63">
        <f>SUM(AH190                                                                                                                                                                                                                         : INDEX(AH190:AS190,$B$2))</f>
        <v>1793.79</v>
      </c>
      <c r="E190" s="63">
        <f>SUM(AT190                                                                                                                                                                                                                        : INDEX(AT190:BE190,$B$2))</f>
        <v>1930.4909999999998</v>
      </c>
      <c r="F190" s="63">
        <f>SUM(BG190                                                                                                                                                                                                                          : INDEX(BG190:BR190,$B$2))</f>
        <v>1080.1990000000001</v>
      </c>
      <c r="H190" s="4">
        <f t="shared" si="288"/>
        <v>83.137</v>
      </c>
      <c r="I190" s="4">
        <f t="shared" si="278"/>
        <v>360.28499999999997</v>
      </c>
      <c r="J190" s="4">
        <f t="shared" si="289"/>
        <v>651.71500000000003</v>
      </c>
      <c r="K190" s="4">
        <f t="shared" si="279"/>
        <v>1023.6852999999999</v>
      </c>
      <c r="L190" s="4">
        <f t="shared" si="280"/>
        <v>796.95900000000006</v>
      </c>
      <c r="M190" s="4">
        <f t="shared" si="281"/>
        <v>824.51400000000001</v>
      </c>
      <c r="N190" s="4">
        <f t="shared" si="282"/>
        <v>810.89100000000008</v>
      </c>
      <c r="O190" s="4">
        <f t="shared" si="283"/>
        <v>1953.2255</v>
      </c>
      <c r="P190" s="4">
        <f t="shared" si="284"/>
        <v>811.3309999999999</v>
      </c>
      <c r="Q190" s="4">
        <f t="shared" si="285"/>
        <v>614.63</v>
      </c>
      <c r="R190" s="4">
        <f t="shared" si="286"/>
        <v>1202.0535</v>
      </c>
      <c r="S190" s="4">
        <f t="shared" si="287"/>
        <v>886.846</v>
      </c>
      <c r="T190" s="152">
        <f t="shared" si="290"/>
        <v>269.53300000000002</v>
      </c>
      <c r="V190" s="4">
        <v>66.138000000000005</v>
      </c>
      <c r="W190" s="4">
        <v>0</v>
      </c>
      <c r="X190" s="4">
        <v>16.998999999999999</v>
      </c>
      <c r="Y190" s="4">
        <v>20.236000000000001</v>
      </c>
      <c r="Z190" s="4">
        <v>56.5</v>
      </c>
      <c r="AA190" s="4">
        <v>283.54899999999998</v>
      </c>
      <c r="AB190" s="4">
        <v>236.65799999999999</v>
      </c>
      <c r="AC190" s="4">
        <v>273.01</v>
      </c>
      <c r="AD190" s="4">
        <v>142.047</v>
      </c>
      <c r="AE190" s="4">
        <v>104.39700000000001</v>
      </c>
      <c r="AF190" s="4">
        <v>318.65499999999997</v>
      </c>
      <c r="AG190" s="4">
        <v>600.63329999999996</v>
      </c>
      <c r="AH190" s="4">
        <v>319.57299999999998</v>
      </c>
      <c r="AI190" s="4">
        <v>239.946</v>
      </c>
      <c r="AJ190" s="4">
        <v>237.44</v>
      </c>
      <c r="AK190" s="4">
        <v>309.08999999999997</v>
      </c>
      <c r="AL190" s="4">
        <v>296.24700000000001</v>
      </c>
      <c r="AM190" s="4">
        <v>219.17699999999999</v>
      </c>
      <c r="AN190" s="4">
        <v>172.31700000000001</v>
      </c>
      <c r="AO190" s="4">
        <v>271.19600000000003</v>
      </c>
      <c r="AP190" s="4">
        <v>367.37799999999999</v>
      </c>
      <c r="AQ190" s="4">
        <v>311.911</v>
      </c>
      <c r="AR190" s="4">
        <v>569.92150000000004</v>
      </c>
      <c r="AS190" s="4">
        <v>1071.393</v>
      </c>
      <c r="AT190" s="4">
        <v>314.14499999999998</v>
      </c>
      <c r="AU190" s="4">
        <v>149.48599999999999</v>
      </c>
      <c r="AV190" s="4">
        <v>347.7</v>
      </c>
      <c r="AW190" s="4">
        <v>92.86</v>
      </c>
      <c r="AX190" s="4">
        <v>281.77</v>
      </c>
      <c r="AY190" s="4">
        <v>240</v>
      </c>
      <c r="AZ190" s="4">
        <v>504.53</v>
      </c>
      <c r="BA190" s="4">
        <v>242.53299999999999</v>
      </c>
      <c r="BB190" s="4">
        <v>454.9905</v>
      </c>
      <c r="BC190" s="4">
        <v>299.16399999999999</v>
      </c>
      <c r="BD190" s="4">
        <v>224.96799999999999</v>
      </c>
      <c r="BE190" s="4">
        <v>362.714</v>
      </c>
      <c r="BF190" s="51"/>
      <c r="BG190" s="152">
        <v>46.173000000000002</v>
      </c>
      <c r="BH190" s="152">
        <v>83.945999999999998</v>
      </c>
      <c r="BI190" s="152">
        <v>139.41399999999999</v>
      </c>
      <c r="BJ190" s="152">
        <v>159.76300000000001</v>
      </c>
      <c r="BK190" s="152">
        <v>304.44499999999999</v>
      </c>
      <c r="BL190" s="152">
        <v>69.897000000000006</v>
      </c>
      <c r="BM190" s="1438">
        <v>276.56099999999998</v>
      </c>
    </row>
    <row r="191" spans="1:65" x14ac:dyDescent="0.25">
      <c r="A191" s="37" t="s">
        <v>217</v>
      </c>
      <c r="B191" s="19" t="s">
        <v>48</v>
      </c>
      <c r="C191" s="63">
        <f>SUM(V191                                                                                                                                                                                                                        : INDEX(V191:AG191,$B$2))</f>
        <v>7163.5532999999996</v>
      </c>
      <c r="D191" s="63">
        <f>SUM(AH191                                                                                                                                                                                                                         : INDEX(AH191:AS191,$B$2))</f>
        <v>34756.073800000013</v>
      </c>
      <c r="E191" s="63">
        <f>SUM(AT191                                                                                                                                                                                                                        : INDEX(AT191:BE191,$B$2))</f>
        <v>51825.000400000121</v>
      </c>
      <c r="F191" s="63">
        <f>SUM(BG191                                                                                                                                                                                                                          : INDEX(BG191:BR191,$B$2))</f>
        <v>52521.173800000004</v>
      </c>
      <c r="H191" s="4">
        <f t="shared" si="288"/>
        <v>2274.9189999999999</v>
      </c>
      <c r="I191" s="4">
        <f t="shared" si="278"/>
        <v>3117.7154</v>
      </c>
      <c r="J191" s="4">
        <f t="shared" si="289"/>
        <v>6026.1945999999998</v>
      </c>
      <c r="K191" s="4">
        <f t="shared" si="279"/>
        <v>11375.6047</v>
      </c>
      <c r="L191" s="4">
        <f t="shared" si="280"/>
        <v>14554.666200000009</v>
      </c>
      <c r="M191" s="4">
        <f t="shared" si="281"/>
        <v>14159.496600000009</v>
      </c>
      <c r="N191" s="4">
        <f t="shared" si="282"/>
        <v>20218.341700000019</v>
      </c>
      <c r="O191" s="4">
        <f t="shared" si="283"/>
        <v>31247.028400000003</v>
      </c>
      <c r="P191" s="4">
        <f t="shared" si="284"/>
        <v>26242.460400000116</v>
      </c>
      <c r="Q191" s="4">
        <f t="shared" si="285"/>
        <v>18948.14</v>
      </c>
      <c r="R191" s="4">
        <f t="shared" si="286"/>
        <v>23990.506000000001</v>
      </c>
      <c r="S191" s="4">
        <f t="shared" si="287"/>
        <v>29376.698799999998</v>
      </c>
      <c r="T191" s="152">
        <f t="shared" si="290"/>
        <v>25319.8946</v>
      </c>
      <c r="V191" s="4">
        <v>933.43700000000001</v>
      </c>
      <c r="W191" s="4">
        <v>600.774</v>
      </c>
      <c r="X191" s="4">
        <v>740.70799999999997</v>
      </c>
      <c r="Y191" s="4">
        <v>751.96699999999998</v>
      </c>
      <c r="Z191" s="4">
        <v>923.72069999999997</v>
      </c>
      <c r="AA191" s="4">
        <v>1442.0277000000001</v>
      </c>
      <c r="AB191" s="4">
        <v>1770.9188999999999</v>
      </c>
      <c r="AC191" s="4">
        <v>1984.5477000000001</v>
      </c>
      <c r="AD191" s="4">
        <v>2270.7280000000001</v>
      </c>
      <c r="AE191" s="4">
        <v>2925.8108000000002</v>
      </c>
      <c r="AF191" s="4">
        <v>3325.6662000000001</v>
      </c>
      <c r="AG191" s="4">
        <v>5124.1277</v>
      </c>
      <c r="AH191" s="4">
        <v>5412.3084000000099</v>
      </c>
      <c r="AI191" s="4">
        <v>4895.1165000000001</v>
      </c>
      <c r="AJ191" s="4">
        <v>4247.2412999999997</v>
      </c>
      <c r="AK191" s="4">
        <v>3899.7964999999999</v>
      </c>
      <c r="AL191" s="4">
        <v>4261.2233999999999</v>
      </c>
      <c r="AM191" s="4">
        <v>5998.4767000000102</v>
      </c>
      <c r="AN191" s="4">
        <v>6041.9110000000001</v>
      </c>
      <c r="AO191" s="4">
        <v>6320.8250000000098</v>
      </c>
      <c r="AP191" s="4">
        <v>7855.6057000000101</v>
      </c>
      <c r="AQ191" s="4">
        <v>7879.433</v>
      </c>
      <c r="AR191" s="4">
        <v>10146.1155</v>
      </c>
      <c r="AS191" s="4">
        <v>13221.4799</v>
      </c>
      <c r="AT191" s="4">
        <v>12042.558000000099</v>
      </c>
      <c r="AU191" s="4">
        <v>8075.3524000000198</v>
      </c>
      <c r="AV191" s="4">
        <v>6124.55</v>
      </c>
      <c r="AW191" s="4">
        <v>5210.24</v>
      </c>
      <c r="AX191" s="4">
        <v>6173.05</v>
      </c>
      <c r="AY191" s="4">
        <v>7564.85</v>
      </c>
      <c r="AZ191" s="4">
        <v>6634.4</v>
      </c>
      <c r="BA191" s="4">
        <v>8555.0669999999991</v>
      </c>
      <c r="BB191" s="4">
        <v>8801.0390000000007</v>
      </c>
      <c r="BC191" s="4">
        <v>8195.5360000000001</v>
      </c>
      <c r="BD191" s="4">
        <v>10068.408799999999</v>
      </c>
      <c r="BE191" s="4">
        <v>11112.754000000001</v>
      </c>
      <c r="BF191" s="51"/>
      <c r="BG191" s="152">
        <v>11422.1777</v>
      </c>
      <c r="BH191" s="152">
        <v>7641.3180000000002</v>
      </c>
      <c r="BI191" s="152">
        <v>6256.3989000000001</v>
      </c>
      <c r="BJ191" s="152">
        <v>6166.1968999999999</v>
      </c>
      <c r="BK191" s="152">
        <v>6858.9534000000003</v>
      </c>
      <c r="BL191" s="152">
        <v>7064.7588999999998</v>
      </c>
      <c r="BM191" s="1438">
        <v>7111.37</v>
      </c>
    </row>
    <row r="192" spans="1:65" x14ac:dyDescent="0.25">
      <c r="A192" s="37" t="s">
        <v>218</v>
      </c>
      <c r="B192" s="19" t="s">
        <v>49</v>
      </c>
      <c r="C192" s="63">
        <f>SUM(V192                                                                                                                                                                                                                        : INDEX(V192:AG192,$B$2))</f>
        <v>0</v>
      </c>
      <c r="D192" s="63">
        <f>SUM(AH192                                                                                                                                                                                                                         : INDEX(AH192:AS192,$B$2))</f>
        <v>0</v>
      </c>
      <c r="E192" s="63">
        <f>SUM(AT192                                                                                                                                                                                                                        : INDEX(AT192:BE192,$B$2))</f>
        <v>30542.582399999999</v>
      </c>
      <c r="F192" s="63">
        <f>SUM(BG192                                                                                                                                                                                                                          : INDEX(BG192:BR192,$B$2))</f>
        <v>80207.404999999999</v>
      </c>
      <c r="H192" s="4">
        <f t="shared" si="288"/>
        <v>0</v>
      </c>
      <c r="I192" s="4">
        <f t="shared" si="278"/>
        <v>0</v>
      </c>
      <c r="J192" s="4">
        <f t="shared" si="289"/>
        <v>0</v>
      </c>
      <c r="K192" s="4">
        <f t="shared" si="279"/>
        <v>0</v>
      </c>
      <c r="L192" s="4">
        <f t="shared" si="280"/>
        <v>0</v>
      </c>
      <c r="M192" s="4">
        <f t="shared" si="281"/>
        <v>0</v>
      </c>
      <c r="N192" s="4">
        <f t="shared" si="282"/>
        <v>0</v>
      </c>
      <c r="O192" s="4">
        <f t="shared" si="283"/>
        <v>0</v>
      </c>
      <c r="P192" s="4">
        <f t="shared" si="284"/>
        <v>6667.0324000000001</v>
      </c>
      <c r="Q192" s="4">
        <f t="shared" si="285"/>
        <v>16745.62</v>
      </c>
      <c r="R192" s="4">
        <f>SUM(AZ192:BB192)</f>
        <v>24569.004999999997</v>
      </c>
      <c r="S192" s="4">
        <f t="shared" si="287"/>
        <v>31109.897199999999</v>
      </c>
      <c r="T192" s="152">
        <f t="shared" si="290"/>
        <v>30594.213900000002</v>
      </c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>
        <v>3527.4623999999999</v>
      </c>
      <c r="AV192" s="4">
        <v>3139.57</v>
      </c>
      <c r="AW192" s="4">
        <v>4080.66</v>
      </c>
      <c r="AX192" s="4">
        <v>6196.35</v>
      </c>
      <c r="AY192" s="4">
        <v>6468.61</v>
      </c>
      <c r="AZ192" s="4">
        <v>7129.93</v>
      </c>
      <c r="BA192" s="4">
        <v>9370.8310000000001</v>
      </c>
      <c r="BB192" s="4">
        <v>8068.2439999999997</v>
      </c>
      <c r="BC192" s="4">
        <v>7515.0720000000001</v>
      </c>
      <c r="BD192" s="4">
        <v>12108.8562</v>
      </c>
      <c r="BE192" s="4">
        <v>11485.968999999999</v>
      </c>
      <c r="BF192" s="51"/>
      <c r="BG192" s="152">
        <v>11330.557000000001</v>
      </c>
      <c r="BH192" s="152">
        <v>9521.2098999999998</v>
      </c>
      <c r="BI192" s="152">
        <v>9742.4470000000001</v>
      </c>
      <c r="BJ192" s="152">
        <v>10943.7888</v>
      </c>
      <c r="BK192" s="152">
        <v>13108.8213</v>
      </c>
      <c r="BL192" s="152">
        <v>12375.002</v>
      </c>
      <c r="BM192" s="1438">
        <v>13185.579</v>
      </c>
    </row>
    <row r="193" spans="1:65" x14ac:dyDescent="0.25">
      <c r="A193" s="37" t="s">
        <v>354</v>
      </c>
      <c r="B193" s="3" t="s">
        <v>150</v>
      </c>
      <c r="C193" s="63">
        <f>SUM(V193                                                                                                                                                                                                                        : INDEX(V193:AG193,$B$2))</f>
        <v>10443.9553</v>
      </c>
      <c r="D193" s="63">
        <f>SUM(AH193                                                                                                                                                                                                                         : INDEX(AH193:AS193,$B$2))</f>
        <v>56680.379500000025</v>
      </c>
      <c r="E193" s="63">
        <f>SUM(AT193                                                                                                                                                                                                                         : INDEX(AT193:BE193,$B$2))</f>
        <v>87865.02490000012</v>
      </c>
      <c r="F193" s="63">
        <f>SUM(BG193                                                                                                                                                                                                                          : INDEX(BG193:BR193,$B$2))</f>
        <v>101022.0717</v>
      </c>
      <c r="H193" s="4">
        <f t="shared" si="288"/>
        <v>2937.2310000000002</v>
      </c>
      <c r="I193" s="4">
        <f t="shared" si="278"/>
        <v>4389.4763999999996</v>
      </c>
      <c r="J193" s="4">
        <f t="shared" si="289"/>
        <v>10776.482599999999</v>
      </c>
      <c r="K193" s="4">
        <f t="shared" si="279"/>
        <v>20147.340100000001</v>
      </c>
      <c r="L193" s="4">
        <f t="shared" si="280"/>
        <v>22356.338200000009</v>
      </c>
      <c r="M193" s="4">
        <f t="shared" si="281"/>
        <v>24344.474300000009</v>
      </c>
      <c r="N193" s="4">
        <f t="shared" si="282"/>
        <v>37376.493100000022</v>
      </c>
      <c r="O193" s="4">
        <f t="shared" si="283"/>
        <v>53518.754099999998</v>
      </c>
      <c r="P193" s="4">
        <f t="shared" si="284"/>
        <v>41965.996900000122</v>
      </c>
      <c r="Q193" s="4">
        <f t="shared" si="285"/>
        <v>34139.75</v>
      </c>
      <c r="R193" s="4">
        <f t="shared" si="286"/>
        <v>40118.1705</v>
      </c>
      <c r="S193" s="4">
        <f t="shared" si="287"/>
        <v>48579.860799999995</v>
      </c>
      <c r="T193" s="152">
        <f t="shared" si="290"/>
        <v>45622.366399999999</v>
      </c>
      <c r="V193" s="44">
        <f>SUM(V185:V191)</f>
        <v>1208.5230000000001</v>
      </c>
      <c r="W193" s="44">
        <f>SUM(W185:W191)</f>
        <v>865.48500000000001</v>
      </c>
      <c r="X193" s="44">
        <f>SUM(X185:X191)</f>
        <v>863.22299999999996</v>
      </c>
      <c r="Y193" s="44">
        <f>SUM(Y185:Y191)</f>
        <v>1087.8150000000001</v>
      </c>
      <c r="Z193" s="44">
        <f>SUM(Z185:Z191)</f>
        <v>1220.9326999999998</v>
      </c>
      <c r="AA193" s="44">
        <f t="shared" ref="AA193:AY193" si="291">SUM(AA185:AA191)</f>
        <v>2080.7287000000001</v>
      </c>
      <c r="AB193" s="44">
        <f t="shared" si="291"/>
        <v>3117.2478999999998</v>
      </c>
      <c r="AC193" s="44">
        <f t="shared" si="291"/>
        <v>3599.1496999999999</v>
      </c>
      <c r="AD193" s="44">
        <f t="shared" si="291"/>
        <v>4060.085</v>
      </c>
      <c r="AE193" s="44">
        <f t="shared" si="291"/>
        <v>5043.0773000000008</v>
      </c>
      <c r="AF193" s="44">
        <f t="shared" si="291"/>
        <v>5745.4434000000001</v>
      </c>
      <c r="AG193" s="44">
        <f t="shared" si="291"/>
        <v>9358.8194000000003</v>
      </c>
      <c r="AH193" s="44">
        <f t="shared" si="291"/>
        <v>8517.4644000000098</v>
      </c>
      <c r="AI193" s="44">
        <f t="shared" si="291"/>
        <v>7419.4349999999995</v>
      </c>
      <c r="AJ193" s="44">
        <f t="shared" si="291"/>
        <v>6419.4387999999999</v>
      </c>
      <c r="AK193" s="44">
        <f>SUM(AK185:AK191)</f>
        <v>6675.4500000000007</v>
      </c>
      <c r="AL193" s="44">
        <f t="shared" si="291"/>
        <v>8174.5725999999995</v>
      </c>
      <c r="AM193" s="44">
        <f t="shared" si="291"/>
        <v>9494.4517000000105</v>
      </c>
      <c r="AN193" s="44">
        <f t="shared" si="291"/>
        <v>9979.5669999999991</v>
      </c>
      <c r="AO193" s="44">
        <f t="shared" si="291"/>
        <v>13975.17240000001</v>
      </c>
      <c r="AP193" s="44">
        <f t="shared" si="291"/>
        <v>13421.75370000001</v>
      </c>
      <c r="AQ193" s="44">
        <f t="shared" si="291"/>
        <v>12499.470300000001</v>
      </c>
      <c r="AR193" s="44">
        <f t="shared" si="291"/>
        <v>18895.627900000007</v>
      </c>
      <c r="AS193" s="44">
        <f t="shared" si="291"/>
        <v>22123.655899999991</v>
      </c>
      <c r="AT193" s="44">
        <f t="shared" si="291"/>
        <v>16756.395000000099</v>
      </c>
      <c r="AU193" s="44">
        <f t="shared" si="291"/>
        <v>15015.20190000002</v>
      </c>
      <c r="AV193" s="44">
        <f t="shared" si="291"/>
        <v>10194.4</v>
      </c>
      <c r="AW193" s="44">
        <f t="shared" si="291"/>
        <v>8684.130000000001</v>
      </c>
      <c r="AX193" s="44">
        <f t="shared" si="291"/>
        <v>12057.46</v>
      </c>
      <c r="AY193" s="44">
        <f t="shared" si="291"/>
        <v>13398.16</v>
      </c>
      <c r="AZ193" s="44">
        <v>11759.278</v>
      </c>
      <c r="BA193" s="44">
        <v>14207.757</v>
      </c>
      <c r="BB193" s="44">
        <v>14151.1355</v>
      </c>
      <c r="BC193" s="44">
        <v>12487.044</v>
      </c>
      <c r="BD193" s="44">
        <v>15604.4998</v>
      </c>
      <c r="BE193" s="44">
        <v>20488.316999999999</v>
      </c>
      <c r="BF193" s="53"/>
      <c r="BG193" s="1244">
        <v>17829.2899</v>
      </c>
      <c r="BH193" s="1244">
        <v>15128.2835</v>
      </c>
      <c r="BI193" s="1244">
        <v>12664.793</v>
      </c>
      <c r="BJ193" s="1244">
        <v>10948.624899999999</v>
      </c>
      <c r="BK193" s="1244">
        <v>13940.419900000001</v>
      </c>
      <c r="BL193" s="1244">
        <v>18548.188399999999</v>
      </c>
      <c r="BM193" s="1244">
        <v>11962.472099999999</v>
      </c>
    </row>
    <row r="194" spans="1:65" x14ac:dyDescent="0.25">
      <c r="A194" s="37" t="s">
        <v>219</v>
      </c>
      <c r="B194" s="3" t="s">
        <v>59</v>
      </c>
      <c r="C194" s="64">
        <f>SUM(C185:C192)</f>
        <v>10443.9553</v>
      </c>
      <c r="D194" s="64">
        <f>SUM(D185:D192)</f>
        <v>56680.379500000017</v>
      </c>
      <c r="E194" s="64">
        <f>SUM(E185:E192)</f>
        <v>118295.48930000012</v>
      </c>
      <c r="F194" s="63">
        <f>SUM(BG194                                                                                                                                                                                                                          : INDEX(BG194:BR194,$B$2))</f>
        <v>181229.4767</v>
      </c>
      <c r="H194" s="4">
        <f t="shared" si="288"/>
        <v>2937.2309999999998</v>
      </c>
      <c r="I194" s="4">
        <f t="shared" si="278"/>
        <v>4389.4763999999996</v>
      </c>
      <c r="J194" s="4">
        <f t="shared" si="289"/>
        <v>10776.482599999999</v>
      </c>
      <c r="K194" s="4">
        <f t="shared" si="279"/>
        <v>20147.340100000001</v>
      </c>
      <c r="L194" s="4">
        <f t="shared" si="280"/>
        <v>22356.338200000009</v>
      </c>
      <c r="M194" s="4">
        <f t="shared" si="281"/>
        <v>24344.474300000009</v>
      </c>
      <c r="N194" s="4">
        <f t="shared" si="282"/>
        <v>37376.4931</v>
      </c>
      <c r="O194" s="4">
        <f t="shared" si="283"/>
        <v>53518.754100000006</v>
      </c>
      <c r="P194" s="4">
        <f t="shared" si="284"/>
        <v>48633.029300000097</v>
      </c>
      <c r="Q194" s="4">
        <f t="shared" si="285"/>
        <v>50885.37</v>
      </c>
      <c r="R194" s="4">
        <f t="shared" si="286"/>
        <v>64575.058499999999</v>
      </c>
      <c r="S194" s="4">
        <f t="shared" si="287"/>
        <v>79689.759000000005</v>
      </c>
      <c r="T194" s="152">
        <f t="shared" si="290"/>
        <v>76216.580300000001</v>
      </c>
      <c r="V194" s="4">
        <v>1208.5229999999999</v>
      </c>
      <c r="W194" s="4">
        <v>865.48500000000001</v>
      </c>
      <c r="X194" s="4">
        <v>863.22299999999996</v>
      </c>
      <c r="Y194" s="4">
        <v>1087.8150000000001</v>
      </c>
      <c r="Z194" s="4">
        <v>1220.9327000000001</v>
      </c>
      <c r="AA194" s="4">
        <v>2080.7287000000001</v>
      </c>
      <c r="AB194" s="4">
        <v>3117.2478999999998</v>
      </c>
      <c r="AC194" s="4">
        <v>3599.1496999999999</v>
      </c>
      <c r="AD194" s="4">
        <v>4060.085</v>
      </c>
      <c r="AE194" s="4">
        <v>5043.0772999999999</v>
      </c>
      <c r="AF194" s="4">
        <v>5745.4434000000001</v>
      </c>
      <c r="AG194" s="4">
        <v>9358.8194000000003</v>
      </c>
      <c r="AH194" s="4">
        <v>8517.4644000000098</v>
      </c>
      <c r="AI194" s="4">
        <v>7419.4350000000004</v>
      </c>
      <c r="AJ194" s="4">
        <v>6419.4387999999999</v>
      </c>
      <c r="AK194" s="4">
        <v>6675.45</v>
      </c>
      <c r="AL194" s="4">
        <v>8174.5726000000004</v>
      </c>
      <c r="AM194" s="4">
        <v>9494.4517000000105</v>
      </c>
      <c r="AN194" s="4">
        <v>9979.5669999999991</v>
      </c>
      <c r="AO194" s="4">
        <v>13975.172399999999</v>
      </c>
      <c r="AP194" s="4">
        <v>13421.753699999999</v>
      </c>
      <c r="AQ194" s="4">
        <v>12499.470300000001</v>
      </c>
      <c r="AR194" s="4">
        <v>18895.627899999999</v>
      </c>
      <c r="AS194" s="4">
        <v>22123.655900000002</v>
      </c>
      <c r="AT194" s="4">
        <v>16756.395000000099</v>
      </c>
      <c r="AU194" s="4">
        <v>18542.6643</v>
      </c>
      <c r="AV194" s="4">
        <v>13333.97</v>
      </c>
      <c r="AW194" s="4">
        <v>12764.79</v>
      </c>
      <c r="AX194" s="4">
        <v>18253.810000000001</v>
      </c>
      <c r="AY194" s="4">
        <v>19866.77</v>
      </c>
      <c r="AZ194" s="4">
        <v>18777.09</v>
      </c>
      <c r="BA194" s="4">
        <v>23578.589</v>
      </c>
      <c r="BB194" s="4">
        <v>22219.379499999999</v>
      </c>
      <c r="BC194" s="4">
        <v>20002.116000000002</v>
      </c>
      <c r="BD194" s="4">
        <v>27713.356</v>
      </c>
      <c r="BE194" s="4">
        <v>31974.287</v>
      </c>
      <c r="BF194" s="51"/>
      <c r="BG194" s="1244">
        <v>29159.8469</v>
      </c>
      <c r="BH194" s="1244">
        <v>24649.493399999999</v>
      </c>
      <c r="BI194" s="1244">
        <v>22407.239999999998</v>
      </c>
      <c r="BJ194" s="1244">
        <v>21892.413699999997</v>
      </c>
      <c r="BK194" s="1244">
        <v>27049.2412</v>
      </c>
      <c r="BL194" s="1244">
        <v>30923.190399999999</v>
      </c>
      <c r="BM194" s="1244">
        <v>25148.051099999997</v>
      </c>
    </row>
    <row r="196" spans="1:65" x14ac:dyDescent="0.25">
      <c r="A196" s="20" t="s">
        <v>363</v>
      </c>
      <c r="B196" s="20" t="s">
        <v>363</v>
      </c>
      <c r="C196" s="1253" t="str">
        <f>$C$3</f>
        <v>YTD '15</v>
      </c>
      <c r="D196" s="1254" t="str">
        <f>$D$3</f>
        <v>YTD '16</v>
      </c>
      <c r="E196" s="1255" t="str">
        <f>$E$3</f>
        <v>YTD '17</v>
      </c>
      <c r="F196" s="1256" t="str">
        <f>$F$3</f>
        <v>YTD '18</v>
      </c>
      <c r="G196" s="2" t="s">
        <v>32</v>
      </c>
      <c r="H196" s="24" t="str">
        <f>$H$3</f>
        <v>Q1 '15</v>
      </c>
      <c r="I196" s="24" t="str">
        <f>$I$3</f>
        <v>Q2 '15</v>
      </c>
      <c r="J196" s="24" t="str">
        <f>$J$3</f>
        <v>Q3 '15</v>
      </c>
      <c r="K196" s="24" t="str">
        <f>$K$3</f>
        <v>Q4 '15</v>
      </c>
      <c r="L196" s="26" t="str">
        <f>$L$3</f>
        <v>Q1 '16</v>
      </c>
      <c r="M196" s="26" t="str">
        <f>$M$3</f>
        <v>Q2 '16</v>
      </c>
      <c r="N196" s="26" t="str">
        <f>$N$3</f>
        <v>Q3 '16</v>
      </c>
      <c r="O196" s="26" t="str">
        <f>$O$3</f>
        <v>Q4 '16</v>
      </c>
      <c r="P196" s="24" t="str">
        <f>$P$3</f>
        <v>Q1 '17</v>
      </c>
      <c r="Q196" s="24" t="str">
        <f>$Q$3</f>
        <v>Q2 '17</v>
      </c>
      <c r="R196" s="24" t="str">
        <f>$R$3</f>
        <v>Q3 '17</v>
      </c>
      <c r="S196" s="24" t="str">
        <f>$S$3</f>
        <v>Q4 '17</v>
      </c>
      <c r="T196" s="1241" t="str">
        <f>$T$3</f>
        <v>Q1'28</v>
      </c>
      <c r="U196" s="16" t="s">
        <v>32</v>
      </c>
      <c r="V196" s="24" t="s">
        <v>0</v>
      </c>
      <c r="W196" s="24" t="s">
        <v>1</v>
      </c>
      <c r="X196" s="24" t="s">
        <v>2</v>
      </c>
      <c r="Y196" s="24" t="s">
        <v>3</v>
      </c>
      <c r="Z196" s="24" t="s">
        <v>4</v>
      </c>
      <c r="AA196" s="24" t="s">
        <v>5</v>
      </c>
      <c r="AB196" s="24" t="s">
        <v>6</v>
      </c>
      <c r="AC196" s="24" t="s">
        <v>7</v>
      </c>
      <c r="AD196" s="24" t="s">
        <v>8</v>
      </c>
      <c r="AE196" s="24" t="s">
        <v>9</v>
      </c>
      <c r="AF196" s="24" t="s">
        <v>10</v>
      </c>
      <c r="AG196" s="24" t="s">
        <v>11</v>
      </c>
      <c r="AH196" s="25" t="s">
        <v>12</v>
      </c>
      <c r="AI196" s="25" t="s">
        <v>13</v>
      </c>
      <c r="AJ196" s="25" t="s">
        <v>14</v>
      </c>
      <c r="AK196" s="25" t="s">
        <v>15</v>
      </c>
      <c r="AL196" s="25" t="s">
        <v>16</v>
      </c>
      <c r="AM196" s="25" t="s">
        <v>17</v>
      </c>
      <c r="AN196" s="25" t="s">
        <v>18</v>
      </c>
      <c r="AO196" s="25" t="s">
        <v>19</v>
      </c>
      <c r="AP196" s="25" t="s">
        <v>20</v>
      </c>
      <c r="AQ196" s="25" t="s">
        <v>21</v>
      </c>
      <c r="AR196" s="25" t="s">
        <v>22</v>
      </c>
      <c r="AS196" s="25" t="s">
        <v>23</v>
      </c>
      <c r="AT196" s="27" t="s">
        <v>24</v>
      </c>
      <c r="AU196" s="27" t="s">
        <v>25</v>
      </c>
      <c r="AV196" s="27" t="s">
        <v>26</v>
      </c>
      <c r="AW196" s="27" t="s">
        <v>27</v>
      </c>
      <c r="AX196" s="27" t="s">
        <v>28</v>
      </c>
      <c r="AY196" s="27" t="s">
        <v>29</v>
      </c>
      <c r="AZ196" s="27" t="s">
        <v>96</v>
      </c>
      <c r="BA196" s="27" t="s">
        <v>97</v>
      </c>
      <c r="BB196" s="27" t="s">
        <v>98</v>
      </c>
      <c r="BC196" s="27" t="s">
        <v>99</v>
      </c>
      <c r="BD196" s="27" t="s">
        <v>100</v>
      </c>
      <c r="BE196" s="27" t="s">
        <v>101</v>
      </c>
      <c r="BF196" s="1400" t="s">
        <v>748</v>
      </c>
      <c r="BG196" s="1241">
        <v>43118</v>
      </c>
      <c r="BH196" s="1241">
        <v>43149</v>
      </c>
      <c r="BI196" s="1241">
        <v>43177</v>
      </c>
      <c r="BJ196" s="1241">
        <v>43208</v>
      </c>
      <c r="BK196" s="1241">
        <v>43238</v>
      </c>
      <c r="BL196" s="1241">
        <v>43269</v>
      </c>
      <c r="BM196" s="1241">
        <v>43299</v>
      </c>
    </row>
    <row r="197" spans="1:65" x14ac:dyDescent="0.25">
      <c r="A197" s="37" t="s">
        <v>364</v>
      </c>
      <c r="B197" s="19" t="s">
        <v>211</v>
      </c>
      <c r="C197" s="63">
        <f>SUM(V197                                                                                                                                                                                                                        : INDEX(V197:AG197,$B$2))</f>
        <v>0</v>
      </c>
      <c r="D197" s="63">
        <f>SUM(AH197                                                                                                                                                                                                                         : INDEX(AH197:AS197,$B$2))</f>
        <v>0</v>
      </c>
      <c r="E197" s="63">
        <f>SUM(AT197                                                                                                                                                                                                                        : INDEX(AT197:BE197,$B$2))</f>
        <v>67239.663</v>
      </c>
      <c r="F197" s="63">
        <f>SUM(BG197                                                                                                                                                                                                                          : INDEX(BG197:BR197,$B$2))</f>
        <v>85433.90095000001</v>
      </c>
      <c r="H197" s="4">
        <f>SUM(V197:X197)</f>
        <v>0</v>
      </c>
      <c r="I197" s="4">
        <f t="shared" ref="I197:I206" si="292">SUM(Y197:AA197)</f>
        <v>0</v>
      </c>
      <c r="J197" s="4">
        <f>SUM(AB197:AD197)</f>
        <v>0</v>
      </c>
      <c r="K197" s="4">
        <f t="shared" ref="K197:K206" si="293">SUM(AE197:AG197)</f>
        <v>0</v>
      </c>
      <c r="L197" s="4">
        <f t="shared" ref="L197:L206" si="294">SUM(AH197:AJ197)</f>
        <v>0</v>
      </c>
      <c r="M197" s="4">
        <f t="shared" ref="M197:M206" si="295">SUM(AK197:AM197)</f>
        <v>0</v>
      </c>
      <c r="N197" s="4">
        <f t="shared" ref="N197:N206" si="296">SUM(AN197:AP197)</f>
        <v>0</v>
      </c>
      <c r="O197" s="4">
        <f t="shared" ref="O197:O206" si="297">SUM(AQ197:AS197)</f>
        <v>0</v>
      </c>
      <c r="P197" s="4">
        <f t="shared" ref="P197:P206" si="298">SUM(AT197:AV197)</f>
        <v>19138.98</v>
      </c>
      <c r="Q197" s="4">
        <f t="shared" ref="Q197:Q206" si="299">SUM(AW197:AY197)</f>
        <v>36194.123500000002</v>
      </c>
      <c r="R197" s="4">
        <f t="shared" ref="R197:R203" si="300">SUM(AZ197:BB197)</f>
        <v>43921.445500000002</v>
      </c>
      <c r="S197" s="4">
        <f t="shared" ref="S197:S206" si="301">SUM(BC197:BE197)</f>
        <v>49312.0069</v>
      </c>
      <c r="T197" s="152">
        <f>SUM(BG197:BI197)</f>
        <v>35265.429510000002</v>
      </c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>
        <v>4045.5320000000002</v>
      </c>
      <c r="AU197" s="4">
        <v>6912.7449999999999</v>
      </c>
      <c r="AV197" s="4">
        <v>8180.7030000000004</v>
      </c>
      <c r="AW197" s="4">
        <v>11061.655000000001</v>
      </c>
      <c r="AX197" s="4">
        <v>11041.5785</v>
      </c>
      <c r="AY197" s="4">
        <v>14090.89</v>
      </c>
      <c r="AZ197" s="4">
        <v>11906.559499999999</v>
      </c>
      <c r="BA197" s="4">
        <v>12811.888000000001</v>
      </c>
      <c r="BB197" s="4">
        <v>19202.998</v>
      </c>
      <c r="BC197" s="4">
        <v>15281.905000000001</v>
      </c>
      <c r="BD197" s="4">
        <v>14215.7925</v>
      </c>
      <c r="BE197" s="4">
        <v>19814.309399999998</v>
      </c>
      <c r="BF197" s="51"/>
      <c r="BG197" s="152">
        <v>9661.5741799999996</v>
      </c>
      <c r="BH197" s="152">
        <v>8773.1776300000001</v>
      </c>
      <c r="BI197" s="152">
        <v>16830.6777</v>
      </c>
      <c r="BJ197" s="152">
        <v>11905.250899999999</v>
      </c>
      <c r="BK197" s="152">
        <v>15465.60642</v>
      </c>
      <c r="BL197" s="152">
        <v>15918.99525</v>
      </c>
      <c r="BM197" s="1438">
        <v>6878.6188700000002</v>
      </c>
    </row>
    <row r="198" spans="1:65" x14ac:dyDescent="0.25">
      <c r="A198" s="37" t="s">
        <v>365</v>
      </c>
      <c r="B198" s="19" t="s">
        <v>43</v>
      </c>
      <c r="C198" s="63">
        <f>SUM(V198                                                                                                                                                                                                                        : INDEX(V198:AG198,$B$2))</f>
        <v>10931.343999999999</v>
      </c>
      <c r="D198" s="63">
        <f>SUM(AH198                                                                                                                                                                                                                         : INDEX(AH198:AS198,$B$2))</f>
        <v>13017.637000000001</v>
      </c>
      <c r="E198" s="63">
        <f>SUM(AT198                                                                                                                                                                                                                        : INDEX(AT198:BE198,$B$2))</f>
        <v>22441.128500000003</v>
      </c>
      <c r="F198" s="63">
        <f>SUM(BG198                                                                                                                                                                                                                          : INDEX(BG198:BR198,$B$2))</f>
        <v>19037.865099999999</v>
      </c>
      <c r="H198" s="4">
        <f t="shared" ref="H198:H206" si="302">SUM(V198:X198)</f>
        <v>2767.8919999999998</v>
      </c>
      <c r="I198" s="4">
        <f t="shared" si="292"/>
        <v>6313.2189999999991</v>
      </c>
      <c r="J198" s="4">
        <f t="shared" ref="J198:J206" si="303">SUM(AB198:AD198)</f>
        <v>5117.7759999999998</v>
      </c>
      <c r="K198" s="4">
        <f t="shared" si="293"/>
        <v>9901.4069999999992</v>
      </c>
      <c r="L198" s="4">
        <f t="shared" si="294"/>
        <v>4926.0750000000007</v>
      </c>
      <c r="M198" s="4">
        <f t="shared" si="295"/>
        <v>6436.8019999999997</v>
      </c>
      <c r="N198" s="4">
        <f t="shared" si="296"/>
        <v>7849.5460000000003</v>
      </c>
      <c r="O198" s="4">
        <f t="shared" si="297"/>
        <v>10401.420999999998</v>
      </c>
      <c r="P198" s="4">
        <f t="shared" si="298"/>
        <v>7217.0480000000007</v>
      </c>
      <c r="Q198" s="4">
        <f t="shared" si="299"/>
        <v>11865.253499999999</v>
      </c>
      <c r="R198" s="4">
        <f t="shared" si="300"/>
        <v>12291.990000000002</v>
      </c>
      <c r="S198" s="4">
        <f t="shared" si="301"/>
        <v>16137.542999999998</v>
      </c>
      <c r="T198" s="152">
        <f t="shared" ref="T198:T206" si="304">SUM(BG198:BI198)</f>
        <v>6884.7137000000002</v>
      </c>
      <c r="V198" s="4">
        <v>723.58100000000002</v>
      </c>
      <c r="W198" s="4">
        <v>364.09500000000003</v>
      </c>
      <c r="X198" s="4">
        <v>1680.2159999999999</v>
      </c>
      <c r="Y198" s="4">
        <v>2805.846</v>
      </c>
      <c r="Z198" s="4">
        <v>1670.1479999999999</v>
      </c>
      <c r="AA198" s="4">
        <v>1837.2249999999999</v>
      </c>
      <c r="AB198" s="4">
        <v>1850.2329999999999</v>
      </c>
      <c r="AC198" s="4">
        <v>1309.444</v>
      </c>
      <c r="AD198" s="4">
        <v>1958.0989999999999</v>
      </c>
      <c r="AE198" s="4">
        <v>1505.48</v>
      </c>
      <c r="AF198" s="4">
        <v>2787.7269999999999</v>
      </c>
      <c r="AG198" s="4">
        <v>5608.2</v>
      </c>
      <c r="AH198" s="4">
        <v>294.68299999999999</v>
      </c>
      <c r="AI198" s="4">
        <v>496.25200000000001</v>
      </c>
      <c r="AJ198" s="4">
        <v>4135.1400000000003</v>
      </c>
      <c r="AK198" s="4">
        <v>2110.4189999999999</v>
      </c>
      <c r="AL198" s="4">
        <v>1590.0609999999999</v>
      </c>
      <c r="AM198" s="4">
        <v>2736.3220000000001</v>
      </c>
      <c r="AN198" s="4">
        <v>1654.76</v>
      </c>
      <c r="AO198" s="4">
        <v>2114.7550000000001</v>
      </c>
      <c r="AP198" s="4">
        <v>4080.0309999999999</v>
      </c>
      <c r="AQ198" s="4">
        <v>1853.681</v>
      </c>
      <c r="AR198" s="4">
        <v>3529.88</v>
      </c>
      <c r="AS198" s="4">
        <v>5017.8599999999997</v>
      </c>
      <c r="AT198" s="4">
        <v>1221.7750000000001</v>
      </c>
      <c r="AU198" s="4">
        <v>2108.953</v>
      </c>
      <c r="AV198" s="4">
        <v>3886.32</v>
      </c>
      <c r="AW198" s="4">
        <v>3767.0279999999998</v>
      </c>
      <c r="AX198" s="4">
        <v>3178.4654999999998</v>
      </c>
      <c r="AY198" s="4">
        <v>4919.76</v>
      </c>
      <c r="AZ198" s="4">
        <v>3358.8270000000002</v>
      </c>
      <c r="BA198" s="4">
        <v>4213.7640000000001</v>
      </c>
      <c r="BB198" s="4">
        <v>4719.3990000000003</v>
      </c>
      <c r="BC198" s="4">
        <v>3198.4870000000001</v>
      </c>
      <c r="BD198" s="4">
        <v>4685.8549999999996</v>
      </c>
      <c r="BE198" s="4">
        <v>8253.2009999999991</v>
      </c>
      <c r="BF198" s="51"/>
      <c r="BG198" s="152">
        <v>2498.3548999999998</v>
      </c>
      <c r="BH198" s="152">
        <v>621.49599999999998</v>
      </c>
      <c r="BI198" s="152">
        <v>3764.8627999999999</v>
      </c>
      <c r="BJ198" s="152">
        <v>1839.82</v>
      </c>
      <c r="BK198" s="152">
        <v>2262.2559000000001</v>
      </c>
      <c r="BL198" s="152">
        <v>4661.2430999999997</v>
      </c>
      <c r="BM198" s="1438">
        <v>3389.8323999999998</v>
      </c>
    </row>
    <row r="199" spans="1:65" x14ac:dyDescent="0.25">
      <c r="A199" s="37" t="s">
        <v>366</v>
      </c>
      <c r="B199" s="19" t="s">
        <v>44</v>
      </c>
      <c r="C199" s="63">
        <f>SUM(V199                                                                                                                                                                                                                        : INDEX(V199:AG199,$B$2))</f>
        <v>11824.420000000002</v>
      </c>
      <c r="D199" s="63">
        <f>SUM(AH199                                                                                                                                                                                                                         : INDEX(AH199:AS199,$B$2))</f>
        <v>10851.437</v>
      </c>
      <c r="E199" s="63">
        <f>SUM(AT199                                                                                                                                                                                                                        : INDEX(AT199:BE199,$B$2))</f>
        <v>13469.248</v>
      </c>
      <c r="F199" s="63">
        <f>SUM(BG199                                                                                                                                                                                                                          : INDEX(BG199:BR199,$B$2))</f>
        <v>10121.0764</v>
      </c>
      <c r="H199" s="4">
        <f t="shared" si="302"/>
        <v>3656.2970000000005</v>
      </c>
      <c r="I199" s="4">
        <f t="shared" si="292"/>
        <v>6413.6370000000006</v>
      </c>
      <c r="J199" s="4">
        <f t="shared" si="303"/>
        <v>4624.0550000000003</v>
      </c>
      <c r="K199" s="4">
        <f t="shared" si="293"/>
        <v>6802.0550000000003</v>
      </c>
      <c r="L199" s="4">
        <f t="shared" si="294"/>
        <v>2846.067</v>
      </c>
      <c r="M199" s="4">
        <f t="shared" si="295"/>
        <v>6208.76</v>
      </c>
      <c r="N199" s="4">
        <f t="shared" si="296"/>
        <v>5010.0650000000005</v>
      </c>
      <c r="O199" s="4">
        <f t="shared" si="297"/>
        <v>10790.468000000001</v>
      </c>
      <c r="P199" s="4">
        <f t="shared" si="298"/>
        <v>5563.8279999999995</v>
      </c>
      <c r="Q199" s="4">
        <f t="shared" si="299"/>
        <v>6674.1839999999993</v>
      </c>
      <c r="R199" s="4">
        <f t="shared" si="300"/>
        <v>6767.8140000000003</v>
      </c>
      <c r="S199" s="4">
        <f t="shared" si="301"/>
        <v>6777.7195000000002</v>
      </c>
      <c r="T199" s="152">
        <f t="shared" si="304"/>
        <v>3192.2856999999999</v>
      </c>
      <c r="V199" s="4">
        <v>1352.404</v>
      </c>
      <c r="W199" s="4">
        <v>885.60599999999999</v>
      </c>
      <c r="X199" s="4">
        <v>1418.287</v>
      </c>
      <c r="Y199" s="4">
        <v>2271.1179999999999</v>
      </c>
      <c r="Z199" s="4">
        <v>2188.8290000000002</v>
      </c>
      <c r="AA199" s="4">
        <v>1953.69</v>
      </c>
      <c r="AB199" s="4">
        <v>1754.4860000000001</v>
      </c>
      <c r="AC199" s="4">
        <v>1076.2090000000001</v>
      </c>
      <c r="AD199" s="4">
        <v>1793.36</v>
      </c>
      <c r="AE199" s="4">
        <v>1712.3889999999999</v>
      </c>
      <c r="AF199" s="4">
        <v>1401.847</v>
      </c>
      <c r="AG199" s="4">
        <v>3687.819</v>
      </c>
      <c r="AH199" s="4">
        <v>1487.52</v>
      </c>
      <c r="AI199" s="4">
        <v>276.411</v>
      </c>
      <c r="AJ199" s="4">
        <v>1082.136</v>
      </c>
      <c r="AK199" s="4">
        <v>2276.2489999999998</v>
      </c>
      <c r="AL199" s="4">
        <v>1889.4059999999999</v>
      </c>
      <c r="AM199" s="4">
        <v>2043.105</v>
      </c>
      <c r="AN199" s="4">
        <v>1796.61</v>
      </c>
      <c r="AO199" s="4">
        <v>1060.914</v>
      </c>
      <c r="AP199" s="4">
        <v>2152.5410000000002</v>
      </c>
      <c r="AQ199" s="4">
        <v>3740.8420000000001</v>
      </c>
      <c r="AR199" s="4">
        <v>4035.6750000000002</v>
      </c>
      <c r="AS199" s="4">
        <v>3013.951</v>
      </c>
      <c r="AT199" s="4">
        <v>1370.3530000000001</v>
      </c>
      <c r="AU199" s="4">
        <v>1004.44</v>
      </c>
      <c r="AV199" s="4">
        <v>3189.0349999999999</v>
      </c>
      <c r="AW199" s="4">
        <v>1420.614</v>
      </c>
      <c r="AX199" s="4">
        <v>3137.5810000000001</v>
      </c>
      <c r="AY199" s="4">
        <v>2115.989</v>
      </c>
      <c r="AZ199" s="4">
        <v>1231.2360000000001</v>
      </c>
      <c r="BA199" s="4">
        <v>2761.5749999999998</v>
      </c>
      <c r="BB199" s="4">
        <v>2775.0030000000002</v>
      </c>
      <c r="BC199" s="4">
        <v>2251.0810000000001</v>
      </c>
      <c r="BD199" s="4">
        <v>1389.4459999999999</v>
      </c>
      <c r="BE199" s="4">
        <v>3137.1925000000001</v>
      </c>
      <c r="BF199" s="51"/>
      <c r="BG199" s="152">
        <v>1713.633</v>
      </c>
      <c r="BH199" s="152">
        <v>663.13499999999999</v>
      </c>
      <c r="BI199" s="152">
        <v>815.51769999999999</v>
      </c>
      <c r="BJ199" s="152">
        <v>1610.2964999999999</v>
      </c>
      <c r="BK199" s="152">
        <v>1522.4662000000001</v>
      </c>
      <c r="BL199" s="152">
        <v>1717.6978999999999</v>
      </c>
      <c r="BM199" s="1438">
        <v>2078.3301000000001</v>
      </c>
    </row>
    <row r="200" spans="1:65" x14ac:dyDescent="0.25">
      <c r="A200" s="37" t="s">
        <v>367</v>
      </c>
      <c r="B200" s="19" t="s">
        <v>45</v>
      </c>
      <c r="C200" s="63">
        <f>SUM(V200                                                                                                                                                                                                                        : INDEX(V200:AG200,$B$2))</f>
        <v>16402.602999999999</v>
      </c>
      <c r="D200" s="63">
        <f>SUM(AH200                                                                                                                                                                                                                         : INDEX(AH200:AS200,$B$2))</f>
        <v>14238.291000000001</v>
      </c>
      <c r="E200" s="63">
        <f>SUM(AT200                                                                                                                                                                                                                        : INDEX(AT200:BE200,$B$2))</f>
        <v>17269.094000000001</v>
      </c>
      <c r="F200" s="63">
        <f>SUM(BG200                                                                                                                                                                                                                          : INDEX(BG200:BR200,$B$2))</f>
        <v>13237.827300000001</v>
      </c>
      <c r="H200" s="4">
        <f t="shared" si="302"/>
        <v>5715.4529999999995</v>
      </c>
      <c r="I200" s="4">
        <f t="shared" si="292"/>
        <v>7725.6729999999998</v>
      </c>
      <c r="J200" s="4">
        <f t="shared" si="303"/>
        <v>6576.4089999999997</v>
      </c>
      <c r="K200" s="4">
        <f t="shared" si="293"/>
        <v>8603.5769999999993</v>
      </c>
      <c r="L200" s="4">
        <f t="shared" si="294"/>
        <v>4878.4390000000003</v>
      </c>
      <c r="M200" s="4">
        <f t="shared" si="295"/>
        <v>6587.6170000000002</v>
      </c>
      <c r="N200" s="4">
        <f t="shared" si="296"/>
        <v>6638.1440000000002</v>
      </c>
      <c r="O200" s="4">
        <f t="shared" si="297"/>
        <v>23614.993999999999</v>
      </c>
      <c r="P200" s="4">
        <f t="shared" si="298"/>
        <v>9622.6990000000005</v>
      </c>
      <c r="Q200" s="4">
        <f t="shared" si="299"/>
        <v>6407.9800000000005</v>
      </c>
      <c r="R200" s="4">
        <f t="shared" si="300"/>
        <v>8186.2550000000001</v>
      </c>
      <c r="S200" s="4">
        <f t="shared" si="301"/>
        <v>8204.4434000000001</v>
      </c>
      <c r="T200" s="152">
        <f t="shared" si="304"/>
        <v>6334.38645</v>
      </c>
      <c r="V200" s="4">
        <v>1021.333</v>
      </c>
      <c r="W200" s="4">
        <v>1555.7850000000001</v>
      </c>
      <c r="X200" s="4">
        <v>3138.335</v>
      </c>
      <c r="Y200" s="4">
        <v>1730.223</v>
      </c>
      <c r="Z200" s="4">
        <v>2035.386</v>
      </c>
      <c r="AA200" s="4">
        <v>3960.0639999999999</v>
      </c>
      <c r="AB200" s="4">
        <v>2961.4769999999999</v>
      </c>
      <c r="AC200" s="4">
        <v>1424.9190000000001</v>
      </c>
      <c r="AD200" s="4">
        <v>2190.0129999999999</v>
      </c>
      <c r="AE200" s="4">
        <v>2098.9899999999998</v>
      </c>
      <c r="AF200" s="4">
        <v>3080.4430000000002</v>
      </c>
      <c r="AG200" s="4">
        <v>3424.1439999999998</v>
      </c>
      <c r="AH200" s="4">
        <v>955.476</v>
      </c>
      <c r="AI200" s="4">
        <v>1688.5260000000001</v>
      </c>
      <c r="AJ200" s="4">
        <v>2234.4369999999999</v>
      </c>
      <c r="AK200" s="4">
        <v>844.80100000000004</v>
      </c>
      <c r="AL200" s="4">
        <v>2513.6590000000001</v>
      </c>
      <c r="AM200" s="4">
        <v>3229.1570000000002</v>
      </c>
      <c r="AN200" s="4">
        <v>2772.2350000000001</v>
      </c>
      <c r="AO200" s="4">
        <v>2069.817</v>
      </c>
      <c r="AP200" s="4">
        <v>1796.0920000000001</v>
      </c>
      <c r="AQ200" s="4">
        <v>1288.1099999999999</v>
      </c>
      <c r="AR200" s="4">
        <v>7188.43</v>
      </c>
      <c r="AS200" s="4">
        <v>15138.454</v>
      </c>
      <c r="AT200" s="4">
        <v>2823.7730000000001</v>
      </c>
      <c r="AU200" s="4">
        <v>4470.6319999999996</v>
      </c>
      <c r="AV200" s="4">
        <v>2328.2939999999999</v>
      </c>
      <c r="AW200" s="4">
        <v>1552.604</v>
      </c>
      <c r="AX200" s="4">
        <v>1848.643</v>
      </c>
      <c r="AY200" s="4">
        <v>3006.7330000000002</v>
      </c>
      <c r="AZ200" s="4">
        <v>1238.415</v>
      </c>
      <c r="BA200" s="4">
        <v>1797.269</v>
      </c>
      <c r="BB200" s="4">
        <v>5150.5709999999999</v>
      </c>
      <c r="BC200" s="4">
        <v>1347.3109999999999</v>
      </c>
      <c r="BD200" s="4">
        <v>2482.4870000000001</v>
      </c>
      <c r="BE200" s="4">
        <v>4374.6454000000003</v>
      </c>
      <c r="BF200" s="51"/>
      <c r="BG200" s="152">
        <v>1069.72965</v>
      </c>
      <c r="BH200" s="152">
        <v>1806.9762000000001</v>
      </c>
      <c r="BI200" s="152">
        <v>3457.6806000000001</v>
      </c>
      <c r="BJ200" s="152">
        <v>470.1678</v>
      </c>
      <c r="BK200" s="152">
        <v>2635.8067500000002</v>
      </c>
      <c r="BL200" s="152">
        <v>2780.3566000000001</v>
      </c>
      <c r="BM200" s="1438">
        <v>1017.1097</v>
      </c>
    </row>
    <row r="201" spans="1:65" x14ac:dyDescent="0.25">
      <c r="A201" s="37" t="s">
        <v>368</v>
      </c>
      <c r="B201" s="19" t="s">
        <v>46</v>
      </c>
      <c r="C201" s="63">
        <f>SUM(V201                                                                                                                                                                                                                        : INDEX(V201:AG201,$B$2))</f>
        <v>14622.175000000001</v>
      </c>
      <c r="D201" s="63">
        <f>SUM(AH201                                                                                                                                                                                                                         : INDEX(AH201:AS201,$B$2))</f>
        <v>12307.470500000001</v>
      </c>
      <c r="E201" s="63">
        <f>SUM(AT201                                                                                                                                                                                                                        : INDEX(AT201:BE201,$B$2))</f>
        <v>14138.719499999999</v>
      </c>
      <c r="F201" s="63">
        <f>SUM(BG201                                                                                                                                                                                                                          : INDEX(BG201:BR201,$B$2))</f>
        <v>6673.1898500000007</v>
      </c>
      <c r="H201" s="4">
        <f t="shared" si="302"/>
        <v>3231.9870000000001</v>
      </c>
      <c r="I201" s="4">
        <f t="shared" si="292"/>
        <v>7780.4979999999996</v>
      </c>
      <c r="J201" s="4">
        <f t="shared" si="303"/>
        <v>9762.719000000001</v>
      </c>
      <c r="K201" s="4">
        <f t="shared" si="293"/>
        <v>11260.77</v>
      </c>
      <c r="L201" s="4">
        <f t="shared" si="294"/>
        <v>3444.8665000000001</v>
      </c>
      <c r="M201" s="4">
        <f t="shared" si="295"/>
        <v>7379.3070000000007</v>
      </c>
      <c r="N201" s="4">
        <f t="shared" si="296"/>
        <v>7812.348</v>
      </c>
      <c r="O201" s="4">
        <f t="shared" si="297"/>
        <v>8310.2720000000008</v>
      </c>
      <c r="P201" s="4">
        <f t="shared" si="298"/>
        <v>10559.258</v>
      </c>
      <c r="Q201" s="4">
        <f t="shared" si="299"/>
        <v>3114.232</v>
      </c>
      <c r="R201" s="4">
        <f t="shared" si="300"/>
        <v>2849.3850000000002</v>
      </c>
      <c r="S201" s="4">
        <f t="shared" si="301"/>
        <v>2664.4252999999999</v>
      </c>
      <c r="T201" s="152">
        <f t="shared" si="304"/>
        <v>3889.0830000000001</v>
      </c>
      <c r="V201" s="4">
        <v>546.89599999999996</v>
      </c>
      <c r="W201" s="4">
        <v>750.28</v>
      </c>
      <c r="X201" s="4">
        <v>1934.8109999999999</v>
      </c>
      <c r="Y201" s="4">
        <v>2854.65</v>
      </c>
      <c r="Z201" s="4">
        <v>2118.471</v>
      </c>
      <c r="AA201" s="4">
        <v>2807.377</v>
      </c>
      <c r="AB201" s="4">
        <v>3609.69</v>
      </c>
      <c r="AC201" s="4">
        <v>2259.2440000000001</v>
      </c>
      <c r="AD201" s="4">
        <v>3893.7849999999999</v>
      </c>
      <c r="AE201" s="4">
        <v>2783.2280000000001</v>
      </c>
      <c r="AF201" s="4">
        <v>3153.8690000000001</v>
      </c>
      <c r="AG201" s="4">
        <v>5323.6729999999998</v>
      </c>
      <c r="AH201" s="4">
        <v>615.26199999999994</v>
      </c>
      <c r="AI201" s="4">
        <v>586.93650000000002</v>
      </c>
      <c r="AJ201" s="4">
        <v>2242.6680000000001</v>
      </c>
      <c r="AK201" s="4">
        <v>4556.6620000000003</v>
      </c>
      <c r="AL201" s="4">
        <v>1419.8579999999999</v>
      </c>
      <c r="AM201" s="4">
        <v>1402.787</v>
      </c>
      <c r="AN201" s="4">
        <v>1483.297</v>
      </c>
      <c r="AO201" s="4">
        <v>2428.3919999999998</v>
      </c>
      <c r="AP201" s="4">
        <v>3900.6590000000001</v>
      </c>
      <c r="AQ201" s="4">
        <v>3858.0970000000002</v>
      </c>
      <c r="AR201" s="4">
        <v>1922.123</v>
      </c>
      <c r="AS201" s="4">
        <v>2530.0520000000001</v>
      </c>
      <c r="AT201" s="4">
        <v>1309.0219999999999</v>
      </c>
      <c r="AU201" s="4">
        <v>4014.2109999999998</v>
      </c>
      <c r="AV201" s="4">
        <v>5236.0249999999996</v>
      </c>
      <c r="AW201" s="4">
        <v>1111.3119999999999</v>
      </c>
      <c r="AX201" s="4">
        <v>971.91399999999999</v>
      </c>
      <c r="AY201" s="4">
        <v>1031.0060000000001</v>
      </c>
      <c r="AZ201" s="4">
        <v>465.22949999999997</v>
      </c>
      <c r="BA201" s="4">
        <v>869.04</v>
      </c>
      <c r="BB201" s="4">
        <v>1515.1155000000001</v>
      </c>
      <c r="BC201" s="4">
        <v>370.911</v>
      </c>
      <c r="BD201" s="4">
        <v>586.05489999999998</v>
      </c>
      <c r="BE201" s="4">
        <v>1707.4594</v>
      </c>
      <c r="BF201" s="51"/>
      <c r="BG201" s="152">
        <v>1188.9131</v>
      </c>
      <c r="BH201" s="152">
        <v>662.86800000000005</v>
      </c>
      <c r="BI201" s="152">
        <v>2037.3018999999999</v>
      </c>
      <c r="BJ201" s="152">
        <v>823.06920000000002</v>
      </c>
      <c r="BK201" s="152">
        <v>827.35614999999996</v>
      </c>
      <c r="BL201" s="152">
        <v>588.20150000000001</v>
      </c>
      <c r="BM201" s="1438">
        <v>545.48</v>
      </c>
    </row>
    <row r="202" spans="1:65" x14ac:dyDescent="0.25">
      <c r="A202" s="37" t="s">
        <v>369</v>
      </c>
      <c r="B202" s="19" t="s">
        <v>47</v>
      </c>
      <c r="C202" s="63">
        <f>SUM(V202                                                                                                                                                                                                                        : INDEX(V202:AG202,$B$2))</f>
        <v>18430.817000000003</v>
      </c>
      <c r="D202" s="63">
        <f>SUM(AH202                                                                                                                                                                                                                         : INDEX(AH202:AS202,$B$2))</f>
        <v>17924.672999999999</v>
      </c>
      <c r="E202" s="63">
        <f>SUM(AT202                                                                                                                                                                                                                        : INDEX(AT202:BE202,$B$2))</f>
        <v>17831.931</v>
      </c>
      <c r="F202" s="63">
        <f>SUM(BG202                                                                                                                                                                                                                          : INDEX(BG202:BR202,$B$2))</f>
        <v>6864.7351399999998</v>
      </c>
      <c r="H202" s="4">
        <f t="shared" si="302"/>
        <v>3662.6949999999997</v>
      </c>
      <c r="I202" s="4">
        <f t="shared" si="292"/>
        <v>10786.455000000002</v>
      </c>
      <c r="J202" s="4">
        <f t="shared" si="303"/>
        <v>11671.3</v>
      </c>
      <c r="K202" s="4">
        <f t="shared" si="293"/>
        <v>21654.8475</v>
      </c>
      <c r="L202" s="4">
        <f t="shared" si="294"/>
        <v>7231.192</v>
      </c>
      <c r="M202" s="4">
        <f t="shared" si="295"/>
        <v>8236.8220000000001</v>
      </c>
      <c r="N202" s="4">
        <f t="shared" si="296"/>
        <v>7889.5499999999993</v>
      </c>
      <c r="O202" s="4">
        <f t="shared" si="297"/>
        <v>14984.851999999999</v>
      </c>
      <c r="P202" s="4">
        <f t="shared" si="298"/>
        <v>2911.942</v>
      </c>
      <c r="Q202" s="4">
        <f t="shared" si="299"/>
        <v>13146.238000000001</v>
      </c>
      <c r="R202" s="4">
        <f t="shared" si="300"/>
        <v>5793.58</v>
      </c>
      <c r="S202" s="4">
        <f t="shared" si="301"/>
        <v>1817.7051000000001</v>
      </c>
      <c r="T202" s="152">
        <f t="shared" si="304"/>
        <v>3132.1768000000002</v>
      </c>
      <c r="V202" s="4">
        <v>986.86400000000003</v>
      </c>
      <c r="W202" s="4">
        <v>1091.9469999999999</v>
      </c>
      <c r="X202" s="4">
        <v>1583.884</v>
      </c>
      <c r="Y202" s="4">
        <v>2822.7440000000001</v>
      </c>
      <c r="Z202" s="4">
        <v>2234.4369999999999</v>
      </c>
      <c r="AA202" s="4">
        <v>5729.2740000000003</v>
      </c>
      <c r="AB202" s="4">
        <v>3981.6669999999999</v>
      </c>
      <c r="AC202" s="4">
        <v>2010.095</v>
      </c>
      <c r="AD202" s="4">
        <v>5679.5379999999996</v>
      </c>
      <c r="AE202" s="4">
        <v>4507.7785000000003</v>
      </c>
      <c r="AF202" s="4">
        <v>7016.7659999999996</v>
      </c>
      <c r="AG202" s="4">
        <v>10130.303</v>
      </c>
      <c r="AH202" s="4">
        <v>1630.3610000000001</v>
      </c>
      <c r="AI202" s="4">
        <v>1822.9280000000001</v>
      </c>
      <c r="AJ202" s="4">
        <v>3777.9029999999998</v>
      </c>
      <c r="AK202" s="4">
        <v>2925.087</v>
      </c>
      <c r="AL202" s="4">
        <v>2350.1129999999998</v>
      </c>
      <c r="AM202" s="4">
        <v>2961.6219999999998</v>
      </c>
      <c r="AN202" s="4">
        <v>2456.6590000000001</v>
      </c>
      <c r="AO202" s="4">
        <v>2404.4650000000001</v>
      </c>
      <c r="AP202" s="4">
        <v>3028.4259999999999</v>
      </c>
      <c r="AQ202" s="4">
        <v>2633.2429999999999</v>
      </c>
      <c r="AR202" s="4">
        <v>5054.4679999999998</v>
      </c>
      <c r="AS202" s="4">
        <v>7297.1409999999996</v>
      </c>
      <c r="AT202" s="4">
        <v>692.01400000000001</v>
      </c>
      <c r="AU202" s="4">
        <v>915.94600000000003</v>
      </c>
      <c r="AV202" s="4">
        <v>1303.982</v>
      </c>
      <c r="AW202" s="4">
        <v>2518.9430000000002</v>
      </c>
      <c r="AX202" s="4">
        <v>7874.067</v>
      </c>
      <c r="AY202" s="4">
        <v>2753.2280000000001</v>
      </c>
      <c r="AZ202" s="4">
        <v>1773.751</v>
      </c>
      <c r="BA202" s="4">
        <v>1653.1210000000001</v>
      </c>
      <c r="BB202" s="4">
        <v>2366.7080000000001</v>
      </c>
      <c r="BC202" s="4">
        <v>452.44799999999998</v>
      </c>
      <c r="BD202" s="4">
        <v>404.87610000000001</v>
      </c>
      <c r="BE202" s="4">
        <v>960.38099999999997</v>
      </c>
      <c r="BF202" s="51"/>
      <c r="BG202" s="152">
        <v>572.94380000000001</v>
      </c>
      <c r="BH202" s="152">
        <v>942.54859999999996</v>
      </c>
      <c r="BI202" s="152">
        <v>1616.6844000000001</v>
      </c>
      <c r="BJ202" s="152">
        <v>800.78520000000003</v>
      </c>
      <c r="BK202" s="152">
        <v>823.75789999999995</v>
      </c>
      <c r="BL202" s="152">
        <v>951.21635000000003</v>
      </c>
      <c r="BM202" s="1438">
        <v>1156.79889</v>
      </c>
    </row>
    <row r="203" spans="1:65" x14ac:dyDescent="0.25">
      <c r="A203" s="37" t="s">
        <v>370</v>
      </c>
      <c r="B203" s="19" t="s">
        <v>48</v>
      </c>
      <c r="C203" s="63">
        <f>SUM(V203                                                                                                                                                                                                                        : INDEX(V203:AG203,$B$2))</f>
        <v>6662.1720000000005</v>
      </c>
      <c r="D203" s="63">
        <f>SUM(AH203                                                                                                                                                                                                                         : INDEX(AH203:AS203,$B$2))</f>
        <v>24941.637499999997</v>
      </c>
      <c r="E203" s="63">
        <f>SUM(AT203                                                                                                                                                                                                                        : INDEX(AT203:BE203,$B$2))</f>
        <v>15532.682500000001</v>
      </c>
      <c r="F203" s="63">
        <f>SUM(BG203                                                                                                                                                                                                                          : INDEX(BG203:BR203,$B$2))</f>
        <v>10555.759840000001</v>
      </c>
      <c r="H203" s="4">
        <f t="shared" si="302"/>
        <v>1509.6179999999999</v>
      </c>
      <c r="I203" s="4">
        <f t="shared" si="292"/>
        <v>3067.3919999999998</v>
      </c>
      <c r="J203" s="4">
        <f t="shared" si="303"/>
        <v>9320.02</v>
      </c>
      <c r="K203" s="4">
        <f t="shared" si="293"/>
        <v>10068.192500000001</v>
      </c>
      <c r="L203" s="4">
        <f t="shared" si="294"/>
        <v>7639.9135000000006</v>
      </c>
      <c r="M203" s="4">
        <f t="shared" si="295"/>
        <v>13381.338</v>
      </c>
      <c r="N203" s="4">
        <f t="shared" si="296"/>
        <v>12309.034</v>
      </c>
      <c r="O203" s="4">
        <f t="shared" si="297"/>
        <v>21420.438000000002</v>
      </c>
      <c r="P203" s="4">
        <f t="shared" si="298"/>
        <v>5622.43</v>
      </c>
      <c r="Q203" s="4">
        <f t="shared" si="299"/>
        <v>7086.7685000000001</v>
      </c>
      <c r="R203" s="4">
        <f t="shared" si="300"/>
        <v>8098.543099999999</v>
      </c>
      <c r="S203" s="4">
        <f t="shared" si="301"/>
        <v>8655.5400999999983</v>
      </c>
      <c r="T203" s="152">
        <f t="shared" si="304"/>
        <v>3042.4431999999997</v>
      </c>
      <c r="V203" s="4">
        <v>348.20400000000001</v>
      </c>
      <c r="W203" s="4">
        <v>412.59899999999999</v>
      </c>
      <c r="X203" s="4">
        <v>748.81500000000005</v>
      </c>
      <c r="Y203" s="4">
        <v>526.02499999999998</v>
      </c>
      <c r="Z203" s="4">
        <v>853.024</v>
      </c>
      <c r="AA203" s="4">
        <v>1688.3430000000001</v>
      </c>
      <c r="AB203" s="4">
        <v>2085.1619999999998</v>
      </c>
      <c r="AC203" s="4">
        <v>1653.011</v>
      </c>
      <c r="AD203" s="4">
        <v>5581.8469999999998</v>
      </c>
      <c r="AE203" s="4">
        <v>996.74850000000004</v>
      </c>
      <c r="AF203" s="4">
        <v>3304.5230000000001</v>
      </c>
      <c r="AG203" s="4">
        <v>5766.9210000000003</v>
      </c>
      <c r="AH203" s="4">
        <v>1775.635</v>
      </c>
      <c r="AI203" s="4">
        <v>2218.8474999999999</v>
      </c>
      <c r="AJ203" s="4">
        <v>3645.431</v>
      </c>
      <c r="AK203" s="4">
        <v>5138.4309999999996</v>
      </c>
      <c r="AL203" s="4">
        <v>3476.8470000000002</v>
      </c>
      <c r="AM203" s="4">
        <v>4766.0600000000004</v>
      </c>
      <c r="AN203" s="4">
        <v>3920.386</v>
      </c>
      <c r="AO203" s="4">
        <v>3380.2</v>
      </c>
      <c r="AP203" s="4">
        <v>5008.4480000000003</v>
      </c>
      <c r="AQ203" s="4">
        <v>4133.5420000000004</v>
      </c>
      <c r="AR203" s="4">
        <v>5544.9189999999999</v>
      </c>
      <c r="AS203" s="4">
        <v>11741.977000000001</v>
      </c>
      <c r="AT203" s="4">
        <v>1738.674</v>
      </c>
      <c r="AU203" s="4">
        <v>1590.259</v>
      </c>
      <c r="AV203" s="4">
        <v>2293.4969999999998</v>
      </c>
      <c r="AW203" s="4">
        <v>2155.54</v>
      </c>
      <c r="AX203" s="4">
        <v>2562.1015000000002</v>
      </c>
      <c r="AY203" s="4">
        <v>2369.127</v>
      </c>
      <c r="AZ203" s="4">
        <v>2823.4839999999999</v>
      </c>
      <c r="BA203" s="4">
        <v>2467.3429999999998</v>
      </c>
      <c r="BB203" s="4">
        <v>2807.7161000000001</v>
      </c>
      <c r="BC203" s="4">
        <v>1974.4179999999999</v>
      </c>
      <c r="BD203" s="4">
        <v>2561.8074999999999</v>
      </c>
      <c r="BE203" s="4">
        <v>4119.3145999999997</v>
      </c>
      <c r="BF203" s="51"/>
      <c r="BG203" s="152">
        <v>879.71069999999997</v>
      </c>
      <c r="BH203" s="152">
        <v>619.90009999999995</v>
      </c>
      <c r="BI203" s="152">
        <v>1542.8324</v>
      </c>
      <c r="BJ203" s="152">
        <v>1367.4652000000001</v>
      </c>
      <c r="BK203" s="152">
        <v>2255.2505099999998</v>
      </c>
      <c r="BL203" s="152">
        <v>2441.9062600000002</v>
      </c>
      <c r="BM203" s="1438">
        <v>1448.6946700000001</v>
      </c>
    </row>
    <row r="204" spans="1:65" x14ac:dyDescent="0.25">
      <c r="A204" s="37" t="s">
        <v>371</v>
      </c>
      <c r="B204" s="19" t="s">
        <v>49</v>
      </c>
      <c r="C204" s="63">
        <f>SUM(V204                                                                                                                                                                                                                        : INDEX(V204:AG204,$B$2))</f>
        <v>0</v>
      </c>
      <c r="D204" s="63">
        <f>SUM(AH204                                                                                                                                                                                                                         : INDEX(AH204:AS204,$B$2))</f>
        <v>0</v>
      </c>
      <c r="E204" s="63">
        <f>SUM(AT204                                                                                                                                                                                                                        : INDEX(AT204:BE204,$B$2))</f>
        <v>3177.9825000000001</v>
      </c>
      <c r="F204" s="63">
        <f>SUM(BG204                                                                                                                                                                                                                          : INDEX(BG204:BR204,$B$2))</f>
        <v>6197.7030199999999</v>
      </c>
      <c r="H204" s="4">
        <f t="shared" si="302"/>
        <v>0</v>
      </c>
      <c r="I204" s="4">
        <f t="shared" si="292"/>
        <v>0</v>
      </c>
      <c r="J204" s="4">
        <f t="shared" si="303"/>
        <v>0</v>
      </c>
      <c r="K204" s="4">
        <f t="shared" si="293"/>
        <v>0</v>
      </c>
      <c r="L204" s="4">
        <f t="shared" si="294"/>
        <v>0</v>
      </c>
      <c r="M204" s="4">
        <f t="shared" si="295"/>
        <v>0</v>
      </c>
      <c r="N204" s="4">
        <f t="shared" si="296"/>
        <v>0</v>
      </c>
      <c r="O204" s="4">
        <f t="shared" si="297"/>
        <v>0</v>
      </c>
      <c r="P204" s="4">
        <f t="shared" si="298"/>
        <v>708.98900000000003</v>
      </c>
      <c r="Q204" s="4">
        <f t="shared" si="299"/>
        <v>1977.6875</v>
      </c>
      <c r="R204" s="4">
        <f>SUM(AZ204:BB204)</f>
        <v>1793.8205</v>
      </c>
      <c r="S204" s="4">
        <f t="shared" si="301"/>
        <v>2267.9164999999998</v>
      </c>
      <c r="T204" s="152">
        <f t="shared" si="304"/>
        <v>2422.8722000000002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>
        <v>708.98900000000003</v>
      </c>
      <c r="AW204" s="4">
        <v>905.70100000000002</v>
      </c>
      <c r="AX204" s="4">
        <v>599.29250000000002</v>
      </c>
      <c r="AY204" s="4">
        <v>472.69400000000002</v>
      </c>
      <c r="AZ204" s="4">
        <v>491.30599999999998</v>
      </c>
      <c r="BA204" s="4">
        <v>660.08900000000006</v>
      </c>
      <c r="BB204" s="4">
        <v>642.42550000000006</v>
      </c>
      <c r="BC204" s="4">
        <v>704.17</v>
      </c>
      <c r="BD204" s="4">
        <v>673.20600000000002</v>
      </c>
      <c r="BE204" s="4">
        <v>890.54049999999995</v>
      </c>
      <c r="BF204" s="51"/>
      <c r="BG204" s="152">
        <v>556.23850000000004</v>
      </c>
      <c r="BH204" s="152">
        <v>434.55070000000001</v>
      </c>
      <c r="BI204" s="152">
        <v>1432.0830000000001</v>
      </c>
      <c r="BJ204" s="152">
        <v>897.03980000000001</v>
      </c>
      <c r="BK204" s="152">
        <v>1097.182</v>
      </c>
      <c r="BL204" s="152">
        <v>867.24171999999999</v>
      </c>
      <c r="BM204" s="1438">
        <v>913.3673</v>
      </c>
    </row>
    <row r="205" spans="1:65" x14ac:dyDescent="0.25">
      <c r="A205" s="37" t="s">
        <v>372</v>
      </c>
      <c r="B205" s="3" t="s">
        <v>150</v>
      </c>
      <c r="C205" s="63">
        <f>SUM(V205                                                                                                                                                                                                                        : INDEX(V205:AG205,$B$2))</f>
        <v>78873.530999999988</v>
      </c>
      <c r="D205" s="63">
        <f>SUM(AH205                                                                                                                                                                                                                         : INDEX(AH205:AS205,$B$2))</f>
        <v>93281.146000000008</v>
      </c>
      <c r="E205" s="63">
        <f>SUM(AT205                                                                                                                                                                                                                         : INDEX(AT205:BE205,$B$2))</f>
        <v>167922.46650000001</v>
      </c>
      <c r="F205" s="63">
        <f>SUM(BG205                                                                                                                                                                                                                          : INDEX(BG205:BR205,$B$2))</f>
        <v>151924.35457999998</v>
      </c>
      <c r="H205" s="4">
        <f t="shared" si="302"/>
        <v>20543.941999999999</v>
      </c>
      <c r="I205" s="4">
        <f t="shared" si="292"/>
        <v>42086.873999999996</v>
      </c>
      <c r="J205" s="4">
        <f t="shared" si="303"/>
        <v>47072.279000000002</v>
      </c>
      <c r="K205" s="4">
        <f t="shared" si="293"/>
        <v>68290.849000000002</v>
      </c>
      <c r="L205" s="4">
        <f t="shared" si="294"/>
        <v>30966.553</v>
      </c>
      <c r="M205" s="4">
        <f t="shared" si="295"/>
        <v>48230.646000000001</v>
      </c>
      <c r="N205" s="4">
        <f t="shared" si="296"/>
        <v>47508.687000000005</v>
      </c>
      <c r="O205" s="4">
        <f t="shared" si="297"/>
        <v>89522.445000000007</v>
      </c>
      <c r="P205" s="4">
        <f t="shared" si="298"/>
        <v>60636.184999999998</v>
      </c>
      <c r="Q205" s="4">
        <f t="shared" si="299"/>
        <v>84488.779500000004</v>
      </c>
      <c r="R205" s="4">
        <f>SUM(AZ205:BB205)</f>
        <v>87909.012600000002</v>
      </c>
      <c r="S205" s="4">
        <f t="shared" si="301"/>
        <v>93569.383200000011</v>
      </c>
      <c r="T205" s="152">
        <f t="shared" si="304"/>
        <v>61740.518359999995</v>
      </c>
      <c r="V205" s="44">
        <f>SUM(V197:V203)</f>
        <v>4979.2819999999992</v>
      </c>
      <c r="W205" s="44">
        <f>SUM(W197:W203)</f>
        <v>5060.3119999999999</v>
      </c>
      <c r="X205" s="44">
        <f>SUM(X197:X203)</f>
        <v>10504.348</v>
      </c>
      <c r="Y205" s="44">
        <f>SUM(Y197:Y203)</f>
        <v>13010.606</v>
      </c>
      <c r="Z205" s="44">
        <f>SUM(Z197:Z203)</f>
        <v>11100.294999999998</v>
      </c>
      <c r="AA205" s="44">
        <f t="shared" ref="AA205:AJ205" si="305">SUM(AA197:AA203)</f>
        <v>17975.973000000002</v>
      </c>
      <c r="AB205" s="44">
        <f t="shared" si="305"/>
        <v>16242.715</v>
      </c>
      <c r="AC205" s="44">
        <f t="shared" si="305"/>
        <v>9732.9220000000005</v>
      </c>
      <c r="AD205" s="44">
        <f t="shared" si="305"/>
        <v>21096.642</v>
      </c>
      <c r="AE205" s="44">
        <f t="shared" si="305"/>
        <v>13604.614</v>
      </c>
      <c r="AF205" s="44">
        <f t="shared" si="305"/>
        <v>20745.175000000003</v>
      </c>
      <c r="AG205" s="44">
        <f t="shared" si="305"/>
        <v>33941.06</v>
      </c>
      <c r="AH205" s="44">
        <f t="shared" si="305"/>
        <v>6758.9369999999999</v>
      </c>
      <c r="AI205" s="44">
        <f t="shared" si="305"/>
        <v>7089.9009999999998</v>
      </c>
      <c r="AJ205" s="44">
        <f t="shared" si="305"/>
        <v>17117.715</v>
      </c>
      <c r="AK205" s="44">
        <f>SUM(AK197:AK203)</f>
        <v>17851.649000000001</v>
      </c>
      <c r="AL205" s="44">
        <f t="shared" ref="AL205:AY205" si="306">SUM(AL197:AL203)</f>
        <v>13239.944</v>
      </c>
      <c r="AM205" s="44">
        <f t="shared" si="306"/>
        <v>17139.053</v>
      </c>
      <c r="AN205" s="44">
        <f t="shared" si="306"/>
        <v>14083.947</v>
      </c>
      <c r="AO205" s="44">
        <f t="shared" si="306"/>
        <v>13458.543000000001</v>
      </c>
      <c r="AP205" s="44">
        <f t="shared" si="306"/>
        <v>19966.197</v>
      </c>
      <c r="AQ205" s="44">
        <f t="shared" si="306"/>
        <v>17507.514999999999</v>
      </c>
      <c r="AR205" s="44">
        <f t="shared" si="306"/>
        <v>27275.495000000003</v>
      </c>
      <c r="AS205" s="44">
        <f t="shared" si="306"/>
        <v>44739.434999999998</v>
      </c>
      <c r="AT205" s="44">
        <f t="shared" si="306"/>
        <v>13201.143</v>
      </c>
      <c r="AU205" s="44">
        <f t="shared" si="306"/>
        <v>21017.186000000002</v>
      </c>
      <c r="AV205" s="44">
        <f t="shared" si="306"/>
        <v>26417.856</v>
      </c>
      <c r="AW205" s="44">
        <f t="shared" si="306"/>
        <v>23587.696000000004</v>
      </c>
      <c r="AX205" s="44">
        <f t="shared" si="306"/>
        <v>30614.3505</v>
      </c>
      <c r="AY205" s="44">
        <f t="shared" si="306"/>
        <v>30286.733000000004</v>
      </c>
      <c r="AZ205" s="44">
        <v>22797.502</v>
      </c>
      <c r="BA205" s="44">
        <v>26574</v>
      </c>
      <c r="BB205" s="44">
        <v>38537.510600000001</v>
      </c>
      <c r="BC205" s="44">
        <v>24876.561000000002</v>
      </c>
      <c r="BD205" s="44">
        <v>26326.319</v>
      </c>
      <c r="BE205" s="44">
        <v>42366.503199999999</v>
      </c>
      <c r="BF205" s="53"/>
      <c r="BG205" s="1244">
        <v>17584.859329999999</v>
      </c>
      <c r="BH205" s="1244">
        <v>14090.101530000002</v>
      </c>
      <c r="BI205" s="1244">
        <v>30065.557499999995</v>
      </c>
      <c r="BJ205" s="1244">
        <v>18816.854799999997</v>
      </c>
      <c r="BK205" s="1244">
        <v>25792.499830000001</v>
      </c>
      <c r="BL205" s="1244">
        <v>29059.616959999996</v>
      </c>
      <c r="BM205" s="1244">
        <v>16514.86463</v>
      </c>
    </row>
    <row r="206" spans="1:65" x14ac:dyDescent="0.25">
      <c r="A206" s="37" t="s">
        <v>373</v>
      </c>
      <c r="B206" s="3" t="s">
        <v>59</v>
      </c>
      <c r="C206" s="64">
        <f>SUM(C197:C204)</f>
        <v>78873.531000000003</v>
      </c>
      <c r="D206" s="64">
        <f>SUM(D197:D204)</f>
        <v>93281.146000000008</v>
      </c>
      <c r="E206" s="64">
        <f>SUM(E197:E204)</f>
        <v>171100.44900000002</v>
      </c>
      <c r="F206" s="63">
        <f>SUM(BG206                                                                                                                                                                                                                          : INDEX(BG206:BR206,$B$2))</f>
        <v>158122.0576</v>
      </c>
      <c r="H206" s="4">
        <f t="shared" si="302"/>
        <v>20543.942000000003</v>
      </c>
      <c r="I206" s="4">
        <f t="shared" si="292"/>
        <v>42086.872000000003</v>
      </c>
      <c r="J206" s="4">
        <f t="shared" si="303"/>
        <v>47072.279000000002</v>
      </c>
      <c r="K206" s="4">
        <f t="shared" si="293"/>
        <v>68290.848999999987</v>
      </c>
      <c r="L206" s="4">
        <f t="shared" si="294"/>
        <v>30966.553</v>
      </c>
      <c r="M206" s="4">
        <f t="shared" si="295"/>
        <v>48230.645000000004</v>
      </c>
      <c r="N206" s="4">
        <f t="shared" si="296"/>
        <v>47508.688000000002</v>
      </c>
      <c r="O206" s="4">
        <f t="shared" si="297"/>
        <v>89522.445000000007</v>
      </c>
      <c r="P206" s="4">
        <f t="shared" si="298"/>
        <v>61345.173999999999</v>
      </c>
      <c r="Q206" s="4">
        <f t="shared" si="299"/>
        <v>86466.467999999993</v>
      </c>
      <c r="R206" s="4">
        <f>SUM(AZ206:BB206)</f>
        <v>89702.833099999989</v>
      </c>
      <c r="S206" s="4">
        <f t="shared" si="301"/>
        <v>95837.299700000003</v>
      </c>
      <c r="T206" s="152">
        <f t="shared" si="304"/>
        <v>64163.390559999993</v>
      </c>
      <c r="V206" s="4">
        <v>4979.2820000000002</v>
      </c>
      <c r="W206" s="4">
        <v>5060.3119999999999</v>
      </c>
      <c r="X206" s="4">
        <v>10504.348</v>
      </c>
      <c r="Y206" s="4">
        <v>13010.606</v>
      </c>
      <c r="Z206" s="4">
        <v>11100.294</v>
      </c>
      <c r="AA206" s="4">
        <v>17975.972000000002</v>
      </c>
      <c r="AB206" s="4">
        <v>16242.715</v>
      </c>
      <c r="AC206" s="4">
        <v>9732.9220000000005</v>
      </c>
      <c r="AD206" s="4">
        <v>21096.642</v>
      </c>
      <c r="AE206" s="4">
        <v>13604.614</v>
      </c>
      <c r="AF206" s="4">
        <v>20745.174999999999</v>
      </c>
      <c r="AG206" s="4">
        <v>33941.06</v>
      </c>
      <c r="AH206" s="4">
        <v>6758.9369999999999</v>
      </c>
      <c r="AI206" s="4">
        <v>7089.9009999999998</v>
      </c>
      <c r="AJ206" s="4">
        <v>17117.715</v>
      </c>
      <c r="AK206" s="4">
        <v>17851.648000000001</v>
      </c>
      <c r="AL206" s="4">
        <v>13239.942999999999</v>
      </c>
      <c r="AM206" s="4">
        <v>17139.054</v>
      </c>
      <c r="AN206" s="4">
        <v>14083.947</v>
      </c>
      <c r="AO206" s="4">
        <v>13458.544</v>
      </c>
      <c r="AP206" s="4">
        <v>19966.197</v>
      </c>
      <c r="AQ206" s="4">
        <v>17507.513999999999</v>
      </c>
      <c r="AR206" s="4">
        <v>27275.494999999999</v>
      </c>
      <c r="AS206" s="4">
        <v>44739.436000000002</v>
      </c>
      <c r="AT206" s="4">
        <v>13201.143</v>
      </c>
      <c r="AU206" s="4">
        <v>21017.186000000002</v>
      </c>
      <c r="AV206" s="4">
        <v>27126.845000000001</v>
      </c>
      <c r="AW206" s="4">
        <v>24493.397000000001</v>
      </c>
      <c r="AX206" s="4">
        <v>31213.643</v>
      </c>
      <c r="AY206" s="4">
        <v>30759.428</v>
      </c>
      <c r="AZ206" s="4">
        <v>23288.808000000001</v>
      </c>
      <c r="BA206" s="4">
        <v>27234.089</v>
      </c>
      <c r="BB206" s="4">
        <v>39179.936099999999</v>
      </c>
      <c r="BC206" s="4">
        <v>25580.731</v>
      </c>
      <c r="BD206" s="4">
        <v>26999.525000000001</v>
      </c>
      <c r="BE206" s="4">
        <v>43257.043700000002</v>
      </c>
      <c r="BF206" s="51"/>
      <c r="BG206" s="1244">
        <v>18141.097829999999</v>
      </c>
      <c r="BH206" s="1244">
        <v>14524.652230000002</v>
      </c>
      <c r="BI206" s="1244">
        <v>31497.640499999994</v>
      </c>
      <c r="BJ206" s="1244">
        <v>19713.894599999996</v>
      </c>
      <c r="BK206" s="1244">
        <v>26889.681830000001</v>
      </c>
      <c r="BL206" s="1244">
        <v>29926.858679999998</v>
      </c>
      <c r="BM206" s="1244">
        <v>17428.231930000002</v>
      </c>
    </row>
    <row r="207" spans="1:65" s="153" customFormat="1" x14ac:dyDescent="0.25">
      <c r="A207" s="37"/>
      <c r="B207" s="3" t="s">
        <v>337</v>
      </c>
      <c r="C207" s="51"/>
      <c r="D207" s="51"/>
      <c r="E207" s="51"/>
      <c r="F207" s="51"/>
      <c r="G207" s="152"/>
      <c r="H207" s="152"/>
      <c r="I207" s="152"/>
      <c r="J207" s="152"/>
      <c r="K207" s="152"/>
      <c r="L207" s="152"/>
      <c r="M207" s="152"/>
      <c r="N207" s="152"/>
      <c r="O207" s="152"/>
      <c r="P207" s="152"/>
      <c r="Q207" s="152"/>
      <c r="R207" s="152"/>
      <c r="S207" s="152"/>
      <c r="T207" s="152"/>
      <c r="U207" s="152"/>
      <c r="V207" s="152"/>
      <c r="W207" s="152"/>
      <c r="X207" s="152"/>
      <c r="Y207" s="152"/>
      <c r="Z207" s="152"/>
      <c r="AA207" s="152"/>
      <c r="AB207" s="152"/>
      <c r="AC207" s="152"/>
      <c r="AD207" s="152"/>
      <c r="AE207" s="152"/>
      <c r="AF207" s="152"/>
      <c r="AG207" s="152"/>
      <c r="AH207" s="152"/>
      <c r="AI207" s="152"/>
      <c r="AJ207" s="152"/>
      <c r="AK207" s="152"/>
      <c r="AL207" s="152"/>
      <c r="AM207" s="152"/>
      <c r="AN207" s="152"/>
      <c r="AO207" s="152"/>
      <c r="AP207" s="152"/>
      <c r="AQ207" s="152"/>
      <c r="AR207" s="152"/>
      <c r="AS207" s="152"/>
      <c r="AT207" s="152">
        <f t="shared" ref="AT207:BB207" si="307">AT206+0.1*AT57</f>
        <v>13687.320900000001</v>
      </c>
      <c r="AU207" s="152">
        <f t="shared" si="307"/>
        <v>21503.3639</v>
      </c>
      <c r="AV207" s="152">
        <f t="shared" si="307"/>
        <v>27458.355</v>
      </c>
      <c r="AW207" s="152">
        <f t="shared" si="307"/>
        <v>24567.813000000002</v>
      </c>
      <c r="AX207" s="152">
        <f t="shared" si="307"/>
        <v>31481.534</v>
      </c>
      <c r="AY207" s="152">
        <f t="shared" si="307"/>
        <v>31243.273000000001</v>
      </c>
      <c r="AZ207" s="152">
        <f t="shared" si="307"/>
        <v>23500.981400000001</v>
      </c>
      <c r="BA207" s="152">
        <f t="shared" si="307"/>
        <v>27580.046300000002</v>
      </c>
      <c r="BB207" s="152">
        <f t="shared" si="307"/>
        <v>39495.523000000001</v>
      </c>
      <c r="BC207" s="152">
        <f>BC206+0.1*BC57</f>
        <v>25915.344799999999</v>
      </c>
      <c r="BD207" s="152">
        <f t="shared" ref="BD207:BE207" si="308">BD206+0.1*BD57</f>
        <v>27466.222980000002</v>
      </c>
      <c r="BE207" s="152">
        <f t="shared" si="308"/>
        <v>43622.910470000003</v>
      </c>
      <c r="BF207" s="51"/>
      <c r="BG207" s="152"/>
      <c r="BH207" s="152"/>
      <c r="BI207" s="152"/>
      <c r="BJ207" s="152"/>
      <c r="BK207" s="152"/>
      <c r="BL207" s="152"/>
      <c r="BM207" s="1438"/>
    </row>
  </sheetData>
  <conditionalFormatting sqref="AH109:AR109">
    <cfRule type="expression" dxfId="140" priority="2">
      <formula>$A$2=COLUMNS($N109:AH109)</formula>
    </cfRule>
  </conditionalFormatting>
  <hyperlinks>
    <hyperlink ref="B1" location="Cover!A1" display="Back to cover page" xr:uid="{00000000-0004-0000-0500-000000000000}"/>
  </hyperlinks>
  <pageMargins left="0.7" right="0.7" top="0.75" bottom="0.75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"/>
  <sheetViews>
    <sheetView showGridLines="0" workbookViewId="0">
      <selection activeCell="D9" sqref="D9"/>
    </sheetView>
  </sheetViews>
  <sheetFormatPr defaultRowHeight="15" x14ac:dyDescent="0.25"/>
  <cols>
    <col min="1" max="1" width="16.7109375" bestFit="1" customWidth="1" collapsed="1"/>
    <col min="2" max="3" width="13.5703125" customWidth="1" collapsed="1"/>
  </cols>
  <sheetData>
    <row r="1" spans="1:3" x14ac:dyDescent="0.25">
      <c r="A1" s="1283" t="s">
        <v>743</v>
      </c>
      <c r="B1" s="1284" t="s">
        <v>744</v>
      </c>
      <c r="C1" s="1285" t="s">
        <v>745</v>
      </c>
    </row>
    <row r="2" spans="1:3" x14ac:dyDescent="0.25">
      <c r="A2" s="1286" t="s">
        <v>746</v>
      </c>
      <c r="B2" s="1287" t="s">
        <v>1012</v>
      </c>
      <c r="C2" s="1287" t="s">
        <v>747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rgb="FFFFFF00"/>
  </sheetPr>
  <dimension ref="A1:AQ27"/>
  <sheetViews>
    <sheetView showGridLines="0" zoomScale="80" zoomScaleNormal="80" workbookViewId="0">
      <pane xSplit="7" ySplit="3" topLeftCell="AF4" activePane="bottomRight" state="frozen"/>
      <selection pane="topRight" activeCell="G1" sqref="G1"/>
      <selection pane="bottomLeft" activeCell="A2" sqref="A2"/>
      <selection pane="bottomRight" activeCell="I21" sqref="I21"/>
    </sheetView>
  </sheetViews>
  <sheetFormatPr defaultColWidth="9" defaultRowHeight="12.75" outlineLevelCol="1" x14ac:dyDescent="0.2"/>
  <cols>
    <col min="1" max="1" width="10.85546875" style="43" customWidth="1" collapsed="1"/>
    <col min="2" max="2" width="10.42578125" style="43" customWidth="1" collapsed="1"/>
    <col min="3" max="3" width="10.5703125" style="43" customWidth="1" collapsed="1"/>
    <col min="4" max="4" width="11.7109375" style="43" customWidth="1" collapsed="1"/>
    <col min="5" max="5" width="9" style="43" collapsed="1"/>
    <col min="6" max="6" width="10.140625" style="43" customWidth="1" outlineLevel="1" collapsed="1"/>
    <col min="7" max="7" width="12.140625" style="43" customWidth="1" collapsed="1"/>
    <col min="8" max="18" width="12.42578125" style="43" customWidth="1" outlineLevel="1" collapsed="1"/>
    <col min="19" max="19" width="12.42578125" style="43" customWidth="1" collapsed="1"/>
    <col min="20" max="30" width="12.42578125" style="43" customWidth="1" outlineLevel="1" collapsed="1"/>
    <col min="31" max="41" width="12.42578125" style="43" customWidth="1" collapsed="1"/>
    <col min="42" max="43" width="12.42578125" style="43" customWidth="1" outlineLevel="1" collapsed="1"/>
    <col min="44" max="16384" width="9" style="43" collapsed="1"/>
  </cols>
  <sheetData>
    <row r="1" spans="1:43" s="109" customFormat="1" x14ac:dyDescent="0.2">
      <c r="A1" s="109" t="s">
        <v>346</v>
      </c>
      <c r="B1" s="109" t="s">
        <v>350</v>
      </c>
      <c r="C1" s="109" t="s">
        <v>349</v>
      </c>
      <c r="D1" s="109" t="s">
        <v>348</v>
      </c>
      <c r="E1" s="120" t="s">
        <v>344</v>
      </c>
      <c r="F1" s="109" t="s">
        <v>347</v>
      </c>
      <c r="G1" s="120" t="s">
        <v>345</v>
      </c>
      <c r="H1" s="108">
        <v>201501</v>
      </c>
      <c r="I1" s="108">
        <v>201502</v>
      </c>
      <c r="J1" s="108">
        <v>201503</v>
      </c>
      <c r="K1" s="108">
        <v>201504</v>
      </c>
      <c r="L1" s="108">
        <v>201505</v>
      </c>
      <c r="M1" s="108">
        <v>201506</v>
      </c>
      <c r="N1" s="108">
        <v>201507</v>
      </c>
      <c r="O1" s="108">
        <v>201508</v>
      </c>
      <c r="P1" s="108">
        <v>201509</v>
      </c>
      <c r="Q1" s="108">
        <v>201510</v>
      </c>
      <c r="R1" s="108">
        <v>201511</v>
      </c>
      <c r="S1" s="108">
        <v>201512</v>
      </c>
      <c r="T1" s="108">
        <v>201601</v>
      </c>
      <c r="U1" s="108">
        <v>201602</v>
      </c>
      <c r="V1" s="108">
        <v>201603</v>
      </c>
      <c r="W1" s="108">
        <v>201604</v>
      </c>
      <c r="X1" s="108">
        <v>201605</v>
      </c>
      <c r="Y1" s="108">
        <v>201606</v>
      </c>
      <c r="Z1" s="108">
        <v>201607</v>
      </c>
      <c r="AA1" s="108">
        <v>201608</v>
      </c>
      <c r="AB1" s="108">
        <v>201609</v>
      </c>
      <c r="AC1" s="108">
        <v>201610</v>
      </c>
      <c r="AD1" s="108">
        <v>201611</v>
      </c>
      <c r="AE1" s="108">
        <v>201612</v>
      </c>
      <c r="AF1" s="108">
        <v>201701</v>
      </c>
      <c r="AG1" s="108">
        <v>201702</v>
      </c>
      <c r="AH1" s="108">
        <v>201703</v>
      </c>
      <c r="AI1" s="108">
        <v>201704</v>
      </c>
      <c r="AJ1" s="108">
        <v>201705</v>
      </c>
      <c r="AK1" s="108">
        <v>201706</v>
      </c>
      <c r="AL1" s="108">
        <v>201707</v>
      </c>
      <c r="AM1" s="108">
        <v>201708</v>
      </c>
      <c r="AN1" s="108">
        <v>201709</v>
      </c>
      <c r="AO1" s="108">
        <v>201710</v>
      </c>
      <c r="AP1" s="108">
        <v>201711</v>
      </c>
      <c r="AQ1" s="108">
        <v>201712</v>
      </c>
    </row>
    <row r="2" spans="1:43" x14ac:dyDescent="0.2">
      <c r="G2" s="101" t="s">
        <v>247</v>
      </c>
    </row>
    <row r="3" spans="1:43" s="71" customFormat="1" x14ac:dyDescent="0.2">
      <c r="A3" s="70" t="s">
        <v>227</v>
      </c>
      <c r="B3" s="70" t="s">
        <v>228</v>
      </c>
      <c r="C3" s="70" t="s">
        <v>229</v>
      </c>
      <c r="D3" s="70" t="s">
        <v>230</v>
      </c>
      <c r="E3" s="70" t="s">
        <v>231</v>
      </c>
      <c r="F3" s="70" t="s">
        <v>232</v>
      </c>
      <c r="G3" s="70" t="s">
        <v>233</v>
      </c>
      <c r="H3" s="70">
        <v>201501</v>
      </c>
      <c r="I3" s="70">
        <v>201502</v>
      </c>
      <c r="J3" s="70">
        <v>201503</v>
      </c>
      <c r="K3" s="70">
        <v>201504</v>
      </c>
      <c r="L3" s="70">
        <v>201505</v>
      </c>
      <c r="M3" s="70">
        <v>201506</v>
      </c>
      <c r="N3" s="70">
        <v>201507</v>
      </c>
      <c r="O3" s="70">
        <v>201508</v>
      </c>
      <c r="P3" s="70">
        <v>201509</v>
      </c>
      <c r="Q3" s="70">
        <v>201510</v>
      </c>
      <c r="R3" s="70">
        <v>201511</v>
      </c>
      <c r="S3" s="70">
        <v>201512</v>
      </c>
      <c r="T3" s="70">
        <v>201601</v>
      </c>
      <c r="U3" s="70">
        <v>201602</v>
      </c>
      <c r="V3" s="70">
        <v>201603</v>
      </c>
      <c r="W3" s="70">
        <v>201604</v>
      </c>
      <c r="X3" s="70">
        <v>201605</v>
      </c>
      <c r="Y3" s="70">
        <v>201606</v>
      </c>
      <c r="Z3" s="70">
        <v>201607</v>
      </c>
      <c r="AA3" s="70">
        <v>201608</v>
      </c>
      <c r="AB3" s="70">
        <v>201609</v>
      </c>
      <c r="AC3" s="70">
        <v>201610</v>
      </c>
      <c r="AD3" s="70">
        <v>201611</v>
      </c>
      <c r="AE3" s="70">
        <v>201612</v>
      </c>
      <c r="AF3" s="70">
        <v>201701</v>
      </c>
      <c r="AG3" s="70">
        <v>201702</v>
      </c>
      <c r="AH3" s="70">
        <v>201703</v>
      </c>
      <c r="AI3" s="70">
        <v>201704</v>
      </c>
      <c r="AJ3" s="70">
        <v>201705</v>
      </c>
      <c r="AK3" s="70">
        <v>201706</v>
      </c>
      <c r="AL3" s="70">
        <v>201707</v>
      </c>
      <c r="AM3" s="70">
        <v>201708</v>
      </c>
      <c r="AN3" s="70">
        <v>201709</v>
      </c>
      <c r="AO3" s="70">
        <v>201710</v>
      </c>
      <c r="AP3" s="70">
        <v>201711</v>
      </c>
      <c r="AQ3" s="70">
        <v>201712</v>
      </c>
    </row>
    <row r="4" spans="1:43" s="121" customFormat="1" ht="15" x14ac:dyDescent="0.25">
      <c r="A4" s="204" t="s">
        <v>691</v>
      </c>
      <c r="B4" s="220" t="s">
        <v>374</v>
      </c>
      <c r="C4" s="236" t="s">
        <v>32</v>
      </c>
      <c r="D4" s="252" t="s">
        <v>32</v>
      </c>
      <c r="E4" s="268" t="s">
        <v>374</v>
      </c>
      <c r="F4" s="284" t="s">
        <v>32</v>
      </c>
      <c r="G4" s="300" t="s">
        <v>692</v>
      </c>
      <c r="H4" s="316">
        <v>1142</v>
      </c>
      <c r="I4" s="332">
        <v>1203</v>
      </c>
      <c r="J4" s="348">
        <v>1331</v>
      </c>
      <c r="K4" s="364">
        <v>1503</v>
      </c>
      <c r="L4" s="380">
        <v>1459</v>
      </c>
      <c r="M4" s="396">
        <v>1485</v>
      </c>
      <c r="N4" s="412">
        <v>1485</v>
      </c>
      <c r="O4" s="428">
        <v>1572</v>
      </c>
      <c r="P4" s="444">
        <v>1732</v>
      </c>
      <c r="Q4" s="460">
        <v>1852</v>
      </c>
      <c r="R4" s="476">
        <v>2108</v>
      </c>
      <c r="S4" s="492">
        <v>2192</v>
      </c>
      <c r="T4" s="508">
        <v>2219</v>
      </c>
      <c r="U4" s="524">
        <v>2130</v>
      </c>
      <c r="V4" s="540">
        <v>2259</v>
      </c>
      <c r="W4" s="556">
        <v>2385</v>
      </c>
      <c r="X4" s="572">
        <v>2733</v>
      </c>
      <c r="Y4" s="588">
        <v>3526</v>
      </c>
      <c r="Z4" s="604">
        <v>3957</v>
      </c>
      <c r="AA4" s="620">
        <v>4470</v>
      </c>
      <c r="AB4" s="636">
        <v>5082</v>
      </c>
      <c r="AC4" s="652">
        <v>5596</v>
      </c>
      <c r="AD4" s="668">
        <v>6020</v>
      </c>
      <c r="AE4" s="684">
        <v>6701</v>
      </c>
      <c r="AF4" s="700">
        <v>6810</v>
      </c>
      <c r="AG4" s="716">
        <v>6667</v>
      </c>
      <c r="AH4" s="732">
        <v>6952</v>
      </c>
      <c r="AI4" s="748">
        <v>7096</v>
      </c>
      <c r="AJ4" s="764">
        <v>7684</v>
      </c>
      <c r="AK4" s="780">
        <v>8823</v>
      </c>
      <c r="AL4" s="796">
        <v>9546</v>
      </c>
      <c r="AM4" s="812">
        <v>10244</v>
      </c>
      <c r="AN4" s="828">
        <v>10922</v>
      </c>
      <c r="AO4" s="844">
        <v>11426</v>
      </c>
      <c r="AP4" s="860">
        <v>12066</v>
      </c>
      <c r="AQ4" s="876">
        <v>13524</v>
      </c>
    </row>
    <row r="5" spans="1:43" s="121" customFormat="1" ht="15" x14ac:dyDescent="0.25">
      <c r="A5" s="205" t="s">
        <v>691</v>
      </c>
      <c r="B5" s="221" t="s">
        <v>374</v>
      </c>
      <c r="C5" s="237" t="s">
        <v>32</v>
      </c>
      <c r="D5" s="253" t="s">
        <v>32</v>
      </c>
      <c r="E5" s="269" t="s">
        <v>374</v>
      </c>
      <c r="F5" s="285" t="s">
        <v>32</v>
      </c>
      <c r="G5" s="301" t="s">
        <v>693</v>
      </c>
      <c r="H5" s="317">
        <v>0.22942206654991201</v>
      </c>
      <c r="I5" s="333">
        <v>0.19783873649210301</v>
      </c>
      <c r="J5" s="349">
        <v>0.25244177310292998</v>
      </c>
      <c r="K5" s="365">
        <v>0.22887558216899501</v>
      </c>
      <c r="L5" s="381">
        <v>0.284441398217957</v>
      </c>
      <c r="M5" s="397">
        <v>0.30505050505050502</v>
      </c>
      <c r="N5" s="413">
        <v>0.33804713804713798</v>
      </c>
      <c r="O5" s="429">
        <v>0.261450381679389</v>
      </c>
      <c r="P5" s="445">
        <v>0.441685912240185</v>
      </c>
      <c r="Q5" s="461">
        <v>0.34341252699783997</v>
      </c>
      <c r="R5" s="477">
        <v>0.35815939278937398</v>
      </c>
      <c r="S5" s="493">
        <v>0.36861313868613099</v>
      </c>
      <c r="T5" s="509">
        <v>0.178644298345046</v>
      </c>
      <c r="U5" s="525">
        <v>0.17797194757415499</v>
      </c>
      <c r="V5" s="541">
        <v>0.298473456368193</v>
      </c>
      <c r="W5" s="557">
        <v>0.238156761412575</v>
      </c>
      <c r="X5" s="573">
        <v>0.25908558030480699</v>
      </c>
      <c r="Y5" s="589">
        <v>0.34030995366672001</v>
      </c>
      <c r="Z5" s="605">
        <v>0.222103434451423</v>
      </c>
      <c r="AA5" s="621">
        <v>0.22688975910763001</v>
      </c>
      <c r="AB5" s="637">
        <v>0.25188442211055301</v>
      </c>
      <c r="AC5" s="653">
        <v>0.18542798276830899</v>
      </c>
      <c r="AD5" s="669">
        <v>0.166150137741047</v>
      </c>
      <c r="AE5" s="685">
        <v>0.266960144642717</v>
      </c>
      <c r="AF5" s="701">
        <v>9.7846199393087113E-2</v>
      </c>
      <c r="AG5" s="717">
        <v>0.1464717667136603</v>
      </c>
      <c r="AH5" s="733">
        <v>0.18958807548278142</v>
      </c>
      <c r="AI5" s="749">
        <v>0.17269362186788154</v>
      </c>
      <c r="AJ5" s="765">
        <v>0.12286874154262517</v>
      </c>
      <c r="AK5" s="781">
        <v>0.15363179257284787</v>
      </c>
      <c r="AL5" s="797">
        <v>0.10049539985845718</v>
      </c>
      <c r="AM5" s="813">
        <v>0.1013643254168772</v>
      </c>
      <c r="AN5" s="829">
        <v>0.1089483133327034</v>
      </c>
      <c r="AO5" s="845">
        <v>7.8664757472704488E-2</v>
      </c>
      <c r="AP5" s="861">
        <v>8.9988081048867699E-2</v>
      </c>
      <c r="AQ5" s="877">
        <v>0.14099257522469716</v>
      </c>
    </row>
    <row r="6" spans="1:43" s="121" customFormat="1" ht="15" x14ac:dyDescent="0.25">
      <c r="A6" s="206" t="s">
        <v>691</v>
      </c>
      <c r="B6" s="222" t="s">
        <v>374</v>
      </c>
      <c r="C6" s="238" t="s">
        <v>32</v>
      </c>
      <c r="D6" s="254" t="s">
        <v>32</v>
      </c>
      <c r="E6" s="270" t="s">
        <v>374</v>
      </c>
      <c r="F6" s="286" t="s">
        <v>32</v>
      </c>
      <c r="G6" s="302" t="s">
        <v>694</v>
      </c>
      <c r="H6" s="318">
        <v>262</v>
      </c>
      <c r="I6" s="334">
        <v>238</v>
      </c>
      <c r="J6" s="350">
        <v>336</v>
      </c>
      <c r="K6" s="366">
        <v>344</v>
      </c>
      <c r="L6" s="382">
        <v>415</v>
      </c>
      <c r="M6" s="398">
        <v>453</v>
      </c>
      <c r="N6" s="414">
        <v>502</v>
      </c>
      <c r="O6" s="430">
        <v>411</v>
      </c>
      <c r="P6" s="446">
        <v>765</v>
      </c>
      <c r="Q6" s="462">
        <v>636</v>
      </c>
      <c r="R6" s="478">
        <v>755</v>
      </c>
      <c r="S6" s="494">
        <v>808</v>
      </c>
      <c r="T6" s="510">
        <v>394</v>
      </c>
      <c r="U6" s="526">
        <v>387</v>
      </c>
      <c r="V6" s="542">
        <v>655</v>
      </c>
      <c r="W6" s="558">
        <v>553</v>
      </c>
      <c r="X6" s="574">
        <v>663</v>
      </c>
      <c r="Y6" s="590">
        <v>1065</v>
      </c>
      <c r="Z6" s="606">
        <v>831</v>
      </c>
      <c r="AA6" s="622">
        <v>956</v>
      </c>
      <c r="AB6" s="638">
        <v>1203</v>
      </c>
      <c r="AC6" s="654">
        <v>990</v>
      </c>
      <c r="AD6" s="670">
        <v>965</v>
      </c>
      <c r="AE6" s="686">
        <v>1698</v>
      </c>
      <c r="AF6" s="702">
        <v>661</v>
      </c>
      <c r="AG6" s="718">
        <v>987</v>
      </c>
      <c r="AH6" s="734">
        <v>1291</v>
      </c>
      <c r="AI6" s="750">
        <v>1213</v>
      </c>
      <c r="AJ6" s="766">
        <v>908</v>
      </c>
      <c r="AK6" s="782">
        <v>1268</v>
      </c>
      <c r="AL6" s="798">
        <v>923</v>
      </c>
      <c r="AM6" s="814">
        <v>1003</v>
      </c>
      <c r="AN6" s="830">
        <v>1153</v>
      </c>
      <c r="AO6" s="846">
        <v>879</v>
      </c>
      <c r="AP6" s="862">
        <v>1057</v>
      </c>
      <c r="AQ6" s="878">
        <v>1804</v>
      </c>
    </row>
    <row r="7" spans="1:43" s="121" customFormat="1" ht="15" x14ac:dyDescent="0.25">
      <c r="A7" s="207" t="s">
        <v>691</v>
      </c>
      <c r="B7" s="223" t="s">
        <v>374</v>
      </c>
      <c r="C7" s="239" t="s">
        <v>32</v>
      </c>
      <c r="D7" s="255" t="s">
        <v>32</v>
      </c>
      <c r="E7" s="271" t="s">
        <v>374</v>
      </c>
      <c r="F7" s="287" t="s">
        <v>32</v>
      </c>
      <c r="G7" s="303" t="s">
        <v>82</v>
      </c>
      <c r="H7" s="319">
        <v>1.30534351145038</v>
      </c>
      <c r="I7" s="335">
        <v>1.1848739495798299</v>
      </c>
      <c r="J7" s="351">
        <v>1.4464285714285701</v>
      </c>
      <c r="K7" s="367">
        <v>1.4302325581395301</v>
      </c>
      <c r="L7" s="383">
        <v>1.25060240963855</v>
      </c>
      <c r="M7" s="399">
        <v>1.27593818984547</v>
      </c>
      <c r="N7" s="415">
        <v>1.4541832669322701</v>
      </c>
      <c r="O7" s="431">
        <v>1.1751824817518199</v>
      </c>
      <c r="P7" s="447">
        <v>1.4457516339869301</v>
      </c>
      <c r="Q7" s="463">
        <v>1.28459119496855</v>
      </c>
      <c r="R7" s="479">
        <v>1.90066225165563</v>
      </c>
      <c r="S7" s="495">
        <v>1.7685643564356399</v>
      </c>
      <c r="T7" s="511">
        <v>1.1878172588832501</v>
      </c>
      <c r="U7" s="527">
        <v>1.24806201550388</v>
      </c>
      <c r="V7" s="543">
        <v>1.6473282442748101</v>
      </c>
      <c r="W7" s="559">
        <v>1.25858951175407</v>
      </c>
      <c r="X7" s="575">
        <v>1.44343891402715</v>
      </c>
      <c r="Y7" s="591">
        <v>1.6525821596244099</v>
      </c>
      <c r="Z7" s="607">
        <v>1.3068592057761701</v>
      </c>
      <c r="AA7" s="623">
        <v>1.38179916317992</v>
      </c>
      <c r="AB7" s="639">
        <v>1.6891105569409799</v>
      </c>
      <c r="AC7" s="655">
        <v>1.4686868686868699</v>
      </c>
      <c r="AD7" s="671">
        <v>1.69533678756477</v>
      </c>
      <c r="AE7" s="687">
        <v>1.8898704358068299</v>
      </c>
      <c r="AF7" s="703">
        <v>1.3797276853252647</v>
      </c>
      <c r="AG7" s="719">
        <v>1.42350557244174</v>
      </c>
      <c r="AH7" s="735">
        <v>1.62277304415182</v>
      </c>
      <c r="AI7" s="751">
        <v>1.5457540000000001</v>
      </c>
      <c r="AJ7" s="767">
        <v>1.6442730000000001</v>
      </c>
      <c r="AK7" s="783">
        <v>1.4976339999999999</v>
      </c>
      <c r="AL7" s="799">
        <v>1.621885</v>
      </c>
      <c r="AM7" s="815">
        <v>1.544367</v>
      </c>
      <c r="AN7" s="831">
        <v>1.5385949999999999</v>
      </c>
      <c r="AO7" s="847">
        <v>1.348123</v>
      </c>
      <c r="AP7" s="863">
        <v>1.4773160000000001</v>
      </c>
      <c r="AQ7" s="879">
        <v>1.6031040000000001</v>
      </c>
    </row>
    <row r="8" spans="1:43" s="121" customFormat="1" ht="15" x14ac:dyDescent="0.25">
      <c r="A8" s="208" t="s">
        <v>691</v>
      </c>
      <c r="B8" s="224" t="s">
        <v>374</v>
      </c>
      <c r="C8" s="240" t="s">
        <v>32</v>
      </c>
      <c r="D8" s="256" t="s">
        <v>32</v>
      </c>
      <c r="E8" s="272" t="s">
        <v>374</v>
      </c>
      <c r="F8" s="288" t="s">
        <v>32</v>
      </c>
      <c r="G8" s="304" t="s">
        <v>68</v>
      </c>
      <c r="H8" s="320">
        <v>15.1701140350877</v>
      </c>
      <c r="I8" s="336">
        <v>14.523329787233999</v>
      </c>
      <c r="J8" s="352">
        <v>16.740621399177002</v>
      </c>
      <c r="K8" s="368">
        <v>19.961979674796702</v>
      </c>
      <c r="L8" s="384">
        <v>13.9280905587669</v>
      </c>
      <c r="M8" s="400">
        <v>14.625157439446401</v>
      </c>
      <c r="N8" s="416">
        <v>17.284042465753402</v>
      </c>
      <c r="O8" s="432">
        <v>13.970966873706001</v>
      </c>
      <c r="P8" s="448">
        <v>15.2970587703436</v>
      </c>
      <c r="Q8" s="464">
        <v>14.5946217870257</v>
      </c>
      <c r="R8" s="480">
        <v>14.723215331010501</v>
      </c>
      <c r="S8" s="496">
        <v>16.834790062981099</v>
      </c>
      <c r="T8" s="512">
        <v>14.4781239316239</v>
      </c>
      <c r="U8" s="528">
        <v>14.4386708074534</v>
      </c>
      <c r="V8" s="544">
        <v>15.1595579240037</v>
      </c>
      <c r="W8" s="560">
        <v>18.039591954022999</v>
      </c>
      <c r="X8" s="576">
        <v>15.1304106583072</v>
      </c>
      <c r="Y8" s="592">
        <v>14.0327045454546</v>
      </c>
      <c r="Z8" s="608">
        <v>14.5879373848987</v>
      </c>
      <c r="AA8" s="624">
        <v>13.4773171839516</v>
      </c>
      <c r="AB8" s="640">
        <v>14.1894153543307</v>
      </c>
      <c r="AC8" s="656">
        <v>14.9636843191197</v>
      </c>
      <c r="AD8" s="672">
        <v>14.2990605134475</v>
      </c>
      <c r="AE8" s="688">
        <v>15.985946400748</v>
      </c>
      <c r="AF8" s="704">
        <v>14.10147587719298</v>
      </c>
      <c r="AG8" s="720">
        <v>14.230455516014199</v>
      </c>
      <c r="AH8" s="736">
        <v>14.2166205250597</v>
      </c>
      <c r="AI8" s="752">
        <v>14.26272</v>
      </c>
      <c r="AJ8" s="768">
        <v>14.70492</v>
      </c>
      <c r="AK8" s="784">
        <v>14.40817</v>
      </c>
      <c r="AL8" s="800">
        <v>14.863861</v>
      </c>
      <c r="AM8" s="816">
        <v>14.63306</v>
      </c>
      <c r="AN8" s="832">
        <v>14.62866</v>
      </c>
      <c r="AO8" s="848">
        <v>15.74874</v>
      </c>
      <c r="AP8" s="864">
        <v>15.113619999999999</v>
      </c>
      <c r="AQ8" s="880">
        <v>16.059950000000001</v>
      </c>
    </row>
    <row r="9" spans="1:43" s="121" customFormat="1" ht="15" x14ac:dyDescent="0.25">
      <c r="A9" s="209" t="s">
        <v>691</v>
      </c>
      <c r="B9" s="225" t="s">
        <v>374</v>
      </c>
      <c r="C9" s="241" t="s">
        <v>32</v>
      </c>
      <c r="D9" s="257" t="s">
        <v>32</v>
      </c>
      <c r="E9" s="273" t="s">
        <v>374</v>
      </c>
      <c r="F9" s="289" t="s">
        <v>32</v>
      </c>
      <c r="G9" s="305" t="s">
        <v>207</v>
      </c>
      <c r="H9" s="321">
        <v>5188.1790000000001</v>
      </c>
      <c r="I9" s="337">
        <v>4095.5790000000002</v>
      </c>
      <c r="J9" s="353">
        <v>8135.942</v>
      </c>
      <c r="K9" s="369">
        <v>9821.2939999999999</v>
      </c>
      <c r="L9" s="385">
        <v>7228.6790000000001</v>
      </c>
      <c r="M9" s="401">
        <v>8453.3410000000003</v>
      </c>
      <c r="N9" s="417">
        <v>12617.351000000001</v>
      </c>
      <c r="O9" s="433">
        <v>6747.9769999999999</v>
      </c>
      <c r="P9" s="449">
        <v>16918.546999999999</v>
      </c>
      <c r="Q9" s="465">
        <v>11923.806</v>
      </c>
      <c r="R9" s="481">
        <v>21127.813999999998</v>
      </c>
      <c r="S9" s="497">
        <v>24056.915000000001</v>
      </c>
      <c r="T9" s="513">
        <v>6775.7619999999997</v>
      </c>
      <c r="U9" s="529">
        <v>6973.8779999999997</v>
      </c>
      <c r="V9" s="545">
        <v>16357.163</v>
      </c>
      <c r="W9" s="561">
        <v>12555.556</v>
      </c>
      <c r="X9" s="577">
        <v>14479.803</v>
      </c>
      <c r="Y9" s="593">
        <v>24697.5600000001</v>
      </c>
      <c r="Z9" s="609">
        <v>15842.5</v>
      </c>
      <c r="AA9" s="625">
        <v>17803.536</v>
      </c>
      <c r="AB9" s="641">
        <v>28832.892000000102</v>
      </c>
      <c r="AC9" s="657">
        <v>21757.197</v>
      </c>
      <c r="AD9" s="673">
        <v>23393.263000000101</v>
      </c>
      <c r="AE9" s="689">
        <v>51298.902000000198</v>
      </c>
      <c r="AF9" s="705">
        <v>12860.545999999998</v>
      </c>
      <c r="AG9" s="721">
        <v>19993.79</v>
      </c>
      <c r="AH9" s="737">
        <v>29783.82</v>
      </c>
      <c r="AI9" s="753">
        <v>26742.6</v>
      </c>
      <c r="AJ9" s="769">
        <v>21954.45</v>
      </c>
      <c r="AK9" s="785">
        <v>27361.119999999999</v>
      </c>
      <c r="AL9" s="801">
        <v>22251.200000000001</v>
      </c>
      <c r="AM9" s="817">
        <v>22666.606</v>
      </c>
      <c r="AN9" s="833">
        <v>25951.242999999999</v>
      </c>
      <c r="AO9" s="849">
        <v>18662.254000000001</v>
      </c>
      <c r="AP9" s="865">
        <v>23622.581999999999</v>
      </c>
      <c r="AQ9" s="881">
        <v>46445.377</v>
      </c>
    </row>
    <row r="10" spans="1:43" s="121" customFormat="1" ht="15" x14ac:dyDescent="0.25">
      <c r="A10" s="210" t="s">
        <v>691</v>
      </c>
      <c r="B10" s="226" t="s">
        <v>374</v>
      </c>
      <c r="C10" s="242" t="s">
        <v>32</v>
      </c>
      <c r="D10" s="258" t="s">
        <v>32</v>
      </c>
      <c r="E10" s="274" t="s">
        <v>374</v>
      </c>
      <c r="F10" s="290" t="s">
        <v>32</v>
      </c>
      <c r="G10" s="306" t="s">
        <v>695</v>
      </c>
      <c r="H10" s="322">
        <v>342</v>
      </c>
      <c r="I10" s="338">
        <v>282</v>
      </c>
      <c r="J10" s="354">
        <v>486</v>
      </c>
      <c r="K10" s="370">
        <v>492</v>
      </c>
      <c r="L10" s="386">
        <v>519</v>
      </c>
      <c r="M10" s="402">
        <v>578</v>
      </c>
      <c r="N10" s="418">
        <v>730</v>
      </c>
      <c r="O10" s="434">
        <v>483</v>
      </c>
      <c r="P10" s="450">
        <v>1106</v>
      </c>
      <c r="Q10" s="466">
        <v>817</v>
      </c>
      <c r="R10" s="482">
        <v>1435</v>
      </c>
      <c r="S10" s="498">
        <v>1429</v>
      </c>
      <c r="T10" s="514">
        <v>468</v>
      </c>
      <c r="U10" s="530">
        <v>483</v>
      </c>
      <c r="V10" s="546">
        <v>1079</v>
      </c>
      <c r="W10" s="562">
        <v>696</v>
      </c>
      <c r="X10" s="578">
        <v>957</v>
      </c>
      <c r="Y10" s="594">
        <v>1760</v>
      </c>
      <c r="Z10" s="610">
        <v>1086</v>
      </c>
      <c r="AA10" s="626">
        <v>1321</v>
      </c>
      <c r="AB10" s="642">
        <v>2032</v>
      </c>
      <c r="AC10" s="658">
        <v>1454</v>
      </c>
      <c r="AD10" s="674">
        <v>1636</v>
      </c>
      <c r="AE10" s="690">
        <v>3209</v>
      </c>
      <c r="AF10" s="706">
        <v>912</v>
      </c>
      <c r="AG10" s="722">
        <v>1405</v>
      </c>
      <c r="AH10" s="738">
        <v>2095</v>
      </c>
      <c r="AI10" s="754">
        <v>1875</v>
      </c>
      <c r="AJ10" s="770">
        <v>1493</v>
      </c>
      <c r="AK10" s="786">
        <v>1899</v>
      </c>
      <c r="AL10" s="802">
        <v>1497</v>
      </c>
      <c r="AM10" s="818">
        <v>1549</v>
      </c>
      <c r="AN10" s="834">
        <v>1774</v>
      </c>
      <c r="AO10" s="850">
        <v>1185</v>
      </c>
      <c r="AP10" s="866">
        <v>1563</v>
      </c>
      <c r="AQ10" s="882">
        <v>2892</v>
      </c>
    </row>
    <row r="11" spans="1:43" s="121" customFormat="1" ht="15" x14ac:dyDescent="0.25">
      <c r="A11" s="211" t="s">
        <v>691</v>
      </c>
      <c r="B11" s="227" t="s">
        <v>374</v>
      </c>
      <c r="C11" s="243" t="s">
        <v>32</v>
      </c>
      <c r="D11" s="259" t="s">
        <v>32</v>
      </c>
      <c r="E11" s="275" t="s">
        <v>374</v>
      </c>
      <c r="F11" s="291" t="s">
        <v>32</v>
      </c>
      <c r="G11" s="307" t="s">
        <v>696</v>
      </c>
      <c r="H11" s="323">
        <v>262</v>
      </c>
      <c r="I11" s="339">
        <v>238</v>
      </c>
      <c r="J11" s="355">
        <v>336</v>
      </c>
      <c r="K11" s="371">
        <v>344</v>
      </c>
      <c r="L11" s="387">
        <v>415</v>
      </c>
      <c r="M11" s="403">
        <v>453</v>
      </c>
      <c r="N11" s="419">
        <v>502</v>
      </c>
      <c r="O11" s="435">
        <v>411</v>
      </c>
      <c r="P11" s="451">
        <v>765</v>
      </c>
      <c r="Q11" s="467">
        <v>636</v>
      </c>
      <c r="R11" s="483">
        <v>755</v>
      </c>
      <c r="S11" s="499">
        <v>808</v>
      </c>
      <c r="T11" s="515">
        <v>394</v>
      </c>
      <c r="U11" s="531">
        <v>387</v>
      </c>
      <c r="V11" s="547">
        <v>655</v>
      </c>
      <c r="W11" s="563">
        <v>553</v>
      </c>
      <c r="X11" s="579">
        <v>663</v>
      </c>
      <c r="Y11" s="595">
        <v>1065</v>
      </c>
      <c r="Z11" s="611">
        <v>831</v>
      </c>
      <c r="AA11" s="627">
        <v>956</v>
      </c>
      <c r="AB11" s="643">
        <v>1203</v>
      </c>
      <c r="AC11" s="659">
        <v>990</v>
      </c>
      <c r="AD11" s="675">
        <v>965</v>
      </c>
      <c r="AE11" s="691">
        <v>1698</v>
      </c>
      <c r="AF11" s="707">
        <v>661</v>
      </c>
      <c r="AG11" s="723">
        <v>920</v>
      </c>
      <c r="AH11" s="739">
        <v>1246</v>
      </c>
      <c r="AI11" s="755">
        <v>1098</v>
      </c>
      <c r="AJ11" s="771">
        <v>864</v>
      </c>
      <c r="AK11" s="787">
        <v>1226</v>
      </c>
      <c r="AL11" s="803">
        <v>891</v>
      </c>
      <c r="AM11" s="819">
        <v>954</v>
      </c>
      <c r="AN11" s="835">
        <v>1095</v>
      </c>
      <c r="AO11" s="851">
        <v>820</v>
      </c>
      <c r="AP11" s="867">
        <v>1002</v>
      </c>
      <c r="AQ11" s="883">
        <v>1700</v>
      </c>
    </row>
    <row r="12" spans="1:43" s="121" customFormat="1" ht="15" x14ac:dyDescent="0.25">
      <c r="A12" s="212" t="s">
        <v>691</v>
      </c>
      <c r="B12" s="228" t="s">
        <v>375</v>
      </c>
      <c r="C12" s="244" t="s">
        <v>32</v>
      </c>
      <c r="D12" s="260" t="s">
        <v>32</v>
      </c>
      <c r="E12" s="276" t="s">
        <v>375</v>
      </c>
      <c r="F12" s="292" t="s">
        <v>32</v>
      </c>
      <c r="G12" s="308" t="s">
        <v>692</v>
      </c>
      <c r="H12" s="324">
        <v>1354</v>
      </c>
      <c r="I12" s="340">
        <v>1383</v>
      </c>
      <c r="J12" s="356">
        <v>1476</v>
      </c>
      <c r="K12" s="372">
        <v>1632</v>
      </c>
      <c r="L12" s="388">
        <v>1590</v>
      </c>
      <c r="M12" s="404">
        <v>1621</v>
      </c>
      <c r="N12" s="420">
        <v>1650</v>
      </c>
      <c r="O12" s="436">
        <v>1751</v>
      </c>
      <c r="P12" s="452">
        <v>1734</v>
      </c>
      <c r="Q12" s="468">
        <v>1802</v>
      </c>
      <c r="R12" s="484">
        <v>1897</v>
      </c>
      <c r="S12" s="500">
        <v>1928</v>
      </c>
      <c r="T12" s="516">
        <v>1939</v>
      </c>
      <c r="U12" s="532">
        <v>1938</v>
      </c>
      <c r="V12" s="548">
        <v>2068</v>
      </c>
      <c r="W12" s="564">
        <v>2121</v>
      </c>
      <c r="X12" s="580">
        <v>2197</v>
      </c>
      <c r="Y12" s="596">
        <v>2295</v>
      </c>
      <c r="Z12" s="612">
        <v>2378</v>
      </c>
      <c r="AA12" s="628">
        <v>2500</v>
      </c>
      <c r="AB12" s="644">
        <v>2624</v>
      </c>
      <c r="AC12" s="660">
        <v>2812</v>
      </c>
      <c r="AD12" s="676">
        <v>3031</v>
      </c>
      <c r="AE12" s="692">
        <v>3144</v>
      </c>
      <c r="AF12" s="708">
        <v>3220</v>
      </c>
      <c r="AG12" s="724">
        <v>3363</v>
      </c>
      <c r="AH12" s="740">
        <v>3436</v>
      </c>
      <c r="AI12" s="756">
        <v>3457</v>
      </c>
      <c r="AJ12" s="772">
        <v>3737</v>
      </c>
      <c r="AK12" s="788">
        <v>4041</v>
      </c>
      <c r="AL12" s="804">
        <v>4171</v>
      </c>
      <c r="AM12" s="820">
        <v>4466</v>
      </c>
      <c r="AN12" s="836">
        <v>4844</v>
      </c>
      <c r="AO12" s="852">
        <v>4982</v>
      </c>
      <c r="AP12" s="868">
        <v>5489</v>
      </c>
      <c r="AQ12" s="884">
        <v>6121</v>
      </c>
    </row>
    <row r="13" spans="1:43" s="121" customFormat="1" ht="15" x14ac:dyDescent="0.25">
      <c r="A13" s="213" t="s">
        <v>691</v>
      </c>
      <c r="B13" s="229" t="s">
        <v>375</v>
      </c>
      <c r="C13" s="245" t="s">
        <v>32</v>
      </c>
      <c r="D13" s="261" t="s">
        <v>32</v>
      </c>
      <c r="E13" s="277" t="s">
        <v>375</v>
      </c>
      <c r="F13" s="293" t="s">
        <v>32</v>
      </c>
      <c r="G13" s="309" t="s">
        <v>693</v>
      </c>
      <c r="H13" s="325">
        <v>0.217872968980798</v>
      </c>
      <c r="I13" s="341">
        <v>0.16413593637021001</v>
      </c>
      <c r="J13" s="357">
        <v>0.207598371777476</v>
      </c>
      <c r="K13" s="373">
        <v>0.245398773006135</v>
      </c>
      <c r="L13" s="389">
        <v>0.29363579080025198</v>
      </c>
      <c r="M13" s="405">
        <v>0.337252475247525</v>
      </c>
      <c r="N13" s="421">
        <v>0.31425091352009699</v>
      </c>
      <c r="O13" s="437">
        <v>0.241537578886976</v>
      </c>
      <c r="P13" s="453">
        <v>0.34644303065355703</v>
      </c>
      <c r="Q13" s="469">
        <v>0.27474972191323699</v>
      </c>
      <c r="R13" s="485">
        <v>0.32241014799154299</v>
      </c>
      <c r="S13" s="501">
        <v>0.39480519480519499</v>
      </c>
      <c r="T13" s="517">
        <v>0.12480580010357301</v>
      </c>
      <c r="U13" s="533">
        <v>0.12028910686628801</v>
      </c>
      <c r="V13" s="549">
        <v>0.23026973026972999</v>
      </c>
      <c r="W13" s="565">
        <v>0.20348698352042</v>
      </c>
      <c r="X13" s="581">
        <v>0.196895992587445</v>
      </c>
      <c r="Y13" s="597">
        <v>0.25924276169264998</v>
      </c>
      <c r="Z13" s="613">
        <v>0.20509526867908401</v>
      </c>
      <c r="AA13" s="629">
        <v>0.190241902419024</v>
      </c>
      <c r="AB13" s="645">
        <v>0.20725995316159301</v>
      </c>
      <c r="AC13" s="661">
        <v>0.17512877115526099</v>
      </c>
      <c r="AD13" s="677">
        <v>0.19647441382851299</v>
      </c>
      <c r="AE13" s="693">
        <v>0.26623481781376501</v>
      </c>
      <c r="AF13" s="709">
        <v>0.11313639220615965</v>
      </c>
      <c r="AG13" s="725">
        <v>0.16800850675983595</v>
      </c>
      <c r="AH13" s="741">
        <v>0.20591263421091338</v>
      </c>
      <c r="AI13" s="757">
        <v>0.17989264471202671</v>
      </c>
      <c r="AJ13" s="773">
        <v>0.1740339171531832</v>
      </c>
      <c r="AK13" s="789">
        <v>0.17408074055026998</v>
      </c>
      <c r="AL13" s="805">
        <v>0.13638577691183634</v>
      </c>
      <c r="AM13" s="821">
        <v>0.16255644320944773</v>
      </c>
      <c r="AN13" s="837">
        <v>0.15896885069817401</v>
      </c>
      <c r="AO13" s="853">
        <v>0.13026663952778345</v>
      </c>
      <c r="AP13" s="869">
        <v>0.14860089771750548</v>
      </c>
      <c r="AQ13" s="885">
        <v>0.18518518518518517</v>
      </c>
    </row>
    <row r="14" spans="1:43" s="121" customFormat="1" ht="15" x14ac:dyDescent="0.25">
      <c r="A14" s="214" t="s">
        <v>691</v>
      </c>
      <c r="B14" s="230" t="s">
        <v>375</v>
      </c>
      <c r="C14" s="246" t="s">
        <v>32</v>
      </c>
      <c r="D14" s="262" t="s">
        <v>32</v>
      </c>
      <c r="E14" s="278" t="s">
        <v>375</v>
      </c>
      <c r="F14" s="294" t="s">
        <v>32</v>
      </c>
      <c r="G14" s="310" t="s">
        <v>694</v>
      </c>
      <c r="H14" s="326">
        <v>295</v>
      </c>
      <c r="I14" s="342">
        <v>227</v>
      </c>
      <c r="J14" s="358">
        <v>306</v>
      </c>
      <c r="K14" s="374">
        <v>400</v>
      </c>
      <c r="L14" s="390">
        <v>466</v>
      </c>
      <c r="M14" s="406">
        <v>545</v>
      </c>
      <c r="N14" s="422">
        <v>516</v>
      </c>
      <c r="O14" s="438">
        <v>421</v>
      </c>
      <c r="P14" s="454">
        <v>599</v>
      </c>
      <c r="Q14" s="470">
        <v>494</v>
      </c>
      <c r="R14" s="486">
        <v>610</v>
      </c>
      <c r="S14" s="502">
        <v>760</v>
      </c>
      <c r="T14" s="518">
        <v>241</v>
      </c>
      <c r="U14" s="534">
        <v>233</v>
      </c>
      <c r="V14" s="550">
        <v>461</v>
      </c>
      <c r="W14" s="566">
        <v>426</v>
      </c>
      <c r="X14" s="582">
        <v>425</v>
      </c>
      <c r="Y14" s="598">
        <v>582</v>
      </c>
      <c r="Z14" s="614">
        <v>479</v>
      </c>
      <c r="AA14" s="630">
        <v>464</v>
      </c>
      <c r="AB14" s="646">
        <v>531</v>
      </c>
      <c r="AC14" s="662">
        <v>476</v>
      </c>
      <c r="AD14" s="678">
        <v>574</v>
      </c>
      <c r="AE14" s="694">
        <v>822</v>
      </c>
      <c r="AF14" s="710">
        <v>360</v>
      </c>
      <c r="AG14" s="726">
        <v>553</v>
      </c>
      <c r="AH14" s="742">
        <v>700</v>
      </c>
      <c r="AI14" s="758">
        <v>620</v>
      </c>
      <c r="AJ14" s="774">
        <v>626</v>
      </c>
      <c r="AK14" s="790">
        <v>677</v>
      </c>
      <c r="AL14" s="806">
        <v>560</v>
      </c>
      <c r="AM14" s="822">
        <v>702</v>
      </c>
      <c r="AN14" s="838">
        <v>740</v>
      </c>
      <c r="AO14" s="854">
        <v>640</v>
      </c>
      <c r="AP14" s="870">
        <v>778</v>
      </c>
      <c r="AQ14" s="886">
        <v>1075</v>
      </c>
    </row>
    <row r="15" spans="1:43" s="121" customFormat="1" ht="15" x14ac:dyDescent="0.25">
      <c r="A15" s="215" t="s">
        <v>691</v>
      </c>
      <c r="B15" s="231" t="s">
        <v>375</v>
      </c>
      <c r="C15" s="247" t="s">
        <v>32</v>
      </c>
      <c r="D15" s="263" t="s">
        <v>32</v>
      </c>
      <c r="E15" s="279" t="s">
        <v>375</v>
      </c>
      <c r="F15" s="295" t="s">
        <v>32</v>
      </c>
      <c r="G15" s="311" t="s">
        <v>82</v>
      </c>
      <c r="H15" s="327">
        <v>1.2644067796610201</v>
      </c>
      <c r="I15" s="343">
        <v>1.3964757709251101</v>
      </c>
      <c r="J15" s="359">
        <v>1.68300653594771</v>
      </c>
      <c r="K15" s="375">
        <v>1.645</v>
      </c>
      <c r="L15" s="391">
        <v>1.3819742489270399</v>
      </c>
      <c r="M15" s="407">
        <v>1.47889908256881</v>
      </c>
      <c r="N15" s="423">
        <v>1.51356589147287</v>
      </c>
      <c r="O15" s="439">
        <v>1.40855106888361</v>
      </c>
      <c r="P15" s="455">
        <v>1.5843071786310501</v>
      </c>
      <c r="Q15" s="471">
        <v>1.5344129554655901</v>
      </c>
      <c r="R15" s="487">
        <v>1.97868852459016</v>
      </c>
      <c r="S15" s="503">
        <v>2.11578947368421</v>
      </c>
      <c r="T15" s="519">
        <v>1.44813278008299</v>
      </c>
      <c r="U15" s="535">
        <v>1.4334763948497899</v>
      </c>
      <c r="V15" s="551">
        <v>1.8980477223427299</v>
      </c>
      <c r="W15" s="567">
        <v>1.89906103286385</v>
      </c>
      <c r="X15" s="583">
        <v>1.5811764705882401</v>
      </c>
      <c r="Y15" s="599">
        <v>1.7663230240549801</v>
      </c>
      <c r="Z15" s="615">
        <v>1.6555323590814199</v>
      </c>
      <c r="AA15" s="631">
        <v>1.66163793103448</v>
      </c>
      <c r="AB15" s="647">
        <v>2.0998116760828598</v>
      </c>
      <c r="AC15" s="663">
        <v>1.77310924369748</v>
      </c>
      <c r="AD15" s="679">
        <v>2.23344947735192</v>
      </c>
      <c r="AE15" s="695">
        <v>2.30413625304136</v>
      </c>
      <c r="AF15" s="711">
        <v>1.9166666666666667</v>
      </c>
      <c r="AG15" s="727">
        <v>1.6600361663652801</v>
      </c>
      <c r="AH15" s="743">
        <v>2.04</v>
      </c>
      <c r="AI15" s="759">
        <v>2.0306449999999998</v>
      </c>
      <c r="AJ15" s="775">
        <v>3.0591050000000002</v>
      </c>
      <c r="AK15" s="791">
        <v>2.4017729999999999</v>
      </c>
      <c r="AL15" s="807">
        <v>2.0910709999999999</v>
      </c>
      <c r="AM15" s="823">
        <v>1.935897</v>
      </c>
      <c r="AN15" s="839">
        <v>2.5297299999999998</v>
      </c>
      <c r="AO15" s="855">
        <v>2.0984379999999998</v>
      </c>
      <c r="AP15" s="871">
        <v>1.706941</v>
      </c>
      <c r="AQ15" s="887">
        <v>1.9702329999999999</v>
      </c>
    </row>
    <row r="16" spans="1:43" s="121" customFormat="1" ht="15" x14ac:dyDescent="0.25">
      <c r="A16" s="216" t="s">
        <v>691</v>
      </c>
      <c r="B16" s="232" t="s">
        <v>375</v>
      </c>
      <c r="C16" s="248" t="s">
        <v>32</v>
      </c>
      <c r="D16" s="264" t="s">
        <v>32</v>
      </c>
      <c r="E16" s="280" t="s">
        <v>375</v>
      </c>
      <c r="F16" s="296" t="s">
        <v>32</v>
      </c>
      <c r="G16" s="312" t="s">
        <v>68</v>
      </c>
      <c r="H16" s="328">
        <v>14.02</v>
      </c>
      <c r="I16" s="344">
        <v>15.625955835962101</v>
      </c>
      <c r="J16" s="360">
        <v>21.102669902912599</v>
      </c>
      <c r="K16" s="376">
        <v>21.302693009118499</v>
      </c>
      <c r="L16" s="392">
        <v>17.635987577639799</v>
      </c>
      <c r="M16" s="408">
        <v>23.390156327543401</v>
      </c>
      <c r="N16" s="424">
        <v>21.2317836107554</v>
      </c>
      <c r="O16" s="440">
        <v>16.9602276559865</v>
      </c>
      <c r="P16" s="456">
        <v>23.138451001053699</v>
      </c>
      <c r="Q16" s="472">
        <v>18.239158311345602</v>
      </c>
      <c r="R16" s="488">
        <v>17.9041168185584</v>
      </c>
      <c r="S16" s="504">
        <v>21.332745024875599</v>
      </c>
      <c r="T16" s="520">
        <v>17.371126074498601</v>
      </c>
      <c r="U16" s="536">
        <v>20.357589820359198</v>
      </c>
      <c r="V16" s="552">
        <v>20.3747234285714</v>
      </c>
      <c r="W16" s="568">
        <v>22.610008652657601</v>
      </c>
      <c r="X16" s="584">
        <v>20.347913690476201</v>
      </c>
      <c r="Y16" s="600">
        <v>16.997334630350199</v>
      </c>
      <c r="Z16" s="616">
        <v>17.869808322824699</v>
      </c>
      <c r="AA16" s="632">
        <v>18.226050583657599</v>
      </c>
      <c r="AB16" s="648">
        <v>18.1383757847534</v>
      </c>
      <c r="AC16" s="664">
        <v>21.754643364928899</v>
      </c>
      <c r="AD16" s="680">
        <v>21.555341653666201</v>
      </c>
      <c r="AE16" s="696">
        <v>23.7581003167899</v>
      </c>
      <c r="AF16" s="712">
        <v>18.506746376811595</v>
      </c>
      <c r="AG16" s="728">
        <v>22.842821350762499</v>
      </c>
      <c r="AH16" s="744">
        <v>19.299775910364101</v>
      </c>
      <c r="AI16" s="760">
        <v>19.430209999999999</v>
      </c>
      <c r="AJ16" s="776">
        <v>16.28614</v>
      </c>
      <c r="AK16" s="792">
        <v>18.919029999999999</v>
      </c>
      <c r="AL16" s="808">
        <v>19.832588000000001</v>
      </c>
      <c r="AM16" s="824">
        <v>19.925550000000001</v>
      </c>
      <c r="AN16" s="840">
        <v>21.117930000000001</v>
      </c>
      <c r="AO16" s="856">
        <v>19.413879999999999</v>
      </c>
      <c r="AP16" s="872">
        <v>20.456399999999999</v>
      </c>
      <c r="AQ16" s="888">
        <v>20.752880000000001</v>
      </c>
    </row>
    <row r="17" spans="1:43" s="121" customFormat="1" ht="15" x14ac:dyDescent="0.25">
      <c r="A17" s="217" t="s">
        <v>691</v>
      </c>
      <c r="B17" s="233" t="s">
        <v>375</v>
      </c>
      <c r="C17" s="249" t="s">
        <v>32</v>
      </c>
      <c r="D17" s="265" t="s">
        <v>32</v>
      </c>
      <c r="E17" s="281" t="s">
        <v>375</v>
      </c>
      <c r="F17" s="297" t="s">
        <v>32</v>
      </c>
      <c r="G17" s="313" t="s">
        <v>207</v>
      </c>
      <c r="H17" s="329">
        <v>5229.46</v>
      </c>
      <c r="I17" s="345">
        <v>4953.4279999999999</v>
      </c>
      <c r="J17" s="361">
        <v>10867.875</v>
      </c>
      <c r="K17" s="377">
        <v>14017.172</v>
      </c>
      <c r="L17" s="393">
        <v>11357.575999999999</v>
      </c>
      <c r="M17" s="409">
        <v>18852.466</v>
      </c>
      <c r="N17" s="425">
        <v>16582.023000000001</v>
      </c>
      <c r="O17" s="441">
        <v>10057.415000000001</v>
      </c>
      <c r="P17" s="457">
        <v>21958.39</v>
      </c>
      <c r="Q17" s="473">
        <v>13825.281999999999</v>
      </c>
      <c r="R17" s="489">
        <v>21610.269</v>
      </c>
      <c r="S17" s="505">
        <v>34303.053999999996</v>
      </c>
      <c r="T17" s="521">
        <v>6062.5230000000001</v>
      </c>
      <c r="U17" s="537">
        <v>6799.4349999999704</v>
      </c>
      <c r="V17" s="553">
        <v>17827.883000000002</v>
      </c>
      <c r="W17" s="569">
        <v>18291.496999999999</v>
      </c>
      <c r="X17" s="585">
        <v>13673.798000000001</v>
      </c>
      <c r="Y17" s="601">
        <v>17473.259999999998</v>
      </c>
      <c r="Z17" s="617">
        <v>14170.758</v>
      </c>
      <c r="AA17" s="633">
        <v>14052.285</v>
      </c>
      <c r="AB17" s="649">
        <v>20224.289000000001</v>
      </c>
      <c r="AC17" s="665">
        <v>18360.919000000002</v>
      </c>
      <c r="AD17" s="681">
        <v>27633.948</v>
      </c>
      <c r="AE17" s="697">
        <v>44997.842000000099</v>
      </c>
      <c r="AF17" s="713">
        <v>12769.655000000001</v>
      </c>
      <c r="AG17" s="729">
        <v>20969.71</v>
      </c>
      <c r="AH17" s="745">
        <v>27560.080000000002</v>
      </c>
      <c r="AI17" s="761">
        <v>24462.639999999999</v>
      </c>
      <c r="AJ17" s="777">
        <v>31187.96</v>
      </c>
      <c r="AK17" s="793">
        <v>30762.35</v>
      </c>
      <c r="AL17" s="809">
        <v>23223.964</v>
      </c>
      <c r="AM17" s="825">
        <v>27078.826000000001</v>
      </c>
      <c r="AN17" s="841">
        <v>39532.767999999996</v>
      </c>
      <c r="AO17" s="857">
        <v>26072.842000000001</v>
      </c>
      <c r="AP17" s="873">
        <v>27166.098000000002</v>
      </c>
      <c r="AQ17" s="889">
        <v>43954.595999999998</v>
      </c>
    </row>
    <row r="18" spans="1:43" s="121" customFormat="1" ht="15" x14ac:dyDescent="0.25">
      <c r="A18" s="218" t="s">
        <v>691</v>
      </c>
      <c r="B18" s="234" t="s">
        <v>375</v>
      </c>
      <c r="C18" s="250" t="s">
        <v>32</v>
      </c>
      <c r="D18" s="266" t="s">
        <v>32</v>
      </c>
      <c r="E18" s="282" t="s">
        <v>375</v>
      </c>
      <c r="F18" s="298" t="s">
        <v>32</v>
      </c>
      <c r="G18" s="314" t="s">
        <v>695</v>
      </c>
      <c r="H18" s="330">
        <v>373</v>
      </c>
      <c r="I18" s="346">
        <v>317</v>
      </c>
      <c r="J18" s="362">
        <v>515</v>
      </c>
      <c r="K18" s="378">
        <v>658</v>
      </c>
      <c r="L18" s="394">
        <v>644</v>
      </c>
      <c r="M18" s="410">
        <v>806</v>
      </c>
      <c r="N18" s="426">
        <v>781</v>
      </c>
      <c r="O18" s="442">
        <v>593</v>
      </c>
      <c r="P18" s="458">
        <v>949</v>
      </c>
      <c r="Q18" s="474">
        <v>758</v>
      </c>
      <c r="R18" s="490">
        <v>1207</v>
      </c>
      <c r="S18" s="506">
        <v>1608</v>
      </c>
      <c r="T18" s="522">
        <v>349</v>
      </c>
      <c r="U18" s="538">
        <v>334</v>
      </c>
      <c r="V18" s="554">
        <v>875</v>
      </c>
      <c r="W18" s="570">
        <v>809</v>
      </c>
      <c r="X18" s="586">
        <v>672</v>
      </c>
      <c r="Y18" s="602">
        <v>1028</v>
      </c>
      <c r="Z18" s="618">
        <v>793</v>
      </c>
      <c r="AA18" s="634">
        <v>771</v>
      </c>
      <c r="AB18" s="650">
        <v>1115</v>
      </c>
      <c r="AC18" s="666">
        <v>844</v>
      </c>
      <c r="AD18" s="682">
        <v>1282</v>
      </c>
      <c r="AE18" s="698">
        <v>1894</v>
      </c>
      <c r="AF18" s="714">
        <v>690</v>
      </c>
      <c r="AG18" s="730">
        <v>918</v>
      </c>
      <c r="AH18" s="746">
        <v>1428</v>
      </c>
      <c r="AI18" s="762">
        <v>1259</v>
      </c>
      <c r="AJ18" s="778">
        <v>1915</v>
      </c>
      <c r="AK18" s="794">
        <v>1626</v>
      </c>
      <c r="AL18" s="810">
        <v>1171</v>
      </c>
      <c r="AM18" s="826">
        <v>1359</v>
      </c>
      <c r="AN18" s="842">
        <v>1872</v>
      </c>
      <c r="AO18" s="858">
        <v>1343</v>
      </c>
      <c r="AP18" s="874">
        <v>1328</v>
      </c>
      <c r="AQ18" s="890">
        <v>2118</v>
      </c>
    </row>
    <row r="19" spans="1:43" ht="15" x14ac:dyDescent="0.25">
      <c r="A19" s="219" t="s">
        <v>691</v>
      </c>
      <c r="B19" s="235" t="s">
        <v>375</v>
      </c>
      <c r="C19" s="251" t="s">
        <v>32</v>
      </c>
      <c r="D19" s="267" t="s">
        <v>32</v>
      </c>
      <c r="E19" s="283" t="s">
        <v>375</v>
      </c>
      <c r="F19" s="299" t="s">
        <v>32</v>
      </c>
      <c r="G19" s="315" t="s">
        <v>696</v>
      </c>
      <c r="H19" s="331">
        <v>295</v>
      </c>
      <c r="I19" s="347">
        <v>227</v>
      </c>
      <c r="J19" s="363">
        <v>306</v>
      </c>
      <c r="K19" s="379">
        <v>400</v>
      </c>
      <c r="L19" s="395">
        <v>466</v>
      </c>
      <c r="M19" s="411">
        <v>545</v>
      </c>
      <c r="N19" s="427">
        <v>516</v>
      </c>
      <c r="O19" s="443">
        <v>421</v>
      </c>
      <c r="P19" s="459">
        <v>599</v>
      </c>
      <c r="Q19" s="475">
        <v>494</v>
      </c>
      <c r="R19" s="491">
        <v>610</v>
      </c>
      <c r="S19" s="507">
        <v>760</v>
      </c>
      <c r="T19" s="523">
        <v>241</v>
      </c>
      <c r="U19" s="539">
        <v>233</v>
      </c>
      <c r="V19" s="555">
        <v>461</v>
      </c>
      <c r="W19" s="571">
        <v>426</v>
      </c>
      <c r="X19" s="587">
        <v>425</v>
      </c>
      <c r="Y19" s="603">
        <v>582</v>
      </c>
      <c r="Z19" s="619">
        <v>479</v>
      </c>
      <c r="AA19" s="635">
        <v>464</v>
      </c>
      <c r="AB19" s="651">
        <v>531</v>
      </c>
      <c r="AC19" s="667">
        <v>476</v>
      </c>
      <c r="AD19" s="683">
        <v>574</v>
      </c>
      <c r="AE19" s="699">
        <v>822</v>
      </c>
      <c r="AF19" s="715">
        <v>360</v>
      </c>
      <c r="AG19" s="731">
        <v>522</v>
      </c>
      <c r="AH19" s="747">
        <v>669</v>
      </c>
      <c r="AI19" s="763">
        <v>585</v>
      </c>
      <c r="AJ19" s="779">
        <v>603</v>
      </c>
      <c r="AK19" s="795">
        <v>662</v>
      </c>
      <c r="AL19" s="811">
        <v>540</v>
      </c>
      <c r="AM19" s="827">
        <v>669</v>
      </c>
      <c r="AN19" s="843">
        <v>702</v>
      </c>
      <c r="AO19" s="859">
        <v>603</v>
      </c>
      <c r="AP19" s="875">
        <v>745</v>
      </c>
      <c r="AQ19" s="891">
        <v>1029</v>
      </c>
    </row>
    <row r="20" spans="1:43" ht="15" x14ac:dyDescent="0.25">
      <c r="A20" s="892" t="s">
        <v>401</v>
      </c>
      <c r="B20" s="900" t="s">
        <v>32</v>
      </c>
      <c r="C20" s="908" t="s">
        <v>32</v>
      </c>
      <c r="D20" s="916" t="s">
        <v>32</v>
      </c>
      <c r="E20" s="924" t="s">
        <v>32</v>
      </c>
      <c r="F20" s="932" t="s">
        <v>32</v>
      </c>
      <c r="G20" s="940" t="s">
        <v>692</v>
      </c>
      <c r="H20" s="948">
        <v>2496</v>
      </c>
      <c r="I20" s="956">
        <v>2586</v>
      </c>
      <c r="J20" s="964">
        <v>2807</v>
      </c>
      <c r="K20" s="972">
        <v>3135</v>
      </c>
      <c r="L20" s="980">
        <v>3049</v>
      </c>
      <c r="M20" s="988">
        <v>3106</v>
      </c>
      <c r="N20" s="996">
        <v>3135</v>
      </c>
      <c r="O20" s="1004">
        <v>3323</v>
      </c>
      <c r="P20" s="1012">
        <v>3466</v>
      </c>
      <c r="Q20" s="1020">
        <v>3654</v>
      </c>
      <c r="R20" s="1028">
        <v>4005</v>
      </c>
      <c r="S20" s="1036">
        <v>4120</v>
      </c>
      <c r="T20" s="1044">
        <v>4158</v>
      </c>
      <c r="U20" s="1052">
        <v>4068</v>
      </c>
      <c r="V20" s="1060">
        <v>4327</v>
      </c>
      <c r="W20" s="1068">
        <v>4506</v>
      </c>
      <c r="X20" s="1076">
        <v>4930</v>
      </c>
      <c r="Y20" s="1084">
        <v>5821</v>
      </c>
      <c r="Z20" s="1092">
        <v>6335</v>
      </c>
      <c r="AA20" s="1100">
        <v>6970</v>
      </c>
      <c r="AB20" s="1108">
        <v>7706</v>
      </c>
      <c r="AC20" s="1116">
        <v>8408</v>
      </c>
      <c r="AD20" s="1124">
        <v>9051</v>
      </c>
      <c r="AE20" s="1132">
        <v>9845</v>
      </c>
      <c r="AF20" s="1140">
        <v>10030</v>
      </c>
      <c r="AG20" s="1148">
        <v>10030</v>
      </c>
      <c r="AH20" s="1156">
        <v>10388</v>
      </c>
      <c r="AI20" s="1164">
        <v>10553</v>
      </c>
      <c r="AJ20" s="1172">
        <v>11421</v>
      </c>
      <c r="AK20" s="1180">
        <v>12864</v>
      </c>
      <c r="AL20" s="1188">
        <v>13717</v>
      </c>
      <c r="AM20" s="1196">
        <v>14710</v>
      </c>
      <c r="AN20" s="1204">
        <v>15766</v>
      </c>
      <c r="AO20" s="1212">
        <v>16411</v>
      </c>
      <c r="AP20" s="1220">
        <v>17558</v>
      </c>
      <c r="AQ20" s="1228">
        <v>19648</v>
      </c>
    </row>
    <row r="21" spans="1:43" ht="15" x14ac:dyDescent="0.25">
      <c r="A21" s="893" t="s">
        <v>401</v>
      </c>
      <c r="B21" s="901" t="s">
        <v>32</v>
      </c>
      <c r="C21" s="909" t="s">
        <v>32</v>
      </c>
      <c r="D21" s="917" t="s">
        <v>32</v>
      </c>
      <c r="E21" s="925" t="s">
        <v>32</v>
      </c>
      <c r="F21" s="933" t="s">
        <v>32</v>
      </c>
      <c r="G21" s="941" t="s">
        <v>693</v>
      </c>
      <c r="H21" s="949">
        <v>0.22315705128205099</v>
      </c>
      <c r="I21" s="957">
        <v>0.179814385150812</v>
      </c>
      <c r="J21" s="965">
        <v>0.228877005347594</v>
      </c>
      <c r="K21" s="973">
        <v>0.237472071496968</v>
      </c>
      <c r="L21" s="981">
        <v>0.28923177938279698</v>
      </c>
      <c r="M21" s="989">
        <v>0.32183166720412798</v>
      </c>
      <c r="N21" s="997">
        <v>0.32555164694595501</v>
      </c>
      <c r="O21" s="1005">
        <v>0.25098039215686302</v>
      </c>
      <c r="P21" s="1013">
        <v>0.39410574978329999</v>
      </c>
      <c r="Q21" s="1021">
        <v>0.30958904109589003</v>
      </c>
      <c r="R21" s="1029">
        <v>0.34125</v>
      </c>
      <c r="S21" s="1037">
        <v>0.38085984940490603</v>
      </c>
      <c r="T21" s="1045">
        <v>0.15351142270035101</v>
      </c>
      <c r="U21" s="1053">
        <v>0.15079654627264999</v>
      </c>
      <c r="V21" s="1061">
        <v>0.26593589896342201</v>
      </c>
      <c r="W21" s="1069">
        <v>0.22171894462688299</v>
      </c>
      <c r="X21" s="1077">
        <v>0.230630630630631</v>
      </c>
      <c r="Y21" s="1085">
        <v>0.306447111359196</v>
      </c>
      <c r="Z21" s="1093">
        <v>0.215566891558335</v>
      </c>
      <c r="AA21" s="1101">
        <v>0.21345358887636201</v>
      </c>
      <c r="AB21" s="1109">
        <v>0.23630417007359</v>
      </c>
      <c r="AC21" s="1117">
        <v>0.18195358073724699</v>
      </c>
      <c r="AD21" s="1125">
        <v>0.176298757088035</v>
      </c>
      <c r="AE21" s="1133">
        <v>0.266723116003387</v>
      </c>
      <c r="AF21" s="1141">
        <v>0.10274213836477987</v>
      </c>
      <c r="AG21" s="1149">
        <v>0.15353938185443669</v>
      </c>
      <c r="AH21" s="1157">
        <v>0.19502399843275542</v>
      </c>
      <c r="AI21" s="1165">
        <v>0.1750632730051096</v>
      </c>
      <c r="AJ21" s="1173">
        <v>0.13961955037771911</v>
      </c>
      <c r="AK21" s="1181">
        <v>0.16018118179946469</v>
      </c>
      <c r="AL21" s="1189">
        <v>0.11158346187126143</v>
      </c>
      <c r="AM21" s="1197">
        <v>0.11995637949836423</v>
      </c>
      <c r="AN21" s="1205">
        <v>0.12422890143063395</v>
      </c>
      <c r="AO21" s="1213">
        <v>9.44152655623582E-2</v>
      </c>
      <c r="AP21" s="1221">
        <v>0.10803968324060173</v>
      </c>
      <c r="AQ21" s="1229">
        <v>0.15475998494866419</v>
      </c>
    </row>
    <row r="22" spans="1:43" ht="15" x14ac:dyDescent="0.25">
      <c r="A22" s="894" t="s">
        <v>401</v>
      </c>
      <c r="B22" s="902" t="s">
        <v>32</v>
      </c>
      <c r="C22" s="910" t="s">
        <v>32</v>
      </c>
      <c r="D22" s="918" t="s">
        <v>32</v>
      </c>
      <c r="E22" s="926" t="s">
        <v>32</v>
      </c>
      <c r="F22" s="934" t="s">
        <v>32</v>
      </c>
      <c r="G22" s="942" t="s">
        <v>694</v>
      </c>
      <c r="H22" s="950">
        <v>557</v>
      </c>
      <c r="I22" s="958">
        <v>465</v>
      </c>
      <c r="J22" s="966">
        <v>642</v>
      </c>
      <c r="K22" s="974">
        <v>744</v>
      </c>
      <c r="L22" s="982">
        <v>881</v>
      </c>
      <c r="M22" s="990">
        <v>998</v>
      </c>
      <c r="N22" s="998">
        <v>1018</v>
      </c>
      <c r="O22" s="1006">
        <v>832</v>
      </c>
      <c r="P22" s="1014">
        <v>1364</v>
      </c>
      <c r="Q22" s="1022">
        <v>1130</v>
      </c>
      <c r="R22" s="1030">
        <v>1365</v>
      </c>
      <c r="S22" s="1038">
        <v>1568</v>
      </c>
      <c r="T22" s="1046">
        <v>635</v>
      </c>
      <c r="U22" s="1054">
        <v>620</v>
      </c>
      <c r="V22" s="1062">
        <v>1116</v>
      </c>
      <c r="W22" s="1070">
        <v>979</v>
      </c>
      <c r="X22" s="1078">
        <v>1088</v>
      </c>
      <c r="Y22" s="1086">
        <v>1647</v>
      </c>
      <c r="Z22" s="1094">
        <v>1310</v>
      </c>
      <c r="AA22" s="1102">
        <v>1420</v>
      </c>
      <c r="AB22" s="1110">
        <v>1734</v>
      </c>
      <c r="AC22" s="1118">
        <v>1466</v>
      </c>
      <c r="AD22" s="1126">
        <v>1539</v>
      </c>
      <c r="AE22" s="1134">
        <v>2520</v>
      </c>
      <c r="AF22" s="1142">
        <v>1021</v>
      </c>
      <c r="AG22" s="1150">
        <v>1540</v>
      </c>
      <c r="AH22" s="1158">
        <v>1991</v>
      </c>
      <c r="AI22" s="1166">
        <v>1833</v>
      </c>
      <c r="AJ22" s="1174">
        <v>1534</v>
      </c>
      <c r="AK22" s="1182">
        <v>1945</v>
      </c>
      <c r="AL22" s="1190">
        <v>1483</v>
      </c>
      <c r="AM22" s="1198">
        <v>1705</v>
      </c>
      <c r="AN22" s="1206">
        <v>1893</v>
      </c>
      <c r="AO22" s="1214">
        <v>1519</v>
      </c>
      <c r="AP22" s="1222">
        <v>1835</v>
      </c>
      <c r="AQ22" s="1230">
        <v>2879</v>
      </c>
    </row>
    <row r="23" spans="1:43" ht="15" x14ac:dyDescent="0.25">
      <c r="A23" s="895" t="s">
        <v>401</v>
      </c>
      <c r="B23" s="903" t="s">
        <v>32</v>
      </c>
      <c r="C23" s="911" t="s">
        <v>32</v>
      </c>
      <c r="D23" s="919" t="s">
        <v>32</v>
      </c>
      <c r="E23" s="927" t="s">
        <v>32</v>
      </c>
      <c r="F23" s="935" t="s">
        <v>32</v>
      </c>
      <c r="G23" s="943" t="s">
        <v>82</v>
      </c>
      <c r="H23" s="951">
        <v>1.2836624775583501</v>
      </c>
      <c r="I23" s="959">
        <v>1.2881720430107499</v>
      </c>
      <c r="J23" s="967">
        <v>1.5591900311526501</v>
      </c>
      <c r="K23" s="975">
        <v>1.5456989247311801</v>
      </c>
      <c r="L23" s="983">
        <v>1.3200908059023799</v>
      </c>
      <c r="M23" s="991">
        <v>1.38677354709419</v>
      </c>
      <c r="N23" s="999">
        <v>1.48428290766208</v>
      </c>
      <c r="O23" s="1007">
        <v>1.2932692307692299</v>
      </c>
      <c r="P23" s="1015">
        <v>1.50659824046921</v>
      </c>
      <c r="Q23" s="1023">
        <v>1.39380530973451</v>
      </c>
      <c r="R23" s="1031">
        <v>1.93553113553114</v>
      </c>
      <c r="S23" s="1039">
        <v>1.93686224489796</v>
      </c>
      <c r="T23" s="1047">
        <v>1.28661417322835</v>
      </c>
      <c r="U23" s="1055">
        <v>1.31774193548387</v>
      </c>
      <c r="V23" s="1063">
        <v>1.75089605734767</v>
      </c>
      <c r="W23" s="1071">
        <v>1.5372829417773199</v>
      </c>
      <c r="X23" s="1079">
        <v>1.49724264705882</v>
      </c>
      <c r="Y23" s="1087">
        <v>1.6927747419550701</v>
      </c>
      <c r="Z23" s="1095">
        <v>1.4343511450381701</v>
      </c>
      <c r="AA23" s="1103">
        <v>1.4732394366197199</v>
      </c>
      <c r="AB23" s="1111">
        <v>1.81487889273356</v>
      </c>
      <c r="AC23" s="1119">
        <v>1.5675306957708</v>
      </c>
      <c r="AD23" s="1127">
        <v>1.8960363872644601</v>
      </c>
      <c r="AE23" s="1135">
        <v>2.0249999999999999</v>
      </c>
      <c r="AF23" s="1143">
        <v>1.5690499510284035</v>
      </c>
      <c r="AG23" s="1151">
        <v>1.50844155844156</v>
      </c>
      <c r="AH23" s="1159">
        <v>1.76946258161728</v>
      </c>
      <c r="AI23" s="1167">
        <v>1.7097654118930701</v>
      </c>
      <c r="AJ23" s="1175">
        <v>2.22164276401565</v>
      </c>
      <c r="AK23" s="1183">
        <v>1.81233933161954</v>
      </c>
      <c r="AL23" s="1191">
        <v>1.7990559676331801</v>
      </c>
      <c r="AM23" s="1199">
        <v>1.7055720000000001</v>
      </c>
      <c r="AN23" s="1207">
        <v>1.9260429999999999</v>
      </c>
      <c r="AO23" s="1215">
        <v>1.664253</v>
      </c>
      <c r="AP23" s="1223">
        <v>1.574619</v>
      </c>
      <c r="AQ23" s="1231">
        <v>1.7401880000000001</v>
      </c>
    </row>
    <row r="24" spans="1:43" ht="15" x14ac:dyDescent="0.25">
      <c r="A24" s="896" t="s">
        <v>401</v>
      </c>
      <c r="B24" s="904" t="s">
        <v>32</v>
      </c>
      <c r="C24" s="912" t="s">
        <v>32</v>
      </c>
      <c r="D24" s="920" t="s">
        <v>32</v>
      </c>
      <c r="E24" s="928" t="s">
        <v>32</v>
      </c>
      <c r="F24" s="936" t="s">
        <v>32</v>
      </c>
      <c r="G24" s="944" t="s">
        <v>68</v>
      </c>
      <c r="H24" s="952">
        <v>14.5701244755245</v>
      </c>
      <c r="I24" s="960">
        <v>15.106856427379</v>
      </c>
      <c r="J24" s="968">
        <v>18.984832167832199</v>
      </c>
      <c r="K24" s="976">
        <v>20.729100869565201</v>
      </c>
      <c r="L24" s="984">
        <v>15.9813026655202</v>
      </c>
      <c r="M24" s="992">
        <v>19.7296293352601</v>
      </c>
      <c r="N24" s="1000">
        <v>19.3245360688286</v>
      </c>
      <c r="O24" s="1008">
        <v>15.6183940520446</v>
      </c>
      <c r="P24" s="1016">
        <v>18.918217518248198</v>
      </c>
      <c r="Q24" s="1024">
        <v>16.3486273015873</v>
      </c>
      <c r="R24" s="1032">
        <v>16.1764129447388</v>
      </c>
      <c r="S24" s="1040">
        <v>19.2163216990451</v>
      </c>
      <c r="T24" s="1048">
        <v>15.713935128518999</v>
      </c>
      <c r="U24" s="1056">
        <v>16.858400244797998</v>
      </c>
      <c r="V24" s="1064">
        <v>17.494905834186302</v>
      </c>
      <c r="W24" s="1072">
        <v>20.496380730896998</v>
      </c>
      <c r="X24" s="1080">
        <v>17.282750767341899</v>
      </c>
      <c r="Y24" s="1088">
        <v>15.1258321377332</v>
      </c>
      <c r="Z24" s="1096">
        <v>15.972995210218199</v>
      </c>
      <c r="AA24" s="1104">
        <v>15.227447896749499</v>
      </c>
      <c r="AB24" s="1112">
        <v>15.588554496345701</v>
      </c>
      <c r="AC24" s="1120">
        <v>17.4578398607485</v>
      </c>
      <c r="AD24" s="1128">
        <v>17.487049691569599</v>
      </c>
      <c r="AE24" s="1136">
        <v>18.870614148540099</v>
      </c>
      <c r="AF24" s="1144">
        <v>15.998877028714109</v>
      </c>
      <c r="AG24" s="1152">
        <v>17.633878605251802</v>
      </c>
      <c r="AH24" s="1160">
        <v>16.277008231620801</v>
      </c>
      <c r="AI24" s="1168">
        <v>16.3386215698788</v>
      </c>
      <c r="AJ24" s="1176">
        <v>15.5934301643192</v>
      </c>
      <c r="AK24" s="1184">
        <v>16.4889276595745</v>
      </c>
      <c r="AL24" s="1192">
        <v>17.044662668665701</v>
      </c>
      <c r="AM24" s="1200">
        <v>17.10641</v>
      </c>
      <c r="AN24" s="1208">
        <v>17.960509999999999</v>
      </c>
      <c r="AO24" s="1216">
        <v>17.69584</v>
      </c>
      <c r="AP24" s="1224">
        <v>17.56786</v>
      </c>
      <c r="AQ24" s="1232">
        <v>18.04391</v>
      </c>
    </row>
    <row r="25" spans="1:43" ht="15" x14ac:dyDescent="0.25">
      <c r="A25" s="897" t="s">
        <v>401</v>
      </c>
      <c r="B25" s="905" t="s">
        <v>32</v>
      </c>
      <c r="C25" s="913" t="s">
        <v>32</v>
      </c>
      <c r="D25" s="921" t="s">
        <v>32</v>
      </c>
      <c r="E25" s="929" t="s">
        <v>32</v>
      </c>
      <c r="F25" s="937" t="s">
        <v>32</v>
      </c>
      <c r="G25" s="945" t="s">
        <v>207</v>
      </c>
      <c r="H25" s="953">
        <v>10417.638999999999</v>
      </c>
      <c r="I25" s="961">
        <v>9049.0069999999996</v>
      </c>
      <c r="J25" s="969">
        <v>19003.816999999999</v>
      </c>
      <c r="K25" s="977">
        <v>23838.466</v>
      </c>
      <c r="L25" s="985">
        <v>18586.254999999997</v>
      </c>
      <c r="M25" s="993">
        <v>27305.807000000001</v>
      </c>
      <c r="N25" s="1001">
        <v>29199.374000000003</v>
      </c>
      <c r="O25" s="1009">
        <v>16805.392</v>
      </c>
      <c r="P25" s="1017">
        <v>38876.936999999998</v>
      </c>
      <c r="Q25" s="1025">
        <v>25749.088</v>
      </c>
      <c r="R25" s="1033">
        <v>42738.082999999999</v>
      </c>
      <c r="S25" s="1041">
        <v>58359.968999999997</v>
      </c>
      <c r="T25" s="1049">
        <v>12838.285</v>
      </c>
      <c r="U25" s="1057">
        <v>13773.312999999969</v>
      </c>
      <c r="V25" s="1065">
        <v>34185.046000000002</v>
      </c>
      <c r="W25" s="1073">
        <v>30847.053</v>
      </c>
      <c r="X25" s="1081">
        <v>28153.601000000002</v>
      </c>
      <c r="Y25" s="1089">
        <v>42170.820000000094</v>
      </c>
      <c r="Z25" s="1097">
        <v>30013.258000000002</v>
      </c>
      <c r="AA25" s="1105">
        <v>31855.821</v>
      </c>
      <c r="AB25" s="1113">
        <v>49057.181000000099</v>
      </c>
      <c r="AC25" s="1121">
        <v>40118.116000000002</v>
      </c>
      <c r="AD25" s="1129">
        <v>51027.211000000098</v>
      </c>
      <c r="AE25" s="1137">
        <v>96296.744000000297</v>
      </c>
      <c r="AF25" s="1145">
        <v>25630.201000000001</v>
      </c>
      <c r="AG25" s="1153">
        <v>40963.5</v>
      </c>
      <c r="AH25" s="1161">
        <v>57343.9</v>
      </c>
      <c r="AI25" s="1169">
        <v>51205.24</v>
      </c>
      <c r="AJ25" s="1177">
        <v>53142.41</v>
      </c>
      <c r="AK25" s="1185">
        <v>58123.47</v>
      </c>
      <c r="AL25" s="1193">
        <v>45475.164000000004</v>
      </c>
      <c r="AM25" s="1201">
        <v>49745.432000000001</v>
      </c>
      <c r="AN25" s="1209">
        <v>65484.010999999999</v>
      </c>
      <c r="AO25" s="1217">
        <v>44735.096000000005</v>
      </c>
      <c r="AP25" s="1225">
        <v>50788.68</v>
      </c>
      <c r="AQ25" s="1233">
        <v>90399.972999999998</v>
      </c>
    </row>
    <row r="26" spans="1:43" ht="15" x14ac:dyDescent="0.25">
      <c r="A26" s="898" t="s">
        <v>401</v>
      </c>
      <c r="B26" s="906" t="s">
        <v>32</v>
      </c>
      <c r="C26" s="914" t="s">
        <v>32</v>
      </c>
      <c r="D26" s="922" t="s">
        <v>32</v>
      </c>
      <c r="E26" s="930" t="s">
        <v>32</v>
      </c>
      <c r="F26" s="938" t="s">
        <v>32</v>
      </c>
      <c r="G26" s="946" t="s">
        <v>695</v>
      </c>
      <c r="H26" s="954">
        <v>715</v>
      </c>
      <c r="I26" s="962">
        <v>599</v>
      </c>
      <c r="J26" s="970">
        <v>1001</v>
      </c>
      <c r="K26" s="978">
        <v>1150</v>
      </c>
      <c r="L26" s="986">
        <v>1163</v>
      </c>
      <c r="M26" s="994">
        <v>1384</v>
      </c>
      <c r="N26" s="1002">
        <v>1511</v>
      </c>
      <c r="O26" s="1010">
        <v>1076</v>
      </c>
      <c r="P26" s="1018">
        <v>2055</v>
      </c>
      <c r="Q26" s="1026">
        <v>1575</v>
      </c>
      <c r="R26" s="1034">
        <v>2642</v>
      </c>
      <c r="S26" s="1042">
        <v>3037</v>
      </c>
      <c r="T26" s="1050">
        <v>817</v>
      </c>
      <c r="U26" s="1058">
        <v>817</v>
      </c>
      <c r="V26" s="1066">
        <v>1954</v>
      </c>
      <c r="W26" s="1074">
        <v>1505</v>
      </c>
      <c r="X26" s="1082">
        <v>1629</v>
      </c>
      <c r="Y26" s="1090">
        <v>2788</v>
      </c>
      <c r="Z26" s="1098">
        <v>1879</v>
      </c>
      <c r="AA26" s="1106">
        <v>2092</v>
      </c>
      <c r="AB26" s="1114">
        <v>3147</v>
      </c>
      <c r="AC26" s="1122">
        <v>2298</v>
      </c>
      <c r="AD26" s="1130">
        <v>2918</v>
      </c>
      <c r="AE26" s="1138">
        <v>5103</v>
      </c>
      <c r="AF26" s="1146">
        <v>1602</v>
      </c>
      <c r="AG26" s="1154">
        <v>2323</v>
      </c>
      <c r="AH26" s="1162">
        <v>3523</v>
      </c>
      <c r="AI26" s="1170">
        <v>3134</v>
      </c>
      <c r="AJ26" s="1178">
        <v>3408</v>
      </c>
      <c r="AK26" s="1186">
        <v>3525</v>
      </c>
      <c r="AL26" s="1194">
        <v>2668</v>
      </c>
      <c r="AM26" s="1202">
        <v>2908</v>
      </c>
      <c r="AN26" s="1210">
        <v>3646</v>
      </c>
      <c r="AO26" s="1218">
        <v>2528</v>
      </c>
      <c r="AP26" s="1226">
        <v>2891</v>
      </c>
      <c r="AQ26" s="1234">
        <v>5010</v>
      </c>
    </row>
    <row r="27" spans="1:43" ht="15" x14ac:dyDescent="0.25">
      <c r="A27" s="899" t="s">
        <v>401</v>
      </c>
      <c r="B27" s="907" t="s">
        <v>32</v>
      </c>
      <c r="C27" s="915" t="s">
        <v>32</v>
      </c>
      <c r="D27" s="923" t="s">
        <v>32</v>
      </c>
      <c r="E27" s="931" t="s">
        <v>32</v>
      </c>
      <c r="F27" s="939" t="s">
        <v>32</v>
      </c>
      <c r="G27" s="947" t="s">
        <v>696</v>
      </c>
      <c r="H27" s="955">
        <v>557</v>
      </c>
      <c r="I27" s="963">
        <v>465</v>
      </c>
      <c r="J27" s="971">
        <v>642</v>
      </c>
      <c r="K27" s="979">
        <v>744</v>
      </c>
      <c r="L27" s="987">
        <v>881</v>
      </c>
      <c r="M27" s="995">
        <v>998</v>
      </c>
      <c r="N27" s="1003">
        <v>1018</v>
      </c>
      <c r="O27" s="1011">
        <v>832</v>
      </c>
      <c r="P27" s="1019">
        <v>1364</v>
      </c>
      <c r="Q27" s="1027">
        <v>1130</v>
      </c>
      <c r="R27" s="1035">
        <v>1365</v>
      </c>
      <c r="S27" s="1043">
        <v>1568</v>
      </c>
      <c r="T27" s="1051">
        <v>635</v>
      </c>
      <c r="U27" s="1059">
        <v>620</v>
      </c>
      <c r="V27" s="1067">
        <v>1116</v>
      </c>
      <c r="W27" s="1075">
        <v>979</v>
      </c>
      <c r="X27" s="1083">
        <v>1088</v>
      </c>
      <c r="Y27" s="1091">
        <v>1647</v>
      </c>
      <c r="Z27" s="1099">
        <v>1310</v>
      </c>
      <c r="AA27" s="1107">
        <v>1420</v>
      </c>
      <c r="AB27" s="1115">
        <v>1734</v>
      </c>
      <c r="AC27" s="1123">
        <v>1466</v>
      </c>
      <c r="AD27" s="1131">
        <v>1539</v>
      </c>
      <c r="AE27" s="1139">
        <v>2520</v>
      </c>
      <c r="AF27" s="1147">
        <v>1021</v>
      </c>
      <c r="AG27" s="1155">
        <v>1442</v>
      </c>
      <c r="AH27" s="1163">
        <v>1915</v>
      </c>
      <c r="AI27" s="1171">
        <v>1683</v>
      </c>
      <c r="AJ27" s="1179">
        <v>1467</v>
      </c>
      <c r="AK27" s="1187">
        <v>1888</v>
      </c>
      <c r="AL27" s="1195">
        <v>1431</v>
      </c>
      <c r="AM27" s="1203">
        <v>1623</v>
      </c>
      <c r="AN27" s="1211">
        <v>1797</v>
      </c>
      <c r="AO27" s="1219">
        <v>1423</v>
      </c>
      <c r="AP27" s="1227">
        <v>1747</v>
      </c>
      <c r="AQ27" s="1235">
        <v>2729</v>
      </c>
    </row>
  </sheetData>
  <autoFilter ref="A3:AR16" xr:uid="{00000000-0009-0000-0000-000007000000}"/>
  <hyperlinks>
    <hyperlink ref="G2" location="Cover!A1" display="Back to cover page" xr:uid="{00000000-0004-0000-0700-000000000000}"/>
  </hyperlink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FFFF00"/>
  </sheetPr>
  <dimension ref="A1:V2193"/>
  <sheetViews>
    <sheetView showGridLines="0" topLeftCell="I1" zoomScale="80" zoomScaleNormal="80" workbookViewId="0">
      <selection activeCell="V1" sqref="V1:V1048576"/>
    </sheetView>
  </sheetViews>
  <sheetFormatPr defaultColWidth="9" defaultRowHeight="12.75" x14ac:dyDescent="0.2"/>
  <cols>
    <col min="1" max="1" width="15.42578125" style="1297" customWidth="1" collapsed="1"/>
    <col min="2" max="2" width="42.140625" style="43" bestFit="1" customWidth="1" collapsed="1"/>
    <col min="3" max="3" width="15" style="43" bestFit="1" customWidth="1" collapsed="1"/>
    <col min="4" max="22" width="9.42578125" style="43" customWidth="1" collapsed="1"/>
    <col min="23" max="16384" width="9" style="43" collapsed="1"/>
  </cols>
  <sheetData>
    <row r="1" spans="1:22" s="109" customFormat="1" x14ac:dyDescent="0.2">
      <c r="A1" s="1296" t="s">
        <v>346</v>
      </c>
      <c r="B1" s="109" t="s">
        <v>350</v>
      </c>
      <c r="C1" s="109" t="s">
        <v>349</v>
      </c>
      <c r="D1" s="109" t="s">
        <v>348</v>
      </c>
      <c r="E1" s="120" t="s">
        <v>344</v>
      </c>
      <c r="F1" s="109" t="s">
        <v>347</v>
      </c>
      <c r="G1" s="120" t="s">
        <v>345</v>
      </c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0"/>
      <c r="T1" s="120"/>
      <c r="U1" s="120"/>
      <c r="V1" s="120"/>
    </row>
    <row r="2" spans="1:22" ht="15" customHeight="1" x14ac:dyDescent="0.2">
      <c r="F2" s="1474" t="s">
        <v>247</v>
      </c>
      <c r="G2" s="1474"/>
      <c r="H2" s="1292"/>
      <c r="I2" s="1292"/>
      <c r="J2" s="1292"/>
      <c r="K2" s="1292"/>
      <c r="L2" s="1292"/>
      <c r="M2" s="1292"/>
      <c r="N2" s="1292"/>
      <c r="O2" s="1292"/>
      <c r="P2" s="1292"/>
      <c r="Q2" s="1292"/>
      <c r="R2" s="1292"/>
      <c r="S2" s="1292"/>
      <c r="T2" s="1293"/>
      <c r="U2" s="1339"/>
      <c r="V2" s="1416"/>
    </row>
    <row r="3" spans="1:22" ht="15" x14ac:dyDescent="0.25">
      <c r="D3" s="1294"/>
      <c r="E3" s="1294"/>
      <c r="F3" s="1294"/>
      <c r="G3" s="1294"/>
      <c r="H3" s="1294"/>
      <c r="I3" s="1294"/>
      <c r="J3" s="1294"/>
      <c r="K3" s="1294"/>
      <c r="L3" s="1294"/>
      <c r="M3" s="1294"/>
      <c r="N3" s="1294"/>
      <c r="O3" s="1294"/>
      <c r="P3" s="1295"/>
      <c r="Q3" s="1295"/>
      <c r="R3" s="1295"/>
      <c r="S3" s="1295"/>
      <c r="T3" s="1295"/>
      <c r="U3" s="1295"/>
      <c r="V3" s="1295"/>
    </row>
    <row r="4" spans="1:22" ht="15" x14ac:dyDescent="0.25">
      <c r="A4" s="1405" t="s">
        <v>769</v>
      </c>
      <c r="B4" s="1406" t="s">
        <v>755</v>
      </c>
      <c r="C4" s="1406" t="s">
        <v>748</v>
      </c>
      <c r="D4" s="1406" t="s">
        <v>757</v>
      </c>
      <c r="E4" s="1406" t="s">
        <v>758</v>
      </c>
      <c r="F4" s="1406" t="s">
        <v>759</v>
      </c>
      <c r="G4" s="1406" t="s">
        <v>760</v>
      </c>
      <c r="H4" s="1406" t="s">
        <v>761</v>
      </c>
      <c r="I4" s="1406" t="s">
        <v>762</v>
      </c>
      <c r="J4" s="1406" t="s">
        <v>763</v>
      </c>
      <c r="K4" s="1406" t="s">
        <v>764</v>
      </c>
      <c r="L4" s="1406" t="s">
        <v>765</v>
      </c>
      <c r="M4" s="1406" t="s">
        <v>766</v>
      </c>
      <c r="N4" s="1406" t="s">
        <v>767</v>
      </c>
      <c r="O4" s="1406" t="s">
        <v>768</v>
      </c>
      <c r="P4" s="1406" t="s">
        <v>749</v>
      </c>
      <c r="Q4" s="1406" t="s">
        <v>750</v>
      </c>
      <c r="R4" s="1406" t="s">
        <v>751</v>
      </c>
      <c r="S4" s="1406" t="s">
        <v>752</v>
      </c>
      <c r="T4" s="1406" t="s">
        <v>753</v>
      </c>
      <c r="U4" s="1406" t="s">
        <v>1009</v>
      </c>
      <c r="V4" s="1406" t="s">
        <v>1155</v>
      </c>
    </row>
    <row r="5" spans="1:22" ht="15" x14ac:dyDescent="0.25">
      <c r="A5" s="1407" t="s">
        <v>401</v>
      </c>
      <c r="B5" s="1402" t="s">
        <v>756</v>
      </c>
      <c r="C5" s="1402" t="s">
        <v>49</v>
      </c>
      <c r="D5" s="1433">
        <v>0</v>
      </c>
      <c r="E5" s="1433">
        <v>2354</v>
      </c>
      <c r="F5" s="1433">
        <v>2611</v>
      </c>
      <c r="G5" s="1433">
        <v>3496</v>
      </c>
      <c r="H5" s="1433">
        <v>4041</v>
      </c>
      <c r="I5" s="1433">
        <v>4849</v>
      </c>
      <c r="J5" s="1433">
        <v>5854</v>
      </c>
      <c r="K5" s="1433">
        <v>6822</v>
      </c>
      <c r="L5" s="1433">
        <v>7413</v>
      </c>
      <c r="M5" s="1433">
        <v>8652</v>
      </c>
      <c r="N5" s="1433">
        <v>9495</v>
      </c>
      <c r="O5" s="1433">
        <v>10415</v>
      </c>
      <c r="P5" s="1433">
        <v>11514</v>
      </c>
      <c r="Q5" s="1433">
        <v>12226</v>
      </c>
      <c r="R5" s="1433">
        <v>14326</v>
      </c>
      <c r="S5" s="1433">
        <v>15891</v>
      </c>
      <c r="T5" s="1433">
        <v>15773</v>
      </c>
      <c r="U5" s="1433">
        <v>15892</v>
      </c>
      <c r="V5" s="1438">
        <v>16167</v>
      </c>
    </row>
    <row r="6" spans="1:22" ht="15" x14ac:dyDescent="0.25">
      <c r="A6" s="1298" t="s">
        <v>401</v>
      </c>
      <c r="B6" s="10" t="s">
        <v>756</v>
      </c>
      <c r="C6" s="1288" t="s">
        <v>35</v>
      </c>
      <c r="D6" s="1433">
        <v>8036</v>
      </c>
      <c r="E6" s="1433">
        <v>5564</v>
      </c>
      <c r="F6" s="1433">
        <v>5662</v>
      </c>
      <c r="G6" s="1433">
        <v>5111</v>
      </c>
      <c r="H6" s="1433">
        <v>5382</v>
      </c>
      <c r="I6" s="1433">
        <v>6043</v>
      </c>
      <c r="J6" s="1433">
        <v>6063</v>
      </c>
      <c r="K6" s="1433">
        <v>6081</v>
      </c>
      <c r="L6" s="1433">
        <v>6575</v>
      </c>
      <c r="M6" s="1433">
        <v>6152</v>
      </c>
      <c r="N6" s="1433">
        <v>6445</v>
      </c>
      <c r="O6" s="1433">
        <v>7607</v>
      </c>
      <c r="P6" s="1433">
        <v>7221</v>
      </c>
      <c r="Q6" s="1433">
        <v>6163</v>
      </c>
      <c r="R6" s="1433">
        <v>4919</v>
      </c>
      <c r="S6" s="1433">
        <v>3621</v>
      </c>
      <c r="T6" s="1433">
        <v>3990</v>
      </c>
      <c r="U6" s="1433">
        <v>4539</v>
      </c>
      <c r="V6" s="1438">
        <v>4590</v>
      </c>
    </row>
    <row r="7" spans="1:22" ht="15" x14ac:dyDescent="0.25">
      <c r="A7" s="1298" t="s">
        <v>401</v>
      </c>
      <c r="B7" s="1290" t="s">
        <v>756</v>
      </c>
      <c r="C7" s="1290" t="s">
        <v>36</v>
      </c>
      <c r="D7" s="1433">
        <v>338</v>
      </c>
      <c r="E7" s="1433">
        <v>369</v>
      </c>
      <c r="F7" s="1433">
        <v>412</v>
      </c>
      <c r="G7" s="1433">
        <v>426</v>
      </c>
      <c r="H7" s="1433">
        <v>459</v>
      </c>
      <c r="I7" s="1433">
        <v>467</v>
      </c>
      <c r="J7" s="1433">
        <v>429</v>
      </c>
      <c r="K7" s="1433">
        <v>407</v>
      </c>
      <c r="L7" s="1433">
        <v>394</v>
      </c>
      <c r="M7" s="1433">
        <v>399</v>
      </c>
      <c r="N7" s="1433">
        <v>380</v>
      </c>
      <c r="O7" s="1433">
        <v>350</v>
      </c>
      <c r="P7" s="1433">
        <v>355</v>
      </c>
      <c r="Q7" s="1433">
        <v>355</v>
      </c>
      <c r="R7" s="1433">
        <v>329</v>
      </c>
      <c r="S7" s="1433">
        <v>332</v>
      </c>
      <c r="T7" s="1433">
        <v>374</v>
      </c>
      <c r="U7" s="1433">
        <v>420</v>
      </c>
      <c r="V7" s="1438">
        <v>431</v>
      </c>
    </row>
    <row r="8" spans="1:22" ht="15" x14ac:dyDescent="0.25">
      <c r="A8" s="1298" t="s">
        <v>401</v>
      </c>
      <c r="B8" s="1290" t="s">
        <v>756</v>
      </c>
      <c r="C8" s="1290" t="s">
        <v>37</v>
      </c>
      <c r="D8" s="1433">
        <v>1078</v>
      </c>
      <c r="E8" s="1433">
        <v>1137</v>
      </c>
      <c r="F8" s="1433">
        <v>1116</v>
      </c>
      <c r="G8" s="1433">
        <v>938</v>
      </c>
      <c r="H8" s="1433">
        <v>955</v>
      </c>
      <c r="I8" s="1433">
        <v>950</v>
      </c>
      <c r="J8" s="1433">
        <v>861</v>
      </c>
      <c r="K8" s="1433">
        <v>887</v>
      </c>
      <c r="L8" s="1433">
        <v>888</v>
      </c>
      <c r="M8" s="1433">
        <v>681</v>
      </c>
      <c r="N8" s="1433">
        <v>707</v>
      </c>
      <c r="O8" s="1433">
        <v>753</v>
      </c>
      <c r="P8" s="1433">
        <v>709</v>
      </c>
      <c r="Q8" s="1433">
        <v>725</v>
      </c>
      <c r="R8" s="1433">
        <v>757</v>
      </c>
      <c r="S8" s="1433">
        <v>597</v>
      </c>
      <c r="T8" s="1433">
        <v>646</v>
      </c>
      <c r="U8" s="1433">
        <v>665</v>
      </c>
      <c r="V8" s="1438">
        <v>627</v>
      </c>
    </row>
    <row r="9" spans="1:22" ht="15" x14ac:dyDescent="0.25">
      <c r="A9" s="1298" t="s">
        <v>401</v>
      </c>
      <c r="B9" s="1290" t="s">
        <v>756</v>
      </c>
      <c r="C9" s="1290" t="s">
        <v>38</v>
      </c>
      <c r="D9" s="1433">
        <v>398</v>
      </c>
      <c r="E9" s="1433">
        <v>410</v>
      </c>
      <c r="F9" s="1433">
        <v>393</v>
      </c>
      <c r="G9" s="1433">
        <v>385</v>
      </c>
      <c r="H9" s="1433">
        <v>385</v>
      </c>
      <c r="I9" s="1433">
        <v>359</v>
      </c>
      <c r="J9" s="1433">
        <v>333</v>
      </c>
      <c r="K9" s="1433">
        <v>332</v>
      </c>
      <c r="L9" s="1433">
        <v>316</v>
      </c>
      <c r="M9" s="1433">
        <v>333</v>
      </c>
      <c r="N9" s="1433">
        <v>328</v>
      </c>
      <c r="O9" s="1433">
        <v>319</v>
      </c>
      <c r="P9" s="1433">
        <v>283</v>
      </c>
      <c r="Q9" s="1433">
        <v>283</v>
      </c>
      <c r="R9" s="1433">
        <v>289</v>
      </c>
      <c r="S9" s="1433">
        <v>314</v>
      </c>
      <c r="T9" s="1433">
        <v>308</v>
      </c>
      <c r="U9" s="1433">
        <v>299</v>
      </c>
      <c r="V9" s="1438">
        <v>265</v>
      </c>
    </row>
    <row r="10" spans="1:22" ht="15" x14ac:dyDescent="0.25">
      <c r="A10" s="1298" t="s">
        <v>401</v>
      </c>
      <c r="B10" s="1290" t="s">
        <v>756</v>
      </c>
      <c r="C10" s="1290" t="s">
        <v>39</v>
      </c>
      <c r="D10" s="1433">
        <v>111</v>
      </c>
      <c r="E10" s="1433">
        <v>123</v>
      </c>
      <c r="F10" s="1433">
        <v>122</v>
      </c>
      <c r="G10" s="1433">
        <v>124</v>
      </c>
      <c r="H10" s="1433">
        <v>124</v>
      </c>
      <c r="I10" s="1433">
        <v>122</v>
      </c>
      <c r="J10" s="1433">
        <v>114</v>
      </c>
      <c r="K10" s="1433">
        <v>120</v>
      </c>
      <c r="L10" s="1433">
        <v>118</v>
      </c>
      <c r="M10" s="1433">
        <v>126</v>
      </c>
      <c r="N10" s="1433">
        <v>133</v>
      </c>
      <c r="O10" s="1433">
        <v>134</v>
      </c>
      <c r="P10" s="1433">
        <v>148</v>
      </c>
      <c r="Q10" s="1433">
        <v>149</v>
      </c>
      <c r="R10" s="1433">
        <v>146</v>
      </c>
      <c r="S10" s="1433">
        <v>146</v>
      </c>
      <c r="T10" s="1433">
        <v>145</v>
      </c>
      <c r="U10" s="1433">
        <v>151</v>
      </c>
      <c r="V10" s="1438">
        <v>139</v>
      </c>
    </row>
    <row r="11" spans="1:22" ht="15" x14ac:dyDescent="0.25">
      <c r="A11" s="1298" t="s">
        <v>401</v>
      </c>
      <c r="B11" s="1290" t="s">
        <v>756</v>
      </c>
      <c r="C11" s="1290" t="s">
        <v>40</v>
      </c>
      <c r="D11" s="1433">
        <v>69</v>
      </c>
      <c r="E11" s="1433">
        <v>74</v>
      </c>
      <c r="F11" s="1433">
        <v>73</v>
      </c>
      <c r="G11" s="1433">
        <v>74</v>
      </c>
      <c r="H11" s="1433">
        <v>76</v>
      </c>
      <c r="I11" s="1433">
        <v>74</v>
      </c>
      <c r="J11" s="1433">
        <v>64</v>
      </c>
      <c r="K11" s="1433">
        <v>64</v>
      </c>
      <c r="L11" s="1433">
        <v>65</v>
      </c>
      <c r="M11" s="1433">
        <v>67</v>
      </c>
      <c r="N11" s="1433">
        <v>69</v>
      </c>
      <c r="O11" s="1433">
        <v>70</v>
      </c>
      <c r="P11" s="1433">
        <v>68</v>
      </c>
      <c r="Q11" s="1433">
        <v>68</v>
      </c>
      <c r="R11" s="1433">
        <v>69</v>
      </c>
      <c r="S11" s="1433">
        <v>72</v>
      </c>
      <c r="T11" s="1433">
        <v>72</v>
      </c>
      <c r="U11" s="1433">
        <v>70</v>
      </c>
      <c r="V11" s="1438">
        <v>66</v>
      </c>
    </row>
    <row r="12" spans="1:22" ht="15" x14ac:dyDescent="0.25">
      <c r="A12" s="1298" t="s">
        <v>401</v>
      </c>
      <c r="B12" s="1290" t="s">
        <v>756</v>
      </c>
      <c r="C12" s="1290" t="s">
        <v>59</v>
      </c>
      <c r="D12" s="1433">
        <v>10030</v>
      </c>
      <c r="E12" s="1433">
        <v>10031</v>
      </c>
      <c r="F12" s="1433">
        <v>10389</v>
      </c>
      <c r="G12" s="1433">
        <v>10554</v>
      </c>
      <c r="H12" s="1433">
        <v>11422</v>
      </c>
      <c r="I12" s="1433">
        <v>12864</v>
      </c>
      <c r="J12" s="1433">
        <v>13718</v>
      </c>
      <c r="K12" s="1433">
        <v>14713</v>
      </c>
      <c r="L12" s="1433">
        <v>15769</v>
      </c>
      <c r="M12" s="1433">
        <v>16410</v>
      </c>
      <c r="N12" s="1433">
        <v>17558</v>
      </c>
      <c r="O12" s="1433">
        <v>19648</v>
      </c>
      <c r="P12" s="1433">
        <v>20298</v>
      </c>
      <c r="Q12" s="1433">
        <v>19969</v>
      </c>
      <c r="R12" s="1433">
        <v>20835</v>
      </c>
      <c r="S12" s="1433">
        <v>20973</v>
      </c>
      <c r="T12" s="1433">
        <v>21308</v>
      </c>
      <c r="U12" s="1433">
        <v>22036</v>
      </c>
      <c r="V12" s="1438">
        <v>22285</v>
      </c>
    </row>
    <row r="13" spans="1:22" ht="15" x14ac:dyDescent="0.25">
      <c r="A13" s="1298" t="s">
        <v>401</v>
      </c>
      <c r="B13" s="1290" t="s">
        <v>756</v>
      </c>
      <c r="C13" s="1290" t="s">
        <v>754</v>
      </c>
      <c r="D13" s="1433">
        <v>10030</v>
      </c>
      <c r="E13" s="1433">
        <v>7677</v>
      </c>
      <c r="F13" s="1433">
        <v>7778</v>
      </c>
      <c r="G13" s="1433">
        <v>7058</v>
      </c>
      <c r="H13" s="1433">
        <v>7381</v>
      </c>
      <c r="I13" s="1433">
        <v>8015</v>
      </c>
      <c r="J13" s="1433">
        <v>7864</v>
      </c>
      <c r="K13" s="1433">
        <v>7891</v>
      </c>
      <c r="L13" s="1433">
        <v>8356</v>
      </c>
      <c r="M13" s="1433">
        <v>7758</v>
      </c>
      <c r="N13" s="1433">
        <v>8063</v>
      </c>
      <c r="O13" s="1433">
        <v>9233</v>
      </c>
      <c r="P13" s="1433">
        <v>8784</v>
      </c>
      <c r="Q13" s="1433">
        <v>7743</v>
      </c>
      <c r="R13" s="1433">
        <v>6509</v>
      </c>
      <c r="S13" s="1433">
        <v>5082</v>
      </c>
      <c r="T13" s="1433">
        <v>5535</v>
      </c>
      <c r="U13" s="1433">
        <v>6144</v>
      </c>
      <c r="V13" s="1438">
        <v>6118</v>
      </c>
    </row>
    <row r="14" spans="1:22" ht="15" x14ac:dyDescent="0.25">
      <c r="A14" s="1298" t="s">
        <v>691</v>
      </c>
      <c r="B14" s="1290" t="s">
        <v>374</v>
      </c>
      <c r="C14" s="1290" t="s">
        <v>49</v>
      </c>
      <c r="D14" s="1433">
        <v>0</v>
      </c>
      <c r="E14" s="1433">
        <v>1555</v>
      </c>
      <c r="F14" s="1433">
        <v>1709</v>
      </c>
      <c r="G14" s="1433">
        <v>2366</v>
      </c>
      <c r="H14" s="1433">
        <v>2740</v>
      </c>
      <c r="I14" s="1433">
        <v>3299</v>
      </c>
      <c r="J14" s="1433">
        <v>4093</v>
      </c>
      <c r="K14" s="1433">
        <v>4883</v>
      </c>
      <c r="L14" s="1433">
        <v>5290</v>
      </c>
      <c r="M14" s="1433">
        <v>6294</v>
      </c>
      <c r="N14" s="1433">
        <v>6970</v>
      </c>
      <c r="O14" s="1433">
        <v>7641</v>
      </c>
      <c r="P14" s="1433">
        <v>8380</v>
      </c>
      <c r="Q14" s="1433">
        <v>8819</v>
      </c>
      <c r="R14" s="1433">
        <v>10186</v>
      </c>
      <c r="S14" s="1433">
        <v>11251</v>
      </c>
      <c r="T14" s="1433">
        <v>11207</v>
      </c>
      <c r="U14" s="1433">
        <v>11323</v>
      </c>
      <c r="V14" s="1438">
        <v>11359</v>
      </c>
    </row>
    <row r="15" spans="1:22" ht="15" x14ac:dyDescent="0.25">
      <c r="A15" s="1298" t="s">
        <v>691</v>
      </c>
      <c r="B15" s="1290" t="s">
        <v>374</v>
      </c>
      <c r="C15" s="1290" t="s">
        <v>35</v>
      </c>
      <c r="D15" s="1433">
        <v>5455</v>
      </c>
      <c r="E15" s="1433">
        <v>3696</v>
      </c>
      <c r="F15" s="1433">
        <v>3844</v>
      </c>
      <c r="G15" s="1433">
        <v>3460</v>
      </c>
      <c r="H15" s="1433">
        <v>3625</v>
      </c>
      <c r="I15" s="1433">
        <v>4209</v>
      </c>
      <c r="J15" s="1433">
        <v>4273</v>
      </c>
      <c r="K15" s="1433">
        <v>4202</v>
      </c>
      <c r="L15" s="1433">
        <v>4516</v>
      </c>
      <c r="M15" s="1433">
        <v>4145</v>
      </c>
      <c r="N15" s="1433">
        <v>4123</v>
      </c>
      <c r="O15" s="1433">
        <v>4919</v>
      </c>
      <c r="P15" s="1433">
        <v>4632</v>
      </c>
      <c r="Q15" s="1433">
        <v>3883</v>
      </c>
      <c r="R15" s="1433">
        <v>3177</v>
      </c>
      <c r="S15" s="1433">
        <v>2254</v>
      </c>
      <c r="T15" s="1433">
        <v>2560</v>
      </c>
      <c r="U15" s="1433">
        <v>2809</v>
      </c>
      <c r="V15" s="1438">
        <v>2922</v>
      </c>
    </row>
    <row r="16" spans="1:22" ht="15" x14ac:dyDescent="0.25">
      <c r="A16" s="1298" t="s">
        <v>691</v>
      </c>
      <c r="B16" s="1290" t="s">
        <v>374</v>
      </c>
      <c r="C16" s="1290" t="s">
        <v>36</v>
      </c>
      <c r="D16" s="1433">
        <v>253</v>
      </c>
      <c r="E16" s="1433">
        <v>272</v>
      </c>
      <c r="F16" s="1433">
        <v>287</v>
      </c>
      <c r="G16" s="1433">
        <v>295</v>
      </c>
      <c r="H16" s="1433">
        <v>313</v>
      </c>
      <c r="I16" s="1433">
        <v>324</v>
      </c>
      <c r="J16" s="1433">
        <v>308</v>
      </c>
      <c r="K16" s="1433">
        <v>298</v>
      </c>
      <c r="L16" s="1433">
        <v>278</v>
      </c>
      <c r="M16" s="1433">
        <v>285</v>
      </c>
      <c r="N16" s="1433">
        <v>269</v>
      </c>
      <c r="O16" s="1433">
        <v>238</v>
      </c>
      <c r="P16" s="1433">
        <v>233</v>
      </c>
      <c r="Q16" s="1433">
        <v>227</v>
      </c>
      <c r="R16" s="1433">
        <v>207</v>
      </c>
      <c r="S16" s="1433">
        <v>218</v>
      </c>
      <c r="T16" s="1433">
        <v>257</v>
      </c>
      <c r="U16" s="1433">
        <v>306</v>
      </c>
      <c r="V16" s="1438">
        <v>308</v>
      </c>
    </row>
    <row r="17" spans="1:22" ht="15" x14ac:dyDescent="0.25">
      <c r="A17" s="1298" t="s">
        <v>691</v>
      </c>
      <c r="B17" s="1290" t="s">
        <v>374</v>
      </c>
      <c r="C17" s="1290" t="s">
        <v>37</v>
      </c>
      <c r="D17" s="1433">
        <v>722</v>
      </c>
      <c r="E17" s="1433">
        <v>749</v>
      </c>
      <c r="F17" s="1433">
        <v>729</v>
      </c>
      <c r="G17" s="1433">
        <v>602</v>
      </c>
      <c r="H17" s="1433">
        <v>630</v>
      </c>
      <c r="I17" s="1433">
        <v>634</v>
      </c>
      <c r="J17" s="1433">
        <v>541</v>
      </c>
      <c r="K17" s="1433">
        <v>542</v>
      </c>
      <c r="L17" s="1433">
        <v>538</v>
      </c>
      <c r="M17" s="1433">
        <v>387</v>
      </c>
      <c r="N17" s="1433">
        <v>403</v>
      </c>
      <c r="O17" s="1433">
        <v>426</v>
      </c>
      <c r="P17" s="1433">
        <v>395</v>
      </c>
      <c r="Q17" s="1433">
        <v>403</v>
      </c>
      <c r="R17" s="1433">
        <v>430</v>
      </c>
      <c r="S17" s="1433">
        <v>335</v>
      </c>
      <c r="T17" s="1433">
        <v>364</v>
      </c>
      <c r="U17" s="1433">
        <v>381</v>
      </c>
      <c r="V17" s="1438">
        <v>369</v>
      </c>
    </row>
    <row r="18" spans="1:22" ht="15" x14ac:dyDescent="0.25">
      <c r="A18" s="1298" t="s">
        <v>691</v>
      </c>
      <c r="B18" s="1290" t="s">
        <v>374</v>
      </c>
      <c r="C18" s="1290" t="s">
        <v>38</v>
      </c>
      <c r="D18" s="1433">
        <v>255</v>
      </c>
      <c r="E18" s="1433">
        <v>259</v>
      </c>
      <c r="F18" s="1433">
        <v>249</v>
      </c>
      <c r="G18" s="1433">
        <v>238</v>
      </c>
      <c r="H18" s="1433">
        <v>241</v>
      </c>
      <c r="I18" s="1433">
        <v>225</v>
      </c>
      <c r="J18" s="1433">
        <v>216</v>
      </c>
      <c r="K18" s="1433">
        <v>209</v>
      </c>
      <c r="L18" s="1433">
        <v>197</v>
      </c>
      <c r="M18" s="1433">
        <v>208</v>
      </c>
      <c r="N18" s="1433">
        <v>194</v>
      </c>
      <c r="O18" s="1433">
        <v>194</v>
      </c>
      <c r="P18" s="1433">
        <v>165</v>
      </c>
      <c r="Q18" s="1433">
        <v>166</v>
      </c>
      <c r="R18" s="1433">
        <v>170</v>
      </c>
      <c r="S18" s="1433">
        <v>184</v>
      </c>
      <c r="T18" s="1433">
        <v>184</v>
      </c>
      <c r="U18" s="1433">
        <v>179</v>
      </c>
      <c r="V18" s="1438">
        <v>154</v>
      </c>
    </row>
    <row r="19" spans="1:22" ht="15" x14ac:dyDescent="0.25">
      <c r="A19" s="1298" t="s">
        <v>691</v>
      </c>
      <c r="B19" s="1290" t="s">
        <v>374</v>
      </c>
      <c r="C19" s="1290" t="s">
        <v>39</v>
      </c>
      <c r="D19" s="1433">
        <v>74</v>
      </c>
      <c r="E19" s="1433">
        <v>83</v>
      </c>
      <c r="F19" s="1433">
        <v>82</v>
      </c>
      <c r="G19" s="1433">
        <v>82</v>
      </c>
      <c r="H19" s="1433">
        <v>81</v>
      </c>
      <c r="I19" s="1433">
        <v>80</v>
      </c>
      <c r="J19" s="1433">
        <v>74</v>
      </c>
      <c r="K19" s="1433">
        <v>70</v>
      </c>
      <c r="L19" s="1433">
        <v>65</v>
      </c>
      <c r="M19" s="1433">
        <v>69</v>
      </c>
      <c r="N19" s="1433">
        <v>68</v>
      </c>
      <c r="O19" s="1433">
        <v>67</v>
      </c>
      <c r="P19" s="1433">
        <v>76</v>
      </c>
      <c r="Q19" s="1433">
        <v>75</v>
      </c>
      <c r="R19" s="1433">
        <v>77</v>
      </c>
      <c r="S19" s="1433">
        <v>80</v>
      </c>
      <c r="T19" s="1433">
        <v>79</v>
      </c>
      <c r="U19" s="1433">
        <v>82</v>
      </c>
      <c r="V19" s="1438">
        <v>79</v>
      </c>
    </row>
    <row r="20" spans="1:22" ht="15" x14ac:dyDescent="0.25">
      <c r="A20" s="1298" t="s">
        <v>691</v>
      </c>
      <c r="B20" s="1290" t="s">
        <v>374</v>
      </c>
      <c r="C20" s="1290" t="s">
        <v>40</v>
      </c>
      <c r="D20" s="1433">
        <v>51</v>
      </c>
      <c r="E20" s="1433">
        <v>53</v>
      </c>
      <c r="F20" s="1433">
        <v>52</v>
      </c>
      <c r="G20" s="1433">
        <v>53</v>
      </c>
      <c r="H20" s="1433">
        <v>54</v>
      </c>
      <c r="I20" s="1433">
        <v>51</v>
      </c>
      <c r="J20" s="1433">
        <v>41</v>
      </c>
      <c r="K20" s="1433">
        <v>40</v>
      </c>
      <c r="L20" s="1433">
        <v>38</v>
      </c>
      <c r="M20" s="1433">
        <v>38</v>
      </c>
      <c r="N20" s="1433">
        <v>38</v>
      </c>
      <c r="O20" s="1433">
        <v>39</v>
      </c>
      <c r="P20" s="1433">
        <v>37</v>
      </c>
      <c r="Q20" s="1433">
        <v>36</v>
      </c>
      <c r="R20" s="1433">
        <v>37</v>
      </c>
      <c r="S20" s="1433">
        <v>41</v>
      </c>
      <c r="T20" s="1433">
        <v>39</v>
      </c>
      <c r="U20" s="1433">
        <v>36</v>
      </c>
      <c r="V20" s="1438">
        <v>34</v>
      </c>
    </row>
    <row r="21" spans="1:22" ht="15" x14ac:dyDescent="0.25">
      <c r="A21" s="1298" t="s">
        <v>691</v>
      </c>
      <c r="B21" s="1290" t="s">
        <v>374</v>
      </c>
      <c r="C21" s="1290" t="s">
        <v>59</v>
      </c>
      <c r="D21" s="1433">
        <v>6810</v>
      </c>
      <c r="E21" s="1433">
        <v>6667</v>
      </c>
      <c r="F21" s="1433">
        <v>6952</v>
      </c>
      <c r="G21" s="1433">
        <v>7096</v>
      </c>
      <c r="H21" s="1433">
        <v>7684</v>
      </c>
      <c r="I21" s="1433">
        <v>8822</v>
      </c>
      <c r="J21" s="1433">
        <v>9546</v>
      </c>
      <c r="K21" s="1433">
        <v>10244</v>
      </c>
      <c r="L21" s="1433">
        <v>10922</v>
      </c>
      <c r="M21" s="1433">
        <v>11426</v>
      </c>
      <c r="N21" s="1433">
        <v>12066</v>
      </c>
      <c r="O21" s="1433">
        <v>13524</v>
      </c>
      <c r="P21" s="1433">
        <v>13918</v>
      </c>
      <c r="Q21" s="1433">
        <v>13609</v>
      </c>
      <c r="R21" s="1433">
        <v>14284</v>
      </c>
      <c r="S21" s="1433">
        <v>14363</v>
      </c>
      <c r="T21" s="1433">
        <v>14690</v>
      </c>
      <c r="U21" s="1433">
        <v>15116</v>
      </c>
      <c r="V21" s="1438">
        <v>15225</v>
      </c>
    </row>
    <row r="22" spans="1:22" ht="15" x14ac:dyDescent="0.25">
      <c r="A22" s="1298" t="s">
        <v>691</v>
      </c>
      <c r="B22" s="1290" t="s">
        <v>374</v>
      </c>
      <c r="C22" s="1290" t="s">
        <v>754</v>
      </c>
      <c r="D22" s="1433">
        <v>6810</v>
      </c>
      <c r="E22" s="1433">
        <v>5112</v>
      </c>
      <c r="F22" s="1433">
        <v>5243</v>
      </c>
      <c r="G22" s="1433">
        <v>4730</v>
      </c>
      <c r="H22" s="1433">
        <v>4944</v>
      </c>
      <c r="I22" s="1433">
        <v>5523</v>
      </c>
      <c r="J22" s="1433">
        <v>5453</v>
      </c>
      <c r="K22" s="1433">
        <v>5361</v>
      </c>
      <c r="L22" s="1433">
        <v>5632</v>
      </c>
      <c r="M22" s="1433">
        <v>5132</v>
      </c>
      <c r="N22" s="1433">
        <v>5096</v>
      </c>
      <c r="O22" s="1433">
        <v>5883</v>
      </c>
      <c r="P22" s="1433">
        <v>5538</v>
      </c>
      <c r="Q22" s="1433">
        <v>4790</v>
      </c>
      <c r="R22" s="1433">
        <v>4098</v>
      </c>
      <c r="S22" s="1433">
        <v>3112</v>
      </c>
      <c r="T22" s="1433">
        <v>3483</v>
      </c>
      <c r="U22" s="1433">
        <v>3793</v>
      </c>
      <c r="V22" s="1438">
        <v>3866</v>
      </c>
    </row>
    <row r="23" spans="1:22" ht="15" x14ac:dyDescent="0.25">
      <c r="A23" s="1298" t="s">
        <v>691</v>
      </c>
      <c r="B23" s="1290" t="s">
        <v>375</v>
      </c>
      <c r="C23" s="1290" t="s">
        <v>49</v>
      </c>
      <c r="D23" s="1433">
        <v>0</v>
      </c>
      <c r="E23" s="1433">
        <v>799</v>
      </c>
      <c r="F23" s="1433">
        <v>902</v>
      </c>
      <c r="G23" s="1433">
        <v>1130</v>
      </c>
      <c r="H23" s="1433">
        <v>1301</v>
      </c>
      <c r="I23" s="1433">
        <v>1550</v>
      </c>
      <c r="J23" s="1433">
        <v>1761</v>
      </c>
      <c r="K23" s="1433">
        <v>1937</v>
      </c>
      <c r="L23" s="1433">
        <v>2121</v>
      </c>
      <c r="M23" s="1433">
        <v>2356</v>
      </c>
      <c r="N23" s="1433">
        <v>2523</v>
      </c>
      <c r="O23" s="1433">
        <v>2772</v>
      </c>
      <c r="P23" s="1433">
        <v>3132</v>
      </c>
      <c r="Q23" s="1433">
        <v>3405</v>
      </c>
      <c r="R23" s="1433">
        <v>4138</v>
      </c>
      <c r="S23" s="1433">
        <v>4638</v>
      </c>
      <c r="T23" s="1433">
        <v>4565</v>
      </c>
      <c r="U23" s="1433">
        <v>4568</v>
      </c>
      <c r="V23" s="1438">
        <v>4807</v>
      </c>
    </row>
    <row r="24" spans="1:22" ht="15" x14ac:dyDescent="0.25">
      <c r="A24" s="1298" t="s">
        <v>691</v>
      </c>
      <c r="B24" s="1290" t="s">
        <v>375</v>
      </c>
      <c r="C24" s="1290" t="s">
        <v>35</v>
      </c>
      <c r="D24" s="1433">
        <v>2581</v>
      </c>
      <c r="E24" s="1433">
        <v>1867</v>
      </c>
      <c r="F24" s="1433">
        <v>1817</v>
      </c>
      <c r="G24" s="1433">
        <v>1650</v>
      </c>
      <c r="H24" s="1433">
        <v>1756</v>
      </c>
      <c r="I24" s="1433">
        <v>1833</v>
      </c>
      <c r="J24" s="1433">
        <v>1789</v>
      </c>
      <c r="K24" s="1433">
        <v>1878</v>
      </c>
      <c r="L24" s="1433">
        <v>2058</v>
      </c>
      <c r="M24" s="1433">
        <v>2006</v>
      </c>
      <c r="N24" s="1433">
        <v>2321</v>
      </c>
      <c r="O24" s="1433">
        <v>2687</v>
      </c>
      <c r="P24" s="1433">
        <v>2588</v>
      </c>
      <c r="Q24" s="1433">
        <v>2279</v>
      </c>
      <c r="R24" s="1433">
        <v>1741</v>
      </c>
      <c r="S24" s="1433">
        <v>1366</v>
      </c>
      <c r="T24" s="1433">
        <v>1429</v>
      </c>
      <c r="U24" s="1433">
        <v>1729</v>
      </c>
      <c r="V24" s="1438">
        <v>1667</v>
      </c>
    </row>
    <row r="25" spans="1:22" ht="15" x14ac:dyDescent="0.25">
      <c r="A25" s="1298" t="s">
        <v>691</v>
      </c>
      <c r="B25" s="1290" t="s">
        <v>375</v>
      </c>
      <c r="C25" s="1290" t="s">
        <v>36</v>
      </c>
      <c r="D25" s="1433">
        <v>85</v>
      </c>
      <c r="E25" s="1433">
        <v>97</v>
      </c>
      <c r="F25" s="1433">
        <v>125</v>
      </c>
      <c r="G25" s="1433">
        <v>131</v>
      </c>
      <c r="H25" s="1433">
        <v>146</v>
      </c>
      <c r="I25" s="1433">
        <v>143</v>
      </c>
      <c r="J25" s="1433">
        <v>121</v>
      </c>
      <c r="K25" s="1433">
        <v>109</v>
      </c>
      <c r="L25" s="1433">
        <v>116</v>
      </c>
      <c r="M25" s="1433">
        <v>114</v>
      </c>
      <c r="N25" s="1433">
        <v>111</v>
      </c>
      <c r="O25" s="1433">
        <v>112</v>
      </c>
      <c r="P25" s="1433">
        <v>122</v>
      </c>
      <c r="Q25" s="1433">
        <v>128</v>
      </c>
      <c r="R25" s="1433">
        <v>122</v>
      </c>
      <c r="S25" s="1433">
        <v>114</v>
      </c>
      <c r="T25" s="1433">
        <v>117</v>
      </c>
      <c r="U25" s="1433">
        <v>114</v>
      </c>
      <c r="V25" s="1438">
        <v>123</v>
      </c>
    </row>
    <row r="26" spans="1:22" ht="15" x14ac:dyDescent="0.25">
      <c r="A26" s="1298" t="s">
        <v>691</v>
      </c>
      <c r="B26" s="1290" t="s">
        <v>375</v>
      </c>
      <c r="C26" s="1290" t="s">
        <v>37</v>
      </c>
      <c r="D26" s="1433">
        <v>356</v>
      </c>
      <c r="E26" s="1433">
        <v>388</v>
      </c>
      <c r="F26" s="1433">
        <v>387</v>
      </c>
      <c r="G26" s="1433">
        <v>336</v>
      </c>
      <c r="H26" s="1433">
        <v>325</v>
      </c>
      <c r="I26" s="1433">
        <v>316</v>
      </c>
      <c r="J26" s="1433">
        <v>320</v>
      </c>
      <c r="K26" s="1433">
        <v>345</v>
      </c>
      <c r="L26" s="1433">
        <v>350</v>
      </c>
      <c r="M26" s="1433">
        <v>294</v>
      </c>
      <c r="N26" s="1433">
        <v>304</v>
      </c>
      <c r="O26" s="1433">
        <v>327</v>
      </c>
      <c r="P26" s="1433">
        <v>314</v>
      </c>
      <c r="Q26" s="1433">
        <v>322</v>
      </c>
      <c r="R26" s="1433">
        <v>327</v>
      </c>
      <c r="S26" s="1433">
        <v>262</v>
      </c>
      <c r="T26" s="1433">
        <v>282</v>
      </c>
      <c r="U26" s="1433">
        <v>284</v>
      </c>
      <c r="V26" s="1438">
        <v>258</v>
      </c>
    </row>
    <row r="27" spans="1:22" ht="15" x14ac:dyDescent="0.25">
      <c r="A27" s="1298" t="s">
        <v>691</v>
      </c>
      <c r="B27" s="1290" t="s">
        <v>375</v>
      </c>
      <c r="C27" s="1290" t="s">
        <v>38</v>
      </c>
      <c r="D27" s="1433">
        <v>143</v>
      </c>
      <c r="E27" s="1433">
        <v>151</v>
      </c>
      <c r="F27" s="1433">
        <v>144</v>
      </c>
      <c r="G27" s="1433">
        <v>147</v>
      </c>
      <c r="H27" s="1433">
        <v>144</v>
      </c>
      <c r="I27" s="1433">
        <v>134</v>
      </c>
      <c r="J27" s="1433">
        <v>117</v>
      </c>
      <c r="K27" s="1433">
        <v>123</v>
      </c>
      <c r="L27" s="1433">
        <v>119</v>
      </c>
      <c r="M27" s="1433">
        <v>125</v>
      </c>
      <c r="N27" s="1433">
        <v>134</v>
      </c>
      <c r="O27" s="1433">
        <v>125</v>
      </c>
      <c r="P27" s="1433">
        <v>118</v>
      </c>
      <c r="Q27" s="1433">
        <v>117</v>
      </c>
      <c r="R27" s="1433">
        <v>119</v>
      </c>
      <c r="S27" s="1433">
        <v>130</v>
      </c>
      <c r="T27" s="1433">
        <v>124</v>
      </c>
      <c r="U27" s="1433">
        <v>120</v>
      </c>
      <c r="V27" s="1438">
        <v>111</v>
      </c>
    </row>
    <row r="28" spans="1:22" ht="15" x14ac:dyDescent="0.25">
      <c r="A28" s="1298" t="s">
        <v>691</v>
      </c>
      <c r="B28" s="1290" t="s">
        <v>375</v>
      </c>
      <c r="C28" s="1290" t="s">
        <v>39</v>
      </c>
      <c r="D28" s="1433">
        <v>37</v>
      </c>
      <c r="E28" s="1433">
        <v>40</v>
      </c>
      <c r="F28" s="1433">
        <v>40</v>
      </c>
      <c r="G28" s="1433">
        <v>42</v>
      </c>
      <c r="H28" s="1433">
        <v>43</v>
      </c>
      <c r="I28" s="1433">
        <v>42</v>
      </c>
      <c r="J28" s="1433">
        <v>40</v>
      </c>
      <c r="K28" s="1433">
        <v>50</v>
      </c>
      <c r="L28" s="1433">
        <v>53</v>
      </c>
      <c r="M28" s="1433">
        <v>57</v>
      </c>
      <c r="N28" s="1433">
        <v>65</v>
      </c>
      <c r="O28" s="1433">
        <v>67</v>
      </c>
      <c r="P28" s="1433">
        <v>72</v>
      </c>
      <c r="Q28" s="1433">
        <v>74</v>
      </c>
      <c r="R28" s="1433">
        <v>69</v>
      </c>
      <c r="S28" s="1433">
        <v>66</v>
      </c>
      <c r="T28" s="1433">
        <v>66</v>
      </c>
      <c r="U28" s="1433">
        <v>69</v>
      </c>
      <c r="V28" s="1438">
        <v>60</v>
      </c>
    </row>
    <row r="29" spans="1:22" ht="15" x14ac:dyDescent="0.25">
      <c r="A29" s="1298" t="s">
        <v>691</v>
      </c>
      <c r="B29" s="1290" t="s">
        <v>375</v>
      </c>
      <c r="C29" s="1290" t="s">
        <v>40</v>
      </c>
      <c r="D29" s="1433">
        <v>18</v>
      </c>
      <c r="E29" s="1433">
        <v>21</v>
      </c>
      <c r="F29" s="1433">
        <v>21</v>
      </c>
      <c r="G29" s="1433">
        <v>21</v>
      </c>
      <c r="H29" s="1433">
        <v>22</v>
      </c>
      <c r="I29" s="1433">
        <v>23</v>
      </c>
      <c r="J29" s="1433">
        <v>23</v>
      </c>
      <c r="K29" s="1433">
        <v>24</v>
      </c>
      <c r="L29" s="1433">
        <v>27</v>
      </c>
      <c r="M29" s="1433">
        <v>29</v>
      </c>
      <c r="N29" s="1433">
        <v>31</v>
      </c>
      <c r="O29" s="1433">
        <v>31</v>
      </c>
      <c r="P29" s="1433">
        <v>31</v>
      </c>
      <c r="Q29" s="1433">
        <v>32</v>
      </c>
      <c r="R29" s="1433">
        <v>32</v>
      </c>
      <c r="S29" s="1433">
        <v>31</v>
      </c>
      <c r="T29" s="1433">
        <v>33</v>
      </c>
      <c r="U29" s="1433">
        <v>34</v>
      </c>
      <c r="V29" s="1438">
        <v>32</v>
      </c>
    </row>
    <row r="30" spans="1:22" ht="15" x14ac:dyDescent="0.25">
      <c r="A30" s="1298" t="s">
        <v>691</v>
      </c>
      <c r="B30" s="1290" t="s">
        <v>375</v>
      </c>
      <c r="C30" s="1290" t="s">
        <v>59</v>
      </c>
      <c r="D30" s="1433">
        <v>3220</v>
      </c>
      <c r="E30" s="1433">
        <v>3363</v>
      </c>
      <c r="F30" s="1433">
        <v>3436</v>
      </c>
      <c r="G30" s="1433">
        <v>3457</v>
      </c>
      <c r="H30" s="1433">
        <v>3737</v>
      </c>
      <c r="I30" s="1433">
        <v>4041</v>
      </c>
      <c r="J30" s="1433">
        <v>4171</v>
      </c>
      <c r="K30" s="1433">
        <v>4466</v>
      </c>
      <c r="L30" s="1433">
        <v>4844</v>
      </c>
      <c r="M30" s="1433">
        <v>4981</v>
      </c>
      <c r="N30" s="1433">
        <v>5489</v>
      </c>
      <c r="O30" s="1433">
        <v>6121</v>
      </c>
      <c r="P30" s="1433">
        <v>6377</v>
      </c>
      <c r="Q30" s="1433">
        <v>6357</v>
      </c>
      <c r="R30" s="1433">
        <v>6548</v>
      </c>
      <c r="S30" s="1433">
        <v>6607</v>
      </c>
      <c r="T30" s="1433">
        <v>6616</v>
      </c>
      <c r="U30" s="1433">
        <v>6918</v>
      </c>
      <c r="V30" s="1438">
        <v>7058</v>
      </c>
    </row>
    <row r="31" spans="1:22" ht="15" x14ac:dyDescent="0.25">
      <c r="A31" s="1298" t="s">
        <v>691</v>
      </c>
      <c r="B31" s="1290" t="s">
        <v>375</v>
      </c>
      <c r="C31" s="1290" t="s">
        <v>754</v>
      </c>
      <c r="D31" s="1433">
        <v>3220</v>
      </c>
      <c r="E31" s="1433">
        <v>2564</v>
      </c>
      <c r="F31" s="1433">
        <v>2534</v>
      </c>
      <c r="G31" s="1433">
        <v>2327</v>
      </c>
      <c r="H31" s="1433">
        <v>2436</v>
      </c>
      <c r="I31" s="1433">
        <v>2491</v>
      </c>
      <c r="J31" s="1433">
        <v>2410</v>
      </c>
      <c r="K31" s="1433">
        <v>2529</v>
      </c>
      <c r="L31" s="1433">
        <v>2723</v>
      </c>
      <c r="M31" s="1433">
        <v>2625</v>
      </c>
      <c r="N31" s="1433">
        <v>2966</v>
      </c>
      <c r="O31" s="1433">
        <v>3349</v>
      </c>
      <c r="P31" s="1433">
        <v>3245</v>
      </c>
      <c r="Q31" s="1433">
        <v>2952</v>
      </c>
      <c r="R31" s="1433">
        <v>2410</v>
      </c>
      <c r="S31" s="1433">
        <v>1969</v>
      </c>
      <c r="T31" s="1433">
        <v>2051</v>
      </c>
      <c r="U31" s="1433">
        <v>2350</v>
      </c>
      <c r="V31" s="1438">
        <v>2251</v>
      </c>
    </row>
    <row r="32" spans="1:22" ht="15" x14ac:dyDescent="0.25">
      <c r="A32" s="1298" t="s">
        <v>707</v>
      </c>
      <c r="B32" s="1290" t="s">
        <v>770</v>
      </c>
      <c r="C32" s="1290" t="s">
        <v>49</v>
      </c>
      <c r="D32" s="1433">
        <v>0</v>
      </c>
      <c r="E32" s="1433">
        <v>875</v>
      </c>
      <c r="F32" s="1433">
        <v>1016</v>
      </c>
      <c r="G32" s="1433">
        <v>202</v>
      </c>
      <c r="H32" s="1433">
        <v>247</v>
      </c>
      <c r="I32" s="1433">
        <v>318</v>
      </c>
      <c r="J32" s="1433">
        <v>441</v>
      </c>
      <c r="K32" s="1433">
        <v>551</v>
      </c>
      <c r="L32" s="1433">
        <v>624</v>
      </c>
      <c r="M32" s="1433">
        <v>1679</v>
      </c>
      <c r="N32" s="1433">
        <v>1989</v>
      </c>
      <c r="O32" s="1433">
        <v>2261</v>
      </c>
      <c r="P32" s="1433">
        <v>2565</v>
      </c>
      <c r="Q32" s="1433">
        <v>2808</v>
      </c>
      <c r="R32" s="1433">
        <v>3441</v>
      </c>
      <c r="S32" s="1433">
        <v>3929</v>
      </c>
      <c r="T32" s="1433">
        <v>3989</v>
      </c>
      <c r="U32" s="1433">
        <v>4100</v>
      </c>
      <c r="V32" s="1438">
        <v>4121</v>
      </c>
    </row>
    <row r="33" spans="1:22" ht="15" x14ac:dyDescent="0.25">
      <c r="A33" s="1298" t="s">
        <v>707</v>
      </c>
      <c r="B33" s="1290" t="s">
        <v>770</v>
      </c>
      <c r="C33" s="1290" t="s">
        <v>35</v>
      </c>
      <c r="D33" s="1433">
        <v>3112</v>
      </c>
      <c r="E33" s="1433">
        <v>2082</v>
      </c>
      <c r="F33" s="1433">
        <v>2126</v>
      </c>
      <c r="G33" s="1433">
        <v>428</v>
      </c>
      <c r="H33" s="1433">
        <v>473</v>
      </c>
      <c r="I33" s="1433">
        <v>606</v>
      </c>
      <c r="J33" s="1433">
        <v>652</v>
      </c>
      <c r="K33" s="1433">
        <v>735</v>
      </c>
      <c r="L33" s="1433">
        <v>813</v>
      </c>
      <c r="M33" s="1433">
        <v>1597</v>
      </c>
      <c r="N33" s="1433">
        <v>1599</v>
      </c>
      <c r="O33" s="1433">
        <v>1936</v>
      </c>
      <c r="P33" s="1433">
        <v>1887</v>
      </c>
      <c r="Q33" s="1433">
        <v>1608</v>
      </c>
      <c r="R33" s="1433">
        <v>1237</v>
      </c>
      <c r="S33" s="1433">
        <v>838</v>
      </c>
      <c r="T33" s="1433">
        <v>967</v>
      </c>
      <c r="U33" s="1433">
        <v>998</v>
      </c>
      <c r="V33" s="1438">
        <v>1055</v>
      </c>
    </row>
    <row r="34" spans="1:22" ht="15" x14ac:dyDescent="0.25">
      <c r="A34" s="1298" t="s">
        <v>707</v>
      </c>
      <c r="B34" s="1290" t="s">
        <v>770</v>
      </c>
      <c r="C34" s="1290" t="s">
        <v>36</v>
      </c>
      <c r="D34" s="1433">
        <v>131</v>
      </c>
      <c r="E34" s="1433">
        <v>138</v>
      </c>
      <c r="F34" s="1433">
        <v>153</v>
      </c>
      <c r="G34" s="1433">
        <v>51</v>
      </c>
      <c r="H34" s="1433">
        <v>50</v>
      </c>
      <c r="I34" s="1433">
        <v>47</v>
      </c>
      <c r="J34" s="1433">
        <v>47</v>
      </c>
      <c r="K34" s="1433">
        <v>50</v>
      </c>
      <c r="L34" s="1433">
        <v>46</v>
      </c>
      <c r="M34" s="1433">
        <v>92</v>
      </c>
      <c r="N34" s="1433">
        <v>88</v>
      </c>
      <c r="O34" s="1433">
        <v>84</v>
      </c>
      <c r="P34" s="1433">
        <v>74</v>
      </c>
      <c r="Q34" s="1433">
        <v>78</v>
      </c>
      <c r="R34" s="1433">
        <v>77</v>
      </c>
      <c r="S34" s="1433">
        <v>85</v>
      </c>
      <c r="T34" s="1433">
        <v>95</v>
      </c>
      <c r="U34" s="1433">
        <v>120</v>
      </c>
      <c r="V34" s="1438">
        <v>114</v>
      </c>
    </row>
    <row r="35" spans="1:22" ht="15" x14ac:dyDescent="0.25">
      <c r="A35" s="1298" t="s">
        <v>707</v>
      </c>
      <c r="B35" s="1290" t="s">
        <v>770</v>
      </c>
      <c r="C35" s="1290" t="s">
        <v>37</v>
      </c>
      <c r="D35" s="1433">
        <v>428</v>
      </c>
      <c r="E35" s="1433">
        <v>449</v>
      </c>
      <c r="F35" s="1433">
        <v>445</v>
      </c>
      <c r="G35" s="1433">
        <v>76</v>
      </c>
      <c r="H35" s="1433">
        <v>80</v>
      </c>
      <c r="I35" s="1433">
        <v>81</v>
      </c>
      <c r="J35" s="1433">
        <v>67</v>
      </c>
      <c r="K35" s="1433">
        <v>73</v>
      </c>
      <c r="L35" s="1433">
        <v>76</v>
      </c>
      <c r="M35" s="1433">
        <v>120</v>
      </c>
      <c r="N35" s="1433">
        <v>127</v>
      </c>
      <c r="O35" s="1433">
        <v>134</v>
      </c>
      <c r="P35" s="1433">
        <v>135</v>
      </c>
      <c r="Q35" s="1433">
        <v>136</v>
      </c>
      <c r="R35" s="1433">
        <v>142</v>
      </c>
      <c r="S35" s="1433">
        <v>110</v>
      </c>
      <c r="T35" s="1433">
        <v>126</v>
      </c>
      <c r="U35" s="1433">
        <v>133</v>
      </c>
      <c r="V35" s="1438">
        <v>121</v>
      </c>
    </row>
    <row r="36" spans="1:22" ht="15" x14ac:dyDescent="0.25">
      <c r="A36" s="1298" t="s">
        <v>707</v>
      </c>
      <c r="B36" s="1290" t="s">
        <v>770</v>
      </c>
      <c r="C36" s="1290" t="s">
        <v>38</v>
      </c>
      <c r="D36" s="1433">
        <v>138</v>
      </c>
      <c r="E36" s="1433">
        <v>142</v>
      </c>
      <c r="F36" s="1433">
        <v>140</v>
      </c>
      <c r="G36" s="1433">
        <v>31</v>
      </c>
      <c r="H36" s="1433">
        <v>33</v>
      </c>
      <c r="I36" s="1433">
        <v>32</v>
      </c>
      <c r="J36" s="1433">
        <v>36</v>
      </c>
      <c r="K36" s="1433">
        <v>36</v>
      </c>
      <c r="L36" s="1433">
        <v>32</v>
      </c>
      <c r="M36" s="1433">
        <v>61</v>
      </c>
      <c r="N36" s="1433">
        <v>51</v>
      </c>
      <c r="O36" s="1433">
        <v>49</v>
      </c>
      <c r="P36" s="1433">
        <v>37</v>
      </c>
      <c r="Q36" s="1433">
        <v>37</v>
      </c>
      <c r="R36" s="1433">
        <v>38</v>
      </c>
      <c r="S36" s="1433">
        <v>43</v>
      </c>
      <c r="T36" s="1433">
        <v>48</v>
      </c>
      <c r="U36" s="1433">
        <v>49</v>
      </c>
      <c r="V36" s="1438">
        <v>48</v>
      </c>
    </row>
    <row r="37" spans="1:22" ht="15" x14ac:dyDescent="0.25">
      <c r="A37" s="1298" t="s">
        <v>707</v>
      </c>
      <c r="B37" s="1290" t="s">
        <v>770</v>
      </c>
      <c r="C37" s="1290" t="s">
        <v>39</v>
      </c>
      <c r="D37" s="1433">
        <v>39</v>
      </c>
      <c r="E37" s="1433">
        <v>47</v>
      </c>
      <c r="F37" s="1433">
        <v>49</v>
      </c>
      <c r="G37" s="1433">
        <v>15</v>
      </c>
      <c r="H37" s="1433">
        <v>14</v>
      </c>
      <c r="I37" s="1433">
        <v>14</v>
      </c>
      <c r="J37" s="1433">
        <v>10</v>
      </c>
      <c r="K37" s="1433">
        <v>9</v>
      </c>
      <c r="L37" s="1433">
        <v>8</v>
      </c>
      <c r="M37" s="1433">
        <v>20</v>
      </c>
      <c r="N37" s="1433">
        <v>19</v>
      </c>
      <c r="O37" s="1433">
        <v>18</v>
      </c>
      <c r="P37" s="1433">
        <v>25</v>
      </c>
      <c r="Q37" s="1433">
        <v>25</v>
      </c>
      <c r="R37" s="1433">
        <v>24</v>
      </c>
      <c r="S37" s="1433">
        <v>25</v>
      </c>
      <c r="T37" s="1433">
        <v>23</v>
      </c>
      <c r="U37" s="1433">
        <v>24</v>
      </c>
      <c r="V37" s="1438">
        <v>22</v>
      </c>
    </row>
    <row r="38" spans="1:22" ht="15" x14ac:dyDescent="0.25">
      <c r="A38" s="1298" t="s">
        <v>707</v>
      </c>
      <c r="B38" s="1290" t="s">
        <v>770</v>
      </c>
      <c r="C38" s="1290" t="s">
        <v>40</v>
      </c>
      <c r="D38" s="1433">
        <v>30</v>
      </c>
      <c r="E38" s="1433">
        <v>30</v>
      </c>
      <c r="F38" s="1433">
        <v>30</v>
      </c>
      <c r="G38" s="1433">
        <v>7</v>
      </c>
      <c r="H38" s="1433">
        <v>7</v>
      </c>
      <c r="I38" s="1433">
        <v>7</v>
      </c>
      <c r="J38" s="1433">
        <v>4</v>
      </c>
      <c r="K38" s="1433">
        <v>4</v>
      </c>
      <c r="L38" s="1433">
        <v>4</v>
      </c>
      <c r="M38" s="1433">
        <v>7</v>
      </c>
      <c r="N38" s="1433">
        <v>7</v>
      </c>
      <c r="O38" s="1433">
        <v>8</v>
      </c>
      <c r="P38" s="1433">
        <v>9</v>
      </c>
      <c r="Q38" s="1433">
        <v>9</v>
      </c>
      <c r="R38" s="1433">
        <v>10</v>
      </c>
      <c r="S38" s="1433">
        <v>11</v>
      </c>
      <c r="T38" s="1433">
        <v>11</v>
      </c>
      <c r="U38" s="1433">
        <v>10</v>
      </c>
      <c r="V38" s="1438">
        <v>9</v>
      </c>
    </row>
    <row r="39" spans="1:22" ht="15" x14ac:dyDescent="0.25">
      <c r="A39" s="1298" t="s">
        <v>707</v>
      </c>
      <c r="B39" s="1290" t="s">
        <v>770</v>
      </c>
      <c r="C39" s="1290" t="s">
        <v>59</v>
      </c>
      <c r="D39" s="1433">
        <v>3878</v>
      </c>
      <c r="E39" s="1433">
        <v>3763</v>
      </c>
      <c r="F39" s="1433">
        <v>3959</v>
      </c>
      <c r="G39" s="1433">
        <v>810</v>
      </c>
      <c r="H39" s="1433">
        <v>904</v>
      </c>
      <c r="I39" s="1433">
        <v>1105</v>
      </c>
      <c r="J39" s="1433">
        <v>1257</v>
      </c>
      <c r="K39" s="1433">
        <v>1458</v>
      </c>
      <c r="L39" s="1433">
        <v>1603</v>
      </c>
      <c r="M39" s="1433">
        <v>3576</v>
      </c>
      <c r="N39" s="1433">
        <v>3880</v>
      </c>
      <c r="O39" s="1433">
        <v>4490</v>
      </c>
      <c r="P39" s="1433">
        <v>4732</v>
      </c>
      <c r="Q39" s="1433">
        <v>4701</v>
      </c>
      <c r="R39" s="1433">
        <v>4969</v>
      </c>
      <c r="S39" s="1433">
        <v>5041</v>
      </c>
      <c r="T39" s="1433">
        <v>5259</v>
      </c>
      <c r="U39" s="1433">
        <v>5434</v>
      </c>
      <c r="V39" s="1438">
        <v>5490</v>
      </c>
    </row>
    <row r="40" spans="1:22" ht="15" x14ac:dyDescent="0.25">
      <c r="A40" s="1298" t="s">
        <v>707</v>
      </c>
      <c r="B40" s="1290" t="s">
        <v>770</v>
      </c>
      <c r="C40" s="1290" t="s">
        <v>754</v>
      </c>
      <c r="D40" s="1433">
        <v>3878</v>
      </c>
      <c r="E40" s="1433">
        <v>2888</v>
      </c>
      <c r="F40" s="1433">
        <v>2943</v>
      </c>
      <c r="G40" s="1433">
        <v>608</v>
      </c>
      <c r="H40" s="1433">
        <v>657</v>
      </c>
      <c r="I40" s="1433">
        <v>787</v>
      </c>
      <c r="J40" s="1433">
        <v>816</v>
      </c>
      <c r="K40" s="1433">
        <v>907</v>
      </c>
      <c r="L40" s="1433">
        <v>979</v>
      </c>
      <c r="M40" s="1433">
        <v>1897</v>
      </c>
      <c r="N40" s="1433">
        <v>1891</v>
      </c>
      <c r="O40" s="1433">
        <v>2229</v>
      </c>
      <c r="P40" s="1433">
        <v>2167</v>
      </c>
      <c r="Q40" s="1433">
        <v>1893</v>
      </c>
      <c r="R40" s="1433">
        <v>1528</v>
      </c>
      <c r="S40" s="1433">
        <v>1112</v>
      </c>
      <c r="T40" s="1433">
        <v>1270</v>
      </c>
      <c r="U40" s="1433">
        <v>1334</v>
      </c>
      <c r="V40" s="1438">
        <v>1369</v>
      </c>
    </row>
    <row r="41" spans="1:22" ht="15" x14ac:dyDescent="0.25">
      <c r="A41" s="1298" t="s">
        <v>707</v>
      </c>
      <c r="B41" s="1290" t="s">
        <v>771</v>
      </c>
      <c r="C41" s="1290" t="s">
        <v>49</v>
      </c>
      <c r="D41" s="1433">
        <v>0</v>
      </c>
      <c r="E41" s="1433">
        <v>0</v>
      </c>
      <c r="F41" s="1433">
        <v>0</v>
      </c>
      <c r="G41" s="1433">
        <v>0</v>
      </c>
      <c r="H41" s="1433">
        <v>0</v>
      </c>
      <c r="I41" s="1433">
        <v>0</v>
      </c>
      <c r="J41" s="1433">
        <v>0</v>
      </c>
      <c r="K41" s="1433">
        <v>0</v>
      </c>
      <c r="L41" s="1433">
        <v>0</v>
      </c>
      <c r="M41" s="1433">
        <v>0</v>
      </c>
      <c r="N41" s="1433">
        <v>0</v>
      </c>
      <c r="O41" s="1433">
        <v>0</v>
      </c>
      <c r="P41" s="1433">
        <v>0</v>
      </c>
      <c r="Q41" s="1433">
        <v>0</v>
      </c>
      <c r="R41" s="1433">
        <v>0</v>
      </c>
      <c r="S41" s="1433">
        <v>0</v>
      </c>
      <c r="T41" s="1433">
        <v>374</v>
      </c>
      <c r="U41" s="1433">
        <v>363</v>
      </c>
      <c r="V41" s="1438">
        <v>363</v>
      </c>
    </row>
    <row r="42" spans="1:22" ht="15" x14ac:dyDescent="0.25">
      <c r="A42" s="1298" t="s">
        <v>707</v>
      </c>
      <c r="B42" s="1290" t="s">
        <v>771</v>
      </c>
      <c r="C42" s="1290" t="s">
        <v>35</v>
      </c>
      <c r="D42" s="1433">
        <v>0</v>
      </c>
      <c r="E42" s="1433">
        <v>0</v>
      </c>
      <c r="F42" s="1433">
        <v>0</v>
      </c>
      <c r="G42" s="1433">
        <v>0</v>
      </c>
      <c r="H42" s="1433">
        <v>0</v>
      </c>
      <c r="I42" s="1433">
        <v>0</v>
      </c>
      <c r="J42" s="1433">
        <v>0</v>
      </c>
      <c r="K42" s="1433">
        <v>0</v>
      </c>
      <c r="L42" s="1433">
        <v>0</v>
      </c>
      <c r="M42" s="1433">
        <v>0</v>
      </c>
      <c r="N42" s="1433">
        <v>0</v>
      </c>
      <c r="O42" s="1433">
        <v>0</v>
      </c>
      <c r="P42" s="1433">
        <v>0</v>
      </c>
      <c r="Q42" s="1433">
        <v>0</v>
      </c>
      <c r="R42" s="1433">
        <v>0</v>
      </c>
      <c r="S42" s="1433">
        <v>0</v>
      </c>
      <c r="T42" s="1433">
        <v>46</v>
      </c>
      <c r="U42" s="1433">
        <v>45</v>
      </c>
      <c r="V42" s="1438">
        <v>57</v>
      </c>
    </row>
    <row r="43" spans="1:22" ht="15" x14ac:dyDescent="0.25">
      <c r="A43" s="1298" t="s">
        <v>707</v>
      </c>
      <c r="B43" s="1290" t="s">
        <v>771</v>
      </c>
      <c r="C43" s="1290" t="s">
        <v>36</v>
      </c>
      <c r="D43" s="1433">
        <v>0</v>
      </c>
      <c r="E43" s="1433">
        <v>0</v>
      </c>
      <c r="F43" s="1433">
        <v>0</v>
      </c>
      <c r="G43" s="1433">
        <v>0</v>
      </c>
      <c r="H43" s="1433">
        <v>0</v>
      </c>
      <c r="I43" s="1433">
        <v>0</v>
      </c>
      <c r="J43" s="1433">
        <v>0</v>
      </c>
      <c r="K43" s="1433">
        <v>0</v>
      </c>
      <c r="L43" s="1433">
        <v>0</v>
      </c>
      <c r="M43" s="1433">
        <v>0</v>
      </c>
      <c r="N43" s="1433">
        <v>0</v>
      </c>
      <c r="O43" s="1433">
        <v>0</v>
      </c>
      <c r="P43" s="1433">
        <v>0</v>
      </c>
      <c r="Q43" s="1433">
        <v>0</v>
      </c>
      <c r="R43" s="1433">
        <v>0</v>
      </c>
      <c r="S43" s="1433">
        <v>0</v>
      </c>
      <c r="T43" s="1433">
        <v>3</v>
      </c>
      <c r="U43" s="1433">
        <v>4</v>
      </c>
      <c r="V43" s="1438">
        <v>4</v>
      </c>
    </row>
    <row r="44" spans="1:22" ht="15" x14ac:dyDescent="0.25">
      <c r="A44" s="1298" t="s">
        <v>707</v>
      </c>
      <c r="B44" s="1290" t="s">
        <v>771</v>
      </c>
      <c r="C44" s="1290" t="s">
        <v>37</v>
      </c>
      <c r="D44" s="1433">
        <v>0</v>
      </c>
      <c r="E44" s="1433">
        <v>0</v>
      </c>
      <c r="F44" s="1433">
        <v>0</v>
      </c>
      <c r="G44" s="1433">
        <v>0</v>
      </c>
      <c r="H44" s="1433">
        <v>0</v>
      </c>
      <c r="I44" s="1433">
        <v>0</v>
      </c>
      <c r="J44" s="1433">
        <v>0</v>
      </c>
      <c r="K44" s="1433">
        <v>0</v>
      </c>
      <c r="L44" s="1433">
        <v>0</v>
      </c>
      <c r="M44" s="1433">
        <v>0</v>
      </c>
      <c r="N44" s="1433">
        <v>0</v>
      </c>
      <c r="O44" s="1433">
        <v>0</v>
      </c>
      <c r="P44" s="1433">
        <v>0</v>
      </c>
      <c r="Q44" s="1433">
        <v>0</v>
      </c>
      <c r="R44" s="1433">
        <v>0</v>
      </c>
      <c r="S44" s="1433">
        <v>0</v>
      </c>
      <c r="T44" s="1433">
        <v>11</v>
      </c>
      <c r="U44" s="1433">
        <v>11</v>
      </c>
      <c r="V44" s="1438">
        <v>14</v>
      </c>
    </row>
    <row r="45" spans="1:22" ht="15" x14ac:dyDescent="0.25">
      <c r="A45" s="1298" t="s">
        <v>707</v>
      </c>
      <c r="B45" s="1290" t="s">
        <v>771</v>
      </c>
      <c r="C45" s="1290" t="s">
        <v>38</v>
      </c>
      <c r="D45" s="1433">
        <v>0</v>
      </c>
      <c r="E45" s="1433">
        <v>0</v>
      </c>
      <c r="F45" s="1433">
        <v>0</v>
      </c>
      <c r="G45" s="1433">
        <v>0</v>
      </c>
      <c r="H45" s="1433">
        <v>0</v>
      </c>
      <c r="I45" s="1433">
        <v>0</v>
      </c>
      <c r="J45" s="1433">
        <v>0</v>
      </c>
      <c r="K45" s="1433">
        <v>0</v>
      </c>
      <c r="L45" s="1433">
        <v>0</v>
      </c>
      <c r="M45" s="1433">
        <v>0</v>
      </c>
      <c r="N45" s="1433">
        <v>0</v>
      </c>
      <c r="O45" s="1433">
        <v>0</v>
      </c>
      <c r="P45" s="1433">
        <v>0</v>
      </c>
      <c r="Q45" s="1433">
        <v>0</v>
      </c>
      <c r="R45" s="1433">
        <v>0</v>
      </c>
      <c r="S45" s="1433">
        <v>0</v>
      </c>
      <c r="T45" s="1433">
        <v>5</v>
      </c>
      <c r="U45" s="1433">
        <v>5</v>
      </c>
      <c r="V45" s="1438">
        <v>4</v>
      </c>
    </row>
    <row r="46" spans="1:22" ht="15" x14ac:dyDescent="0.25">
      <c r="A46" s="1298" t="s">
        <v>707</v>
      </c>
      <c r="B46" s="1290" t="s">
        <v>771</v>
      </c>
      <c r="C46" s="1290" t="s">
        <v>39</v>
      </c>
      <c r="D46" s="1433">
        <v>0</v>
      </c>
      <c r="E46" s="1433">
        <v>0</v>
      </c>
      <c r="F46" s="1433">
        <v>0</v>
      </c>
      <c r="G46" s="1433">
        <v>0</v>
      </c>
      <c r="H46" s="1433">
        <v>0</v>
      </c>
      <c r="I46" s="1433">
        <v>0</v>
      </c>
      <c r="J46" s="1433">
        <v>0</v>
      </c>
      <c r="K46" s="1433">
        <v>0</v>
      </c>
      <c r="L46" s="1433">
        <v>0</v>
      </c>
      <c r="M46" s="1433">
        <v>0</v>
      </c>
      <c r="N46" s="1433">
        <v>0</v>
      </c>
      <c r="O46" s="1433">
        <v>0</v>
      </c>
      <c r="P46" s="1433">
        <v>0</v>
      </c>
      <c r="Q46" s="1433">
        <v>0</v>
      </c>
      <c r="R46" s="1433">
        <v>0</v>
      </c>
      <c r="S46" s="1433">
        <v>0</v>
      </c>
      <c r="T46" s="1433">
        <v>4</v>
      </c>
      <c r="U46" s="1433">
        <v>6</v>
      </c>
      <c r="V46" s="1438">
        <v>5</v>
      </c>
    </row>
    <row r="47" spans="1:22" ht="15" x14ac:dyDescent="0.25">
      <c r="A47" s="1298" t="s">
        <v>707</v>
      </c>
      <c r="B47" s="1290" t="s">
        <v>771</v>
      </c>
      <c r="C47" s="1290" t="s">
        <v>40</v>
      </c>
      <c r="D47" s="1433">
        <v>0</v>
      </c>
      <c r="E47" s="1433">
        <v>0</v>
      </c>
      <c r="F47" s="1433">
        <v>0</v>
      </c>
      <c r="G47" s="1433">
        <v>0</v>
      </c>
      <c r="H47" s="1433">
        <v>0</v>
      </c>
      <c r="I47" s="1433">
        <v>0</v>
      </c>
      <c r="J47" s="1433">
        <v>0</v>
      </c>
      <c r="K47" s="1433">
        <v>0</v>
      </c>
      <c r="L47" s="1433">
        <v>0</v>
      </c>
      <c r="M47" s="1433">
        <v>0</v>
      </c>
      <c r="N47" s="1433">
        <v>0</v>
      </c>
      <c r="O47" s="1433">
        <v>0</v>
      </c>
      <c r="P47" s="1433">
        <v>0</v>
      </c>
      <c r="Q47" s="1433">
        <v>0</v>
      </c>
      <c r="R47" s="1433">
        <v>0</v>
      </c>
      <c r="S47" s="1433">
        <v>0</v>
      </c>
      <c r="T47" s="1433">
        <v>1</v>
      </c>
      <c r="U47" s="1433">
        <v>1</v>
      </c>
      <c r="V47" s="1438">
        <v>1</v>
      </c>
    </row>
    <row r="48" spans="1:22" ht="15" x14ac:dyDescent="0.25">
      <c r="A48" s="1298" t="s">
        <v>707</v>
      </c>
      <c r="B48" s="1290" t="s">
        <v>771</v>
      </c>
      <c r="C48" s="1290" t="s">
        <v>59</v>
      </c>
      <c r="D48" s="1433">
        <v>0</v>
      </c>
      <c r="E48" s="1433">
        <v>0</v>
      </c>
      <c r="F48" s="1433">
        <v>0</v>
      </c>
      <c r="G48" s="1433">
        <v>0</v>
      </c>
      <c r="H48" s="1433">
        <v>0</v>
      </c>
      <c r="I48" s="1433">
        <v>0</v>
      </c>
      <c r="J48" s="1433">
        <v>0</v>
      </c>
      <c r="K48" s="1433">
        <v>0</v>
      </c>
      <c r="L48" s="1433">
        <v>0</v>
      </c>
      <c r="M48" s="1433">
        <v>0</v>
      </c>
      <c r="N48" s="1433">
        <v>0</v>
      </c>
      <c r="O48" s="1433">
        <v>0</v>
      </c>
      <c r="P48" s="1433">
        <v>0</v>
      </c>
      <c r="Q48" s="1433">
        <v>0</v>
      </c>
      <c r="R48" s="1433">
        <v>0</v>
      </c>
      <c r="S48" s="1433">
        <v>0</v>
      </c>
      <c r="T48" s="1433">
        <v>444</v>
      </c>
      <c r="U48" s="1433">
        <v>435</v>
      </c>
      <c r="V48" s="1438">
        <v>448</v>
      </c>
    </row>
    <row r="49" spans="1:22" ht="15" x14ac:dyDescent="0.25">
      <c r="A49" s="1298" t="s">
        <v>707</v>
      </c>
      <c r="B49" s="1290" t="s">
        <v>771</v>
      </c>
      <c r="C49" s="1290" t="s">
        <v>754</v>
      </c>
      <c r="D49" s="1433">
        <v>0</v>
      </c>
      <c r="E49" s="1433">
        <v>0</v>
      </c>
      <c r="F49" s="1433">
        <v>0</v>
      </c>
      <c r="G49" s="1433">
        <v>0</v>
      </c>
      <c r="H49" s="1433">
        <v>0</v>
      </c>
      <c r="I49" s="1433">
        <v>0</v>
      </c>
      <c r="J49" s="1433">
        <v>0</v>
      </c>
      <c r="K49" s="1433">
        <v>0</v>
      </c>
      <c r="L49" s="1433">
        <v>0</v>
      </c>
      <c r="M49" s="1433">
        <v>0</v>
      </c>
      <c r="N49" s="1433">
        <v>0</v>
      </c>
      <c r="O49" s="1433">
        <v>0</v>
      </c>
      <c r="P49" s="1433">
        <v>0</v>
      </c>
      <c r="Q49" s="1433">
        <v>0</v>
      </c>
      <c r="R49" s="1433">
        <v>0</v>
      </c>
      <c r="S49" s="1433">
        <v>0</v>
      </c>
      <c r="T49" s="1433">
        <v>70</v>
      </c>
      <c r="U49" s="1433">
        <v>72</v>
      </c>
      <c r="V49" s="1438">
        <v>85</v>
      </c>
    </row>
    <row r="50" spans="1:22" ht="15" x14ac:dyDescent="0.25">
      <c r="A50" s="1298" t="s">
        <v>707</v>
      </c>
      <c r="B50" s="1290" t="s">
        <v>772</v>
      </c>
      <c r="C50" s="1290" t="s">
        <v>49</v>
      </c>
      <c r="D50" s="1433">
        <v>0</v>
      </c>
      <c r="E50" s="1433">
        <v>0</v>
      </c>
      <c r="F50" s="1433">
        <v>0</v>
      </c>
      <c r="G50" s="1433">
        <v>0</v>
      </c>
      <c r="H50" s="1433">
        <v>0</v>
      </c>
      <c r="I50" s="1433">
        <v>0</v>
      </c>
      <c r="J50" s="1433">
        <v>0</v>
      </c>
      <c r="K50" s="1433">
        <v>2</v>
      </c>
      <c r="L50" s="1433">
        <v>2</v>
      </c>
      <c r="M50" s="1433">
        <v>2</v>
      </c>
      <c r="N50" s="1433">
        <v>2</v>
      </c>
      <c r="O50" s="1433">
        <v>2</v>
      </c>
      <c r="P50" s="1433">
        <v>2</v>
      </c>
      <c r="Q50" s="1433">
        <v>2</v>
      </c>
      <c r="R50" s="1433">
        <v>2</v>
      </c>
      <c r="S50" s="1433">
        <v>2</v>
      </c>
      <c r="T50" s="1433">
        <v>1</v>
      </c>
      <c r="U50" s="1433">
        <v>1</v>
      </c>
      <c r="V50" s="1438">
        <v>1</v>
      </c>
    </row>
    <row r="51" spans="1:22" ht="15" x14ac:dyDescent="0.25">
      <c r="A51" s="1298" t="s">
        <v>707</v>
      </c>
      <c r="B51" s="1290" t="s">
        <v>772</v>
      </c>
      <c r="C51" s="1290" t="s">
        <v>35</v>
      </c>
      <c r="D51" s="1433">
        <v>0</v>
      </c>
      <c r="E51" s="1433">
        <v>1</v>
      </c>
      <c r="F51" s="1433">
        <v>1</v>
      </c>
      <c r="G51" s="1433">
        <v>1</v>
      </c>
      <c r="H51" s="1433">
        <v>1</v>
      </c>
      <c r="I51" s="1433">
        <v>1</v>
      </c>
      <c r="J51" s="1433">
        <v>1</v>
      </c>
      <c r="K51" s="1433">
        <v>1</v>
      </c>
      <c r="L51" s="1433">
        <v>1</v>
      </c>
      <c r="M51" s="1433">
        <v>1</v>
      </c>
      <c r="N51" s="1433">
        <v>1</v>
      </c>
      <c r="O51" s="1433">
        <v>1</v>
      </c>
      <c r="P51" s="1433">
        <v>1</v>
      </c>
      <c r="Q51" s="1433">
        <v>1</v>
      </c>
      <c r="R51" s="1433">
        <v>1</v>
      </c>
      <c r="S51" s="1433">
        <v>1</v>
      </c>
      <c r="T51" s="1433">
        <v>1</v>
      </c>
      <c r="U51" s="1433">
        <v>1</v>
      </c>
      <c r="V51" s="1438">
        <v>1</v>
      </c>
    </row>
    <row r="52" spans="1:22" ht="15" x14ac:dyDescent="0.25">
      <c r="A52" s="1298" t="s">
        <v>707</v>
      </c>
      <c r="B52" s="1290" t="s">
        <v>772</v>
      </c>
      <c r="C52" s="1290" t="s">
        <v>59</v>
      </c>
      <c r="D52" s="1433">
        <v>0</v>
      </c>
      <c r="E52" s="1433">
        <v>1</v>
      </c>
      <c r="F52" s="1433">
        <v>1</v>
      </c>
      <c r="G52" s="1433">
        <v>1</v>
      </c>
      <c r="H52" s="1433">
        <v>1</v>
      </c>
      <c r="I52" s="1433">
        <v>1</v>
      </c>
      <c r="J52" s="1433">
        <v>1</v>
      </c>
      <c r="K52" s="1433">
        <v>3</v>
      </c>
      <c r="L52" s="1433">
        <v>3</v>
      </c>
      <c r="M52" s="1433">
        <v>3</v>
      </c>
      <c r="N52" s="1433">
        <v>3</v>
      </c>
      <c r="O52" s="1433">
        <v>3</v>
      </c>
      <c r="P52" s="1433">
        <v>3</v>
      </c>
      <c r="Q52" s="1433">
        <v>3</v>
      </c>
      <c r="R52" s="1433">
        <v>3</v>
      </c>
      <c r="S52" s="1433">
        <v>3</v>
      </c>
      <c r="T52" s="1433">
        <v>2</v>
      </c>
      <c r="U52" s="1433">
        <v>2</v>
      </c>
      <c r="V52" s="1438">
        <v>2</v>
      </c>
    </row>
    <row r="53" spans="1:22" ht="15" x14ac:dyDescent="0.25">
      <c r="A53" s="1298" t="s">
        <v>707</v>
      </c>
      <c r="B53" s="1290" t="s">
        <v>772</v>
      </c>
      <c r="C53" s="1290" t="s">
        <v>754</v>
      </c>
      <c r="D53" s="1433">
        <v>0</v>
      </c>
      <c r="E53" s="1433">
        <v>1</v>
      </c>
      <c r="F53" s="1433">
        <v>1</v>
      </c>
      <c r="G53" s="1433">
        <v>1</v>
      </c>
      <c r="H53" s="1433">
        <v>1</v>
      </c>
      <c r="I53" s="1433">
        <v>1</v>
      </c>
      <c r="J53" s="1433">
        <v>1</v>
      </c>
      <c r="K53" s="1433">
        <v>1</v>
      </c>
      <c r="L53" s="1433">
        <v>1</v>
      </c>
      <c r="M53" s="1433">
        <v>1</v>
      </c>
      <c r="N53" s="1433">
        <v>1</v>
      </c>
      <c r="O53" s="1433">
        <v>1</v>
      </c>
      <c r="P53" s="1433">
        <v>1</v>
      </c>
      <c r="Q53" s="1433">
        <v>1</v>
      </c>
      <c r="R53" s="1433">
        <v>1</v>
      </c>
      <c r="S53" s="1433">
        <v>1</v>
      </c>
      <c r="T53" s="1433">
        <v>1</v>
      </c>
      <c r="U53" s="1433">
        <v>1</v>
      </c>
      <c r="V53" s="1438">
        <v>1</v>
      </c>
    </row>
    <row r="54" spans="1:22" ht="15" x14ac:dyDescent="0.25">
      <c r="A54" s="1298" t="s">
        <v>707</v>
      </c>
      <c r="B54" s="1290" t="s">
        <v>773</v>
      </c>
      <c r="C54" s="1290" t="s">
        <v>49</v>
      </c>
      <c r="D54" s="1433">
        <v>0</v>
      </c>
      <c r="E54" s="1433">
        <v>0</v>
      </c>
      <c r="F54" s="1433">
        <v>0</v>
      </c>
      <c r="G54" s="1433">
        <v>610</v>
      </c>
      <c r="H54" s="1433">
        <v>696</v>
      </c>
      <c r="I54" s="1433">
        <v>810</v>
      </c>
      <c r="J54" s="1433">
        <v>936</v>
      </c>
      <c r="K54" s="1433">
        <v>1043</v>
      </c>
      <c r="L54" s="1433">
        <v>1111</v>
      </c>
      <c r="M54" s="1433">
        <v>1877</v>
      </c>
      <c r="N54" s="1433">
        <v>1956</v>
      </c>
      <c r="O54" s="1433">
        <v>2093</v>
      </c>
      <c r="P54" s="1433">
        <v>2309</v>
      </c>
      <c r="Q54" s="1433">
        <v>2366</v>
      </c>
      <c r="R54" s="1433">
        <v>2608</v>
      </c>
      <c r="S54" s="1433">
        <v>2808</v>
      </c>
      <c r="T54" s="1433">
        <v>2776</v>
      </c>
      <c r="U54" s="1433">
        <v>2765</v>
      </c>
      <c r="V54" s="1438">
        <v>2794</v>
      </c>
    </row>
    <row r="55" spans="1:22" ht="15" x14ac:dyDescent="0.25">
      <c r="A55" s="1298" t="s">
        <v>707</v>
      </c>
      <c r="B55" s="1290" t="s">
        <v>773</v>
      </c>
      <c r="C55" s="1290" t="s">
        <v>35</v>
      </c>
      <c r="D55" s="1433">
        <v>0</v>
      </c>
      <c r="E55" s="1433">
        <v>0</v>
      </c>
      <c r="F55" s="1433">
        <v>0</v>
      </c>
      <c r="G55" s="1433">
        <v>610</v>
      </c>
      <c r="H55" s="1433">
        <v>583</v>
      </c>
      <c r="I55" s="1433">
        <v>668</v>
      </c>
      <c r="J55" s="1433">
        <v>628</v>
      </c>
      <c r="K55" s="1433">
        <v>585</v>
      </c>
      <c r="L55" s="1433">
        <v>667</v>
      </c>
      <c r="M55" s="1433">
        <v>915</v>
      </c>
      <c r="N55" s="1433">
        <v>945</v>
      </c>
      <c r="O55" s="1433">
        <v>1127</v>
      </c>
      <c r="P55" s="1433">
        <v>998</v>
      </c>
      <c r="Q55" s="1433">
        <v>849</v>
      </c>
      <c r="R55" s="1433">
        <v>702</v>
      </c>
      <c r="S55" s="1433">
        <v>492</v>
      </c>
      <c r="T55" s="1433">
        <v>542</v>
      </c>
      <c r="U55" s="1433">
        <v>628</v>
      </c>
      <c r="V55" s="1438">
        <v>608</v>
      </c>
    </row>
    <row r="56" spans="1:22" ht="15" x14ac:dyDescent="0.25">
      <c r="A56" s="1298" t="s">
        <v>707</v>
      </c>
      <c r="B56" s="1290" t="s">
        <v>773</v>
      </c>
      <c r="C56" s="1290" t="s">
        <v>36</v>
      </c>
      <c r="D56" s="1433">
        <v>0</v>
      </c>
      <c r="E56" s="1433">
        <v>0</v>
      </c>
      <c r="F56" s="1433">
        <v>0</v>
      </c>
      <c r="G56" s="1433">
        <v>67</v>
      </c>
      <c r="H56" s="1433">
        <v>75</v>
      </c>
      <c r="I56" s="1433">
        <v>69</v>
      </c>
      <c r="J56" s="1433">
        <v>64</v>
      </c>
      <c r="K56" s="1433">
        <v>62</v>
      </c>
      <c r="L56" s="1433">
        <v>60</v>
      </c>
      <c r="M56" s="1433">
        <v>73</v>
      </c>
      <c r="N56" s="1433">
        <v>65</v>
      </c>
      <c r="O56" s="1433">
        <v>56</v>
      </c>
      <c r="P56" s="1433">
        <v>60</v>
      </c>
      <c r="Q56" s="1433">
        <v>52</v>
      </c>
      <c r="R56" s="1433">
        <v>46</v>
      </c>
      <c r="S56" s="1433">
        <v>49</v>
      </c>
      <c r="T56" s="1433">
        <v>61</v>
      </c>
      <c r="U56" s="1433">
        <v>61</v>
      </c>
      <c r="V56" s="1438">
        <v>60</v>
      </c>
    </row>
    <row r="57" spans="1:22" ht="15" x14ac:dyDescent="0.25">
      <c r="A57" s="1298" t="s">
        <v>707</v>
      </c>
      <c r="B57" s="1290" t="s">
        <v>773</v>
      </c>
      <c r="C57" s="1290" t="s">
        <v>37</v>
      </c>
      <c r="D57" s="1433">
        <v>0</v>
      </c>
      <c r="E57" s="1433">
        <v>0</v>
      </c>
      <c r="F57" s="1433">
        <v>0</v>
      </c>
      <c r="G57" s="1433">
        <v>120</v>
      </c>
      <c r="H57" s="1433">
        <v>124</v>
      </c>
      <c r="I57" s="1433">
        <v>130</v>
      </c>
      <c r="J57" s="1433">
        <v>116</v>
      </c>
      <c r="K57" s="1433">
        <v>116</v>
      </c>
      <c r="L57" s="1433">
        <v>110</v>
      </c>
      <c r="M57" s="1433">
        <v>97</v>
      </c>
      <c r="N57" s="1433">
        <v>105</v>
      </c>
      <c r="O57" s="1433">
        <v>110</v>
      </c>
      <c r="P57" s="1433">
        <v>92</v>
      </c>
      <c r="Q57" s="1433">
        <v>90</v>
      </c>
      <c r="R57" s="1433">
        <v>96</v>
      </c>
      <c r="S57" s="1433">
        <v>75</v>
      </c>
      <c r="T57" s="1433">
        <v>76</v>
      </c>
      <c r="U57" s="1433">
        <v>80</v>
      </c>
      <c r="V57" s="1438">
        <v>82</v>
      </c>
    </row>
    <row r="58" spans="1:22" ht="15" x14ac:dyDescent="0.25">
      <c r="A58" s="1298" t="s">
        <v>707</v>
      </c>
      <c r="B58" s="1290" t="s">
        <v>773</v>
      </c>
      <c r="C58" s="1290" t="s">
        <v>38</v>
      </c>
      <c r="D58" s="1433">
        <v>0</v>
      </c>
      <c r="E58" s="1433">
        <v>0</v>
      </c>
      <c r="F58" s="1433">
        <v>0</v>
      </c>
      <c r="G58" s="1433">
        <v>44</v>
      </c>
      <c r="H58" s="1433">
        <v>45</v>
      </c>
      <c r="I58" s="1433">
        <v>41</v>
      </c>
      <c r="J58" s="1433">
        <v>40</v>
      </c>
      <c r="K58" s="1433">
        <v>40</v>
      </c>
      <c r="L58" s="1433">
        <v>40</v>
      </c>
      <c r="M58" s="1433">
        <v>52</v>
      </c>
      <c r="N58" s="1433">
        <v>53</v>
      </c>
      <c r="O58" s="1433">
        <v>56</v>
      </c>
      <c r="P58" s="1433">
        <v>48</v>
      </c>
      <c r="Q58" s="1433">
        <v>48</v>
      </c>
      <c r="R58" s="1433">
        <v>49</v>
      </c>
      <c r="S58" s="1433">
        <v>53</v>
      </c>
      <c r="T58" s="1433">
        <v>47</v>
      </c>
      <c r="U58" s="1433">
        <v>47</v>
      </c>
      <c r="V58" s="1438">
        <v>31</v>
      </c>
    </row>
    <row r="59" spans="1:22" ht="15" x14ac:dyDescent="0.25">
      <c r="A59" s="1298" t="s">
        <v>707</v>
      </c>
      <c r="B59" s="1290" t="s">
        <v>773</v>
      </c>
      <c r="C59" s="1290" t="s">
        <v>39</v>
      </c>
      <c r="D59" s="1433">
        <v>0</v>
      </c>
      <c r="E59" s="1433">
        <v>0</v>
      </c>
      <c r="F59" s="1433">
        <v>0</v>
      </c>
      <c r="G59" s="1433">
        <v>23</v>
      </c>
      <c r="H59" s="1433">
        <v>24</v>
      </c>
      <c r="I59" s="1433">
        <v>21</v>
      </c>
      <c r="J59" s="1433">
        <v>14</v>
      </c>
      <c r="K59" s="1433">
        <v>14</v>
      </c>
      <c r="L59" s="1433">
        <v>14</v>
      </c>
      <c r="M59" s="1433">
        <v>17</v>
      </c>
      <c r="N59" s="1433">
        <v>18</v>
      </c>
      <c r="O59" s="1433">
        <v>18</v>
      </c>
      <c r="P59" s="1433">
        <v>22</v>
      </c>
      <c r="Q59" s="1433">
        <v>21</v>
      </c>
      <c r="R59" s="1433">
        <v>21</v>
      </c>
      <c r="S59" s="1433">
        <v>20</v>
      </c>
      <c r="T59" s="1433">
        <v>20</v>
      </c>
      <c r="U59" s="1433">
        <v>20</v>
      </c>
      <c r="V59" s="1438">
        <v>18</v>
      </c>
    </row>
    <row r="60" spans="1:22" ht="15" x14ac:dyDescent="0.25">
      <c r="A60" s="1298" t="s">
        <v>707</v>
      </c>
      <c r="B60" s="1290" t="s">
        <v>773</v>
      </c>
      <c r="C60" s="1290" t="s">
        <v>40</v>
      </c>
      <c r="D60" s="1433">
        <v>0</v>
      </c>
      <c r="E60" s="1433">
        <v>0</v>
      </c>
      <c r="F60" s="1433">
        <v>0</v>
      </c>
      <c r="G60" s="1433">
        <v>10</v>
      </c>
      <c r="H60" s="1433">
        <v>11</v>
      </c>
      <c r="I60" s="1433">
        <v>11</v>
      </c>
      <c r="J60" s="1433">
        <v>9</v>
      </c>
      <c r="K60" s="1433">
        <v>8</v>
      </c>
      <c r="L60" s="1433">
        <v>8</v>
      </c>
      <c r="M60" s="1433">
        <v>10</v>
      </c>
      <c r="N60" s="1433">
        <v>10</v>
      </c>
      <c r="O60" s="1433">
        <v>10</v>
      </c>
      <c r="P60" s="1433">
        <v>9</v>
      </c>
      <c r="Q60" s="1433">
        <v>9</v>
      </c>
      <c r="R60" s="1433">
        <v>9</v>
      </c>
      <c r="S60" s="1433">
        <v>10</v>
      </c>
      <c r="T60" s="1433">
        <v>8</v>
      </c>
      <c r="U60" s="1433">
        <v>7</v>
      </c>
      <c r="V60" s="1438">
        <v>7</v>
      </c>
    </row>
    <row r="61" spans="1:22" ht="15" x14ac:dyDescent="0.25">
      <c r="A61" s="1298" t="s">
        <v>707</v>
      </c>
      <c r="B61" s="1290" t="s">
        <v>773</v>
      </c>
      <c r="C61" s="1290" t="s">
        <v>59</v>
      </c>
      <c r="D61" s="1433">
        <v>0</v>
      </c>
      <c r="E61" s="1433">
        <v>0</v>
      </c>
      <c r="F61" s="1433">
        <v>0</v>
      </c>
      <c r="G61" s="1433">
        <v>1484</v>
      </c>
      <c r="H61" s="1433">
        <v>1558</v>
      </c>
      <c r="I61" s="1433">
        <v>1750</v>
      </c>
      <c r="J61" s="1433">
        <v>1807</v>
      </c>
      <c r="K61" s="1433">
        <v>1868</v>
      </c>
      <c r="L61" s="1433">
        <v>2010</v>
      </c>
      <c r="M61" s="1433">
        <v>3041</v>
      </c>
      <c r="N61" s="1433">
        <v>3152</v>
      </c>
      <c r="O61" s="1433">
        <v>3470</v>
      </c>
      <c r="P61" s="1433">
        <v>3538</v>
      </c>
      <c r="Q61" s="1433">
        <v>3435</v>
      </c>
      <c r="R61" s="1433">
        <v>3531</v>
      </c>
      <c r="S61" s="1433">
        <v>3507</v>
      </c>
      <c r="T61" s="1433">
        <v>3530</v>
      </c>
      <c r="U61" s="1433">
        <v>3608</v>
      </c>
      <c r="V61" s="1438">
        <v>3600</v>
      </c>
    </row>
    <row r="62" spans="1:22" ht="15" x14ac:dyDescent="0.25">
      <c r="A62" s="1298" t="s">
        <v>707</v>
      </c>
      <c r="B62" s="1290" t="s">
        <v>773</v>
      </c>
      <c r="C62" s="1290" t="s">
        <v>754</v>
      </c>
      <c r="D62" s="1433">
        <v>0</v>
      </c>
      <c r="E62" s="1433">
        <v>0</v>
      </c>
      <c r="F62" s="1433">
        <v>0</v>
      </c>
      <c r="G62" s="1433">
        <v>874</v>
      </c>
      <c r="H62" s="1433">
        <v>862</v>
      </c>
      <c r="I62" s="1433">
        <v>940</v>
      </c>
      <c r="J62" s="1433">
        <v>871</v>
      </c>
      <c r="K62" s="1433">
        <v>825</v>
      </c>
      <c r="L62" s="1433">
        <v>899</v>
      </c>
      <c r="M62" s="1433">
        <v>1164</v>
      </c>
      <c r="N62" s="1433">
        <v>1196</v>
      </c>
      <c r="O62" s="1433">
        <v>1377</v>
      </c>
      <c r="P62" s="1433">
        <v>1229</v>
      </c>
      <c r="Q62" s="1433">
        <v>1069</v>
      </c>
      <c r="R62" s="1433">
        <v>923</v>
      </c>
      <c r="S62" s="1433">
        <v>699</v>
      </c>
      <c r="T62" s="1433">
        <v>754</v>
      </c>
      <c r="U62" s="1433">
        <v>843</v>
      </c>
      <c r="V62" s="1438">
        <v>806</v>
      </c>
    </row>
    <row r="63" spans="1:22" ht="15" x14ac:dyDescent="0.25">
      <c r="A63" s="1298" t="s">
        <v>707</v>
      </c>
      <c r="B63" s="1290" t="s">
        <v>774</v>
      </c>
      <c r="C63" s="1290" t="s">
        <v>49</v>
      </c>
      <c r="D63" s="1433">
        <v>0</v>
      </c>
      <c r="E63" s="1433">
        <v>0</v>
      </c>
      <c r="F63" s="1433">
        <v>0</v>
      </c>
      <c r="G63" s="1433">
        <v>475</v>
      </c>
      <c r="H63" s="1433">
        <v>523</v>
      </c>
      <c r="I63" s="1433">
        <v>552</v>
      </c>
      <c r="J63" s="1433">
        <v>641</v>
      </c>
      <c r="K63" s="1433">
        <v>739</v>
      </c>
      <c r="L63" s="1433">
        <v>806</v>
      </c>
      <c r="M63" s="1433">
        <v>875</v>
      </c>
      <c r="N63" s="1433">
        <v>965</v>
      </c>
      <c r="O63" s="1433">
        <v>1022</v>
      </c>
      <c r="P63" s="1433">
        <v>1060</v>
      </c>
      <c r="Q63" s="1433">
        <v>1108</v>
      </c>
      <c r="R63" s="1433">
        <v>1205</v>
      </c>
      <c r="S63" s="1433">
        <v>1273</v>
      </c>
      <c r="T63" s="1433">
        <v>1229</v>
      </c>
      <c r="U63" s="1433">
        <v>1216</v>
      </c>
      <c r="V63" s="1438">
        <v>1192</v>
      </c>
    </row>
    <row r="64" spans="1:22" ht="15" x14ac:dyDescent="0.25">
      <c r="A64" s="1298" t="s">
        <v>707</v>
      </c>
      <c r="B64" s="1290" t="s">
        <v>774</v>
      </c>
      <c r="C64" s="1290" t="s">
        <v>35</v>
      </c>
      <c r="D64" s="1433">
        <v>0</v>
      </c>
      <c r="E64" s="1433">
        <v>0</v>
      </c>
      <c r="F64" s="1433">
        <v>0</v>
      </c>
      <c r="G64" s="1433">
        <v>553</v>
      </c>
      <c r="H64" s="1433">
        <v>566</v>
      </c>
      <c r="I64" s="1433">
        <v>538</v>
      </c>
      <c r="J64" s="1433">
        <v>559</v>
      </c>
      <c r="K64" s="1433">
        <v>536</v>
      </c>
      <c r="L64" s="1433">
        <v>523</v>
      </c>
      <c r="M64" s="1433">
        <v>510</v>
      </c>
      <c r="N64" s="1433">
        <v>467</v>
      </c>
      <c r="O64" s="1433">
        <v>527</v>
      </c>
      <c r="P64" s="1433">
        <v>515</v>
      </c>
      <c r="Q64" s="1433">
        <v>428</v>
      </c>
      <c r="R64" s="1433">
        <v>413</v>
      </c>
      <c r="S64" s="1433">
        <v>351</v>
      </c>
      <c r="T64" s="1433">
        <v>374</v>
      </c>
      <c r="U64" s="1433">
        <v>439</v>
      </c>
      <c r="V64" s="1438">
        <v>470</v>
      </c>
    </row>
    <row r="65" spans="1:22" ht="15" x14ac:dyDescent="0.25">
      <c r="A65" s="1298" t="s">
        <v>707</v>
      </c>
      <c r="B65" s="1290" t="s">
        <v>774</v>
      </c>
      <c r="C65" s="1290" t="s">
        <v>36</v>
      </c>
      <c r="D65" s="1433">
        <v>0</v>
      </c>
      <c r="E65" s="1433">
        <v>0</v>
      </c>
      <c r="F65" s="1433">
        <v>0</v>
      </c>
      <c r="G65" s="1433">
        <v>71</v>
      </c>
      <c r="H65" s="1433">
        <v>75</v>
      </c>
      <c r="I65" s="1433">
        <v>74</v>
      </c>
      <c r="J65" s="1433">
        <v>69</v>
      </c>
      <c r="K65" s="1433">
        <v>62</v>
      </c>
      <c r="L65" s="1433">
        <v>55</v>
      </c>
      <c r="M65" s="1433">
        <v>46</v>
      </c>
      <c r="N65" s="1433">
        <v>42</v>
      </c>
      <c r="O65" s="1433">
        <v>29</v>
      </c>
      <c r="P65" s="1433">
        <v>33</v>
      </c>
      <c r="Q65" s="1433">
        <v>30</v>
      </c>
      <c r="R65" s="1433">
        <v>21</v>
      </c>
      <c r="S65" s="1433">
        <v>23</v>
      </c>
      <c r="T65" s="1433">
        <v>27</v>
      </c>
      <c r="U65" s="1433">
        <v>32</v>
      </c>
      <c r="V65" s="1438">
        <v>36</v>
      </c>
    </row>
    <row r="66" spans="1:22" ht="15" x14ac:dyDescent="0.25">
      <c r="A66" s="1298" t="s">
        <v>707</v>
      </c>
      <c r="B66" s="1290" t="s">
        <v>774</v>
      </c>
      <c r="C66" s="1290" t="s">
        <v>37</v>
      </c>
      <c r="D66" s="1433">
        <v>0</v>
      </c>
      <c r="E66" s="1433">
        <v>0</v>
      </c>
      <c r="F66" s="1433">
        <v>0</v>
      </c>
      <c r="G66" s="1433">
        <v>127</v>
      </c>
      <c r="H66" s="1433">
        <v>123</v>
      </c>
      <c r="I66" s="1433">
        <v>120</v>
      </c>
      <c r="J66" s="1433">
        <v>102</v>
      </c>
      <c r="K66" s="1433">
        <v>97</v>
      </c>
      <c r="L66" s="1433">
        <v>91</v>
      </c>
      <c r="M66" s="1433">
        <v>66</v>
      </c>
      <c r="N66" s="1433">
        <v>67</v>
      </c>
      <c r="O66" s="1433">
        <v>72</v>
      </c>
      <c r="P66" s="1433">
        <v>70</v>
      </c>
      <c r="Q66" s="1433">
        <v>74</v>
      </c>
      <c r="R66" s="1433">
        <v>79</v>
      </c>
      <c r="S66" s="1433">
        <v>67</v>
      </c>
      <c r="T66" s="1433">
        <v>74</v>
      </c>
      <c r="U66" s="1433">
        <v>78</v>
      </c>
      <c r="V66" s="1438">
        <v>74</v>
      </c>
    </row>
    <row r="67" spans="1:22" ht="15" x14ac:dyDescent="0.25">
      <c r="A67" s="1298" t="s">
        <v>707</v>
      </c>
      <c r="B67" s="1290" t="s">
        <v>774</v>
      </c>
      <c r="C67" s="1290" t="s">
        <v>38</v>
      </c>
      <c r="D67" s="1433">
        <v>0</v>
      </c>
      <c r="E67" s="1433">
        <v>0</v>
      </c>
      <c r="F67" s="1433">
        <v>0</v>
      </c>
      <c r="G67" s="1433">
        <v>58</v>
      </c>
      <c r="H67" s="1433">
        <v>55</v>
      </c>
      <c r="I67" s="1433">
        <v>48</v>
      </c>
      <c r="J67" s="1433">
        <v>42</v>
      </c>
      <c r="K67" s="1433">
        <v>42</v>
      </c>
      <c r="L67" s="1433">
        <v>39</v>
      </c>
      <c r="M67" s="1433">
        <v>40</v>
      </c>
      <c r="N67" s="1433">
        <v>36</v>
      </c>
      <c r="O67" s="1433">
        <v>36</v>
      </c>
      <c r="P67" s="1433">
        <v>30</v>
      </c>
      <c r="Q67" s="1433">
        <v>32</v>
      </c>
      <c r="R67" s="1433">
        <v>34</v>
      </c>
      <c r="S67" s="1433">
        <v>34</v>
      </c>
      <c r="T67" s="1433">
        <v>34</v>
      </c>
      <c r="U67" s="1433">
        <v>32</v>
      </c>
      <c r="V67" s="1438">
        <v>27</v>
      </c>
    </row>
    <row r="68" spans="1:22" ht="15" x14ac:dyDescent="0.25">
      <c r="A68" s="1298" t="s">
        <v>707</v>
      </c>
      <c r="B68" s="1290" t="s">
        <v>774</v>
      </c>
      <c r="C68" s="1290" t="s">
        <v>39</v>
      </c>
      <c r="D68" s="1433">
        <v>0</v>
      </c>
      <c r="E68" s="1433">
        <v>0</v>
      </c>
      <c r="F68" s="1433">
        <v>0</v>
      </c>
      <c r="G68" s="1433">
        <v>18</v>
      </c>
      <c r="H68" s="1433">
        <v>18</v>
      </c>
      <c r="I68" s="1433">
        <v>19</v>
      </c>
      <c r="J68" s="1433">
        <v>18</v>
      </c>
      <c r="K68" s="1433">
        <v>16</v>
      </c>
      <c r="L68" s="1433">
        <v>15</v>
      </c>
      <c r="M68" s="1433">
        <v>15</v>
      </c>
      <c r="N68" s="1433">
        <v>15</v>
      </c>
      <c r="O68" s="1433">
        <v>15</v>
      </c>
      <c r="P68" s="1433">
        <v>17</v>
      </c>
      <c r="Q68" s="1433">
        <v>16</v>
      </c>
      <c r="R68" s="1433">
        <v>17</v>
      </c>
      <c r="S68" s="1433">
        <v>17</v>
      </c>
      <c r="T68" s="1433">
        <v>19</v>
      </c>
      <c r="U68" s="1433">
        <v>18</v>
      </c>
      <c r="V68" s="1438">
        <v>16</v>
      </c>
    </row>
    <row r="69" spans="1:22" ht="15" x14ac:dyDescent="0.25">
      <c r="A69" s="1298" t="s">
        <v>707</v>
      </c>
      <c r="B69" s="1290" t="s">
        <v>774</v>
      </c>
      <c r="C69" s="1290" t="s">
        <v>40</v>
      </c>
      <c r="D69" s="1433">
        <v>0</v>
      </c>
      <c r="E69" s="1433">
        <v>0</v>
      </c>
      <c r="F69" s="1433">
        <v>0</v>
      </c>
      <c r="G69" s="1433">
        <v>11</v>
      </c>
      <c r="H69" s="1433">
        <v>11</v>
      </c>
      <c r="I69" s="1433">
        <v>10</v>
      </c>
      <c r="J69" s="1433">
        <v>11</v>
      </c>
      <c r="K69" s="1433">
        <v>11</v>
      </c>
      <c r="L69" s="1433">
        <v>11</v>
      </c>
      <c r="M69" s="1433">
        <v>11</v>
      </c>
      <c r="N69" s="1433">
        <v>11</v>
      </c>
      <c r="O69" s="1433">
        <v>11</v>
      </c>
      <c r="P69" s="1433">
        <v>8</v>
      </c>
      <c r="Q69" s="1433">
        <v>8</v>
      </c>
      <c r="R69" s="1433">
        <v>8</v>
      </c>
      <c r="S69" s="1433">
        <v>8</v>
      </c>
      <c r="T69" s="1433">
        <v>8</v>
      </c>
      <c r="U69" s="1433">
        <v>6</v>
      </c>
      <c r="V69" s="1438">
        <v>7</v>
      </c>
    </row>
    <row r="70" spans="1:22" ht="15" x14ac:dyDescent="0.25">
      <c r="A70" s="1298" t="s">
        <v>707</v>
      </c>
      <c r="B70" s="1290" t="s">
        <v>774</v>
      </c>
      <c r="C70" s="1290" t="s">
        <v>59</v>
      </c>
      <c r="D70" s="1433">
        <v>0</v>
      </c>
      <c r="E70" s="1433">
        <v>0</v>
      </c>
      <c r="F70" s="1433">
        <v>0</v>
      </c>
      <c r="G70" s="1433">
        <v>1313</v>
      </c>
      <c r="H70" s="1433">
        <v>1371</v>
      </c>
      <c r="I70" s="1433">
        <v>1361</v>
      </c>
      <c r="J70" s="1433">
        <v>1442</v>
      </c>
      <c r="K70" s="1433">
        <v>1503</v>
      </c>
      <c r="L70" s="1433">
        <v>1540</v>
      </c>
      <c r="M70" s="1433">
        <v>1563</v>
      </c>
      <c r="N70" s="1433">
        <v>1604</v>
      </c>
      <c r="O70" s="1433">
        <v>1712</v>
      </c>
      <c r="P70" s="1433">
        <v>1733</v>
      </c>
      <c r="Q70" s="1433">
        <v>1696</v>
      </c>
      <c r="R70" s="1433">
        <v>1777</v>
      </c>
      <c r="S70" s="1433">
        <v>1773</v>
      </c>
      <c r="T70" s="1433">
        <v>1765</v>
      </c>
      <c r="U70" s="1433">
        <v>1821</v>
      </c>
      <c r="V70" s="1438">
        <v>1822</v>
      </c>
    </row>
    <row r="71" spans="1:22" ht="15" x14ac:dyDescent="0.25">
      <c r="A71" s="1298" t="s">
        <v>707</v>
      </c>
      <c r="B71" s="1290" t="s">
        <v>774</v>
      </c>
      <c r="C71" s="1290" t="s">
        <v>754</v>
      </c>
      <c r="D71" s="1433">
        <v>0</v>
      </c>
      <c r="E71" s="1433">
        <v>0</v>
      </c>
      <c r="F71" s="1433">
        <v>0</v>
      </c>
      <c r="G71" s="1433">
        <v>838</v>
      </c>
      <c r="H71" s="1433">
        <v>848</v>
      </c>
      <c r="I71" s="1433">
        <v>809</v>
      </c>
      <c r="J71" s="1433">
        <v>801</v>
      </c>
      <c r="K71" s="1433">
        <v>764</v>
      </c>
      <c r="L71" s="1433">
        <v>734</v>
      </c>
      <c r="M71" s="1433">
        <v>688</v>
      </c>
      <c r="N71" s="1433">
        <v>639</v>
      </c>
      <c r="O71" s="1433">
        <v>690</v>
      </c>
      <c r="P71" s="1433">
        <v>673</v>
      </c>
      <c r="Q71" s="1433">
        <v>588</v>
      </c>
      <c r="R71" s="1433">
        <v>572</v>
      </c>
      <c r="S71" s="1433">
        <v>500</v>
      </c>
      <c r="T71" s="1433">
        <v>536</v>
      </c>
      <c r="U71" s="1433">
        <v>605</v>
      </c>
      <c r="V71" s="1438">
        <v>630</v>
      </c>
    </row>
    <row r="72" spans="1:22" ht="15" x14ac:dyDescent="0.25">
      <c r="A72" s="1298" t="s">
        <v>707</v>
      </c>
      <c r="B72" s="1290" t="s">
        <v>775</v>
      </c>
      <c r="C72" s="1290" t="s">
        <v>49</v>
      </c>
      <c r="D72" s="1433">
        <v>0</v>
      </c>
      <c r="E72" s="1433">
        <v>478</v>
      </c>
      <c r="F72" s="1433">
        <v>529</v>
      </c>
      <c r="G72" s="1433">
        <v>653</v>
      </c>
      <c r="H72" s="1433">
        <v>695</v>
      </c>
      <c r="I72" s="1433">
        <v>773</v>
      </c>
      <c r="J72" s="1433">
        <v>801</v>
      </c>
      <c r="K72" s="1433">
        <v>838</v>
      </c>
      <c r="L72" s="1433">
        <v>902</v>
      </c>
      <c r="M72" s="1433">
        <v>1035</v>
      </c>
      <c r="N72" s="1433">
        <v>901</v>
      </c>
      <c r="O72" s="1433">
        <v>901</v>
      </c>
      <c r="P72" s="1433">
        <v>978</v>
      </c>
      <c r="Q72" s="1433">
        <v>991</v>
      </c>
      <c r="R72" s="1433">
        <v>1096</v>
      </c>
      <c r="S72" s="1433">
        <v>1177</v>
      </c>
      <c r="T72" s="1433">
        <v>1172</v>
      </c>
      <c r="U72" s="1433">
        <v>1162</v>
      </c>
      <c r="V72" s="1438">
        <v>1224</v>
      </c>
    </row>
    <row r="73" spans="1:22" ht="15" x14ac:dyDescent="0.25">
      <c r="A73" s="1298" t="s">
        <v>707</v>
      </c>
      <c r="B73" s="1290" t="s">
        <v>775</v>
      </c>
      <c r="C73" s="1290" t="s">
        <v>35</v>
      </c>
      <c r="D73" s="1433">
        <v>1308</v>
      </c>
      <c r="E73" s="1433">
        <v>848</v>
      </c>
      <c r="F73" s="1433">
        <v>733</v>
      </c>
      <c r="G73" s="1433">
        <v>564</v>
      </c>
      <c r="H73" s="1433">
        <v>626</v>
      </c>
      <c r="I73" s="1433">
        <v>655</v>
      </c>
      <c r="J73" s="1433">
        <v>575</v>
      </c>
      <c r="K73" s="1433">
        <v>596</v>
      </c>
      <c r="L73" s="1433">
        <v>645</v>
      </c>
      <c r="M73" s="1433">
        <v>583</v>
      </c>
      <c r="N73" s="1433">
        <v>551</v>
      </c>
      <c r="O73" s="1433">
        <v>660</v>
      </c>
      <c r="P73" s="1433">
        <v>601</v>
      </c>
      <c r="Q73" s="1433">
        <v>521</v>
      </c>
      <c r="R73" s="1433">
        <v>453</v>
      </c>
      <c r="S73" s="1433">
        <v>416</v>
      </c>
      <c r="T73" s="1433">
        <v>445</v>
      </c>
      <c r="U73" s="1433">
        <v>518</v>
      </c>
      <c r="V73" s="1438">
        <v>470</v>
      </c>
    </row>
    <row r="74" spans="1:22" ht="15" x14ac:dyDescent="0.25">
      <c r="A74" s="1298" t="s">
        <v>707</v>
      </c>
      <c r="B74" s="1290" t="s">
        <v>775</v>
      </c>
      <c r="C74" s="1290" t="s">
        <v>36</v>
      </c>
      <c r="D74" s="1433">
        <v>46</v>
      </c>
      <c r="E74" s="1433">
        <v>61</v>
      </c>
      <c r="F74" s="1433">
        <v>65</v>
      </c>
      <c r="G74" s="1433">
        <v>62</v>
      </c>
      <c r="H74" s="1433">
        <v>62</v>
      </c>
      <c r="I74" s="1433">
        <v>59</v>
      </c>
      <c r="J74" s="1433">
        <v>48</v>
      </c>
      <c r="K74" s="1433">
        <v>43</v>
      </c>
      <c r="L74" s="1433">
        <v>47</v>
      </c>
      <c r="M74" s="1433">
        <v>44</v>
      </c>
      <c r="N74" s="1433">
        <v>24</v>
      </c>
      <c r="O74" s="1433">
        <v>18</v>
      </c>
      <c r="P74" s="1433">
        <v>27</v>
      </c>
      <c r="Q74" s="1433">
        <v>26</v>
      </c>
      <c r="R74" s="1433">
        <v>23</v>
      </c>
      <c r="S74" s="1433">
        <v>21</v>
      </c>
      <c r="T74" s="1433">
        <v>22</v>
      </c>
      <c r="U74" s="1433">
        <v>24</v>
      </c>
      <c r="V74" s="1438">
        <v>27</v>
      </c>
    </row>
    <row r="75" spans="1:22" ht="15" x14ac:dyDescent="0.25">
      <c r="A75" s="1298" t="s">
        <v>707</v>
      </c>
      <c r="B75" s="1290" t="s">
        <v>775</v>
      </c>
      <c r="C75" s="1290" t="s">
        <v>37</v>
      </c>
      <c r="D75" s="1433">
        <v>162</v>
      </c>
      <c r="E75" s="1433">
        <v>164</v>
      </c>
      <c r="F75" s="1433">
        <v>163</v>
      </c>
      <c r="G75" s="1433">
        <v>130</v>
      </c>
      <c r="H75" s="1433">
        <v>123</v>
      </c>
      <c r="I75" s="1433">
        <v>124</v>
      </c>
      <c r="J75" s="1433">
        <v>116</v>
      </c>
      <c r="K75" s="1433">
        <v>120</v>
      </c>
      <c r="L75" s="1433">
        <v>119</v>
      </c>
      <c r="M75" s="1433">
        <v>107</v>
      </c>
      <c r="N75" s="1433">
        <v>95</v>
      </c>
      <c r="O75" s="1433">
        <v>103</v>
      </c>
      <c r="P75" s="1433">
        <v>94</v>
      </c>
      <c r="Q75" s="1433">
        <v>95</v>
      </c>
      <c r="R75" s="1433">
        <v>94</v>
      </c>
      <c r="S75" s="1433">
        <v>77</v>
      </c>
      <c r="T75" s="1433">
        <v>85</v>
      </c>
      <c r="U75" s="1433">
        <v>85</v>
      </c>
      <c r="V75" s="1438">
        <v>76</v>
      </c>
    </row>
    <row r="76" spans="1:22" ht="15" x14ac:dyDescent="0.25">
      <c r="A76" s="1298" t="s">
        <v>707</v>
      </c>
      <c r="B76" s="1290" t="s">
        <v>775</v>
      </c>
      <c r="C76" s="1290" t="s">
        <v>38</v>
      </c>
      <c r="D76" s="1433">
        <v>70</v>
      </c>
      <c r="E76" s="1433">
        <v>69</v>
      </c>
      <c r="F76" s="1433">
        <v>64</v>
      </c>
      <c r="G76" s="1433">
        <v>63</v>
      </c>
      <c r="H76" s="1433">
        <v>59</v>
      </c>
      <c r="I76" s="1433">
        <v>56</v>
      </c>
      <c r="J76" s="1433">
        <v>43</v>
      </c>
      <c r="K76" s="1433">
        <v>47</v>
      </c>
      <c r="L76" s="1433">
        <v>46</v>
      </c>
      <c r="M76" s="1433">
        <v>48</v>
      </c>
      <c r="N76" s="1433">
        <v>48</v>
      </c>
      <c r="O76" s="1433">
        <v>43</v>
      </c>
      <c r="P76" s="1433">
        <v>41</v>
      </c>
      <c r="Q76" s="1433">
        <v>40</v>
      </c>
      <c r="R76" s="1433">
        <v>40</v>
      </c>
      <c r="S76" s="1433">
        <v>43</v>
      </c>
      <c r="T76" s="1433">
        <v>39</v>
      </c>
      <c r="U76" s="1433">
        <v>39</v>
      </c>
      <c r="V76" s="1438">
        <v>37</v>
      </c>
    </row>
    <row r="77" spans="1:22" ht="15" x14ac:dyDescent="0.25">
      <c r="A77" s="1298" t="s">
        <v>707</v>
      </c>
      <c r="B77" s="1290" t="s">
        <v>775</v>
      </c>
      <c r="C77" s="1290" t="s">
        <v>39</v>
      </c>
      <c r="D77" s="1433">
        <v>20</v>
      </c>
      <c r="E77" s="1433">
        <v>20</v>
      </c>
      <c r="F77" s="1433">
        <v>19</v>
      </c>
      <c r="G77" s="1433">
        <v>18</v>
      </c>
      <c r="H77" s="1433">
        <v>18</v>
      </c>
      <c r="I77" s="1433">
        <v>18</v>
      </c>
      <c r="J77" s="1433">
        <v>18</v>
      </c>
      <c r="K77" s="1433">
        <v>22</v>
      </c>
      <c r="L77" s="1433">
        <v>24</v>
      </c>
      <c r="M77" s="1433">
        <v>25</v>
      </c>
      <c r="N77" s="1433">
        <v>24</v>
      </c>
      <c r="O77" s="1433">
        <v>25</v>
      </c>
      <c r="P77" s="1433">
        <v>25</v>
      </c>
      <c r="Q77" s="1433">
        <v>25</v>
      </c>
      <c r="R77" s="1433">
        <v>22</v>
      </c>
      <c r="S77" s="1433">
        <v>22</v>
      </c>
      <c r="T77" s="1433">
        <v>23</v>
      </c>
      <c r="U77" s="1433">
        <v>22</v>
      </c>
      <c r="V77" s="1438">
        <v>18</v>
      </c>
    </row>
    <row r="78" spans="1:22" ht="15" x14ac:dyDescent="0.25">
      <c r="A78" s="1298" t="s">
        <v>707</v>
      </c>
      <c r="B78" s="1290" t="s">
        <v>775</v>
      </c>
      <c r="C78" s="1290" t="s">
        <v>40</v>
      </c>
      <c r="D78" s="1433">
        <v>7</v>
      </c>
      <c r="E78" s="1433">
        <v>7</v>
      </c>
      <c r="F78" s="1433">
        <v>7</v>
      </c>
      <c r="G78" s="1433">
        <v>6</v>
      </c>
      <c r="H78" s="1433">
        <v>6</v>
      </c>
      <c r="I78" s="1433">
        <v>6</v>
      </c>
      <c r="J78" s="1433">
        <v>6</v>
      </c>
      <c r="K78" s="1433">
        <v>6</v>
      </c>
      <c r="L78" s="1433">
        <v>7</v>
      </c>
      <c r="M78" s="1433">
        <v>7</v>
      </c>
      <c r="N78" s="1433">
        <v>6</v>
      </c>
      <c r="O78" s="1433">
        <v>6</v>
      </c>
      <c r="P78" s="1433">
        <v>7</v>
      </c>
      <c r="Q78" s="1433">
        <v>7</v>
      </c>
      <c r="R78" s="1433">
        <v>6</v>
      </c>
      <c r="S78" s="1433">
        <v>7</v>
      </c>
      <c r="T78" s="1433">
        <v>7</v>
      </c>
      <c r="U78" s="1433">
        <v>7</v>
      </c>
      <c r="V78" s="1438">
        <v>7</v>
      </c>
    </row>
    <row r="79" spans="1:22" ht="15" x14ac:dyDescent="0.25">
      <c r="A79" s="1298" t="s">
        <v>707</v>
      </c>
      <c r="B79" s="1290" t="s">
        <v>775</v>
      </c>
      <c r="C79" s="1290" t="s">
        <v>59</v>
      </c>
      <c r="D79" s="1433">
        <v>1613</v>
      </c>
      <c r="E79" s="1433">
        <v>1647</v>
      </c>
      <c r="F79" s="1433">
        <v>1580</v>
      </c>
      <c r="G79" s="1433">
        <v>1496</v>
      </c>
      <c r="H79" s="1433">
        <v>1589</v>
      </c>
      <c r="I79" s="1433">
        <v>1691</v>
      </c>
      <c r="J79" s="1433">
        <v>1607</v>
      </c>
      <c r="K79" s="1433">
        <v>1672</v>
      </c>
      <c r="L79" s="1433">
        <v>1790</v>
      </c>
      <c r="M79" s="1433">
        <v>1849</v>
      </c>
      <c r="N79" s="1433">
        <v>1649</v>
      </c>
      <c r="O79" s="1433">
        <v>1756</v>
      </c>
      <c r="P79" s="1433">
        <v>1773</v>
      </c>
      <c r="Q79" s="1433">
        <v>1705</v>
      </c>
      <c r="R79" s="1433">
        <v>1734</v>
      </c>
      <c r="S79" s="1433">
        <v>1763</v>
      </c>
      <c r="T79" s="1433">
        <v>1793</v>
      </c>
      <c r="U79" s="1433">
        <v>1857</v>
      </c>
      <c r="V79" s="1438">
        <v>1859</v>
      </c>
    </row>
    <row r="80" spans="1:22" ht="15" x14ac:dyDescent="0.25">
      <c r="A80" s="1298" t="s">
        <v>707</v>
      </c>
      <c r="B80" s="1290" t="s">
        <v>775</v>
      </c>
      <c r="C80" s="1290" t="s">
        <v>754</v>
      </c>
      <c r="D80" s="1433">
        <v>1613</v>
      </c>
      <c r="E80" s="1433">
        <v>1169</v>
      </c>
      <c r="F80" s="1433">
        <v>1051</v>
      </c>
      <c r="G80" s="1433">
        <v>843</v>
      </c>
      <c r="H80" s="1433">
        <v>894</v>
      </c>
      <c r="I80" s="1433">
        <v>918</v>
      </c>
      <c r="J80" s="1433">
        <v>806</v>
      </c>
      <c r="K80" s="1433">
        <v>834</v>
      </c>
      <c r="L80" s="1433">
        <v>888</v>
      </c>
      <c r="M80" s="1433">
        <v>814</v>
      </c>
      <c r="N80" s="1433">
        <v>748</v>
      </c>
      <c r="O80" s="1433">
        <v>855</v>
      </c>
      <c r="P80" s="1433">
        <v>795</v>
      </c>
      <c r="Q80" s="1433">
        <v>714</v>
      </c>
      <c r="R80" s="1433">
        <v>638</v>
      </c>
      <c r="S80" s="1433">
        <v>586</v>
      </c>
      <c r="T80" s="1433">
        <v>621</v>
      </c>
      <c r="U80" s="1433">
        <v>695</v>
      </c>
      <c r="V80" s="1438">
        <v>635</v>
      </c>
    </row>
    <row r="81" spans="1:22" ht="15" x14ac:dyDescent="0.25">
      <c r="A81" s="1298" t="s">
        <v>707</v>
      </c>
      <c r="B81" s="1290" t="s">
        <v>776</v>
      </c>
      <c r="C81" s="1290" t="s">
        <v>49</v>
      </c>
      <c r="D81" s="1433">
        <v>0</v>
      </c>
      <c r="E81" s="1433">
        <v>54</v>
      </c>
      <c r="F81" s="1433">
        <v>81</v>
      </c>
      <c r="G81" s="1433">
        <v>132</v>
      </c>
      <c r="H81" s="1433">
        <v>218</v>
      </c>
      <c r="I81" s="1433">
        <v>254</v>
      </c>
      <c r="J81" s="1433">
        <v>268</v>
      </c>
      <c r="K81" s="1433">
        <v>298</v>
      </c>
      <c r="L81" s="1433">
        <v>358</v>
      </c>
      <c r="M81" s="1433">
        <v>379</v>
      </c>
      <c r="N81" s="1433">
        <v>427</v>
      </c>
      <c r="O81" s="1433">
        <v>558</v>
      </c>
      <c r="P81" s="1433">
        <v>707</v>
      </c>
      <c r="Q81" s="1433">
        <v>870</v>
      </c>
      <c r="R81" s="1433">
        <v>1166</v>
      </c>
      <c r="S81" s="1433">
        <v>1330</v>
      </c>
      <c r="T81" s="1433">
        <v>1325</v>
      </c>
      <c r="U81" s="1433">
        <v>1359</v>
      </c>
      <c r="V81" s="1438">
        <v>1458</v>
      </c>
    </row>
    <row r="82" spans="1:22" ht="15" x14ac:dyDescent="0.25">
      <c r="A82" s="1298" t="s">
        <v>707</v>
      </c>
      <c r="B82" s="1290" t="s">
        <v>776</v>
      </c>
      <c r="C82" s="1290" t="s">
        <v>35</v>
      </c>
      <c r="D82" s="1433">
        <v>436</v>
      </c>
      <c r="E82" s="1433">
        <v>491</v>
      </c>
      <c r="F82" s="1433">
        <v>583</v>
      </c>
      <c r="G82" s="1433">
        <v>618</v>
      </c>
      <c r="H82" s="1433">
        <v>627</v>
      </c>
      <c r="I82" s="1433">
        <v>564</v>
      </c>
      <c r="J82" s="1433">
        <v>524</v>
      </c>
      <c r="K82" s="1433">
        <v>601</v>
      </c>
      <c r="L82" s="1433">
        <v>715</v>
      </c>
      <c r="M82" s="1433">
        <v>736</v>
      </c>
      <c r="N82" s="1433">
        <v>869</v>
      </c>
      <c r="O82" s="1433">
        <v>943</v>
      </c>
      <c r="P82" s="1433">
        <v>946</v>
      </c>
      <c r="Q82" s="1433">
        <v>824</v>
      </c>
      <c r="R82" s="1433">
        <v>629</v>
      </c>
      <c r="S82" s="1433">
        <v>480</v>
      </c>
      <c r="T82" s="1433">
        <v>522</v>
      </c>
      <c r="U82" s="1433">
        <v>661</v>
      </c>
      <c r="V82" s="1438">
        <v>647</v>
      </c>
    </row>
    <row r="83" spans="1:22" ht="15" x14ac:dyDescent="0.25">
      <c r="A83" s="1298" t="s">
        <v>707</v>
      </c>
      <c r="B83" s="1290" t="s">
        <v>776</v>
      </c>
      <c r="C83" s="1290" t="s">
        <v>36</v>
      </c>
      <c r="D83" s="1433">
        <v>14</v>
      </c>
      <c r="E83" s="1433">
        <v>14</v>
      </c>
      <c r="F83" s="1433">
        <v>26</v>
      </c>
      <c r="G83" s="1433">
        <v>35</v>
      </c>
      <c r="H83" s="1433">
        <v>49</v>
      </c>
      <c r="I83" s="1433">
        <v>48</v>
      </c>
      <c r="J83" s="1433">
        <v>40</v>
      </c>
      <c r="K83" s="1433">
        <v>29</v>
      </c>
      <c r="L83" s="1433">
        <v>33</v>
      </c>
      <c r="M83" s="1433">
        <v>39</v>
      </c>
      <c r="N83" s="1433">
        <v>42</v>
      </c>
      <c r="O83" s="1433">
        <v>44</v>
      </c>
      <c r="P83" s="1433">
        <v>48</v>
      </c>
      <c r="Q83" s="1433">
        <v>52</v>
      </c>
      <c r="R83" s="1433">
        <v>51</v>
      </c>
      <c r="S83" s="1433">
        <v>47</v>
      </c>
      <c r="T83" s="1433">
        <v>51</v>
      </c>
      <c r="U83" s="1433">
        <v>47</v>
      </c>
      <c r="V83" s="1438">
        <v>50</v>
      </c>
    </row>
    <row r="84" spans="1:22" ht="15" x14ac:dyDescent="0.25">
      <c r="A84" s="1298" t="s">
        <v>707</v>
      </c>
      <c r="B84" s="1290" t="s">
        <v>776</v>
      </c>
      <c r="C84" s="1290" t="s">
        <v>37</v>
      </c>
      <c r="D84" s="1433">
        <v>91</v>
      </c>
      <c r="E84" s="1433">
        <v>115</v>
      </c>
      <c r="F84" s="1433">
        <v>123</v>
      </c>
      <c r="G84" s="1433">
        <v>115</v>
      </c>
      <c r="H84" s="1433">
        <v>108</v>
      </c>
      <c r="I84" s="1433">
        <v>84</v>
      </c>
      <c r="J84" s="1433">
        <v>79</v>
      </c>
      <c r="K84" s="1433">
        <v>85</v>
      </c>
      <c r="L84" s="1433">
        <v>86</v>
      </c>
      <c r="M84" s="1433">
        <v>79</v>
      </c>
      <c r="N84" s="1433">
        <v>84</v>
      </c>
      <c r="O84" s="1433">
        <v>100</v>
      </c>
      <c r="P84" s="1433">
        <v>96</v>
      </c>
      <c r="Q84" s="1433">
        <v>104</v>
      </c>
      <c r="R84" s="1433">
        <v>106</v>
      </c>
      <c r="S84" s="1433">
        <v>79</v>
      </c>
      <c r="T84" s="1433">
        <v>88</v>
      </c>
      <c r="U84" s="1433">
        <v>94</v>
      </c>
      <c r="V84" s="1438">
        <v>88</v>
      </c>
    </row>
    <row r="85" spans="1:22" ht="15" x14ac:dyDescent="0.25">
      <c r="A85" s="1298" t="s">
        <v>707</v>
      </c>
      <c r="B85" s="1290" t="s">
        <v>776</v>
      </c>
      <c r="C85" s="1290" t="s">
        <v>38</v>
      </c>
      <c r="D85" s="1433">
        <v>33</v>
      </c>
      <c r="E85" s="1433">
        <v>41</v>
      </c>
      <c r="F85" s="1433">
        <v>40</v>
      </c>
      <c r="G85" s="1433">
        <v>45</v>
      </c>
      <c r="H85" s="1433">
        <v>44</v>
      </c>
      <c r="I85" s="1433">
        <v>32</v>
      </c>
      <c r="J85" s="1433">
        <v>34</v>
      </c>
      <c r="K85" s="1433">
        <v>35</v>
      </c>
      <c r="L85" s="1433">
        <v>33</v>
      </c>
      <c r="M85" s="1433">
        <v>34</v>
      </c>
      <c r="N85" s="1433">
        <v>38</v>
      </c>
      <c r="O85" s="1433">
        <v>38</v>
      </c>
      <c r="P85" s="1433">
        <v>41</v>
      </c>
      <c r="Q85" s="1433">
        <v>41</v>
      </c>
      <c r="R85" s="1433">
        <v>41</v>
      </c>
      <c r="S85" s="1433">
        <v>50</v>
      </c>
      <c r="T85" s="1433">
        <v>51</v>
      </c>
      <c r="U85" s="1433">
        <v>47</v>
      </c>
      <c r="V85" s="1438">
        <v>47</v>
      </c>
    </row>
    <row r="86" spans="1:22" ht="15" x14ac:dyDescent="0.25">
      <c r="A86" s="1298" t="s">
        <v>707</v>
      </c>
      <c r="B86" s="1290" t="s">
        <v>776</v>
      </c>
      <c r="C86" s="1290" t="s">
        <v>39</v>
      </c>
      <c r="D86" s="1433">
        <v>8</v>
      </c>
      <c r="E86" s="1433">
        <v>11</v>
      </c>
      <c r="F86" s="1433">
        <v>12</v>
      </c>
      <c r="G86" s="1433">
        <v>13</v>
      </c>
      <c r="H86" s="1433">
        <v>12</v>
      </c>
      <c r="I86" s="1433">
        <v>9</v>
      </c>
      <c r="J86" s="1433">
        <v>6</v>
      </c>
      <c r="K86" s="1433">
        <v>7</v>
      </c>
      <c r="L86" s="1433">
        <v>9</v>
      </c>
      <c r="M86" s="1433">
        <v>12</v>
      </c>
      <c r="N86" s="1433">
        <v>16</v>
      </c>
      <c r="O86" s="1433">
        <v>16</v>
      </c>
      <c r="P86" s="1433">
        <v>21</v>
      </c>
      <c r="Q86" s="1433">
        <v>24</v>
      </c>
      <c r="R86" s="1433">
        <v>23</v>
      </c>
      <c r="S86" s="1433">
        <v>21</v>
      </c>
      <c r="T86" s="1433">
        <v>21</v>
      </c>
      <c r="U86" s="1433">
        <v>22</v>
      </c>
      <c r="V86" s="1438">
        <v>19</v>
      </c>
    </row>
    <row r="87" spans="1:22" ht="15" x14ac:dyDescent="0.25">
      <c r="A87" s="1298" t="s">
        <v>707</v>
      </c>
      <c r="B87" s="1290" t="s">
        <v>776</v>
      </c>
      <c r="C87" s="1290" t="s">
        <v>40</v>
      </c>
      <c r="D87" s="1433">
        <v>4</v>
      </c>
      <c r="E87" s="1433">
        <v>6</v>
      </c>
      <c r="F87" s="1433">
        <v>6</v>
      </c>
      <c r="G87" s="1433">
        <v>6</v>
      </c>
      <c r="H87" s="1433">
        <v>6</v>
      </c>
      <c r="I87" s="1433">
        <v>5</v>
      </c>
      <c r="J87" s="1433">
        <v>7</v>
      </c>
      <c r="K87" s="1433">
        <v>7</v>
      </c>
      <c r="L87" s="1433">
        <v>9</v>
      </c>
      <c r="M87" s="1433">
        <v>9</v>
      </c>
      <c r="N87" s="1433">
        <v>9</v>
      </c>
      <c r="O87" s="1433">
        <v>9</v>
      </c>
      <c r="P87" s="1433">
        <v>10</v>
      </c>
      <c r="Q87" s="1433">
        <v>10</v>
      </c>
      <c r="R87" s="1433">
        <v>10</v>
      </c>
      <c r="S87" s="1433">
        <v>10</v>
      </c>
      <c r="T87" s="1433">
        <v>11</v>
      </c>
      <c r="U87" s="1433">
        <v>13</v>
      </c>
      <c r="V87" s="1438">
        <v>16</v>
      </c>
    </row>
    <row r="88" spans="1:22" ht="15" x14ac:dyDescent="0.25">
      <c r="A88" s="1298" t="s">
        <v>707</v>
      </c>
      <c r="B88" s="1290" t="s">
        <v>776</v>
      </c>
      <c r="C88" s="1290" t="s">
        <v>59</v>
      </c>
      <c r="D88" s="1433">
        <v>586</v>
      </c>
      <c r="E88" s="1433">
        <v>732</v>
      </c>
      <c r="F88" s="1433">
        <v>871</v>
      </c>
      <c r="G88" s="1433">
        <v>964</v>
      </c>
      <c r="H88" s="1433">
        <v>1064</v>
      </c>
      <c r="I88" s="1433">
        <v>996</v>
      </c>
      <c r="J88" s="1433">
        <v>958</v>
      </c>
      <c r="K88" s="1433">
        <v>1062</v>
      </c>
      <c r="L88" s="1433">
        <v>1243</v>
      </c>
      <c r="M88" s="1433">
        <v>1288</v>
      </c>
      <c r="N88" s="1433">
        <v>1485</v>
      </c>
      <c r="O88" s="1433">
        <v>1708</v>
      </c>
      <c r="P88" s="1433">
        <v>1869</v>
      </c>
      <c r="Q88" s="1433">
        <v>1925</v>
      </c>
      <c r="R88" s="1433">
        <v>2026</v>
      </c>
      <c r="S88" s="1433">
        <v>2017</v>
      </c>
      <c r="T88" s="1433">
        <v>2069</v>
      </c>
      <c r="U88" s="1433">
        <v>2243</v>
      </c>
      <c r="V88" s="1438">
        <v>2325</v>
      </c>
    </row>
    <row r="89" spans="1:22" ht="15" x14ac:dyDescent="0.25">
      <c r="A89" s="1298" t="s">
        <v>707</v>
      </c>
      <c r="B89" s="1290" t="s">
        <v>776</v>
      </c>
      <c r="C89" s="1290" t="s">
        <v>754</v>
      </c>
      <c r="D89" s="1433">
        <v>586</v>
      </c>
      <c r="E89" s="1433">
        <v>678</v>
      </c>
      <c r="F89" s="1433">
        <v>790</v>
      </c>
      <c r="G89" s="1433">
        <v>832</v>
      </c>
      <c r="H89" s="1433">
        <v>846</v>
      </c>
      <c r="I89" s="1433">
        <v>742</v>
      </c>
      <c r="J89" s="1433">
        <v>690</v>
      </c>
      <c r="K89" s="1433">
        <v>764</v>
      </c>
      <c r="L89" s="1433">
        <v>885</v>
      </c>
      <c r="M89" s="1433">
        <v>909</v>
      </c>
      <c r="N89" s="1433">
        <v>1058</v>
      </c>
      <c r="O89" s="1433">
        <v>1150</v>
      </c>
      <c r="P89" s="1433">
        <v>1162</v>
      </c>
      <c r="Q89" s="1433">
        <v>1055</v>
      </c>
      <c r="R89" s="1433">
        <v>860</v>
      </c>
      <c r="S89" s="1433">
        <v>687</v>
      </c>
      <c r="T89" s="1433">
        <v>744</v>
      </c>
      <c r="U89" s="1433">
        <v>884</v>
      </c>
      <c r="V89" s="1438">
        <v>867</v>
      </c>
    </row>
    <row r="90" spans="1:22" ht="15" x14ac:dyDescent="0.25">
      <c r="A90" s="1298" t="s">
        <v>707</v>
      </c>
      <c r="B90" s="1290" t="s">
        <v>777</v>
      </c>
      <c r="C90" s="1290" t="s">
        <v>49</v>
      </c>
      <c r="D90" s="1433">
        <v>0</v>
      </c>
      <c r="E90" s="1433">
        <v>0</v>
      </c>
      <c r="F90" s="1433">
        <v>0</v>
      </c>
      <c r="G90" s="1433">
        <v>289</v>
      </c>
      <c r="H90" s="1433">
        <v>336</v>
      </c>
      <c r="I90" s="1433">
        <v>424</v>
      </c>
      <c r="J90" s="1433">
        <v>513</v>
      </c>
      <c r="K90" s="1433">
        <v>634</v>
      </c>
      <c r="L90" s="1433">
        <v>682</v>
      </c>
      <c r="M90" s="1433">
        <v>835</v>
      </c>
      <c r="N90" s="1433">
        <v>969</v>
      </c>
      <c r="O90" s="1433">
        <v>1099</v>
      </c>
      <c r="P90" s="1433">
        <v>1225</v>
      </c>
      <c r="Q90" s="1433">
        <v>1255</v>
      </c>
      <c r="R90" s="1433">
        <v>1470</v>
      </c>
      <c r="S90" s="1433">
        <v>1639</v>
      </c>
      <c r="T90" s="1433">
        <v>1621</v>
      </c>
      <c r="U90" s="1433">
        <v>1616</v>
      </c>
      <c r="V90" s="1438">
        <v>1657</v>
      </c>
    </row>
    <row r="91" spans="1:22" ht="15" x14ac:dyDescent="0.25">
      <c r="A91" s="1298" t="s">
        <v>707</v>
      </c>
      <c r="B91" s="1290" t="s">
        <v>777</v>
      </c>
      <c r="C91" s="1290" t="s">
        <v>35</v>
      </c>
      <c r="D91" s="1433">
        <v>0</v>
      </c>
      <c r="E91" s="1433">
        <v>0</v>
      </c>
      <c r="F91" s="1433">
        <v>0</v>
      </c>
      <c r="G91" s="1433">
        <v>428</v>
      </c>
      <c r="H91" s="1433">
        <v>444</v>
      </c>
      <c r="I91" s="1433">
        <v>524</v>
      </c>
      <c r="J91" s="1433">
        <v>565</v>
      </c>
      <c r="K91" s="1433">
        <v>573</v>
      </c>
      <c r="L91" s="1433">
        <v>640</v>
      </c>
      <c r="M91" s="1433">
        <v>581</v>
      </c>
      <c r="N91" s="1433">
        <v>571</v>
      </c>
      <c r="O91" s="1433">
        <v>633</v>
      </c>
      <c r="P91" s="1433">
        <v>607</v>
      </c>
      <c r="Q91" s="1433">
        <v>512</v>
      </c>
      <c r="R91" s="1433">
        <v>389</v>
      </c>
      <c r="S91" s="1433">
        <v>274</v>
      </c>
      <c r="T91" s="1433">
        <v>324</v>
      </c>
      <c r="U91" s="1433">
        <v>361</v>
      </c>
      <c r="V91" s="1438">
        <v>353</v>
      </c>
    </row>
    <row r="92" spans="1:22" ht="15" x14ac:dyDescent="0.25">
      <c r="A92" s="1298" t="s">
        <v>707</v>
      </c>
      <c r="B92" s="1290" t="s">
        <v>777</v>
      </c>
      <c r="C92" s="1290" t="s">
        <v>36</v>
      </c>
      <c r="D92" s="1433">
        <v>0</v>
      </c>
      <c r="E92" s="1433">
        <v>0</v>
      </c>
      <c r="F92" s="1433">
        <v>0</v>
      </c>
      <c r="G92" s="1433">
        <v>42</v>
      </c>
      <c r="H92" s="1433">
        <v>41</v>
      </c>
      <c r="I92" s="1433">
        <v>49</v>
      </c>
      <c r="J92" s="1433">
        <v>44</v>
      </c>
      <c r="K92" s="1433">
        <v>41</v>
      </c>
      <c r="L92" s="1433">
        <v>36</v>
      </c>
      <c r="M92" s="1433">
        <v>37</v>
      </c>
      <c r="N92" s="1433">
        <v>34</v>
      </c>
      <c r="O92" s="1433">
        <v>33</v>
      </c>
      <c r="P92" s="1433">
        <v>29</v>
      </c>
      <c r="Q92" s="1433">
        <v>30</v>
      </c>
      <c r="R92" s="1433">
        <v>27</v>
      </c>
      <c r="S92" s="1433">
        <v>27</v>
      </c>
      <c r="T92" s="1433">
        <v>35</v>
      </c>
      <c r="U92" s="1433">
        <v>39</v>
      </c>
      <c r="V92" s="1438">
        <v>34</v>
      </c>
    </row>
    <row r="93" spans="1:22" ht="15" x14ac:dyDescent="0.25">
      <c r="A93" s="1298" t="s">
        <v>707</v>
      </c>
      <c r="B93" s="1290" t="s">
        <v>777</v>
      </c>
      <c r="C93" s="1290" t="s">
        <v>37</v>
      </c>
      <c r="D93" s="1433">
        <v>0</v>
      </c>
      <c r="E93" s="1433">
        <v>0</v>
      </c>
      <c r="F93" s="1433">
        <v>0</v>
      </c>
      <c r="G93" s="1433">
        <v>63</v>
      </c>
      <c r="H93" s="1433">
        <v>69</v>
      </c>
      <c r="I93" s="1433">
        <v>70</v>
      </c>
      <c r="J93" s="1433">
        <v>67</v>
      </c>
      <c r="K93" s="1433">
        <v>71</v>
      </c>
      <c r="L93" s="1433">
        <v>70</v>
      </c>
      <c r="M93" s="1433">
        <v>56</v>
      </c>
      <c r="N93" s="1433">
        <v>56</v>
      </c>
      <c r="O93" s="1433">
        <v>62</v>
      </c>
      <c r="P93" s="1433">
        <v>47</v>
      </c>
      <c r="Q93" s="1433">
        <v>48</v>
      </c>
      <c r="R93" s="1433">
        <v>56</v>
      </c>
      <c r="S93" s="1433">
        <v>40</v>
      </c>
      <c r="T93" s="1433">
        <v>43</v>
      </c>
      <c r="U93" s="1433">
        <v>39</v>
      </c>
      <c r="V93" s="1438">
        <v>37</v>
      </c>
    </row>
    <row r="94" spans="1:22" ht="15" x14ac:dyDescent="0.25">
      <c r="A94" s="1298" t="s">
        <v>707</v>
      </c>
      <c r="B94" s="1290" t="s">
        <v>777</v>
      </c>
      <c r="C94" s="1290" t="s">
        <v>38</v>
      </c>
      <c r="D94" s="1433">
        <v>0</v>
      </c>
      <c r="E94" s="1433">
        <v>0</v>
      </c>
      <c r="F94" s="1433">
        <v>0</v>
      </c>
      <c r="G94" s="1433">
        <v>24</v>
      </c>
      <c r="H94" s="1433">
        <v>24</v>
      </c>
      <c r="I94" s="1433">
        <v>23</v>
      </c>
      <c r="J94" s="1433">
        <v>19</v>
      </c>
      <c r="K94" s="1433">
        <v>20</v>
      </c>
      <c r="L94" s="1433">
        <v>18</v>
      </c>
      <c r="M94" s="1433">
        <v>21</v>
      </c>
      <c r="N94" s="1433">
        <v>21</v>
      </c>
      <c r="O94" s="1433">
        <v>21</v>
      </c>
      <c r="P94" s="1433">
        <v>21</v>
      </c>
      <c r="Q94" s="1433">
        <v>21</v>
      </c>
      <c r="R94" s="1433">
        <v>23</v>
      </c>
      <c r="S94" s="1433">
        <v>25</v>
      </c>
      <c r="T94" s="1433">
        <v>24</v>
      </c>
      <c r="U94" s="1433">
        <v>19</v>
      </c>
      <c r="V94" s="1438">
        <v>21</v>
      </c>
    </row>
    <row r="95" spans="1:22" ht="15" x14ac:dyDescent="0.25">
      <c r="A95" s="1298" t="s">
        <v>707</v>
      </c>
      <c r="B95" s="1290" t="s">
        <v>777</v>
      </c>
      <c r="C95" s="1290" t="s">
        <v>39</v>
      </c>
      <c r="D95" s="1433">
        <v>0</v>
      </c>
      <c r="E95" s="1433">
        <v>0</v>
      </c>
      <c r="F95" s="1433">
        <v>0</v>
      </c>
      <c r="G95" s="1433">
        <v>4</v>
      </c>
      <c r="H95" s="1433">
        <v>4</v>
      </c>
      <c r="I95" s="1433">
        <v>4</v>
      </c>
      <c r="J95" s="1433">
        <v>10</v>
      </c>
      <c r="K95" s="1433">
        <v>10</v>
      </c>
      <c r="L95" s="1433">
        <v>9</v>
      </c>
      <c r="M95" s="1433">
        <v>8</v>
      </c>
      <c r="N95" s="1433">
        <v>7</v>
      </c>
      <c r="O95" s="1433">
        <v>7</v>
      </c>
      <c r="P95" s="1433">
        <v>8</v>
      </c>
      <c r="Q95" s="1433">
        <v>9</v>
      </c>
      <c r="R95" s="1433">
        <v>10</v>
      </c>
      <c r="S95" s="1433">
        <v>13</v>
      </c>
      <c r="T95" s="1433">
        <v>13</v>
      </c>
      <c r="U95" s="1433">
        <v>13</v>
      </c>
      <c r="V95" s="1438">
        <v>16</v>
      </c>
    </row>
    <row r="96" spans="1:22" ht="15" x14ac:dyDescent="0.25">
      <c r="A96" s="1298" t="s">
        <v>707</v>
      </c>
      <c r="B96" s="1290" t="s">
        <v>777</v>
      </c>
      <c r="C96" s="1290" t="s">
        <v>40</v>
      </c>
      <c r="D96" s="1433">
        <v>0</v>
      </c>
      <c r="E96" s="1433">
        <v>0</v>
      </c>
      <c r="F96" s="1433">
        <v>0</v>
      </c>
      <c r="G96" s="1433">
        <v>8</v>
      </c>
      <c r="H96" s="1433">
        <v>8</v>
      </c>
      <c r="I96" s="1433">
        <v>8</v>
      </c>
      <c r="J96" s="1433">
        <v>6</v>
      </c>
      <c r="K96" s="1433">
        <v>6</v>
      </c>
      <c r="L96" s="1433">
        <v>5</v>
      </c>
      <c r="M96" s="1433">
        <v>6</v>
      </c>
      <c r="N96" s="1433">
        <v>6</v>
      </c>
      <c r="O96" s="1433">
        <v>6</v>
      </c>
      <c r="P96" s="1433">
        <v>7</v>
      </c>
      <c r="Q96" s="1433">
        <v>6</v>
      </c>
      <c r="R96" s="1433">
        <v>6</v>
      </c>
      <c r="S96" s="1433">
        <v>7</v>
      </c>
      <c r="T96" s="1433">
        <v>7</v>
      </c>
      <c r="U96" s="1433">
        <v>8</v>
      </c>
      <c r="V96" s="1438">
        <v>6</v>
      </c>
    </row>
    <row r="97" spans="1:22" ht="15" x14ac:dyDescent="0.25">
      <c r="A97" s="1298" t="s">
        <v>707</v>
      </c>
      <c r="B97" s="1290" t="s">
        <v>777</v>
      </c>
      <c r="C97" s="1290" t="s">
        <v>59</v>
      </c>
      <c r="D97" s="1433">
        <v>0</v>
      </c>
      <c r="E97" s="1433">
        <v>0</v>
      </c>
      <c r="F97" s="1433">
        <v>0</v>
      </c>
      <c r="G97" s="1433">
        <v>858</v>
      </c>
      <c r="H97" s="1433">
        <v>926</v>
      </c>
      <c r="I97" s="1433">
        <v>1102</v>
      </c>
      <c r="J97" s="1433">
        <v>1224</v>
      </c>
      <c r="K97" s="1433">
        <v>1355</v>
      </c>
      <c r="L97" s="1433">
        <v>1460</v>
      </c>
      <c r="M97" s="1433">
        <v>1544</v>
      </c>
      <c r="N97" s="1433">
        <v>1664</v>
      </c>
      <c r="O97" s="1433">
        <v>1861</v>
      </c>
      <c r="P97" s="1433">
        <v>1944</v>
      </c>
      <c r="Q97" s="1433">
        <v>1881</v>
      </c>
      <c r="R97" s="1433">
        <v>1981</v>
      </c>
      <c r="S97" s="1433">
        <v>2025</v>
      </c>
      <c r="T97" s="1433">
        <v>2067</v>
      </c>
      <c r="U97" s="1433">
        <v>2095</v>
      </c>
      <c r="V97" s="1438">
        <v>2124</v>
      </c>
    </row>
    <row r="98" spans="1:22" ht="15" x14ac:dyDescent="0.25">
      <c r="A98" s="1298" t="s">
        <v>707</v>
      </c>
      <c r="B98" s="1290" t="s">
        <v>777</v>
      </c>
      <c r="C98" s="1290" t="s">
        <v>754</v>
      </c>
      <c r="D98" s="1433">
        <v>0</v>
      </c>
      <c r="E98" s="1433">
        <v>0</v>
      </c>
      <c r="F98" s="1433">
        <v>0</v>
      </c>
      <c r="G98" s="1433">
        <v>569</v>
      </c>
      <c r="H98" s="1433">
        <v>590</v>
      </c>
      <c r="I98" s="1433">
        <v>678</v>
      </c>
      <c r="J98" s="1433">
        <v>711</v>
      </c>
      <c r="K98" s="1433">
        <v>721</v>
      </c>
      <c r="L98" s="1433">
        <v>778</v>
      </c>
      <c r="M98" s="1433">
        <v>709</v>
      </c>
      <c r="N98" s="1433">
        <v>695</v>
      </c>
      <c r="O98" s="1433">
        <v>762</v>
      </c>
      <c r="P98" s="1433">
        <v>719</v>
      </c>
      <c r="Q98" s="1433">
        <v>626</v>
      </c>
      <c r="R98" s="1433">
        <v>511</v>
      </c>
      <c r="S98" s="1433">
        <v>386</v>
      </c>
      <c r="T98" s="1433">
        <v>446</v>
      </c>
      <c r="U98" s="1433">
        <v>479</v>
      </c>
      <c r="V98" s="1438">
        <v>467</v>
      </c>
    </row>
    <row r="99" spans="1:22" ht="15" x14ac:dyDescent="0.25">
      <c r="A99" s="1298" t="s">
        <v>707</v>
      </c>
      <c r="B99" s="1290" t="s">
        <v>778</v>
      </c>
      <c r="C99" s="1290" t="s">
        <v>49</v>
      </c>
      <c r="D99" s="1433">
        <v>0</v>
      </c>
      <c r="E99" s="1433">
        <v>136</v>
      </c>
      <c r="F99" s="1433">
        <v>162</v>
      </c>
      <c r="G99" s="1433">
        <v>191</v>
      </c>
      <c r="H99" s="1433">
        <v>216</v>
      </c>
      <c r="I99" s="1433">
        <v>262</v>
      </c>
      <c r="J99" s="1433">
        <v>317</v>
      </c>
      <c r="K99" s="1433">
        <v>370</v>
      </c>
      <c r="L99" s="1433">
        <v>378</v>
      </c>
      <c r="M99" s="1433">
        <v>390</v>
      </c>
      <c r="N99" s="1433">
        <v>594</v>
      </c>
      <c r="O99" s="1433">
        <v>682</v>
      </c>
      <c r="P99" s="1433">
        <v>753</v>
      </c>
      <c r="Q99" s="1433">
        <v>831</v>
      </c>
      <c r="R99" s="1433">
        <v>1063</v>
      </c>
      <c r="S99" s="1433">
        <v>1234</v>
      </c>
      <c r="T99" s="1433">
        <v>1197</v>
      </c>
      <c r="U99" s="1433">
        <v>1187</v>
      </c>
      <c r="V99" s="1438">
        <v>1243</v>
      </c>
    </row>
    <row r="100" spans="1:22" ht="15" x14ac:dyDescent="0.25">
      <c r="A100" s="1298" t="s">
        <v>707</v>
      </c>
      <c r="B100" s="1290" t="s">
        <v>778</v>
      </c>
      <c r="C100" s="1290" t="s">
        <v>35</v>
      </c>
      <c r="D100" s="1433">
        <v>408</v>
      </c>
      <c r="E100" s="1433">
        <v>295</v>
      </c>
      <c r="F100" s="1433">
        <v>269</v>
      </c>
      <c r="G100" s="1433">
        <v>276</v>
      </c>
      <c r="H100" s="1433">
        <v>283</v>
      </c>
      <c r="I100" s="1433">
        <v>298</v>
      </c>
      <c r="J100" s="1433">
        <v>327</v>
      </c>
      <c r="K100" s="1433">
        <v>331</v>
      </c>
      <c r="L100" s="1433">
        <v>337</v>
      </c>
      <c r="M100" s="1433">
        <v>360</v>
      </c>
      <c r="N100" s="1433">
        <v>527</v>
      </c>
      <c r="O100" s="1433">
        <v>690</v>
      </c>
      <c r="P100" s="1433">
        <v>672</v>
      </c>
      <c r="Q100" s="1433">
        <v>583</v>
      </c>
      <c r="R100" s="1433">
        <v>380</v>
      </c>
      <c r="S100" s="1433">
        <v>255</v>
      </c>
      <c r="T100" s="1433">
        <v>273</v>
      </c>
      <c r="U100" s="1433">
        <v>321</v>
      </c>
      <c r="V100" s="1438">
        <v>316</v>
      </c>
    </row>
    <row r="101" spans="1:22" ht="15" x14ac:dyDescent="0.25">
      <c r="A101" s="1298" t="s">
        <v>707</v>
      </c>
      <c r="B101" s="1290" t="s">
        <v>778</v>
      </c>
      <c r="C101" s="1290" t="s">
        <v>36</v>
      </c>
      <c r="D101" s="1433">
        <v>13</v>
      </c>
      <c r="E101" s="1433">
        <v>11</v>
      </c>
      <c r="F101" s="1433">
        <v>17</v>
      </c>
      <c r="G101" s="1433">
        <v>18</v>
      </c>
      <c r="H101" s="1433">
        <v>17</v>
      </c>
      <c r="I101" s="1433">
        <v>22</v>
      </c>
      <c r="J101" s="1433">
        <v>21</v>
      </c>
      <c r="K101" s="1433">
        <v>27</v>
      </c>
      <c r="L101" s="1433">
        <v>28</v>
      </c>
      <c r="M101" s="1433">
        <v>20</v>
      </c>
      <c r="N101" s="1433">
        <v>31</v>
      </c>
      <c r="O101" s="1433">
        <v>34</v>
      </c>
      <c r="P101" s="1433">
        <v>31</v>
      </c>
      <c r="Q101" s="1433">
        <v>30</v>
      </c>
      <c r="R101" s="1433">
        <v>28</v>
      </c>
      <c r="S101" s="1433">
        <v>26</v>
      </c>
      <c r="T101" s="1433">
        <v>22</v>
      </c>
      <c r="U101" s="1433">
        <v>18</v>
      </c>
      <c r="V101" s="1438">
        <v>21</v>
      </c>
    </row>
    <row r="102" spans="1:22" ht="15" x14ac:dyDescent="0.25">
      <c r="A102" s="1298" t="s">
        <v>707</v>
      </c>
      <c r="B102" s="1290" t="s">
        <v>778</v>
      </c>
      <c r="C102" s="1290" t="s">
        <v>37</v>
      </c>
      <c r="D102" s="1433">
        <v>53</v>
      </c>
      <c r="E102" s="1433">
        <v>55</v>
      </c>
      <c r="F102" s="1433">
        <v>56</v>
      </c>
      <c r="G102" s="1433">
        <v>55</v>
      </c>
      <c r="H102" s="1433">
        <v>57</v>
      </c>
      <c r="I102" s="1433">
        <v>62</v>
      </c>
      <c r="J102" s="1433">
        <v>56</v>
      </c>
      <c r="K102" s="1433">
        <v>65</v>
      </c>
      <c r="L102" s="1433">
        <v>69</v>
      </c>
      <c r="M102" s="1433">
        <v>54</v>
      </c>
      <c r="N102" s="1433">
        <v>71</v>
      </c>
      <c r="O102" s="1433">
        <v>68</v>
      </c>
      <c r="P102" s="1433">
        <v>69</v>
      </c>
      <c r="Q102" s="1433">
        <v>74</v>
      </c>
      <c r="R102" s="1433">
        <v>74</v>
      </c>
      <c r="S102" s="1433">
        <v>62</v>
      </c>
      <c r="T102" s="1433">
        <v>66</v>
      </c>
      <c r="U102" s="1433">
        <v>61</v>
      </c>
      <c r="V102" s="1438">
        <v>49</v>
      </c>
    </row>
    <row r="103" spans="1:22" ht="15" x14ac:dyDescent="0.25">
      <c r="A103" s="1298" t="s">
        <v>707</v>
      </c>
      <c r="B103" s="1290" t="s">
        <v>778</v>
      </c>
      <c r="C103" s="1290" t="s">
        <v>38</v>
      </c>
      <c r="D103" s="1433">
        <v>21</v>
      </c>
      <c r="E103" s="1433">
        <v>22</v>
      </c>
      <c r="F103" s="1433">
        <v>25</v>
      </c>
      <c r="G103" s="1433">
        <v>24</v>
      </c>
      <c r="H103" s="1433">
        <v>27</v>
      </c>
      <c r="I103" s="1433">
        <v>28</v>
      </c>
      <c r="J103" s="1433">
        <v>22</v>
      </c>
      <c r="K103" s="1433">
        <v>21</v>
      </c>
      <c r="L103" s="1433">
        <v>21</v>
      </c>
      <c r="M103" s="1433">
        <v>24</v>
      </c>
      <c r="N103" s="1433">
        <v>30</v>
      </c>
      <c r="O103" s="1433">
        <v>26</v>
      </c>
      <c r="P103" s="1433">
        <v>23</v>
      </c>
      <c r="Q103" s="1433">
        <v>23</v>
      </c>
      <c r="R103" s="1433">
        <v>24</v>
      </c>
      <c r="S103" s="1433">
        <v>24</v>
      </c>
      <c r="T103" s="1433">
        <v>21</v>
      </c>
      <c r="U103" s="1433">
        <v>21</v>
      </c>
      <c r="V103" s="1438">
        <v>17</v>
      </c>
    </row>
    <row r="104" spans="1:22" ht="15" x14ac:dyDescent="0.25">
      <c r="A104" s="1298" t="s">
        <v>707</v>
      </c>
      <c r="B104" s="1290" t="s">
        <v>778</v>
      </c>
      <c r="C104" s="1290" t="s">
        <v>39</v>
      </c>
      <c r="D104" s="1433">
        <v>7</v>
      </c>
      <c r="E104" s="1433">
        <v>7</v>
      </c>
      <c r="F104" s="1433">
        <v>8</v>
      </c>
      <c r="G104" s="1433">
        <v>10</v>
      </c>
      <c r="H104" s="1433">
        <v>10</v>
      </c>
      <c r="I104" s="1433">
        <v>11</v>
      </c>
      <c r="J104" s="1433">
        <v>8</v>
      </c>
      <c r="K104" s="1433">
        <v>10</v>
      </c>
      <c r="L104" s="1433">
        <v>11</v>
      </c>
      <c r="M104" s="1433">
        <v>11</v>
      </c>
      <c r="N104" s="1433">
        <v>15</v>
      </c>
      <c r="O104" s="1433">
        <v>16</v>
      </c>
      <c r="P104" s="1433">
        <v>13</v>
      </c>
      <c r="Q104" s="1433">
        <v>12</v>
      </c>
      <c r="R104" s="1433">
        <v>13</v>
      </c>
      <c r="S104" s="1433">
        <v>14</v>
      </c>
      <c r="T104" s="1433">
        <v>12</v>
      </c>
      <c r="U104" s="1433">
        <v>12</v>
      </c>
      <c r="V104" s="1438">
        <v>11</v>
      </c>
    </row>
    <row r="105" spans="1:22" ht="15" x14ac:dyDescent="0.25">
      <c r="A105" s="1298" t="s">
        <v>707</v>
      </c>
      <c r="B105" s="1290" t="s">
        <v>778</v>
      </c>
      <c r="C105" s="1290" t="s">
        <v>40</v>
      </c>
      <c r="D105" s="1433">
        <v>5</v>
      </c>
      <c r="E105" s="1433">
        <v>6</v>
      </c>
      <c r="F105" s="1433">
        <v>6</v>
      </c>
      <c r="G105" s="1433">
        <v>6</v>
      </c>
      <c r="H105" s="1433">
        <v>6</v>
      </c>
      <c r="I105" s="1433">
        <v>6</v>
      </c>
      <c r="J105" s="1433">
        <v>4</v>
      </c>
      <c r="K105" s="1433">
        <v>4</v>
      </c>
      <c r="L105" s="1433">
        <v>5</v>
      </c>
      <c r="M105" s="1433">
        <v>6</v>
      </c>
      <c r="N105" s="1433">
        <v>9</v>
      </c>
      <c r="O105" s="1433">
        <v>9</v>
      </c>
      <c r="P105" s="1433">
        <v>9</v>
      </c>
      <c r="Q105" s="1433">
        <v>10</v>
      </c>
      <c r="R105" s="1433">
        <v>10</v>
      </c>
      <c r="S105" s="1433">
        <v>8</v>
      </c>
      <c r="T105" s="1433">
        <v>8</v>
      </c>
      <c r="U105" s="1433">
        <v>7</v>
      </c>
      <c r="V105" s="1438">
        <v>4</v>
      </c>
    </row>
    <row r="106" spans="1:22" ht="15" x14ac:dyDescent="0.25">
      <c r="A106" s="1298" t="s">
        <v>707</v>
      </c>
      <c r="B106" s="1290" t="s">
        <v>778</v>
      </c>
      <c r="C106" s="1290" t="s">
        <v>59</v>
      </c>
      <c r="D106" s="1433">
        <v>507</v>
      </c>
      <c r="E106" s="1433">
        <v>532</v>
      </c>
      <c r="F106" s="1433">
        <v>543</v>
      </c>
      <c r="G106" s="1433">
        <v>580</v>
      </c>
      <c r="H106" s="1433">
        <v>616</v>
      </c>
      <c r="I106" s="1433">
        <v>689</v>
      </c>
      <c r="J106" s="1433">
        <v>755</v>
      </c>
      <c r="K106" s="1433">
        <v>828</v>
      </c>
      <c r="L106" s="1433">
        <v>849</v>
      </c>
      <c r="M106" s="1433">
        <v>865</v>
      </c>
      <c r="N106" s="1433">
        <v>1277</v>
      </c>
      <c r="O106" s="1433">
        <v>1525</v>
      </c>
      <c r="P106" s="1433">
        <v>1570</v>
      </c>
      <c r="Q106" s="1433">
        <v>1563</v>
      </c>
      <c r="R106" s="1433">
        <v>1592</v>
      </c>
      <c r="S106" s="1433">
        <v>1623</v>
      </c>
      <c r="T106" s="1433">
        <v>1599</v>
      </c>
      <c r="U106" s="1433">
        <v>1627</v>
      </c>
      <c r="V106" s="1438">
        <v>1661</v>
      </c>
    </row>
    <row r="107" spans="1:22" ht="15" x14ac:dyDescent="0.25">
      <c r="A107" s="1298" t="s">
        <v>707</v>
      </c>
      <c r="B107" s="1290" t="s">
        <v>778</v>
      </c>
      <c r="C107" s="1290" t="s">
        <v>754</v>
      </c>
      <c r="D107" s="1433">
        <v>507</v>
      </c>
      <c r="E107" s="1433">
        <v>396</v>
      </c>
      <c r="F107" s="1433">
        <v>381</v>
      </c>
      <c r="G107" s="1433">
        <v>389</v>
      </c>
      <c r="H107" s="1433">
        <v>400</v>
      </c>
      <c r="I107" s="1433">
        <v>427</v>
      </c>
      <c r="J107" s="1433">
        <v>438</v>
      </c>
      <c r="K107" s="1433">
        <v>458</v>
      </c>
      <c r="L107" s="1433">
        <v>471</v>
      </c>
      <c r="M107" s="1433">
        <v>475</v>
      </c>
      <c r="N107" s="1433">
        <v>683</v>
      </c>
      <c r="O107" s="1433">
        <v>843</v>
      </c>
      <c r="P107" s="1433">
        <v>817</v>
      </c>
      <c r="Q107" s="1433">
        <v>732</v>
      </c>
      <c r="R107" s="1433">
        <v>529</v>
      </c>
      <c r="S107" s="1433">
        <v>389</v>
      </c>
      <c r="T107" s="1433">
        <v>402</v>
      </c>
      <c r="U107" s="1433">
        <v>440</v>
      </c>
      <c r="V107" s="1438">
        <v>418</v>
      </c>
    </row>
    <row r="108" spans="1:22" ht="15" x14ac:dyDescent="0.25">
      <c r="A108" s="1298" t="s">
        <v>707</v>
      </c>
      <c r="B108" s="1290" t="s">
        <v>779</v>
      </c>
      <c r="C108" s="1290" t="s">
        <v>49</v>
      </c>
      <c r="D108" s="1433">
        <v>0</v>
      </c>
      <c r="E108" s="1433">
        <v>0</v>
      </c>
      <c r="F108" s="1433">
        <v>0</v>
      </c>
      <c r="G108" s="1433">
        <v>386</v>
      </c>
      <c r="H108" s="1433">
        <v>447</v>
      </c>
      <c r="I108" s="1433">
        <v>558</v>
      </c>
      <c r="J108" s="1433">
        <v>697</v>
      </c>
      <c r="K108" s="1433">
        <v>810</v>
      </c>
      <c r="L108" s="1433">
        <v>895</v>
      </c>
      <c r="M108" s="1433">
        <v>1028</v>
      </c>
      <c r="N108" s="1433">
        <v>1091</v>
      </c>
      <c r="O108" s="1433">
        <v>1166</v>
      </c>
      <c r="P108" s="1433">
        <v>1221</v>
      </c>
      <c r="Q108" s="1433">
        <v>1282</v>
      </c>
      <c r="R108" s="1433">
        <v>1462</v>
      </c>
      <c r="S108" s="1433">
        <v>1602</v>
      </c>
      <c r="T108" s="1433">
        <v>1592</v>
      </c>
      <c r="U108" s="1433">
        <v>1626</v>
      </c>
      <c r="V108" s="1438">
        <v>1595</v>
      </c>
    </row>
    <row r="109" spans="1:22" ht="15" x14ac:dyDescent="0.25">
      <c r="A109" s="1298" t="s">
        <v>707</v>
      </c>
      <c r="B109" s="1290" t="s">
        <v>779</v>
      </c>
      <c r="C109" s="1290" t="s">
        <v>35</v>
      </c>
      <c r="D109" s="1433">
        <v>0</v>
      </c>
      <c r="E109" s="1433">
        <v>0</v>
      </c>
      <c r="F109" s="1433">
        <v>0</v>
      </c>
      <c r="G109" s="1433">
        <v>530</v>
      </c>
      <c r="H109" s="1433">
        <v>566</v>
      </c>
      <c r="I109" s="1433">
        <v>616</v>
      </c>
      <c r="J109" s="1433">
        <v>587</v>
      </c>
      <c r="K109" s="1433">
        <v>545</v>
      </c>
      <c r="L109" s="1433">
        <v>576</v>
      </c>
      <c r="M109" s="1433">
        <v>542</v>
      </c>
      <c r="N109" s="1433">
        <v>541</v>
      </c>
      <c r="O109" s="1433">
        <v>696</v>
      </c>
      <c r="P109" s="1433">
        <v>625</v>
      </c>
      <c r="Q109" s="1433">
        <v>486</v>
      </c>
      <c r="R109" s="1433">
        <v>436</v>
      </c>
      <c r="S109" s="1433">
        <v>299</v>
      </c>
      <c r="T109" s="1433">
        <v>353</v>
      </c>
      <c r="U109" s="1433">
        <v>383</v>
      </c>
      <c r="V109" s="1438">
        <v>436</v>
      </c>
    </row>
    <row r="110" spans="1:22" ht="15" x14ac:dyDescent="0.25">
      <c r="A110" s="1298" t="s">
        <v>707</v>
      </c>
      <c r="B110" s="1290" t="s">
        <v>779</v>
      </c>
      <c r="C110" s="1290" t="s">
        <v>36</v>
      </c>
      <c r="D110" s="1433">
        <v>0</v>
      </c>
      <c r="E110" s="1433">
        <v>0</v>
      </c>
      <c r="F110" s="1433">
        <v>0</v>
      </c>
      <c r="G110" s="1433">
        <v>21</v>
      </c>
      <c r="H110" s="1433">
        <v>22</v>
      </c>
      <c r="I110" s="1433">
        <v>31</v>
      </c>
      <c r="J110" s="1433">
        <v>33</v>
      </c>
      <c r="K110" s="1433">
        <v>37</v>
      </c>
      <c r="L110" s="1433">
        <v>33</v>
      </c>
      <c r="M110" s="1433">
        <v>37</v>
      </c>
      <c r="N110" s="1433">
        <v>40</v>
      </c>
      <c r="O110" s="1433">
        <v>36</v>
      </c>
      <c r="P110" s="1433">
        <v>37</v>
      </c>
      <c r="Q110" s="1433">
        <v>37</v>
      </c>
      <c r="R110" s="1433">
        <v>36</v>
      </c>
      <c r="S110" s="1433">
        <v>34</v>
      </c>
      <c r="T110" s="1433">
        <v>39</v>
      </c>
      <c r="U110" s="1433">
        <v>54</v>
      </c>
      <c r="V110" s="1438">
        <v>64</v>
      </c>
    </row>
    <row r="111" spans="1:22" ht="15" x14ac:dyDescent="0.25">
      <c r="A111" s="1298" t="s">
        <v>707</v>
      </c>
      <c r="B111" s="1290" t="s">
        <v>779</v>
      </c>
      <c r="C111" s="1290" t="s">
        <v>37</v>
      </c>
      <c r="D111" s="1433">
        <v>0</v>
      </c>
      <c r="E111" s="1433">
        <v>0</v>
      </c>
      <c r="F111" s="1433">
        <v>0</v>
      </c>
      <c r="G111" s="1433">
        <v>90</v>
      </c>
      <c r="H111" s="1433">
        <v>89</v>
      </c>
      <c r="I111" s="1433">
        <v>86</v>
      </c>
      <c r="J111" s="1433">
        <v>67</v>
      </c>
      <c r="K111" s="1433">
        <v>70</v>
      </c>
      <c r="L111" s="1433">
        <v>78</v>
      </c>
      <c r="M111" s="1433">
        <v>48</v>
      </c>
      <c r="N111" s="1433">
        <v>48</v>
      </c>
      <c r="O111" s="1433">
        <v>48</v>
      </c>
      <c r="P111" s="1433">
        <v>51</v>
      </c>
      <c r="Q111" s="1433">
        <v>55</v>
      </c>
      <c r="R111" s="1433">
        <v>57</v>
      </c>
      <c r="S111" s="1433">
        <v>43</v>
      </c>
      <c r="T111" s="1433">
        <v>45</v>
      </c>
      <c r="U111" s="1433">
        <v>51</v>
      </c>
      <c r="V111" s="1438">
        <v>55</v>
      </c>
    </row>
    <row r="112" spans="1:22" ht="15" x14ac:dyDescent="0.25">
      <c r="A112" s="1298" t="s">
        <v>707</v>
      </c>
      <c r="B112" s="1290" t="s">
        <v>779</v>
      </c>
      <c r="C112" s="1290" t="s">
        <v>38</v>
      </c>
      <c r="D112" s="1433">
        <v>0</v>
      </c>
      <c r="E112" s="1433">
        <v>0</v>
      </c>
      <c r="F112" s="1433">
        <v>0</v>
      </c>
      <c r="G112" s="1433">
        <v>27</v>
      </c>
      <c r="H112" s="1433">
        <v>29</v>
      </c>
      <c r="I112" s="1433">
        <v>28</v>
      </c>
      <c r="J112" s="1433">
        <v>28</v>
      </c>
      <c r="K112" s="1433">
        <v>29</v>
      </c>
      <c r="L112" s="1433">
        <v>28</v>
      </c>
      <c r="M112" s="1433">
        <v>34</v>
      </c>
      <c r="N112" s="1433">
        <v>33</v>
      </c>
      <c r="O112" s="1433">
        <v>32</v>
      </c>
      <c r="P112" s="1433">
        <v>29</v>
      </c>
      <c r="Q112" s="1433">
        <v>28</v>
      </c>
      <c r="R112" s="1433">
        <v>26</v>
      </c>
      <c r="S112" s="1433">
        <v>29</v>
      </c>
      <c r="T112" s="1433">
        <v>31</v>
      </c>
      <c r="U112" s="1433">
        <v>32</v>
      </c>
      <c r="V112" s="1438">
        <v>27</v>
      </c>
    </row>
    <row r="113" spans="1:22" ht="15" x14ac:dyDescent="0.25">
      <c r="A113" s="1298" t="s">
        <v>707</v>
      </c>
      <c r="B113" s="1290" t="s">
        <v>779</v>
      </c>
      <c r="C113" s="1290" t="s">
        <v>39</v>
      </c>
      <c r="D113" s="1433">
        <v>0</v>
      </c>
      <c r="E113" s="1433">
        <v>0</v>
      </c>
      <c r="F113" s="1433">
        <v>0</v>
      </c>
      <c r="G113" s="1433">
        <v>7</v>
      </c>
      <c r="H113" s="1433">
        <v>8</v>
      </c>
      <c r="I113" s="1433">
        <v>8</v>
      </c>
      <c r="J113" s="1433">
        <v>9</v>
      </c>
      <c r="K113" s="1433">
        <v>9</v>
      </c>
      <c r="L113" s="1433">
        <v>9</v>
      </c>
      <c r="M113" s="1433">
        <v>9</v>
      </c>
      <c r="N113" s="1433">
        <v>9</v>
      </c>
      <c r="O113" s="1433">
        <v>9</v>
      </c>
      <c r="P113" s="1433">
        <v>4</v>
      </c>
      <c r="Q113" s="1433">
        <v>4</v>
      </c>
      <c r="R113" s="1433">
        <v>5</v>
      </c>
      <c r="S113" s="1433">
        <v>5</v>
      </c>
      <c r="T113" s="1433">
        <v>4</v>
      </c>
      <c r="U113" s="1433">
        <v>7</v>
      </c>
      <c r="V113" s="1438">
        <v>7</v>
      </c>
    </row>
    <row r="114" spans="1:22" ht="15" x14ac:dyDescent="0.25">
      <c r="A114" s="1298" t="s">
        <v>707</v>
      </c>
      <c r="B114" s="1290" t="s">
        <v>779</v>
      </c>
      <c r="C114" s="1290" t="s">
        <v>40</v>
      </c>
      <c r="D114" s="1433">
        <v>0</v>
      </c>
      <c r="E114" s="1433">
        <v>0</v>
      </c>
      <c r="F114" s="1433">
        <v>0</v>
      </c>
      <c r="G114" s="1433">
        <v>8</v>
      </c>
      <c r="H114" s="1433">
        <v>8</v>
      </c>
      <c r="I114" s="1433">
        <v>8</v>
      </c>
      <c r="J114" s="1433">
        <v>4</v>
      </c>
      <c r="K114" s="1433">
        <v>4</v>
      </c>
      <c r="L114" s="1433">
        <v>4</v>
      </c>
      <c r="M114" s="1433">
        <v>4</v>
      </c>
      <c r="N114" s="1433">
        <v>4</v>
      </c>
      <c r="O114" s="1433">
        <v>4</v>
      </c>
      <c r="P114" s="1433">
        <v>4</v>
      </c>
      <c r="Q114" s="1433">
        <v>4</v>
      </c>
      <c r="R114" s="1433">
        <v>4</v>
      </c>
      <c r="S114" s="1433">
        <v>5</v>
      </c>
      <c r="T114" s="1433">
        <v>5</v>
      </c>
      <c r="U114" s="1433">
        <v>5</v>
      </c>
      <c r="V114" s="1438">
        <v>5</v>
      </c>
    </row>
    <row r="115" spans="1:22" ht="15" x14ac:dyDescent="0.25">
      <c r="A115" s="1298" t="s">
        <v>707</v>
      </c>
      <c r="B115" s="1290" t="s">
        <v>779</v>
      </c>
      <c r="C115" s="1290" t="s">
        <v>59</v>
      </c>
      <c r="D115" s="1433">
        <v>0</v>
      </c>
      <c r="E115" s="1433">
        <v>0</v>
      </c>
      <c r="F115" s="1433">
        <v>0</v>
      </c>
      <c r="G115" s="1433">
        <v>1069</v>
      </c>
      <c r="H115" s="1433">
        <v>1169</v>
      </c>
      <c r="I115" s="1433">
        <v>1335</v>
      </c>
      <c r="J115" s="1433">
        <v>1425</v>
      </c>
      <c r="K115" s="1433">
        <v>1504</v>
      </c>
      <c r="L115" s="1433">
        <v>1623</v>
      </c>
      <c r="M115" s="1433">
        <v>1702</v>
      </c>
      <c r="N115" s="1433">
        <v>1766</v>
      </c>
      <c r="O115" s="1433">
        <v>1991</v>
      </c>
      <c r="P115" s="1433">
        <v>1971</v>
      </c>
      <c r="Q115" s="1433">
        <v>1896</v>
      </c>
      <c r="R115" s="1433">
        <v>2026</v>
      </c>
      <c r="S115" s="1433">
        <v>2017</v>
      </c>
      <c r="T115" s="1433">
        <v>2069</v>
      </c>
      <c r="U115" s="1433">
        <v>2158</v>
      </c>
      <c r="V115" s="1438">
        <v>2189</v>
      </c>
    </row>
    <row r="116" spans="1:22" ht="15" x14ac:dyDescent="0.25">
      <c r="A116" s="1298" t="s">
        <v>707</v>
      </c>
      <c r="B116" s="1290" t="s">
        <v>779</v>
      </c>
      <c r="C116" s="1290" t="s">
        <v>754</v>
      </c>
      <c r="D116" s="1433">
        <v>0</v>
      </c>
      <c r="E116" s="1433">
        <v>0</v>
      </c>
      <c r="F116" s="1433">
        <v>0</v>
      </c>
      <c r="G116" s="1433">
        <v>683</v>
      </c>
      <c r="H116" s="1433">
        <v>722</v>
      </c>
      <c r="I116" s="1433">
        <v>777</v>
      </c>
      <c r="J116" s="1433">
        <v>728</v>
      </c>
      <c r="K116" s="1433">
        <v>694</v>
      </c>
      <c r="L116" s="1433">
        <v>728</v>
      </c>
      <c r="M116" s="1433">
        <v>674</v>
      </c>
      <c r="N116" s="1433">
        <v>675</v>
      </c>
      <c r="O116" s="1433">
        <v>825</v>
      </c>
      <c r="P116" s="1433">
        <v>750</v>
      </c>
      <c r="Q116" s="1433">
        <v>614</v>
      </c>
      <c r="R116" s="1433">
        <v>564</v>
      </c>
      <c r="S116" s="1433">
        <v>415</v>
      </c>
      <c r="T116" s="1433">
        <v>477</v>
      </c>
      <c r="U116" s="1433">
        <v>532</v>
      </c>
      <c r="V116" s="1438">
        <v>594</v>
      </c>
    </row>
    <row r="117" spans="1:22" ht="15" x14ac:dyDescent="0.25">
      <c r="A117" s="1298" t="s">
        <v>707</v>
      </c>
      <c r="B117" s="1290" t="s">
        <v>780</v>
      </c>
      <c r="C117" s="1290" t="s">
        <v>49</v>
      </c>
      <c r="D117" s="1433">
        <v>0</v>
      </c>
      <c r="E117" s="1433">
        <v>131</v>
      </c>
      <c r="F117" s="1433">
        <v>130</v>
      </c>
      <c r="G117" s="1433">
        <v>154</v>
      </c>
      <c r="H117" s="1433">
        <v>172</v>
      </c>
      <c r="I117" s="1433">
        <v>261</v>
      </c>
      <c r="J117" s="1433">
        <v>375</v>
      </c>
      <c r="K117" s="1433">
        <v>431</v>
      </c>
      <c r="L117" s="1433">
        <v>483</v>
      </c>
      <c r="M117" s="1433">
        <v>552</v>
      </c>
      <c r="N117" s="1433">
        <v>601</v>
      </c>
      <c r="O117" s="1433">
        <v>631</v>
      </c>
      <c r="P117" s="1433">
        <v>694</v>
      </c>
      <c r="Q117" s="1433">
        <v>713</v>
      </c>
      <c r="R117" s="1433">
        <v>813</v>
      </c>
      <c r="S117" s="1433">
        <v>897</v>
      </c>
      <c r="T117" s="1433">
        <v>497</v>
      </c>
      <c r="U117" s="1433">
        <v>497</v>
      </c>
      <c r="V117" s="1438">
        <v>519</v>
      </c>
    </row>
    <row r="118" spans="1:22" ht="15" x14ac:dyDescent="0.25">
      <c r="A118" s="1298" t="s">
        <v>707</v>
      </c>
      <c r="B118" s="1290" t="s">
        <v>780</v>
      </c>
      <c r="C118" s="1290" t="s">
        <v>35</v>
      </c>
      <c r="D118" s="1433">
        <v>429</v>
      </c>
      <c r="E118" s="1433">
        <v>233</v>
      </c>
      <c r="F118" s="1433">
        <v>232</v>
      </c>
      <c r="G118" s="1433">
        <v>192</v>
      </c>
      <c r="H118" s="1433">
        <v>220</v>
      </c>
      <c r="I118" s="1433">
        <v>316</v>
      </c>
      <c r="J118" s="1433">
        <v>363</v>
      </c>
      <c r="K118" s="1433">
        <v>350</v>
      </c>
      <c r="L118" s="1433">
        <v>361</v>
      </c>
      <c r="M118" s="1433">
        <v>327</v>
      </c>
      <c r="N118" s="1433">
        <v>374</v>
      </c>
      <c r="O118" s="1433">
        <v>394</v>
      </c>
      <c r="P118" s="1433">
        <v>369</v>
      </c>
      <c r="Q118" s="1433">
        <v>351</v>
      </c>
      <c r="R118" s="1433">
        <v>279</v>
      </c>
      <c r="S118" s="1433">
        <v>215</v>
      </c>
      <c r="T118" s="1433">
        <v>143</v>
      </c>
      <c r="U118" s="1433">
        <v>184</v>
      </c>
      <c r="V118" s="1438">
        <v>177</v>
      </c>
    </row>
    <row r="119" spans="1:22" ht="15" x14ac:dyDescent="0.25">
      <c r="A119" s="1298" t="s">
        <v>707</v>
      </c>
      <c r="B119" s="1290" t="s">
        <v>780</v>
      </c>
      <c r="C119" s="1290" t="s">
        <v>36</v>
      </c>
      <c r="D119" s="1433">
        <v>12</v>
      </c>
      <c r="E119" s="1433">
        <v>11</v>
      </c>
      <c r="F119" s="1433">
        <v>17</v>
      </c>
      <c r="G119" s="1433">
        <v>16</v>
      </c>
      <c r="H119" s="1433">
        <v>18</v>
      </c>
      <c r="I119" s="1433">
        <v>14</v>
      </c>
      <c r="J119" s="1433">
        <v>12</v>
      </c>
      <c r="K119" s="1433">
        <v>10</v>
      </c>
      <c r="L119" s="1433">
        <v>8</v>
      </c>
      <c r="M119" s="1433">
        <v>11</v>
      </c>
      <c r="N119" s="1433">
        <v>14</v>
      </c>
      <c r="O119" s="1433">
        <v>16</v>
      </c>
      <c r="P119" s="1433">
        <v>16</v>
      </c>
      <c r="Q119" s="1433">
        <v>20</v>
      </c>
      <c r="R119" s="1433">
        <v>20</v>
      </c>
      <c r="S119" s="1433">
        <v>20</v>
      </c>
      <c r="T119" s="1433">
        <v>19</v>
      </c>
      <c r="U119" s="1433">
        <v>21</v>
      </c>
      <c r="V119" s="1438">
        <v>21</v>
      </c>
    </row>
    <row r="120" spans="1:22" ht="15" x14ac:dyDescent="0.25">
      <c r="A120" s="1298" t="s">
        <v>707</v>
      </c>
      <c r="B120" s="1290" t="s">
        <v>780</v>
      </c>
      <c r="C120" s="1290" t="s">
        <v>37</v>
      </c>
      <c r="D120" s="1433">
        <v>50</v>
      </c>
      <c r="E120" s="1433">
        <v>54</v>
      </c>
      <c r="F120" s="1433">
        <v>45</v>
      </c>
      <c r="G120" s="1433">
        <v>36</v>
      </c>
      <c r="H120" s="1433">
        <v>37</v>
      </c>
      <c r="I120" s="1433">
        <v>46</v>
      </c>
      <c r="J120" s="1433">
        <v>69</v>
      </c>
      <c r="K120" s="1433">
        <v>75</v>
      </c>
      <c r="L120" s="1433">
        <v>76</v>
      </c>
      <c r="M120" s="1433">
        <v>54</v>
      </c>
      <c r="N120" s="1433">
        <v>54</v>
      </c>
      <c r="O120" s="1433">
        <v>56</v>
      </c>
      <c r="P120" s="1433">
        <v>55</v>
      </c>
      <c r="Q120" s="1433">
        <v>49</v>
      </c>
      <c r="R120" s="1433">
        <v>53</v>
      </c>
      <c r="S120" s="1433">
        <v>44</v>
      </c>
      <c r="T120" s="1433">
        <v>32</v>
      </c>
      <c r="U120" s="1433">
        <v>33</v>
      </c>
      <c r="V120" s="1438">
        <v>31</v>
      </c>
    </row>
    <row r="121" spans="1:22" ht="15" x14ac:dyDescent="0.25">
      <c r="A121" s="1298" t="s">
        <v>707</v>
      </c>
      <c r="B121" s="1290" t="s">
        <v>780</v>
      </c>
      <c r="C121" s="1290" t="s">
        <v>38</v>
      </c>
      <c r="D121" s="1433">
        <v>19</v>
      </c>
      <c r="E121" s="1433">
        <v>19</v>
      </c>
      <c r="F121" s="1433">
        <v>15</v>
      </c>
      <c r="G121" s="1433">
        <v>15</v>
      </c>
      <c r="H121" s="1433">
        <v>14</v>
      </c>
      <c r="I121" s="1433">
        <v>18</v>
      </c>
      <c r="J121" s="1433">
        <v>18</v>
      </c>
      <c r="K121" s="1433">
        <v>20</v>
      </c>
      <c r="L121" s="1433">
        <v>19</v>
      </c>
      <c r="M121" s="1433">
        <v>19</v>
      </c>
      <c r="N121" s="1433">
        <v>18</v>
      </c>
      <c r="O121" s="1433">
        <v>18</v>
      </c>
      <c r="P121" s="1433">
        <v>13</v>
      </c>
      <c r="Q121" s="1433">
        <v>13</v>
      </c>
      <c r="R121" s="1433">
        <v>14</v>
      </c>
      <c r="S121" s="1433">
        <v>13</v>
      </c>
      <c r="T121" s="1433">
        <v>8</v>
      </c>
      <c r="U121" s="1433">
        <v>8</v>
      </c>
      <c r="V121" s="1438">
        <v>6</v>
      </c>
    </row>
    <row r="122" spans="1:22" ht="15" x14ac:dyDescent="0.25">
      <c r="A122" s="1298" t="s">
        <v>707</v>
      </c>
      <c r="B122" s="1290" t="s">
        <v>780</v>
      </c>
      <c r="C122" s="1290" t="s">
        <v>39</v>
      </c>
      <c r="D122" s="1433">
        <v>2</v>
      </c>
      <c r="E122" s="1433">
        <v>2</v>
      </c>
      <c r="F122" s="1433">
        <v>1</v>
      </c>
      <c r="G122" s="1433">
        <v>1</v>
      </c>
      <c r="H122" s="1433">
        <v>3</v>
      </c>
      <c r="I122" s="1433">
        <v>4</v>
      </c>
      <c r="J122" s="1433">
        <v>8</v>
      </c>
      <c r="K122" s="1433">
        <v>11</v>
      </c>
      <c r="L122" s="1433">
        <v>9</v>
      </c>
      <c r="M122" s="1433">
        <v>9</v>
      </c>
      <c r="N122" s="1433">
        <v>10</v>
      </c>
      <c r="O122" s="1433">
        <v>10</v>
      </c>
      <c r="P122" s="1433">
        <v>13</v>
      </c>
      <c r="Q122" s="1433">
        <v>13</v>
      </c>
      <c r="R122" s="1433">
        <v>11</v>
      </c>
      <c r="S122" s="1433">
        <v>9</v>
      </c>
      <c r="T122" s="1433">
        <v>6</v>
      </c>
      <c r="U122" s="1433">
        <v>7</v>
      </c>
      <c r="V122" s="1438">
        <v>7</v>
      </c>
    </row>
    <row r="123" spans="1:22" ht="15" x14ac:dyDescent="0.25">
      <c r="A123" s="1298" t="s">
        <v>707</v>
      </c>
      <c r="B123" s="1290" t="s">
        <v>780</v>
      </c>
      <c r="C123" s="1290" t="s">
        <v>40</v>
      </c>
      <c r="D123" s="1433">
        <v>2</v>
      </c>
      <c r="E123" s="1433">
        <v>2</v>
      </c>
      <c r="F123" s="1433">
        <v>2</v>
      </c>
      <c r="G123" s="1433">
        <v>3</v>
      </c>
      <c r="H123" s="1433">
        <v>4</v>
      </c>
      <c r="I123" s="1433">
        <v>6</v>
      </c>
      <c r="J123" s="1433">
        <v>6</v>
      </c>
      <c r="K123" s="1433">
        <v>7</v>
      </c>
      <c r="L123" s="1433">
        <v>6</v>
      </c>
      <c r="M123" s="1433">
        <v>7</v>
      </c>
      <c r="N123" s="1433">
        <v>7</v>
      </c>
      <c r="O123" s="1433">
        <v>7</v>
      </c>
      <c r="P123" s="1433">
        <v>5</v>
      </c>
      <c r="Q123" s="1433">
        <v>5</v>
      </c>
      <c r="R123" s="1433">
        <v>6</v>
      </c>
      <c r="S123" s="1433">
        <v>6</v>
      </c>
      <c r="T123" s="1433">
        <v>6</v>
      </c>
      <c r="U123" s="1433">
        <v>6</v>
      </c>
      <c r="V123" s="1438">
        <v>4</v>
      </c>
    </row>
    <row r="124" spans="1:22" ht="15" x14ac:dyDescent="0.25">
      <c r="A124" s="1298" t="s">
        <v>707</v>
      </c>
      <c r="B124" s="1290" t="s">
        <v>780</v>
      </c>
      <c r="C124" s="1290" t="s">
        <v>59</v>
      </c>
      <c r="D124" s="1433">
        <v>514</v>
      </c>
      <c r="E124" s="1433">
        <v>452</v>
      </c>
      <c r="F124" s="1433">
        <v>442</v>
      </c>
      <c r="G124" s="1433">
        <v>417</v>
      </c>
      <c r="H124" s="1433">
        <v>468</v>
      </c>
      <c r="I124" s="1433">
        <v>665</v>
      </c>
      <c r="J124" s="1433">
        <v>851</v>
      </c>
      <c r="K124" s="1433">
        <v>904</v>
      </c>
      <c r="L124" s="1433">
        <v>962</v>
      </c>
      <c r="M124" s="1433">
        <v>979</v>
      </c>
      <c r="N124" s="1433">
        <v>1078</v>
      </c>
      <c r="O124" s="1433">
        <v>1132</v>
      </c>
      <c r="P124" s="1433">
        <v>1165</v>
      </c>
      <c r="Q124" s="1433">
        <v>1164</v>
      </c>
      <c r="R124" s="1433">
        <v>1196</v>
      </c>
      <c r="S124" s="1433">
        <v>1204</v>
      </c>
      <c r="T124" s="1433">
        <v>711</v>
      </c>
      <c r="U124" s="1433">
        <v>756</v>
      </c>
      <c r="V124" s="1438">
        <v>765</v>
      </c>
    </row>
    <row r="125" spans="1:22" ht="15" x14ac:dyDescent="0.25">
      <c r="A125" s="1298" t="s">
        <v>707</v>
      </c>
      <c r="B125" s="1290" t="s">
        <v>780</v>
      </c>
      <c r="C125" s="1290" t="s">
        <v>754</v>
      </c>
      <c r="D125" s="1433">
        <v>514</v>
      </c>
      <c r="E125" s="1433">
        <v>321</v>
      </c>
      <c r="F125" s="1433">
        <v>312</v>
      </c>
      <c r="G125" s="1433">
        <v>263</v>
      </c>
      <c r="H125" s="1433">
        <v>296</v>
      </c>
      <c r="I125" s="1433">
        <v>404</v>
      </c>
      <c r="J125" s="1433">
        <v>476</v>
      </c>
      <c r="K125" s="1433">
        <v>473</v>
      </c>
      <c r="L125" s="1433">
        <v>479</v>
      </c>
      <c r="M125" s="1433">
        <v>427</v>
      </c>
      <c r="N125" s="1433">
        <v>477</v>
      </c>
      <c r="O125" s="1433">
        <v>501</v>
      </c>
      <c r="P125" s="1433">
        <v>471</v>
      </c>
      <c r="Q125" s="1433">
        <v>451</v>
      </c>
      <c r="R125" s="1433">
        <v>383</v>
      </c>
      <c r="S125" s="1433">
        <v>307</v>
      </c>
      <c r="T125" s="1433">
        <v>214</v>
      </c>
      <c r="U125" s="1433">
        <v>259</v>
      </c>
      <c r="V125" s="1438">
        <v>246</v>
      </c>
    </row>
    <row r="126" spans="1:22" ht="15" x14ac:dyDescent="0.25">
      <c r="A126" s="1298" t="s">
        <v>708</v>
      </c>
      <c r="B126" s="1290" t="s">
        <v>781</v>
      </c>
      <c r="C126" s="1290" t="s">
        <v>49</v>
      </c>
      <c r="D126" s="1433">
        <v>0</v>
      </c>
      <c r="E126" s="1433">
        <v>139</v>
      </c>
      <c r="F126" s="1433">
        <v>98</v>
      </c>
      <c r="G126" s="1433">
        <v>238</v>
      </c>
      <c r="H126" s="1433">
        <v>300</v>
      </c>
      <c r="I126" s="1433">
        <v>354</v>
      </c>
      <c r="J126" s="1433">
        <v>483</v>
      </c>
      <c r="K126" s="1433">
        <v>653</v>
      </c>
      <c r="L126" s="1433">
        <v>673</v>
      </c>
      <c r="M126" s="1433">
        <v>878</v>
      </c>
      <c r="N126" s="1433">
        <v>1038</v>
      </c>
      <c r="O126" s="1433">
        <v>1130</v>
      </c>
      <c r="P126" s="1433">
        <v>1291</v>
      </c>
      <c r="Q126" s="1433">
        <v>1392</v>
      </c>
      <c r="R126" s="1433">
        <v>1687</v>
      </c>
      <c r="S126" s="1433">
        <v>1879</v>
      </c>
      <c r="T126" s="1433">
        <v>1875</v>
      </c>
      <c r="U126" s="1433">
        <v>1906</v>
      </c>
      <c r="V126" s="1438">
        <v>1857</v>
      </c>
    </row>
    <row r="127" spans="1:22" ht="15" x14ac:dyDescent="0.25">
      <c r="A127" s="1298" t="s">
        <v>708</v>
      </c>
      <c r="B127" s="1290" t="s">
        <v>781</v>
      </c>
      <c r="C127" s="1290" t="s">
        <v>35</v>
      </c>
      <c r="D127" s="1433">
        <v>555</v>
      </c>
      <c r="E127" s="1433">
        <v>388</v>
      </c>
      <c r="F127" s="1433">
        <v>340</v>
      </c>
      <c r="G127" s="1433">
        <v>579</v>
      </c>
      <c r="H127" s="1433">
        <v>641</v>
      </c>
      <c r="I127" s="1433">
        <v>832</v>
      </c>
      <c r="J127" s="1433">
        <v>897</v>
      </c>
      <c r="K127" s="1433">
        <v>868</v>
      </c>
      <c r="L127" s="1433">
        <v>890</v>
      </c>
      <c r="M127" s="1433">
        <v>792</v>
      </c>
      <c r="N127" s="1433">
        <v>770</v>
      </c>
      <c r="O127" s="1433">
        <v>893</v>
      </c>
      <c r="P127" s="1433">
        <v>854</v>
      </c>
      <c r="Q127" s="1433">
        <v>723</v>
      </c>
      <c r="R127" s="1433">
        <v>548</v>
      </c>
      <c r="S127" s="1433">
        <v>352</v>
      </c>
      <c r="T127" s="1433">
        <v>444</v>
      </c>
      <c r="U127" s="1433">
        <v>437</v>
      </c>
      <c r="V127" s="1438">
        <v>451</v>
      </c>
    </row>
    <row r="128" spans="1:22" ht="15" x14ac:dyDescent="0.25">
      <c r="A128" s="1298" t="s">
        <v>708</v>
      </c>
      <c r="B128" s="1290" t="s">
        <v>781</v>
      </c>
      <c r="C128" s="1290" t="s">
        <v>36</v>
      </c>
      <c r="D128" s="1433">
        <v>25</v>
      </c>
      <c r="E128" s="1433">
        <v>38</v>
      </c>
      <c r="F128" s="1433">
        <v>35</v>
      </c>
      <c r="G128" s="1433">
        <v>27</v>
      </c>
      <c r="H128" s="1433">
        <v>38</v>
      </c>
      <c r="I128" s="1433">
        <v>40</v>
      </c>
      <c r="J128" s="1433">
        <v>40</v>
      </c>
      <c r="K128" s="1433">
        <v>32</v>
      </c>
      <c r="L128" s="1433">
        <v>36</v>
      </c>
      <c r="M128" s="1433">
        <v>39</v>
      </c>
      <c r="N128" s="1433">
        <v>42</v>
      </c>
      <c r="O128" s="1433">
        <v>33</v>
      </c>
      <c r="P128" s="1433">
        <v>30</v>
      </c>
      <c r="Q128" s="1433">
        <v>31</v>
      </c>
      <c r="R128" s="1433">
        <v>30</v>
      </c>
      <c r="S128" s="1433">
        <v>30</v>
      </c>
      <c r="T128" s="1433">
        <v>32</v>
      </c>
      <c r="U128" s="1433">
        <v>37</v>
      </c>
      <c r="V128" s="1438">
        <v>36</v>
      </c>
    </row>
    <row r="129" spans="1:22" ht="15" x14ac:dyDescent="0.25">
      <c r="A129" s="1298" t="s">
        <v>708</v>
      </c>
      <c r="B129" s="1290" t="s">
        <v>781</v>
      </c>
      <c r="C129" s="1290" t="s">
        <v>37</v>
      </c>
      <c r="D129" s="1433">
        <v>65</v>
      </c>
      <c r="E129" s="1433">
        <v>70</v>
      </c>
      <c r="F129" s="1433">
        <v>57</v>
      </c>
      <c r="G129" s="1433">
        <v>78</v>
      </c>
      <c r="H129" s="1433">
        <v>89</v>
      </c>
      <c r="I129" s="1433">
        <v>87</v>
      </c>
      <c r="J129" s="1433">
        <v>78</v>
      </c>
      <c r="K129" s="1433">
        <v>72</v>
      </c>
      <c r="L129" s="1433">
        <v>82</v>
      </c>
      <c r="M129" s="1433">
        <v>60</v>
      </c>
      <c r="N129" s="1433">
        <v>59</v>
      </c>
      <c r="O129" s="1433">
        <v>54</v>
      </c>
      <c r="P129" s="1433">
        <v>47</v>
      </c>
      <c r="Q129" s="1433">
        <v>49</v>
      </c>
      <c r="R129" s="1433">
        <v>49</v>
      </c>
      <c r="S129" s="1433">
        <v>37</v>
      </c>
      <c r="T129" s="1433">
        <v>36</v>
      </c>
      <c r="U129" s="1433">
        <v>38</v>
      </c>
      <c r="V129" s="1438">
        <v>38</v>
      </c>
    </row>
    <row r="130" spans="1:22" ht="15" x14ac:dyDescent="0.25">
      <c r="A130" s="1298" t="s">
        <v>708</v>
      </c>
      <c r="B130" s="1290" t="s">
        <v>781</v>
      </c>
      <c r="C130" s="1290" t="s">
        <v>38</v>
      </c>
      <c r="D130" s="1433">
        <v>28</v>
      </c>
      <c r="E130" s="1433">
        <v>31</v>
      </c>
      <c r="F130" s="1433">
        <v>25</v>
      </c>
      <c r="G130" s="1433">
        <v>33</v>
      </c>
      <c r="H130" s="1433">
        <v>34</v>
      </c>
      <c r="I130" s="1433">
        <v>33</v>
      </c>
      <c r="J130" s="1433">
        <v>32</v>
      </c>
      <c r="K130" s="1433">
        <v>26</v>
      </c>
      <c r="L130" s="1433">
        <v>27</v>
      </c>
      <c r="M130" s="1433">
        <v>28</v>
      </c>
      <c r="N130" s="1433">
        <v>23</v>
      </c>
      <c r="O130" s="1433">
        <v>21</v>
      </c>
      <c r="P130" s="1433">
        <v>18</v>
      </c>
      <c r="Q130" s="1433">
        <v>18</v>
      </c>
      <c r="R130" s="1433">
        <v>18</v>
      </c>
      <c r="S130" s="1433">
        <v>16</v>
      </c>
      <c r="T130" s="1433">
        <v>17</v>
      </c>
      <c r="U130" s="1433">
        <v>16</v>
      </c>
      <c r="V130" s="1438">
        <v>13</v>
      </c>
    </row>
    <row r="131" spans="1:22" ht="15" x14ac:dyDescent="0.25">
      <c r="A131" s="1298" t="s">
        <v>708</v>
      </c>
      <c r="B131" s="1290" t="s">
        <v>781</v>
      </c>
      <c r="C131" s="1290" t="s">
        <v>39</v>
      </c>
      <c r="D131" s="1433">
        <v>7</v>
      </c>
      <c r="E131" s="1433">
        <v>7</v>
      </c>
      <c r="F131" s="1433">
        <v>6</v>
      </c>
      <c r="G131" s="1433">
        <v>8</v>
      </c>
      <c r="H131" s="1433">
        <v>8</v>
      </c>
      <c r="I131" s="1433">
        <v>9</v>
      </c>
      <c r="J131" s="1433">
        <v>9</v>
      </c>
      <c r="K131" s="1433">
        <v>9</v>
      </c>
      <c r="L131" s="1433">
        <v>8</v>
      </c>
      <c r="M131" s="1433">
        <v>10</v>
      </c>
      <c r="N131" s="1433">
        <v>9</v>
      </c>
      <c r="O131" s="1433">
        <v>8</v>
      </c>
      <c r="P131" s="1433">
        <v>8</v>
      </c>
      <c r="Q131" s="1433">
        <v>8</v>
      </c>
      <c r="R131" s="1433">
        <v>8</v>
      </c>
      <c r="S131" s="1433">
        <v>8</v>
      </c>
      <c r="T131" s="1433">
        <v>7</v>
      </c>
      <c r="U131" s="1433">
        <v>7</v>
      </c>
      <c r="V131" s="1438">
        <v>7</v>
      </c>
    </row>
    <row r="132" spans="1:22" ht="15" x14ac:dyDescent="0.25">
      <c r="A132" s="1298" t="s">
        <v>708</v>
      </c>
      <c r="B132" s="1290" t="s">
        <v>781</v>
      </c>
      <c r="C132" s="1290" t="s">
        <v>40</v>
      </c>
      <c r="D132" s="1433">
        <v>5</v>
      </c>
      <c r="E132" s="1433">
        <v>6</v>
      </c>
      <c r="F132" s="1433">
        <v>6</v>
      </c>
      <c r="G132" s="1433">
        <v>4</v>
      </c>
      <c r="H132" s="1433">
        <v>4</v>
      </c>
      <c r="I132" s="1433">
        <v>4</v>
      </c>
      <c r="J132" s="1433">
        <v>4</v>
      </c>
      <c r="K132" s="1433">
        <v>4</v>
      </c>
      <c r="L132" s="1433">
        <v>3</v>
      </c>
      <c r="M132" s="1433">
        <v>2</v>
      </c>
      <c r="N132" s="1433">
        <v>2</v>
      </c>
      <c r="O132" s="1433">
        <v>2</v>
      </c>
      <c r="P132" s="1433">
        <v>3</v>
      </c>
      <c r="Q132" s="1433">
        <v>3</v>
      </c>
      <c r="R132" s="1433">
        <v>3</v>
      </c>
      <c r="S132" s="1433">
        <v>3</v>
      </c>
      <c r="T132" s="1433">
        <v>3</v>
      </c>
      <c r="U132" s="1433">
        <v>3</v>
      </c>
      <c r="V132" s="1438">
        <v>4</v>
      </c>
    </row>
    <row r="133" spans="1:22" ht="15" x14ac:dyDescent="0.25">
      <c r="A133" s="1298" t="s">
        <v>708</v>
      </c>
      <c r="B133" s="1290" t="s">
        <v>781</v>
      </c>
      <c r="C133" s="1290" t="s">
        <v>59</v>
      </c>
      <c r="D133" s="1433">
        <v>685</v>
      </c>
      <c r="E133" s="1433">
        <v>679</v>
      </c>
      <c r="F133" s="1433">
        <v>567</v>
      </c>
      <c r="G133" s="1433">
        <v>967</v>
      </c>
      <c r="H133" s="1433">
        <v>1114</v>
      </c>
      <c r="I133" s="1433">
        <v>1359</v>
      </c>
      <c r="J133" s="1433">
        <v>1543</v>
      </c>
      <c r="K133" s="1433">
        <v>1664</v>
      </c>
      <c r="L133" s="1433">
        <v>1719</v>
      </c>
      <c r="M133" s="1433">
        <v>1809</v>
      </c>
      <c r="N133" s="1433">
        <v>1943</v>
      </c>
      <c r="O133" s="1433">
        <v>2141</v>
      </c>
      <c r="P133" s="1433">
        <v>2251</v>
      </c>
      <c r="Q133" s="1433">
        <v>2224</v>
      </c>
      <c r="R133" s="1433">
        <v>2343</v>
      </c>
      <c r="S133" s="1433">
        <v>2325</v>
      </c>
      <c r="T133" s="1433">
        <v>2414</v>
      </c>
      <c r="U133" s="1433">
        <v>2444</v>
      </c>
      <c r="V133" s="1438">
        <v>2406</v>
      </c>
    </row>
    <row r="134" spans="1:22" ht="15" x14ac:dyDescent="0.25">
      <c r="A134" s="1298" t="s">
        <v>708</v>
      </c>
      <c r="B134" s="1290" t="s">
        <v>781</v>
      </c>
      <c r="C134" s="1290" t="s">
        <v>754</v>
      </c>
      <c r="D134" s="1433">
        <v>685</v>
      </c>
      <c r="E134" s="1433">
        <v>540</v>
      </c>
      <c r="F134" s="1433">
        <v>469</v>
      </c>
      <c r="G134" s="1433">
        <v>729</v>
      </c>
      <c r="H134" s="1433">
        <v>814</v>
      </c>
      <c r="I134" s="1433">
        <v>1005</v>
      </c>
      <c r="J134" s="1433">
        <v>1060</v>
      </c>
      <c r="K134" s="1433">
        <v>1011</v>
      </c>
      <c r="L134" s="1433">
        <v>1046</v>
      </c>
      <c r="M134" s="1433">
        <v>931</v>
      </c>
      <c r="N134" s="1433">
        <v>905</v>
      </c>
      <c r="O134" s="1433">
        <v>1011</v>
      </c>
      <c r="P134" s="1433">
        <v>960</v>
      </c>
      <c r="Q134" s="1433">
        <v>832</v>
      </c>
      <c r="R134" s="1433">
        <v>656</v>
      </c>
      <c r="S134" s="1433">
        <v>446</v>
      </c>
      <c r="T134" s="1433">
        <v>539</v>
      </c>
      <c r="U134" s="1433">
        <v>538</v>
      </c>
      <c r="V134" s="1438">
        <v>549</v>
      </c>
    </row>
    <row r="135" spans="1:22" ht="15" x14ac:dyDescent="0.25">
      <c r="A135" s="1298" t="s">
        <v>708</v>
      </c>
      <c r="B135" s="1290" t="s">
        <v>782</v>
      </c>
      <c r="C135" s="1290" t="s">
        <v>49</v>
      </c>
      <c r="D135" s="1433">
        <v>0</v>
      </c>
      <c r="E135" s="1433">
        <v>173</v>
      </c>
      <c r="F135" s="1433">
        <v>204</v>
      </c>
      <c r="G135" s="1433">
        <v>190</v>
      </c>
      <c r="H135" s="1433">
        <v>223</v>
      </c>
      <c r="I135" s="1433">
        <v>273</v>
      </c>
      <c r="J135" s="1433">
        <v>322</v>
      </c>
      <c r="K135" s="1433">
        <v>387</v>
      </c>
      <c r="L135" s="1433">
        <v>429</v>
      </c>
      <c r="M135" s="1433">
        <v>504</v>
      </c>
      <c r="N135" s="1433">
        <v>514</v>
      </c>
      <c r="O135" s="1433">
        <v>552</v>
      </c>
      <c r="P135" s="1433">
        <v>626</v>
      </c>
      <c r="Q135" s="1433">
        <v>687</v>
      </c>
      <c r="R135" s="1433">
        <v>803</v>
      </c>
      <c r="S135" s="1433">
        <v>883</v>
      </c>
      <c r="T135" s="1433">
        <v>888</v>
      </c>
      <c r="U135" s="1433">
        <v>689</v>
      </c>
      <c r="V135" s="1438">
        <v>683</v>
      </c>
    </row>
    <row r="136" spans="1:22" ht="15" x14ac:dyDescent="0.25">
      <c r="A136" s="1298" t="s">
        <v>708</v>
      </c>
      <c r="B136" s="1290" t="s">
        <v>782</v>
      </c>
      <c r="C136" s="1290" t="s">
        <v>35</v>
      </c>
      <c r="D136" s="1433">
        <v>615</v>
      </c>
      <c r="E136" s="1433">
        <v>410</v>
      </c>
      <c r="F136" s="1433">
        <v>455</v>
      </c>
      <c r="G136" s="1433">
        <v>266</v>
      </c>
      <c r="H136" s="1433">
        <v>271</v>
      </c>
      <c r="I136" s="1433">
        <v>329</v>
      </c>
      <c r="J136" s="1433">
        <v>344</v>
      </c>
      <c r="K136" s="1433">
        <v>318</v>
      </c>
      <c r="L136" s="1433">
        <v>359</v>
      </c>
      <c r="M136" s="1433">
        <v>335</v>
      </c>
      <c r="N136" s="1433">
        <v>358</v>
      </c>
      <c r="O136" s="1433">
        <v>445</v>
      </c>
      <c r="P136" s="1433">
        <v>393</v>
      </c>
      <c r="Q136" s="1433">
        <v>299</v>
      </c>
      <c r="R136" s="1433">
        <v>248</v>
      </c>
      <c r="S136" s="1433">
        <v>173</v>
      </c>
      <c r="T136" s="1433">
        <v>198</v>
      </c>
      <c r="U136" s="1433">
        <v>178</v>
      </c>
      <c r="V136" s="1438">
        <v>227</v>
      </c>
    </row>
    <row r="137" spans="1:22" ht="15" x14ac:dyDescent="0.25">
      <c r="A137" s="1298" t="s">
        <v>708</v>
      </c>
      <c r="B137" s="1290" t="s">
        <v>782</v>
      </c>
      <c r="C137" s="1290" t="s">
        <v>36</v>
      </c>
      <c r="D137" s="1433">
        <v>19</v>
      </c>
      <c r="E137" s="1433">
        <v>24</v>
      </c>
      <c r="F137" s="1433">
        <v>22</v>
      </c>
      <c r="G137" s="1433">
        <v>6</v>
      </c>
      <c r="H137" s="1433">
        <v>5</v>
      </c>
      <c r="I137" s="1433">
        <v>15</v>
      </c>
      <c r="J137" s="1433">
        <v>17</v>
      </c>
      <c r="K137" s="1433">
        <v>19</v>
      </c>
      <c r="L137" s="1433">
        <v>14</v>
      </c>
      <c r="M137" s="1433">
        <v>18</v>
      </c>
      <c r="N137" s="1433">
        <v>22</v>
      </c>
      <c r="O137" s="1433">
        <v>26</v>
      </c>
      <c r="P137" s="1433">
        <v>28</v>
      </c>
      <c r="Q137" s="1433">
        <v>25</v>
      </c>
      <c r="R137" s="1433">
        <v>25</v>
      </c>
      <c r="S137" s="1433">
        <v>26</v>
      </c>
      <c r="T137" s="1433">
        <v>30</v>
      </c>
      <c r="U137" s="1433">
        <v>32</v>
      </c>
      <c r="V137" s="1438">
        <v>41</v>
      </c>
    </row>
    <row r="138" spans="1:22" ht="15" x14ac:dyDescent="0.25">
      <c r="A138" s="1298" t="s">
        <v>708</v>
      </c>
      <c r="B138" s="1290" t="s">
        <v>782</v>
      </c>
      <c r="C138" s="1290" t="s">
        <v>37</v>
      </c>
      <c r="D138" s="1433">
        <v>73</v>
      </c>
      <c r="E138" s="1433">
        <v>80</v>
      </c>
      <c r="F138" s="1433">
        <v>86</v>
      </c>
      <c r="G138" s="1433">
        <v>42</v>
      </c>
      <c r="H138" s="1433">
        <v>44</v>
      </c>
      <c r="I138" s="1433">
        <v>42</v>
      </c>
      <c r="J138" s="1433">
        <v>32</v>
      </c>
      <c r="K138" s="1433">
        <v>34</v>
      </c>
      <c r="L138" s="1433">
        <v>39</v>
      </c>
      <c r="M138" s="1433">
        <v>24</v>
      </c>
      <c r="N138" s="1433">
        <v>25</v>
      </c>
      <c r="O138" s="1433">
        <v>25</v>
      </c>
      <c r="P138" s="1433">
        <v>30</v>
      </c>
      <c r="Q138" s="1433">
        <v>34</v>
      </c>
      <c r="R138" s="1433">
        <v>34</v>
      </c>
      <c r="S138" s="1433">
        <v>24</v>
      </c>
      <c r="T138" s="1433">
        <v>24</v>
      </c>
      <c r="U138" s="1433">
        <v>19</v>
      </c>
      <c r="V138" s="1438">
        <v>26</v>
      </c>
    </row>
    <row r="139" spans="1:22" ht="15" x14ac:dyDescent="0.25">
      <c r="A139" s="1298" t="s">
        <v>708</v>
      </c>
      <c r="B139" s="1290" t="s">
        <v>782</v>
      </c>
      <c r="C139" s="1290" t="s">
        <v>38</v>
      </c>
      <c r="D139" s="1433">
        <v>27</v>
      </c>
      <c r="E139" s="1433">
        <v>28</v>
      </c>
      <c r="F139" s="1433">
        <v>28</v>
      </c>
      <c r="G139" s="1433">
        <v>13</v>
      </c>
      <c r="H139" s="1433">
        <v>15</v>
      </c>
      <c r="I139" s="1433">
        <v>13</v>
      </c>
      <c r="J139" s="1433">
        <v>13</v>
      </c>
      <c r="K139" s="1433">
        <v>14</v>
      </c>
      <c r="L139" s="1433">
        <v>14</v>
      </c>
      <c r="M139" s="1433">
        <v>19</v>
      </c>
      <c r="N139" s="1433">
        <v>18</v>
      </c>
      <c r="O139" s="1433">
        <v>18</v>
      </c>
      <c r="P139" s="1433">
        <v>17</v>
      </c>
      <c r="Q139" s="1433">
        <v>17</v>
      </c>
      <c r="R139" s="1433">
        <v>15</v>
      </c>
      <c r="S139" s="1433">
        <v>16</v>
      </c>
      <c r="T139" s="1433">
        <v>17</v>
      </c>
      <c r="U139" s="1433">
        <v>14</v>
      </c>
      <c r="V139" s="1438">
        <v>12</v>
      </c>
    </row>
    <row r="140" spans="1:22" ht="15" x14ac:dyDescent="0.25">
      <c r="A140" s="1298" t="s">
        <v>708</v>
      </c>
      <c r="B140" s="1290" t="s">
        <v>782</v>
      </c>
      <c r="C140" s="1290" t="s">
        <v>39</v>
      </c>
      <c r="D140" s="1433">
        <v>5</v>
      </c>
      <c r="E140" s="1433">
        <v>8</v>
      </c>
      <c r="F140" s="1433">
        <v>8</v>
      </c>
      <c r="G140" s="1433">
        <v>5</v>
      </c>
      <c r="H140" s="1433">
        <v>5</v>
      </c>
      <c r="I140" s="1433">
        <v>5</v>
      </c>
      <c r="J140" s="1433">
        <v>6</v>
      </c>
      <c r="K140" s="1433">
        <v>6</v>
      </c>
      <c r="L140" s="1433">
        <v>6</v>
      </c>
      <c r="M140" s="1433">
        <v>6</v>
      </c>
      <c r="N140" s="1433">
        <v>5</v>
      </c>
      <c r="O140" s="1433">
        <v>5</v>
      </c>
      <c r="P140" s="1433">
        <v>2</v>
      </c>
      <c r="Q140" s="1433">
        <v>2</v>
      </c>
      <c r="R140" s="1433">
        <v>2</v>
      </c>
      <c r="S140" s="1433">
        <v>2</v>
      </c>
      <c r="T140" s="1433">
        <v>2</v>
      </c>
      <c r="U140" s="1433">
        <v>3</v>
      </c>
      <c r="V140" s="1438">
        <v>3</v>
      </c>
    </row>
    <row r="141" spans="1:22" ht="15" x14ac:dyDescent="0.25">
      <c r="A141" s="1298" t="s">
        <v>708</v>
      </c>
      <c r="B141" s="1290" t="s">
        <v>782</v>
      </c>
      <c r="C141" s="1290" t="s">
        <v>40</v>
      </c>
      <c r="D141" s="1433">
        <v>9</v>
      </c>
      <c r="E141" s="1433">
        <v>8</v>
      </c>
      <c r="F141" s="1433">
        <v>8</v>
      </c>
      <c r="G141" s="1433">
        <v>5</v>
      </c>
      <c r="H141" s="1433">
        <v>5</v>
      </c>
      <c r="I141" s="1433">
        <v>5</v>
      </c>
      <c r="J141" s="1433">
        <v>2</v>
      </c>
      <c r="K141" s="1433">
        <v>2</v>
      </c>
      <c r="L141" s="1433">
        <v>2</v>
      </c>
      <c r="M141" s="1433">
        <v>2</v>
      </c>
      <c r="N141" s="1433">
        <v>2</v>
      </c>
      <c r="O141" s="1433">
        <v>2</v>
      </c>
      <c r="P141" s="1433">
        <v>2</v>
      </c>
      <c r="Q141" s="1433">
        <v>2</v>
      </c>
      <c r="R141" s="1433">
        <v>2</v>
      </c>
      <c r="S141" s="1433">
        <v>3</v>
      </c>
      <c r="T141" s="1433">
        <v>3</v>
      </c>
      <c r="U141" s="1433">
        <v>0</v>
      </c>
      <c r="V141" s="1438">
        <v>1</v>
      </c>
    </row>
    <row r="142" spans="1:22" ht="15" x14ac:dyDescent="0.25">
      <c r="A142" s="1298" t="s">
        <v>708</v>
      </c>
      <c r="B142" s="1290" t="s">
        <v>782</v>
      </c>
      <c r="C142" s="1290" t="s">
        <v>59</v>
      </c>
      <c r="D142" s="1433">
        <v>748</v>
      </c>
      <c r="E142" s="1433">
        <v>731</v>
      </c>
      <c r="F142" s="1433">
        <v>811</v>
      </c>
      <c r="G142" s="1433">
        <v>527</v>
      </c>
      <c r="H142" s="1433">
        <v>568</v>
      </c>
      <c r="I142" s="1433">
        <v>682</v>
      </c>
      <c r="J142" s="1433">
        <v>736</v>
      </c>
      <c r="K142" s="1433">
        <v>780</v>
      </c>
      <c r="L142" s="1433">
        <v>863</v>
      </c>
      <c r="M142" s="1433">
        <v>908</v>
      </c>
      <c r="N142" s="1433">
        <v>944</v>
      </c>
      <c r="O142" s="1433">
        <v>1073</v>
      </c>
      <c r="P142" s="1433">
        <v>1098</v>
      </c>
      <c r="Q142" s="1433">
        <v>1066</v>
      </c>
      <c r="R142" s="1433">
        <v>1129</v>
      </c>
      <c r="S142" s="1433">
        <v>1127</v>
      </c>
      <c r="T142" s="1433">
        <v>1162</v>
      </c>
      <c r="U142" s="1433">
        <v>935</v>
      </c>
      <c r="V142" s="1438">
        <v>993</v>
      </c>
    </row>
    <row r="143" spans="1:22" ht="15" x14ac:dyDescent="0.25">
      <c r="A143" s="1298" t="s">
        <v>708</v>
      </c>
      <c r="B143" s="1290" t="s">
        <v>782</v>
      </c>
      <c r="C143" s="1290" t="s">
        <v>754</v>
      </c>
      <c r="D143" s="1433">
        <v>748</v>
      </c>
      <c r="E143" s="1433">
        <v>558</v>
      </c>
      <c r="F143" s="1433">
        <v>607</v>
      </c>
      <c r="G143" s="1433">
        <v>337</v>
      </c>
      <c r="H143" s="1433">
        <v>345</v>
      </c>
      <c r="I143" s="1433">
        <v>409</v>
      </c>
      <c r="J143" s="1433">
        <v>414</v>
      </c>
      <c r="K143" s="1433">
        <v>393</v>
      </c>
      <c r="L143" s="1433">
        <v>434</v>
      </c>
      <c r="M143" s="1433">
        <v>404</v>
      </c>
      <c r="N143" s="1433">
        <v>430</v>
      </c>
      <c r="O143" s="1433">
        <v>521</v>
      </c>
      <c r="P143" s="1433">
        <v>472</v>
      </c>
      <c r="Q143" s="1433">
        <v>379</v>
      </c>
      <c r="R143" s="1433">
        <v>326</v>
      </c>
      <c r="S143" s="1433">
        <v>244</v>
      </c>
      <c r="T143" s="1433">
        <v>274</v>
      </c>
      <c r="U143" s="1433">
        <v>246</v>
      </c>
      <c r="V143" s="1438">
        <v>310</v>
      </c>
    </row>
    <row r="144" spans="1:22" ht="15" x14ac:dyDescent="0.25">
      <c r="A144" s="1298" t="s">
        <v>708</v>
      </c>
      <c r="B144" s="1290" t="s">
        <v>783</v>
      </c>
      <c r="C144" s="1290" t="s">
        <v>49</v>
      </c>
      <c r="D144" s="1433">
        <v>0</v>
      </c>
      <c r="E144" s="1433">
        <v>73</v>
      </c>
      <c r="F144" s="1433">
        <v>82</v>
      </c>
      <c r="G144" s="1433">
        <v>75</v>
      </c>
      <c r="H144" s="1433">
        <v>92</v>
      </c>
      <c r="I144" s="1433">
        <v>145</v>
      </c>
      <c r="J144" s="1433">
        <v>179</v>
      </c>
      <c r="K144" s="1433">
        <v>222</v>
      </c>
      <c r="L144" s="1433">
        <v>252</v>
      </c>
      <c r="M144" s="1433">
        <v>331</v>
      </c>
      <c r="N144" s="1433">
        <v>402</v>
      </c>
      <c r="O144" s="1433">
        <v>471</v>
      </c>
      <c r="P144" s="1433">
        <v>733</v>
      </c>
      <c r="Q144" s="1433">
        <v>773</v>
      </c>
      <c r="R144" s="1433">
        <v>913</v>
      </c>
      <c r="S144" s="1433">
        <v>1015</v>
      </c>
      <c r="T144" s="1433">
        <v>1012</v>
      </c>
      <c r="U144" s="1433">
        <v>991</v>
      </c>
      <c r="V144" s="1438">
        <v>1021</v>
      </c>
    </row>
    <row r="145" spans="1:22" ht="15" x14ac:dyDescent="0.25">
      <c r="A145" s="1298" t="s">
        <v>708</v>
      </c>
      <c r="B145" s="1290" t="s">
        <v>783</v>
      </c>
      <c r="C145" s="1290" t="s">
        <v>35</v>
      </c>
      <c r="D145" s="1433">
        <v>275</v>
      </c>
      <c r="E145" s="1433">
        <v>221</v>
      </c>
      <c r="F145" s="1433">
        <v>259</v>
      </c>
      <c r="G145" s="1433">
        <v>179</v>
      </c>
      <c r="H145" s="1433">
        <v>199</v>
      </c>
      <c r="I145" s="1433">
        <v>231</v>
      </c>
      <c r="J145" s="1433">
        <v>273</v>
      </c>
      <c r="K145" s="1433">
        <v>296</v>
      </c>
      <c r="L145" s="1433">
        <v>345</v>
      </c>
      <c r="M145" s="1433">
        <v>308</v>
      </c>
      <c r="N145" s="1433">
        <v>297</v>
      </c>
      <c r="O145" s="1433">
        <v>337</v>
      </c>
      <c r="P145" s="1433">
        <v>381</v>
      </c>
      <c r="Q145" s="1433">
        <v>317</v>
      </c>
      <c r="R145" s="1433">
        <v>221</v>
      </c>
      <c r="S145" s="1433">
        <v>151</v>
      </c>
      <c r="T145" s="1433">
        <v>173</v>
      </c>
      <c r="U145" s="1433">
        <v>179</v>
      </c>
      <c r="V145" s="1438">
        <v>134</v>
      </c>
    </row>
    <row r="146" spans="1:22" ht="15" x14ac:dyDescent="0.25">
      <c r="A146" s="1298" t="s">
        <v>708</v>
      </c>
      <c r="B146" s="1290" t="s">
        <v>783</v>
      </c>
      <c r="C146" s="1290" t="s">
        <v>36</v>
      </c>
      <c r="D146" s="1433">
        <v>14</v>
      </c>
      <c r="E146" s="1433">
        <v>13</v>
      </c>
      <c r="F146" s="1433">
        <v>15</v>
      </c>
      <c r="G146" s="1433">
        <v>17</v>
      </c>
      <c r="H146" s="1433">
        <v>16</v>
      </c>
      <c r="I146" s="1433">
        <v>21</v>
      </c>
      <c r="J146" s="1433">
        <v>19</v>
      </c>
      <c r="K146" s="1433">
        <v>17</v>
      </c>
      <c r="L146" s="1433">
        <v>17</v>
      </c>
      <c r="M146" s="1433">
        <v>17</v>
      </c>
      <c r="N146" s="1433">
        <v>14</v>
      </c>
      <c r="O146" s="1433">
        <v>14</v>
      </c>
      <c r="P146" s="1433">
        <v>18</v>
      </c>
      <c r="Q146" s="1433">
        <v>19</v>
      </c>
      <c r="R146" s="1433">
        <v>15</v>
      </c>
      <c r="S146" s="1433">
        <v>16</v>
      </c>
      <c r="T146" s="1433">
        <v>22</v>
      </c>
      <c r="U146" s="1433">
        <v>23</v>
      </c>
      <c r="V146" s="1438">
        <v>13</v>
      </c>
    </row>
    <row r="147" spans="1:22" ht="15" x14ac:dyDescent="0.25">
      <c r="A147" s="1298" t="s">
        <v>708</v>
      </c>
      <c r="B147" s="1290" t="s">
        <v>783</v>
      </c>
      <c r="C147" s="1290" t="s">
        <v>37</v>
      </c>
      <c r="D147" s="1433">
        <v>38</v>
      </c>
      <c r="E147" s="1433">
        <v>40</v>
      </c>
      <c r="F147" s="1433">
        <v>32</v>
      </c>
      <c r="G147" s="1433">
        <v>16</v>
      </c>
      <c r="H147" s="1433">
        <v>18</v>
      </c>
      <c r="I147" s="1433">
        <v>24</v>
      </c>
      <c r="J147" s="1433">
        <v>25</v>
      </c>
      <c r="K147" s="1433">
        <v>29</v>
      </c>
      <c r="L147" s="1433">
        <v>32</v>
      </c>
      <c r="M147" s="1433">
        <v>32</v>
      </c>
      <c r="N147" s="1433">
        <v>31</v>
      </c>
      <c r="O147" s="1433">
        <v>34</v>
      </c>
      <c r="P147" s="1433">
        <v>18</v>
      </c>
      <c r="Q147" s="1433">
        <v>18</v>
      </c>
      <c r="R147" s="1433">
        <v>21</v>
      </c>
      <c r="S147" s="1433">
        <v>17</v>
      </c>
      <c r="T147" s="1433">
        <v>17</v>
      </c>
      <c r="U147" s="1433">
        <v>14</v>
      </c>
      <c r="V147" s="1438">
        <v>11</v>
      </c>
    </row>
    <row r="148" spans="1:22" ht="15" x14ac:dyDescent="0.25">
      <c r="A148" s="1298" t="s">
        <v>708</v>
      </c>
      <c r="B148" s="1290" t="s">
        <v>783</v>
      </c>
      <c r="C148" s="1290" t="s">
        <v>38</v>
      </c>
      <c r="D148" s="1433">
        <v>15</v>
      </c>
      <c r="E148" s="1433">
        <v>16</v>
      </c>
      <c r="F148" s="1433">
        <v>14</v>
      </c>
      <c r="G148" s="1433">
        <v>7</v>
      </c>
      <c r="H148" s="1433">
        <v>7</v>
      </c>
      <c r="I148" s="1433">
        <v>6</v>
      </c>
      <c r="J148" s="1433">
        <v>6</v>
      </c>
      <c r="K148" s="1433">
        <v>7</v>
      </c>
      <c r="L148" s="1433">
        <v>6</v>
      </c>
      <c r="M148" s="1433">
        <v>7</v>
      </c>
      <c r="N148" s="1433">
        <v>7</v>
      </c>
      <c r="O148" s="1433">
        <v>8</v>
      </c>
      <c r="P148" s="1433">
        <v>10</v>
      </c>
      <c r="Q148" s="1433">
        <v>10</v>
      </c>
      <c r="R148" s="1433">
        <v>12</v>
      </c>
      <c r="S148" s="1433">
        <v>12</v>
      </c>
      <c r="T148" s="1433">
        <v>12</v>
      </c>
      <c r="U148" s="1433">
        <v>11</v>
      </c>
      <c r="V148" s="1438">
        <v>9</v>
      </c>
    </row>
    <row r="149" spans="1:22" ht="15" x14ac:dyDescent="0.25">
      <c r="A149" s="1298" t="s">
        <v>708</v>
      </c>
      <c r="B149" s="1290" t="s">
        <v>783</v>
      </c>
      <c r="C149" s="1290" t="s">
        <v>39</v>
      </c>
      <c r="D149" s="1433">
        <v>2</v>
      </c>
      <c r="E149" s="1433">
        <v>2</v>
      </c>
      <c r="F149" s="1433">
        <v>2</v>
      </c>
      <c r="G149" s="1433">
        <v>1</v>
      </c>
      <c r="H149" s="1433">
        <v>1</v>
      </c>
      <c r="I149" s="1433">
        <v>1</v>
      </c>
      <c r="J149" s="1433">
        <v>5</v>
      </c>
      <c r="K149" s="1433">
        <v>5</v>
      </c>
      <c r="L149" s="1433">
        <v>4</v>
      </c>
      <c r="M149" s="1433">
        <v>4</v>
      </c>
      <c r="N149" s="1433">
        <v>3</v>
      </c>
      <c r="O149" s="1433">
        <v>3</v>
      </c>
      <c r="P149" s="1433">
        <v>3</v>
      </c>
      <c r="Q149" s="1433">
        <v>3</v>
      </c>
      <c r="R149" s="1433">
        <v>4</v>
      </c>
      <c r="S149" s="1433">
        <v>7</v>
      </c>
      <c r="T149" s="1433">
        <v>6</v>
      </c>
      <c r="U149" s="1433">
        <v>6</v>
      </c>
      <c r="V149" s="1438">
        <v>6</v>
      </c>
    </row>
    <row r="150" spans="1:22" ht="15" x14ac:dyDescent="0.25">
      <c r="A150" s="1298" t="s">
        <v>708</v>
      </c>
      <c r="B150" s="1290" t="s">
        <v>783</v>
      </c>
      <c r="C150" s="1290" t="s">
        <v>40</v>
      </c>
      <c r="D150" s="1433">
        <v>3</v>
      </c>
      <c r="E150" s="1433">
        <v>3</v>
      </c>
      <c r="F150" s="1433">
        <v>3</v>
      </c>
      <c r="G150" s="1433">
        <v>3</v>
      </c>
      <c r="H150" s="1433">
        <v>3</v>
      </c>
      <c r="I150" s="1433">
        <v>3</v>
      </c>
      <c r="J150" s="1433">
        <v>3</v>
      </c>
      <c r="K150" s="1433">
        <v>3</v>
      </c>
      <c r="L150" s="1433">
        <v>3</v>
      </c>
      <c r="M150" s="1433">
        <v>3</v>
      </c>
      <c r="N150" s="1433">
        <v>3</v>
      </c>
      <c r="O150" s="1433">
        <v>3</v>
      </c>
      <c r="P150" s="1433">
        <v>3</v>
      </c>
      <c r="Q150" s="1433">
        <v>3</v>
      </c>
      <c r="R150" s="1433">
        <v>3</v>
      </c>
      <c r="S150" s="1433">
        <v>3</v>
      </c>
      <c r="T150" s="1433">
        <v>3</v>
      </c>
      <c r="U150" s="1433">
        <v>3</v>
      </c>
      <c r="V150" s="1438">
        <v>2</v>
      </c>
    </row>
    <row r="151" spans="1:22" ht="15" x14ac:dyDescent="0.25">
      <c r="A151" s="1298" t="s">
        <v>708</v>
      </c>
      <c r="B151" s="1290" t="s">
        <v>783</v>
      </c>
      <c r="C151" s="1290" t="s">
        <v>59</v>
      </c>
      <c r="D151" s="1433">
        <v>347</v>
      </c>
      <c r="E151" s="1433">
        <v>368</v>
      </c>
      <c r="F151" s="1433">
        <v>407</v>
      </c>
      <c r="G151" s="1433">
        <v>298</v>
      </c>
      <c r="H151" s="1433">
        <v>336</v>
      </c>
      <c r="I151" s="1433">
        <v>431</v>
      </c>
      <c r="J151" s="1433">
        <v>510</v>
      </c>
      <c r="K151" s="1433">
        <v>579</v>
      </c>
      <c r="L151" s="1433">
        <v>659</v>
      </c>
      <c r="M151" s="1433">
        <v>702</v>
      </c>
      <c r="N151" s="1433">
        <v>757</v>
      </c>
      <c r="O151" s="1433">
        <v>870</v>
      </c>
      <c r="P151" s="1433">
        <v>1166</v>
      </c>
      <c r="Q151" s="1433">
        <v>1143</v>
      </c>
      <c r="R151" s="1433">
        <v>1189</v>
      </c>
      <c r="S151" s="1433">
        <v>1221</v>
      </c>
      <c r="T151" s="1433">
        <v>1245</v>
      </c>
      <c r="U151" s="1433">
        <v>1227</v>
      </c>
      <c r="V151" s="1438">
        <v>1196</v>
      </c>
    </row>
    <row r="152" spans="1:22" ht="15" x14ac:dyDescent="0.25">
      <c r="A152" s="1298" t="s">
        <v>708</v>
      </c>
      <c r="B152" s="1290" t="s">
        <v>783</v>
      </c>
      <c r="C152" s="1290" t="s">
        <v>754</v>
      </c>
      <c r="D152" s="1433">
        <v>347</v>
      </c>
      <c r="E152" s="1433">
        <v>295</v>
      </c>
      <c r="F152" s="1433">
        <v>325</v>
      </c>
      <c r="G152" s="1433">
        <v>223</v>
      </c>
      <c r="H152" s="1433">
        <v>244</v>
      </c>
      <c r="I152" s="1433">
        <v>286</v>
      </c>
      <c r="J152" s="1433">
        <v>331</v>
      </c>
      <c r="K152" s="1433">
        <v>357</v>
      </c>
      <c r="L152" s="1433">
        <v>407</v>
      </c>
      <c r="M152" s="1433">
        <v>371</v>
      </c>
      <c r="N152" s="1433">
        <v>355</v>
      </c>
      <c r="O152" s="1433">
        <v>399</v>
      </c>
      <c r="P152" s="1433">
        <v>433</v>
      </c>
      <c r="Q152" s="1433">
        <v>370</v>
      </c>
      <c r="R152" s="1433">
        <v>276</v>
      </c>
      <c r="S152" s="1433">
        <v>206</v>
      </c>
      <c r="T152" s="1433">
        <v>233</v>
      </c>
      <c r="U152" s="1433">
        <v>236</v>
      </c>
      <c r="V152" s="1438">
        <v>175</v>
      </c>
    </row>
    <row r="153" spans="1:22" ht="15" x14ac:dyDescent="0.25">
      <c r="A153" s="1298" t="s">
        <v>708</v>
      </c>
      <c r="B153" s="1290" t="s">
        <v>784</v>
      </c>
      <c r="C153" s="1290" t="s">
        <v>49</v>
      </c>
      <c r="D153" s="1433">
        <v>0</v>
      </c>
      <c r="E153" s="1433">
        <v>0</v>
      </c>
      <c r="F153" s="1433">
        <v>0</v>
      </c>
      <c r="G153" s="1433">
        <v>0</v>
      </c>
      <c r="H153" s="1433">
        <v>0</v>
      </c>
      <c r="I153" s="1433">
        <v>67</v>
      </c>
      <c r="J153" s="1433">
        <v>147</v>
      </c>
      <c r="K153" s="1433">
        <v>174</v>
      </c>
      <c r="L153" s="1433">
        <v>203</v>
      </c>
      <c r="M153" s="1433">
        <v>213</v>
      </c>
      <c r="N153" s="1433">
        <v>314</v>
      </c>
      <c r="O153" s="1433">
        <v>328</v>
      </c>
      <c r="P153" s="1433">
        <v>354</v>
      </c>
      <c r="Q153" s="1433">
        <v>357</v>
      </c>
      <c r="R153" s="1433">
        <v>405</v>
      </c>
      <c r="S153" s="1433">
        <v>417</v>
      </c>
      <c r="T153" s="1433">
        <v>300</v>
      </c>
      <c r="U153" s="1433">
        <v>287</v>
      </c>
      <c r="V153" s="1438">
        <v>292</v>
      </c>
    </row>
    <row r="154" spans="1:22" ht="15" x14ac:dyDescent="0.25">
      <c r="A154" s="1298" t="s">
        <v>708</v>
      </c>
      <c r="B154" s="1290" t="s">
        <v>784</v>
      </c>
      <c r="C154" s="1290" t="s">
        <v>35</v>
      </c>
      <c r="D154" s="1433">
        <v>0</v>
      </c>
      <c r="E154" s="1433">
        <v>0</v>
      </c>
      <c r="F154" s="1433">
        <v>0</v>
      </c>
      <c r="G154" s="1433">
        <v>0</v>
      </c>
      <c r="H154" s="1433">
        <v>0</v>
      </c>
      <c r="I154" s="1433">
        <v>50</v>
      </c>
      <c r="J154" s="1433">
        <v>88</v>
      </c>
      <c r="K154" s="1433">
        <v>76</v>
      </c>
      <c r="L154" s="1433">
        <v>73</v>
      </c>
      <c r="M154" s="1433">
        <v>86</v>
      </c>
      <c r="N154" s="1433">
        <v>144</v>
      </c>
      <c r="O154" s="1433">
        <v>139</v>
      </c>
      <c r="P154" s="1433">
        <v>117</v>
      </c>
      <c r="Q154" s="1433">
        <v>108</v>
      </c>
      <c r="R154" s="1433">
        <v>61</v>
      </c>
      <c r="S154" s="1433">
        <v>51</v>
      </c>
      <c r="T154" s="1433">
        <v>41</v>
      </c>
      <c r="U154" s="1433">
        <v>41</v>
      </c>
      <c r="V154" s="1438">
        <v>44</v>
      </c>
    </row>
    <row r="155" spans="1:22" ht="15" x14ac:dyDescent="0.25">
      <c r="A155" s="1298" t="s">
        <v>708</v>
      </c>
      <c r="B155" s="1290" t="s">
        <v>784</v>
      </c>
      <c r="C155" s="1290" t="s">
        <v>36</v>
      </c>
      <c r="D155" s="1433">
        <v>0</v>
      </c>
      <c r="E155" s="1433">
        <v>0</v>
      </c>
      <c r="F155" s="1433">
        <v>0</v>
      </c>
      <c r="G155" s="1433">
        <v>0</v>
      </c>
      <c r="H155" s="1433">
        <v>0</v>
      </c>
      <c r="I155" s="1433">
        <v>0</v>
      </c>
      <c r="J155" s="1433">
        <v>1</v>
      </c>
      <c r="K155" s="1433">
        <v>1</v>
      </c>
      <c r="L155" s="1433">
        <v>1</v>
      </c>
      <c r="M155" s="1433">
        <v>1</v>
      </c>
      <c r="N155" s="1433">
        <v>2</v>
      </c>
      <c r="O155" s="1433">
        <v>2</v>
      </c>
      <c r="P155" s="1433">
        <v>2</v>
      </c>
      <c r="Q155" s="1433">
        <v>3</v>
      </c>
      <c r="R155" s="1433">
        <v>3</v>
      </c>
      <c r="S155" s="1433">
        <v>3</v>
      </c>
      <c r="T155" s="1433">
        <v>3</v>
      </c>
      <c r="U155" s="1433">
        <v>4</v>
      </c>
      <c r="V155" s="1438">
        <v>4</v>
      </c>
    </row>
    <row r="156" spans="1:22" ht="15" x14ac:dyDescent="0.25">
      <c r="A156" s="1298" t="s">
        <v>708</v>
      </c>
      <c r="B156" s="1290" t="s">
        <v>784</v>
      </c>
      <c r="C156" s="1290" t="s">
        <v>37</v>
      </c>
      <c r="D156" s="1433">
        <v>0</v>
      </c>
      <c r="E156" s="1433">
        <v>0</v>
      </c>
      <c r="F156" s="1433">
        <v>0</v>
      </c>
      <c r="G156" s="1433">
        <v>0</v>
      </c>
      <c r="H156" s="1433">
        <v>0</v>
      </c>
      <c r="I156" s="1433">
        <v>11</v>
      </c>
      <c r="J156" s="1433">
        <v>31</v>
      </c>
      <c r="K156" s="1433">
        <v>34</v>
      </c>
      <c r="L156" s="1433">
        <v>34</v>
      </c>
      <c r="M156" s="1433">
        <v>19</v>
      </c>
      <c r="N156" s="1433">
        <v>24</v>
      </c>
      <c r="O156" s="1433">
        <v>24</v>
      </c>
      <c r="P156" s="1433">
        <v>24</v>
      </c>
      <c r="Q156" s="1433">
        <v>23</v>
      </c>
      <c r="R156" s="1433">
        <v>19</v>
      </c>
      <c r="S156" s="1433">
        <v>13</v>
      </c>
      <c r="T156" s="1433">
        <v>7</v>
      </c>
      <c r="U156" s="1433">
        <v>8</v>
      </c>
      <c r="V156" s="1438">
        <v>8</v>
      </c>
    </row>
    <row r="157" spans="1:22" ht="15" x14ac:dyDescent="0.25">
      <c r="A157" s="1298" t="s">
        <v>708</v>
      </c>
      <c r="B157" s="1290" t="s">
        <v>784</v>
      </c>
      <c r="C157" s="1290" t="s">
        <v>38</v>
      </c>
      <c r="D157" s="1433">
        <v>0</v>
      </c>
      <c r="E157" s="1433">
        <v>0</v>
      </c>
      <c r="F157" s="1433">
        <v>0</v>
      </c>
      <c r="G157" s="1433">
        <v>0</v>
      </c>
      <c r="H157" s="1433">
        <v>0</v>
      </c>
      <c r="I157" s="1433">
        <v>3</v>
      </c>
      <c r="J157" s="1433">
        <v>6</v>
      </c>
      <c r="K157" s="1433">
        <v>7</v>
      </c>
      <c r="L157" s="1433">
        <v>8</v>
      </c>
      <c r="M157" s="1433">
        <v>8</v>
      </c>
      <c r="N157" s="1433">
        <v>8</v>
      </c>
      <c r="O157" s="1433">
        <v>8</v>
      </c>
      <c r="P157" s="1433">
        <v>5</v>
      </c>
      <c r="Q157" s="1433">
        <v>5</v>
      </c>
      <c r="R157" s="1433">
        <v>6</v>
      </c>
      <c r="S157" s="1433">
        <v>5</v>
      </c>
      <c r="T157" s="1433">
        <v>2</v>
      </c>
      <c r="U157" s="1433">
        <v>2</v>
      </c>
      <c r="V157" s="1438">
        <v>1</v>
      </c>
    </row>
    <row r="158" spans="1:22" ht="15" x14ac:dyDescent="0.25">
      <c r="A158" s="1298" t="s">
        <v>708</v>
      </c>
      <c r="B158" s="1290" t="s">
        <v>784</v>
      </c>
      <c r="C158" s="1290" t="s">
        <v>39</v>
      </c>
      <c r="D158" s="1433">
        <v>0</v>
      </c>
      <c r="E158" s="1433">
        <v>0</v>
      </c>
      <c r="F158" s="1433">
        <v>0</v>
      </c>
      <c r="G158" s="1433">
        <v>0</v>
      </c>
      <c r="H158" s="1433">
        <v>0</v>
      </c>
      <c r="I158" s="1433">
        <v>1</v>
      </c>
      <c r="J158" s="1433">
        <v>2</v>
      </c>
      <c r="K158" s="1433">
        <v>5</v>
      </c>
      <c r="L158" s="1433">
        <v>5</v>
      </c>
      <c r="M158" s="1433">
        <v>5</v>
      </c>
      <c r="N158" s="1433">
        <v>6</v>
      </c>
      <c r="O158" s="1433">
        <v>6</v>
      </c>
      <c r="P158" s="1433">
        <v>7</v>
      </c>
      <c r="Q158" s="1433">
        <v>8</v>
      </c>
      <c r="R158" s="1433">
        <v>6</v>
      </c>
      <c r="S158" s="1433">
        <v>4</v>
      </c>
      <c r="T158" s="1433">
        <v>3</v>
      </c>
      <c r="U158" s="1433">
        <v>5</v>
      </c>
      <c r="V158" s="1438">
        <v>4</v>
      </c>
    </row>
    <row r="159" spans="1:22" ht="15" x14ac:dyDescent="0.25">
      <c r="A159" s="1298" t="s">
        <v>708</v>
      </c>
      <c r="B159" s="1290" t="s">
        <v>784</v>
      </c>
      <c r="C159" s="1290" t="s">
        <v>40</v>
      </c>
      <c r="D159" s="1433">
        <v>0</v>
      </c>
      <c r="E159" s="1433">
        <v>0</v>
      </c>
      <c r="F159" s="1433">
        <v>0</v>
      </c>
      <c r="G159" s="1433">
        <v>0</v>
      </c>
      <c r="H159" s="1433">
        <v>0</v>
      </c>
      <c r="I159" s="1433">
        <v>1</v>
      </c>
      <c r="J159" s="1433">
        <v>1</v>
      </c>
      <c r="K159" s="1433">
        <v>2</v>
      </c>
      <c r="L159" s="1433">
        <v>2</v>
      </c>
      <c r="M159" s="1433">
        <v>2</v>
      </c>
      <c r="N159" s="1433">
        <v>3</v>
      </c>
      <c r="O159" s="1433">
        <v>3</v>
      </c>
      <c r="P159" s="1433">
        <v>1</v>
      </c>
      <c r="Q159" s="1433">
        <v>1</v>
      </c>
      <c r="R159" s="1433">
        <v>1</v>
      </c>
      <c r="S159" s="1433">
        <v>1</v>
      </c>
      <c r="T159" s="1433">
        <v>1</v>
      </c>
      <c r="U159" s="1433">
        <v>1</v>
      </c>
      <c r="V159" s="1438">
        <v>1</v>
      </c>
    </row>
    <row r="160" spans="1:22" ht="15" x14ac:dyDescent="0.25">
      <c r="A160" s="1298" t="s">
        <v>708</v>
      </c>
      <c r="B160" s="1290" t="s">
        <v>784</v>
      </c>
      <c r="C160" s="1290" t="s">
        <v>59</v>
      </c>
      <c r="D160" s="1433">
        <v>0</v>
      </c>
      <c r="E160" s="1433">
        <v>0</v>
      </c>
      <c r="F160" s="1433">
        <v>0</v>
      </c>
      <c r="G160" s="1433">
        <v>0</v>
      </c>
      <c r="H160" s="1433">
        <v>0</v>
      </c>
      <c r="I160" s="1433">
        <v>133</v>
      </c>
      <c r="J160" s="1433">
        <v>276</v>
      </c>
      <c r="K160" s="1433">
        <v>299</v>
      </c>
      <c r="L160" s="1433">
        <v>326</v>
      </c>
      <c r="M160" s="1433">
        <v>334</v>
      </c>
      <c r="N160" s="1433">
        <v>501</v>
      </c>
      <c r="O160" s="1433">
        <v>510</v>
      </c>
      <c r="P160" s="1433">
        <v>510</v>
      </c>
      <c r="Q160" s="1433">
        <v>505</v>
      </c>
      <c r="R160" s="1433">
        <v>501</v>
      </c>
      <c r="S160" s="1433">
        <v>494</v>
      </c>
      <c r="T160" s="1433">
        <v>357</v>
      </c>
      <c r="U160" s="1433">
        <v>348</v>
      </c>
      <c r="V160" s="1438">
        <v>354</v>
      </c>
    </row>
    <row r="161" spans="1:22" ht="15" x14ac:dyDescent="0.25">
      <c r="A161" s="1298" t="s">
        <v>708</v>
      </c>
      <c r="B161" s="1290" t="s">
        <v>784</v>
      </c>
      <c r="C161" s="1290" t="s">
        <v>754</v>
      </c>
      <c r="D161" s="1433">
        <v>0</v>
      </c>
      <c r="E161" s="1433">
        <v>0</v>
      </c>
      <c r="F161" s="1433">
        <v>0</v>
      </c>
      <c r="G161" s="1433">
        <v>0</v>
      </c>
      <c r="H161" s="1433">
        <v>0</v>
      </c>
      <c r="I161" s="1433">
        <v>66</v>
      </c>
      <c r="J161" s="1433">
        <v>129</v>
      </c>
      <c r="K161" s="1433">
        <v>125</v>
      </c>
      <c r="L161" s="1433">
        <v>123</v>
      </c>
      <c r="M161" s="1433">
        <v>121</v>
      </c>
      <c r="N161" s="1433">
        <v>187</v>
      </c>
      <c r="O161" s="1433">
        <v>182</v>
      </c>
      <c r="P161" s="1433">
        <v>156</v>
      </c>
      <c r="Q161" s="1433">
        <v>148</v>
      </c>
      <c r="R161" s="1433">
        <v>96</v>
      </c>
      <c r="S161" s="1433">
        <v>77</v>
      </c>
      <c r="T161" s="1433">
        <v>57</v>
      </c>
      <c r="U161" s="1433">
        <v>61</v>
      </c>
      <c r="V161" s="1438">
        <v>62</v>
      </c>
    </row>
    <row r="162" spans="1:22" ht="15" x14ac:dyDescent="0.25">
      <c r="A162" s="1298" t="s">
        <v>708</v>
      </c>
      <c r="B162" s="1290" t="s">
        <v>785</v>
      </c>
      <c r="C162" s="1290" t="s">
        <v>49</v>
      </c>
      <c r="D162" s="1433">
        <v>0</v>
      </c>
      <c r="E162" s="1433">
        <v>0</v>
      </c>
      <c r="F162" s="1433">
        <v>0</v>
      </c>
      <c r="G162" s="1433">
        <v>0</v>
      </c>
      <c r="H162" s="1433">
        <v>0</v>
      </c>
      <c r="I162" s="1433">
        <v>0</v>
      </c>
      <c r="J162" s="1433">
        <v>0</v>
      </c>
      <c r="K162" s="1433">
        <v>0</v>
      </c>
      <c r="L162" s="1433">
        <v>0</v>
      </c>
      <c r="M162" s="1433">
        <v>0</v>
      </c>
      <c r="N162" s="1433">
        <v>0</v>
      </c>
      <c r="O162" s="1433">
        <v>0</v>
      </c>
      <c r="P162" s="1433">
        <v>0</v>
      </c>
      <c r="Q162" s="1433">
        <v>0</v>
      </c>
      <c r="R162" s="1433">
        <v>0</v>
      </c>
      <c r="S162" s="1433">
        <v>0</v>
      </c>
      <c r="T162" s="1433">
        <v>74</v>
      </c>
      <c r="U162" s="1433">
        <v>76</v>
      </c>
      <c r="V162" s="1438">
        <v>71</v>
      </c>
    </row>
    <row r="163" spans="1:22" ht="15" x14ac:dyDescent="0.25">
      <c r="A163" s="1298" t="s">
        <v>708</v>
      </c>
      <c r="B163" s="1290" t="s">
        <v>785</v>
      </c>
      <c r="C163" s="1290" t="s">
        <v>35</v>
      </c>
      <c r="D163" s="1433">
        <v>0</v>
      </c>
      <c r="E163" s="1433">
        <v>0</v>
      </c>
      <c r="F163" s="1433">
        <v>0</v>
      </c>
      <c r="G163" s="1433">
        <v>0</v>
      </c>
      <c r="H163" s="1433">
        <v>0</v>
      </c>
      <c r="I163" s="1433">
        <v>0</v>
      </c>
      <c r="J163" s="1433">
        <v>0</v>
      </c>
      <c r="K163" s="1433">
        <v>0</v>
      </c>
      <c r="L163" s="1433">
        <v>0</v>
      </c>
      <c r="M163" s="1433">
        <v>0</v>
      </c>
      <c r="N163" s="1433">
        <v>0</v>
      </c>
      <c r="O163" s="1433">
        <v>0</v>
      </c>
      <c r="P163" s="1433">
        <v>0</v>
      </c>
      <c r="Q163" s="1433">
        <v>0</v>
      </c>
      <c r="R163" s="1433">
        <v>0</v>
      </c>
      <c r="S163" s="1433">
        <v>0</v>
      </c>
      <c r="T163" s="1433">
        <v>5</v>
      </c>
      <c r="U163" s="1433">
        <v>4</v>
      </c>
      <c r="V163" s="1438">
        <v>13</v>
      </c>
    </row>
    <row r="164" spans="1:22" ht="15" x14ac:dyDescent="0.25">
      <c r="A164" s="1298" t="s">
        <v>708</v>
      </c>
      <c r="B164" s="1290" t="s">
        <v>785</v>
      </c>
      <c r="C164" s="1290" t="s">
        <v>37</v>
      </c>
      <c r="D164" s="1433">
        <v>0</v>
      </c>
      <c r="E164" s="1433">
        <v>0</v>
      </c>
      <c r="F164" s="1433">
        <v>0</v>
      </c>
      <c r="G164" s="1433">
        <v>0</v>
      </c>
      <c r="H164" s="1433">
        <v>0</v>
      </c>
      <c r="I164" s="1433">
        <v>0</v>
      </c>
      <c r="J164" s="1433">
        <v>0</v>
      </c>
      <c r="K164" s="1433">
        <v>0</v>
      </c>
      <c r="L164" s="1433">
        <v>0</v>
      </c>
      <c r="M164" s="1433">
        <v>0</v>
      </c>
      <c r="N164" s="1433">
        <v>0</v>
      </c>
      <c r="O164" s="1433">
        <v>0</v>
      </c>
      <c r="P164" s="1433">
        <v>0</v>
      </c>
      <c r="Q164" s="1433">
        <v>0</v>
      </c>
      <c r="R164" s="1433">
        <v>0</v>
      </c>
      <c r="S164" s="1433">
        <v>0</v>
      </c>
      <c r="T164" s="1433">
        <v>4</v>
      </c>
      <c r="U164" s="1433">
        <v>3</v>
      </c>
      <c r="V164" s="1438">
        <v>6</v>
      </c>
    </row>
    <row r="165" spans="1:22" ht="15" x14ac:dyDescent="0.25">
      <c r="A165" s="1298" t="s">
        <v>708</v>
      </c>
      <c r="B165" s="1290" t="s">
        <v>785</v>
      </c>
      <c r="C165" s="1290" t="s">
        <v>38</v>
      </c>
      <c r="D165" s="1433">
        <v>0</v>
      </c>
      <c r="E165" s="1433">
        <v>0</v>
      </c>
      <c r="F165" s="1433">
        <v>0</v>
      </c>
      <c r="G165" s="1433">
        <v>0</v>
      </c>
      <c r="H165" s="1433">
        <v>0</v>
      </c>
      <c r="I165" s="1433">
        <v>0</v>
      </c>
      <c r="J165" s="1433">
        <v>0</v>
      </c>
      <c r="K165" s="1433">
        <v>0</v>
      </c>
      <c r="L165" s="1433">
        <v>0</v>
      </c>
      <c r="M165" s="1433">
        <v>0</v>
      </c>
      <c r="N165" s="1433">
        <v>0</v>
      </c>
      <c r="O165" s="1433">
        <v>0</v>
      </c>
      <c r="P165" s="1433">
        <v>0</v>
      </c>
      <c r="Q165" s="1433">
        <v>0</v>
      </c>
      <c r="R165" s="1433">
        <v>0</v>
      </c>
      <c r="S165" s="1433">
        <v>0</v>
      </c>
      <c r="T165" s="1433">
        <v>3</v>
      </c>
      <c r="U165" s="1433">
        <v>3</v>
      </c>
      <c r="V165" s="1438">
        <v>3</v>
      </c>
    </row>
    <row r="166" spans="1:22" ht="15" x14ac:dyDescent="0.25">
      <c r="A166" s="1298" t="s">
        <v>708</v>
      </c>
      <c r="B166" s="1290" t="s">
        <v>785</v>
      </c>
      <c r="C166" s="1290" t="s">
        <v>39</v>
      </c>
      <c r="D166" s="1433">
        <v>0</v>
      </c>
      <c r="E166" s="1433">
        <v>0</v>
      </c>
      <c r="F166" s="1433">
        <v>0</v>
      </c>
      <c r="G166" s="1433">
        <v>0</v>
      </c>
      <c r="H166" s="1433">
        <v>0</v>
      </c>
      <c r="I166" s="1433">
        <v>0</v>
      </c>
      <c r="J166" s="1433">
        <v>0</v>
      </c>
      <c r="K166" s="1433">
        <v>0</v>
      </c>
      <c r="L166" s="1433">
        <v>0</v>
      </c>
      <c r="M166" s="1433">
        <v>0</v>
      </c>
      <c r="N166" s="1433">
        <v>0</v>
      </c>
      <c r="O166" s="1433">
        <v>0</v>
      </c>
      <c r="P166" s="1433">
        <v>0</v>
      </c>
      <c r="Q166" s="1433">
        <v>0</v>
      </c>
      <c r="R166" s="1433">
        <v>0</v>
      </c>
      <c r="S166" s="1433">
        <v>0</v>
      </c>
      <c r="T166" s="1433">
        <v>1</v>
      </c>
      <c r="U166" s="1433">
        <v>1</v>
      </c>
      <c r="V166" s="1438">
        <v>1</v>
      </c>
    </row>
    <row r="167" spans="1:22" ht="15" x14ac:dyDescent="0.25">
      <c r="A167" s="1298" t="s">
        <v>708</v>
      </c>
      <c r="B167" s="1290" t="s">
        <v>785</v>
      </c>
      <c r="C167" s="1290" t="s">
        <v>59</v>
      </c>
      <c r="D167" s="1433">
        <v>0</v>
      </c>
      <c r="E167" s="1433">
        <v>0</v>
      </c>
      <c r="F167" s="1433">
        <v>0</v>
      </c>
      <c r="G167" s="1433">
        <v>0</v>
      </c>
      <c r="H167" s="1433">
        <v>0</v>
      </c>
      <c r="I167" s="1433">
        <v>0</v>
      </c>
      <c r="J167" s="1433">
        <v>0</v>
      </c>
      <c r="K167" s="1433">
        <v>0</v>
      </c>
      <c r="L167" s="1433">
        <v>0</v>
      </c>
      <c r="M167" s="1433">
        <v>0</v>
      </c>
      <c r="N167" s="1433">
        <v>0</v>
      </c>
      <c r="O167" s="1433">
        <v>0</v>
      </c>
      <c r="P167" s="1433">
        <v>0</v>
      </c>
      <c r="Q167" s="1433">
        <v>0</v>
      </c>
      <c r="R167" s="1433">
        <v>0</v>
      </c>
      <c r="S167" s="1433">
        <v>0</v>
      </c>
      <c r="T167" s="1433">
        <v>87</v>
      </c>
      <c r="U167" s="1433">
        <v>87</v>
      </c>
      <c r="V167" s="1438">
        <v>94</v>
      </c>
    </row>
    <row r="168" spans="1:22" ht="15" x14ac:dyDescent="0.25">
      <c r="A168" s="1298" t="s">
        <v>708</v>
      </c>
      <c r="B168" s="1290" t="s">
        <v>785</v>
      </c>
      <c r="C168" s="1290" t="s">
        <v>754</v>
      </c>
      <c r="D168" s="1433">
        <v>0</v>
      </c>
      <c r="E168" s="1433">
        <v>0</v>
      </c>
      <c r="F168" s="1433">
        <v>0</v>
      </c>
      <c r="G168" s="1433">
        <v>0</v>
      </c>
      <c r="H168" s="1433">
        <v>0</v>
      </c>
      <c r="I168" s="1433">
        <v>0</v>
      </c>
      <c r="J168" s="1433">
        <v>0</v>
      </c>
      <c r="K168" s="1433">
        <v>0</v>
      </c>
      <c r="L168" s="1433">
        <v>0</v>
      </c>
      <c r="M168" s="1433">
        <v>0</v>
      </c>
      <c r="N168" s="1433">
        <v>0</v>
      </c>
      <c r="O168" s="1433">
        <v>0</v>
      </c>
      <c r="P168" s="1433">
        <v>0</v>
      </c>
      <c r="Q168" s="1433">
        <v>0</v>
      </c>
      <c r="R168" s="1433">
        <v>0</v>
      </c>
      <c r="S168" s="1433">
        <v>0</v>
      </c>
      <c r="T168" s="1433">
        <v>13</v>
      </c>
      <c r="U168" s="1433">
        <v>11</v>
      </c>
      <c r="V168" s="1438">
        <v>23</v>
      </c>
    </row>
    <row r="169" spans="1:22" ht="15" x14ac:dyDescent="0.25">
      <c r="A169" s="1298" t="s">
        <v>708</v>
      </c>
      <c r="B169" s="1290" t="s">
        <v>786</v>
      </c>
      <c r="C169" s="1290" t="s">
        <v>49</v>
      </c>
      <c r="D169" s="1433">
        <v>0</v>
      </c>
      <c r="E169" s="1433">
        <v>0</v>
      </c>
      <c r="F169" s="1433">
        <v>0</v>
      </c>
      <c r="G169" s="1433">
        <v>354</v>
      </c>
      <c r="H169" s="1433">
        <v>417</v>
      </c>
      <c r="I169" s="1433">
        <v>484</v>
      </c>
      <c r="J169" s="1433">
        <v>547</v>
      </c>
      <c r="K169" s="1433">
        <v>588</v>
      </c>
      <c r="L169" s="1433">
        <v>619</v>
      </c>
      <c r="M169" s="1433">
        <v>666</v>
      </c>
      <c r="N169" s="1433">
        <v>697</v>
      </c>
      <c r="O169" s="1433">
        <v>741</v>
      </c>
      <c r="P169" s="1433">
        <v>800</v>
      </c>
      <c r="Q169" s="1433">
        <v>806</v>
      </c>
      <c r="R169" s="1433">
        <v>888</v>
      </c>
      <c r="S169" s="1433">
        <v>955</v>
      </c>
      <c r="T169" s="1433">
        <v>936</v>
      </c>
      <c r="U169" s="1433">
        <v>938</v>
      </c>
      <c r="V169" s="1438">
        <v>959</v>
      </c>
    </row>
    <row r="170" spans="1:22" ht="15" x14ac:dyDescent="0.25">
      <c r="A170" s="1298" t="s">
        <v>708</v>
      </c>
      <c r="B170" s="1290" t="s">
        <v>786</v>
      </c>
      <c r="C170" s="1290" t="s">
        <v>35</v>
      </c>
      <c r="D170" s="1433">
        <v>0</v>
      </c>
      <c r="E170" s="1433">
        <v>0</v>
      </c>
      <c r="F170" s="1433">
        <v>0</v>
      </c>
      <c r="G170" s="1433">
        <v>333</v>
      </c>
      <c r="H170" s="1433">
        <v>299</v>
      </c>
      <c r="I170" s="1433">
        <v>309</v>
      </c>
      <c r="J170" s="1433">
        <v>283</v>
      </c>
      <c r="K170" s="1433">
        <v>246</v>
      </c>
      <c r="L170" s="1433">
        <v>275</v>
      </c>
      <c r="M170" s="1433">
        <v>258</v>
      </c>
      <c r="N170" s="1433">
        <v>296</v>
      </c>
      <c r="O170" s="1433">
        <v>371</v>
      </c>
      <c r="P170" s="1433">
        <v>341</v>
      </c>
      <c r="Q170" s="1433">
        <v>302</v>
      </c>
      <c r="R170" s="1433">
        <v>263</v>
      </c>
      <c r="S170" s="1433">
        <v>185</v>
      </c>
      <c r="T170" s="1433">
        <v>189</v>
      </c>
      <c r="U170" s="1433">
        <v>195</v>
      </c>
      <c r="V170" s="1438">
        <v>184</v>
      </c>
    </row>
    <row r="171" spans="1:22" ht="15" x14ac:dyDescent="0.25">
      <c r="A171" s="1298" t="s">
        <v>708</v>
      </c>
      <c r="B171" s="1290" t="s">
        <v>786</v>
      </c>
      <c r="C171" s="1290" t="s">
        <v>36</v>
      </c>
      <c r="D171" s="1433">
        <v>0</v>
      </c>
      <c r="E171" s="1433">
        <v>0</v>
      </c>
      <c r="F171" s="1433">
        <v>0</v>
      </c>
      <c r="G171" s="1433">
        <v>46</v>
      </c>
      <c r="H171" s="1433">
        <v>48</v>
      </c>
      <c r="I171" s="1433">
        <v>42</v>
      </c>
      <c r="J171" s="1433">
        <v>37</v>
      </c>
      <c r="K171" s="1433">
        <v>33</v>
      </c>
      <c r="L171" s="1433">
        <v>31</v>
      </c>
      <c r="M171" s="1433">
        <v>26</v>
      </c>
      <c r="N171" s="1433">
        <v>22</v>
      </c>
      <c r="O171" s="1433">
        <v>20</v>
      </c>
      <c r="P171" s="1433">
        <v>24</v>
      </c>
      <c r="Q171" s="1433">
        <v>21</v>
      </c>
      <c r="R171" s="1433">
        <v>15</v>
      </c>
      <c r="S171" s="1433">
        <v>15</v>
      </c>
      <c r="T171" s="1433">
        <v>16</v>
      </c>
      <c r="U171" s="1433">
        <v>17</v>
      </c>
      <c r="V171" s="1438">
        <v>19</v>
      </c>
    </row>
    <row r="172" spans="1:22" ht="15" x14ac:dyDescent="0.25">
      <c r="A172" s="1298" t="s">
        <v>708</v>
      </c>
      <c r="B172" s="1290" t="s">
        <v>786</v>
      </c>
      <c r="C172" s="1290" t="s">
        <v>37</v>
      </c>
      <c r="D172" s="1433">
        <v>0</v>
      </c>
      <c r="E172" s="1433">
        <v>0</v>
      </c>
      <c r="F172" s="1433">
        <v>0</v>
      </c>
      <c r="G172" s="1433">
        <v>68</v>
      </c>
      <c r="H172" s="1433">
        <v>68</v>
      </c>
      <c r="I172" s="1433">
        <v>71</v>
      </c>
      <c r="J172" s="1433">
        <v>56</v>
      </c>
      <c r="K172" s="1433">
        <v>57</v>
      </c>
      <c r="L172" s="1433">
        <v>54</v>
      </c>
      <c r="M172" s="1433">
        <v>34</v>
      </c>
      <c r="N172" s="1433">
        <v>39</v>
      </c>
      <c r="O172" s="1433">
        <v>39</v>
      </c>
      <c r="P172" s="1433">
        <v>35</v>
      </c>
      <c r="Q172" s="1433">
        <v>38</v>
      </c>
      <c r="R172" s="1433">
        <v>38</v>
      </c>
      <c r="S172" s="1433">
        <v>30</v>
      </c>
      <c r="T172" s="1433">
        <v>27</v>
      </c>
      <c r="U172" s="1433">
        <v>26</v>
      </c>
      <c r="V172" s="1438">
        <v>28</v>
      </c>
    </row>
    <row r="173" spans="1:22" ht="15" x14ac:dyDescent="0.25">
      <c r="A173" s="1298" t="s">
        <v>708</v>
      </c>
      <c r="B173" s="1290" t="s">
        <v>786</v>
      </c>
      <c r="C173" s="1290" t="s">
        <v>38</v>
      </c>
      <c r="D173" s="1433">
        <v>0</v>
      </c>
      <c r="E173" s="1433">
        <v>0</v>
      </c>
      <c r="F173" s="1433">
        <v>0</v>
      </c>
      <c r="G173" s="1433">
        <v>22</v>
      </c>
      <c r="H173" s="1433">
        <v>22</v>
      </c>
      <c r="I173" s="1433">
        <v>18</v>
      </c>
      <c r="J173" s="1433">
        <v>22</v>
      </c>
      <c r="K173" s="1433">
        <v>21</v>
      </c>
      <c r="L173" s="1433">
        <v>21</v>
      </c>
      <c r="M173" s="1433">
        <v>19</v>
      </c>
      <c r="N173" s="1433">
        <v>20</v>
      </c>
      <c r="O173" s="1433">
        <v>22</v>
      </c>
      <c r="P173" s="1433">
        <v>15</v>
      </c>
      <c r="Q173" s="1433">
        <v>15</v>
      </c>
      <c r="R173" s="1433">
        <v>15</v>
      </c>
      <c r="S173" s="1433">
        <v>19</v>
      </c>
      <c r="T173" s="1433">
        <v>14</v>
      </c>
      <c r="U173" s="1433">
        <v>17</v>
      </c>
      <c r="V173" s="1438">
        <v>14</v>
      </c>
    </row>
    <row r="174" spans="1:22" ht="15" x14ac:dyDescent="0.25">
      <c r="A174" s="1298" t="s">
        <v>708</v>
      </c>
      <c r="B174" s="1290" t="s">
        <v>786</v>
      </c>
      <c r="C174" s="1290" t="s">
        <v>39</v>
      </c>
      <c r="D174" s="1433">
        <v>0</v>
      </c>
      <c r="E174" s="1433">
        <v>0</v>
      </c>
      <c r="F174" s="1433">
        <v>0</v>
      </c>
      <c r="G174" s="1433">
        <v>14</v>
      </c>
      <c r="H174" s="1433">
        <v>14</v>
      </c>
      <c r="I174" s="1433">
        <v>12</v>
      </c>
      <c r="J174" s="1433">
        <v>5</v>
      </c>
      <c r="K174" s="1433">
        <v>5</v>
      </c>
      <c r="L174" s="1433">
        <v>5</v>
      </c>
      <c r="M174" s="1433">
        <v>5</v>
      </c>
      <c r="N174" s="1433">
        <v>6</v>
      </c>
      <c r="O174" s="1433">
        <v>7</v>
      </c>
      <c r="P174" s="1433">
        <v>9</v>
      </c>
      <c r="Q174" s="1433">
        <v>9</v>
      </c>
      <c r="R174" s="1433">
        <v>9</v>
      </c>
      <c r="S174" s="1433">
        <v>9</v>
      </c>
      <c r="T174" s="1433">
        <v>8</v>
      </c>
      <c r="U174" s="1433">
        <v>7</v>
      </c>
      <c r="V174" s="1438">
        <v>5</v>
      </c>
    </row>
    <row r="175" spans="1:22" ht="15" x14ac:dyDescent="0.25">
      <c r="A175" s="1298" t="s">
        <v>708</v>
      </c>
      <c r="B175" s="1290" t="s">
        <v>786</v>
      </c>
      <c r="C175" s="1290" t="s">
        <v>40</v>
      </c>
      <c r="D175" s="1433">
        <v>0</v>
      </c>
      <c r="E175" s="1433">
        <v>0</v>
      </c>
      <c r="F175" s="1433">
        <v>0</v>
      </c>
      <c r="G175" s="1433">
        <v>8</v>
      </c>
      <c r="H175" s="1433">
        <v>8</v>
      </c>
      <c r="I175" s="1433">
        <v>8</v>
      </c>
      <c r="J175" s="1433">
        <v>6</v>
      </c>
      <c r="K175" s="1433">
        <v>5</v>
      </c>
      <c r="L175" s="1433">
        <v>5</v>
      </c>
      <c r="M175" s="1433">
        <v>4</v>
      </c>
      <c r="N175" s="1433">
        <v>4</v>
      </c>
      <c r="O175" s="1433">
        <v>4</v>
      </c>
      <c r="P175" s="1433">
        <v>3</v>
      </c>
      <c r="Q175" s="1433">
        <v>3</v>
      </c>
      <c r="R175" s="1433">
        <v>3</v>
      </c>
      <c r="S175" s="1433">
        <v>3</v>
      </c>
      <c r="T175" s="1433">
        <v>2</v>
      </c>
      <c r="U175" s="1433">
        <v>2</v>
      </c>
      <c r="V175" s="1438">
        <v>2</v>
      </c>
    </row>
    <row r="176" spans="1:22" ht="15" x14ac:dyDescent="0.25">
      <c r="A176" s="1298" t="s">
        <v>708</v>
      </c>
      <c r="B176" s="1290" t="s">
        <v>786</v>
      </c>
      <c r="C176" s="1290" t="s">
        <v>59</v>
      </c>
      <c r="D176" s="1433">
        <v>0</v>
      </c>
      <c r="E176" s="1433">
        <v>0</v>
      </c>
      <c r="F176" s="1433">
        <v>0</v>
      </c>
      <c r="G176" s="1433">
        <v>845</v>
      </c>
      <c r="H176" s="1433">
        <v>876</v>
      </c>
      <c r="I176" s="1433">
        <v>944</v>
      </c>
      <c r="J176" s="1433">
        <v>956</v>
      </c>
      <c r="K176" s="1433">
        <v>955</v>
      </c>
      <c r="L176" s="1433">
        <v>1010</v>
      </c>
      <c r="M176" s="1433">
        <v>1012</v>
      </c>
      <c r="N176" s="1433">
        <v>1084</v>
      </c>
      <c r="O176" s="1433">
        <v>1204</v>
      </c>
      <c r="P176" s="1433">
        <v>1227</v>
      </c>
      <c r="Q176" s="1433">
        <v>1194</v>
      </c>
      <c r="R176" s="1433">
        <v>1231</v>
      </c>
      <c r="S176" s="1433">
        <v>1216</v>
      </c>
      <c r="T176" s="1433">
        <v>1192</v>
      </c>
      <c r="U176" s="1433">
        <v>1202</v>
      </c>
      <c r="V176" s="1438">
        <v>1211</v>
      </c>
    </row>
    <row r="177" spans="1:22" ht="15" x14ac:dyDescent="0.25">
      <c r="A177" s="1298" t="s">
        <v>708</v>
      </c>
      <c r="B177" s="1290" t="s">
        <v>786</v>
      </c>
      <c r="C177" s="1290" t="s">
        <v>754</v>
      </c>
      <c r="D177" s="1433">
        <v>0</v>
      </c>
      <c r="E177" s="1433">
        <v>0</v>
      </c>
      <c r="F177" s="1433">
        <v>0</v>
      </c>
      <c r="G177" s="1433">
        <v>491</v>
      </c>
      <c r="H177" s="1433">
        <v>459</v>
      </c>
      <c r="I177" s="1433">
        <v>460</v>
      </c>
      <c r="J177" s="1433">
        <v>409</v>
      </c>
      <c r="K177" s="1433">
        <v>367</v>
      </c>
      <c r="L177" s="1433">
        <v>391</v>
      </c>
      <c r="M177" s="1433">
        <v>346</v>
      </c>
      <c r="N177" s="1433">
        <v>387</v>
      </c>
      <c r="O177" s="1433">
        <v>463</v>
      </c>
      <c r="P177" s="1433">
        <v>427</v>
      </c>
      <c r="Q177" s="1433">
        <v>388</v>
      </c>
      <c r="R177" s="1433">
        <v>343</v>
      </c>
      <c r="S177" s="1433">
        <v>261</v>
      </c>
      <c r="T177" s="1433">
        <v>256</v>
      </c>
      <c r="U177" s="1433">
        <v>264</v>
      </c>
      <c r="V177" s="1438">
        <v>252</v>
      </c>
    </row>
    <row r="178" spans="1:22" ht="15" x14ac:dyDescent="0.25">
      <c r="A178" s="1298" t="s">
        <v>708</v>
      </c>
      <c r="B178" s="1290" t="s">
        <v>787</v>
      </c>
      <c r="C178" s="1290" t="s">
        <v>49</v>
      </c>
      <c r="D178" s="1433">
        <v>0</v>
      </c>
      <c r="E178" s="1433">
        <v>110</v>
      </c>
      <c r="F178" s="1433">
        <v>113</v>
      </c>
      <c r="G178" s="1433">
        <v>87</v>
      </c>
      <c r="H178" s="1433">
        <v>98</v>
      </c>
      <c r="I178" s="1433">
        <v>105</v>
      </c>
      <c r="J178" s="1433">
        <v>126</v>
      </c>
      <c r="K178" s="1433">
        <v>143</v>
      </c>
      <c r="L178" s="1433">
        <v>172</v>
      </c>
      <c r="M178" s="1433">
        <v>208</v>
      </c>
      <c r="N178" s="1433">
        <v>242</v>
      </c>
      <c r="O178" s="1433">
        <v>239</v>
      </c>
      <c r="P178" s="1433">
        <v>256</v>
      </c>
      <c r="Q178" s="1433">
        <v>249</v>
      </c>
      <c r="R178" s="1433">
        <v>270</v>
      </c>
      <c r="S178" s="1433">
        <v>286</v>
      </c>
      <c r="T178" s="1433">
        <v>291</v>
      </c>
      <c r="U178" s="1433">
        <v>292</v>
      </c>
      <c r="V178" s="1438">
        <v>0</v>
      </c>
    </row>
    <row r="179" spans="1:22" ht="15" x14ac:dyDescent="0.25">
      <c r="A179" s="1298" t="s">
        <v>708</v>
      </c>
      <c r="B179" s="1290" t="s">
        <v>787</v>
      </c>
      <c r="C179" s="1290" t="s">
        <v>35</v>
      </c>
      <c r="D179" s="1433">
        <v>296</v>
      </c>
      <c r="E179" s="1433">
        <v>166</v>
      </c>
      <c r="F179" s="1433">
        <v>182</v>
      </c>
      <c r="G179" s="1433">
        <v>100</v>
      </c>
      <c r="H179" s="1433">
        <v>118</v>
      </c>
      <c r="I179" s="1433">
        <v>143</v>
      </c>
      <c r="J179" s="1433">
        <v>149</v>
      </c>
      <c r="K179" s="1433">
        <v>142</v>
      </c>
      <c r="L179" s="1433">
        <v>127</v>
      </c>
      <c r="M179" s="1433">
        <v>105</v>
      </c>
      <c r="N179" s="1433">
        <v>86</v>
      </c>
      <c r="O179" s="1433">
        <v>92</v>
      </c>
      <c r="P179" s="1433">
        <v>80</v>
      </c>
      <c r="Q179" s="1433">
        <v>67</v>
      </c>
      <c r="R179" s="1433">
        <v>75</v>
      </c>
      <c r="S179" s="1433">
        <v>74</v>
      </c>
      <c r="T179" s="1433">
        <v>62</v>
      </c>
      <c r="U179" s="1433">
        <v>58</v>
      </c>
      <c r="V179" s="1438">
        <v>0</v>
      </c>
    </row>
    <row r="180" spans="1:22" ht="15" x14ac:dyDescent="0.25">
      <c r="A180" s="1298" t="s">
        <v>708</v>
      </c>
      <c r="B180" s="1290" t="s">
        <v>787</v>
      </c>
      <c r="C180" s="1290" t="s">
        <v>36</v>
      </c>
      <c r="D180" s="1433">
        <v>21</v>
      </c>
      <c r="E180" s="1433">
        <v>16</v>
      </c>
      <c r="F180" s="1433">
        <v>17</v>
      </c>
      <c r="G180" s="1433">
        <v>14</v>
      </c>
      <c r="H180" s="1433">
        <v>16</v>
      </c>
      <c r="I180" s="1433">
        <v>15</v>
      </c>
      <c r="J180" s="1433">
        <v>9</v>
      </c>
      <c r="K180" s="1433">
        <v>9</v>
      </c>
      <c r="L180" s="1433">
        <v>9</v>
      </c>
      <c r="M180" s="1433">
        <v>8</v>
      </c>
      <c r="N180" s="1433">
        <v>8</v>
      </c>
      <c r="O180" s="1433">
        <v>7</v>
      </c>
      <c r="P180" s="1433">
        <v>8</v>
      </c>
      <c r="Q180" s="1433">
        <v>5</v>
      </c>
      <c r="R180" s="1433">
        <v>4</v>
      </c>
      <c r="S180" s="1433">
        <v>4</v>
      </c>
      <c r="T180" s="1433">
        <v>6</v>
      </c>
      <c r="U180" s="1433">
        <v>5</v>
      </c>
      <c r="V180" s="1438">
        <v>0</v>
      </c>
    </row>
    <row r="181" spans="1:22" ht="15" x14ac:dyDescent="0.25">
      <c r="A181" s="1298" t="s">
        <v>708</v>
      </c>
      <c r="B181" s="1290" t="s">
        <v>787</v>
      </c>
      <c r="C181" s="1290" t="s">
        <v>37</v>
      </c>
      <c r="D181" s="1433">
        <v>52</v>
      </c>
      <c r="E181" s="1433">
        <v>52</v>
      </c>
      <c r="F181" s="1433">
        <v>48</v>
      </c>
      <c r="G181" s="1433">
        <v>29</v>
      </c>
      <c r="H181" s="1433">
        <v>29</v>
      </c>
      <c r="I181" s="1433">
        <v>30</v>
      </c>
      <c r="J181" s="1433">
        <v>23</v>
      </c>
      <c r="K181" s="1433">
        <v>23</v>
      </c>
      <c r="L181" s="1433">
        <v>22</v>
      </c>
      <c r="M181" s="1433">
        <v>17</v>
      </c>
      <c r="N181" s="1433">
        <v>17</v>
      </c>
      <c r="O181" s="1433">
        <v>17</v>
      </c>
      <c r="P181" s="1433">
        <v>16</v>
      </c>
      <c r="Q181" s="1433">
        <v>16</v>
      </c>
      <c r="R181" s="1433">
        <v>16</v>
      </c>
      <c r="S181" s="1433">
        <v>12</v>
      </c>
      <c r="T181" s="1433">
        <v>11</v>
      </c>
      <c r="U181" s="1433">
        <v>9</v>
      </c>
      <c r="V181" s="1438">
        <v>0</v>
      </c>
    </row>
    <row r="182" spans="1:22" ht="15" x14ac:dyDescent="0.25">
      <c r="A182" s="1298" t="s">
        <v>708</v>
      </c>
      <c r="B182" s="1290" t="s">
        <v>787</v>
      </c>
      <c r="C182" s="1290" t="s">
        <v>38</v>
      </c>
      <c r="D182" s="1433">
        <v>21</v>
      </c>
      <c r="E182" s="1433">
        <v>19</v>
      </c>
      <c r="F182" s="1433">
        <v>21</v>
      </c>
      <c r="G182" s="1433">
        <v>10</v>
      </c>
      <c r="H182" s="1433">
        <v>11</v>
      </c>
      <c r="I182" s="1433">
        <v>10</v>
      </c>
      <c r="J182" s="1433">
        <v>11</v>
      </c>
      <c r="K182" s="1433">
        <v>10</v>
      </c>
      <c r="L182" s="1433">
        <v>9</v>
      </c>
      <c r="M182" s="1433">
        <v>9</v>
      </c>
      <c r="N182" s="1433">
        <v>9</v>
      </c>
      <c r="O182" s="1433">
        <v>9</v>
      </c>
      <c r="P182" s="1433">
        <v>5</v>
      </c>
      <c r="Q182" s="1433">
        <v>5</v>
      </c>
      <c r="R182" s="1433">
        <v>4</v>
      </c>
      <c r="S182" s="1433">
        <v>4</v>
      </c>
      <c r="T182" s="1433">
        <v>4</v>
      </c>
      <c r="U182" s="1433">
        <v>3</v>
      </c>
      <c r="V182" s="1438">
        <v>0</v>
      </c>
    </row>
    <row r="183" spans="1:22" ht="15" x14ac:dyDescent="0.25">
      <c r="A183" s="1298" t="s">
        <v>708</v>
      </c>
      <c r="B183" s="1290" t="s">
        <v>787</v>
      </c>
      <c r="C183" s="1290" t="s">
        <v>39</v>
      </c>
      <c r="D183" s="1433">
        <v>5</v>
      </c>
      <c r="E183" s="1433">
        <v>6</v>
      </c>
      <c r="F183" s="1433">
        <v>5</v>
      </c>
      <c r="G183" s="1433">
        <v>6</v>
      </c>
      <c r="H183" s="1433">
        <v>6</v>
      </c>
      <c r="I183" s="1433">
        <v>6</v>
      </c>
      <c r="J183" s="1433">
        <v>5</v>
      </c>
      <c r="K183" s="1433">
        <v>4</v>
      </c>
      <c r="L183" s="1433">
        <v>4</v>
      </c>
      <c r="M183" s="1433">
        <v>4</v>
      </c>
      <c r="N183" s="1433">
        <v>4</v>
      </c>
      <c r="O183" s="1433">
        <v>3</v>
      </c>
      <c r="P183" s="1433">
        <v>3</v>
      </c>
      <c r="Q183" s="1433">
        <v>4</v>
      </c>
      <c r="R183" s="1433">
        <v>4</v>
      </c>
      <c r="S183" s="1433">
        <v>4</v>
      </c>
      <c r="T183" s="1433">
        <v>4</v>
      </c>
      <c r="U183" s="1433">
        <v>3</v>
      </c>
      <c r="V183" s="1438">
        <v>0</v>
      </c>
    </row>
    <row r="184" spans="1:22" ht="15" x14ac:dyDescent="0.25">
      <c r="A184" s="1298" t="s">
        <v>708</v>
      </c>
      <c r="B184" s="1290" t="s">
        <v>787</v>
      </c>
      <c r="C184" s="1290" t="s">
        <v>40</v>
      </c>
      <c r="D184" s="1433">
        <v>7</v>
      </c>
      <c r="E184" s="1433">
        <v>7</v>
      </c>
      <c r="F184" s="1433">
        <v>7</v>
      </c>
      <c r="G184" s="1433">
        <v>3</v>
      </c>
      <c r="H184" s="1433">
        <v>3</v>
      </c>
      <c r="I184" s="1433">
        <v>2</v>
      </c>
      <c r="J184" s="1433">
        <v>2</v>
      </c>
      <c r="K184" s="1433">
        <v>2</v>
      </c>
      <c r="L184" s="1433">
        <v>2</v>
      </c>
      <c r="M184" s="1433">
        <v>2</v>
      </c>
      <c r="N184" s="1433">
        <v>2</v>
      </c>
      <c r="O184" s="1433">
        <v>2</v>
      </c>
      <c r="P184" s="1433">
        <v>2</v>
      </c>
      <c r="Q184" s="1433">
        <v>2</v>
      </c>
      <c r="R184" s="1433">
        <v>2</v>
      </c>
      <c r="S184" s="1433">
        <v>2</v>
      </c>
      <c r="T184" s="1433">
        <v>2</v>
      </c>
      <c r="U184" s="1433">
        <v>0</v>
      </c>
      <c r="V184" s="1438">
        <v>0</v>
      </c>
    </row>
    <row r="185" spans="1:22" ht="15" x14ac:dyDescent="0.25">
      <c r="A185" s="1298" t="s">
        <v>708</v>
      </c>
      <c r="B185" s="1290" t="s">
        <v>787</v>
      </c>
      <c r="C185" s="1290" t="s">
        <v>59</v>
      </c>
      <c r="D185" s="1433">
        <v>402</v>
      </c>
      <c r="E185" s="1433">
        <v>376</v>
      </c>
      <c r="F185" s="1433">
        <v>393</v>
      </c>
      <c r="G185" s="1433">
        <v>249</v>
      </c>
      <c r="H185" s="1433">
        <v>281</v>
      </c>
      <c r="I185" s="1433">
        <v>311</v>
      </c>
      <c r="J185" s="1433">
        <v>325</v>
      </c>
      <c r="K185" s="1433">
        <v>333</v>
      </c>
      <c r="L185" s="1433">
        <v>345</v>
      </c>
      <c r="M185" s="1433">
        <v>353</v>
      </c>
      <c r="N185" s="1433">
        <v>368</v>
      </c>
      <c r="O185" s="1433">
        <v>369</v>
      </c>
      <c r="P185" s="1433">
        <v>370</v>
      </c>
      <c r="Q185" s="1433">
        <v>348</v>
      </c>
      <c r="R185" s="1433">
        <v>375</v>
      </c>
      <c r="S185" s="1433">
        <v>386</v>
      </c>
      <c r="T185" s="1433">
        <v>380</v>
      </c>
      <c r="U185" s="1433">
        <v>370</v>
      </c>
      <c r="V185" s="1438">
        <v>0</v>
      </c>
    </row>
    <row r="186" spans="1:22" ht="15" x14ac:dyDescent="0.25">
      <c r="A186" s="1298" t="s">
        <v>708</v>
      </c>
      <c r="B186" s="1290" t="s">
        <v>787</v>
      </c>
      <c r="C186" s="1290" t="s">
        <v>754</v>
      </c>
      <c r="D186" s="1433">
        <v>402</v>
      </c>
      <c r="E186" s="1433">
        <v>266</v>
      </c>
      <c r="F186" s="1433">
        <v>280</v>
      </c>
      <c r="G186" s="1433">
        <v>162</v>
      </c>
      <c r="H186" s="1433">
        <v>183</v>
      </c>
      <c r="I186" s="1433">
        <v>206</v>
      </c>
      <c r="J186" s="1433">
        <v>199</v>
      </c>
      <c r="K186" s="1433">
        <v>190</v>
      </c>
      <c r="L186" s="1433">
        <v>173</v>
      </c>
      <c r="M186" s="1433">
        <v>145</v>
      </c>
      <c r="N186" s="1433">
        <v>126</v>
      </c>
      <c r="O186" s="1433">
        <v>130</v>
      </c>
      <c r="P186" s="1433">
        <v>114</v>
      </c>
      <c r="Q186" s="1433">
        <v>99</v>
      </c>
      <c r="R186" s="1433">
        <v>105</v>
      </c>
      <c r="S186" s="1433">
        <v>100</v>
      </c>
      <c r="T186" s="1433">
        <v>89</v>
      </c>
      <c r="U186" s="1433">
        <v>78</v>
      </c>
      <c r="V186" s="1438">
        <v>0</v>
      </c>
    </row>
    <row r="187" spans="1:22" ht="15" x14ac:dyDescent="0.25">
      <c r="A187" s="1298" t="s">
        <v>708</v>
      </c>
      <c r="B187" s="1290" t="s">
        <v>772</v>
      </c>
      <c r="C187" s="1290" t="s">
        <v>49</v>
      </c>
      <c r="D187" s="1433">
        <v>0</v>
      </c>
      <c r="E187" s="1433">
        <v>0</v>
      </c>
      <c r="F187" s="1433">
        <v>0</v>
      </c>
      <c r="G187" s="1433">
        <v>0</v>
      </c>
      <c r="H187" s="1433">
        <v>0</v>
      </c>
      <c r="I187" s="1433">
        <v>0</v>
      </c>
      <c r="J187" s="1433">
        <v>0</v>
      </c>
      <c r="K187" s="1433">
        <v>2</v>
      </c>
      <c r="L187" s="1433">
        <v>2</v>
      </c>
      <c r="M187" s="1433">
        <v>2</v>
      </c>
      <c r="N187" s="1433">
        <v>2</v>
      </c>
      <c r="O187" s="1433">
        <v>2</v>
      </c>
      <c r="P187" s="1433">
        <v>2</v>
      </c>
      <c r="Q187" s="1433">
        <v>2</v>
      </c>
      <c r="R187" s="1433">
        <v>2</v>
      </c>
      <c r="S187" s="1433">
        <v>2</v>
      </c>
      <c r="T187" s="1433">
        <v>1</v>
      </c>
      <c r="U187" s="1433">
        <v>1</v>
      </c>
      <c r="V187" s="1438">
        <v>1</v>
      </c>
    </row>
    <row r="188" spans="1:22" ht="15" x14ac:dyDescent="0.25">
      <c r="A188" s="1298" t="s">
        <v>708</v>
      </c>
      <c r="B188" s="1290" t="s">
        <v>772</v>
      </c>
      <c r="C188" s="1290" t="s">
        <v>35</v>
      </c>
      <c r="D188" s="1433">
        <v>0</v>
      </c>
      <c r="E188" s="1433">
        <v>1</v>
      </c>
      <c r="F188" s="1433">
        <v>1</v>
      </c>
      <c r="G188" s="1433">
        <v>1</v>
      </c>
      <c r="H188" s="1433">
        <v>1</v>
      </c>
      <c r="I188" s="1433">
        <v>1</v>
      </c>
      <c r="J188" s="1433">
        <v>1</v>
      </c>
      <c r="K188" s="1433">
        <v>1</v>
      </c>
      <c r="L188" s="1433">
        <v>1</v>
      </c>
      <c r="M188" s="1433">
        <v>1</v>
      </c>
      <c r="N188" s="1433">
        <v>1</v>
      </c>
      <c r="O188" s="1433">
        <v>1</v>
      </c>
      <c r="P188" s="1433">
        <v>1</v>
      </c>
      <c r="Q188" s="1433">
        <v>1</v>
      </c>
      <c r="R188" s="1433">
        <v>1</v>
      </c>
      <c r="S188" s="1433">
        <v>1</v>
      </c>
      <c r="T188" s="1433">
        <v>1</v>
      </c>
      <c r="U188" s="1433">
        <v>1</v>
      </c>
      <c r="V188" s="1438">
        <v>1</v>
      </c>
    </row>
    <row r="189" spans="1:22" ht="15" x14ac:dyDescent="0.25">
      <c r="A189" s="1298" t="s">
        <v>708</v>
      </c>
      <c r="B189" s="1290" t="s">
        <v>772</v>
      </c>
      <c r="C189" s="1290" t="s">
        <v>59</v>
      </c>
      <c r="D189" s="1433">
        <v>0</v>
      </c>
      <c r="E189" s="1433">
        <v>1</v>
      </c>
      <c r="F189" s="1433">
        <v>1</v>
      </c>
      <c r="G189" s="1433">
        <v>1</v>
      </c>
      <c r="H189" s="1433">
        <v>1</v>
      </c>
      <c r="I189" s="1433">
        <v>1</v>
      </c>
      <c r="J189" s="1433">
        <v>1</v>
      </c>
      <c r="K189" s="1433">
        <v>3</v>
      </c>
      <c r="L189" s="1433">
        <v>3</v>
      </c>
      <c r="M189" s="1433">
        <v>3</v>
      </c>
      <c r="N189" s="1433">
        <v>3</v>
      </c>
      <c r="O189" s="1433">
        <v>3</v>
      </c>
      <c r="P189" s="1433">
        <v>3</v>
      </c>
      <c r="Q189" s="1433">
        <v>3</v>
      </c>
      <c r="R189" s="1433">
        <v>3</v>
      </c>
      <c r="S189" s="1433">
        <v>3</v>
      </c>
      <c r="T189" s="1433">
        <v>2</v>
      </c>
      <c r="U189" s="1433">
        <v>2</v>
      </c>
      <c r="V189" s="1438">
        <v>2</v>
      </c>
    </row>
    <row r="190" spans="1:22" ht="15" x14ac:dyDescent="0.25">
      <c r="A190" s="1298" t="s">
        <v>708</v>
      </c>
      <c r="B190" s="1290" t="s">
        <v>772</v>
      </c>
      <c r="C190" s="1290" t="s">
        <v>754</v>
      </c>
      <c r="D190" s="1433">
        <v>0</v>
      </c>
      <c r="E190" s="1433">
        <v>1</v>
      </c>
      <c r="F190" s="1433">
        <v>1</v>
      </c>
      <c r="G190" s="1433">
        <v>1</v>
      </c>
      <c r="H190" s="1433">
        <v>1</v>
      </c>
      <c r="I190" s="1433">
        <v>1</v>
      </c>
      <c r="J190" s="1433">
        <v>1</v>
      </c>
      <c r="K190" s="1433">
        <v>1</v>
      </c>
      <c r="L190" s="1433">
        <v>1</v>
      </c>
      <c r="M190" s="1433">
        <v>1</v>
      </c>
      <c r="N190" s="1433">
        <v>1</v>
      </c>
      <c r="O190" s="1433">
        <v>1</v>
      </c>
      <c r="P190" s="1433">
        <v>1</v>
      </c>
      <c r="Q190" s="1433">
        <v>1</v>
      </c>
      <c r="R190" s="1433">
        <v>1</v>
      </c>
      <c r="S190" s="1433">
        <v>1</v>
      </c>
      <c r="T190" s="1433">
        <v>1</v>
      </c>
      <c r="U190" s="1433">
        <v>1</v>
      </c>
      <c r="V190" s="1438">
        <v>1</v>
      </c>
    </row>
    <row r="191" spans="1:22" ht="15" x14ac:dyDescent="0.25">
      <c r="A191" s="1298" t="s">
        <v>708</v>
      </c>
      <c r="B191" s="1290" t="s">
        <v>788</v>
      </c>
      <c r="C191" s="1290" t="s">
        <v>49</v>
      </c>
      <c r="D191" s="1433">
        <v>0</v>
      </c>
      <c r="E191" s="1433">
        <v>186</v>
      </c>
      <c r="F191" s="1433">
        <v>196</v>
      </c>
      <c r="G191" s="1433">
        <v>231</v>
      </c>
      <c r="H191" s="1433">
        <v>239</v>
      </c>
      <c r="I191" s="1433">
        <v>248</v>
      </c>
      <c r="J191" s="1433">
        <v>249</v>
      </c>
      <c r="K191" s="1433">
        <v>273</v>
      </c>
      <c r="L191" s="1433">
        <v>278</v>
      </c>
      <c r="M191" s="1433">
        <v>286</v>
      </c>
      <c r="N191" s="1433">
        <v>182</v>
      </c>
      <c r="O191" s="1433">
        <v>179</v>
      </c>
      <c r="P191" s="1433">
        <v>398</v>
      </c>
      <c r="Q191" s="1433">
        <v>383</v>
      </c>
      <c r="R191" s="1433">
        <v>417</v>
      </c>
      <c r="S191" s="1433">
        <v>433</v>
      </c>
      <c r="T191" s="1433">
        <v>352</v>
      </c>
      <c r="U191" s="1433">
        <v>342</v>
      </c>
      <c r="V191" s="1438">
        <v>364</v>
      </c>
    </row>
    <row r="192" spans="1:22" ht="15" x14ac:dyDescent="0.25">
      <c r="A192" s="1298" t="s">
        <v>708</v>
      </c>
      <c r="B192" s="1290" t="s">
        <v>788</v>
      </c>
      <c r="C192" s="1290" t="s">
        <v>35</v>
      </c>
      <c r="D192" s="1433">
        <v>424</v>
      </c>
      <c r="E192" s="1433">
        <v>208</v>
      </c>
      <c r="F192" s="1433">
        <v>187</v>
      </c>
      <c r="G192" s="1433">
        <v>147</v>
      </c>
      <c r="H192" s="1433">
        <v>145</v>
      </c>
      <c r="I192" s="1433">
        <v>146</v>
      </c>
      <c r="J192" s="1433">
        <v>139</v>
      </c>
      <c r="K192" s="1433">
        <v>116</v>
      </c>
      <c r="L192" s="1433">
        <v>108</v>
      </c>
      <c r="M192" s="1433">
        <v>109</v>
      </c>
      <c r="N192" s="1433">
        <v>180</v>
      </c>
      <c r="O192" s="1433">
        <v>197</v>
      </c>
      <c r="P192" s="1433">
        <v>179</v>
      </c>
      <c r="Q192" s="1433">
        <v>164</v>
      </c>
      <c r="R192" s="1433">
        <v>155</v>
      </c>
      <c r="S192" s="1433">
        <v>135</v>
      </c>
      <c r="T192" s="1433">
        <v>106</v>
      </c>
      <c r="U192" s="1433">
        <v>146</v>
      </c>
      <c r="V192" s="1438">
        <v>123</v>
      </c>
    </row>
    <row r="193" spans="1:22" ht="15" x14ac:dyDescent="0.25">
      <c r="A193" s="1298" t="s">
        <v>708</v>
      </c>
      <c r="B193" s="1290" t="s">
        <v>788</v>
      </c>
      <c r="C193" s="1290" t="s">
        <v>36</v>
      </c>
      <c r="D193" s="1433">
        <v>19</v>
      </c>
      <c r="E193" s="1433">
        <v>18</v>
      </c>
      <c r="F193" s="1433">
        <v>18</v>
      </c>
      <c r="G193" s="1433">
        <v>18</v>
      </c>
      <c r="H193" s="1433">
        <v>15</v>
      </c>
      <c r="I193" s="1433">
        <v>16</v>
      </c>
      <c r="J193" s="1433">
        <v>13</v>
      </c>
      <c r="K193" s="1433">
        <v>11</v>
      </c>
      <c r="L193" s="1433">
        <v>7</v>
      </c>
      <c r="M193" s="1433">
        <v>6</v>
      </c>
      <c r="N193" s="1433">
        <v>6</v>
      </c>
      <c r="O193" s="1433">
        <v>7</v>
      </c>
      <c r="P193" s="1433">
        <v>11</v>
      </c>
      <c r="Q193" s="1433">
        <v>10</v>
      </c>
      <c r="R193" s="1433">
        <v>8</v>
      </c>
      <c r="S193" s="1433">
        <v>7</v>
      </c>
      <c r="T193" s="1433">
        <v>8</v>
      </c>
      <c r="U193" s="1433">
        <v>7</v>
      </c>
      <c r="V193" s="1438">
        <v>3</v>
      </c>
    </row>
    <row r="194" spans="1:22" ht="15" x14ac:dyDescent="0.25">
      <c r="A194" s="1298" t="s">
        <v>708</v>
      </c>
      <c r="B194" s="1290" t="s">
        <v>788</v>
      </c>
      <c r="C194" s="1290" t="s">
        <v>37</v>
      </c>
      <c r="D194" s="1433">
        <v>42</v>
      </c>
      <c r="E194" s="1433">
        <v>38</v>
      </c>
      <c r="F194" s="1433">
        <v>37</v>
      </c>
      <c r="G194" s="1433">
        <v>23</v>
      </c>
      <c r="H194" s="1433">
        <v>23</v>
      </c>
      <c r="I194" s="1433">
        <v>25</v>
      </c>
      <c r="J194" s="1433">
        <v>30</v>
      </c>
      <c r="K194" s="1433">
        <v>31</v>
      </c>
      <c r="L194" s="1433">
        <v>28</v>
      </c>
      <c r="M194" s="1433">
        <v>23</v>
      </c>
      <c r="N194" s="1433">
        <v>21</v>
      </c>
      <c r="O194" s="1433">
        <v>23</v>
      </c>
      <c r="P194" s="1433">
        <v>31</v>
      </c>
      <c r="Q194" s="1433">
        <v>32</v>
      </c>
      <c r="R194" s="1433">
        <v>35</v>
      </c>
      <c r="S194" s="1433">
        <v>26</v>
      </c>
      <c r="T194" s="1433">
        <v>21</v>
      </c>
      <c r="U194" s="1433">
        <v>20</v>
      </c>
      <c r="V194" s="1438">
        <v>18</v>
      </c>
    </row>
    <row r="195" spans="1:22" ht="15" x14ac:dyDescent="0.25">
      <c r="A195" s="1298" t="s">
        <v>708</v>
      </c>
      <c r="B195" s="1290" t="s">
        <v>788</v>
      </c>
      <c r="C195" s="1290" t="s">
        <v>38</v>
      </c>
      <c r="D195" s="1433">
        <v>17</v>
      </c>
      <c r="E195" s="1433">
        <v>17</v>
      </c>
      <c r="F195" s="1433">
        <v>15</v>
      </c>
      <c r="G195" s="1433">
        <v>14</v>
      </c>
      <c r="H195" s="1433">
        <v>13</v>
      </c>
      <c r="I195" s="1433">
        <v>12</v>
      </c>
      <c r="J195" s="1433">
        <v>6</v>
      </c>
      <c r="K195" s="1433">
        <v>7</v>
      </c>
      <c r="L195" s="1433">
        <v>7</v>
      </c>
      <c r="M195" s="1433">
        <v>8</v>
      </c>
      <c r="N195" s="1433">
        <v>13</v>
      </c>
      <c r="O195" s="1433">
        <v>12</v>
      </c>
      <c r="P195" s="1433">
        <v>9</v>
      </c>
      <c r="Q195" s="1433">
        <v>9</v>
      </c>
      <c r="R195" s="1433">
        <v>8</v>
      </c>
      <c r="S195" s="1433">
        <v>9</v>
      </c>
      <c r="T195" s="1433">
        <v>9</v>
      </c>
      <c r="U195" s="1433">
        <v>7</v>
      </c>
      <c r="V195" s="1438">
        <v>12</v>
      </c>
    </row>
    <row r="196" spans="1:22" ht="15" x14ac:dyDescent="0.25">
      <c r="A196" s="1298" t="s">
        <v>708</v>
      </c>
      <c r="B196" s="1290" t="s">
        <v>788</v>
      </c>
      <c r="C196" s="1290" t="s">
        <v>39</v>
      </c>
      <c r="D196" s="1433">
        <v>6</v>
      </c>
      <c r="E196" s="1433">
        <v>5</v>
      </c>
      <c r="F196" s="1433">
        <v>5</v>
      </c>
      <c r="G196" s="1433">
        <v>4</v>
      </c>
      <c r="H196" s="1433">
        <v>4</v>
      </c>
      <c r="I196" s="1433">
        <v>4</v>
      </c>
      <c r="J196" s="1433">
        <v>4</v>
      </c>
      <c r="K196" s="1433">
        <v>4</v>
      </c>
      <c r="L196" s="1433">
        <v>4</v>
      </c>
      <c r="M196" s="1433">
        <v>4</v>
      </c>
      <c r="N196" s="1433">
        <v>4</v>
      </c>
      <c r="O196" s="1433">
        <v>4</v>
      </c>
      <c r="P196" s="1433">
        <v>6</v>
      </c>
      <c r="Q196" s="1433">
        <v>6</v>
      </c>
      <c r="R196" s="1433">
        <v>6</v>
      </c>
      <c r="S196" s="1433">
        <v>6</v>
      </c>
      <c r="T196" s="1433">
        <v>4</v>
      </c>
      <c r="U196" s="1433">
        <v>4</v>
      </c>
      <c r="V196" s="1438">
        <v>6</v>
      </c>
    </row>
    <row r="197" spans="1:22" ht="15" x14ac:dyDescent="0.25">
      <c r="A197" s="1298" t="s">
        <v>708</v>
      </c>
      <c r="B197" s="1290" t="s">
        <v>788</v>
      </c>
      <c r="C197" s="1290" t="s">
        <v>40</v>
      </c>
      <c r="D197" s="1433">
        <v>1</v>
      </c>
      <c r="E197" s="1433">
        <v>1</v>
      </c>
      <c r="F197" s="1433">
        <v>1</v>
      </c>
      <c r="G197" s="1433">
        <v>1</v>
      </c>
      <c r="H197" s="1433">
        <v>1</v>
      </c>
      <c r="I197" s="1433">
        <v>1</v>
      </c>
      <c r="J197" s="1433">
        <v>1</v>
      </c>
      <c r="K197" s="1433">
        <v>1</v>
      </c>
      <c r="L197" s="1433">
        <v>2</v>
      </c>
      <c r="M197" s="1433">
        <v>2</v>
      </c>
      <c r="N197" s="1433">
        <v>1</v>
      </c>
      <c r="O197" s="1433">
        <v>1</v>
      </c>
      <c r="P197" s="1433">
        <v>2</v>
      </c>
      <c r="Q197" s="1433">
        <v>2</v>
      </c>
      <c r="R197" s="1433">
        <v>2</v>
      </c>
      <c r="S197" s="1433">
        <v>2</v>
      </c>
      <c r="T197" s="1433">
        <v>1</v>
      </c>
      <c r="U197" s="1433">
        <v>1</v>
      </c>
      <c r="V197" s="1438">
        <v>2</v>
      </c>
    </row>
    <row r="198" spans="1:22" ht="15" x14ac:dyDescent="0.25">
      <c r="A198" s="1298" t="s">
        <v>708</v>
      </c>
      <c r="B198" s="1290" t="s">
        <v>788</v>
      </c>
      <c r="C198" s="1290" t="s">
        <v>59</v>
      </c>
      <c r="D198" s="1433">
        <v>509</v>
      </c>
      <c r="E198" s="1433">
        <v>473</v>
      </c>
      <c r="F198" s="1433">
        <v>459</v>
      </c>
      <c r="G198" s="1433">
        <v>438</v>
      </c>
      <c r="H198" s="1433">
        <v>440</v>
      </c>
      <c r="I198" s="1433">
        <v>452</v>
      </c>
      <c r="J198" s="1433">
        <v>442</v>
      </c>
      <c r="K198" s="1433">
        <v>443</v>
      </c>
      <c r="L198" s="1433">
        <v>434</v>
      </c>
      <c r="M198" s="1433">
        <v>438</v>
      </c>
      <c r="N198" s="1433">
        <v>407</v>
      </c>
      <c r="O198" s="1433">
        <v>423</v>
      </c>
      <c r="P198" s="1433">
        <v>636</v>
      </c>
      <c r="Q198" s="1433">
        <v>606</v>
      </c>
      <c r="R198" s="1433">
        <v>631</v>
      </c>
      <c r="S198" s="1433">
        <v>618</v>
      </c>
      <c r="T198" s="1433">
        <v>501</v>
      </c>
      <c r="U198" s="1433">
        <v>527</v>
      </c>
      <c r="V198" s="1438">
        <v>528</v>
      </c>
    </row>
    <row r="199" spans="1:22" ht="15" x14ac:dyDescent="0.25">
      <c r="A199" s="1298" t="s">
        <v>708</v>
      </c>
      <c r="B199" s="1290" t="s">
        <v>788</v>
      </c>
      <c r="C199" s="1290" t="s">
        <v>754</v>
      </c>
      <c r="D199" s="1433">
        <v>509</v>
      </c>
      <c r="E199" s="1433">
        <v>287</v>
      </c>
      <c r="F199" s="1433">
        <v>263</v>
      </c>
      <c r="G199" s="1433">
        <v>207</v>
      </c>
      <c r="H199" s="1433">
        <v>201</v>
      </c>
      <c r="I199" s="1433">
        <v>204</v>
      </c>
      <c r="J199" s="1433">
        <v>193</v>
      </c>
      <c r="K199" s="1433">
        <v>170</v>
      </c>
      <c r="L199" s="1433">
        <v>156</v>
      </c>
      <c r="M199" s="1433">
        <v>152</v>
      </c>
      <c r="N199" s="1433">
        <v>225</v>
      </c>
      <c r="O199" s="1433">
        <v>244</v>
      </c>
      <c r="P199" s="1433">
        <v>238</v>
      </c>
      <c r="Q199" s="1433">
        <v>223</v>
      </c>
      <c r="R199" s="1433">
        <v>214</v>
      </c>
      <c r="S199" s="1433">
        <v>185</v>
      </c>
      <c r="T199" s="1433">
        <v>149</v>
      </c>
      <c r="U199" s="1433">
        <v>185</v>
      </c>
      <c r="V199" s="1438">
        <v>164</v>
      </c>
    </row>
    <row r="200" spans="1:22" ht="15" x14ac:dyDescent="0.25">
      <c r="A200" s="1298" t="s">
        <v>708</v>
      </c>
      <c r="B200" s="1290" t="s">
        <v>789</v>
      </c>
      <c r="C200" s="1290" t="s">
        <v>49</v>
      </c>
      <c r="D200" s="1433">
        <v>0</v>
      </c>
      <c r="E200" s="1433">
        <v>0</v>
      </c>
      <c r="F200" s="1433">
        <v>0</v>
      </c>
      <c r="G200" s="1433">
        <v>0</v>
      </c>
      <c r="H200" s="1433">
        <v>0</v>
      </c>
      <c r="I200" s="1433">
        <v>0</v>
      </c>
      <c r="J200" s="1433">
        <v>0</v>
      </c>
      <c r="K200" s="1433">
        <v>0</v>
      </c>
      <c r="L200" s="1433">
        <v>0</v>
      </c>
      <c r="M200" s="1433">
        <v>120</v>
      </c>
      <c r="N200" s="1433">
        <v>124</v>
      </c>
      <c r="O200" s="1433">
        <v>111</v>
      </c>
      <c r="P200" s="1433">
        <v>111</v>
      </c>
      <c r="Q200" s="1433">
        <v>120</v>
      </c>
      <c r="R200" s="1433">
        <v>131</v>
      </c>
      <c r="S200" s="1433">
        <v>135</v>
      </c>
      <c r="T200" s="1433">
        <v>135</v>
      </c>
      <c r="U200" s="1433">
        <v>130</v>
      </c>
      <c r="V200" s="1438">
        <v>238</v>
      </c>
    </row>
    <row r="201" spans="1:22" ht="15" x14ac:dyDescent="0.25">
      <c r="A201" s="1298" t="s">
        <v>708</v>
      </c>
      <c r="B201" s="1290" t="s">
        <v>789</v>
      </c>
      <c r="C201" s="1290" t="s">
        <v>35</v>
      </c>
      <c r="D201" s="1433">
        <v>0</v>
      </c>
      <c r="E201" s="1433">
        <v>0</v>
      </c>
      <c r="F201" s="1433">
        <v>0</v>
      </c>
      <c r="G201" s="1433">
        <v>0</v>
      </c>
      <c r="H201" s="1433">
        <v>0</v>
      </c>
      <c r="I201" s="1433">
        <v>0</v>
      </c>
      <c r="J201" s="1433">
        <v>0</v>
      </c>
      <c r="K201" s="1433">
        <v>6</v>
      </c>
      <c r="L201" s="1433">
        <v>13</v>
      </c>
      <c r="M201" s="1433">
        <v>64</v>
      </c>
      <c r="N201" s="1433">
        <v>70</v>
      </c>
      <c r="O201" s="1433">
        <v>69</v>
      </c>
      <c r="P201" s="1433">
        <v>60</v>
      </c>
      <c r="Q201" s="1433">
        <v>49</v>
      </c>
      <c r="R201" s="1433">
        <v>45</v>
      </c>
      <c r="S201" s="1433">
        <v>48</v>
      </c>
      <c r="T201" s="1433">
        <v>57</v>
      </c>
      <c r="U201" s="1433">
        <v>50</v>
      </c>
      <c r="V201" s="1438">
        <v>93</v>
      </c>
    </row>
    <row r="202" spans="1:22" ht="15" x14ac:dyDescent="0.25">
      <c r="A202" s="1298" t="s">
        <v>708</v>
      </c>
      <c r="B202" s="1290" t="s">
        <v>789</v>
      </c>
      <c r="C202" s="1290" t="s">
        <v>36</v>
      </c>
      <c r="D202" s="1433">
        <v>0</v>
      </c>
      <c r="E202" s="1433">
        <v>0</v>
      </c>
      <c r="F202" s="1433">
        <v>0</v>
      </c>
      <c r="G202" s="1433">
        <v>0</v>
      </c>
      <c r="H202" s="1433">
        <v>0</v>
      </c>
      <c r="I202" s="1433">
        <v>0</v>
      </c>
      <c r="J202" s="1433">
        <v>0</v>
      </c>
      <c r="K202" s="1433">
        <v>0</v>
      </c>
      <c r="L202" s="1433">
        <v>0</v>
      </c>
      <c r="M202" s="1433">
        <v>0</v>
      </c>
      <c r="N202" s="1433">
        <v>0</v>
      </c>
      <c r="O202" s="1433">
        <v>1</v>
      </c>
      <c r="P202" s="1433">
        <v>1</v>
      </c>
      <c r="Q202" s="1433">
        <v>1</v>
      </c>
      <c r="R202" s="1433">
        <v>1</v>
      </c>
      <c r="S202" s="1433">
        <v>2</v>
      </c>
      <c r="T202" s="1433">
        <v>3</v>
      </c>
      <c r="U202" s="1433">
        <v>5</v>
      </c>
      <c r="V202" s="1438">
        <v>9</v>
      </c>
    </row>
    <row r="203" spans="1:22" ht="15" x14ac:dyDescent="0.25">
      <c r="A203" s="1298" t="s">
        <v>708</v>
      </c>
      <c r="B203" s="1290" t="s">
        <v>789</v>
      </c>
      <c r="C203" s="1290" t="s">
        <v>37</v>
      </c>
      <c r="D203" s="1433">
        <v>0</v>
      </c>
      <c r="E203" s="1433">
        <v>0</v>
      </c>
      <c r="F203" s="1433">
        <v>0</v>
      </c>
      <c r="G203" s="1433">
        <v>0</v>
      </c>
      <c r="H203" s="1433">
        <v>0</v>
      </c>
      <c r="I203" s="1433">
        <v>0</v>
      </c>
      <c r="J203" s="1433">
        <v>0</v>
      </c>
      <c r="K203" s="1433">
        <v>0</v>
      </c>
      <c r="L203" s="1433">
        <v>7</v>
      </c>
      <c r="M203" s="1433">
        <v>12</v>
      </c>
      <c r="N203" s="1433">
        <v>16</v>
      </c>
      <c r="O203" s="1433">
        <v>18</v>
      </c>
      <c r="P203" s="1433">
        <v>20</v>
      </c>
      <c r="Q203" s="1433">
        <v>18</v>
      </c>
      <c r="R203" s="1433">
        <v>16</v>
      </c>
      <c r="S203" s="1433">
        <v>16</v>
      </c>
      <c r="T203" s="1433">
        <v>19</v>
      </c>
      <c r="U203" s="1433">
        <v>19</v>
      </c>
      <c r="V203" s="1438">
        <v>21</v>
      </c>
    </row>
    <row r="204" spans="1:22" ht="15" x14ac:dyDescent="0.25">
      <c r="A204" s="1298" t="s">
        <v>708</v>
      </c>
      <c r="B204" s="1290" t="s">
        <v>789</v>
      </c>
      <c r="C204" s="1290" t="s">
        <v>38</v>
      </c>
      <c r="D204" s="1433">
        <v>0</v>
      </c>
      <c r="E204" s="1433">
        <v>0</v>
      </c>
      <c r="F204" s="1433">
        <v>0</v>
      </c>
      <c r="G204" s="1433">
        <v>0</v>
      </c>
      <c r="H204" s="1433">
        <v>0</v>
      </c>
      <c r="I204" s="1433">
        <v>0</v>
      </c>
      <c r="J204" s="1433">
        <v>0</v>
      </c>
      <c r="K204" s="1433">
        <v>1</v>
      </c>
      <c r="L204" s="1433">
        <v>1</v>
      </c>
      <c r="M204" s="1433">
        <v>4</v>
      </c>
      <c r="N204" s="1433">
        <v>8</v>
      </c>
      <c r="O204" s="1433">
        <v>8</v>
      </c>
      <c r="P204" s="1433">
        <v>8</v>
      </c>
      <c r="Q204" s="1433">
        <v>7</v>
      </c>
      <c r="R204" s="1433">
        <v>9</v>
      </c>
      <c r="S204" s="1433">
        <v>12</v>
      </c>
      <c r="T204" s="1433">
        <v>9</v>
      </c>
      <c r="U204" s="1433">
        <v>9</v>
      </c>
      <c r="V204" s="1438">
        <v>11</v>
      </c>
    </row>
    <row r="205" spans="1:22" ht="15" x14ac:dyDescent="0.25">
      <c r="A205" s="1298" t="s">
        <v>708</v>
      </c>
      <c r="B205" s="1290" t="s">
        <v>789</v>
      </c>
      <c r="C205" s="1290" t="s">
        <v>39</v>
      </c>
      <c r="D205" s="1433">
        <v>0</v>
      </c>
      <c r="E205" s="1433">
        <v>0</v>
      </c>
      <c r="F205" s="1433">
        <v>0</v>
      </c>
      <c r="G205" s="1433">
        <v>0</v>
      </c>
      <c r="H205" s="1433">
        <v>0</v>
      </c>
      <c r="I205" s="1433">
        <v>0</v>
      </c>
      <c r="J205" s="1433">
        <v>0</v>
      </c>
      <c r="K205" s="1433">
        <v>1</v>
      </c>
      <c r="L205" s="1433">
        <v>2</v>
      </c>
      <c r="M205" s="1433">
        <v>3</v>
      </c>
      <c r="N205" s="1433">
        <v>5</v>
      </c>
      <c r="O205" s="1433">
        <v>5</v>
      </c>
      <c r="P205" s="1433">
        <v>6</v>
      </c>
      <c r="Q205" s="1433">
        <v>6</v>
      </c>
      <c r="R205" s="1433">
        <v>4</v>
      </c>
      <c r="S205" s="1433">
        <v>4</v>
      </c>
      <c r="T205" s="1433">
        <v>4</v>
      </c>
      <c r="U205" s="1433">
        <v>4</v>
      </c>
      <c r="V205" s="1438">
        <v>3</v>
      </c>
    </row>
    <row r="206" spans="1:22" ht="15" x14ac:dyDescent="0.25">
      <c r="A206" s="1298" t="s">
        <v>708</v>
      </c>
      <c r="B206" s="1290" t="s">
        <v>789</v>
      </c>
      <c r="C206" s="1290" t="s">
        <v>40</v>
      </c>
      <c r="D206" s="1433">
        <v>0</v>
      </c>
      <c r="E206" s="1433">
        <v>0</v>
      </c>
      <c r="F206" s="1433">
        <v>0</v>
      </c>
      <c r="G206" s="1433">
        <v>0</v>
      </c>
      <c r="H206" s="1433">
        <v>0</v>
      </c>
      <c r="I206" s="1433">
        <v>0</v>
      </c>
      <c r="J206" s="1433">
        <v>0</v>
      </c>
      <c r="K206" s="1433">
        <v>0</v>
      </c>
      <c r="L206" s="1433">
        <v>0</v>
      </c>
      <c r="M206" s="1433">
        <v>0</v>
      </c>
      <c r="N206" s="1433">
        <v>0</v>
      </c>
      <c r="O206" s="1433">
        <v>0</v>
      </c>
      <c r="P206" s="1433">
        <v>0</v>
      </c>
      <c r="Q206" s="1433">
        <v>0</v>
      </c>
      <c r="R206" s="1433">
        <v>0</v>
      </c>
      <c r="S206" s="1433">
        <v>0</v>
      </c>
      <c r="T206" s="1433">
        <v>0</v>
      </c>
      <c r="U206" s="1433">
        <v>0</v>
      </c>
      <c r="V206" s="1438">
        <v>1</v>
      </c>
    </row>
    <row r="207" spans="1:22" ht="15" x14ac:dyDescent="0.25">
      <c r="A207" s="1298" t="s">
        <v>708</v>
      </c>
      <c r="B207" s="1290" t="s">
        <v>789</v>
      </c>
      <c r="C207" s="1290" t="s">
        <v>59</v>
      </c>
      <c r="D207" s="1433">
        <v>0</v>
      </c>
      <c r="E207" s="1433">
        <v>0</v>
      </c>
      <c r="F207" s="1433">
        <v>0</v>
      </c>
      <c r="G207" s="1433">
        <v>0</v>
      </c>
      <c r="H207" s="1433">
        <v>0</v>
      </c>
      <c r="I207" s="1433">
        <v>0</v>
      </c>
      <c r="J207" s="1433">
        <v>0</v>
      </c>
      <c r="K207" s="1433">
        <v>8</v>
      </c>
      <c r="L207" s="1433">
        <v>23</v>
      </c>
      <c r="M207" s="1433">
        <v>203</v>
      </c>
      <c r="N207" s="1433">
        <v>223</v>
      </c>
      <c r="O207" s="1433">
        <v>212</v>
      </c>
      <c r="P207" s="1433">
        <v>206</v>
      </c>
      <c r="Q207" s="1433">
        <v>201</v>
      </c>
      <c r="R207" s="1433">
        <v>206</v>
      </c>
      <c r="S207" s="1433">
        <v>217</v>
      </c>
      <c r="T207" s="1433">
        <v>227</v>
      </c>
      <c r="U207" s="1433">
        <v>217</v>
      </c>
      <c r="V207" s="1438">
        <v>376</v>
      </c>
    </row>
    <row r="208" spans="1:22" ht="15" x14ac:dyDescent="0.25">
      <c r="A208" s="1298" t="s">
        <v>708</v>
      </c>
      <c r="B208" s="1290" t="s">
        <v>789</v>
      </c>
      <c r="C208" s="1290" t="s">
        <v>754</v>
      </c>
      <c r="D208" s="1433">
        <v>0</v>
      </c>
      <c r="E208" s="1433">
        <v>0</v>
      </c>
      <c r="F208" s="1433">
        <v>0</v>
      </c>
      <c r="G208" s="1433">
        <v>0</v>
      </c>
      <c r="H208" s="1433">
        <v>0</v>
      </c>
      <c r="I208" s="1433">
        <v>0</v>
      </c>
      <c r="J208" s="1433">
        <v>0</v>
      </c>
      <c r="K208" s="1433">
        <v>8</v>
      </c>
      <c r="L208" s="1433">
        <v>23</v>
      </c>
      <c r="M208" s="1433">
        <v>83</v>
      </c>
      <c r="N208" s="1433">
        <v>99</v>
      </c>
      <c r="O208" s="1433">
        <v>101</v>
      </c>
      <c r="P208" s="1433">
        <v>95</v>
      </c>
      <c r="Q208" s="1433">
        <v>81</v>
      </c>
      <c r="R208" s="1433">
        <v>75</v>
      </c>
      <c r="S208" s="1433">
        <v>82</v>
      </c>
      <c r="T208" s="1433">
        <v>92</v>
      </c>
      <c r="U208" s="1433">
        <v>87</v>
      </c>
      <c r="V208" s="1438">
        <v>138</v>
      </c>
    </row>
    <row r="209" spans="1:22" ht="15" x14ac:dyDescent="0.25">
      <c r="A209" s="1298" t="s">
        <v>708</v>
      </c>
      <c r="B209" s="1290" t="s">
        <v>790</v>
      </c>
      <c r="C209" s="1290" t="s">
        <v>49</v>
      </c>
      <c r="D209" s="1433">
        <v>0</v>
      </c>
      <c r="E209" s="1433">
        <v>97</v>
      </c>
      <c r="F209" s="1433">
        <v>119</v>
      </c>
      <c r="G209" s="1433">
        <v>163</v>
      </c>
      <c r="H209" s="1433">
        <v>173</v>
      </c>
      <c r="I209" s="1433">
        <v>184</v>
      </c>
      <c r="J209" s="1433">
        <v>181</v>
      </c>
      <c r="K209" s="1433">
        <v>191</v>
      </c>
      <c r="L209" s="1433">
        <v>203</v>
      </c>
      <c r="M209" s="1433">
        <v>417</v>
      </c>
      <c r="N209" s="1433">
        <v>358</v>
      </c>
      <c r="O209" s="1433">
        <v>357</v>
      </c>
      <c r="P209" s="1433">
        <v>441</v>
      </c>
      <c r="Q209" s="1433">
        <v>439</v>
      </c>
      <c r="R209" s="1433">
        <v>475</v>
      </c>
      <c r="S209" s="1433">
        <v>487</v>
      </c>
      <c r="T209" s="1433">
        <v>387</v>
      </c>
      <c r="U209" s="1433">
        <v>384</v>
      </c>
      <c r="V209" s="1438">
        <v>0</v>
      </c>
    </row>
    <row r="210" spans="1:22" ht="15" x14ac:dyDescent="0.25">
      <c r="A210" s="1298" t="s">
        <v>708</v>
      </c>
      <c r="B210" s="1290" t="s">
        <v>790</v>
      </c>
      <c r="C210" s="1290" t="s">
        <v>35</v>
      </c>
      <c r="D210" s="1433">
        <v>285</v>
      </c>
      <c r="E210" s="1433">
        <v>178</v>
      </c>
      <c r="F210" s="1433">
        <v>153</v>
      </c>
      <c r="G210" s="1433">
        <v>109</v>
      </c>
      <c r="H210" s="1433">
        <v>121</v>
      </c>
      <c r="I210" s="1433">
        <v>133</v>
      </c>
      <c r="J210" s="1433">
        <v>96</v>
      </c>
      <c r="K210" s="1433">
        <v>95</v>
      </c>
      <c r="L210" s="1433">
        <v>105</v>
      </c>
      <c r="M210" s="1433">
        <v>143</v>
      </c>
      <c r="N210" s="1433">
        <v>140</v>
      </c>
      <c r="O210" s="1433">
        <v>169</v>
      </c>
      <c r="P210" s="1433">
        <v>214</v>
      </c>
      <c r="Q210" s="1433">
        <v>180</v>
      </c>
      <c r="R210" s="1433">
        <v>137</v>
      </c>
      <c r="S210" s="1433">
        <v>145</v>
      </c>
      <c r="T210" s="1433">
        <v>124</v>
      </c>
      <c r="U210" s="1433">
        <v>132</v>
      </c>
      <c r="V210" s="1438">
        <v>0</v>
      </c>
    </row>
    <row r="211" spans="1:22" ht="15" x14ac:dyDescent="0.25">
      <c r="A211" s="1298" t="s">
        <v>708</v>
      </c>
      <c r="B211" s="1290" t="s">
        <v>790</v>
      </c>
      <c r="C211" s="1290" t="s">
        <v>36</v>
      </c>
      <c r="D211" s="1433">
        <v>11</v>
      </c>
      <c r="E211" s="1433">
        <v>14</v>
      </c>
      <c r="F211" s="1433">
        <v>20</v>
      </c>
      <c r="G211" s="1433">
        <v>18</v>
      </c>
      <c r="H211" s="1433">
        <v>18</v>
      </c>
      <c r="I211" s="1433">
        <v>16</v>
      </c>
      <c r="J211" s="1433">
        <v>8</v>
      </c>
      <c r="K211" s="1433">
        <v>7</v>
      </c>
      <c r="L211" s="1433">
        <v>6</v>
      </c>
      <c r="M211" s="1433">
        <v>12</v>
      </c>
      <c r="N211" s="1433">
        <v>7</v>
      </c>
      <c r="O211" s="1433">
        <v>3</v>
      </c>
      <c r="P211" s="1433">
        <v>5</v>
      </c>
      <c r="Q211" s="1433">
        <v>4</v>
      </c>
      <c r="R211" s="1433">
        <v>2</v>
      </c>
      <c r="S211" s="1433">
        <v>2</v>
      </c>
      <c r="T211" s="1433">
        <v>1</v>
      </c>
      <c r="U211" s="1433">
        <v>2</v>
      </c>
      <c r="V211" s="1438">
        <v>0</v>
      </c>
    </row>
    <row r="212" spans="1:22" ht="15" x14ac:dyDescent="0.25">
      <c r="A212" s="1298" t="s">
        <v>708</v>
      </c>
      <c r="B212" s="1290" t="s">
        <v>790</v>
      </c>
      <c r="C212" s="1290" t="s">
        <v>37</v>
      </c>
      <c r="D212" s="1433">
        <v>43</v>
      </c>
      <c r="E212" s="1433">
        <v>43</v>
      </c>
      <c r="F212" s="1433">
        <v>42</v>
      </c>
      <c r="G212" s="1433">
        <v>35</v>
      </c>
      <c r="H212" s="1433">
        <v>34</v>
      </c>
      <c r="I212" s="1433">
        <v>35</v>
      </c>
      <c r="J212" s="1433">
        <v>29</v>
      </c>
      <c r="K212" s="1433">
        <v>27</v>
      </c>
      <c r="L212" s="1433">
        <v>20</v>
      </c>
      <c r="M212" s="1433">
        <v>36</v>
      </c>
      <c r="N212" s="1433">
        <v>23</v>
      </c>
      <c r="O212" s="1433">
        <v>26</v>
      </c>
      <c r="P212" s="1433">
        <v>25</v>
      </c>
      <c r="Q212" s="1433">
        <v>26</v>
      </c>
      <c r="R212" s="1433">
        <v>24</v>
      </c>
      <c r="S212" s="1433">
        <v>20</v>
      </c>
      <c r="T212" s="1433">
        <v>17</v>
      </c>
      <c r="U212" s="1433">
        <v>17</v>
      </c>
      <c r="V212" s="1438">
        <v>0</v>
      </c>
    </row>
    <row r="213" spans="1:22" ht="15" x14ac:dyDescent="0.25">
      <c r="A213" s="1298" t="s">
        <v>708</v>
      </c>
      <c r="B213" s="1290" t="s">
        <v>790</v>
      </c>
      <c r="C213" s="1290" t="s">
        <v>38</v>
      </c>
      <c r="D213" s="1433">
        <v>20</v>
      </c>
      <c r="E213" s="1433">
        <v>19</v>
      </c>
      <c r="F213" s="1433">
        <v>19</v>
      </c>
      <c r="G213" s="1433">
        <v>18</v>
      </c>
      <c r="H213" s="1433">
        <v>16</v>
      </c>
      <c r="I213" s="1433">
        <v>15</v>
      </c>
      <c r="J213" s="1433">
        <v>15</v>
      </c>
      <c r="K213" s="1433">
        <v>15</v>
      </c>
      <c r="L213" s="1433">
        <v>14</v>
      </c>
      <c r="M213" s="1433">
        <v>23</v>
      </c>
      <c r="N213" s="1433">
        <v>21</v>
      </c>
      <c r="O213" s="1433">
        <v>17</v>
      </c>
      <c r="P213" s="1433">
        <v>20</v>
      </c>
      <c r="Q213" s="1433">
        <v>20</v>
      </c>
      <c r="R213" s="1433">
        <v>18</v>
      </c>
      <c r="S213" s="1433">
        <v>16</v>
      </c>
      <c r="T213" s="1433">
        <v>13</v>
      </c>
      <c r="U213" s="1433">
        <v>14</v>
      </c>
      <c r="V213" s="1438">
        <v>0</v>
      </c>
    </row>
    <row r="214" spans="1:22" ht="15" x14ac:dyDescent="0.25">
      <c r="A214" s="1298" t="s">
        <v>708</v>
      </c>
      <c r="B214" s="1290" t="s">
        <v>790</v>
      </c>
      <c r="C214" s="1290" t="s">
        <v>39</v>
      </c>
      <c r="D214" s="1433">
        <v>5</v>
      </c>
      <c r="E214" s="1433">
        <v>5</v>
      </c>
      <c r="F214" s="1433">
        <v>5</v>
      </c>
      <c r="G214" s="1433">
        <v>5</v>
      </c>
      <c r="H214" s="1433">
        <v>5</v>
      </c>
      <c r="I214" s="1433">
        <v>5</v>
      </c>
      <c r="J214" s="1433">
        <v>5</v>
      </c>
      <c r="K214" s="1433">
        <v>5</v>
      </c>
      <c r="L214" s="1433">
        <v>5</v>
      </c>
      <c r="M214" s="1433">
        <v>9</v>
      </c>
      <c r="N214" s="1433">
        <v>8</v>
      </c>
      <c r="O214" s="1433">
        <v>9</v>
      </c>
      <c r="P214" s="1433">
        <v>8</v>
      </c>
      <c r="Q214" s="1433">
        <v>8</v>
      </c>
      <c r="R214" s="1433">
        <v>7</v>
      </c>
      <c r="S214" s="1433">
        <v>7</v>
      </c>
      <c r="T214" s="1433">
        <v>6</v>
      </c>
      <c r="U214" s="1433">
        <v>5</v>
      </c>
      <c r="V214" s="1438">
        <v>0</v>
      </c>
    </row>
    <row r="215" spans="1:22" ht="15" x14ac:dyDescent="0.25">
      <c r="A215" s="1298" t="s">
        <v>708</v>
      </c>
      <c r="B215" s="1290" t="s">
        <v>790</v>
      </c>
      <c r="C215" s="1290" t="s">
        <v>40</v>
      </c>
      <c r="D215" s="1433">
        <v>3</v>
      </c>
      <c r="E215" s="1433">
        <v>3</v>
      </c>
      <c r="F215" s="1433">
        <v>3</v>
      </c>
      <c r="G215" s="1433">
        <v>3</v>
      </c>
      <c r="H215" s="1433">
        <v>3</v>
      </c>
      <c r="I215" s="1433">
        <v>3</v>
      </c>
      <c r="J215" s="1433">
        <v>2</v>
      </c>
      <c r="K215" s="1433">
        <v>2</v>
      </c>
      <c r="L215" s="1433">
        <v>2</v>
      </c>
      <c r="M215" s="1433">
        <v>4</v>
      </c>
      <c r="N215" s="1433">
        <v>3</v>
      </c>
      <c r="O215" s="1433">
        <v>3</v>
      </c>
      <c r="P215" s="1433">
        <v>5</v>
      </c>
      <c r="Q215" s="1433">
        <v>5</v>
      </c>
      <c r="R215" s="1433">
        <v>4</v>
      </c>
      <c r="S215" s="1433">
        <v>4</v>
      </c>
      <c r="T215" s="1433">
        <v>3</v>
      </c>
      <c r="U215" s="1433">
        <v>3</v>
      </c>
      <c r="V215" s="1438">
        <v>0</v>
      </c>
    </row>
    <row r="216" spans="1:22" ht="15" x14ac:dyDescent="0.25">
      <c r="A216" s="1298" t="s">
        <v>708</v>
      </c>
      <c r="B216" s="1290" t="s">
        <v>790</v>
      </c>
      <c r="C216" s="1290" t="s">
        <v>59</v>
      </c>
      <c r="D216" s="1433">
        <v>367</v>
      </c>
      <c r="E216" s="1433">
        <v>359</v>
      </c>
      <c r="F216" s="1433">
        <v>361</v>
      </c>
      <c r="G216" s="1433">
        <v>351</v>
      </c>
      <c r="H216" s="1433">
        <v>370</v>
      </c>
      <c r="I216" s="1433">
        <v>391</v>
      </c>
      <c r="J216" s="1433">
        <v>336</v>
      </c>
      <c r="K216" s="1433">
        <v>342</v>
      </c>
      <c r="L216" s="1433">
        <v>355</v>
      </c>
      <c r="M216" s="1433">
        <v>644</v>
      </c>
      <c r="N216" s="1433">
        <v>560</v>
      </c>
      <c r="O216" s="1433">
        <v>584</v>
      </c>
      <c r="P216" s="1433">
        <v>718</v>
      </c>
      <c r="Q216" s="1433">
        <v>682</v>
      </c>
      <c r="R216" s="1433">
        <v>667</v>
      </c>
      <c r="S216" s="1433">
        <v>681</v>
      </c>
      <c r="T216" s="1433">
        <v>551</v>
      </c>
      <c r="U216" s="1433">
        <v>557</v>
      </c>
      <c r="V216" s="1438">
        <v>0</v>
      </c>
    </row>
    <row r="217" spans="1:22" ht="15" x14ac:dyDescent="0.25">
      <c r="A217" s="1298" t="s">
        <v>708</v>
      </c>
      <c r="B217" s="1290" t="s">
        <v>790</v>
      </c>
      <c r="C217" s="1290" t="s">
        <v>754</v>
      </c>
      <c r="D217" s="1433">
        <v>367</v>
      </c>
      <c r="E217" s="1433">
        <v>262</v>
      </c>
      <c r="F217" s="1433">
        <v>242</v>
      </c>
      <c r="G217" s="1433">
        <v>188</v>
      </c>
      <c r="H217" s="1433">
        <v>197</v>
      </c>
      <c r="I217" s="1433">
        <v>207</v>
      </c>
      <c r="J217" s="1433">
        <v>155</v>
      </c>
      <c r="K217" s="1433">
        <v>151</v>
      </c>
      <c r="L217" s="1433">
        <v>152</v>
      </c>
      <c r="M217" s="1433">
        <v>227</v>
      </c>
      <c r="N217" s="1433">
        <v>202</v>
      </c>
      <c r="O217" s="1433">
        <v>227</v>
      </c>
      <c r="P217" s="1433">
        <v>277</v>
      </c>
      <c r="Q217" s="1433">
        <v>243</v>
      </c>
      <c r="R217" s="1433">
        <v>192</v>
      </c>
      <c r="S217" s="1433">
        <v>194</v>
      </c>
      <c r="T217" s="1433">
        <v>164</v>
      </c>
      <c r="U217" s="1433">
        <v>173</v>
      </c>
      <c r="V217" s="1438">
        <v>0</v>
      </c>
    </row>
    <row r="218" spans="1:22" ht="15" x14ac:dyDescent="0.25">
      <c r="A218" s="1298" t="s">
        <v>708</v>
      </c>
      <c r="B218" s="1290" t="s">
        <v>791</v>
      </c>
      <c r="C218" s="1290" t="s">
        <v>49</v>
      </c>
      <c r="D218" s="1433">
        <v>0</v>
      </c>
      <c r="E218" s="1433">
        <v>0</v>
      </c>
      <c r="F218" s="1433">
        <v>0</v>
      </c>
      <c r="G218" s="1433">
        <v>0</v>
      </c>
      <c r="H218" s="1433">
        <v>0</v>
      </c>
      <c r="I218" s="1433">
        <v>0</v>
      </c>
      <c r="J218" s="1433">
        <v>0</v>
      </c>
      <c r="K218" s="1433">
        <v>0</v>
      </c>
      <c r="L218" s="1433">
        <v>0</v>
      </c>
      <c r="M218" s="1433">
        <v>0</v>
      </c>
      <c r="N218" s="1433">
        <v>0</v>
      </c>
      <c r="O218" s="1433">
        <v>0</v>
      </c>
      <c r="P218" s="1433">
        <v>0</v>
      </c>
      <c r="Q218" s="1433">
        <v>0</v>
      </c>
      <c r="R218" s="1433">
        <v>0</v>
      </c>
      <c r="S218" s="1433">
        <v>0</v>
      </c>
      <c r="T218" s="1433">
        <v>0</v>
      </c>
      <c r="U218" s="1433">
        <v>0</v>
      </c>
      <c r="V218" s="1438">
        <v>109</v>
      </c>
    </row>
    <row r="219" spans="1:22" ht="15" x14ac:dyDescent="0.25">
      <c r="A219" s="1298" t="s">
        <v>708</v>
      </c>
      <c r="B219" s="1290" t="s">
        <v>791</v>
      </c>
      <c r="C219" s="1290" t="s">
        <v>35</v>
      </c>
      <c r="D219" s="1433">
        <v>0</v>
      </c>
      <c r="E219" s="1433">
        <v>0</v>
      </c>
      <c r="F219" s="1433">
        <v>0</v>
      </c>
      <c r="G219" s="1433">
        <v>0</v>
      </c>
      <c r="H219" s="1433">
        <v>0</v>
      </c>
      <c r="I219" s="1433">
        <v>0</v>
      </c>
      <c r="J219" s="1433">
        <v>0</v>
      </c>
      <c r="K219" s="1433">
        <v>0</v>
      </c>
      <c r="L219" s="1433">
        <v>0</v>
      </c>
      <c r="M219" s="1433">
        <v>0</v>
      </c>
      <c r="N219" s="1433">
        <v>0</v>
      </c>
      <c r="O219" s="1433">
        <v>0</v>
      </c>
      <c r="P219" s="1433">
        <v>0</v>
      </c>
      <c r="Q219" s="1433">
        <v>0</v>
      </c>
      <c r="R219" s="1433">
        <v>0</v>
      </c>
      <c r="S219" s="1433">
        <v>0</v>
      </c>
      <c r="T219" s="1433">
        <v>0</v>
      </c>
      <c r="U219" s="1433">
        <v>0</v>
      </c>
      <c r="V219" s="1438">
        <v>33</v>
      </c>
    </row>
    <row r="220" spans="1:22" ht="15" x14ac:dyDescent="0.25">
      <c r="A220" s="1298" t="s">
        <v>708</v>
      </c>
      <c r="B220" s="1290" t="s">
        <v>791</v>
      </c>
      <c r="C220" s="1290" t="s">
        <v>36</v>
      </c>
      <c r="D220" s="1433">
        <v>0</v>
      </c>
      <c r="E220" s="1433">
        <v>0</v>
      </c>
      <c r="F220" s="1433">
        <v>0</v>
      </c>
      <c r="G220" s="1433">
        <v>0</v>
      </c>
      <c r="H220" s="1433">
        <v>0</v>
      </c>
      <c r="I220" s="1433">
        <v>0</v>
      </c>
      <c r="J220" s="1433">
        <v>0</v>
      </c>
      <c r="K220" s="1433">
        <v>0</v>
      </c>
      <c r="L220" s="1433">
        <v>0</v>
      </c>
      <c r="M220" s="1433">
        <v>0</v>
      </c>
      <c r="N220" s="1433">
        <v>0</v>
      </c>
      <c r="O220" s="1433">
        <v>0</v>
      </c>
      <c r="P220" s="1433">
        <v>0</v>
      </c>
      <c r="Q220" s="1433">
        <v>0</v>
      </c>
      <c r="R220" s="1433">
        <v>0</v>
      </c>
      <c r="S220" s="1433">
        <v>0</v>
      </c>
      <c r="T220" s="1433">
        <v>0</v>
      </c>
      <c r="U220" s="1433">
        <v>0</v>
      </c>
      <c r="V220" s="1438">
        <v>1</v>
      </c>
    </row>
    <row r="221" spans="1:22" ht="15" x14ac:dyDescent="0.25">
      <c r="A221" s="1298" t="s">
        <v>708</v>
      </c>
      <c r="B221" s="1290" t="s">
        <v>791</v>
      </c>
      <c r="C221" s="1290" t="s">
        <v>37</v>
      </c>
      <c r="D221" s="1433">
        <v>0</v>
      </c>
      <c r="E221" s="1433">
        <v>0</v>
      </c>
      <c r="F221" s="1433">
        <v>0</v>
      </c>
      <c r="G221" s="1433">
        <v>0</v>
      </c>
      <c r="H221" s="1433">
        <v>0</v>
      </c>
      <c r="I221" s="1433">
        <v>0</v>
      </c>
      <c r="J221" s="1433">
        <v>0</v>
      </c>
      <c r="K221" s="1433">
        <v>0</v>
      </c>
      <c r="L221" s="1433">
        <v>0</v>
      </c>
      <c r="M221" s="1433">
        <v>0</v>
      </c>
      <c r="N221" s="1433">
        <v>0</v>
      </c>
      <c r="O221" s="1433">
        <v>0</v>
      </c>
      <c r="P221" s="1433">
        <v>0</v>
      </c>
      <c r="Q221" s="1433">
        <v>0</v>
      </c>
      <c r="R221" s="1433">
        <v>0</v>
      </c>
      <c r="S221" s="1433">
        <v>0</v>
      </c>
      <c r="T221" s="1433">
        <v>0</v>
      </c>
      <c r="U221" s="1433">
        <v>0</v>
      </c>
      <c r="V221" s="1438">
        <v>4</v>
      </c>
    </row>
    <row r="222" spans="1:22" ht="15" x14ac:dyDescent="0.25">
      <c r="A222" s="1298" t="s">
        <v>708</v>
      </c>
      <c r="B222" s="1290" t="s">
        <v>791</v>
      </c>
      <c r="C222" s="1290" t="s">
        <v>38</v>
      </c>
      <c r="D222" s="1433">
        <v>0</v>
      </c>
      <c r="E222" s="1433">
        <v>0</v>
      </c>
      <c r="F222" s="1433">
        <v>0</v>
      </c>
      <c r="G222" s="1433">
        <v>0</v>
      </c>
      <c r="H222" s="1433">
        <v>0</v>
      </c>
      <c r="I222" s="1433">
        <v>0</v>
      </c>
      <c r="J222" s="1433">
        <v>0</v>
      </c>
      <c r="K222" s="1433">
        <v>0</v>
      </c>
      <c r="L222" s="1433">
        <v>0</v>
      </c>
      <c r="M222" s="1433">
        <v>0</v>
      </c>
      <c r="N222" s="1433">
        <v>0</v>
      </c>
      <c r="O222" s="1433">
        <v>0</v>
      </c>
      <c r="P222" s="1433">
        <v>0</v>
      </c>
      <c r="Q222" s="1433">
        <v>0</v>
      </c>
      <c r="R222" s="1433">
        <v>0</v>
      </c>
      <c r="S222" s="1433">
        <v>0</v>
      </c>
      <c r="T222" s="1433">
        <v>0</v>
      </c>
      <c r="U222" s="1433">
        <v>0</v>
      </c>
      <c r="V222" s="1438">
        <v>4</v>
      </c>
    </row>
    <row r="223" spans="1:22" ht="15" x14ac:dyDescent="0.25">
      <c r="A223" s="1298" t="s">
        <v>708</v>
      </c>
      <c r="B223" s="1290" t="s">
        <v>791</v>
      </c>
      <c r="C223" s="1290" t="s">
        <v>39</v>
      </c>
      <c r="D223" s="1433">
        <v>0</v>
      </c>
      <c r="E223" s="1433">
        <v>0</v>
      </c>
      <c r="F223" s="1433">
        <v>0</v>
      </c>
      <c r="G223" s="1433">
        <v>0</v>
      </c>
      <c r="H223" s="1433">
        <v>0</v>
      </c>
      <c r="I223" s="1433">
        <v>0</v>
      </c>
      <c r="J223" s="1433">
        <v>0</v>
      </c>
      <c r="K223" s="1433">
        <v>0</v>
      </c>
      <c r="L223" s="1433">
        <v>0</v>
      </c>
      <c r="M223" s="1433">
        <v>0</v>
      </c>
      <c r="N223" s="1433">
        <v>0</v>
      </c>
      <c r="O223" s="1433">
        <v>0</v>
      </c>
      <c r="P223" s="1433">
        <v>0</v>
      </c>
      <c r="Q223" s="1433">
        <v>0</v>
      </c>
      <c r="R223" s="1433">
        <v>0</v>
      </c>
      <c r="S223" s="1433">
        <v>0</v>
      </c>
      <c r="T223" s="1433">
        <v>0</v>
      </c>
      <c r="U223" s="1433">
        <v>0</v>
      </c>
      <c r="V223" s="1438">
        <v>1</v>
      </c>
    </row>
    <row r="224" spans="1:22" ht="15" x14ac:dyDescent="0.25">
      <c r="A224" s="1298" t="s">
        <v>708</v>
      </c>
      <c r="B224" s="1290" t="s">
        <v>791</v>
      </c>
      <c r="C224" s="1290" t="s">
        <v>59</v>
      </c>
      <c r="D224" s="1433">
        <v>0</v>
      </c>
      <c r="E224" s="1433">
        <v>0</v>
      </c>
      <c r="F224" s="1433">
        <v>0</v>
      </c>
      <c r="G224" s="1433">
        <v>0</v>
      </c>
      <c r="H224" s="1433">
        <v>0</v>
      </c>
      <c r="I224" s="1433">
        <v>0</v>
      </c>
      <c r="J224" s="1433">
        <v>0</v>
      </c>
      <c r="K224" s="1433">
        <v>0</v>
      </c>
      <c r="L224" s="1433">
        <v>0</v>
      </c>
      <c r="M224" s="1433">
        <v>0</v>
      </c>
      <c r="N224" s="1433">
        <v>0</v>
      </c>
      <c r="O224" s="1433">
        <v>0</v>
      </c>
      <c r="P224" s="1433">
        <v>0</v>
      </c>
      <c r="Q224" s="1433">
        <v>0</v>
      </c>
      <c r="R224" s="1433">
        <v>0</v>
      </c>
      <c r="S224" s="1433">
        <v>0</v>
      </c>
      <c r="T224" s="1433">
        <v>0</v>
      </c>
      <c r="U224" s="1433">
        <v>0</v>
      </c>
      <c r="V224" s="1438">
        <v>152</v>
      </c>
    </row>
    <row r="225" spans="1:22" ht="15" x14ac:dyDescent="0.25">
      <c r="A225" s="1298" t="s">
        <v>708</v>
      </c>
      <c r="B225" s="1290" t="s">
        <v>791</v>
      </c>
      <c r="C225" s="1290" t="s">
        <v>754</v>
      </c>
      <c r="D225" s="1433">
        <v>0</v>
      </c>
      <c r="E225" s="1433">
        <v>0</v>
      </c>
      <c r="F225" s="1433">
        <v>0</v>
      </c>
      <c r="G225" s="1433">
        <v>0</v>
      </c>
      <c r="H225" s="1433">
        <v>0</v>
      </c>
      <c r="I225" s="1433">
        <v>0</v>
      </c>
      <c r="J225" s="1433">
        <v>0</v>
      </c>
      <c r="K225" s="1433">
        <v>0</v>
      </c>
      <c r="L225" s="1433">
        <v>0</v>
      </c>
      <c r="M225" s="1433">
        <v>0</v>
      </c>
      <c r="N225" s="1433">
        <v>0</v>
      </c>
      <c r="O225" s="1433">
        <v>0</v>
      </c>
      <c r="P225" s="1433">
        <v>0</v>
      </c>
      <c r="Q225" s="1433">
        <v>0</v>
      </c>
      <c r="R225" s="1433">
        <v>0</v>
      </c>
      <c r="S225" s="1433">
        <v>0</v>
      </c>
      <c r="T225" s="1433">
        <v>0</v>
      </c>
      <c r="U225" s="1433">
        <v>0</v>
      </c>
      <c r="V225" s="1438">
        <v>43</v>
      </c>
    </row>
    <row r="226" spans="1:22" ht="15" x14ac:dyDescent="0.25">
      <c r="A226" s="1298" t="s">
        <v>708</v>
      </c>
      <c r="B226" s="1290" t="s">
        <v>1156</v>
      </c>
      <c r="C226" s="1290" t="s">
        <v>49</v>
      </c>
      <c r="D226" s="1433">
        <v>0</v>
      </c>
      <c r="E226" s="1433">
        <v>96</v>
      </c>
      <c r="F226" s="1433">
        <v>98</v>
      </c>
      <c r="G226" s="1433">
        <v>109</v>
      </c>
      <c r="H226" s="1433">
        <v>113</v>
      </c>
      <c r="I226" s="1433">
        <v>158</v>
      </c>
      <c r="J226" s="1433">
        <v>197</v>
      </c>
      <c r="K226" s="1433">
        <v>203</v>
      </c>
      <c r="L226" s="1433">
        <v>236</v>
      </c>
      <c r="M226" s="1433">
        <v>212</v>
      </c>
      <c r="N226" s="1433">
        <v>232</v>
      </c>
      <c r="O226" s="1433">
        <v>242</v>
      </c>
      <c r="P226" s="1433">
        <v>0</v>
      </c>
      <c r="Q226" s="1433">
        <v>0</v>
      </c>
      <c r="R226" s="1433">
        <v>0</v>
      </c>
      <c r="S226" s="1433">
        <v>0</v>
      </c>
      <c r="T226" s="1433">
        <v>0</v>
      </c>
      <c r="U226" s="1433">
        <v>0</v>
      </c>
      <c r="V226" s="1438">
        <v>0</v>
      </c>
    </row>
    <row r="227" spans="1:22" ht="15" x14ac:dyDescent="0.25">
      <c r="A227" s="1298" t="s">
        <v>708</v>
      </c>
      <c r="B227" s="1290" t="s">
        <v>1156</v>
      </c>
      <c r="C227" s="1290" t="s">
        <v>35</v>
      </c>
      <c r="D227" s="1433">
        <v>270</v>
      </c>
      <c r="E227" s="1433">
        <v>228</v>
      </c>
      <c r="F227" s="1433">
        <v>205</v>
      </c>
      <c r="G227" s="1433">
        <v>194</v>
      </c>
      <c r="H227" s="1433">
        <v>236</v>
      </c>
      <c r="I227" s="1433">
        <v>251</v>
      </c>
      <c r="J227" s="1433">
        <v>243</v>
      </c>
      <c r="K227" s="1433">
        <v>274</v>
      </c>
      <c r="L227" s="1433">
        <v>292</v>
      </c>
      <c r="M227" s="1433">
        <v>186</v>
      </c>
      <c r="N227" s="1433">
        <v>65</v>
      </c>
      <c r="O227" s="1433">
        <v>78</v>
      </c>
      <c r="P227" s="1433">
        <v>0</v>
      </c>
      <c r="Q227" s="1433">
        <v>0</v>
      </c>
      <c r="R227" s="1433">
        <v>0</v>
      </c>
      <c r="S227" s="1433">
        <v>0</v>
      </c>
      <c r="T227" s="1433">
        <v>0</v>
      </c>
      <c r="U227" s="1433">
        <v>0</v>
      </c>
      <c r="V227" s="1438">
        <v>0</v>
      </c>
    </row>
    <row r="228" spans="1:22" ht="15" x14ac:dyDescent="0.25">
      <c r="A228" s="1298" t="s">
        <v>708</v>
      </c>
      <c r="B228" s="1290" t="s">
        <v>1156</v>
      </c>
      <c r="C228" s="1290" t="s">
        <v>36</v>
      </c>
      <c r="D228" s="1433">
        <v>6</v>
      </c>
      <c r="E228" s="1433">
        <v>17</v>
      </c>
      <c r="F228" s="1433">
        <v>16</v>
      </c>
      <c r="G228" s="1433">
        <v>14</v>
      </c>
      <c r="H228" s="1433">
        <v>20</v>
      </c>
      <c r="I228" s="1433">
        <v>20</v>
      </c>
      <c r="J228" s="1433">
        <v>20</v>
      </c>
      <c r="K228" s="1433">
        <v>18</v>
      </c>
      <c r="L228" s="1433">
        <v>28</v>
      </c>
      <c r="M228" s="1433">
        <v>22</v>
      </c>
      <c r="N228" s="1433">
        <v>7</v>
      </c>
      <c r="O228" s="1433">
        <v>3</v>
      </c>
      <c r="P228" s="1433">
        <v>0</v>
      </c>
      <c r="Q228" s="1433">
        <v>0</v>
      </c>
      <c r="R228" s="1433">
        <v>0</v>
      </c>
      <c r="S228" s="1433">
        <v>0</v>
      </c>
      <c r="T228" s="1433">
        <v>0</v>
      </c>
      <c r="U228" s="1433">
        <v>0</v>
      </c>
      <c r="V228" s="1438">
        <v>0</v>
      </c>
    </row>
    <row r="229" spans="1:22" ht="15" x14ac:dyDescent="0.25">
      <c r="A229" s="1298" t="s">
        <v>708</v>
      </c>
      <c r="B229" s="1290" t="s">
        <v>1156</v>
      </c>
      <c r="C229" s="1290" t="s">
        <v>37</v>
      </c>
      <c r="D229" s="1433">
        <v>25</v>
      </c>
      <c r="E229" s="1433">
        <v>26</v>
      </c>
      <c r="F229" s="1433">
        <v>29</v>
      </c>
      <c r="G229" s="1433">
        <v>25</v>
      </c>
      <c r="H229" s="1433">
        <v>25</v>
      </c>
      <c r="I229" s="1433">
        <v>25</v>
      </c>
      <c r="J229" s="1433">
        <v>25</v>
      </c>
      <c r="K229" s="1433">
        <v>26</v>
      </c>
      <c r="L229" s="1433">
        <v>25</v>
      </c>
      <c r="M229" s="1433">
        <v>19</v>
      </c>
      <c r="N229" s="1433">
        <v>16</v>
      </c>
      <c r="O229" s="1433">
        <v>16</v>
      </c>
      <c r="P229" s="1433">
        <v>0</v>
      </c>
      <c r="Q229" s="1433">
        <v>0</v>
      </c>
      <c r="R229" s="1433">
        <v>0</v>
      </c>
      <c r="S229" s="1433">
        <v>0</v>
      </c>
      <c r="T229" s="1433">
        <v>0</v>
      </c>
      <c r="U229" s="1433">
        <v>0</v>
      </c>
      <c r="V229" s="1438">
        <v>0</v>
      </c>
    </row>
    <row r="230" spans="1:22" ht="15" x14ac:dyDescent="0.25">
      <c r="A230" s="1298" t="s">
        <v>708</v>
      </c>
      <c r="B230" s="1290" t="s">
        <v>1156</v>
      </c>
      <c r="C230" s="1290" t="s">
        <v>38</v>
      </c>
      <c r="D230" s="1433">
        <v>14</v>
      </c>
      <c r="E230" s="1433">
        <v>14</v>
      </c>
      <c r="F230" s="1433">
        <v>13</v>
      </c>
      <c r="G230" s="1433">
        <v>14</v>
      </c>
      <c r="H230" s="1433">
        <v>14</v>
      </c>
      <c r="I230" s="1433">
        <v>14</v>
      </c>
      <c r="J230" s="1433">
        <v>12</v>
      </c>
      <c r="K230" s="1433">
        <v>12</v>
      </c>
      <c r="L230" s="1433">
        <v>12</v>
      </c>
      <c r="M230" s="1433">
        <v>9</v>
      </c>
      <c r="N230" s="1433">
        <v>2</v>
      </c>
      <c r="O230" s="1433">
        <v>2</v>
      </c>
      <c r="P230" s="1433">
        <v>0</v>
      </c>
      <c r="Q230" s="1433">
        <v>0</v>
      </c>
      <c r="R230" s="1433">
        <v>0</v>
      </c>
      <c r="S230" s="1433">
        <v>0</v>
      </c>
      <c r="T230" s="1433">
        <v>0</v>
      </c>
      <c r="U230" s="1433">
        <v>0</v>
      </c>
      <c r="V230" s="1438">
        <v>0</v>
      </c>
    </row>
    <row r="231" spans="1:22" ht="15" x14ac:dyDescent="0.25">
      <c r="A231" s="1298" t="s">
        <v>708</v>
      </c>
      <c r="B231" s="1290" t="s">
        <v>1156</v>
      </c>
      <c r="C231" s="1290" t="s">
        <v>39</v>
      </c>
      <c r="D231" s="1433">
        <v>5</v>
      </c>
      <c r="E231" s="1433">
        <v>5</v>
      </c>
      <c r="F231" s="1433">
        <v>5</v>
      </c>
      <c r="G231" s="1433">
        <v>5</v>
      </c>
      <c r="H231" s="1433">
        <v>5</v>
      </c>
      <c r="I231" s="1433">
        <v>5</v>
      </c>
      <c r="J231" s="1433">
        <v>5</v>
      </c>
      <c r="K231" s="1433">
        <v>5</v>
      </c>
      <c r="L231" s="1433">
        <v>5</v>
      </c>
      <c r="M231" s="1433">
        <v>3</v>
      </c>
      <c r="N231" s="1433">
        <v>2</v>
      </c>
      <c r="O231" s="1433">
        <v>2</v>
      </c>
      <c r="P231" s="1433">
        <v>0</v>
      </c>
      <c r="Q231" s="1433">
        <v>0</v>
      </c>
      <c r="R231" s="1433">
        <v>0</v>
      </c>
      <c r="S231" s="1433">
        <v>0</v>
      </c>
      <c r="T231" s="1433">
        <v>0</v>
      </c>
      <c r="U231" s="1433">
        <v>0</v>
      </c>
      <c r="V231" s="1438">
        <v>0</v>
      </c>
    </row>
    <row r="232" spans="1:22" ht="15" x14ac:dyDescent="0.25">
      <c r="A232" s="1298" t="s">
        <v>708</v>
      </c>
      <c r="B232" s="1290" t="s">
        <v>1156</v>
      </c>
      <c r="C232" s="1290" t="s">
        <v>40</v>
      </c>
      <c r="D232" s="1433">
        <v>2</v>
      </c>
      <c r="E232" s="1433">
        <v>2</v>
      </c>
      <c r="F232" s="1433">
        <v>2</v>
      </c>
      <c r="G232" s="1433">
        <v>1</v>
      </c>
      <c r="H232" s="1433">
        <v>1</v>
      </c>
      <c r="I232" s="1433">
        <v>1</v>
      </c>
      <c r="J232" s="1433">
        <v>1</v>
      </c>
      <c r="K232" s="1433">
        <v>1</v>
      </c>
      <c r="L232" s="1433">
        <v>1</v>
      </c>
      <c r="M232" s="1433">
        <v>1</v>
      </c>
      <c r="N232" s="1433">
        <v>2</v>
      </c>
      <c r="O232" s="1433">
        <v>2</v>
      </c>
      <c r="P232" s="1433">
        <v>0</v>
      </c>
      <c r="Q232" s="1433">
        <v>0</v>
      </c>
      <c r="R232" s="1433">
        <v>0</v>
      </c>
      <c r="S232" s="1433">
        <v>0</v>
      </c>
      <c r="T232" s="1433">
        <v>0</v>
      </c>
      <c r="U232" s="1433">
        <v>0</v>
      </c>
      <c r="V232" s="1438">
        <v>0</v>
      </c>
    </row>
    <row r="233" spans="1:22" ht="15" x14ac:dyDescent="0.25">
      <c r="A233" s="1298" t="s">
        <v>708</v>
      </c>
      <c r="B233" s="1290" t="s">
        <v>1156</v>
      </c>
      <c r="C233" s="1290" t="s">
        <v>59</v>
      </c>
      <c r="D233" s="1433">
        <v>322</v>
      </c>
      <c r="E233" s="1433">
        <v>388</v>
      </c>
      <c r="F233" s="1433">
        <v>368</v>
      </c>
      <c r="G233" s="1433">
        <v>362</v>
      </c>
      <c r="H233" s="1433">
        <v>414</v>
      </c>
      <c r="I233" s="1433">
        <v>474</v>
      </c>
      <c r="J233" s="1433">
        <v>503</v>
      </c>
      <c r="K233" s="1433">
        <v>539</v>
      </c>
      <c r="L233" s="1433">
        <v>599</v>
      </c>
      <c r="M233" s="1433">
        <v>452</v>
      </c>
      <c r="N233" s="1433">
        <v>326</v>
      </c>
      <c r="O233" s="1433">
        <v>345</v>
      </c>
      <c r="P233" s="1433">
        <v>0</v>
      </c>
      <c r="Q233" s="1433">
        <v>0</v>
      </c>
      <c r="R233" s="1433">
        <v>0</v>
      </c>
      <c r="S233" s="1433">
        <v>0</v>
      </c>
      <c r="T233" s="1433">
        <v>0</v>
      </c>
      <c r="U233" s="1433">
        <v>0</v>
      </c>
      <c r="V233" s="1438">
        <v>0</v>
      </c>
    </row>
    <row r="234" spans="1:22" ht="15" x14ac:dyDescent="0.25">
      <c r="A234" s="1298" t="s">
        <v>708</v>
      </c>
      <c r="B234" s="1290" t="s">
        <v>1156</v>
      </c>
      <c r="C234" s="1290" t="s">
        <v>754</v>
      </c>
      <c r="D234" s="1433">
        <v>322</v>
      </c>
      <c r="E234" s="1433">
        <v>292</v>
      </c>
      <c r="F234" s="1433">
        <v>270</v>
      </c>
      <c r="G234" s="1433">
        <v>253</v>
      </c>
      <c r="H234" s="1433">
        <v>301</v>
      </c>
      <c r="I234" s="1433">
        <v>316</v>
      </c>
      <c r="J234" s="1433">
        <v>306</v>
      </c>
      <c r="K234" s="1433">
        <v>336</v>
      </c>
      <c r="L234" s="1433">
        <v>363</v>
      </c>
      <c r="M234" s="1433">
        <v>240</v>
      </c>
      <c r="N234" s="1433">
        <v>94</v>
      </c>
      <c r="O234" s="1433">
        <v>103</v>
      </c>
      <c r="P234" s="1433">
        <v>0</v>
      </c>
      <c r="Q234" s="1433">
        <v>0</v>
      </c>
      <c r="R234" s="1433">
        <v>0</v>
      </c>
      <c r="S234" s="1433">
        <v>0</v>
      </c>
      <c r="T234" s="1433">
        <v>0</v>
      </c>
      <c r="U234" s="1433">
        <v>0</v>
      </c>
      <c r="V234" s="1438">
        <v>0</v>
      </c>
    </row>
    <row r="235" spans="1:22" ht="15" x14ac:dyDescent="0.25">
      <c r="A235" s="1298" t="s">
        <v>708</v>
      </c>
      <c r="B235" s="1290" t="s">
        <v>792</v>
      </c>
      <c r="C235" s="1290" t="s">
        <v>49</v>
      </c>
      <c r="D235" s="1433">
        <v>0</v>
      </c>
      <c r="E235" s="1433">
        <v>0</v>
      </c>
      <c r="F235" s="1433">
        <v>0</v>
      </c>
      <c r="G235" s="1433">
        <v>0</v>
      </c>
      <c r="H235" s="1433">
        <v>0</v>
      </c>
      <c r="I235" s="1433">
        <v>0</v>
      </c>
      <c r="J235" s="1433">
        <v>0</v>
      </c>
      <c r="K235" s="1433">
        <v>0</v>
      </c>
      <c r="L235" s="1433">
        <v>0</v>
      </c>
      <c r="M235" s="1433">
        <v>0</v>
      </c>
      <c r="N235" s="1433">
        <v>0</v>
      </c>
      <c r="O235" s="1433">
        <v>0</v>
      </c>
      <c r="P235" s="1433">
        <v>0</v>
      </c>
      <c r="Q235" s="1433">
        <v>0</v>
      </c>
      <c r="R235" s="1433">
        <v>0</v>
      </c>
      <c r="S235" s="1433">
        <v>0</v>
      </c>
      <c r="T235" s="1433">
        <v>0</v>
      </c>
      <c r="U235" s="1433">
        <v>0</v>
      </c>
      <c r="V235" s="1438">
        <v>4</v>
      </c>
    </row>
    <row r="236" spans="1:22" ht="15" x14ac:dyDescent="0.25">
      <c r="A236" s="1298" t="s">
        <v>708</v>
      </c>
      <c r="B236" s="1290" t="s">
        <v>792</v>
      </c>
      <c r="C236" s="1290" t="s">
        <v>35</v>
      </c>
      <c r="D236" s="1433">
        <v>0</v>
      </c>
      <c r="E236" s="1433">
        <v>0</v>
      </c>
      <c r="F236" s="1433">
        <v>0</v>
      </c>
      <c r="G236" s="1433">
        <v>0</v>
      </c>
      <c r="H236" s="1433">
        <v>0</v>
      </c>
      <c r="I236" s="1433">
        <v>0</v>
      </c>
      <c r="J236" s="1433">
        <v>0</v>
      </c>
      <c r="K236" s="1433">
        <v>0</v>
      </c>
      <c r="L236" s="1433">
        <v>0</v>
      </c>
      <c r="M236" s="1433">
        <v>0</v>
      </c>
      <c r="N236" s="1433">
        <v>0</v>
      </c>
      <c r="O236" s="1433">
        <v>0</v>
      </c>
      <c r="P236" s="1433">
        <v>0</v>
      </c>
      <c r="Q236" s="1433">
        <v>0</v>
      </c>
      <c r="R236" s="1433">
        <v>1</v>
      </c>
      <c r="S236" s="1433">
        <v>5</v>
      </c>
      <c r="T236" s="1433">
        <v>20</v>
      </c>
      <c r="U236" s="1433">
        <v>32</v>
      </c>
      <c r="V236" s="1438">
        <v>29</v>
      </c>
    </row>
    <row r="237" spans="1:22" ht="15" x14ac:dyDescent="0.25">
      <c r="A237" s="1298" t="s">
        <v>708</v>
      </c>
      <c r="B237" s="1290" t="s">
        <v>792</v>
      </c>
      <c r="C237" s="1290" t="s">
        <v>37</v>
      </c>
      <c r="D237" s="1433">
        <v>0</v>
      </c>
      <c r="E237" s="1433">
        <v>0</v>
      </c>
      <c r="F237" s="1433">
        <v>0</v>
      </c>
      <c r="G237" s="1433">
        <v>0</v>
      </c>
      <c r="H237" s="1433">
        <v>0</v>
      </c>
      <c r="I237" s="1433">
        <v>0</v>
      </c>
      <c r="J237" s="1433">
        <v>0</v>
      </c>
      <c r="K237" s="1433">
        <v>0</v>
      </c>
      <c r="L237" s="1433">
        <v>0</v>
      </c>
      <c r="M237" s="1433">
        <v>0</v>
      </c>
      <c r="N237" s="1433">
        <v>0</v>
      </c>
      <c r="O237" s="1433">
        <v>0</v>
      </c>
      <c r="P237" s="1433">
        <v>0</v>
      </c>
      <c r="Q237" s="1433">
        <v>0</v>
      </c>
      <c r="R237" s="1433">
        <v>1</v>
      </c>
      <c r="S237" s="1433">
        <v>2</v>
      </c>
      <c r="T237" s="1433">
        <v>4</v>
      </c>
      <c r="U237" s="1433">
        <v>4</v>
      </c>
      <c r="V237" s="1438">
        <v>4</v>
      </c>
    </row>
    <row r="238" spans="1:22" ht="15" x14ac:dyDescent="0.25">
      <c r="A238" s="1298" t="s">
        <v>708</v>
      </c>
      <c r="B238" s="1290" t="s">
        <v>792</v>
      </c>
      <c r="C238" s="1290" t="s">
        <v>38</v>
      </c>
      <c r="D238" s="1433">
        <v>0</v>
      </c>
      <c r="E238" s="1433">
        <v>0</v>
      </c>
      <c r="F238" s="1433">
        <v>0</v>
      </c>
      <c r="G238" s="1433">
        <v>0</v>
      </c>
      <c r="H238" s="1433">
        <v>0</v>
      </c>
      <c r="I238" s="1433">
        <v>0</v>
      </c>
      <c r="J238" s="1433">
        <v>0</v>
      </c>
      <c r="K238" s="1433">
        <v>0</v>
      </c>
      <c r="L238" s="1433">
        <v>0</v>
      </c>
      <c r="M238" s="1433">
        <v>0</v>
      </c>
      <c r="N238" s="1433">
        <v>0</v>
      </c>
      <c r="O238" s="1433">
        <v>0</v>
      </c>
      <c r="P238" s="1433">
        <v>0</v>
      </c>
      <c r="Q238" s="1433">
        <v>0</v>
      </c>
      <c r="R238" s="1433">
        <v>1</v>
      </c>
      <c r="S238" s="1433">
        <v>2</v>
      </c>
      <c r="T238" s="1433">
        <v>2</v>
      </c>
      <c r="U238" s="1433">
        <v>3</v>
      </c>
      <c r="V238" s="1438">
        <v>3</v>
      </c>
    </row>
    <row r="239" spans="1:22" ht="15" x14ac:dyDescent="0.25">
      <c r="A239" s="1298" t="s">
        <v>708</v>
      </c>
      <c r="B239" s="1290" t="s">
        <v>792</v>
      </c>
      <c r="C239" s="1290" t="s">
        <v>39</v>
      </c>
      <c r="D239" s="1433">
        <v>0</v>
      </c>
      <c r="E239" s="1433">
        <v>0</v>
      </c>
      <c r="F239" s="1433">
        <v>0</v>
      </c>
      <c r="G239" s="1433">
        <v>0</v>
      </c>
      <c r="H239" s="1433">
        <v>0</v>
      </c>
      <c r="I239" s="1433">
        <v>0</v>
      </c>
      <c r="J239" s="1433">
        <v>0</v>
      </c>
      <c r="K239" s="1433">
        <v>0</v>
      </c>
      <c r="L239" s="1433">
        <v>0</v>
      </c>
      <c r="M239" s="1433">
        <v>0</v>
      </c>
      <c r="N239" s="1433">
        <v>0</v>
      </c>
      <c r="O239" s="1433">
        <v>0</v>
      </c>
      <c r="P239" s="1433">
        <v>0</v>
      </c>
      <c r="Q239" s="1433">
        <v>0</v>
      </c>
      <c r="R239" s="1433">
        <v>0</v>
      </c>
      <c r="S239" s="1433">
        <v>0</v>
      </c>
      <c r="T239" s="1433">
        <v>1</v>
      </c>
      <c r="U239" s="1433">
        <v>1</v>
      </c>
      <c r="V239" s="1438">
        <v>1</v>
      </c>
    </row>
    <row r="240" spans="1:22" ht="15" x14ac:dyDescent="0.25">
      <c r="A240" s="1298" t="s">
        <v>708</v>
      </c>
      <c r="B240" s="1290" t="s">
        <v>792</v>
      </c>
      <c r="C240" s="1290" t="s">
        <v>59</v>
      </c>
      <c r="D240" s="1433">
        <v>0</v>
      </c>
      <c r="E240" s="1433">
        <v>0</v>
      </c>
      <c r="F240" s="1433">
        <v>0</v>
      </c>
      <c r="G240" s="1433">
        <v>0</v>
      </c>
      <c r="H240" s="1433">
        <v>0</v>
      </c>
      <c r="I240" s="1433">
        <v>0</v>
      </c>
      <c r="J240" s="1433">
        <v>0</v>
      </c>
      <c r="K240" s="1433">
        <v>0</v>
      </c>
      <c r="L240" s="1433">
        <v>0</v>
      </c>
      <c r="M240" s="1433">
        <v>0</v>
      </c>
      <c r="N240" s="1433">
        <v>0</v>
      </c>
      <c r="O240" s="1433">
        <v>0</v>
      </c>
      <c r="P240" s="1433">
        <v>0</v>
      </c>
      <c r="Q240" s="1433">
        <v>0</v>
      </c>
      <c r="R240" s="1433">
        <v>3</v>
      </c>
      <c r="S240" s="1433">
        <v>9</v>
      </c>
      <c r="T240" s="1433">
        <v>27</v>
      </c>
      <c r="U240" s="1433">
        <v>40</v>
      </c>
      <c r="V240" s="1438">
        <v>41</v>
      </c>
    </row>
    <row r="241" spans="1:22" ht="15" x14ac:dyDescent="0.25">
      <c r="A241" s="1298" t="s">
        <v>708</v>
      </c>
      <c r="B241" s="1290" t="s">
        <v>792</v>
      </c>
      <c r="C241" s="1290" t="s">
        <v>754</v>
      </c>
      <c r="D241" s="1433">
        <v>0</v>
      </c>
      <c r="E241" s="1433">
        <v>0</v>
      </c>
      <c r="F241" s="1433">
        <v>0</v>
      </c>
      <c r="G241" s="1433">
        <v>0</v>
      </c>
      <c r="H241" s="1433">
        <v>0</v>
      </c>
      <c r="I241" s="1433">
        <v>0</v>
      </c>
      <c r="J241" s="1433">
        <v>0</v>
      </c>
      <c r="K241" s="1433">
        <v>0</v>
      </c>
      <c r="L241" s="1433">
        <v>0</v>
      </c>
      <c r="M241" s="1433">
        <v>0</v>
      </c>
      <c r="N241" s="1433">
        <v>0</v>
      </c>
      <c r="O241" s="1433">
        <v>0</v>
      </c>
      <c r="P241" s="1433">
        <v>0</v>
      </c>
      <c r="Q241" s="1433">
        <v>0</v>
      </c>
      <c r="R241" s="1433">
        <v>3</v>
      </c>
      <c r="S241" s="1433">
        <v>9</v>
      </c>
      <c r="T241" s="1433">
        <v>27</v>
      </c>
      <c r="U241" s="1433">
        <v>40</v>
      </c>
      <c r="V241" s="1438">
        <v>37</v>
      </c>
    </row>
    <row r="242" spans="1:22" ht="15" x14ac:dyDescent="0.25">
      <c r="A242" s="1298" t="s">
        <v>708</v>
      </c>
      <c r="B242" s="1290" t="s">
        <v>793</v>
      </c>
      <c r="C242" s="1290" t="s">
        <v>49</v>
      </c>
      <c r="D242" s="1433">
        <v>0</v>
      </c>
      <c r="E242" s="1433">
        <v>99</v>
      </c>
      <c r="F242" s="1433">
        <v>116</v>
      </c>
      <c r="G242" s="1433">
        <v>150</v>
      </c>
      <c r="H242" s="1433">
        <v>170</v>
      </c>
      <c r="I242" s="1433">
        <v>183</v>
      </c>
      <c r="J242" s="1433">
        <v>174</v>
      </c>
      <c r="K242" s="1433">
        <v>171</v>
      </c>
      <c r="L242" s="1433">
        <v>185</v>
      </c>
      <c r="M242" s="1433">
        <v>0</v>
      </c>
      <c r="N242" s="1433">
        <v>0</v>
      </c>
      <c r="O242" s="1433">
        <v>0</v>
      </c>
      <c r="P242" s="1433">
        <v>0</v>
      </c>
      <c r="Q242" s="1433">
        <v>0</v>
      </c>
      <c r="R242" s="1433">
        <v>0</v>
      </c>
      <c r="S242" s="1433">
        <v>0</v>
      </c>
      <c r="T242" s="1433">
        <v>0</v>
      </c>
      <c r="U242" s="1433">
        <v>0</v>
      </c>
      <c r="V242" s="1438">
        <v>0</v>
      </c>
    </row>
    <row r="243" spans="1:22" ht="15" x14ac:dyDescent="0.25">
      <c r="A243" s="1298" t="s">
        <v>708</v>
      </c>
      <c r="B243" s="1290" t="s">
        <v>793</v>
      </c>
      <c r="C243" s="1290" t="s">
        <v>35</v>
      </c>
      <c r="D243" s="1433">
        <v>329</v>
      </c>
      <c r="E243" s="1433">
        <v>234</v>
      </c>
      <c r="F243" s="1433">
        <v>188</v>
      </c>
      <c r="G243" s="1433">
        <v>114</v>
      </c>
      <c r="H243" s="1433">
        <v>124</v>
      </c>
      <c r="I243" s="1433">
        <v>125</v>
      </c>
      <c r="J243" s="1433">
        <v>86</v>
      </c>
      <c r="K243" s="1433">
        <v>78</v>
      </c>
      <c r="L243" s="1433">
        <v>70</v>
      </c>
      <c r="M243" s="1433">
        <v>0</v>
      </c>
      <c r="N243" s="1433">
        <v>0</v>
      </c>
      <c r="O243" s="1433">
        <v>0</v>
      </c>
      <c r="P243" s="1433">
        <v>0</v>
      </c>
      <c r="Q243" s="1433">
        <v>0</v>
      </c>
      <c r="R243" s="1433">
        <v>0</v>
      </c>
      <c r="S243" s="1433">
        <v>0</v>
      </c>
      <c r="T243" s="1433">
        <v>0</v>
      </c>
      <c r="U243" s="1433">
        <v>0</v>
      </c>
      <c r="V243" s="1438">
        <v>0</v>
      </c>
    </row>
    <row r="244" spans="1:22" ht="15" x14ac:dyDescent="0.25">
      <c r="A244" s="1298" t="s">
        <v>708</v>
      </c>
      <c r="B244" s="1290" t="s">
        <v>793</v>
      </c>
      <c r="C244" s="1290" t="s">
        <v>36</v>
      </c>
      <c r="D244" s="1433">
        <v>10</v>
      </c>
      <c r="E244" s="1433">
        <v>12</v>
      </c>
      <c r="F244" s="1433">
        <v>11</v>
      </c>
      <c r="G244" s="1433">
        <v>12</v>
      </c>
      <c r="H244" s="1433">
        <v>9</v>
      </c>
      <c r="I244" s="1433">
        <v>7</v>
      </c>
      <c r="J244" s="1433">
        <v>7</v>
      </c>
      <c r="K244" s="1433">
        <v>7</v>
      </c>
      <c r="L244" s="1433">
        <v>6</v>
      </c>
      <c r="M244" s="1433">
        <v>0</v>
      </c>
      <c r="N244" s="1433">
        <v>0</v>
      </c>
      <c r="O244" s="1433">
        <v>0</v>
      </c>
      <c r="P244" s="1433">
        <v>0</v>
      </c>
      <c r="Q244" s="1433">
        <v>0</v>
      </c>
      <c r="R244" s="1433">
        <v>0</v>
      </c>
      <c r="S244" s="1433">
        <v>0</v>
      </c>
      <c r="T244" s="1433">
        <v>0</v>
      </c>
      <c r="U244" s="1433">
        <v>0</v>
      </c>
      <c r="V244" s="1438">
        <v>0</v>
      </c>
    </row>
    <row r="245" spans="1:22" ht="15" x14ac:dyDescent="0.25">
      <c r="A245" s="1298" t="s">
        <v>708</v>
      </c>
      <c r="B245" s="1290" t="s">
        <v>793</v>
      </c>
      <c r="C245" s="1290" t="s">
        <v>37</v>
      </c>
      <c r="D245" s="1433">
        <v>52</v>
      </c>
      <c r="E245" s="1433">
        <v>57</v>
      </c>
      <c r="F245" s="1433">
        <v>55</v>
      </c>
      <c r="G245" s="1433">
        <v>47</v>
      </c>
      <c r="H245" s="1433">
        <v>41</v>
      </c>
      <c r="I245" s="1433">
        <v>39</v>
      </c>
      <c r="J245" s="1433">
        <v>25</v>
      </c>
      <c r="K245" s="1433">
        <v>24</v>
      </c>
      <c r="L245" s="1433">
        <v>25</v>
      </c>
      <c r="M245" s="1433">
        <v>0</v>
      </c>
      <c r="N245" s="1433">
        <v>0</v>
      </c>
      <c r="O245" s="1433">
        <v>0</v>
      </c>
      <c r="P245" s="1433">
        <v>0</v>
      </c>
      <c r="Q245" s="1433">
        <v>0</v>
      </c>
      <c r="R245" s="1433">
        <v>0</v>
      </c>
      <c r="S245" s="1433">
        <v>0</v>
      </c>
      <c r="T245" s="1433">
        <v>0</v>
      </c>
      <c r="U245" s="1433">
        <v>0</v>
      </c>
      <c r="V245" s="1438">
        <v>0</v>
      </c>
    </row>
    <row r="246" spans="1:22" ht="15" x14ac:dyDescent="0.25">
      <c r="A246" s="1298" t="s">
        <v>708</v>
      </c>
      <c r="B246" s="1290" t="s">
        <v>793</v>
      </c>
      <c r="C246" s="1290" t="s">
        <v>38</v>
      </c>
      <c r="D246" s="1433">
        <v>19</v>
      </c>
      <c r="E246" s="1433">
        <v>19</v>
      </c>
      <c r="F246" s="1433">
        <v>17</v>
      </c>
      <c r="G246" s="1433">
        <v>17</v>
      </c>
      <c r="H246" s="1433">
        <v>16</v>
      </c>
      <c r="I246" s="1433">
        <v>15</v>
      </c>
      <c r="J246" s="1433">
        <v>9</v>
      </c>
      <c r="K246" s="1433">
        <v>9</v>
      </c>
      <c r="L246" s="1433">
        <v>8</v>
      </c>
      <c r="M246" s="1433">
        <v>0</v>
      </c>
      <c r="N246" s="1433">
        <v>0</v>
      </c>
      <c r="O246" s="1433">
        <v>0</v>
      </c>
      <c r="P246" s="1433">
        <v>0</v>
      </c>
      <c r="Q246" s="1433">
        <v>0</v>
      </c>
      <c r="R246" s="1433">
        <v>0</v>
      </c>
      <c r="S246" s="1433">
        <v>0</v>
      </c>
      <c r="T246" s="1433">
        <v>0</v>
      </c>
      <c r="U246" s="1433">
        <v>0</v>
      </c>
      <c r="V246" s="1438">
        <v>0</v>
      </c>
    </row>
    <row r="247" spans="1:22" ht="15" x14ac:dyDescent="0.25">
      <c r="A247" s="1298" t="s">
        <v>708</v>
      </c>
      <c r="B247" s="1290" t="s">
        <v>793</v>
      </c>
      <c r="C247" s="1290" t="s">
        <v>39</v>
      </c>
      <c r="D247" s="1433">
        <v>4</v>
      </c>
      <c r="E247" s="1433">
        <v>5</v>
      </c>
      <c r="F247" s="1433">
        <v>4</v>
      </c>
      <c r="G247" s="1433">
        <v>4</v>
      </c>
      <c r="H247" s="1433">
        <v>4</v>
      </c>
      <c r="I247" s="1433">
        <v>4</v>
      </c>
      <c r="J247" s="1433">
        <v>4</v>
      </c>
      <c r="K247" s="1433">
        <v>4</v>
      </c>
      <c r="L247" s="1433">
        <v>4</v>
      </c>
      <c r="M247" s="1433">
        <v>0</v>
      </c>
      <c r="N247" s="1433">
        <v>0</v>
      </c>
      <c r="O247" s="1433">
        <v>0</v>
      </c>
      <c r="P247" s="1433">
        <v>0</v>
      </c>
      <c r="Q247" s="1433">
        <v>0</v>
      </c>
      <c r="R247" s="1433">
        <v>0</v>
      </c>
      <c r="S247" s="1433">
        <v>0</v>
      </c>
      <c r="T247" s="1433">
        <v>0</v>
      </c>
      <c r="U247" s="1433">
        <v>0</v>
      </c>
      <c r="V247" s="1438">
        <v>0</v>
      </c>
    </row>
    <row r="248" spans="1:22" ht="15" x14ac:dyDescent="0.25">
      <c r="A248" s="1298" t="s">
        <v>708</v>
      </c>
      <c r="B248" s="1290" t="s">
        <v>793</v>
      </c>
      <c r="C248" s="1290" t="s">
        <v>40</v>
      </c>
      <c r="D248" s="1433">
        <v>1</v>
      </c>
      <c r="E248" s="1433">
        <v>1</v>
      </c>
      <c r="F248" s="1433">
        <v>1</v>
      </c>
      <c r="G248" s="1433">
        <v>1</v>
      </c>
      <c r="H248" s="1433">
        <v>1</v>
      </c>
      <c r="I248" s="1433">
        <v>1</v>
      </c>
      <c r="J248" s="1433">
        <v>2</v>
      </c>
      <c r="K248" s="1433">
        <v>2</v>
      </c>
      <c r="L248" s="1433">
        <v>2</v>
      </c>
      <c r="M248" s="1433">
        <v>0</v>
      </c>
      <c r="N248" s="1433">
        <v>0</v>
      </c>
      <c r="O248" s="1433">
        <v>0</v>
      </c>
      <c r="P248" s="1433">
        <v>0</v>
      </c>
      <c r="Q248" s="1433">
        <v>0</v>
      </c>
      <c r="R248" s="1433">
        <v>0</v>
      </c>
      <c r="S248" s="1433">
        <v>0</v>
      </c>
      <c r="T248" s="1433">
        <v>0</v>
      </c>
      <c r="U248" s="1433">
        <v>0</v>
      </c>
      <c r="V248" s="1438">
        <v>0</v>
      </c>
    </row>
    <row r="249" spans="1:22" ht="15" x14ac:dyDescent="0.25">
      <c r="A249" s="1298" t="s">
        <v>708</v>
      </c>
      <c r="B249" s="1290" t="s">
        <v>793</v>
      </c>
      <c r="C249" s="1290" t="s">
        <v>59</v>
      </c>
      <c r="D249" s="1433">
        <v>415</v>
      </c>
      <c r="E249" s="1433">
        <v>427</v>
      </c>
      <c r="F249" s="1433">
        <v>392</v>
      </c>
      <c r="G249" s="1433">
        <v>345</v>
      </c>
      <c r="H249" s="1433">
        <v>365</v>
      </c>
      <c r="I249" s="1433">
        <v>374</v>
      </c>
      <c r="J249" s="1433">
        <v>307</v>
      </c>
      <c r="K249" s="1433">
        <v>295</v>
      </c>
      <c r="L249" s="1433">
        <v>300</v>
      </c>
      <c r="M249" s="1433">
        <v>0</v>
      </c>
      <c r="N249" s="1433">
        <v>0</v>
      </c>
      <c r="O249" s="1433">
        <v>0</v>
      </c>
      <c r="P249" s="1433">
        <v>0</v>
      </c>
      <c r="Q249" s="1433">
        <v>0</v>
      </c>
      <c r="R249" s="1433">
        <v>0</v>
      </c>
      <c r="S249" s="1433">
        <v>0</v>
      </c>
      <c r="T249" s="1433">
        <v>0</v>
      </c>
      <c r="U249" s="1433">
        <v>0</v>
      </c>
      <c r="V249" s="1438">
        <v>0</v>
      </c>
    </row>
    <row r="250" spans="1:22" ht="15" x14ac:dyDescent="0.25">
      <c r="A250" s="1298" t="s">
        <v>708</v>
      </c>
      <c r="B250" s="1290" t="s">
        <v>793</v>
      </c>
      <c r="C250" s="1290" t="s">
        <v>754</v>
      </c>
      <c r="D250" s="1433">
        <v>415</v>
      </c>
      <c r="E250" s="1433">
        <v>328</v>
      </c>
      <c r="F250" s="1433">
        <v>276</v>
      </c>
      <c r="G250" s="1433">
        <v>195</v>
      </c>
      <c r="H250" s="1433">
        <v>195</v>
      </c>
      <c r="I250" s="1433">
        <v>191</v>
      </c>
      <c r="J250" s="1433">
        <v>133</v>
      </c>
      <c r="K250" s="1433">
        <v>124</v>
      </c>
      <c r="L250" s="1433">
        <v>115</v>
      </c>
      <c r="M250" s="1433">
        <v>0</v>
      </c>
      <c r="N250" s="1433">
        <v>0</v>
      </c>
      <c r="O250" s="1433">
        <v>0</v>
      </c>
      <c r="P250" s="1433">
        <v>0</v>
      </c>
      <c r="Q250" s="1433">
        <v>0</v>
      </c>
      <c r="R250" s="1433">
        <v>0</v>
      </c>
      <c r="S250" s="1433">
        <v>0</v>
      </c>
      <c r="T250" s="1433">
        <v>0</v>
      </c>
      <c r="U250" s="1433">
        <v>0</v>
      </c>
      <c r="V250" s="1438">
        <v>0</v>
      </c>
    </row>
    <row r="251" spans="1:22" ht="15" x14ac:dyDescent="0.25">
      <c r="A251" s="1298" t="s">
        <v>708</v>
      </c>
      <c r="B251" s="1290" t="s">
        <v>794</v>
      </c>
      <c r="C251" s="1290" t="s">
        <v>49</v>
      </c>
      <c r="D251" s="1433">
        <v>0</v>
      </c>
      <c r="E251" s="1433">
        <v>0</v>
      </c>
      <c r="F251" s="1433">
        <v>0</v>
      </c>
      <c r="G251" s="1433">
        <v>0</v>
      </c>
      <c r="H251" s="1433">
        <v>0</v>
      </c>
      <c r="I251" s="1433">
        <v>0</v>
      </c>
      <c r="J251" s="1433">
        <v>0</v>
      </c>
      <c r="K251" s="1433">
        <v>0</v>
      </c>
      <c r="L251" s="1433">
        <v>0</v>
      </c>
      <c r="M251" s="1433">
        <v>0</v>
      </c>
      <c r="N251" s="1433">
        <v>5</v>
      </c>
      <c r="O251" s="1433">
        <v>12</v>
      </c>
      <c r="P251" s="1433">
        <v>28</v>
      </c>
      <c r="Q251" s="1433">
        <v>49</v>
      </c>
      <c r="R251" s="1433">
        <v>73</v>
      </c>
      <c r="S251" s="1433">
        <v>122</v>
      </c>
      <c r="T251" s="1433">
        <v>298</v>
      </c>
      <c r="U251" s="1433">
        <v>306</v>
      </c>
      <c r="V251" s="1438">
        <v>509</v>
      </c>
    </row>
    <row r="252" spans="1:22" ht="15" x14ac:dyDescent="0.25">
      <c r="A252" s="1298" t="s">
        <v>708</v>
      </c>
      <c r="B252" s="1290" t="s">
        <v>794</v>
      </c>
      <c r="C252" s="1290" t="s">
        <v>35</v>
      </c>
      <c r="D252" s="1433">
        <v>0</v>
      </c>
      <c r="E252" s="1433">
        <v>0</v>
      </c>
      <c r="F252" s="1433">
        <v>0</v>
      </c>
      <c r="G252" s="1433">
        <v>0</v>
      </c>
      <c r="H252" s="1433">
        <v>0</v>
      </c>
      <c r="I252" s="1433">
        <v>0</v>
      </c>
      <c r="J252" s="1433">
        <v>11</v>
      </c>
      <c r="K252" s="1433">
        <v>27</v>
      </c>
      <c r="L252" s="1433">
        <v>57</v>
      </c>
      <c r="M252" s="1433">
        <v>81</v>
      </c>
      <c r="N252" s="1433">
        <v>96</v>
      </c>
      <c r="O252" s="1433">
        <v>147</v>
      </c>
      <c r="P252" s="1433">
        <v>148</v>
      </c>
      <c r="Q252" s="1433">
        <v>128</v>
      </c>
      <c r="R252" s="1433">
        <v>115</v>
      </c>
      <c r="S252" s="1433">
        <v>83</v>
      </c>
      <c r="T252" s="1433">
        <v>138</v>
      </c>
      <c r="U252" s="1433">
        <v>158</v>
      </c>
      <c r="V252" s="1438">
        <v>192</v>
      </c>
    </row>
    <row r="253" spans="1:22" ht="15" x14ac:dyDescent="0.25">
      <c r="A253" s="1298" t="s">
        <v>708</v>
      </c>
      <c r="B253" s="1290" t="s">
        <v>794</v>
      </c>
      <c r="C253" s="1290" t="s">
        <v>36</v>
      </c>
      <c r="D253" s="1433">
        <v>0</v>
      </c>
      <c r="E253" s="1433">
        <v>0</v>
      </c>
      <c r="F253" s="1433">
        <v>0</v>
      </c>
      <c r="G253" s="1433">
        <v>0</v>
      </c>
      <c r="H253" s="1433">
        <v>0</v>
      </c>
      <c r="I253" s="1433">
        <v>0</v>
      </c>
      <c r="J253" s="1433">
        <v>0</v>
      </c>
      <c r="K253" s="1433">
        <v>0</v>
      </c>
      <c r="L253" s="1433">
        <v>0</v>
      </c>
      <c r="M253" s="1433">
        <v>4</v>
      </c>
      <c r="N253" s="1433">
        <v>4</v>
      </c>
      <c r="O253" s="1433">
        <v>4</v>
      </c>
      <c r="P253" s="1433">
        <v>10</v>
      </c>
      <c r="Q253" s="1433">
        <v>11</v>
      </c>
      <c r="R253" s="1433">
        <v>12</v>
      </c>
      <c r="S253" s="1433">
        <v>10</v>
      </c>
      <c r="T253" s="1433">
        <v>10</v>
      </c>
      <c r="U253" s="1433">
        <v>10</v>
      </c>
      <c r="V253" s="1438">
        <v>14</v>
      </c>
    </row>
    <row r="254" spans="1:22" ht="15" x14ac:dyDescent="0.25">
      <c r="A254" s="1298" t="s">
        <v>708</v>
      </c>
      <c r="B254" s="1290" t="s">
        <v>794</v>
      </c>
      <c r="C254" s="1290" t="s">
        <v>37</v>
      </c>
      <c r="D254" s="1433">
        <v>0</v>
      </c>
      <c r="E254" s="1433">
        <v>0</v>
      </c>
      <c r="F254" s="1433">
        <v>0</v>
      </c>
      <c r="G254" s="1433">
        <v>0</v>
      </c>
      <c r="H254" s="1433">
        <v>0</v>
      </c>
      <c r="I254" s="1433">
        <v>0</v>
      </c>
      <c r="J254" s="1433">
        <v>7</v>
      </c>
      <c r="K254" s="1433">
        <v>12</v>
      </c>
      <c r="L254" s="1433">
        <v>14</v>
      </c>
      <c r="M254" s="1433">
        <v>17</v>
      </c>
      <c r="N254" s="1433">
        <v>19</v>
      </c>
      <c r="O254" s="1433">
        <v>20</v>
      </c>
      <c r="P254" s="1433">
        <v>18</v>
      </c>
      <c r="Q254" s="1433">
        <v>19</v>
      </c>
      <c r="R254" s="1433">
        <v>18</v>
      </c>
      <c r="S254" s="1433">
        <v>13</v>
      </c>
      <c r="T254" s="1433">
        <v>24</v>
      </c>
      <c r="U254" s="1433">
        <v>25</v>
      </c>
      <c r="V254" s="1438">
        <v>29</v>
      </c>
    </row>
    <row r="255" spans="1:22" ht="15" x14ac:dyDescent="0.25">
      <c r="A255" s="1298" t="s">
        <v>708</v>
      </c>
      <c r="B255" s="1290" t="s">
        <v>794</v>
      </c>
      <c r="C255" s="1290" t="s">
        <v>38</v>
      </c>
      <c r="D255" s="1433">
        <v>0</v>
      </c>
      <c r="E255" s="1433">
        <v>0</v>
      </c>
      <c r="F255" s="1433">
        <v>0</v>
      </c>
      <c r="G255" s="1433">
        <v>0</v>
      </c>
      <c r="H255" s="1433">
        <v>0</v>
      </c>
      <c r="I255" s="1433">
        <v>0</v>
      </c>
      <c r="J255" s="1433">
        <v>1</v>
      </c>
      <c r="K255" s="1433">
        <v>3</v>
      </c>
      <c r="L255" s="1433">
        <v>4</v>
      </c>
      <c r="M255" s="1433">
        <v>4</v>
      </c>
      <c r="N255" s="1433">
        <v>4</v>
      </c>
      <c r="O255" s="1433">
        <v>4</v>
      </c>
      <c r="P255" s="1433">
        <v>4</v>
      </c>
      <c r="Q255" s="1433">
        <v>4</v>
      </c>
      <c r="R255" s="1433">
        <v>4</v>
      </c>
      <c r="S255" s="1433">
        <v>4</v>
      </c>
      <c r="T255" s="1433">
        <v>6</v>
      </c>
      <c r="U255" s="1433">
        <v>6</v>
      </c>
      <c r="V255" s="1438">
        <v>7</v>
      </c>
    </row>
    <row r="256" spans="1:22" ht="15" x14ac:dyDescent="0.25">
      <c r="A256" s="1298" t="s">
        <v>708</v>
      </c>
      <c r="B256" s="1290" t="s">
        <v>794</v>
      </c>
      <c r="C256" s="1290" t="s">
        <v>39</v>
      </c>
      <c r="D256" s="1433">
        <v>0</v>
      </c>
      <c r="E256" s="1433">
        <v>0</v>
      </c>
      <c r="F256" s="1433">
        <v>0</v>
      </c>
      <c r="G256" s="1433">
        <v>0</v>
      </c>
      <c r="H256" s="1433">
        <v>0</v>
      </c>
      <c r="I256" s="1433">
        <v>0</v>
      </c>
      <c r="J256" s="1433">
        <v>0</v>
      </c>
      <c r="K256" s="1433">
        <v>3</v>
      </c>
      <c r="L256" s="1433">
        <v>4</v>
      </c>
      <c r="M256" s="1433">
        <v>6</v>
      </c>
      <c r="N256" s="1433">
        <v>5</v>
      </c>
      <c r="O256" s="1433">
        <v>5</v>
      </c>
      <c r="P256" s="1433">
        <v>5</v>
      </c>
      <c r="Q256" s="1433">
        <v>5</v>
      </c>
      <c r="R256" s="1433">
        <v>5</v>
      </c>
      <c r="S256" s="1433">
        <v>5</v>
      </c>
      <c r="T256" s="1433">
        <v>8</v>
      </c>
      <c r="U256" s="1433">
        <v>8</v>
      </c>
      <c r="V256" s="1438">
        <v>7</v>
      </c>
    </row>
    <row r="257" spans="1:22" ht="15" x14ac:dyDescent="0.25">
      <c r="A257" s="1298" t="s">
        <v>708</v>
      </c>
      <c r="B257" s="1290" t="s">
        <v>794</v>
      </c>
      <c r="C257" s="1290" t="s">
        <v>40</v>
      </c>
      <c r="D257" s="1433">
        <v>0</v>
      </c>
      <c r="E257" s="1433">
        <v>0</v>
      </c>
      <c r="F257" s="1433">
        <v>0</v>
      </c>
      <c r="G257" s="1433">
        <v>0</v>
      </c>
      <c r="H257" s="1433">
        <v>0</v>
      </c>
      <c r="I257" s="1433">
        <v>0</v>
      </c>
      <c r="J257" s="1433">
        <v>0</v>
      </c>
      <c r="K257" s="1433">
        <v>0</v>
      </c>
      <c r="L257" s="1433">
        <v>0</v>
      </c>
      <c r="M257" s="1433">
        <v>0</v>
      </c>
      <c r="N257" s="1433">
        <v>0</v>
      </c>
      <c r="O257" s="1433">
        <v>0</v>
      </c>
      <c r="P257" s="1433">
        <v>0</v>
      </c>
      <c r="Q257" s="1433">
        <v>0</v>
      </c>
      <c r="R257" s="1433">
        <v>0</v>
      </c>
      <c r="S257" s="1433">
        <v>1</v>
      </c>
      <c r="T257" s="1433">
        <v>3</v>
      </c>
      <c r="U257" s="1433">
        <v>3</v>
      </c>
      <c r="V257" s="1438">
        <v>4</v>
      </c>
    </row>
    <row r="258" spans="1:22" ht="15" x14ac:dyDescent="0.25">
      <c r="A258" s="1298" t="s">
        <v>708</v>
      </c>
      <c r="B258" s="1290" t="s">
        <v>794</v>
      </c>
      <c r="C258" s="1290" t="s">
        <v>59</v>
      </c>
      <c r="D258" s="1433">
        <v>0</v>
      </c>
      <c r="E258" s="1433">
        <v>0</v>
      </c>
      <c r="F258" s="1433">
        <v>0</v>
      </c>
      <c r="G258" s="1433">
        <v>0</v>
      </c>
      <c r="H258" s="1433">
        <v>0</v>
      </c>
      <c r="I258" s="1433">
        <v>0</v>
      </c>
      <c r="J258" s="1433">
        <v>19</v>
      </c>
      <c r="K258" s="1433">
        <v>45</v>
      </c>
      <c r="L258" s="1433">
        <v>79</v>
      </c>
      <c r="M258" s="1433">
        <v>112</v>
      </c>
      <c r="N258" s="1433">
        <v>133</v>
      </c>
      <c r="O258" s="1433">
        <v>192</v>
      </c>
      <c r="P258" s="1433">
        <v>213</v>
      </c>
      <c r="Q258" s="1433">
        <v>216</v>
      </c>
      <c r="R258" s="1433">
        <v>227</v>
      </c>
      <c r="S258" s="1433">
        <v>238</v>
      </c>
      <c r="T258" s="1433">
        <v>487</v>
      </c>
      <c r="U258" s="1433">
        <v>516</v>
      </c>
      <c r="V258" s="1438">
        <v>762</v>
      </c>
    </row>
    <row r="259" spans="1:22" ht="15" x14ac:dyDescent="0.25">
      <c r="A259" s="1298" t="s">
        <v>708</v>
      </c>
      <c r="B259" s="1290" t="s">
        <v>794</v>
      </c>
      <c r="C259" s="1290" t="s">
        <v>754</v>
      </c>
      <c r="D259" s="1433">
        <v>0</v>
      </c>
      <c r="E259" s="1433">
        <v>0</v>
      </c>
      <c r="F259" s="1433">
        <v>0</v>
      </c>
      <c r="G259" s="1433">
        <v>0</v>
      </c>
      <c r="H259" s="1433">
        <v>0</v>
      </c>
      <c r="I259" s="1433">
        <v>0</v>
      </c>
      <c r="J259" s="1433">
        <v>19</v>
      </c>
      <c r="K259" s="1433">
        <v>45</v>
      </c>
      <c r="L259" s="1433">
        <v>79</v>
      </c>
      <c r="M259" s="1433">
        <v>112</v>
      </c>
      <c r="N259" s="1433">
        <v>128</v>
      </c>
      <c r="O259" s="1433">
        <v>180</v>
      </c>
      <c r="P259" s="1433">
        <v>185</v>
      </c>
      <c r="Q259" s="1433">
        <v>167</v>
      </c>
      <c r="R259" s="1433">
        <v>154</v>
      </c>
      <c r="S259" s="1433">
        <v>116</v>
      </c>
      <c r="T259" s="1433">
        <v>189</v>
      </c>
      <c r="U259" s="1433">
        <v>210</v>
      </c>
      <c r="V259" s="1438">
        <v>253</v>
      </c>
    </row>
    <row r="260" spans="1:22" ht="15" x14ac:dyDescent="0.25">
      <c r="A260" s="1298" t="s">
        <v>708</v>
      </c>
      <c r="B260" s="1290" t="s">
        <v>795</v>
      </c>
      <c r="C260" s="1290" t="s">
        <v>49</v>
      </c>
      <c r="D260" s="1433">
        <v>0</v>
      </c>
      <c r="E260" s="1433">
        <v>344</v>
      </c>
      <c r="F260" s="1433">
        <v>412</v>
      </c>
      <c r="G260" s="1433">
        <v>157</v>
      </c>
      <c r="H260" s="1433">
        <v>170</v>
      </c>
      <c r="I260" s="1433">
        <v>191</v>
      </c>
      <c r="J260" s="1433">
        <v>209</v>
      </c>
      <c r="K260" s="1433">
        <v>235</v>
      </c>
      <c r="L260" s="1433">
        <v>241</v>
      </c>
      <c r="M260" s="1433">
        <v>262</v>
      </c>
      <c r="N260" s="1433">
        <v>298</v>
      </c>
      <c r="O260" s="1433">
        <v>322</v>
      </c>
      <c r="P260" s="1433">
        <v>333</v>
      </c>
      <c r="Q260" s="1433">
        <v>350</v>
      </c>
      <c r="R260" s="1433">
        <v>376</v>
      </c>
      <c r="S260" s="1433">
        <v>415</v>
      </c>
      <c r="T260" s="1433">
        <v>424</v>
      </c>
      <c r="U260" s="1433">
        <v>433</v>
      </c>
      <c r="V260" s="1438">
        <v>425</v>
      </c>
    </row>
    <row r="261" spans="1:22" ht="15" x14ac:dyDescent="0.25">
      <c r="A261" s="1298" t="s">
        <v>708</v>
      </c>
      <c r="B261" s="1290" t="s">
        <v>795</v>
      </c>
      <c r="C261" s="1290" t="s">
        <v>35</v>
      </c>
      <c r="D261" s="1433">
        <v>1431</v>
      </c>
      <c r="E261" s="1433">
        <v>994</v>
      </c>
      <c r="F261" s="1433">
        <v>964</v>
      </c>
      <c r="G261" s="1433">
        <v>127</v>
      </c>
      <c r="H261" s="1433">
        <v>135</v>
      </c>
      <c r="I261" s="1433">
        <v>137</v>
      </c>
      <c r="J261" s="1433">
        <v>169</v>
      </c>
      <c r="K261" s="1433">
        <v>165</v>
      </c>
      <c r="L261" s="1433">
        <v>164</v>
      </c>
      <c r="M261" s="1433">
        <v>160</v>
      </c>
      <c r="N261" s="1433">
        <v>142</v>
      </c>
      <c r="O261" s="1433">
        <v>176</v>
      </c>
      <c r="P261" s="1433">
        <v>180</v>
      </c>
      <c r="Q261" s="1433">
        <v>155</v>
      </c>
      <c r="R261" s="1433">
        <v>166</v>
      </c>
      <c r="S261" s="1433">
        <v>133</v>
      </c>
      <c r="T261" s="1433">
        <v>142</v>
      </c>
      <c r="U261" s="1433">
        <v>175</v>
      </c>
      <c r="V261" s="1438">
        <v>209</v>
      </c>
    </row>
    <row r="262" spans="1:22" ht="15" x14ac:dyDescent="0.25">
      <c r="A262" s="1298" t="s">
        <v>708</v>
      </c>
      <c r="B262" s="1290" t="s">
        <v>795</v>
      </c>
      <c r="C262" s="1290" t="s">
        <v>36</v>
      </c>
      <c r="D262" s="1433">
        <v>52</v>
      </c>
      <c r="E262" s="1433">
        <v>64</v>
      </c>
      <c r="F262" s="1433">
        <v>71</v>
      </c>
      <c r="G262" s="1433">
        <v>24</v>
      </c>
      <c r="H262" s="1433">
        <v>27</v>
      </c>
      <c r="I262" s="1433">
        <v>25</v>
      </c>
      <c r="J262" s="1433">
        <v>22</v>
      </c>
      <c r="K262" s="1433">
        <v>24</v>
      </c>
      <c r="L262" s="1433">
        <v>21</v>
      </c>
      <c r="M262" s="1433">
        <v>20</v>
      </c>
      <c r="N262" s="1433">
        <v>19</v>
      </c>
      <c r="O262" s="1433">
        <v>12</v>
      </c>
      <c r="P262" s="1433">
        <v>15</v>
      </c>
      <c r="Q262" s="1433">
        <v>14</v>
      </c>
      <c r="R262" s="1433">
        <v>9</v>
      </c>
      <c r="S262" s="1433">
        <v>11</v>
      </c>
      <c r="T262" s="1433">
        <v>11</v>
      </c>
      <c r="U262" s="1433">
        <v>11</v>
      </c>
      <c r="V262" s="1438">
        <v>13</v>
      </c>
    </row>
    <row r="263" spans="1:22" ht="15" x14ac:dyDescent="0.25">
      <c r="A263" s="1298" t="s">
        <v>708</v>
      </c>
      <c r="B263" s="1290" t="s">
        <v>795</v>
      </c>
      <c r="C263" s="1290" t="s">
        <v>37</v>
      </c>
      <c r="D263" s="1433">
        <v>212</v>
      </c>
      <c r="E263" s="1433">
        <v>215</v>
      </c>
      <c r="F263" s="1433">
        <v>206</v>
      </c>
      <c r="G263" s="1433">
        <v>27</v>
      </c>
      <c r="H263" s="1433">
        <v>27</v>
      </c>
      <c r="I263" s="1433">
        <v>30</v>
      </c>
      <c r="J263" s="1433">
        <v>26</v>
      </c>
      <c r="K263" s="1433">
        <v>24</v>
      </c>
      <c r="L263" s="1433">
        <v>20</v>
      </c>
      <c r="M263" s="1433">
        <v>21</v>
      </c>
      <c r="N263" s="1433">
        <v>22</v>
      </c>
      <c r="O263" s="1433">
        <v>26</v>
      </c>
      <c r="P263" s="1433">
        <v>29</v>
      </c>
      <c r="Q263" s="1433">
        <v>31</v>
      </c>
      <c r="R263" s="1433">
        <v>37</v>
      </c>
      <c r="S263" s="1433">
        <v>33</v>
      </c>
      <c r="T263" s="1433">
        <v>37</v>
      </c>
      <c r="U263" s="1433">
        <v>40</v>
      </c>
      <c r="V263" s="1438">
        <v>32</v>
      </c>
    </row>
    <row r="264" spans="1:22" ht="15" x14ac:dyDescent="0.25">
      <c r="A264" s="1298" t="s">
        <v>708</v>
      </c>
      <c r="B264" s="1290" t="s">
        <v>795</v>
      </c>
      <c r="C264" s="1290" t="s">
        <v>38</v>
      </c>
      <c r="D264" s="1433">
        <v>66</v>
      </c>
      <c r="E264" s="1433">
        <v>68</v>
      </c>
      <c r="F264" s="1433">
        <v>66</v>
      </c>
      <c r="G264" s="1433">
        <v>14</v>
      </c>
      <c r="H264" s="1433">
        <v>13</v>
      </c>
      <c r="I264" s="1433">
        <v>13</v>
      </c>
      <c r="J264" s="1433">
        <v>10</v>
      </c>
      <c r="K264" s="1433">
        <v>12</v>
      </c>
      <c r="L264" s="1433">
        <v>12</v>
      </c>
      <c r="M264" s="1433">
        <v>13</v>
      </c>
      <c r="N264" s="1433">
        <v>14</v>
      </c>
      <c r="O264" s="1433">
        <v>14</v>
      </c>
      <c r="P264" s="1433">
        <v>11</v>
      </c>
      <c r="Q264" s="1433">
        <v>11</v>
      </c>
      <c r="R264" s="1433">
        <v>12</v>
      </c>
      <c r="S264" s="1433">
        <v>12</v>
      </c>
      <c r="T264" s="1433">
        <v>12</v>
      </c>
      <c r="U264" s="1433">
        <v>11</v>
      </c>
      <c r="V264" s="1438">
        <v>13</v>
      </c>
    </row>
    <row r="265" spans="1:22" ht="15" x14ac:dyDescent="0.25">
      <c r="A265" s="1298" t="s">
        <v>708</v>
      </c>
      <c r="B265" s="1290" t="s">
        <v>795</v>
      </c>
      <c r="C265" s="1290" t="s">
        <v>39</v>
      </c>
      <c r="D265" s="1433">
        <v>24</v>
      </c>
      <c r="E265" s="1433">
        <v>27</v>
      </c>
      <c r="F265" s="1433">
        <v>27</v>
      </c>
      <c r="G265" s="1433">
        <v>6</v>
      </c>
      <c r="H265" s="1433">
        <v>5</v>
      </c>
      <c r="I265" s="1433">
        <v>6</v>
      </c>
      <c r="J265" s="1433">
        <v>7</v>
      </c>
      <c r="K265" s="1433">
        <v>6</v>
      </c>
      <c r="L265" s="1433">
        <v>5</v>
      </c>
      <c r="M265" s="1433">
        <v>5</v>
      </c>
      <c r="N265" s="1433">
        <v>5</v>
      </c>
      <c r="O265" s="1433">
        <v>6</v>
      </c>
      <c r="P265" s="1433">
        <v>6</v>
      </c>
      <c r="Q265" s="1433">
        <v>6</v>
      </c>
      <c r="R265" s="1433">
        <v>6</v>
      </c>
      <c r="S265" s="1433">
        <v>6</v>
      </c>
      <c r="T265" s="1433">
        <v>7</v>
      </c>
      <c r="U265" s="1433">
        <v>7</v>
      </c>
      <c r="V265" s="1438">
        <v>7</v>
      </c>
    </row>
    <row r="266" spans="1:22" ht="15" x14ac:dyDescent="0.25">
      <c r="A266" s="1298" t="s">
        <v>708</v>
      </c>
      <c r="B266" s="1290" t="s">
        <v>795</v>
      </c>
      <c r="C266" s="1290" t="s">
        <v>40</v>
      </c>
      <c r="D266" s="1433">
        <v>5</v>
      </c>
      <c r="E266" s="1433">
        <v>6</v>
      </c>
      <c r="F266" s="1433">
        <v>6</v>
      </c>
      <c r="G266" s="1433">
        <v>1</v>
      </c>
      <c r="H266" s="1433">
        <v>1</v>
      </c>
      <c r="I266" s="1433">
        <v>1</v>
      </c>
      <c r="J266" s="1433">
        <v>2</v>
      </c>
      <c r="K266" s="1433">
        <v>2</v>
      </c>
      <c r="L266" s="1433">
        <v>2</v>
      </c>
      <c r="M266" s="1433">
        <v>2</v>
      </c>
      <c r="N266" s="1433">
        <v>3</v>
      </c>
      <c r="O266" s="1433">
        <v>3</v>
      </c>
      <c r="P266" s="1433">
        <v>3</v>
      </c>
      <c r="Q266" s="1433">
        <v>3</v>
      </c>
      <c r="R266" s="1433">
        <v>3</v>
      </c>
      <c r="S266" s="1433">
        <v>3</v>
      </c>
      <c r="T266" s="1433">
        <v>3</v>
      </c>
      <c r="U266" s="1433">
        <v>3</v>
      </c>
      <c r="V266" s="1438">
        <v>3</v>
      </c>
    </row>
    <row r="267" spans="1:22" ht="15" x14ac:dyDescent="0.25">
      <c r="A267" s="1298" t="s">
        <v>708</v>
      </c>
      <c r="B267" s="1290" t="s">
        <v>795</v>
      </c>
      <c r="C267" s="1290" t="s">
        <v>59</v>
      </c>
      <c r="D267" s="1433">
        <v>1790</v>
      </c>
      <c r="E267" s="1433">
        <v>1718</v>
      </c>
      <c r="F267" s="1433">
        <v>1752</v>
      </c>
      <c r="G267" s="1433">
        <v>356</v>
      </c>
      <c r="H267" s="1433">
        <v>378</v>
      </c>
      <c r="I267" s="1433">
        <v>403</v>
      </c>
      <c r="J267" s="1433">
        <v>445</v>
      </c>
      <c r="K267" s="1433">
        <v>468</v>
      </c>
      <c r="L267" s="1433">
        <v>465</v>
      </c>
      <c r="M267" s="1433">
        <v>483</v>
      </c>
      <c r="N267" s="1433">
        <v>504</v>
      </c>
      <c r="O267" s="1433">
        <v>559</v>
      </c>
      <c r="P267" s="1433">
        <v>577</v>
      </c>
      <c r="Q267" s="1433">
        <v>570</v>
      </c>
      <c r="R267" s="1433">
        <v>609</v>
      </c>
      <c r="S267" s="1433">
        <v>613</v>
      </c>
      <c r="T267" s="1433">
        <v>636</v>
      </c>
      <c r="U267" s="1433">
        <v>680</v>
      </c>
      <c r="V267" s="1438">
        <v>702</v>
      </c>
    </row>
    <row r="268" spans="1:22" ht="15" x14ac:dyDescent="0.25">
      <c r="A268" s="1298" t="s">
        <v>708</v>
      </c>
      <c r="B268" s="1290" t="s">
        <v>795</v>
      </c>
      <c r="C268" s="1290" t="s">
        <v>754</v>
      </c>
      <c r="D268" s="1433">
        <v>1790</v>
      </c>
      <c r="E268" s="1433">
        <v>1374</v>
      </c>
      <c r="F268" s="1433">
        <v>1340</v>
      </c>
      <c r="G268" s="1433">
        <v>199</v>
      </c>
      <c r="H268" s="1433">
        <v>208</v>
      </c>
      <c r="I268" s="1433">
        <v>212</v>
      </c>
      <c r="J268" s="1433">
        <v>236</v>
      </c>
      <c r="K268" s="1433">
        <v>233</v>
      </c>
      <c r="L268" s="1433">
        <v>224</v>
      </c>
      <c r="M268" s="1433">
        <v>221</v>
      </c>
      <c r="N268" s="1433">
        <v>206</v>
      </c>
      <c r="O268" s="1433">
        <v>237</v>
      </c>
      <c r="P268" s="1433">
        <v>244</v>
      </c>
      <c r="Q268" s="1433">
        <v>220</v>
      </c>
      <c r="R268" s="1433">
        <v>233</v>
      </c>
      <c r="S268" s="1433">
        <v>198</v>
      </c>
      <c r="T268" s="1433">
        <v>212</v>
      </c>
      <c r="U268" s="1433">
        <v>247</v>
      </c>
      <c r="V268" s="1438">
        <v>277</v>
      </c>
    </row>
    <row r="269" spans="1:22" ht="15" x14ac:dyDescent="0.25">
      <c r="A269" s="1298" t="s">
        <v>708</v>
      </c>
      <c r="B269" s="1290" t="s">
        <v>796</v>
      </c>
      <c r="C269" s="1290" t="s">
        <v>49</v>
      </c>
      <c r="D269" s="1433">
        <v>0</v>
      </c>
      <c r="E269" s="1433">
        <v>54</v>
      </c>
      <c r="F269" s="1433">
        <v>81</v>
      </c>
      <c r="G269" s="1433">
        <v>132</v>
      </c>
      <c r="H269" s="1433">
        <v>218</v>
      </c>
      <c r="I269" s="1433">
        <v>254</v>
      </c>
      <c r="J269" s="1433">
        <v>268</v>
      </c>
      <c r="K269" s="1433">
        <v>298</v>
      </c>
      <c r="L269" s="1433">
        <v>314</v>
      </c>
      <c r="M269" s="1433">
        <v>330</v>
      </c>
      <c r="N269" s="1433">
        <v>370</v>
      </c>
      <c r="O269" s="1433">
        <v>488</v>
      </c>
      <c r="P269" s="1433">
        <v>535</v>
      </c>
      <c r="Q269" s="1433">
        <v>656</v>
      </c>
      <c r="R269" s="1433">
        <v>852</v>
      </c>
      <c r="S269" s="1433">
        <v>724</v>
      </c>
      <c r="T269" s="1433">
        <v>678</v>
      </c>
      <c r="U269" s="1433">
        <v>694</v>
      </c>
      <c r="V269" s="1438">
        <v>743</v>
      </c>
    </row>
    <row r="270" spans="1:22" ht="15" x14ac:dyDescent="0.25">
      <c r="A270" s="1298" t="s">
        <v>708</v>
      </c>
      <c r="B270" s="1290" t="s">
        <v>796</v>
      </c>
      <c r="C270" s="1290" t="s">
        <v>35</v>
      </c>
      <c r="D270" s="1433">
        <v>436</v>
      </c>
      <c r="E270" s="1433">
        <v>491</v>
      </c>
      <c r="F270" s="1433">
        <v>583</v>
      </c>
      <c r="G270" s="1433">
        <v>618</v>
      </c>
      <c r="H270" s="1433">
        <v>627</v>
      </c>
      <c r="I270" s="1433">
        <v>564</v>
      </c>
      <c r="J270" s="1433">
        <v>524</v>
      </c>
      <c r="K270" s="1433">
        <v>601</v>
      </c>
      <c r="L270" s="1433">
        <v>668</v>
      </c>
      <c r="M270" s="1433">
        <v>659</v>
      </c>
      <c r="N270" s="1433">
        <v>765</v>
      </c>
      <c r="O270" s="1433">
        <v>814</v>
      </c>
      <c r="P270" s="1433">
        <v>667</v>
      </c>
      <c r="Q270" s="1433">
        <v>570</v>
      </c>
      <c r="R270" s="1433">
        <v>430</v>
      </c>
      <c r="S270" s="1433">
        <v>251</v>
      </c>
      <c r="T270" s="1433">
        <v>275</v>
      </c>
      <c r="U270" s="1433">
        <v>339</v>
      </c>
      <c r="V270" s="1438">
        <v>322</v>
      </c>
    </row>
    <row r="271" spans="1:22" ht="15" x14ac:dyDescent="0.25">
      <c r="A271" s="1298" t="s">
        <v>708</v>
      </c>
      <c r="B271" s="1290" t="s">
        <v>796</v>
      </c>
      <c r="C271" s="1290" t="s">
        <v>36</v>
      </c>
      <c r="D271" s="1433">
        <v>14</v>
      </c>
      <c r="E271" s="1433">
        <v>14</v>
      </c>
      <c r="F271" s="1433">
        <v>26</v>
      </c>
      <c r="G271" s="1433">
        <v>35</v>
      </c>
      <c r="H271" s="1433">
        <v>49</v>
      </c>
      <c r="I271" s="1433">
        <v>48</v>
      </c>
      <c r="J271" s="1433">
        <v>40</v>
      </c>
      <c r="K271" s="1433">
        <v>29</v>
      </c>
      <c r="L271" s="1433">
        <v>33</v>
      </c>
      <c r="M271" s="1433">
        <v>39</v>
      </c>
      <c r="N271" s="1433">
        <v>42</v>
      </c>
      <c r="O271" s="1433">
        <v>43</v>
      </c>
      <c r="P271" s="1433">
        <v>40</v>
      </c>
      <c r="Q271" s="1433">
        <v>44</v>
      </c>
      <c r="R271" s="1433">
        <v>43</v>
      </c>
      <c r="S271" s="1433">
        <v>32</v>
      </c>
      <c r="T271" s="1433">
        <v>32</v>
      </c>
      <c r="U271" s="1433">
        <v>24</v>
      </c>
      <c r="V271" s="1438">
        <v>26</v>
      </c>
    </row>
    <row r="272" spans="1:22" ht="15" x14ac:dyDescent="0.25">
      <c r="A272" s="1298" t="s">
        <v>708</v>
      </c>
      <c r="B272" s="1290" t="s">
        <v>796</v>
      </c>
      <c r="C272" s="1290" t="s">
        <v>37</v>
      </c>
      <c r="D272" s="1433">
        <v>91</v>
      </c>
      <c r="E272" s="1433">
        <v>115</v>
      </c>
      <c r="F272" s="1433">
        <v>123</v>
      </c>
      <c r="G272" s="1433">
        <v>115</v>
      </c>
      <c r="H272" s="1433">
        <v>108</v>
      </c>
      <c r="I272" s="1433">
        <v>84</v>
      </c>
      <c r="J272" s="1433">
        <v>79</v>
      </c>
      <c r="K272" s="1433">
        <v>85</v>
      </c>
      <c r="L272" s="1433">
        <v>76</v>
      </c>
      <c r="M272" s="1433">
        <v>61</v>
      </c>
      <c r="N272" s="1433">
        <v>66</v>
      </c>
      <c r="O272" s="1433">
        <v>79</v>
      </c>
      <c r="P272" s="1433">
        <v>63</v>
      </c>
      <c r="Q272" s="1433">
        <v>67</v>
      </c>
      <c r="R272" s="1433">
        <v>68</v>
      </c>
      <c r="S272" s="1433">
        <v>38</v>
      </c>
      <c r="T272" s="1433">
        <v>42</v>
      </c>
      <c r="U272" s="1433">
        <v>36</v>
      </c>
      <c r="V272" s="1438">
        <v>36</v>
      </c>
    </row>
    <row r="273" spans="1:22" ht="15" x14ac:dyDescent="0.25">
      <c r="A273" s="1298" t="s">
        <v>708</v>
      </c>
      <c r="B273" s="1290" t="s">
        <v>796</v>
      </c>
      <c r="C273" s="1290" t="s">
        <v>38</v>
      </c>
      <c r="D273" s="1433">
        <v>33</v>
      </c>
      <c r="E273" s="1433">
        <v>41</v>
      </c>
      <c r="F273" s="1433">
        <v>40</v>
      </c>
      <c r="G273" s="1433">
        <v>45</v>
      </c>
      <c r="H273" s="1433">
        <v>44</v>
      </c>
      <c r="I273" s="1433">
        <v>32</v>
      </c>
      <c r="J273" s="1433">
        <v>34</v>
      </c>
      <c r="K273" s="1433">
        <v>35</v>
      </c>
      <c r="L273" s="1433">
        <v>32</v>
      </c>
      <c r="M273" s="1433">
        <v>32</v>
      </c>
      <c r="N273" s="1433">
        <v>35</v>
      </c>
      <c r="O273" s="1433">
        <v>34</v>
      </c>
      <c r="P273" s="1433">
        <v>29</v>
      </c>
      <c r="Q273" s="1433">
        <v>29</v>
      </c>
      <c r="R273" s="1433">
        <v>29</v>
      </c>
      <c r="S273" s="1433">
        <v>27</v>
      </c>
      <c r="T273" s="1433">
        <v>27</v>
      </c>
      <c r="U273" s="1433">
        <v>23</v>
      </c>
      <c r="V273" s="1438">
        <v>22</v>
      </c>
    </row>
    <row r="274" spans="1:22" ht="15" x14ac:dyDescent="0.25">
      <c r="A274" s="1298" t="s">
        <v>708</v>
      </c>
      <c r="B274" s="1290" t="s">
        <v>796</v>
      </c>
      <c r="C274" s="1290" t="s">
        <v>39</v>
      </c>
      <c r="D274" s="1433">
        <v>8</v>
      </c>
      <c r="E274" s="1433">
        <v>11</v>
      </c>
      <c r="F274" s="1433">
        <v>12</v>
      </c>
      <c r="G274" s="1433">
        <v>13</v>
      </c>
      <c r="H274" s="1433">
        <v>12</v>
      </c>
      <c r="I274" s="1433">
        <v>9</v>
      </c>
      <c r="J274" s="1433">
        <v>6</v>
      </c>
      <c r="K274" s="1433">
        <v>7</v>
      </c>
      <c r="L274" s="1433">
        <v>9</v>
      </c>
      <c r="M274" s="1433">
        <v>9</v>
      </c>
      <c r="N274" s="1433">
        <v>11</v>
      </c>
      <c r="O274" s="1433">
        <v>11</v>
      </c>
      <c r="P274" s="1433">
        <v>11</v>
      </c>
      <c r="Q274" s="1433">
        <v>11</v>
      </c>
      <c r="R274" s="1433">
        <v>11</v>
      </c>
      <c r="S274" s="1433">
        <v>6</v>
      </c>
      <c r="T274" s="1433">
        <v>6</v>
      </c>
      <c r="U274" s="1433">
        <v>6</v>
      </c>
      <c r="V274" s="1438">
        <v>6</v>
      </c>
    </row>
    <row r="275" spans="1:22" ht="15" x14ac:dyDescent="0.25">
      <c r="A275" s="1298" t="s">
        <v>708</v>
      </c>
      <c r="B275" s="1290" t="s">
        <v>796</v>
      </c>
      <c r="C275" s="1290" t="s">
        <v>40</v>
      </c>
      <c r="D275" s="1433">
        <v>4</v>
      </c>
      <c r="E275" s="1433">
        <v>6</v>
      </c>
      <c r="F275" s="1433">
        <v>6</v>
      </c>
      <c r="G275" s="1433">
        <v>6</v>
      </c>
      <c r="H275" s="1433">
        <v>6</v>
      </c>
      <c r="I275" s="1433">
        <v>5</v>
      </c>
      <c r="J275" s="1433">
        <v>7</v>
      </c>
      <c r="K275" s="1433">
        <v>7</v>
      </c>
      <c r="L275" s="1433">
        <v>7</v>
      </c>
      <c r="M275" s="1433">
        <v>7</v>
      </c>
      <c r="N275" s="1433">
        <v>7</v>
      </c>
      <c r="O275" s="1433">
        <v>7</v>
      </c>
      <c r="P275" s="1433">
        <v>7</v>
      </c>
      <c r="Q275" s="1433">
        <v>7</v>
      </c>
      <c r="R275" s="1433">
        <v>7</v>
      </c>
      <c r="S275" s="1433">
        <v>5</v>
      </c>
      <c r="T275" s="1433">
        <v>5</v>
      </c>
      <c r="U275" s="1433">
        <v>5</v>
      </c>
      <c r="V275" s="1438">
        <v>5</v>
      </c>
    </row>
    <row r="276" spans="1:22" ht="15" x14ac:dyDescent="0.25">
      <c r="A276" s="1298" t="s">
        <v>708</v>
      </c>
      <c r="B276" s="1290" t="s">
        <v>796</v>
      </c>
      <c r="C276" s="1290" t="s">
        <v>59</v>
      </c>
      <c r="D276" s="1433">
        <v>586</v>
      </c>
      <c r="E276" s="1433">
        <v>732</v>
      </c>
      <c r="F276" s="1433">
        <v>871</v>
      </c>
      <c r="G276" s="1433">
        <v>964</v>
      </c>
      <c r="H276" s="1433">
        <v>1064</v>
      </c>
      <c r="I276" s="1433">
        <v>996</v>
      </c>
      <c r="J276" s="1433">
        <v>958</v>
      </c>
      <c r="K276" s="1433">
        <v>1062</v>
      </c>
      <c r="L276" s="1433">
        <v>1139</v>
      </c>
      <c r="M276" s="1433">
        <v>1137</v>
      </c>
      <c r="N276" s="1433">
        <v>1296</v>
      </c>
      <c r="O276" s="1433">
        <v>1476</v>
      </c>
      <c r="P276" s="1433">
        <v>1352</v>
      </c>
      <c r="Q276" s="1433">
        <v>1384</v>
      </c>
      <c r="R276" s="1433">
        <v>1440</v>
      </c>
      <c r="S276" s="1433">
        <v>1083</v>
      </c>
      <c r="T276" s="1433">
        <v>1065</v>
      </c>
      <c r="U276" s="1433">
        <v>1127</v>
      </c>
      <c r="V276" s="1438">
        <v>1160</v>
      </c>
    </row>
    <row r="277" spans="1:22" ht="15" x14ac:dyDescent="0.25">
      <c r="A277" s="1298" t="s">
        <v>708</v>
      </c>
      <c r="B277" s="1290" t="s">
        <v>796</v>
      </c>
      <c r="C277" s="1290" t="s">
        <v>754</v>
      </c>
      <c r="D277" s="1433">
        <v>586</v>
      </c>
      <c r="E277" s="1433">
        <v>678</v>
      </c>
      <c r="F277" s="1433">
        <v>790</v>
      </c>
      <c r="G277" s="1433">
        <v>832</v>
      </c>
      <c r="H277" s="1433">
        <v>846</v>
      </c>
      <c r="I277" s="1433">
        <v>742</v>
      </c>
      <c r="J277" s="1433">
        <v>690</v>
      </c>
      <c r="K277" s="1433">
        <v>764</v>
      </c>
      <c r="L277" s="1433">
        <v>825</v>
      </c>
      <c r="M277" s="1433">
        <v>807</v>
      </c>
      <c r="N277" s="1433">
        <v>926</v>
      </c>
      <c r="O277" s="1433">
        <v>988</v>
      </c>
      <c r="P277" s="1433">
        <v>817</v>
      </c>
      <c r="Q277" s="1433">
        <v>728</v>
      </c>
      <c r="R277" s="1433">
        <v>588</v>
      </c>
      <c r="S277" s="1433">
        <v>359</v>
      </c>
      <c r="T277" s="1433">
        <v>387</v>
      </c>
      <c r="U277" s="1433">
        <v>433</v>
      </c>
      <c r="V277" s="1438">
        <v>417</v>
      </c>
    </row>
    <row r="278" spans="1:22" ht="15" x14ac:dyDescent="0.25">
      <c r="A278" s="1298" t="s">
        <v>708</v>
      </c>
      <c r="B278" s="1290" t="s">
        <v>797</v>
      </c>
      <c r="C278" s="1290" t="s">
        <v>49</v>
      </c>
      <c r="D278" s="1433">
        <v>0</v>
      </c>
      <c r="E278" s="1433">
        <v>0</v>
      </c>
      <c r="F278" s="1433">
        <v>0</v>
      </c>
      <c r="G278" s="1433">
        <v>0</v>
      </c>
      <c r="H278" s="1433">
        <v>0</v>
      </c>
      <c r="I278" s="1433">
        <v>0</v>
      </c>
      <c r="J278" s="1433">
        <v>0</v>
      </c>
      <c r="K278" s="1433">
        <v>0</v>
      </c>
      <c r="L278" s="1433">
        <v>44</v>
      </c>
      <c r="M278" s="1433">
        <v>49</v>
      </c>
      <c r="N278" s="1433">
        <v>57</v>
      </c>
      <c r="O278" s="1433">
        <v>70</v>
      </c>
      <c r="P278" s="1433">
        <v>77</v>
      </c>
      <c r="Q278" s="1433">
        <v>108</v>
      </c>
      <c r="R278" s="1433">
        <v>158</v>
      </c>
      <c r="S278" s="1433">
        <v>212</v>
      </c>
      <c r="T278" s="1433">
        <v>222</v>
      </c>
      <c r="U278" s="1433">
        <v>223</v>
      </c>
      <c r="V278" s="1438">
        <v>243</v>
      </c>
    </row>
    <row r="279" spans="1:22" ht="15" x14ac:dyDescent="0.25">
      <c r="A279" s="1298" t="s">
        <v>708</v>
      </c>
      <c r="B279" s="1290" t="s">
        <v>797</v>
      </c>
      <c r="C279" s="1290" t="s">
        <v>35</v>
      </c>
      <c r="D279" s="1433">
        <v>0</v>
      </c>
      <c r="E279" s="1433">
        <v>0</v>
      </c>
      <c r="F279" s="1433">
        <v>0</v>
      </c>
      <c r="G279" s="1433">
        <v>0</v>
      </c>
      <c r="H279" s="1433">
        <v>0</v>
      </c>
      <c r="I279" s="1433">
        <v>0</v>
      </c>
      <c r="J279" s="1433">
        <v>0</v>
      </c>
      <c r="K279" s="1433">
        <v>0</v>
      </c>
      <c r="L279" s="1433">
        <v>47</v>
      </c>
      <c r="M279" s="1433">
        <v>77</v>
      </c>
      <c r="N279" s="1433">
        <v>104</v>
      </c>
      <c r="O279" s="1433">
        <v>129</v>
      </c>
      <c r="P279" s="1433">
        <v>156</v>
      </c>
      <c r="Q279" s="1433">
        <v>139</v>
      </c>
      <c r="R279" s="1433">
        <v>119</v>
      </c>
      <c r="S279" s="1433">
        <v>80</v>
      </c>
      <c r="T279" s="1433">
        <v>78</v>
      </c>
      <c r="U279" s="1433">
        <v>107</v>
      </c>
      <c r="V279" s="1438">
        <v>97</v>
      </c>
    </row>
    <row r="280" spans="1:22" ht="15" x14ac:dyDescent="0.25">
      <c r="A280" s="1298" t="s">
        <v>708</v>
      </c>
      <c r="B280" s="1290" t="s">
        <v>797</v>
      </c>
      <c r="C280" s="1290" t="s">
        <v>36</v>
      </c>
      <c r="D280" s="1433">
        <v>0</v>
      </c>
      <c r="E280" s="1433">
        <v>0</v>
      </c>
      <c r="F280" s="1433">
        <v>0</v>
      </c>
      <c r="G280" s="1433">
        <v>0</v>
      </c>
      <c r="H280" s="1433">
        <v>0</v>
      </c>
      <c r="I280" s="1433">
        <v>0</v>
      </c>
      <c r="J280" s="1433">
        <v>0</v>
      </c>
      <c r="K280" s="1433">
        <v>0</v>
      </c>
      <c r="L280" s="1433">
        <v>0</v>
      </c>
      <c r="M280" s="1433">
        <v>0</v>
      </c>
      <c r="N280" s="1433">
        <v>0</v>
      </c>
      <c r="O280" s="1433">
        <v>1</v>
      </c>
      <c r="P280" s="1433">
        <v>2</v>
      </c>
      <c r="Q280" s="1433">
        <v>2</v>
      </c>
      <c r="R280" s="1433">
        <v>2</v>
      </c>
      <c r="S280" s="1433">
        <v>2</v>
      </c>
      <c r="T280" s="1433">
        <v>4</v>
      </c>
      <c r="U280" s="1433">
        <v>4</v>
      </c>
      <c r="V280" s="1438">
        <v>5</v>
      </c>
    </row>
    <row r="281" spans="1:22" ht="15" x14ac:dyDescent="0.25">
      <c r="A281" s="1298" t="s">
        <v>708</v>
      </c>
      <c r="B281" s="1290" t="s">
        <v>797</v>
      </c>
      <c r="C281" s="1290" t="s">
        <v>37</v>
      </c>
      <c r="D281" s="1433">
        <v>0</v>
      </c>
      <c r="E281" s="1433">
        <v>0</v>
      </c>
      <c r="F281" s="1433">
        <v>0</v>
      </c>
      <c r="G281" s="1433">
        <v>0</v>
      </c>
      <c r="H281" s="1433">
        <v>0</v>
      </c>
      <c r="I281" s="1433">
        <v>0</v>
      </c>
      <c r="J281" s="1433">
        <v>0</v>
      </c>
      <c r="K281" s="1433">
        <v>0</v>
      </c>
      <c r="L281" s="1433">
        <v>10</v>
      </c>
      <c r="M281" s="1433">
        <v>18</v>
      </c>
      <c r="N281" s="1433">
        <v>18</v>
      </c>
      <c r="O281" s="1433">
        <v>21</v>
      </c>
      <c r="P281" s="1433">
        <v>20</v>
      </c>
      <c r="Q281" s="1433">
        <v>20</v>
      </c>
      <c r="R281" s="1433">
        <v>21</v>
      </c>
      <c r="S281" s="1433">
        <v>10</v>
      </c>
      <c r="T281" s="1433">
        <v>9</v>
      </c>
      <c r="U281" s="1433">
        <v>10</v>
      </c>
      <c r="V281" s="1438">
        <v>7</v>
      </c>
    </row>
    <row r="282" spans="1:22" ht="15" x14ac:dyDescent="0.25">
      <c r="A282" s="1298" t="s">
        <v>708</v>
      </c>
      <c r="B282" s="1290" t="s">
        <v>797</v>
      </c>
      <c r="C282" s="1290" t="s">
        <v>38</v>
      </c>
      <c r="D282" s="1433">
        <v>0</v>
      </c>
      <c r="E282" s="1433">
        <v>0</v>
      </c>
      <c r="F282" s="1433">
        <v>0</v>
      </c>
      <c r="G282" s="1433">
        <v>0</v>
      </c>
      <c r="H282" s="1433">
        <v>0</v>
      </c>
      <c r="I282" s="1433">
        <v>0</v>
      </c>
      <c r="J282" s="1433">
        <v>0</v>
      </c>
      <c r="K282" s="1433">
        <v>0</v>
      </c>
      <c r="L282" s="1433">
        <v>1</v>
      </c>
      <c r="M282" s="1433">
        <v>2</v>
      </c>
      <c r="N282" s="1433">
        <v>3</v>
      </c>
      <c r="O282" s="1433">
        <v>4</v>
      </c>
      <c r="P282" s="1433">
        <v>5</v>
      </c>
      <c r="Q282" s="1433">
        <v>5</v>
      </c>
      <c r="R282" s="1433">
        <v>5</v>
      </c>
      <c r="S282" s="1433">
        <v>7</v>
      </c>
      <c r="T282" s="1433">
        <v>6</v>
      </c>
      <c r="U282" s="1433">
        <v>5</v>
      </c>
      <c r="V282" s="1438">
        <v>7</v>
      </c>
    </row>
    <row r="283" spans="1:22" ht="15" x14ac:dyDescent="0.25">
      <c r="A283" s="1298" t="s">
        <v>708</v>
      </c>
      <c r="B283" s="1290" t="s">
        <v>797</v>
      </c>
      <c r="C283" s="1290" t="s">
        <v>39</v>
      </c>
      <c r="D283" s="1433">
        <v>0</v>
      </c>
      <c r="E283" s="1433">
        <v>0</v>
      </c>
      <c r="F283" s="1433">
        <v>0</v>
      </c>
      <c r="G283" s="1433">
        <v>0</v>
      </c>
      <c r="H283" s="1433">
        <v>0</v>
      </c>
      <c r="I283" s="1433">
        <v>0</v>
      </c>
      <c r="J283" s="1433">
        <v>0</v>
      </c>
      <c r="K283" s="1433">
        <v>0</v>
      </c>
      <c r="L283" s="1433">
        <v>0</v>
      </c>
      <c r="M283" s="1433">
        <v>3</v>
      </c>
      <c r="N283" s="1433">
        <v>5</v>
      </c>
      <c r="O283" s="1433">
        <v>5</v>
      </c>
      <c r="P283" s="1433">
        <v>6</v>
      </c>
      <c r="Q283" s="1433">
        <v>7</v>
      </c>
      <c r="R283" s="1433">
        <v>6</v>
      </c>
      <c r="S283" s="1433">
        <v>5</v>
      </c>
      <c r="T283" s="1433">
        <v>5</v>
      </c>
      <c r="U283" s="1433">
        <v>5</v>
      </c>
      <c r="V283" s="1438">
        <v>3</v>
      </c>
    </row>
    <row r="284" spans="1:22" ht="15" x14ac:dyDescent="0.25">
      <c r="A284" s="1298" t="s">
        <v>708</v>
      </c>
      <c r="B284" s="1290" t="s">
        <v>797</v>
      </c>
      <c r="C284" s="1290" t="s">
        <v>40</v>
      </c>
      <c r="D284" s="1433">
        <v>0</v>
      </c>
      <c r="E284" s="1433">
        <v>0</v>
      </c>
      <c r="F284" s="1433">
        <v>0</v>
      </c>
      <c r="G284" s="1433">
        <v>0</v>
      </c>
      <c r="H284" s="1433">
        <v>0</v>
      </c>
      <c r="I284" s="1433">
        <v>0</v>
      </c>
      <c r="J284" s="1433">
        <v>0</v>
      </c>
      <c r="K284" s="1433">
        <v>0</v>
      </c>
      <c r="L284" s="1433">
        <v>2</v>
      </c>
      <c r="M284" s="1433">
        <v>2</v>
      </c>
      <c r="N284" s="1433">
        <v>2</v>
      </c>
      <c r="O284" s="1433">
        <v>2</v>
      </c>
      <c r="P284" s="1433">
        <v>2</v>
      </c>
      <c r="Q284" s="1433">
        <v>2</v>
      </c>
      <c r="R284" s="1433">
        <v>2</v>
      </c>
      <c r="S284" s="1433">
        <v>2</v>
      </c>
      <c r="T284" s="1433">
        <v>3</v>
      </c>
      <c r="U284" s="1433">
        <v>3</v>
      </c>
      <c r="V284" s="1438">
        <v>3</v>
      </c>
    </row>
    <row r="285" spans="1:22" ht="15" x14ac:dyDescent="0.25">
      <c r="A285" s="1298" t="s">
        <v>708</v>
      </c>
      <c r="B285" s="1290" t="s">
        <v>797</v>
      </c>
      <c r="C285" s="1290" t="s">
        <v>59</v>
      </c>
      <c r="D285" s="1433">
        <v>0</v>
      </c>
      <c r="E285" s="1433">
        <v>0</v>
      </c>
      <c r="F285" s="1433">
        <v>0</v>
      </c>
      <c r="G285" s="1433">
        <v>0</v>
      </c>
      <c r="H285" s="1433">
        <v>0</v>
      </c>
      <c r="I285" s="1433">
        <v>0</v>
      </c>
      <c r="J285" s="1433">
        <v>0</v>
      </c>
      <c r="K285" s="1433">
        <v>0</v>
      </c>
      <c r="L285" s="1433">
        <v>104</v>
      </c>
      <c r="M285" s="1433">
        <v>151</v>
      </c>
      <c r="N285" s="1433">
        <v>189</v>
      </c>
      <c r="O285" s="1433">
        <v>232</v>
      </c>
      <c r="P285" s="1433">
        <v>268</v>
      </c>
      <c r="Q285" s="1433">
        <v>283</v>
      </c>
      <c r="R285" s="1433">
        <v>313</v>
      </c>
      <c r="S285" s="1433">
        <v>318</v>
      </c>
      <c r="T285" s="1433">
        <v>327</v>
      </c>
      <c r="U285" s="1433">
        <v>357</v>
      </c>
      <c r="V285" s="1438">
        <v>365</v>
      </c>
    </row>
    <row r="286" spans="1:22" ht="15" x14ac:dyDescent="0.25">
      <c r="A286" s="1298" t="s">
        <v>708</v>
      </c>
      <c r="B286" s="1290" t="s">
        <v>797</v>
      </c>
      <c r="C286" s="1290" t="s">
        <v>754</v>
      </c>
      <c r="D286" s="1433">
        <v>0</v>
      </c>
      <c r="E286" s="1433">
        <v>0</v>
      </c>
      <c r="F286" s="1433">
        <v>0</v>
      </c>
      <c r="G286" s="1433">
        <v>0</v>
      </c>
      <c r="H286" s="1433">
        <v>0</v>
      </c>
      <c r="I286" s="1433">
        <v>0</v>
      </c>
      <c r="J286" s="1433">
        <v>0</v>
      </c>
      <c r="K286" s="1433">
        <v>0</v>
      </c>
      <c r="L286" s="1433">
        <v>60</v>
      </c>
      <c r="M286" s="1433">
        <v>102</v>
      </c>
      <c r="N286" s="1433">
        <v>132</v>
      </c>
      <c r="O286" s="1433">
        <v>162</v>
      </c>
      <c r="P286" s="1433">
        <v>191</v>
      </c>
      <c r="Q286" s="1433">
        <v>175</v>
      </c>
      <c r="R286" s="1433">
        <v>155</v>
      </c>
      <c r="S286" s="1433">
        <v>106</v>
      </c>
      <c r="T286" s="1433">
        <v>105</v>
      </c>
      <c r="U286" s="1433">
        <v>134</v>
      </c>
      <c r="V286" s="1438">
        <v>122</v>
      </c>
    </row>
    <row r="287" spans="1:22" ht="15" x14ac:dyDescent="0.25">
      <c r="A287" s="1298" t="s">
        <v>708</v>
      </c>
      <c r="B287" s="1290" t="s">
        <v>798</v>
      </c>
      <c r="C287" s="1290" t="s">
        <v>49</v>
      </c>
      <c r="D287" s="1433">
        <v>0</v>
      </c>
      <c r="E287" s="1433">
        <v>0</v>
      </c>
      <c r="F287" s="1433">
        <v>0</v>
      </c>
      <c r="G287" s="1433">
        <v>0</v>
      </c>
      <c r="H287" s="1433">
        <v>0</v>
      </c>
      <c r="I287" s="1433">
        <v>0</v>
      </c>
      <c r="J287" s="1433">
        <v>0</v>
      </c>
      <c r="K287" s="1433">
        <v>0</v>
      </c>
      <c r="L287" s="1433">
        <v>0</v>
      </c>
      <c r="M287" s="1433">
        <v>0</v>
      </c>
      <c r="N287" s="1433">
        <v>0</v>
      </c>
      <c r="O287" s="1433">
        <v>0</v>
      </c>
      <c r="P287" s="1433">
        <v>95</v>
      </c>
      <c r="Q287" s="1433">
        <v>106</v>
      </c>
      <c r="R287" s="1433">
        <v>156</v>
      </c>
      <c r="S287" s="1433">
        <v>394</v>
      </c>
      <c r="T287" s="1433">
        <v>425</v>
      </c>
      <c r="U287" s="1433">
        <v>442</v>
      </c>
      <c r="V287" s="1438">
        <v>472</v>
      </c>
    </row>
    <row r="288" spans="1:22" ht="15" x14ac:dyDescent="0.25">
      <c r="A288" s="1298" t="s">
        <v>708</v>
      </c>
      <c r="B288" s="1290" t="s">
        <v>798</v>
      </c>
      <c r="C288" s="1290" t="s">
        <v>35</v>
      </c>
      <c r="D288" s="1433">
        <v>0</v>
      </c>
      <c r="E288" s="1433">
        <v>0</v>
      </c>
      <c r="F288" s="1433">
        <v>0</v>
      </c>
      <c r="G288" s="1433">
        <v>0</v>
      </c>
      <c r="H288" s="1433">
        <v>0</v>
      </c>
      <c r="I288" s="1433">
        <v>0</v>
      </c>
      <c r="J288" s="1433">
        <v>0</v>
      </c>
      <c r="K288" s="1433">
        <v>0</v>
      </c>
      <c r="L288" s="1433">
        <v>0</v>
      </c>
      <c r="M288" s="1433">
        <v>0</v>
      </c>
      <c r="N288" s="1433">
        <v>0</v>
      </c>
      <c r="O288" s="1433">
        <v>0</v>
      </c>
      <c r="P288" s="1433">
        <v>123</v>
      </c>
      <c r="Q288" s="1433">
        <v>115</v>
      </c>
      <c r="R288" s="1433">
        <v>80</v>
      </c>
      <c r="S288" s="1433">
        <v>149</v>
      </c>
      <c r="T288" s="1433">
        <v>169</v>
      </c>
      <c r="U288" s="1433">
        <v>209</v>
      </c>
      <c r="V288" s="1438">
        <v>208</v>
      </c>
    </row>
    <row r="289" spans="1:22" ht="15" x14ac:dyDescent="0.25">
      <c r="A289" s="1298" t="s">
        <v>708</v>
      </c>
      <c r="B289" s="1290" t="s">
        <v>798</v>
      </c>
      <c r="C289" s="1290" t="s">
        <v>36</v>
      </c>
      <c r="D289" s="1433">
        <v>0</v>
      </c>
      <c r="E289" s="1433">
        <v>0</v>
      </c>
      <c r="F289" s="1433">
        <v>0</v>
      </c>
      <c r="G289" s="1433">
        <v>0</v>
      </c>
      <c r="H289" s="1433">
        <v>0</v>
      </c>
      <c r="I289" s="1433">
        <v>0</v>
      </c>
      <c r="J289" s="1433">
        <v>0</v>
      </c>
      <c r="K289" s="1433">
        <v>0</v>
      </c>
      <c r="L289" s="1433">
        <v>0</v>
      </c>
      <c r="M289" s="1433">
        <v>0</v>
      </c>
      <c r="N289" s="1433">
        <v>0</v>
      </c>
      <c r="O289" s="1433">
        <v>0</v>
      </c>
      <c r="P289" s="1433">
        <v>6</v>
      </c>
      <c r="Q289" s="1433">
        <v>6</v>
      </c>
      <c r="R289" s="1433">
        <v>6</v>
      </c>
      <c r="S289" s="1433">
        <v>13</v>
      </c>
      <c r="T289" s="1433">
        <v>15</v>
      </c>
      <c r="U289" s="1433">
        <v>19</v>
      </c>
      <c r="V289" s="1438">
        <v>19</v>
      </c>
    </row>
    <row r="290" spans="1:22" ht="15" x14ac:dyDescent="0.25">
      <c r="A290" s="1298" t="s">
        <v>708</v>
      </c>
      <c r="B290" s="1290" t="s">
        <v>798</v>
      </c>
      <c r="C290" s="1290" t="s">
        <v>37</v>
      </c>
      <c r="D290" s="1433">
        <v>0</v>
      </c>
      <c r="E290" s="1433">
        <v>0</v>
      </c>
      <c r="F290" s="1433">
        <v>0</v>
      </c>
      <c r="G290" s="1433">
        <v>0</v>
      </c>
      <c r="H290" s="1433">
        <v>0</v>
      </c>
      <c r="I290" s="1433">
        <v>0</v>
      </c>
      <c r="J290" s="1433">
        <v>0</v>
      </c>
      <c r="K290" s="1433">
        <v>0</v>
      </c>
      <c r="L290" s="1433">
        <v>0</v>
      </c>
      <c r="M290" s="1433">
        <v>0</v>
      </c>
      <c r="N290" s="1433">
        <v>0</v>
      </c>
      <c r="O290" s="1433">
        <v>0</v>
      </c>
      <c r="P290" s="1433">
        <v>13</v>
      </c>
      <c r="Q290" s="1433">
        <v>17</v>
      </c>
      <c r="R290" s="1433">
        <v>17</v>
      </c>
      <c r="S290" s="1433">
        <v>31</v>
      </c>
      <c r="T290" s="1433">
        <v>37</v>
      </c>
      <c r="U290" s="1433">
        <v>45</v>
      </c>
      <c r="V290" s="1438">
        <v>40</v>
      </c>
    </row>
    <row r="291" spans="1:22" ht="15" x14ac:dyDescent="0.25">
      <c r="A291" s="1298" t="s">
        <v>708</v>
      </c>
      <c r="B291" s="1290" t="s">
        <v>798</v>
      </c>
      <c r="C291" s="1290" t="s">
        <v>38</v>
      </c>
      <c r="D291" s="1433">
        <v>0</v>
      </c>
      <c r="E291" s="1433">
        <v>0</v>
      </c>
      <c r="F291" s="1433">
        <v>0</v>
      </c>
      <c r="G291" s="1433">
        <v>0</v>
      </c>
      <c r="H291" s="1433">
        <v>0</v>
      </c>
      <c r="I291" s="1433">
        <v>0</v>
      </c>
      <c r="J291" s="1433">
        <v>0</v>
      </c>
      <c r="K291" s="1433">
        <v>0</v>
      </c>
      <c r="L291" s="1433">
        <v>0</v>
      </c>
      <c r="M291" s="1433">
        <v>0</v>
      </c>
      <c r="N291" s="1433">
        <v>0</v>
      </c>
      <c r="O291" s="1433">
        <v>0</v>
      </c>
      <c r="P291" s="1433">
        <v>7</v>
      </c>
      <c r="Q291" s="1433">
        <v>7</v>
      </c>
      <c r="R291" s="1433">
        <v>7</v>
      </c>
      <c r="S291" s="1433">
        <v>16</v>
      </c>
      <c r="T291" s="1433">
        <v>18</v>
      </c>
      <c r="U291" s="1433">
        <v>18</v>
      </c>
      <c r="V291" s="1438">
        <v>17</v>
      </c>
    </row>
    <row r="292" spans="1:22" ht="15" x14ac:dyDescent="0.25">
      <c r="A292" s="1298" t="s">
        <v>708</v>
      </c>
      <c r="B292" s="1290" t="s">
        <v>798</v>
      </c>
      <c r="C292" s="1290" t="s">
        <v>39</v>
      </c>
      <c r="D292" s="1433">
        <v>0</v>
      </c>
      <c r="E292" s="1433">
        <v>0</v>
      </c>
      <c r="F292" s="1433">
        <v>0</v>
      </c>
      <c r="G292" s="1433">
        <v>0</v>
      </c>
      <c r="H292" s="1433">
        <v>0</v>
      </c>
      <c r="I292" s="1433">
        <v>0</v>
      </c>
      <c r="J292" s="1433">
        <v>0</v>
      </c>
      <c r="K292" s="1433">
        <v>0</v>
      </c>
      <c r="L292" s="1433">
        <v>0</v>
      </c>
      <c r="M292" s="1433">
        <v>0</v>
      </c>
      <c r="N292" s="1433">
        <v>0</v>
      </c>
      <c r="O292" s="1433">
        <v>0</v>
      </c>
      <c r="P292" s="1433">
        <v>4</v>
      </c>
      <c r="Q292" s="1433">
        <v>6</v>
      </c>
      <c r="R292" s="1433">
        <v>6</v>
      </c>
      <c r="S292" s="1433">
        <v>10</v>
      </c>
      <c r="T292" s="1433">
        <v>10</v>
      </c>
      <c r="U292" s="1433">
        <v>11</v>
      </c>
      <c r="V292" s="1438">
        <v>9</v>
      </c>
    </row>
    <row r="293" spans="1:22" ht="15" x14ac:dyDescent="0.25">
      <c r="A293" s="1298" t="s">
        <v>708</v>
      </c>
      <c r="B293" s="1290" t="s">
        <v>798</v>
      </c>
      <c r="C293" s="1290" t="s">
        <v>40</v>
      </c>
      <c r="D293" s="1433">
        <v>0</v>
      </c>
      <c r="E293" s="1433">
        <v>0</v>
      </c>
      <c r="F293" s="1433">
        <v>0</v>
      </c>
      <c r="G293" s="1433">
        <v>0</v>
      </c>
      <c r="H293" s="1433">
        <v>0</v>
      </c>
      <c r="I293" s="1433">
        <v>0</v>
      </c>
      <c r="J293" s="1433">
        <v>0</v>
      </c>
      <c r="K293" s="1433">
        <v>0</v>
      </c>
      <c r="L293" s="1433">
        <v>0</v>
      </c>
      <c r="M293" s="1433">
        <v>0</v>
      </c>
      <c r="N293" s="1433">
        <v>0</v>
      </c>
      <c r="O293" s="1433">
        <v>0</v>
      </c>
      <c r="P293" s="1433">
        <v>1</v>
      </c>
      <c r="Q293" s="1433">
        <v>1</v>
      </c>
      <c r="R293" s="1433">
        <v>1</v>
      </c>
      <c r="S293" s="1433">
        <v>3</v>
      </c>
      <c r="T293" s="1433">
        <v>3</v>
      </c>
      <c r="U293" s="1433">
        <v>4</v>
      </c>
      <c r="V293" s="1438">
        <v>5</v>
      </c>
    </row>
    <row r="294" spans="1:22" ht="15" x14ac:dyDescent="0.25">
      <c r="A294" s="1298" t="s">
        <v>708</v>
      </c>
      <c r="B294" s="1290" t="s">
        <v>798</v>
      </c>
      <c r="C294" s="1290" t="s">
        <v>59</v>
      </c>
      <c r="D294" s="1433">
        <v>0</v>
      </c>
      <c r="E294" s="1433">
        <v>0</v>
      </c>
      <c r="F294" s="1433">
        <v>0</v>
      </c>
      <c r="G294" s="1433">
        <v>0</v>
      </c>
      <c r="H294" s="1433">
        <v>0</v>
      </c>
      <c r="I294" s="1433">
        <v>0</v>
      </c>
      <c r="J294" s="1433">
        <v>0</v>
      </c>
      <c r="K294" s="1433">
        <v>0</v>
      </c>
      <c r="L294" s="1433">
        <v>0</v>
      </c>
      <c r="M294" s="1433">
        <v>0</v>
      </c>
      <c r="N294" s="1433">
        <v>0</v>
      </c>
      <c r="O294" s="1433">
        <v>0</v>
      </c>
      <c r="P294" s="1433">
        <v>249</v>
      </c>
      <c r="Q294" s="1433">
        <v>258</v>
      </c>
      <c r="R294" s="1433">
        <v>273</v>
      </c>
      <c r="S294" s="1433">
        <v>616</v>
      </c>
      <c r="T294" s="1433">
        <v>677</v>
      </c>
      <c r="U294" s="1433">
        <v>748</v>
      </c>
      <c r="V294" s="1438">
        <v>770</v>
      </c>
    </row>
    <row r="295" spans="1:22" ht="15" x14ac:dyDescent="0.25">
      <c r="A295" s="1298" t="s">
        <v>708</v>
      </c>
      <c r="B295" s="1290" t="s">
        <v>798</v>
      </c>
      <c r="C295" s="1290" t="s">
        <v>754</v>
      </c>
      <c r="D295" s="1433">
        <v>0</v>
      </c>
      <c r="E295" s="1433">
        <v>0</v>
      </c>
      <c r="F295" s="1433">
        <v>0</v>
      </c>
      <c r="G295" s="1433">
        <v>0</v>
      </c>
      <c r="H295" s="1433">
        <v>0</v>
      </c>
      <c r="I295" s="1433">
        <v>0</v>
      </c>
      <c r="J295" s="1433">
        <v>0</v>
      </c>
      <c r="K295" s="1433">
        <v>0</v>
      </c>
      <c r="L295" s="1433">
        <v>0</v>
      </c>
      <c r="M295" s="1433">
        <v>0</v>
      </c>
      <c r="N295" s="1433">
        <v>0</v>
      </c>
      <c r="O295" s="1433">
        <v>0</v>
      </c>
      <c r="P295" s="1433">
        <v>154</v>
      </c>
      <c r="Q295" s="1433">
        <v>152</v>
      </c>
      <c r="R295" s="1433">
        <v>117</v>
      </c>
      <c r="S295" s="1433">
        <v>222</v>
      </c>
      <c r="T295" s="1433">
        <v>252</v>
      </c>
      <c r="U295" s="1433">
        <v>306</v>
      </c>
      <c r="V295" s="1438">
        <v>298</v>
      </c>
    </row>
    <row r="296" spans="1:22" ht="15" x14ac:dyDescent="0.25">
      <c r="A296" s="1298" t="s">
        <v>708</v>
      </c>
      <c r="B296" s="1290" t="s">
        <v>1115</v>
      </c>
      <c r="C296" s="1290" t="s">
        <v>35</v>
      </c>
      <c r="D296" s="1433">
        <v>0</v>
      </c>
      <c r="E296" s="1433">
        <v>0</v>
      </c>
      <c r="F296" s="1433">
        <v>0</v>
      </c>
      <c r="G296" s="1433">
        <v>0</v>
      </c>
      <c r="H296" s="1433">
        <v>0</v>
      </c>
      <c r="I296" s="1433">
        <v>0</v>
      </c>
      <c r="J296" s="1433">
        <v>0</v>
      </c>
      <c r="K296" s="1433">
        <v>0</v>
      </c>
      <c r="L296" s="1433">
        <v>0</v>
      </c>
      <c r="M296" s="1433">
        <v>0</v>
      </c>
      <c r="N296" s="1433">
        <v>0</v>
      </c>
      <c r="O296" s="1433">
        <v>0</v>
      </c>
      <c r="P296" s="1433">
        <v>0</v>
      </c>
      <c r="Q296" s="1433">
        <v>0</v>
      </c>
      <c r="R296" s="1433">
        <v>0</v>
      </c>
      <c r="S296" s="1433">
        <v>0</v>
      </c>
      <c r="T296" s="1433">
        <v>0</v>
      </c>
      <c r="U296" s="1433">
        <v>6</v>
      </c>
      <c r="V296" s="1438">
        <v>20</v>
      </c>
    </row>
    <row r="297" spans="1:22" ht="15" x14ac:dyDescent="0.25">
      <c r="A297" s="1298" t="s">
        <v>708</v>
      </c>
      <c r="B297" s="1290" t="s">
        <v>1115</v>
      </c>
      <c r="C297" s="1290" t="s">
        <v>37</v>
      </c>
      <c r="D297" s="1433">
        <v>0</v>
      </c>
      <c r="E297" s="1433">
        <v>0</v>
      </c>
      <c r="F297" s="1433">
        <v>0</v>
      </c>
      <c r="G297" s="1433">
        <v>0</v>
      </c>
      <c r="H297" s="1433">
        <v>0</v>
      </c>
      <c r="I297" s="1433">
        <v>0</v>
      </c>
      <c r="J297" s="1433">
        <v>0</v>
      </c>
      <c r="K297" s="1433">
        <v>0</v>
      </c>
      <c r="L297" s="1433">
        <v>0</v>
      </c>
      <c r="M297" s="1433">
        <v>0</v>
      </c>
      <c r="N297" s="1433">
        <v>0</v>
      </c>
      <c r="O297" s="1433">
        <v>0</v>
      </c>
      <c r="P297" s="1433">
        <v>0</v>
      </c>
      <c r="Q297" s="1433">
        <v>0</v>
      </c>
      <c r="R297" s="1433">
        <v>0</v>
      </c>
      <c r="S297" s="1433">
        <v>0</v>
      </c>
      <c r="T297" s="1433">
        <v>0</v>
      </c>
      <c r="U297" s="1433">
        <v>3</v>
      </c>
      <c r="V297" s="1438">
        <v>5</v>
      </c>
    </row>
    <row r="298" spans="1:22" ht="15" x14ac:dyDescent="0.25">
      <c r="A298" s="1298" t="s">
        <v>708</v>
      </c>
      <c r="B298" s="1290" t="s">
        <v>1115</v>
      </c>
      <c r="C298" s="1290" t="s">
        <v>38</v>
      </c>
      <c r="D298" s="1433">
        <v>0</v>
      </c>
      <c r="E298" s="1433">
        <v>0</v>
      </c>
      <c r="F298" s="1433">
        <v>0</v>
      </c>
      <c r="G298" s="1433">
        <v>0</v>
      </c>
      <c r="H298" s="1433">
        <v>0</v>
      </c>
      <c r="I298" s="1433">
        <v>0</v>
      </c>
      <c r="J298" s="1433">
        <v>0</v>
      </c>
      <c r="K298" s="1433">
        <v>0</v>
      </c>
      <c r="L298" s="1433">
        <v>0</v>
      </c>
      <c r="M298" s="1433">
        <v>0</v>
      </c>
      <c r="N298" s="1433">
        <v>0</v>
      </c>
      <c r="O298" s="1433">
        <v>0</v>
      </c>
      <c r="P298" s="1433">
        <v>0</v>
      </c>
      <c r="Q298" s="1433">
        <v>0</v>
      </c>
      <c r="R298" s="1433">
        <v>0</v>
      </c>
      <c r="S298" s="1433">
        <v>0</v>
      </c>
      <c r="T298" s="1433">
        <v>0</v>
      </c>
      <c r="U298" s="1433">
        <v>1</v>
      </c>
      <c r="V298" s="1438">
        <v>1</v>
      </c>
    </row>
    <row r="299" spans="1:22" ht="15" x14ac:dyDescent="0.25">
      <c r="A299" s="1298" t="s">
        <v>708</v>
      </c>
      <c r="B299" s="1290" t="s">
        <v>1115</v>
      </c>
      <c r="C299" s="1290" t="s">
        <v>39</v>
      </c>
      <c r="D299" s="1433">
        <v>0</v>
      </c>
      <c r="E299" s="1433">
        <v>0</v>
      </c>
      <c r="F299" s="1433">
        <v>0</v>
      </c>
      <c r="G299" s="1433">
        <v>0</v>
      </c>
      <c r="H299" s="1433">
        <v>0</v>
      </c>
      <c r="I299" s="1433">
        <v>0</v>
      </c>
      <c r="J299" s="1433">
        <v>0</v>
      </c>
      <c r="K299" s="1433">
        <v>0</v>
      </c>
      <c r="L299" s="1433">
        <v>0</v>
      </c>
      <c r="M299" s="1433">
        <v>0</v>
      </c>
      <c r="N299" s="1433">
        <v>0</v>
      </c>
      <c r="O299" s="1433">
        <v>0</v>
      </c>
      <c r="P299" s="1433">
        <v>0</v>
      </c>
      <c r="Q299" s="1433">
        <v>0</v>
      </c>
      <c r="R299" s="1433">
        <v>0</v>
      </c>
      <c r="S299" s="1433">
        <v>0</v>
      </c>
      <c r="T299" s="1433">
        <v>0</v>
      </c>
      <c r="U299" s="1433">
        <v>0</v>
      </c>
      <c r="V299" s="1438">
        <v>1</v>
      </c>
    </row>
    <row r="300" spans="1:22" ht="15" x14ac:dyDescent="0.25">
      <c r="A300" s="1298" t="s">
        <v>708</v>
      </c>
      <c r="B300" s="1290" t="s">
        <v>1115</v>
      </c>
      <c r="C300" s="1290" t="s">
        <v>40</v>
      </c>
      <c r="D300" s="1433">
        <v>0</v>
      </c>
      <c r="E300" s="1433">
        <v>0</v>
      </c>
      <c r="F300" s="1433">
        <v>0</v>
      </c>
      <c r="G300" s="1433">
        <v>0</v>
      </c>
      <c r="H300" s="1433">
        <v>0</v>
      </c>
      <c r="I300" s="1433">
        <v>0</v>
      </c>
      <c r="J300" s="1433">
        <v>0</v>
      </c>
      <c r="K300" s="1433">
        <v>0</v>
      </c>
      <c r="L300" s="1433">
        <v>0</v>
      </c>
      <c r="M300" s="1433">
        <v>0</v>
      </c>
      <c r="N300" s="1433">
        <v>0</v>
      </c>
      <c r="O300" s="1433">
        <v>0</v>
      </c>
      <c r="P300" s="1433">
        <v>0</v>
      </c>
      <c r="Q300" s="1433">
        <v>0</v>
      </c>
      <c r="R300" s="1433">
        <v>0</v>
      </c>
      <c r="S300" s="1433">
        <v>0</v>
      </c>
      <c r="T300" s="1433">
        <v>0</v>
      </c>
      <c r="U300" s="1433">
        <v>1</v>
      </c>
      <c r="V300" s="1438">
        <v>3</v>
      </c>
    </row>
    <row r="301" spans="1:22" ht="15" x14ac:dyDescent="0.25">
      <c r="A301" s="1298" t="s">
        <v>708</v>
      </c>
      <c r="B301" s="1290" t="s">
        <v>1115</v>
      </c>
      <c r="C301" s="1290" t="s">
        <v>59</v>
      </c>
      <c r="D301" s="1433">
        <v>0</v>
      </c>
      <c r="E301" s="1433">
        <v>0</v>
      </c>
      <c r="F301" s="1433">
        <v>0</v>
      </c>
      <c r="G301" s="1433">
        <v>0</v>
      </c>
      <c r="H301" s="1433">
        <v>0</v>
      </c>
      <c r="I301" s="1433">
        <v>0</v>
      </c>
      <c r="J301" s="1433">
        <v>0</v>
      </c>
      <c r="K301" s="1433">
        <v>0</v>
      </c>
      <c r="L301" s="1433">
        <v>0</v>
      </c>
      <c r="M301" s="1433">
        <v>0</v>
      </c>
      <c r="N301" s="1433">
        <v>0</v>
      </c>
      <c r="O301" s="1433">
        <v>0</v>
      </c>
      <c r="P301" s="1433">
        <v>0</v>
      </c>
      <c r="Q301" s="1433">
        <v>0</v>
      </c>
      <c r="R301" s="1433">
        <v>0</v>
      </c>
      <c r="S301" s="1433">
        <v>0</v>
      </c>
      <c r="T301" s="1433">
        <v>0</v>
      </c>
      <c r="U301" s="1433">
        <v>11</v>
      </c>
      <c r="V301" s="1438">
        <v>30</v>
      </c>
    </row>
    <row r="302" spans="1:22" ht="15" x14ac:dyDescent="0.25">
      <c r="A302" s="1298" t="s">
        <v>708</v>
      </c>
      <c r="B302" s="1290" t="s">
        <v>1115</v>
      </c>
      <c r="C302" s="1290" t="s">
        <v>754</v>
      </c>
      <c r="D302" s="1433">
        <v>0</v>
      </c>
      <c r="E302" s="1433">
        <v>0</v>
      </c>
      <c r="F302" s="1433">
        <v>0</v>
      </c>
      <c r="G302" s="1433">
        <v>0</v>
      </c>
      <c r="H302" s="1433">
        <v>0</v>
      </c>
      <c r="I302" s="1433">
        <v>0</v>
      </c>
      <c r="J302" s="1433">
        <v>0</v>
      </c>
      <c r="K302" s="1433">
        <v>0</v>
      </c>
      <c r="L302" s="1433">
        <v>0</v>
      </c>
      <c r="M302" s="1433">
        <v>0</v>
      </c>
      <c r="N302" s="1433">
        <v>0</v>
      </c>
      <c r="O302" s="1433">
        <v>0</v>
      </c>
      <c r="P302" s="1433">
        <v>0</v>
      </c>
      <c r="Q302" s="1433">
        <v>0</v>
      </c>
      <c r="R302" s="1433">
        <v>0</v>
      </c>
      <c r="S302" s="1433">
        <v>0</v>
      </c>
      <c r="T302" s="1433">
        <v>0</v>
      </c>
      <c r="U302" s="1433">
        <v>11</v>
      </c>
      <c r="V302" s="1438">
        <v>30</v>
      </c>
    </row>
    <row r="303" spans="1:22" ht="15" x14ac:dyDescent="0.25">
      <c r="A303" s="1298" t="s">
        <v>708</v>
      </c>
      <c r="B303" s="1290" t="s">
        <v>799</v>
      </c>
      <c r="C303" s="1290" t="s">
        <v>49</v>
      </c>
      <c r="D303" s="1433">
        <v>0</v>
      </c>
      <c r="E303" s="1433">
        <v>108</v>
      </c>
      <c r="F303" s="1433">
        <v>123</v>
      </c>
      <c r="G303" s="1433">
        <v>166</v>
      </c>
      <c r="H303" s="1433">
        <v>191</v>
      </c>
      <c r="I303" s="1433">
        <v>283</v>
      </c>
      <c r="J303" s="1433">
        <v>382</v>
      </c>
      <c r="K303" s="1433">
        <v>453</v>
      </c>
      <c r="L303" s="1433">
        <v>499</v>
      </c>
      <c r="M303" s="1433">
        <v>607</v>
      </c>
      <c r="N303" s="1433">
        <v>644</v>
      </c>
      <c r="O303" s="1433">
        <v>694</v>
      </c>
      <c r="P303" s="1433">
        <v>779</v>
      </c>
      <c r="Q303" s="1433">
        <v>792</v>
      </c>
      <c r="R303" s="1433">
        <v>850</v>
      </c>
      <c r="S303" s="1433">
        <v>906</v>
      </c>
      <c r="T303" s="1433">
        <v>902</v>
      </c>
      <c r="U303" s="1433">
        <v>896</v>
      </c>
      <c r="V303" s="1438">
        <v>900</v>
      </c>
    </row>
    <row r="304" spans="1:22" ht="15" x14ac:dyDescent="0.25">
      <c r="A304" s="1298" t="s">
        <v>708</v>
      </c>
      <c r="B304" s="1290" t="s">
        <v>799</v>
      </c>
      <c r="C304" s="1290" t="s">
        <v>35</v>
      </c>
      <c r="D304" s="1433">
        <v>491</v>
      </c>
      <c r="E304" s="1433">
        <v>411</v>
      </c>
      <c r="F304" s="1433">
        <v>463</v>
      </c>
      <c r="G304" s="1433">
        <v>332</v>
      </c>
      <c r="H304" s="1433">
        <v>352</v>
      </c>
      <c r="I304" s="1433">
        <v>425</v>
      </c>
      <c r="J304" s="1433">
        <v>385</v>
      </c>
      <c r="K304" s="1433">
        <v>360</v>
      </c>
      <c r="L304" s="1433">
        <v>407</v>
      </c>
      <c r="M304" s="1433">
        <v>322</v>
      </c>
      <c r="N304" s="1433">
        <v>312</v>
      </c>
      <c r="O304" s="1433">
        <v>382</v>
      </c>
      <c r="P304" s="1433">
        <v>319</v>
      </c>
      <c r="Q304" s="1433">
        <v>270</v>
      </c>
      <c r="R304" s="1433">
        <v>238</v>
      </c>
      <c r="S304" s="1433">
        <v>172</v>
      </c>
      <c r="T304" s="1433">
        <v>210</v>
      </c>
      <c r="U304" s="1433">
        <v>230</v>
      </c>
      <c r="V304" s="1438">
        <v>210</v>
      </c>
    </row>
    <row r="305" spans="1:22" ht="15" x14ac:dyDescent="0.25">
      <c r="A305" s="1298" t="s">
        <v>708</v>
      </c>
      <c r="B305" s="1290" t="s">
        <v>799</v>
      </c>
      <c r="C305" s="1290" t="s">
        <v>36</v>
      </c>
      <c r="D305" s="1433">
        <v>20</v>
      </c>
      <c r="E305" s="1433">
        <v>24</v>
      </c>
      <c r="F305" s="1433">
        <v>28</v>
      </c>
      <c r="G305" s="1433">
        <v>16</v>
      </c>
      <c r="H305" s="1433">
        <v>12</v>
      </c>
      <c r="I305" s="1433">
        <v>14</v>
      </c>
      <c r="J305" s="1433">
        <v>11</v>
      </c>
      <c r="K305" s="1433">
        <v>14</v>
      </c>
      <c r="L305" s="1433">
        <v>12</v>
      </c>
      <c r="M305" s="1433">
        <v>18</v>
      </c>
      <c r="N305" s="1433">
        <v>16</v>
      </c>
      <c r="O305" s="1433">
        <v>17</v>
      </c>
      <c r="P305" s="1433">
        <v>19</v>
      </c>
      <c r="Q305" s="1433">
        <v>16</v>
      </c>
      <c r="R305" s="1433">
        <v>17</v>
      </c>
      <c r="S305" s="1433">
        <v>18</v>
      </c>
      <c r="T305" s="1433">
        <v>23</v>
      </c>
      <c r="U305" s="1433">
        <v>19</v>
      </c>
      <c r="V305" s="1438">
        <v>17</v>
      </c>
    </row>
    <row r="306" spans="1:22" ht="15" x14ac:dyDescent="0.25">
      <c r="A306" s="1298" t="s">
        <v>708</v>
      </c>
      <c r="B306" s="1290" t="s">
        <v>799</v>
      </c>
      <c r="C306" s="1290" t="s">
        <v>37</v>
      </c>
      <c r="D306" s="1433">
        <v>77</v>
      </c>
      <c r="E306" s="1433">
        <v>74</v>
      </c>
      <c r="F306" s="1433">
        <v>74</v>
      </c>
      <c r="G306" s="1433">
        <v>48</v>
      </c>
      <c r="H306" s="1433">
        <v>56</v>
      </c>
      <c r="I306" s="1433">
        <v>60</v>
      </c>
      <c r="J306" s="1433">
        <v>44</v>
      </c>
      <c r="K306" s="1433">
        <v>43</v>
      </c>
      <c r="L306" s="1433">
        <v>31</v>
      </c>
      <c r="M306" s="1433">
        <v>25</v>
      </c>
      <c r="N306" s="1433">
        <v>23</v>
      </c>
      <c r="O306" s="1433">
        <v>25</v>
      </c>
      <c r="P306" s="1433">
        <v>19</v>
      </c>
      <c r="Q306" s="1433">
        <v>18</v>
      </c>
      <c r="R306" s="1433">
        <v>22</v>
      </c>
      <c r="S306" s="1433">
        <v>19</v>
      </c>
      <c r="T306" s="1433">
        <v>24</v>
      </c>
      <c r="U306" s="1433">
        <v>27</v>
      </c>
      <c r="V306" s="1438">
        <v>30</v>
      </c>
    </row>
    <row r="307" spans="1:22" ht="15" x14ac:dyDescent="0.25">
      <c r="A307" s="1298" t="s">
        <v>708</v>
      </c>
      <c r="B307" s="1290" t="s">
        <v>799</v>
      </c>
      <c r="C307" s="1290" t="s">
        <v>38</v>
      </c>
      <c r="D307" s="1433">
        <v>26</v>
      </c>
      <c r="E307" s="1433">
        <v>26</v>
      </c>
      <c r="F307" s="1433">
        <v>28</v>
      </c>
      <c r="G307" s="1433">
        <v>21</v>
      </c>
      <c r="H307" s="1433">
        <v>21</v>
      </c>
      <c r="I307" s="1433">
        <v>20</v>
      </c>
      <c r="J307" s="1433">
        <v>19</v>
      </c>
      <c r="K307" s="1433">
        <v>16</v>
      </c>
      <c r="L307" s="1433">
        <v>13</v>
      </c>
      <c r="M307" s="1433">
        <v>14</v>
      </c>
      <c r="N307" s="1433">
        <v>14</v>
      </c>
      <c r="O307" s="1433">
        <v>15</v>
      </c>
      <c r="P307" s="1433">
        <v>17</v>
      </c>
      <c r="Q307" s="1433">
        <v>18</v>
      </c>
      <c r="R307" s="1433">
        <v>19</v>
      </c>
      <c r="S307" s="1433">
        <v>19</v>
      </c>
      <c r="T307" s="1433">
        <v>19</v>
      </c>
      <c r="U307" s="1433">
        <v>16</v>
      </c>
      <c r="V307" s="1438">
        <v>11</v>
      </c>
    </row>
    <row r="308" spans="1:22" ht="15" x14ac:dyDescent="0.25">
      <c r="A308" s="1298" t="s">
        <v>708</v>
      </c>
      <c r="B308" s="1290" t="s">
        <v>799</v>
      </c>
      <c r="C308" s="1290" t="s">
        <v>39</v>
      </c>
      <c r="D308" s="1433">
        <v>8</v>
      </c>
      <c r="E308" s="1433">
        <v>9</v>
      </c>
      <c r="F308" s="1433">
        <v>8</v>
      </c>
      <c r="G308" s="1433">
        <v>7</v>
      </c>
      <c r="H308" s="1433">
        <v>5</v>
      </c>
      <c r="I308" s="1433">
        <v>5</v>
      </c>
      <c r="J308" s="1433">
        <v>4</v>
      </c>
      <c r="K308" s="1433">
        <v>3</v>
      </c>
      <c r="L308" s="1433">
        <v>2</v>
      </c>
      <c r="M308" s="1433">
        <v>3</v>
      </c>
      <c r="N308" s="1433">
        <v>3</v>
      </c>
      <c r="O308" s="1433">
        <v>2</v>
      </c>
      <c r="P308" s="1433">
        <v>5</v>
      </c>
      <c r="Q308" s="1433">
        <v>5</v>
      </c>
      <c r="R308" s="1433">
        <v>5</v>
      </c>
      <c r="S308" s="1433">
        <v>5</v>
      </c>
      <c r="T308" s="1433">
        <v>7</v>
      </c>
      <c r="U308" s="1433">
        <v>8</v>
      </c>
      <c r="V308" s="1438">
        <v>8</v>
      </c>
    </row>
    <row r="309" spans="1:22" ht="15" x14ac:dyDescent="0.25">
      <c r="A309" s="1298" t="s">
        <v>708</v>
      </c>
      <c r="B309" s="1290" t="s">
        <v>799</v>
      </c>
      <c r="C309" s="1290" t="s">
        <v>40</v>
      </c>
      <c r="D309" s="1433">
        <v>6</v>
      </c>
      <c r="E309" s="1433">
        <v>7</v>
      </c>
      <c r="F309" s="1433">
        <v>6</v>
      </c>
      <c r="G309" s="1433">
        <v>5</v>
      </c>
      <c r="H309" s="1433">
        <v>5</v>
      </c>
      <c r="I309" s="1433">
        <v>3</v>
      </c>
      <c r="J309" s="1433">
        <v>3</v>
      </c>
      <c r="K309" s="1433">
        <v>3</v>
      </c>
      <c r="L309" s="1433">
        <v>3</v>
      </c>
      <c r="M309" s="1433">
        <v>3</v>
      </c>
      <c r="N309" s="1433">
        <v>3</v>
      </c>
      <c r="O309" s="1433">
        <v>3</v>
      </c>
      <c r="P309" s="1433">
        <v>3</v>
      </c>
      <c r="Q309" s="1433">
        <v>3</v>
      </c>
      <c r="R309" s="1433">
        <v>3</v>
      </c>
      <c r="S309" s="1433">
        <v>3</v>
      </c>
      <c r="T309" s="1433">
        <v>2</v>
      </c>
      <c r="U309" s="1433">
        <v>2</v>
      </c>
      <c r="V309" s="1438">
        <v>2</v>
      </c>
    </row>
    <row r="310" spans="1:22" ht="15" x14ac:dyDescent="0.25">
      <c r="A310" s="1298" t="s">
        <v>708</v>
      </c>
      <c r="B310" s="1290" t="s">
        <v>799</v>
      </c>
      <c r="C310" s="1290" t="s">
        <v>59</v>
      </c>
      <c r="D310" s="1433">
        <v>628</v>
      </c>
      <c r="E310" s="1433">
        <v>659</v>
      </c>
      <c r="F310" s="1433">
        <v>730</v>
      </c>
      <c r="G310" s="1433">
        <v>595</v>
      </c>
      <c r="H310" s="1433">
        <v>642</v>
      </c>
      <c r="I310" s="1433">
        <v>810</v>
      </c>
      <c r="J310" s="1433">
        <v>848</v>
      </c>
      <c r="K310" s="1433">
        <v>892</v>
      </c>
      <c r="L310" s="1433">
        <v>967</v>
      </c>
      <c r="M310" s="1433">
        <v>992</v>
      </c>
      <c r="N310" s="1433">
        <v>1015</v>
      </c>
      <c r="O310" s="1433">
        <v>1138</v>
      </c>
      <c r="P310" s="1433">
        <v>1161</v>
      </c>
      <c r="Q310" s="1433">
        <v>1122</v>
      </c>
      <c r="R310" s="1433">
        <v>1154</v>
      </c>
      <c r="S310" s="1433">
        <v>1142</v>
      </c>
      <c r="T310" s="1433">
        <v>1187</v>
      </c>
      <c r="U310" s="1433">
        <v>1198</v>
      </c>
      <c r="V310" s="1438">
        <v>1178</v>
      </c>
    </row>
    <row r="311" spans="1:22" ht="15" x14ac:dyDescent="0.25">
      <c r="A311" s="1298" t="s">
        <v>708</v>
      </c>
      <c r="B311" s="1290" t="s">
        <v>799</v>
      </c>
      <c r="C311" s="1290" t="s">
        <v>754</v>
      </c>
      <c r="D311" s="1433">
        <v>628</v>
      </c>
      <c r="E311" s="1433">
        <v>551</v>
      </c>
      <c r="F311" s="1433">
        <v>607</v>
      </c>
      <c r="G311" s="1433">
        <v>429</v>
      </c>
      <c r="H311" s="1433">
        <v>451</v>
      </c>
      <c r="I311" s="1433">
        <v>527</v>
      </c>
      <c r="J311" s="1433">
        <v>466</v>
      </c>
      <c r="K311" s="1433">
        <v>439</v>
      </c>
      <c r="L311" s="1433">
        <v>468</v>
      </c>
      <c r="M311" s="1433">
        <v>385</v>
      </c>
      <c r="N311" s="1433">
        <v>371</v>
      </c>
      <c r="O311" s="1433">
        <v>444</v>
      </c>
      <c r="P311" s="1433">
        <v>382</v>
      </c>
      <c r="Q311" s="1433">
        <v>330</v>
      </c>
      <c r="R311" s="1433">
        <v>304</v>
      </c>
      <c r="S311" s="1433">
        <v>236</v>
      </c>
      <c r="T311" s="1433">
        <v>285</v>
      </c>
      <c r="U311" s="1433">
        <v>302</v>
      </c>
      <c r="V311" s="1438">
        <v>278</v>
      </c>
    </row>
    <row r="312" spans="1:22" ht="15" x14ac:dyDescent="0.25">
      <c r="A312" s="1298" t="s">
        <v>708</v>
      </c>
      <c r="B312" s="1290" t="s">
        <v>800</v>
      </c>
      <c r="C312" s="1290" t="s">
        <v>49</v>
      </c>
      <c r="D312" s="1433">
        <v>0</v>
      </c>
      <c r="E312" s="1433">
        <v>0</v>
      </c>
      <c r="F312" s="1433">
        <v>0</v>
      </c>
      <c r="G312" s="1433">
        <v>214</v>
      </c>
      <c r="H312" s="1433">
        <v>244</v>
      </c>
      <c r="I312" s="1433">
        <v>279</v>
      </c>
      <c r="J312" s="1433">
        <v>334</v>
      </c>
      <c r="K312" s="1433">
        <v>412</v>
      </c>
      <c r="L312" s="1433">
        <v>430</v>
      </c>
      <c r="M312" s="1433">
        <v>504</v>
      </c>
      <c r="N312" s="1433">
        <v>567</v>
      </c>
      <c r="O312" s="1433">
        <v>628</v>
      </c>
      <c r="P312" s="1433">
        <v>492</v>
      </c>
      <c r="Q312" s="1433">
        <v>482</v>
      </c>
      <c r="R312" s="1433">
        <v>557</v>
      </c>
      <c r="S312" s="1433">
        <v>624</v>
      </c>
      <c r="T312" s="1433">
        <v>609</v>
      </c>
      <c r="U312" s="1433">
        <v>625</v>
      </c>
      <c r="V312" s="1438">
        <v>636</v>
      </c>
    </row>
    <row r="313" spans="1:22" ht="15" x14ac:dyDescent="0.25">
      <c r="A313" s="1298" t="s">
        <v>708</v>
      </c>
      <c r="B313" s="1290" t="s">
        <v>800</v>
      </c>
      <c r="C313" s="1290" t="s">
        <v>35</v>
      </c>
      <c r="D313" s="1433">
        <v>0</v>
      </c>
      <c r="E313" s="1433">
        <v>0</v>
      </c>
      <c r="F313" s="1433">
        <v>0</v>
      </c>
      <c r="G313" s="1433">
        <v>249</v>
      </c>
      <c r="H313" s="1433">
        <v>245</v>
      </c>
      <c r="I313" s="1433">
        <v>293</v>
      </c>
      <c r="J313" s="1433">
        <v>292</v>
      </c>
      <c r="K313" s="1433">
        <v>277</v>
      </c>
      <c r="L313" s="1433">
        <v>295</v>
      </c>
      <c r="M313" s="1433">
        <v>273</v>
      </c>
      <c r="N313" s="1433">
        <v>274</v>
      </c>
      <c r="O313" s="1433">
        <v>296</v>
      </c>
      <c r="P313" s="1433">
        <v>226</v>
      </c>
      <c r="Q313" s="1433">
        <v>195</v>
      </c>
      <c r="R313" s="1433">
        <v>168</v>
      </c>
      <c r="S313" s="1433">
        <v>123</v>
      </c>
      <c r="T313" s="1433">
        <v>151</v>
      </c>
      <c r="U313" s="1433">
        <v>182</v>
      </c>
      <c r="V313" s="1438">
        <v>219</v>
      </c>
    </row>
    <row r="314" spans="1:22" ht="15" x14ac:dyDescent="0.25">
      <c r="A314" s="1298" t="s">
        <v>708</v>
      </c>
      <c r="B314" s="1290" t="s">
        <v>800</v>
      </c>
      <c r="C314" s="1290" t="s">
        <v>36</v>
      </c>
      <c r="D314" s="1433">
        <v>0</v>
      </c>
      <c r="E314" s="1433">
        <v>0</v>
      </c>
      <c r="F314" s="1433">
        <v>0</v>
      </c>
      <c r="G314" s="1433">
        <v>25</v>
      </c>
      <c r="H314" s="1433">
        <v>25</v>
      </c>
      <c r="I314" s="1433">
        <v>28</v>
      </c>
      <c r="J314" s="1433">
        <v>25</v>
      </c>
      <c r="K314" s="1433">
        <v>24</v>
      </c>
      <c r="L314" s="1433">
        <v>19</v>
      </c>
      <c r="M314" s="1433">
        <v>20</v>
      </c>
      <c r="N314" s="1433">
        <v>20</v>
      </c>
      <c r="O314" s="1433">
        <v>19</v>
      </c>
      <c r="P314" s="1433">
        <v>11</v>
      </c>
      <c r="Q314" s="1433">
        <v>11</v>
      </c>
      <c r="R314" s="1433">
        <v>12</v>
      </c>
      <c r="S314" s="1433">
        <v>11</v>
      </c>
      <c r="T314" s="1433">
        <v>13</v>
      </c>
      <c r="U314" s="1433">
        <v>16</v>
      </c>
      <c r="V314" s="1438">
        <v>21</v>
      </c>
    </row>
    <row r="315" spans="1:22" ht="15" x14ac:dyDescent="0.25">
      <c r="A315" s="1298" t="s">
        <v>708</v>
      </c>
      <c r="B315" s="1290" t="s">
        <v>800</v>
      </c>
      <c r="C315" s="1290" t="s">
        <v>37</v>
      </c>
      <c r="D315" s="1433">
        <v>0</v>
      </c>
      <c r="E315" s="1433">
        <v>0</v>
      </c>
      <c r="F315" s="1433">
        <v>0</v>
      </c>
      <c r="G315" s="1433">
        <v>47</v>
      </c>
      <c r="H315" s="1433">
        <v>51</v>
      </c>
      <c r="I315" s="1433">
        <v>46</v>
      </c>
      <c r="J315" s="1433">
        <v>42</v>
      </c>
      <c r="K315" s="1433">
        <v>42</v>
      </c>
      <c r="L315" s="1433">
        <v>38</v>
      </c>
      <c r="M315" s="1433">
        <v>24</v>
      </c>
      <c r="N315" s="1433">
        <v>25</v>
      </c>
      <c r="O315" s="1433">
        <v>28</v>
      </c>
      <c r="P315" s="1433">
        <v>29</v>
      </c>
      <c r="Q315" s="1433">
        <v>30</v>
      </c>
      <c r="R315" s="1433">
        <v>35</v>
      </c>
      <c r="S315" s="1433">
        <v>23</v>
      </c>
      <c r="T315" s="1433">
        <v>26</v>
      </c>
      <c r="U315" s="1433">
        <v>25</v>
      </c>
      <c r="V315" s="1438">
        <v>26</v>
      </c>
    </row>
    <row r="316" spans="1:22" ht="15" x14ac:dyDescent="0.25">
      <c r="A316" s="1298" t="s">
        <v>708</v>
      </c>
      <c r="B316" s="1290" t="s">
        <v>800</v>
      </c>
      <c r="C316" s="1290" t="s">
        <v>38</v>
      </c>
      <c r="D316" s="1433">
        <v>0</v>
      </c>
      <c r="E316" s="1433">
        <v>0</v>
      </c>
      <c r="F316" s="1433">
        <v>0</v>
      </c>
      <c r="G316" s="1433">
        <v>17</v>
      </c>
      <c r="H316" s="1433">
        <v>17</v>
      </c>
      <c r="I316" s="1433">
        <v>17</v>
      </c>
      <c r="J316" s="1433">
        <v>13</v>
      </c>
      <c r="K316" s="1433">
        <v>13</v>
      </c>
      <c r="L316" s="1433">
        <v>12</v>
      </c>
      <c r="M316" s="1433">
        <v>14</v>
      </c>
      <c r="N316" s="1433">
        <v>14</v>
      </c>
      <c r="O316" s="1433">
        <v>13</v>
      </c>
      <c r="P316" s="1433">
        <v>11</v>
      </c>
      <c r="Q316" s="1433">
        <v>11</v>
      </c>
      <c r="R316" s="1433">
        <v>11</v>
      </c>
      <c r="S316" s="1433">
        <v>13</v>
      </c>
      <c r="T316" s="1433">
        <v>12</v>
      </c>
      <c r="U316" s="1433">
        <v>8</v>
      </c>
      <c r="V316" s="1438">
        <v>12</v>
      </c>
    </row>
    <row r="317" spans="1:22" ht="15" x14ac:dyDescent="0.25">
      <c r="A317" s="1298" t="s">
        <v>708</v>
      </c>
      <c r="B317" s="1290" t="s">
        <v>800</v>
      </c>
      <c r="C317" s="1290" t="s">
        <v>39</v>
      </c>
      <c r="D317" s="1433">
        <v>0</v>
      </c>
      <c r="E317" s="1433">
        <v>0</v>
      </c>
      <c r="F317" s="1433">
        <v>0</v>
      </c>
      <c r="G317" s="1433">
        <v>3</v>
      </c>
      <c r="H317" s="1433">
        <v>3</v>
      </c>
      <c r="I317" s="1433">
        <v>3</v>
      </c>
      <c r="J317" s="1433">
        <v>5</v>
      </c>
      <c r="K317" s="1433">
        <v>5</v>
      </c>
      <c r="L317" s="1433">
        <v>5</v>
      </c>
      <c r="M317" s="1433">
        <v>4</v>
      </c>
      <c r="N317" s="1433">
        <v>4</v>
      </c>
      <c r="O317" s="1433">
        <v>4</v>
      </c>
      <c r="P317" s="1433">
        <v>5</v>
      </c>
      <c r="Q317" s="1433">
        <v>6</v>
      </c>
      <c r="R317" s="1433">
        <v>6</v>
      </c>
      <c r="S317" s="1433">
        <v>6</v>
      </c>
      <c r="T317" s="1433">
        <v>7</v>
      </c>
      <c r="U317" s="1433">
        <v>7</v>
      </c>
      <c r="V317" s="1438">
        <v>10</v>
      </c>
    </row>
    <row r="318" spans="1:22" ht="15" x14ac:dyDescent="0.25">
      <c r="A318" s="1298" t="s">
        <v>708</v>
      </c>
      <c r="B318" s="1290" t="s">
        <v>800</v>
      </c>
      <c r="C318" s="1290" t="s">
        <v>40</v>
      </c>
      <c r="D318" s="1433">
        <v>0</v>
      </c>
      <c r="E318" s="1433">
        <v>0</v>
      </c>
      <c r="F318" s="1433">
        <v>0</v>
      </c>
      <c r="G318" s="1433">
        <v>5</v>
      </c>
      <c r="H318" s="1433">
        <v>5</v>
      </c>
      <c r="I318" s="1433">
        <v>5</v>
      </c>
      <c r="J318" s="1433">
        <v>3</v>
      </c>
      <c r="K318" s="1433">
        <v>3</v>
      </c>
      <c r="L318" s="1433">
        <v>2</v>
      </c>
      <c r="M318" s="1433">
        <v>3</v>
      </c>
      <c r="N318" s="1433">
        <v>3</v>
      </c>
      <c r="O318" s="1433">
        <v>3</v>
      </c>
      <c r="P318" s="1433">
        <v>4</v>
      </c>
      <c r="Q318" s="1433">
        <v>3</v>
      </c>
      <c r="R318" s="1433">
        <v>3</v>
      </c>
      <c r="S318" s="1433">
        <v>4</v>
      </c>
      <c r="T318" s="1433">
        <v>4</v>
      </c>
      <c r="U318" s="1433">
        <v>5</v>
      </c>
      <c r="V318" s="1438">
        <v>4</v>
      </c>
    </row>
    <row r="319" spans="1:22" ht="15" x14ac:dyDescent="0.25">
      <c r="A319" s="1298" t="s">
        <v>708</v>
      </c>
      <c r="B319" s="1290" t="s">
        <v>800</v>
      </c>
      <c r="C319" s="1290" t="s">
        <v>59</v>
      </c>
      <c r="D319" s="1433">
        <v>0</v>
      </c>
      <c r="E319" s="1433">
        <v>0</v>
      </c>
      <c r="F319" s="1433">
        <v>0</v>
      </c>
      <c r="G319" s="1433">
        <v>560</v>
      </c>
      <c r="H319" s="1433">
        <v>590</v>
      </c>
      <c r="I319" s="1433">
        <v>671</v>
      </c>
      <c r="J319" s="1433">
        <v>714</v>
      </c>
      <c r="K319" s="1433">
        <v>776</v>
      </c>
      <c r="L319" s="1433">
        <v>801</v>
      </c>
      <c r="M319" s="1433">
        <v>842</v>
      </c>
      <c r="N319" s="1433">
        <v>907</v>
      </c>
      <c r="O319" s="1433">
        <v>991</v>
      </c>
      <c r="P319" s="1433">
        <v>778</v>
      </c>
      <c r="Q319" s="1433">
        <v>738</v>
      </c>
      <c r="R319" s="1433">
        <v>792</v>
      </c>
      <c r="S319" s="1433">
        <v>804</v>
      </c>
      <c r="T319" s="1433">
        <v>822</v>
      </c>
      <c r="U319" s="1433">
        <v>868</v>
      </c>
      <c r="V319" s="1438">
        <v>928</v>
      </c>
    </row>
    <row r="320" spans="1:22" ht="15" x14ac:dyDescent="0.25">
      <c r="A320" s="1298" t="s">
        <v>708</v>
      </c>
      <c r="B320" s="1290" t="s">
        <v>800</v>
      </c>
      <c r="C320" s="1290" t="s">
        <v>754</v>
      </c>
      <c r="D320" s="1433">
        <v>0</v>
      </c>
      <c r="E320" s="1433">
        <v>0</v>
      </c>
      <c r="F320" s="1433">
        <v>0</v>
      </c>
      <c r="G320" s="1433">
        <v>346</v>
      </c>
      <c r="H320" s="1433">
        <v>346</v>
      </c>
      <c r="I320" s="1433">
        <v>392</v>
      </c>
      <c r="J320" s="1433">
        <v>380</v>
      </c>
      <c r="K320" s="1433">
        <v>364</v>
      </c>
      <c r="L320" s="1433">
        <v>371</v>
      </c>
      <c r="M320" s="1433">
        <v>338</v>
      </c>
      <c r="N320" s="1433">
        <v>340</v>
      </c>
      <c r="O320" s="1433">
        <v>363</v>
      </c>
      <c r="P320" s="1433">
        <v>286</v>
      </c>
      <c r="Q320" s="1433">
        <v>256</v>
      </c>
      <c r="R320" s="1433">
        <v>235</v>
      </c>
      <c r="S320" s="1433">
        <v>180</v>
      </c>
      <c r="T320" s="1433">
        <v>213</v>
      </c>
      <c r="U320" s="1433">
        <v>243</v>
      </c>
      <c r="V320" s="1438">
        <v>292</v>
      </c>
    </row>
    <row r="321" spans="1:22" ht="15" x14ac:dyDescent="0.25">
      <c r="A321" s="1298" t="s">
        <v>708</v>
      </c>
      <c r="B321" s="1290" t="s">
        <v>801</v>
      </c>
      <c r="C321" s="1290" t="s">
        <v>49</v>
      </c>
      <c r="D321" s="1433">
        <v>0</v>
      </c>
      <c r="E321" s="1433">
        <v>0</v>
      </c>
      <c r="F321" s="1433">
        <v>0</v>
      </c>
      <c r="G321" s="1433">
        <v>202</v>
      </c>
      <c r="H321" s="1433">
        <v>247</v>
      </c>
      <c r="I321" s="1433">
        <v>318</v>
      </c>
      <c r="J321" s="1433">
        <v>441</v>
      </c>
      <c r="K321" s="1433">
        <v>551</v>
      </c>
      <c r="L321" s="1433">
        <v>624</v>
      </c>
      <c r="M321" s="1433">
        <v>801</v>
      </c>
      <c r="N321" s="1433">
        <v>951</v>
      </c>
      <c r="O321" s="1433">
        <v>1131</v>
      </c>
      <c r="P321" s="1433">
        <v>1274</v>
      </c>
      <c r="Q321" s="1433">
        <v>1416</v>
      </c>
      <c r="R321" s="1433">
        <v>1754</v>
      </c>
      <c r="S321" s="1433">
        <v>2050</v>
      </c>
      <c r="T321" s="1433">
        <v>2114</v>
      </c>
      <c r="U321" s="1433">
        <v>2194</v>
      </c>
      <c r="V321" s="1438">
        <v>2264</v>
      </c>
    </row>
    <row r="322" spans="1:22" ht="15" x14ac:dyDescent="0.25">
      <c r="A322" s="1298" t="s">
        <v>708</v>
      </c>
      <c r="B322" s="1290" t="s">
        <v>801</v>
      </c>
      <c r="C322" s="1290" t="s">
        <v>35</v>
      </c>
      <c r="D322" s="1433">
        <v>0</v>
      </c>
      <c r="E322" s="1433">
        <v>0</v>
      </c>
      <c r="F322" s="1433">
        <v>0</v>
      </c>
      <c r="G322" s="1433">
        <v>428</v>
      </c>
      <c r="H322" s="1433">
        <v>473</v>
      </c>
      <c r="I322" s="1433">
        <v>606</v>
      </c>
      <c r="J322" s="1433">
        <v>652</v>
      </c>
      <c r="K322" s="1433">
        <v>735</v>
      </c>
      <c r="L322" s="1433">
        <v>813</v>
      </c>
      <c r="M322" s="1433">
        <v>784</v>
      </c>
      <c r="N322" s="1433">
        <v>829</v>
      </c>
      <c r="O322" s="1433">
        <v>1043</v>
      </c>
      <c r="P322" s="1433">
        <v>1033</v>
      </c>
      <c r="Q322" s="1433">
        <v>885</v>
      </c>
      <c r="R322" s="1433">
        <v>689</v>
      </c>
      <c r="S322" s="1433">
        <v>486</v>
      </c>
      <c r="T322" s="1433">
        <v>523</v>
      </c>
      <c r="U322" s="1433">
        <v>561</v>
      </c>
      <c r="V322" s="1438">
        <v>604</v>
      </c>
    </row>
    <row r="323" spans="1:22" ht="15" x14ac:dyDescent="0.25">
      <c r="A323" s="1298" t="s">
        <v>708</v>
      </c>
      <c r="B323" s="1290" t="s">
        <v>801</v>
      </c>
      <c r="C323" s="1290" t="s">
        <v>36</v>
      </c>
      <c r="D323" s="1433">
        <v>0</v>
      </c>
      <c r="E323" s="1433">
        <v>0</v>
      </c>
      <c r="F323" s="1433">
        <v>0</v>
      </c>
      <c r="G323" s="1433">
        <v>51</v>
      </c>
      <c r="H323" s="1433">
        <v>50</v>
      </c>
      <c r="I323" s="1433">
        <v>47</v>
      </c>
      <c r="J323" s="1433">
        <v>47</v>
      </c>
      <c r="K323" s="1433">
        <v>50</v>
      </c>
      <c r="L323" s="1433">
        <v>46</v>
      </c>
      <c r="M323" s="1433">
        <v>53</v>
      </c>
      <c r="N323" s="1433">
        <v>46</v>
      </c>
      <c r="O323" s="1433">
        <v>51</v>
      </c>
      <c r="P323" s="1433">
        <v>44</v>
      </c>
      <c r="Q323" s="1433">
        <v>47</v>
      </c>
      <c r="R323" s="1433">
        <v>47</v>
      </c>
      <c r="S323" s="1433">
        <v>55</v>
      </c>
      <c r="T323" s="1433">
        <v>63</v>
      </c>
      <c r="U323" s="1433">
        <v>83</v>
      </c>
      <c r="V323" s="1438">
        <v>78</v>
      </c>
    </row>
    <row r="324" spans="1:22" ht="15" x14ac:dyDescent="0.25">
      <c r="A324" s="1298" t="s">
        <v>708</v>
      </c>
      <c r="B324" s="1290" t="s">
        <v>801</v>
      </c>
      <c r="C324" s="1290" t="s">
        <v>37</v>
      </c>
      <c r="D324" s="1433">
        <v>0</v>
      </c>
      <c r="E324" s="1433">
        <v>0</v>
      </c>
      <c r="F324" s="1433">
        <v>0</v>
      </c>
      <c r="G324" s="1433">
        <v>76</v>
      </c>
      <c r="H324" s="1433">
        <v>80</v>
      </c>
      <c r="I324" s="1433">
        <v>81</v>
      </c>
      <c r="J324" s="1433">
        <v>67</v>
      </c>
      <c r="K324" s="1433">
        <v>73</v>
      </c>
      <c r="L324" s="1433">
        <v>76</v>
      </c>
      <c r="M324" s="1433">
        <v>53</v>
      </c>
      <c r="N324" s="1433">
        <v>68</v>
      </c>
      <c r="O324" s="1433">
        <v>80</v>
      </c>
      <c r="P324" s="1433">
        <v>88</v>
      </c>
      <c r="Q324" s="1433">
        <v>87</v>
      </c>
      <c r="R324" s="1433">
        <v>93</v>
      </c>
      <c r="S324" s="1433">
        <v>73</v>
      </c>
      <c r="T324" s="1433">
        <v>90</v>
      </c>
      <c r="U324" s="1433">
        <v>95</v>
      </c>
      <c r="V324" s="1438">
        <v>83</v>
      </c>
    </row>
    <row r="325" spans="1:22" ht="15" x14ac:dyDescent="0.25">
      <c r="A325" s="1298" t="s">
        <v>708</v>
      </c>
      <c r="B325" s="1290" t="s">
        <v>801</v>
      </c>
      <c r="C325" s="1290" t="s">
        <v>38</v>
      </c>
      <c r="D325" s="1433">
        <v>0</v>
      </c>
      <c r="E325" s="1433">
        <v>0</v>
      </c>
      <c r="F325" s="1433">
        <v>0</v>
      </c>
      <c r="G325" s="1433">
        <v>31</v>
      </c>
      <c r="H325" s="1433">
        <v>33</v>
      </c>
      <c r="I325" s="1433">
        <v>32</v>
      </c>
      <c r="J325" s="1433">
        <v>36</v>
      </c>
      <c r="K325" s="1433">
        <v>36</v>
      </c>
      <c r="L325" s="1433">
        <v>32</v>
      </c>
      <c r="M325" s="1433">
        <v>33</v>
      </c>
      <c r="N325" s="1433">
        <v>28</v>
      </c>
      <c r="O325" s="1433">
        <v>28</v>
      </c>
      <c r="P325" s="1433">
        <v>19</v>
      </c>
      <c r="Q325" s="1433">
        <v>19</v>
      </c>
      <c r="R325" s="1433">
        <v>20</v>
      </c>
      <c r="S325" s="1433">
        <v>27</v>
      </c>
      <c r="T325" s="1433">
        <v>31</v>
      </c>
      <c r="U325" s="1433">
        <v>33</v>
      </c>
      <c r="V325" s="1438">
        <v>35</v>
      </c>
    </row>
    <row r="326" spans="1:22" ht="15" x14ac:dyDescent="0.25">
      <c r="A326" s="1298" t="s">
        <v>708</v>
      </c>
      <c r="B326" s="1290" t="s">
        <v>801</v>
      </c>
      <c r="C326" s="1290" t="s">
        <v>39</v>
      </c>
      <c r="D326" s="1433">
        <v>0</v>
      </c>
      <c r="E326" s="1433">
        <v>0</v>
      </c>
      <c r="F326" s="1433">
        <v>0</v>
      </c>
      <c r="G326" s="1433">
        <v>15</v>
      </c>
      <c r="H326" s="1433">
        <v>14</v>
      </c>
      <c r="I326" s="1433">
        <v>14</v>
      </c>
      <c r="J326" s="1433">
        <v>10</v>
      </c>
      <c r="K326" s="1433">
        <v>9</v>
      </c>
      <c r="L326" s="1433">
        <v>8</v>
      </c>
      <c r="M326" s="1433">
        <v>8</v>
      </c>
      <c r="N326" s="1433">
        <v>10</v>
      </c>
      <c r="O326" s="1433">
        <v>10</v>
      </c>
      <c r="P326" s="1433">
        <v>17</v>
      </c>
      <c r="Q326" s="1433">
        <v>17</v>
      </c>
      <c r="R326" s="1433">
        <v>16</v>
      </c>
      <c r="S326" s="1433">
        <v>17</v>
      </c>
      <c r="T326" s="1433">
        <v>16</v>
      </c>
      <c r="U326" s="1433">
        <v>17</v>
      </c>
      <c r="V326" s="1438">
        <v>15</v>
      </c>
    </row>
    <row r="327" spans="1:22" ht="15" x14ac:dyDescent="0.25">
      <c r="A327" s="1298" t="s">
        <v>708</v>
      </c>
      <c r="B327" s="1290" t="s">
        <v>801</v>
      </c>
      <c r="C327" s="1290" t="s">
        <v>40</v>
      </c>
      <c r="D327" s="1433">
        <v>0</v>
      </c>
      <c r="E327" s="1433">
        <v>0</v>
      </c>
      <c r="F327" s="1433">
        <v>0</v>
      </c>
      <c r="G327" s="1433">
        <v>7</v>
      </c>
      <c r="H327" s="1433">
        <v>7</v>
      </c>
      <c r="I327" s="1433">
        <v>7</v>
      </c>
      <c r="J327" s="1433">
        <v>4</v>
      </c>
      <c r="K327" s="1433">
        <v>4</v>
      </c>
      <c r="L327" s="1433">
        <v>4</v>
      </c>
      <c r="M327" s="1433">
        <v>4</v>
      </c>
      <c r="N327" s="1433">
        <v>5</v>
      </c>
      <c r="O327" s="1433">
        <v>6</v>
      </c>
      <c r="P327" s="1433">
        <v>6</v>
      </c>
      <c r="Q327" s="1433">
        <v>6</v>
      </c>
      <c r="R327" s="1433">
        <v>7</v>
      </c>
      <c r="S327" s="1433">
        <v>8</v>
      </c>
      <c r="T327" s="1433">
        <v>8</v>
      </c>
      <c r="U327" s="1433">
        <v>7</v>
      </c>
      <c r="V327" s="1438">
        <v>5</v>
      </c>
    </row>
    <row r="328" spans="1:22" ht="15" x14ac:dyDescent="0.25">
      <c r="A328" s="1298" t="s">
        <v>708</v>
      </c>
      <c r="B328" s="1290" t="s">
        <v>801</v>
      </c>
      <c r="C328" s="1290" t="s">
        <v>59</v>
      </c>
      <c r="D328" s="1433">
        <v>0</v>
      </c>
      <c r="E328" s="1433">
        <v>0</v>
      </c>
      <c r="F328" s="1433">
        <v>0</v>
      </c>
      <c r="G328" s="1433">
        <v>810</v>
      </c>
      <c r="H328" s="1433">
        <v>904</v>
      </c>
      <c r="I328" s="1433">
        <v>1105</v>
      </c>
      <c r="J328" s="1433">
        <v>1257</v>
      </c>
      <c r="K328" s="1433">
        <v>1458</v>
      </c>
      <c r="L328" s="1433">
        <v>1603</v>
      </c>
      <c r="M328" s="1433">
        <v>1736</v>
      </c>
      <c r="N328" s="1433">
        <v>1937</v>
      </c>
      <c r="O328" s="1433">
        <v>2349</v>
      </c>
      <c r="P328" s="1433">
        <v>2481</v>
      </c>
      <c r="Q328" s="1433">
        <v>2477</v>
      </c>
      <c r="R328" s="1433">
        <v>2626</v>
      </c>
      <c r="S328" s="1433">
        <v>2716</v>
      </c>
      <c r="T328" s="1433">
        <v>2845</v>
      </c>
      <c r="U328" s="1433">
        <v>2990</v>
      </c>
      <c r="V328" s="1438">
        <v>3084</v>
      </c>
    </row>
    <row r="329" spans="1:22" ht="15" x14ac:dyDescent="0.25">
      <c r="A329" s="1298" t="s">
        <v>708</v>
      </c>
      <c r="B329" s="1290" t="s">
        <v>801</v>
      </c>
      <c r="C329" s="1290" t="s">
        <v>754</v>
      </c>
      <c r="D329" s="1433">
        <v>0</v>
      </c>
      <c r="E329" s="1433">
        <v>0</v>
      </c>
      <c r="F329" s="1433">
        <v>0</v>
      </c>
      <c r="G329" s="1433">
        <v>608</v>
      </c>
      <c r="H329" s="1433">
        <v>657</v>
      </c>
      <c r="I329" s="1433">
        <v>787</v>
      </c>
      <c r="J329" s="1433">
        <v>816</v>
      </c>
      <c r="K329" s="1433">
        <v>907</v>
      </c>
      <c r="L329" s="1433">
        <v>979</v>
      </c>
      <c r="M329" s="1433">
        <v>935</v>
      </c>
      <c r="N329" s="1433">
        <v>986</v>
      </c>
      <c r="O329" s="1433">
        <v>1218</v>
      </c>
      <c r="P329" s="1433">
        <v>1207</v>
      </c>
      <c r="Q329" s="1433">
        <v>1061</v>
      </c>
      <c r="R329" s="1433">
        <v>872</v>
      </c>
      <c r="S329" s="1433">
        <v>666</v>
      </c>
      <c r="T329" s="1433">
        <v>731</v>
      </c>
      <c r="U329" s="1433">
        <v>796</v>
      </c>
      <c r="V329" s="1438">
        <v>820</v>
      </c>
    </row>
    <row r="330" spans="1:22" ht="15" x14ac:dyDescent="0.25">
      <c r="A330" s="1298" t="s">
        <v>708</v>
      </c>
      <c r="B330" s="1290" t="s">
        <v>802</v>
      </c>
      <c r="C330" s="1290" t="s">
        <v>49</v>
      </c>
      <c r="D330" s="1433">
        <v>0</v>
      </c>
      <c r="E330" s="1433">
        <v>248</v>
      </c>
      <c r="F330" s="1433">
        <v>287</v>
      </c>
      <c r="G330" s="1433">
        <v>196</v>
      </c>
      <c r="H330" s="1433">
        <v>224</v>
      </c>
      <c r="I330" s="1433">
        <v>285</v>
      </c>
      <c r="J330" s="1433">
        <v>375</v>
      </c>
      <c r="K330" s="1433">
        <v>423</v>
      </c>
      <c r="L330" s="1433">
        <v>466</v>
      </c>
      <c r="M330" s="1433">
        <v>524</v>
      </c>
      <c r="N330" s="1433">
        <v>577</v>
      </c>
      <c r="O330" s="1433">
        <v>614</v>
      </c>
      <c r="P330" s="1433">
        <v>595</v>
      </c>
      <c r="Q330" s="1433">
        <v>595</v>
      </c>
      <c r="R330" s="1433">
        <v>659</v>
      </c>
      <c r="S330" s="1433">
        <v>719</v>
      </c>
      <c r="T330" s="1433">
        <v>704</v>
      </c>
      <c r="U330" s="1433">
        <v>937</v>
      </c>
      <c r="V330" s="1438">
        <v>912</v>
      </c>
    </row>
    <row r="331" spans="1:22" ht="15" x14ac:dyDescent="0.25">
      <c r="A331" s="1298" t="s">
        <v>708</v>
      </c>
      <c r="B331" s="1290" t="s">
        <v>802</v>
      </c>
      <c r="C331" s="1290" t="s">
        <v>35</v>
      </c>
      <c r="D331" s="1433">
        <v>770</v>
      </c>
      <c r="E331" s="1433">
        <v>512</v>
      </c>
      <c r="F331" s="1433">
        <v>525</v>
      </c>
      <c r="G331" s="1433">
        <v>264</v>
      </c>
      <c r="H331" s="1433">
        <v>295</v>
      </c>
      <c r="I331" s="1433">
        <v>287</v>
      </c>
      <c r="J331" s="1433">
        <v>243</v>
      </c>
      <c r="K331" s="1433">
        <v>227</v>
      </c>
      <c r="L331" s="1433">
        <v>217</v>
      </c>
      <c r="M331" s="1433">
        <v>207</v>
      </c>
      <c r="N331" s="1433">
        <v>183</v>
      </c>
      <c r="O331" s="1433">
        <v>251</v>
      </c>
      <c r="P331" s="1433">
        <v>232</v>
      </c>
      <c r="Q331" s="1433">
        <v>187</v>
      </c>
      <c r="R331" s="1433">
        <v>188</v>
      </c>
      <c r="S331" s="1433">
        <v>126</v>
      </c>
      <c r="T331" s="1433">
        <v>155</v>
      </c>
      <c r="U331" s="1433">
        <v>205</v>
      </c>
      <c r="V331" s="1438">
        <v>209</v>
      </c>
    </row>
    <row r="332" spans="1:22" ht="15" x14ac:dyDescent="0.25">
      <c r="A332" s="1298" t="s">
        <v>708</v>
      </c>
      <c r="B332" s="1290" t="s">
        <v>802</v>
      </c>
      <c r="C332" s="1290" t="s">
        <v>36</v>
      </c>
      <c r="D332" s="1433">
        <v>39</v>
      </c>
      <c r="E332" s="1433">
        <v>34</v>
      </c>
      <c r="F332" s="1433">
        <v>43</v>
      </c>
      <c r="G332" s="1433">
        <v>15</v>
      </c>
      <c r="H332" s="1433">
        <v>17</v>
      </c>
      <c r="I332" s="1433">
        <v>16</v>
      </c>
      <c r="J332" s="1433">
        <v>16</v>
      </c>
      <c r="K332" s="1433">
        <v>18</v>
      </c>
      <c r="L332" s="1433">
        <v>19</v>
      </c>
      <c r="M332" s="1433">
        <v>19</v>
      </c>
      <c r="N332" s="1433">
        <v>18</v>
      </c>
      <c r="O332" s="1433">
        <v>10</v>
      </c>
      <c r="P332" s="1433">
        <v>9</v>
      </c>
      <c r="Q332" s="1433">
        <v>12</v>
      </c>
      <c r="R332" s="1433">
        <v>11</v>
      </c>
      <c r="S332" s="1433">
        <v>8</v>
      </c>
      <c r="T332" s="1433">
        <v>9</v>
      </c>
      <c r="U332" s="1433">
        <v>22</v>
      </c>
      <c r="V332" s="1438">
        <v>23</v>
      </c>
    </row>
    <row r="333" spans="1:22" ht="15" x14ac:dyDescent="0.25">
      <c r="A333" s="1298" t="s">
        <v>708</v>
      </c>
      <c r="B333" s="1290" t="s">
        <v>802</v>
      </c>
      <c r="C333" s="1290" t="s">
        <v>37</v>
      </c>
      <c r="D333" s="1433">
        <v>91</v>
      </c>
      <c r="E333" s="1433">
        <v>102</v>
      </c>
      <c r="F333" s="1433">
        <v>105</v>
      </c>
      <c r="G333" s="1433">
        <v>48</v>
      </c>
      <c r="H333" s="1433">
        <v>45</v>
      </c>
      <c r="I333" s="1433">
        <v>44</v>
      </c>
      <c r="J333" s="1433">
        <v>35</v>
      </c>
      <c r="K333" s="1433">
        <v>36</v>
      </c>
      <c r="L333" s="1433">
        <v>39</v>
      </c>
      <c r="M333" s="1433">
        <v>24</v>
      </c>
      <c r="N333" s="1433">
        <v>23</v>
      </c>
      <c r="O333" s="1433">
        <v>23</v>
      </c>
      <c r="P333" s="1433">
        <v>21</v>
      </c>
      <c r="Q333" s="1433">
        <v>21</v>
      </c>
      <c r="R333" s="1433">
        <v>23</v>
      </c>
      <c r="S333" s="1433">
        <v>19</v>
      </c>
      <c r="T333" s="1433">
        <v>21</v>
      </c>
      <c r="U333" s="1433">
        <v>32</v>
      </c>
      <c r="V333" s="1438">
        <v>29</v>
      </c>
    </row>
    <row r="334" spans="1:22" ht="15" x14ac:dyDescent="0.25">
      <c r="A334" s="1298" t="s">
        <v>708</v>
      </c>
      <c r="B334" s="1290" t="s">
        <v>802</v>
      </c>
      <c r="C334" s="1290" t="s">
        <v>38</v>
      </c>
      <c r="D334" s="1433">
        <v>24</v>
      </c>
      <c r="E334" s="1433">
        <v>27</v>
      </c>
      <c r="F334" s="1433">
        <v>25</v>
      </c>
      <c r="G334" s="1433">
        <v>14</v>
      </c>
      <c r="H334" s="1433">
        <v>14</v>
      </c>
      <c r="I334" s="1433">
        <v>15</v>
      </c>
      <c r="J334" s="1433">
        <v>15</v>
      </c>
      <c r="K334" s="1433">
        <v>15</v>
      </c>
      <c r="L334" s="1433">
        <v>14</v>
      </c>
      <c r="M334" s="1433">
        <v>15</v>
      </c>
      <c r="N334" s="1433">
        <v>15</v>
      </c>
      <c r="O334" s="1433">
        <v>14</v>
      </c>
      <c r="P334" s="1433">
        <v>12</v>
      </c>
      <c r="Q334" s="1433">
        <v>11</v>
      </c>
      <c r="R334" s="1433">
        <v>11</v>
      </c>
      <c r="S334" s="1433">
        <v>13</v>
      </c>
      <c r="T334" s="1433">
        <v>14</v>
      </c>
      <c r="U334" s="1433">
        <v>18</v>
      </c>
      <c r="V334" s="1438">
        <v>15</v>
      </c>
    </row>
    <row r="335" spans="1:22" ht="15" x14ac:dyDescent="0.25">
      <c r="A335" s="1298" t="s">
        <v>708</v>
      </c>
      <c r="B335" s="1290" t="s">
        <v>802</v>
      </c>
      <c r="C335" s="1290" t="s">
        <v>39</v>
      </c>
      <c r="D335" s="1433">
        <v>5</v>
      </c>
      <c r="E335" s="1433">
        <v>6</v>
      </c>
      <c r="F335" s="1433">
        <v>9</v>
      </c>
      <c r="G335" s="1433">
        <v>2</v>
      </c>
      <c r="H335" s="1433">
        <v>3</v>
      </c>
      <c r="I335" s="1433">
        <v>3</v>
      </c>
      <c r="J335" s="1433">
        <v>3</v>
      </c>
      <c r="K335" s="1433">
        <v>3</v>
      </c>
      <c r="L335" s="1433">
        <v>3</v>
      </c>
      <c r="M335" s="1433">
        <v>3</v>
      </c>
      <c r="N335" s="1433">
        <v>4</v>
      </c>
      <c r="O335" s="1433">
        <v>4</v>
      </c>
      <c r="P335" s="1433">
        <v>2</v>
      </c>
      <c r="Q335" s="1433">
        <v>2</v>
      </c>
      <c r="R335" s="1433">
        <v>3</v>
      </c>
      <c r="S335" s="1433">
        <v>3</v>
      </c>
      <c r="T335" s="1433">
        <v>2</v>
      </c>
      <c r="U335" s="1433">
        <v>4</v>
      </c>
      <c r="V335" s="1438">
        <v>4</v>
      </c>
    </row>
    <row r="336" spans="1:22" ht="15" x14ac:dyDescent="0.25">
      <c r="A336" s="1298" t="s">
        <v>708</v>
      </c>
      <c r="B336" s="1290" t="s">
        <v>802</v>
      </c>
      <c r="C336" s="1290" t="s">
        <v>40</v>
      </c>
      <c r="D336" s="1433">
        <v>9</v>
      </c>
      <c r="E336" s="1433">
        <v>9</v>
      </c>
      <c r="F336" s="1433">
        <v>9</v>
      </c>
      <c r="G336" s="1433">
        <v>3</v>
      </c>
      <c r="H336" s="1433">
        <v>3</v>
      </c>
      <c r="I336" s="1433">
        <v>3</v>
      </c>
      <c r="J336" s="1433">
        <v>2</v>
      </c>
      <c r="K336" s="1433">
        <v>2</v>
      </c>
      <c r="L336" s="1433">
        <v>2</v>
      </c>
      <c r="M336" s="1433">
        <v>2</v>
      </c>
      <c r="N336" s="1433">
        <v>2</v>
      </c>
      <c r="O336" s="1433">
        <v>2</v>
      </c>
      <c r="P336" s="1433">
        <v>2</v>
      </c>
      <c r="Q336" s="1433">
        <v>2</v>
      </c>
      <c r="R336" s="1433">
        <v>2</v>
      </c>
      <c r="S336" s="1433">
        <v>2</v>
      </c>
      <c r="T336" s="1433">
        <v>2</v>
      </c>
      <c r="U336" s="1433">
        <v>5</v>
      </c>
      <c r="V336" s="1438">
        <v>4</v>
      </c>
    </row>
    <row r="337" spans="1:22" ht="15" x14ac:dyDescent="0.25">
      <c r="A337" s="1298" t="s">
        <v>708</v>
      </c>
      <c r="B337" s="1290" t="s">
        <v>802</v>
      </c>
      <c r="C337" s="1290" t="s">
        <v>59</v>
      </c>
      <c r="D337" s="1433">
        <v>938</v>
      </c>
      <c r="E337" s="1433">
        <v>938</v>
      </c>
      <c r="F337" s="1433">
        <v>1003</v>
      </c>
      <c r="G337" s="1433">
        <v>542</v>
      </c>
      <c r="H337" s="1433">
        <v>601</v>
      </c>
      <c r="I337" s="1433">
        <v>653</v>
      </c>
      <c r="J337" s="1433">
        <v>689</v>
      </c>
      <c r="K337" s="1433">
        <v>724</v>
      </c>
      <c r="L337" s="1433">
        <v>760</v>
      </c>
      <c r="M337" s="1433">
        <v>794</v>
      </c>
      <c r="N337" s="1433">
        <v>822</v>
      </c>
      <c r="O337" s="1433">
        <v>918</v>
      </c>
      <c r="P337" s="1433">
        <v>873</v>
      </c>
      <c r="Q337" s="1433">
        <v>830</v>
      </c>
      <c r="R337" s="1433">
        <v>897</v>
      </c>
      <c r="S337" s="1433">
        <v>890</v>
      </c>
      <c r="T337" s="1433">
        <v>907</v>
      </c>
      <c r="U337" s="1433">
        <v>1223</v>
      </c>
      <c r="V337" s="1438">
        <v>1196</v>
      </c>
    </row>
    <row r="338" spans="1:22" ht="15" x14ac:dyDescent="0.25">
      <c r="A338" s="1298" t="s">
        <v>708</v>
      </c>
      <c r="B338" s="1290" t="s">
        <v>802</v>
      </c>
      <c r="C338" s="1290" t="s">
        <v>754</v>
      </c>
      <c r="D338" s="1433">
        <v>938</v>
      </c>
      <c r="E338" s="1433">
        <v>690</v>
      </c>
      <c r="F338" s="1433">
        <v>716</v>
      </c>
      <c r="G338" s="1433">
        <v>346</v>
      </c>
      <c r="H338" s="1433">
        <v>377</v>
      </c>
      <c r="I338" s="1433">
        <v>368</v>
      </c>
      <c r="J338" s="1433">
        <v>314</v>
      </c>
      <c r="K338" s="1433">
        <v>301</v>
      </c>
      <c r="L338" s="1433">
        <v>294</v>
      </c>
      <c r="M338" s="1433">
        <v>270</v>
      </c>
      <c r="N338" s="1433">
        <v>245</v>
      </c>
      <c r="O338" s="1433">
        <v>304</v>
      </c>
      <c r="P338" s="1433">
        <v>278</v>
      </c>
      <c r="Q338" s="1433">
        <v>235</v>
      </c>
      <c r="R338" s="1433">
        <v>238</v>
      </c>
      <c r="S338" s="1433">
        <v>171</v>
      </c>
      <c r="T338" s="1433">
        <v>203</v>
      </c>
      <c r="U338" s="1433">
        <v>286</v>
      </c>
      <c r="V338" s="1438">
        <v>284</v>
      </c>
    </row>
    <row r="339" spans="1:22" ht="15" x14ac:dyDescent="0.25">
      <c r="A339" s="1298" t="s">
        <v>708</v>
      </c>
      <c r="B339" s="1290" t="s">
        <v>803</v>
      </c>
      <c r="C339" s="1290" t="s">
        <v>49</v>
      </c>
      <c r="D339" s="1433">
        <v>0</v>
      </c>
      <c r="E339" s="1433">
        <v>288</v>
      </c>
      <c r="F339" s="1433">
        <v>314</v>
      </c>
      <c r="G339" s="1433">
        <v>256</v>
      </c>
      <c r="H339" s="1433">
        <v>279</v>
      </c>
      <c r="I339" s="1433">
        <v>326</v>
      </c>
      <c r="J339" s="1433">
        <v>389</v>
      </c>
      <c r="K339" s="1433">
        <v>455</v>
      </c>
      <c r="L339" s="1433">
        <v>492</v>
      </c>
      <c r="M339" s="1433">
        <v>604</v>
      </c>
      <c r="N339" s="1433">
        <v>615</v>
      </c>
      <c r="O339" s="1433">
        <v>658</v>
      </c>
      <c r="P339" s="1433">
        <v>730</v>
      </c>
      <c r="Q339" s="1433">
        <v>768</v>
      </c>
      <c r="R339" s="1433">
        <v>870</v>
      </c>
      <c r="S339" s="1433">
        <v>947</v>
      </c>
      <c r="T339" s="1433">
        <v>938</v>
      </c>
      <c r="U339" s="1433">
        <v>931</v>
      </c>
      <c r="V339" s="1438">
        <v>935</v>
      </c>
    </row>
    <row r="340" spans="1:22" ht="15" x14ac:dyDescent="0.25">
      <c r="A340" s="1298" t="s">
        <v>708</v>
      </c>
      <c r="B340" s="1290" t="s">
        <v>803</v>
      </c>
      <c r="C340" s="1290" t="s">
        <v>35</v>
      </c>
      <c r="D340" s="1433">
        <v>762</v>
      </c>
      <c r="E340" s="1433">
        <v>411</v>
      </c>
      <c r="F340" s="1433">
        <v>448</v>
      </c>
      <c r="G340" s="1433">
        <v>277</v>
      </c>
      <c r="H340" s="1433">
        <v>284</v>
      </c>
      <c r="I340" s="1433">
        <v>359</v>
      </c>
      <c r="J340" s="1433">
        <v>345</v>
      </c>
      <c r="K340" s="1433">
        <v>339</v>
      </c>
      <c r="L340" s="1433">
        <v>392</v>
      </c>
      <c r="M340" s="1433">
        <v>335</v>
      </c>
      <c r="N340" s="1433">
        <v>337</v>
      </c>
      <c r="O340" s="1433">
        <v>374</v>
      </c>
      <c r="P340" s="1433">
        <v>338</v>
      </c>
      <c r="Q340" s="1433">
        <v>277</v>
      </c>
      <c r="R340" s="1433">
        <v>201</v>
      </c>
      <c r="S340" s="1433">
        <v>135</v>
      </c>
      <c r="T340" s="1433">
        <v>143</v>
      </c>
      <c r="U340" s="1433">
        <v>203</v>
      </c>
      <c r="V340" s="1438">
        <v>214</v>
      </c>
    </row>
    <row r="341" spans="1:22" ht="15" x14ac:dyDescent="0.25">
      <c r="A341" s="1298" t="s">
        <v>708</v>
      </c>
      <c r="B341" s="1290" t="s">
        <v>803</v>
      </c>
      <c r="C341" s="1290" t="s">
        <v>36</v>
      </c>
      <c r="D341" s="1433">
        <v>40</v>
      </c>
      <c r="E341" s="1433">
        <v>37</v>
      </c>
      <c r="F341" s="1433">
        <v>35</v>
      </c>
      <c r="G341" s="1433">
        <v>21</v>
      </c>
      <c r="H341" s="1433">
        <v>27</v>
      </c>
      <c r="I341" s="1433">
        <v>27</v>
      </c>
      <c r="J341" s="1433">
        <v>27</v>
      </c>
      <c r="K341" s="1433">
        <v>29</v>
      </c>
      <c r="L341" s="1433">
        <v>29</v>
      </c>
      <c r="M341" s="1433">
        <v>29</v>
      </c>
      <c r="N341" s="1433">
        <v>27</v>
      </c>
      <c r="O341" s="1433">
        <v>19</v>
      </c>
      <c r="P341" s="1433">
        <v>17</v>
      </c>
      <c r="Q341" s="1433">
        <v>15</v>
      </c>
      <c r="R341" s="1433">
        <v>14</v>
      </c>
      <c r="S341" s="1433">
        <v>16</v>
      </c>
      <c r="T341" s="1433">
        <v>22</v>
      </c>
      <c r="U341" s="1433">
        <v>25</v>
      </c>
      <c r="V341" s="1438">
        <v>24</v>
      </c>
    </row>
    <row r="342" spans="1:22" ht="15" x14ac:dyDescent="0.25">
      <c r="A342" s="1298" t="s">
        <v>708</v>
      </c>
      <c r="B342" s="1290" t="s">
        <v>803</v>
      </c>
      <c r="C342" s="1290" t="s">
        <v>37</v>
      </c>
      <c r="D342" s="1433">
        <v>79</v>
      </c>
      <c r="E342" s="1433">
        <v>81</v>
      </c>
      <c r="F342" s="1433">
        <v>86</v>
      </c>
      <c r="G342" s="1433">
        <v>52</v>
      </c>
      <c r="H342" s="1433">
        <v>56</v>
      </c>
      <c r="I342" s="1433">
        <v>59</v>
      </c>
      <c r="J342" s="1433">
        <v>60</v>
      </c>
      <c r="K342" s="1433">
        <v>59</v>
      </c>
      <c r="L342" s="1433">
        <v>56</v>
      </c>
      <c r="M342" s="1433">
        <v>38</v>
      </c>
      <c r="N342" s="1433">
        <v>43</v>
      </c>
      <c r="O342" s="1433">
        <v>46</v>
      </c>
      <c r="P342" s="1433">
        <v>38</v>
      </c>
      <c r="Q342" s="1433">
        <v>34</v>
      </c>
      <c r="R342" s="1433">
        <v>36</v>
      </c>
      <c r="S342" s="1433">
        <v>26</v>
      </c>
      <c r="T342" s="1433">
        <v>25</v>
      </c>
      <c r="U342" s="1433">
        <v>27</v>
      </c>
      <c r="V342" s="1438">
        <v>24</v>
      </c>
    </row>
    <row r="343" spans="1:22" ht="15" x14ac:dyDescent="0.25">
      <c r="A343" s="1298" t="s">
        <v>708</v>
      </c>
      <c r="B343" s="1290" t="s">
        <v>803</v>
      </c>
      <c r="C343" s="1290" t="s">
        <v>38</v>
      </c>
      <c r="D343" s="1433">
        <v>29</v>
      </c>
      <c r="E343" s="1433">
        <v>27</v>
      </c>
      <c r="F343" s="1433">
        <v>26</v>
      </c>
      <c r="G343" s="1433">
        <v>22</v>
      </c>
      <c r="H343" s="1433">
        <v>23</v>
      </c>
      <c r="I343" s="1433">
        <v>23</v>
      </c>
      <c r="J343" s="1433">
        <v>18</v>
      </c>
      <c r="K343" s="1433">
        <v>19</v>
      </c>
      <c r="L343" s="1433">
        <v>19</v>
      </c>
      <c r="M343" s="1433">
        <v>19</v>
      </c>
      <c r="N343" s="1433">
        <v>19</v>
      </c>
      <c r="O343" s="1433">
        <v>19</v>
      </c>
      <c r="P343" s="1433">
        <v>16</v>
      </c>
      <c r="Q343" s="1433">
        <v>15</v>
      </c>
      <c r="R343" s="1433">
        <v>15</v>
      </c>
      <c r="S343" s="1433">
        <v>15</v>
      </c>
      <c r="T343" s="1433">
        <v>14</v>
      </c>
      <c r="U343" s="1433">
        <v>14</v>
      </c>
      <c r="V343" s="1438">
        <v>6</v>
      </c>
    </row>
    <row r="344" spans="1:22" ht="15" x14ac:dyDescent="0.25">
      <c r="A344" s="1298" t="s">
        <v>708</v>
      </c>
      <c r="B344" s="1290" t="s">
        <v>803</v>
      </c>
      <c r="C344" s="1290" t="s">
        <v>39</v>
      </c>
      <c r="D344" s="1433">
        <v>12</v>
      </c>
      <c r="E344" s="1433">
        <v>13</v>
      </c>
      <c r="F344" s="1433">
        <v>13</v>
      </c>
      <c r="G344" s="1433">
        <v>9</v>
      </c>
      <c r="H344" s="1433">
        <v>10</v>
      </c>
      <c r="I344" s="1433">
        <v>9</v>
      </c>
      <c r="J344" s="1433">
        <v>9</v>
      </c>
      <c r="K344" s="1433">
        <v>9</v>
      </c>
      <c r="L344" s="1433">
        <v>9</v>
      </c>
      <c r="M344" s="1433">
        <v>9</v>
      </c>
      <c r="N344" s="1433">
        <v>9</v>
      </c>
      <c r="O344" s="1433">
        <v>9</v>
      </c>
      <c r="P344" s="1433">
        <v>8</v>
      </c>
      <c r="Q344" s="1433">
        <v>7</v>
      </c>
      <c r="R344" s="1433">
        <v>7</v>
      </c>
      <c r="S344" s="1433">
        <v>6</v>
      </c>
      <c r="T344" s="1433">
        <v>5</v>
      </c>
      <c r="U344" s="1433">
        <v>5</v>
      </c>
      <c r="V344" s="1438">
        <v>5</v>
      </c>
    </row>
    <row r="345" spans="1:22" ht="15" x14ac:dyDescent="0.25">
      <c r="A345" s="1298" t="s">
        <v>708</v>
      </c>
      <c r="B345" s="1290" t="s">
        <v>803</v>
      </c>
      <c r="C345" s="1290" t="s">
        <v>40</v>
      </c>
      <c r="D345" s="1433">
        <v>4</v>
      </c>
      <c r="E345" s="1433">
        <v>4</v>
      </c>
      <c r="F345" s="1433">
        <v>4</v>
      </c>
      <c r="G345" s="1433">
        <v>2</v>
      </c>
      <c r="H345" s="1433">
        <v>3</v>
      </c>
      <c r="I345" s="1433">
        <v>3</v>
      </c>
      <c r="J345" s="1433">
        <v>3</v>
      </c>
      <c r="K345" s="1433">
        <v>3</v>
      </c>
      <c r="L345" s="1433">
        <v>3</v>
      </c>
      <c r="M345" s="1433">
        <v>3</v>
      </c>
      <c r="N345" s="1433">
        <v>3</v>
      </c>
      <c r="O345" s="1433">
        <v>3</v>
      </c>
      <c r="P345" s="1433">
        <v>3</v>
      </c>
      <c r="Q345" s="1433">
        <v>3</v>
      </c>
      <c r="R345" s="1433">
        <v>3</v>
      </c>
      <c r="S345" s="1433">
        <v>4</v>
      </c>
      <c r="T345" s="1433">
        <v>4</v>
      </c>
      <c r="U345" s="1433">
        <v>3</v>
      </c>
      <c r="V345" s="1438">
        <v>3</v>
      </c>
    </row>
    <row r="346" spans="1:22" ht="15" x14ac:dyDescent="0.25">
      <c r="A346" s="1298" t="s">
        <v>708</v>
      </c>
      <c r="B346" s="1290" t="s">
        <v>803</v>
      </c>
      <c r="C346" s="1290" t="s">
        <v>59</v>
      </c>
      <c r="D346" s="1433">
        <v>926</v>
      </c>
      <c r="E346" s="1433">
        <v>861</v>
      </c>
      <c r="F346" s="1433">
        <v>926</v>
      </c>
      <c r="G346" s="1433">
        <v>639</v>
      </c>
      <c r="H346" s="1433">
        <v>682</v>
      </c>
      <c r="I346" s="1433">
        <v>806</v>
      </c>
      <c r="J346" s="1433">
        <v>851</v>
      </c>
      <c r="K346" s="1433">
        <v>913</v>
      </c>
      <c r="L346" s="1433">
        <v>1000</v>
      </c>
      <c r="M346" s="1433">
        <v>1037</v>
      </c>
      <c r="N346" s="1433">
        <v>1053</v>
      </c>
      <c r="O346" s="1433">
        <v>1128</v>
      </c>
      <c r="P346" s="1433">
        <v>1150</v>
      </c>
      <c r="Q346" s="1433">
        <v>1119</v>
      </c>
      <c r="R346" s="1433">
        <v>1146</v>
      </c>
      <c r="S346" s="1433">
        <v>1149</v>
      </c>
      <c r="T346" s="1433">
        <v>1151</v>
      </c>
      <c r="U346" s="1433">
        <v>1208</v>
      </c>
      <c r="V346" s="1438">
        <v>1211</v>
      </c>
    </row>
    <row r="347" spans="1:22" ht="15" x14ac:dyDescent="0.25">
      <c r="A347" s="1298" t="s">
        <v>708</v>
      </c>
      <c r="B347" s="1290" t="s">
        <v>803</v>
      </c>
      <c r="C347" s="1290" t="s">
        <v>754</v>
      </c>
      <c r="D347" s="1433">
        <v>926</v>
      </c>
      <c r="E347" s="1433">
        <v>573</v>
      </c>
      <c r="F347" s="1433">
        <v>612</v>
      </c>
      <c r="G347" s="1433">
        <v>383</v>
      </c>
      <c r="H347" s="1433">
        <v>403</v>
      </c>
      <c r="I347" s="1433">
        <v>480</v>
      </c>
      <c r="J347" s="1433">
        <v>462</v>
      </c>
      <c r="K347" s="1433">
        <v>458</v>
      </c>
      <c r="L347" s="1433">
        <v>508</v>
      </c>
      <c r="M347" s="1433">
        <v>433</v>
      </c>
      <c r="N347" s="1433">
        <v>438</v>
      </c>
      <c r="O347" s="1433">
        <v>470</v>
      </c>
      <c r="P347" s="1433">
        <v>420</v>
      </c>
      <c r="Q347" s="1433">
        <v>351</v>
      </c>
      <c r="R347" s="1433">
        <v>276</v>
      </c>
      <c r="S347" s="1433">
        <v>202</v>
      </c>
      <c r="T347" s="1433">
        <v>213</v>
      </c>
      <c r="U347" s="1433">
        <v>277</v>
      </c>
      <c r="V347" s="1438">
        <v>276</v>
      </c>
    </row>
    <row r="348" spans="1:22" ht="15" x14ac:dyDescent="0.25">
      <c r="A348" s="1298" t="s">
        <v>708</v>
      </c>
      <c r="B348" s="1290" t="s">
        <v>804</v>
      </c>
      <c r="C348" s="1290" t="s">
        <v>49</v>
      </c>
      <c r="D348" s="1433">
        <v>0</v>
      </c>
      <c r="E348" s="1433">
        <v>72</v>
      </c>
      <c r="F348" s="1433">
        <v>76</v>
      </c>
      <c r="G348" s="1433">
        <v>231</v>
      </c>
      <c r="H348" s="1433">
        <v>255</v>
      </c>
      <c r="I348" s="1433">
        <v>256</v>
      </c>
      <c r="J348" s="1433">
        <v>306</v>
      </c>
      <c r="K348" s="1433">
        <v>361</v>
      </c>
      <c r="L348" s="1433">
        <v>393</v>
      </c>
      <c r="M348" s="1433">
        <v>405</v>
      </c>
      <c r="N348" s="1433">
        <v>425</v>
      </c>
      <c r="O348" s="1433">
        <v>461</v>
      </c>
      <c r="P348" s="1433">
        <v>471</v>
      </c>
      <c r="Q348" s="1433">
        <v>509</v>
      </c>
      <c r="R348" s="1433">
        <v>559</v>
      </c>
      <c r="S348" s="1433">
        <v>572</v>
      </c>
      <c r="T348" s="1433">
        <v>514</v>
      </c>
      <c r="U348" s="1433">
        <v>491</v>
      </c>
      <c r="V348" s="1438">
        <v>767</v>
      </c>
    </row>
    <row r="349" spans="1:22" ht="15" x14ac:dyDescent="0.25">
      <c r="A349" s="1298" t="s">
        <v>708</v>
      </c>
      <c r="B349" s="1290" t="s">
        <v>804</v>
      </c>
      <c r="C349" s="1290" t="s">
        <v>35</v>
      </c>
      <c r="D349" s="1433">
        <v>260</v>
      </c>
      <c r="E349" s="1433">
        <v>183</v>
      </c>
      <c r="F349" s="1433">
        <v>208</v>
      </c>
      <c r="G349" s="1433">
        <v>326</v>
      </c>
      <c r="H349" s="1433">
        <v>313</v>
      </c>
      <c r="I349" s="1433">
        <v>258</v>
      </c>
      <c r="J349" s="1433">
        <v>241</v>
      </c>
      <c r="K349" s="1433">
        <v>229</v>
      </c>
      <c r="L349" s="1433">
        <v>232</v>
      </c>
      <c r="M349" s="1433">
        <v>245</v>
      </c>
      <c r="N349" s="1433">
        <v>239</v>
      </c>
      <c r="O349" s="1433">
        <v>259</v>
      </c>
      <c r="P349" s="1433">
        <v>255</v>
      </c>
      <c r="Q349" s="1433">
        <v>206</v>
      </c>
      <c r="R349" s="1433">
        <v>172</v>
      </c>
      <c r="S349" s="1433">
        <v>144</v>
      </c>
      <c r="T349" s="1433">
        <v>170</v>
      </c>
      <c r="U349" s="1433">
        <v>206</v>
      </c>
      <c r="V349" s="1438">
        <v>261</v>
      </c>
    </row>
    <row r="350" spans="1:22" ht="15" x14ac:dyDescent="0.25">
      <c r="A350" s="1298" t="s">
        <v>708</v>
      </c>
      <c r="B350" s="1290" t="s">
        <v>804</v>
      </c>
      <c r="C350" s="1290" t="s">
        <v>36</v>
      </c>
      <c r="D350" s="1433">
        <v>23</v>
      </c>
      <c r="E350" s="1433">
        <v>22</v>
      </c>
      <c r="F350" s="1433">
        <v>21</v>
      </c>
      <c r="G350" s="1433">
        <v>33</v>
      </c>
      <c r="H350" s="1433">
        <v>32</v>
      </c>
      <c r="I350" s="1433">
        <v>34</v>
      </c>
      <c r="J350" s="1433">
        <v>38</v>
      </c>
      <c r="K350" s="1433">
        <v>29</v>
      </c>
      <c r="L350" s="1433">
        <v>25</v>
      </c>
      <c r="M350" s="1433">
        <v>18</v>
      </c>
      <c r="N350" s="1433">
        <v>15</v>
      </c>
      <c r="O350" s="1433">
        <v>10</v>
      </c>
      <c r="P350" s="1433">
        <v>10</v>
      </c>
      <c r="Q350" s="1433">
        <v>11</v>
      </c>
      <c r="R350" s="1433">
        <v>8</v>
      </c>
      <c r="S350" s="1433">
        <v>8</v>
      </c>
      <c r="T350" s="1433">
        <v>10</v>
      </c>
      <c r="U350" s="1433">
        <v>16</v>
      </c>
      <c r="V350" s="1438">
        <v>23</v>
      </c>
    </row>
    <row r="351" spans="1:22" ht="15" x14ac:dyDescent="0.25">
      <c r="A351" s="1298" t="s">
        <v>708</v>
      </c>
      <c r="B351" s="1290" t="s">
        <v>804</v>
      </c>
      <c r="C351" s="1290" t="s">
        <v>37</v>
      </c>
      <c r="D351" s="1433">
        <v>35</v>
      </c>
      <c r="E351" s="1433">
        <v>35</v>
      </c>
      <c r="F351" s="1433">
        <v>35</v>
      </c>
      <c r="G351" s="1433">
        <v>71</v>
      </c>
      <c r="H351" s="1433">
        <v>67</v>
      </c>
      <c r="I351" s="1433">
        <v>60</v>
      </c>
      <c r="J351" s="1433">
        <v>53</v>
      </c>
      <c r="K351" s="1433">
        <v>50</v>
      </c>
      <c r="L351" s="1433">
        <v>49</v>
      </c>
      <c r="M351" s="1433">
        <v>28</v>
      </c>
      <c r="N351" s="1433">
        <v>28</v>
      </c>
      <c r="O351" s="1433">
        <v>29</v>
      </c>
      <c r="P351" s="1433">
        <v>25</v>
      </c>
      <c r="Q351" s="1433">
        <v>27</v>
      </c>
      <c r="R351" s="1433">
        <v>26</v>
      </c>
      <c r="S351" s="1433">
        <v>22</v>
      </c>
      <c r="T351" s="1433">
        <v>26</v>
      </c>
      <c r="U351" s="1433">
        <v>29</v>
      </c>
      <c r="V351" s="1438">
        <v>42</v>
      </c>
    </row>
    <row r="352" spans="1:22" ht="15" x14ac:dyDescent="0.25">
      <c r="A352" s="1298" t="s">
        <v>708</v>
      </c>
      <c r="B352" s="1290" t="s">
        <v>804</v>
      </c>
      <c r="C352" s="1290" t="s">
        <v>38</v>
      </c>
      <c r="D352" s="1433">
        <v>19</v>
      </c>
      <c r="E352" s="1433">
        <v>17</v>
      </c>
      <c r="F352" s="1433">
        <v>16</v>
      </c>
      <c r="G352" s="1433">
        <v>34</v>
      </c>
      <c r="H352" s="1433">
        <v>31</v>
      </c>
      <c r="I352" s="1433">
        <v>25</v>
      </c>
      <c r="J352" s="1433">
        <v>21</v>
      </c>
      <c r="K352" s="1433">
        <v>20</v>
      </c>
      <c r="L352" s="1433">
        <v>18</v>
      </c>
      <c r="M352" s="1433">
        <v>18</v>
      </c>
      <c r="N352" s="1433">
        <v>13</v>
      </c>
      <c r="O352" s="1433">
        <v>13</v>
      </c>
      <c r="P352" s="1433">
        <v>14</v>
      </c>
      <c r="Q352" s="1433">
        <v>16</v>
      </c>
      <c r="R352" s="1433">
        <v>18</v>
      </c>
      <c r="S352" s="1433">
        <v>18</v>
      </c>
      <c r="T352" s="1433">
        <v>18</v>
      </c>
      <c r="U352" s="1433">
        <v>18</v>
      </c>
      <c r="V352" s="1438">
        <v>14</v>
      </c>
    </row>
    <row r="353" spans="1:22" ht="15" x14ac:dyDescent="0.25">
      <c r="A353" s="1298" t="s">
        <v>708</v>
      </c>
      <c r="B353" s="1290" t="s">
        <v>804</v>
      </c>
      <c r="C353" s="1290" t="s">
        <v>39</v>
      </c>
      <c r="D353" s="1433">
        <v>6</v>
      </c>
      <c r="E353" s="1433">
        <v>5</v>
      </c>
      <c r="F353" s="1433">
        <v>4</v>
      </c>
      <c r="G353" s="1433">
        <v>6</v>
      </c>
      <c r="H353" s="1433">
        <v>7</v>
      </c>
      <c r="I353" s="1433">
        <v>7</v>
      </c>
      <c r="J353" s="1433">
        <v>6</v>
      </c>
      <c r="K353" s="1433">
        <v>6</v>
      </c>
      <c r="L353" s="1433">
        <v>6</v>
      </c>
      <c r="M353" s="1433">
        <v>6</v>
      </c>
      <c r="N353" s="1433">
        <v>6</v>
      </c>
      <c r="O353" s="1433">
        <v>6</v>
      </c>
      <c r="P353" s="1433">
        <v>8</v>
      </c>
      <c r="Q353" s="1433">
        <v>6</v>
      </c>
      <c r="R353" s="1433">
        <v>7</v>
      </c>
      <c r="S353" s="1433">
        <v>7</v>
      </c>
      <c r="T353" s="1433">
        <v>8</v>
      </c>
      <c r="U353" s="1433">
        <v>8</v>
      </c>
      <c r="V353" s="1438">
        <v>9</v>
      </c>
    </row>
    <row r="354" spans="1:22" ht="15" x14ac:dyDescent="0.25">
      <c r="A354" s="1298" t="s">
        <v>708</v>
      </c>
      <c r="B354" s="1290" t="s">
        <v>804</v>
      </c>
      <c r="C354" s="1290" t="s">
        <v>40</v>
      </c>
      <c r="D354" s="1433">
        <v>3</v>
      </c>
      <c r="E354" s="1433">
        <v>3</v>
      </c>
      <c r="F354" s="1433">
        <v>3</v>
      </c>
      <c r="G354" s="1433">
        <v>7</v>
      </c>
      <c r="H354" s="1433">
        <v>7</v>
      </c>
      <c r="I354" s="1433">
        <v>7</v>
      </c>
      <c r="J354" s="1433">
        <v>7</v>
      </c>
      <c r="K354" s="1433">
        <v>7</v>
      </c>
      <c r="L354" s="1433">
        <v>7</v>
      </c>
      <c r="M354" s="1433">
        <v>7</v>
      </c>
      <c r="N354" s="1433">
        <v>6</v>
      </c>
      <c r="O354" s="1433">
        <v>6</v>
      </c>
      <c r="P354" s="1433">
        <v>3</v>
      </c>
      <c r="Q354" s="1433">
        <v>3</v>
      </c>
      <c r="R354" s="1433">
        <v>3</v>
      </c>
      <c r="S354" s="1433">
        <v>3</v>
      </c>
      <c r="T354" s="1433">
        <v>3</v>
      </c>
      <c r="U354" s="1433">
        <v>3</v>
      </c>
      <c r="V354" s="1438">
        <v>4</v>
      </c>
    </row>
    <row r="355" spans="1:22" ht="15" x14ac:dyDescent="0.25">
      <c r="A355" s="1298" t="s">
        <v>708</v>
      </c>
      <c r="B355" s="1290" t="s">
        <v>804</v>
      </c>
      <c r="C355" s="1290" t="s">
        <v>59</v>
      </c>
      <c r="D355" s="1433">
        <v>346</v>
      </c>
      <c r="E355" s="1433">
        <v>337</v>
      </c>
      <c r="F355" s="1433">
        <v>363</v>
      </c>
      <c r="G355" s="1433">
        <v>708</v>
      </c>
      <c r="H355" s="1433">
        <v>712</v>
      </c>
      <c r="I355" s="1433">
        <v>647</v>
      </c>
      <c r="J355" s="1433">
        <v>672</v>
      </c>
      <c r="K355" s="1433">
        <v>702</v>
      </c>
      <c r="L355" s="1433">
        <v>730</v>
      </c>
      <c r="M355" s="1433">
        <v>727</v>
      </c>
      <c r="N355" s="1433">
        <v>732</v>
      </c>
      <c r="O355" s="1433">
        <v>784</v>
      </c>
      <c r="P355" s="1433">
        <v>786</v>
      </c>
      <c r="Q355" s="1433">
        <v>778</v>
      </c>
      <c r="R355" s="1433">
        <v>793</v>
      </c>
      <c r="S355" s="1433">
        <v>774</v>
      </c>
      <c r="T355" s="1433">
        <v>749</v>
      </c>
      <c r="U355" s="1433">
        <v>771</v>
      </c>
      <c r="V355" s="1438">
        <v>1120</v>
      </c>
    </row>
    <row r="356" spans="1:22" ht="15" x14ac:dyDescent="0.25">
      <c r="A356" s="1298" t="s">
        <v>708</v>
      </c>
      <c r="B356" s="1290" t="s">
        <v>804</v>
      </c>
      <c r="C356" s="1290" t="s">
        <v>754</v>
      </c>
      <c r="D356" s="1433">
        <v>346</v>
      </c>
      <c r="E356" s="1433">
        <v>265</v>
      </c>
      <c r="F356" s="1433">
        <v>287</v>
      </c>
      <c r="G356" s="1433">
        <v>477</v>
      </c>
      <c r="H356" s="1433">
        <v>457</v>
      </c>
      <c r="I356" s="1433">
        <v>391</v>
      </c>
      <c r="J356" s="1433">
        <v>366</v>
      </c>
      <c r="K356" s="1433">
        <v>341</v>
      </c>
      <c r="L356" s="1433">
        <v>337</v>
      </c>
      <c r="M356" s="1433">
        <v>322</v>
      </c>
      <c r="N356" s="1433">
        <v>307</v>
      </c>
      <c r="O356" s="1433">
        <v>323</v>
      </c>
      <c r="P356" s="1433">
        <v>315</v>
      </c>
      <c r="Q356" s="1433">
        <v>269</v>
      </c>
      <c r="R356" s="1433">
        <v>234</v>
      </c>
      <c r="S356" s="1433">
        <v>202</v>
      </c>
      <c r="T356" s="1433">
        <v>235</v>
      </c>
      <c r="U356" s="1433">
        <v>280</v>
      </c>
      <c r="V356" s="1438">
        <v>353</v>
      </c>
    </row>
    <row r="357" spans="1:22" ht="15" x14ac:dyDescent="0.25">
      <c r="A357" s="1298" t="s">
        <v>708</v>
      </c>
      <c r="B357" s="1290" t="s">
        <v>805</v>
      </c>
      <c r="C357" s="1290" t="s">
        <v>49</v>
      </c>
      <c r="D357" s="1433">
        <v>0</v>
      </c>
      <c r="E357" s="1433">
        <v>2</v>
      </c>
      <c r="F357" s="1433">
        <v>15</v>
      </c>
      <c r="G357" s="1433">
        <v>22</v>
      </c>
      <c r="H357" s="1433">
        <v>67</v>
      </c>
      <c r="I357" s="1433">
        <v>100</v>
      </c>
      <c r="J357" s="1433">
        <v>135</v>
      </c>
      <c r="K357" s="1433">
        <v>185</v>
      </c>
      <c r="L357" s="1433">
        <v>211</v>
      </c>
      <c r="M357" s="1433">
        <v>299</v>
      </c>
      <c r="N357" s="1433">
        <v>330</v>
      </c>
      <c r="O357" s="1433">
        <v>376</v>
      </c>
      <c r="P357" s="1433">
        <v>395</v>
      </c>
      <c r="Q357" s="1433">
        <v>428</v>
      </c>
      <c r="R357" s="1433">
        <v>538</v>
      </c>
      <c r="S357" s="1433">
        <v>611</v>
      </c>
      <c r="T357" s="1433">
        <v>571</v>
      </c>
      <c r="U357" s="1433">
        <v>585</v>
      </c>
      <c r="V357" s="1438">
        <v>616</v>
      </c>
    </row>
    <row r="358" spans="1:22" ht="15" x14ac:dyDescent="0.25">
      <c r="A358" s="1298" t="s">
        <v>708</v>
      </c>
      <c r="B358" s="1290" t="s">
        <v>805</v>
      </c>
      <c r="C358" s="1290" t="s">
        <v>35</v>
      </c>
      <c r="D358" s="1433">
        <v>121</v>
      </c>
      <c r="E358" s="1433">
        <v>152</v>
      </c>
      <c r="F358" s="1433">
        <v>158</v>
      </c>
      <c r="G358" s="1433">
        <v>170</v>
      </c>
      <c r="H358" s="1433">
        <v>214</v>
      </c>
      <c r="I358" s="1433">
        <v>227</v>
      </c>
      <c r="J358" s="1433">
        <v>253</v>
      </c>
      <c r="K358" s="1433">
        <v>232</v>
      </c>
      <c r="L358" s="1433">
        <v>210</v>
      </c>
      <c r="M358" s="1433">
        <v>200</v>
      </c>
      <c r="N358" s="1433">
        <v>221</v>
      </c>
      <c r="O358" s="1433">
        <v>307</v>
      </c>
      <c r="P358" s="1433">
        <v>305</v>
      </c>
      <c r="Q358" s="1433">
        <v>268</v>
      </c>
      <c r="R358" s="1433">
        <v>176</v>
      </c>
      <c r="S358" s="1433">
        <v>129</v>
      </c>
      <c r="T358" s="1433">
        <v>158</v>
      </c>
      <c r="U358" s="1433">
        <v>169</v>
      </c>
      <c r="V358" s="1438">
        <v>160</v>
      </c>
    </row>
    <row r="359" spans="1:22" ht="15" x14ac:dyDescent="0.25">
      <c r="A359" s="1298" t="s">
        <v>708</v>
      </c>
      <c r="B359" s="1290" t="s">
        <v>805</v>
      </c>
      <c r="C359" s="1290" t="s">
        <v>36</v>
      </c>
      <c r="D359" s="1433">
        <v>2</v>
      </c>
      <c r="E359" s="1433">
        <v>3</v>
      </c>
      <c r="F359" s="1433">
        <v>10</v>
      </c>
      <c r="G359" s="1433">
        <v>12</v>
      </c>
      <c r="H359" s="1433">
        <v>14</v>
      </c>
      <c r="I359" s="1433">
        <v>17</v>
      </c>
      <c r="J359" s="1433">
        <v>17</v>
      </c>
      <c r="K359" s="1433">
        <v>21</v>
      </c>
      <c r="L359" s="1433">
        <v>22</v>
      </c>
      <c r="M359" s="1433">
        <v>15</v>
      </c>
      <c r="N359" s="1433">
        <v>15</v>
      </c>
      <c r="O359" s="1433">
        <v>15</v>
      </c>
      <c r="P359" s="1433">
        <v>15</v>
      </c>
      <c r="Q359" s="1433">
        <v>15</v>
      </c>
      <c r="R359" s="1433">
        <v>14</v>
      </c>
      <c r="S359" s="1433">
        <v>12</v>
      </c>
      <c r="T359" s="1433">
        <v>12</v>
      </c>
      <c r="U359" s="1433">
        <v>12</v>
      </c>
      <c r="V359" s="1438">
        <v>13</v>
      </c>
    </row>
    <row r="360" spans="1:22" ht="15" x14ac:dyDescent="0.25">
      <c r="A360" s="1298" t="s">
        <v>708</v>
      </c>
      <c r="B360" s="1290" t="s">
        <v>805</v>
      </c>
      <c r="C360" s="1290" t="s">
        <v>37</v>
      </c>
      <c r="D360" s="1433">
        <v>19</v>
      </c>
      <c r="E360" s="1433">
        <v>22</v>
      </c>
      <c r="F360" s="1433">
        <v>23</v>
      </c>
      <c r="G360" s="1433">
        <v>25</v>
      </c>
      <c r="H360" s="1433">
        <v>37</v>
      </c>
      <c r="I360" s="1433">
        <v>41</v>
      </c>
      <c r="J360" s="1433">
        <v>39</v>
      </c>
      <c r="K360" s="1433">
        <v>40</v>
      </c>
      <c r="L360" s="1433">
        <v>41</v>
      </c>
      <c r="M360" s="1433">
        <v>26</v>
      </c>
      <c r="N360" s="1433">
        <v>31</v>
      </c>
      <c r="O360" s="1433">
        <v>30</v>
      </c>
      <c r="P360" s="1433">
        <v>28</v>
      </c>
      <c r="Q360" s="1433">
        <v>30</v>
      </c>
      <c r="R360" s="1433">
        <v>33</v>
      </c>
      <c r="S360" s="1433">
        <v>34</v>
      </c>
      <c r="T360" s="1433">
        <v>38</v>
      </c>
      <c r="U360" s="1433">
        <v>31</v>
      </c>
      <c r="V360" s="1438">
        <v>28</v>
      </c>
    </row>
    <row r="361" spans="1:22" ht="15" x14ac:dyDescent="0.25">
      <c r="A361" s="1298" t="s">
        <v>708</v>
      </c>
      <c r="B361" s="1290" t="s">
        <v>805</v>
      </c>
      <c r="C361" s="1290" t="s">
        <v>38</v>
      </c>
      <c r="D361" s="1433">
        <v>9</v>
      </c>
      <c r="E361" s="1433">
        <v>10</v>
      </c>
      <c r="F361" s="1433">
        <v>13</v>
      </c>
      <c r="G361" s="1433">
        <v>12</v>
      </c>
      <c r="H361" s="1433">
        <v>17</v>
      </c>
      <c r="I361" s="1433">
        <v>17</v>
      </c>
      <c r="J361" s="1433">
        <v>14</v>
      </c>
      <c r="K361" s="1433">
        <v>13</v>
      </c>
      <c r="L361" s="1433">
        <v>12</v>
      </c>
      <c r="M361" s="1433">
        <v>15</v>
      </c>
      <c r="N361" s="1433">
        <v>16</v>
      </c>
      <c r="O361" s="1433">
        <v>15</v>
      </c>
      <c r="P361" s="1433">
        <v>13</v>
      </c>
      <c r="Q361" s="1433">
        <v>13</v>
      </c>
      <c r="R361" s="1433">
        <v>14</v>
      </c>
      <c r="S361" s="1433">
        <v>14</v>
      </c>
      <c r="T361" s="1433">
        <v>13</v>
      </c>
      <c r="U361" s="1433">
        <v>13</v>
      </c>
      <c r="V361" s="1438">
        <v>10</v>
      </c>
    </row>
    <row r="362" spans="1:22" ht="15" x14ac:dyDescent="0.25">
      <c r="A362" s="1298" t="s">
        <v>708</v>
      </c>
      <c r="B362" s="1290" t="s">
        <v>805</v>
      </c>
      <c r="C362" s="1290" t="s">
        <v>39</v>
      </c>
      <c r="D362" s="1433">
        <v>2</v>
      </c>
      <c r="E362" s="1433">
        <v>2</v>
      </c>
      <c r="F362" s="1433">
        <v>3</v>
      </c>
      <c r="G362" s="1433">
        <v>5</v>
      </c>
      <c r="H362" s="1433">
        <v>5</v>
      </c>
      <c r="I362" s="1433">
        <v>5</v>
      </c>
      <c r="J362" s="1433">
        <v>4</v>
      </c>
      <c r="K362" s="1433">
        <v>5</v>
      </c>
      <c r="L362" s="1433">
        <v>4</v>
      </c>
      <c r="M362" s="1433">
        <v>4</v>
      </c>
      <c r="N362" s="1433">
        <v>6</v>
      </c>
      <c r="O362" s="1433">
        <v>7</v>
      </c>
      <c r="P362" s="1433">
        <v>6</v>
      </c>
      <c r="Q362" s="1433">
        <v>5</v>
      </c>
      <c r="R362" s="1433">
        <v>7</v>
      </c>
      <c r="S362" s="1433">
        <v>9</v>
      </c>
      <c r="T362" s="1433">
        <v>8</v>
      </c>
      <c r="U362" s="1433">
        <v>7</v>
      </c>
      <c r="V362" s="1438">
        <v>8</v>
      </c>
    </row>
    <row r="363" spans="1:22" ht="15" x14ac:dyDescent="0.25">
      <c r="A363" s="1298" t="s">
        <v>708</v>
      </c>
      <c r="B363" s="1290" t="s">
        <v>805</v>
      </c>
      <c r="C363" s="1290" t="s">
        <v>40</v>
      </c>
      <c r="D363" s="1433">
        <v>3</v>
      </c>
      <c r="E363" s="1433">
        <v>5</v>
      </c>
      <c r="F363" s="1433">
        <v>5</v>
      </c>
      <c r="G363" s="1433">
        <v>5</v>
      </c>
      <c r="H363" s="1433">
        <v>5</v>
      </c>
      <c r="I363" s="1433">
        <v>5</v>
      </c>
      <c r="J363" s="1433">
        <v>3</v>
      </c>
      <c r="K363" s="1433">
        <v>3</v>
      </c>
      <c r="L363" s="1433">
        <v>3</v>
      </c>
      <c r="M363" s="1433">
        <v>2</v>
      </c>
      <c r="N363" s="1433">
        <v>4</v>
      </c>
      <c r="O363" s="1433">
        <v>4</v>
      </c>
      <c r="P363" s="1433">
        <v>4</v>
      </c>
      <c r="Q363" s="1433">
        <v>5</v>
      </c>
      <c r="R363" s="1433">
        <v>5</v>
      </c>
      <c r="S363" s="1433">
        <v>4</v>
      </c>
      <c r="T363" s="1433">
        <v>4</v>
      </c>
      <c r="U363" s="1433">
        <v>4</v>
      </c>
      <c r="V363" s="1438">
        <v>2</v>
      </c>
    </row>
    <row r="364" spans="1:22" ht="15" x14ac:dyDescent="0.25">
      <c r="A364" s="1298" t="s">
        <v>708</v>
      </c>
      <c r="B364" s="1290" t="s">
        <v>805</v>
      </c>
      <c r="C364" s="1290" t="s">
        <v>59</v>
      </c>
      <c r="D364" s="1433">
        <v>156</v>
      </c>
      <c r="E364" s="1433">
        <v>196</v>
      </c>
      <c r="F364" s="1433">
        <v>227</v>
      </c>
      <c r="G364" s="1433">
        <v>251</v>
      </c>
      <c r="H364" s="1433">
        <v>359</v>
      </c>
      <c r="I364" s="1433">
        <v>412</v>
      </c>
      <c r="J364" s="1433">
        <v>465</v>
      </c>
      <c r="K364" s="1433">
        <v>499</v>
      </c>
      <c r="L364" s="1433">
        <v>503</v>
      </c>
      <c r="M364" s="1433">
        <v>561</v>
      </c>
      <c r="N364" s="1433">
        <v>623</v>
      </c>
      <c r="O364" s="1433">
        <v>754</v>
      </c>
      <c r="P364" s="1433">
        <v>766</v>
      </c>
      <c r="Q364" s="1433">
        <v>764</v>
      </c>
      <c r="R364" s="1433">
        <v>787</v>
      </c>
      <c r="S364" s="1433">
        <v>813</v>
      </c>
      <c r="T364" s="1433">
        <v>804</v>
      </c>
      <c r="U364" s="1433">
        <v>821</v>
      </c>
      <c r="V364" s="1438">
        <v>837</v>
      </c>
    </row>
    <row r="365" spans="1:22" ht="15" x14ac:dyDescent="0.25">
      <c r="A365" s="1298" t="s">
        <v>708</v>
      </c>
      <c r="B365" s="1290" t="s">
        <v>805</v>
      </c>
      <c r="C365" s="1290" t="s">
        <v>754</v>
      </c>
      <c r="D365" s="1433">
        <v>156</v>
      </c>
      <c r="E365" s="1433">
        <v>194</v>
      </c>
      <c r="F365" s="1433">
        <v>212</v>
      </c>
      <c r="G365" s="1433">
        <v>229</v>
      </c>
      <c r="H365" s="1433">
        <v>292</v>
      </c>
      <c r="I365" s="1433">
        <v>312</v>
      </c>
      <c r="J365" s="1433">
        <v>330</v>
      </c>
      <c r="K365" s="1433">
        <v>314</v>
      </c>
      <c r="L365" s="1433">
        <v>292</v>
      </c>
      <c r="M365" s="1433">
        <v>262</v>
      </c>
      <c r="N365" s="1433">
        <v>293</v>
      </c>
      <c r="O365" s="1433">
        <v>378</v>
      </c>
      <c r="P365" s="1433">
        <v>371</v>
      </c>
      <c r="Q365" s="1433">
        <v>336</v>
      </c>
      <c r="R365" s="1433">
        <v>249</v>
      </c>
      <c r="S365" s="1433">
        <v>202</v>
      </c>
      <c r="T365" s="1433">
        <v>233</v>
      </c>
      <c r="U365" s="1433">
        <v>236</v>
      </c>
      <c r="V365" s="1438">
        <v>221</v>
      </c>
    </row>
    <row r="366" spans="1:22" ht="15" x14ac:dyDescent="0.25">
      <c r="A366" s="1298" t="s">
        <v>708</v>
      </c>
      <c r="B366" s="1290" t="s">
        <v>806</v>
      </c>
      <c r="C366" s="1290" t="s">
        <v>49</v>
      </c>
      <c r="D366" s="1433">
        <v>0</v>
      </c>
      <c r="E366" s="1433">
        <v>134</v>
      </c>
      <c r="F366" s="1433">
        <v>147</v>
      </c>
      <c r="G366" s="1433">
        <v>169</v>
      </c>
      <c r="H366" s="1433">
        <v>149</v>
      </c>
      <c r="I366" s="1433">
        <v>162</v>
      </c>
      <c r="J366" s="1433">
        <v>182</v>
      </c>
      <c r="K366" s="1433">
        <v>185</v>
      </c>
      <c r="L366" s="1433">
        <v>167</v>
      </c>
      <c r="M366" s="1433">
        <v>91</v>
      </c>
      <c r="N366" s="1433">
        <v>264</v>
      </c>
      <c r="O366" s="1433">
        <v>306</v>
      </c>
      <c r="P366" s="1433">
        <v>358</v>
      </c>
      <c r="Q366" s="1433">
        <v>403</v>
      </c>
      <c r="R366" s="1433">
        <v>525</v>
      </c>
      <c r="S366" s="1433">
        <v>623</v>
      </c>
      <c r="T366" s="1433">
        <v>626</v>
      </c>
      <c r="U366" s="1433">
        <v>602</v>
      </c>
      <c r="V366" s="1438">
        <v>627</v>
      </c>
    </row>
    <row r="367" spans="1:22" ht="15" x14ac:dyDescent="0.25">
      <c r="A367" s="1298" t="s">
        <v>708</v>
      </c>
      <c r="B367" s="1290" t="s">
        <v>806</v>
      </c>
      <c r="C367" s="1290" t="s">
        <v>35</v>
      </c>
      <c r="D367" s="1433">
        <v>287</v>
      </c>
      <c r="E367" s="1433">
        <v>143</v>
      </c>
      <c r="F367" s="1433">
        <v>111</v>
      </c>
      <c r="G367" s="1433">
        <v>106</v>
      </c>
      <c r="H367" s="1433">
        <v>69</v>
      </c>
      <c r="I367" s="1433">
        <v>71</v>
      </c>
      <c r="J367" s="1433">
        <v>74</v>
      </c>
      <c r="K367" s="1433">
        <v>99</v>
      </c>
      <c r="L367" s="1433">
        <v>127</v>
      </c>
      <c r="M367" s="1433">
        <v>160</v>
      </c>
      <c r="N367" s="1433">
        <v>306</v>
      </c>
      <c r="O367" s="1433">
        <v>383</v>
      </c>
      <c r="P367" s="1433">
        <v>367</v>
      </c>
      <c r="Q367" s="1433">
        <v>315</v>
      </c>
      <c r="R367" s="1433">
        <v>204</v>
      </c>
      <c r="S367" s="1433">
        <v>126</v>
      </c>
      <c r="T367" s="1433">
        <v>115</v>
      </c>
      <c r="U367" s="1433">
        <v>152</v>
      </c>
      <c r="V367" s="1438">
        <v>156</v>
      </c>
    </row>
    <row r="368" spans="1:22" ht="15" x14ac:dyDescent="0.25">
      <c r="A368" s="1298" t="s">
        <v>708</v>
      </c>
      <c r="B368" s="1290" t="s">
        <v>806</v>
      </c>
      <c r="C368" s="1290" t="s">
        <v>36</v>
      </c>
      <c r="D368" s="1433">
        <v>11</v>
      </c>
      <c r="E368" s="1433">
        <v>8</v>
      </c>
      <c r="F368" s="1433">
        <v>7</v>
      </c>
      <c r="G368" s="1433">
        <v>6</v>
      </c>
      <c r="H368" s="1433">
        <v>3</v>
      </c>
      <c r="I368" s="1433">
        <v>5</v>
      </c>
      <c r="J368" s="1433">
        <v>4</v>
      </c>
      <c r="K368" s="1433">
        <v>6</v>
      </c>
      <c r="L368" s="1433">
        <v>6</v>
      </c>
      <c r="M368" s="1433">
        <v>5</v>
      </c>
      <c r="N368" s="1433">
        <v>16</v>
      </c>
      <c r="O368" s="1433">
        <v>19</v>
      </c>
      <c r="P368" s="1433">
        <v>16</v>
      </c>
      <c r="Q368" s="1433">
        <v>15</v>
      </c>
      <c r="R368" s="1433">
        <v>14</v>
      </c>
      <c r="S368" s="1433">
        <v>14</v>
      </c>
      <c r="T368" s="1433">
        <v>10</v>
      </c>
      <c r="U368" s="1433">
        <v>6</v>
      </c>
      <c r="V368" s="1438">
        <v>8</v>
      </c>
    </row>
    <row r="369" spans="1:22" ht="15" x14ac:dyDescent="0.25">
      <c r="A369" s="1298" t="s">
        <v>708</v>
      </c>
      <c r="B369" s="1290" t="s">
        <v>806</v>
      </c>
      <c r="C369" s="1290" t="s">
        <v>37</v>
      </c>
      <c r="D369" s="1433">
        <v>34</v>
      </c>
      <c r="E369" s="1433">
        <v>33</v>
      </c>
      <c r="F369" s="1433">
        <v>33</v>
      </c>
      <c r="G369" s="1433">
        <v>30</v>
      </c>
      <c r="H369" s="1433">
        <v>20</v>
      </c>
      <c r="I369" s="1433">
        <v>21</v>
      </c>
      <c r="J369" s="1433">
        <v>17</v>
      </c>
      <c r="K369" s="1433">
        <v>25</v>
      </c>
      <c r="L369" s="1433">
        <v>28</v>
      </c>
      <c r="M369" s="1433">
        <v>28</v>
      </c>
      <c r="N369" s="1433">
        <v>40</v>
      </c>
      <c r="O369" s="1433">
        <v>38</v>
      </c>
      <c r="P369" s="1433">
        <v>41</v>
      </c>
      <c r="Q369" s="1433">
        <v>44</v>
      </c>
      <c r="R369" s="1433">
        <v>41</v>
      </c>
      <c r="S369" s="1433">
        <v>28</v>
      </c>
      <c r="T369" s="1433">
        <v>28</v>
      </c>
      <c r="U369" s="1433">
        <v>30</v>
      </c>
      <c r="V369" s="1438">
        <v>21</v>
      </c>
    </row>
    <row r="370" spans="1:22" ht="15" x14ac:dyDescent="0.25">
      <c r="A370" s="1298" t="s">
        <v>708</v>
      </c>
      <c r="B370" s="1290" t="s">
        <v>806</v>
      </c>
      <c r="C370" s="1290" t="s">
        <v>38</v>
      </c>
      <c r="D370" s="1433">
        <v>12</v>
      </c>
      <c r="E370" s="1433">
        <v>12</v>
      </c>
      <c r="F370" s="1433">
        <v>12</v>
      </c>
      <c r="G370" s="1433">
        <v>12</v>
      </c>
      <c r="H370" s="1433">
        <v>10</v>
      </c>
      <c r="I370" s="1433">
        <v>11</v>
      </c>
      <c r="J370" s="1433">
        <v>8</v>
      </c>
      <c r="K370" s="1433">
        <v>8</v>
      </c>
      <c r="L370" s="1433">
        <v>9</v>
      </c>
      <c r="M370" s="1433">
        <v>9</v>
      </c>
      <c r="N370" s="1433">
        <v>14</v>
      </c>
      <c r="O370" s="1433">
        <v>11</v>
      </c>
      <c r="P370" s="1433">
        <v>10</v>
      </c>
      <c r="Q370" s="1433">
        <v>10</v>
      </c>
      <c r="R370" s="1433">
        <v>10</v>
      </c>
      <c r="S370" s="1433">
        <v>10</v>
      </c>
      <c r="T370" s="1433">
        <v>8</v>
      </c>
      <c r="U370" s="1433">
        <v>8</v>
      </c>
      <c r="V370" s="1438">
        <v>7</v>
      </c>
    </row>
    <row r="371" spans="1:22" ht="15" x14ac:dyDescent="0.25">
      <c r="A371" s="1298" t="s">
        <v>708</v>
      </c>
      <c r="B371" s="1290" t="s">
        <v>806</v>
      </c>
      <c r="C371" s="1290" t="s">
        <v>39</v>
      </c>
      <c r="D371" s="1433">
        <v>5</v>
      </c>
      <c r="E371" s="1433">
        <v>5</v>
      </c>
      <c r="F371" s="1433">
        <v>5</v>
      </c>
      <c r="G371" s="1433">
        <v>5</v>
      </c>
      <c r="H371" s="1433">
        <v>5</v>
      </c>
      <c r="I371" s="1433">
        <v>6</v>
      </c>
      <c r="J371" s="1433">
        <v>4</v>
      </c>
      <c r="K371" s="1433">
        <v>5</v>
      </c>
      <c r="L371" s="1433">
        <v>7</v>
      </c>
      <c r="M371" s="1433">
        <v>7</v>
      </c>
      <c r="N371" s="1433">
        <v>9</v>
      </c>
      <c r="O371" s="1433">
        <v>9</v>
      </c>
      <c r="P371" s="1433">
        <v>7</v>
      </c>
      <c r="Q371" s="1433">
        <v>7</v>
      </c>
      <c r="R371" s="1433">
        <v>6</v>
      </c>
      <c r="S371" s="1433">
        <v>5</v>
      </c>
      <c r="T371" s="1433">
        <v>4</v>
      </c>
      <c r="U371" s="1433">
        <v>5</v>
      </c>
      <c r="V371" s="1438">
        <v>3</v>
      </c>
    </row>
    <row r="372" spans="1:22" ht="15" x14ac:dyDescent="0.25">
      <c r="A372" s="1298" t="s">
        <v>708</v>
      </c>
      <c r="B372" s="1290" t="s">
        <v>806</v>
      </c>
      <c r="C372" s="1290" t="s">
        <v>40</v>
      </c>
      <c r="D372" s="1433">
        <v>2</v>
      </c>
      <c r="E372" s="1433">
        <v>1</v>
      </c>
      <c r="F372" s="1433">
        <v>1</v>
      </c>
      <c r="G372" s="1433">
        <v>1</v>
      </c>
      <c r="H372" s="1433">
        <v>1</v>
      </c>
      <c r="I372" s="1433">
        <v>1</v>
      </c>
      <c r="J372" s="1433">
        <v>1</v>
      </c>
      <c r="K372" s="1433">
        <v>1</v>
      </c>
      <c r="L372" s="1433">
        <v>2</v>
      </c>
      <c r="M372" s="1433">
        <v>4</v>
      </c>
      <c r="N372" s="1433">
        <v>5</v>
      </c>
      <c r="O372" s="1433">
        <v>5</v>
      </c>
      <c r="P372" s="1433">
        <v>5</v>
      </c>
      <c r="Q372" s="1433">
        <v>5</v>
      </c>
      <c r="R372" s="1433">
        <v>5</v>
      </c>
      <c r="S372" s="1433">
        <v>4</v>
      </c>
      <c r="T372" s="1433">
        <v>4</v>
      </c>
      <c r="U372" s="1433">
        <v>3</v>
      </c>
      <c r="V372" s="1438">
        <v>2</v>
      </c>
    </row>
    <row r="373" spans="1:22" ht="15" x14ac:dyDescent="0.25">
      <c r="A373" s="1298" t="s">
        <v>708</v>
      </c>
      <c r="B373" s="1290" t="s">
        <v>806</v>
      </c>
      <c r="C373" s="1290" t="s">
        <v>59</v>
      </c>
      <c r="D373" s="1433">
        <v>351</v>
      </c>
      <c r="E373" s="1433">
        <v>336</v>
      </c>
      <c r="F373" s="1433">
        <v>316</v>
      </c>
      <c r="G373" s="1433">
        <v>329</v>
      </c>
      <c r="H373" s="1433">
        <v>257</v>
      </c>
      <c r="I373" s="1433">
        <v>277</v>
      </c>
      <c r="J373" s="1433">
        <v>290</v>
      </c>
      <c r="K373" s="1433">
        <v>329</v>
      </c>
      <c r="L373" s="1433">
        <v>346</v>
      </c>
      <c r="M373" s="1433">
        <v>304</v>
      </c>
      <c r="N373" s="1433">
        <v>654</v>
      </c>
      <c r="O373" s="1433">
        <v>771</v>
      </c>
      <c r="P373" s="1433">
        <v>804</v>
      </c>
      <c r="Q373" s="1433">
        <v>799</v>
      </c>
      <c r="R373" s="1433">
        <v>805</v>
      </c>
      <c r="S373" s="1433">
        <v>810</v>
      </c>
      <c r="T373" s="1433">
        <v>795</v>
      </c>
      <c r="U373" s="1433">
        <v>806</v>
      </c>
      <c r="V373" s="1438">
        <v>824</v>
      </c>
    </row>
    <row r="374" spans="1:22" ht="15" x14ac:dyDescent="0.25">
      <c r="A374" s="1298" t="s">
        <v>708</v>
      </c>
      <c r="B374" s="1290" t="s">
        <v>806</v>
      </c>
      <c r="C374" s="1290" t="s">
        <v>754</v>
      </c>
      <c r="D374" s="1433">
        <v>351</v>
      </c>
      <c r="E374" s="1433">
        <v>202</v>
      </c>
      <c r="F374" s="1433">
        <v>169</v>
      </c>
      <c r="G374" s="1433">
        <v>160</v>
      </c>
      <c r="H374" s="1433">
        <v>108</v>
      </c>
      <c r="I374" s="1433">
        <v>115</v>
      </c>
      <c r="J374" s="1433">
        <v>108</v>
      </c>
      <c r="K374" s="1433">
        <v>144</v>
      </c>
      <c r="L374" s="1433">
        <v>179</v>
      </c>
      <c r="M374" s="1433">
        <v>213</v>
      </c>
      <c r="N374" s="1433">
        <v>390</v>
      </c>
      <c r="O374" s="1433">
        <v>465</v>
      </c>
      <c r="P374" s="1433">
        <v>446</v>
      </c>
      <c r="Q374" s="1433">
        <v>396</v>
      </c>
      <c r="R374" s="1433">
        <v>280</v>
      </c>
      <c r="S374" s="1433">
        <v>187</v>
      </c>
      <c r="T374" s="1433">
        <v>169</v>
      </c>
      <c r="U374" s="1433">
        <v>204</v>
      </c>
      <c r="V374" s="1438">
        <v>197</v>
      </c>
    </row>
    <row r="375" spans="1:22" ht="15" x14ac:dyDescent="0.25">
      <c r="A375" s="1298" t="s">
        <v>708</v>
      </c>
      <c r="B375" s="1290" t="s">
        <v>807</v>
      </c>
      <c r="C375" s="1290" t="s">
        <v>49</v>
      </c>
      <c r="D375" s="1433">
        <v>0</v>
      </c>
      <c r="E375" s="1433">
        <v>131</v>
      </c>
      <c r="F375" s="1433">
        <v>130</v>
      </c>
      <c r="G375" s="1433">
        <v>154</v>
      </c>
      <c r="H375" s="1433">
        <v>149</v>
      </c>
      <c r="I375" s="1433">
        <v>174</v>
      </c>
      <c r="J375" s="1433">
        <v>196</v>
      </c>
      <c r="K375" s="1433">
        <v>236</v>
      </c>
      <c r="L375" s="1433">
        <v>254</v>
      </c>
      <c r="M375" s="1433">
        <v>299</v>
      </c>
      <c r="N375" s="1433">
        <v>249</v>
      </c>
      <c r="O375" s="1433">
        <v>268</v>
      </c>
      <c r="P375" s="1433">
        <v>299</v>
      </c>
      <c r="Q375" s="1433">
        <v>310</v>
      </c>
      <c r="R375" s="1433">
        <v>353</v>
      </c>
      <c r="S375" s="1433">
        <v>396</v>
      </c>
      <c r="T375" s="1433">
        <v>407</v>
      </c>
      <c r="U375" s="1433">
        <v>399</v>
      </c>
      <c r="V375" s="1438">
        <v>276</v>
      </c>
    </row>
    <row r="376" spans="1:22" ht="15" x14ac:dyDescent="0.25">
      <c r="A376" s="1298" t="s">
        <v>708</v>
      </c>
      <c r="B376" s="1290" t="s">
        <v>807</v>
      </c>
      <c r="C376" s="1290" t="s">
        <v>35</v>
      </c>
      <c r="D376" s="1433">
        <v>429</v>
      </c>
      <c r="E376" s="1433">
        <v>233</v>
      </c>
      <c r="F376" s="1433">
        <v>232</v>
      </c>
      <c r="G376" s="1433">
        <v>192</v>
      </c>
      <c r="H376" s="1433">
        <v>154</v>
      </c>
      <c r="I376" s="1433">
        <v>191</v>
      </c>
      <c r="J376" s="1433">
        <v>205</v>
      </c>
      <c r="K376" s="1433">
        <v>197</v>
      </c>
      <c r="L376" s="1433">
        <v>215</v>
      </c>
      <c r="M376" s="1433">
        <v>187</v>
      </c>
      <c r="N376" s="1433">
        <v>169</v>
      </c>
      <c r="O376" s="1433">
        <v>181</v>
      </c>
      <c r="P376" s="1433">
        <v>171</v>
      </c>
      <c r="Q376" s="1433">
        <v>149</v>
      </c>
      <c r="R376" s="1433">
        <v>104</v>
      </c>
      <c r="S376" s="1433">
        <v>71</v>
      </c>
      <c r="T376" s="1433">
        <v>61</v>
      </c>
      <c r="U376" s="1433">
        <v>81</v>
      </c>
      <c r="V376" s="1438">
        <v>81</v>
      </c>
    </row>
    <row r="377" spans="1:22" ht="15" x14ac:dyDescent="0.25">
      <c r="A377" s="1298" t="s">
        <v>708</v>
      </c>
      <c r="B377" s="1290" t="s">
        <v>807</v>
      </c>
      <c r="C377" s="1290" t="s">
        <v>36</v>
      </c>
      <c r="D377" s="1433">
        <v>12</v>
      </c>
      <c r="E377" s="1433">
        <v>11</v>
      </c>
      <c r="F377" s="1433">
        <v>17</v>
      </c>
      <c r="G377" s="1433">
        <v>16</v>
      </c>
      <c r="H377" s="1433">
        <v>17</v>
      </c>
      <c r="I377" s="1433">
        <v>13</v>
      </c>
      <c r="J377" s="1433">
        <v>10</v>
      </c>
      <c r="K377" s="1433">
        <v>8</v>
      </c>
      <c r="L377" s="1433">
        <v>5</v>
      </c>
      <c r="M377" s="1433">
        <v>8</v>
      </c>
      <c r="N377" s="1433">
        <v>8</v>
      </c>
      <c r="O377" s="1433">
        <v>10</v>
      </c>
      <c r="P377" s="1433">
        <v>10</v>
      </c>
      <c r="Q377" s="1433">
        <v>13</v>
      </c>
      <c r="R377" s="1433">
        <v>13</v>
      </c>
      <c r="S377" s="1433">
        <v>12</v>
      </c>
      <c r="T377" s="1433">
        <v>14</v>
      </c>
      <c r="U377" s="1433">
        <v>16</v>
      </c>
      <c r="V377" s="1438">
        <v>12</v>
      </c>
    </row>
    <row r="378" spans="1:22" ht="15" x14ac:dyDescent="0.25">
      <c r="A378" s="1298" t="s">
        <v>708</v>
      </c>
      <c r="B378" s="1290" t="s">
        <v>807</v>
      </c>
      <c r="C378" s="1290" t="s">
        <v>37</v>
      </c>
      <c r="D378" s="1433">
        <v>50</v>
      </c>
      <c r="E378" s="1433">
        <v>54</v>
      </c>
      <c r="F378" s="1433">
        <v>45</v>
      </c>
      <c r="G378" s="1433">
        <v>36</v>
      </c>
      <c r="H378" s="1433">
        <v>30</v>
      </c>
      <c r="I378" s="1433">
        <v>27</v>
      </c>
      <c r="J378" s="1433">
        <v>31</v>
      </c>
      <c r="K378" s="1433">
        <v>34</v>
      </c>
      <c r="L378" s="1433">
        <v>34</v>
      </c>
      <c r="M378" s="1433">
        <v>27</v>
      </c>
      <c r="N378" s="1433">
        <v>21</v>
      </c>
      <c r="O378" s="1433">
        <v>21</v>
      </c>
      <c r="P378" s="1433">
        <v>22</v>
      </c>
      <c r="Q378" s="1433">
        <v>17</v>
      </c>
      <c r="R378" s="1433">
        <v>20</v>
      </c>
      <c r="S378" s="1433">
        <v>17</v>
      </c>
      <c r="T378" s="1433">
        <v>18</v>
      </c>
      <c r="U378" s="1433">
        <v>18</v>
      </c>
      <c r="V378" s="1438">
        <v>10</v>
      </c>
    </row>
    <row r="379" spans="1:22" ht="15" x14ac:dyDescent="0.25">
      <c r="A379" s="1298" t="s">
        <v>708</v>
      </c>
      <c r="B379" s="1290" t="s">
        <v>807</v>
      </c>
      <c r="C379" s="1290" t="s">
        <v>38</v>
      </c>
      <c r="D379" s="1433">
        <v>19</v>
      </c>
      <c r="E379" s="1433">
        <v>19</v>
      </c>
      <c r="F379" s="1433">
        <v>15</v>
      </c>
      <c r="G379" s="1433">
        <v>15</v>
      </c>
      <c r="H379" s="1433">
        <v>14</v>
      </c>
      <c r="I379" s="1433">
        <v>15</v>
      </c>
      <c r="J379" s="1433">
        <v>11</v>
      </c>
      <c r="K379" s="1433">
        <v>12</v>
      </c>
      <c r="L379" s="1433">
        <v>10</v>
      </c>
      <c r="M379" s="1433">
        <v>10</v>
      </c>
      <c r="N379" s="1433">
        <v>9</v>
      </c>
      <c r="O379" s="1433">
        <v>9</v>
      </c>
      <c r="P379" s="1433">
        <v>7</v>
      </c>
      <c r="Q379" s="1433">
        <v>7</v>
      </c>
      <c r="R379" s="1433">
        <v>6</v>
      </c>
      <c r="S379" s="1433">
        <v>6</v>
      </c>
      <c r="T379" s="1433">
        <v>6</v>
      </c>
      <c r="U379" s="1433">
        <v>6</v>
      </c>
      <c r="V379" s="1438">
        <v>3</v>
      </c>
    </row>
    <row r="380" spans="1:22" ht="15" x14ac:dyDescent="0.25">
      <c r="A380" s="1298" t="s">
        <v>708</v>
      </c>
      <c r="B380" s="1290" t="s">
        <v>807</v>
      </c>
      <c r="C380" s="1290" t="s">
        <v>39</v>
      </c>
      <c r="D380" s="1433">
        <v>2</v>
      </c>
      <c r="E380" s="1433">
        <v>2</v>
      </c>
      <c r="F380" s="1433">
        <v>1</v>
      </c>
      <c r="G380" s="1433">
        <v>1</v>
      </c>
      <c r="H380" s="1433">
        <v>2</v>
      </c>
      <c r="I380" s="1433">
        <v>2</v>
      </c>
      <c r="J380" s="1433">
        <v>4</v>
      </c>
      <c r="K380" s="1433">
        <v>4</v>
      </c>
      <c r="L380" s="1433">
        <v>2</v>
      </c>
      <c r="M380" s="1433">
        <v>2</v>
      </c>
      <c r="N380" s="1433">
        <v>2</v>
      </c>
      <c r="O380" s="1433">
        <v>2</v>
      </c>
      <c r="P380" s="1433">
        <v>4</v>
      </c>
      <c r="Q380" s="1433">
        <v>3</v>
      </c>
      <c r="R380" s="1433">
        <v>3</v>
      </c>
      <c r="S380" s="1433">
        <v>3</v>
      </c>
      <c r="T380" s="1433">
        <v>4</v>
      </c>
      <c r="U380" s="1433">
        <v>5</v>
      </c>
      <c r="V380" s="1438">
        <v>3</v>
      </c>
    </row>
    <row r="381" spans="1:22" ht="15" x14ac:dyDescent="0.25">
      <c r="A381" s="1298" t="s">
        <v>708</v>
      </c>
      <c r="B381" s="1290" t="s">
        <v>807</v>
      </c>
      <c r="C381" s="1290" t="s">
        <v>40</v>
      </c>
      <c r="D381" s="1433">
        <v>2</v>
      </c>
      <c r="E381" s="1433">
        <v>2</v>
      </c>
      <c r="F381" s="1433">
        <v>2</v>
      </c>
      <c r="G381" s="1433">
        <v>3</v>
      </c>
      <c r="H381" s="1433">
        <v>4</v>
      </c>
      <c r="I381" s="1433">
        <v>5</v>
      </c>
      <c r="J381" s="1433">
        <v>5</v>
      </c>
      <c r="K381" s="1433">
        <v>5</v>
      </c>
      <c r="L381" s="1433">
        <v>4</v>
      </c>
      <c r="M381" s="1433">
        <v>4</v>
      </c>
      <c r="N381" s="1433">
        <v>3</v>
      </c>
      <c r="O381" s="1433">
        <v>3</v>
      </c>
      <c r="P381" s="1433">
        <v>3</v>
      </c>
      <c r="Q381" s="1433">
        <v>3</v>
      </c>
      <c r="R381" s="1433">
        <v>3</v>
      </c>
      <c r="S381" s="1433">
        <v>3</v>
      </c>
      <c r="T381" s="1433">
        <v>4</v>
      </c>
      <c r="U381" s="1433">
        <v>4</v>
      </c>
      <c r="V381" s="1438">
        <v>0</v>
      </c>
    </row>
    <row r="382" spans="1:22" ht="15" x14ac:dyDescent="0.25">
      <c r="A382" s="1298" t="s">
        <v>708</v>
      </c>
      <c r="B382" s="1290" t="s">
        <v>807</v>
      </c>
      <c r="C382" s="1290" t="s">
        <v>59</v>
      </c>
      <c r="D382" s="1433">
        <v>514</v>
      </c>
      <c r="E382" s="1433">
        <v>452</v>
      </c>
      <c r="F382" s="1433">
        <v>442</v>
      </c>
      <c r="G382" s="1433">
        <v>417</v>
      </c>
      <c r="H382" s="1433">
        <v>370</v>
      </c>
      <c r="I382" s="1433">
        <v>427</v>
      </c>
      <c r="J382" s="1433">
        <v>462</v>
      </c>
      <c r="K382" s="1433">
        <v>496</v>
      </c>
      <c r="L382" s="1433">
        <v>524</v>
      </c>
      <c r="M382" s="1433">
        <v>537</v>
      </c>
      <c r="N382" s="1433">
        <v>461</v>
      </c>
      <c r="O382" s="1433">
        <v>494</v>
      </c>
      <c r="P382" s="1433">
        <v>516</v>
      </c>
      <c r="Q382" s="1433">
        <v>502</v>
      </c>
      <c r="R382" s="1433">
        <v>502</v>
      </c>
      <c r="S382" s="1433">
        <v>508</v>
      </c>
      <c r="T382" s="1433">
        <v>514</v>
      </c>
      <c r="U382" s="1433">
        <v>529</v>
      </c>
      <c r="V382" s="1438">
        <v>385</v>
      </c>
    </row>
    <row r="383" spans="1:22" ht="15" x14ac:dyDescent="0.25">
      <c r="A383" s="1298" t="s">
        <v>708</v>
      </c>
      <c r="B383" s="1290" t="s">
        <v>807</v>
      </c>
      <c r="C383" s="1290" t="s">
        <v>754</v>
      </c>
      <c r="D383" s="1433">
        <v>514</v>
      </c>
      <c r="E383" s="1433">
        <v>321</v>
      </c>
      <c r="F383" s="1433">
        <v>312</v>
      </c>
      <c r="G383" s="1433">
        <v>263</v>
      </c>
      <c r="H383" s="1433">
        <v>221</v>
      </c>
      <c r="I383" s="1433">
        <v>253</v>
      </c>
      <c r="J383" s="1433">
        <v>266</v>
      </c>
      <c r="K383" s="1433">
        <v>260</v>
      </c>
      <c r="L383" s="1433">
        <v>270</v>
      </c>
      <c r="M383" s="1433">
        <v>238</v>
      </c>
      <c r="N383" s="1433">
        <v>212</v>
      </c>
      <c r="O383" s="1433">
        <v>226</v>
      </c>
      <c r="P383" s="1433">
        <v>217</v>
      </c>
      <c r="Q383" s="1433">
        <v>192</v>
      </c>
      <c r="R383" s="1433">
        <v>149</v>
      </c>
      <c r="S383" s="1433">
        <v>112</v>
      </c>
      <c r="T383" s="1433">
        <v>107</v>
      </c>
      <c r="U383" s="1433">
        <v>130</v>
      </c>
      <c r="V383" s="1438">
        <v>109</v>
      </c>
    </row>
    <row r="384" spans="1:22" ht="15" x14ac:dyDescent="0.25">
      <c r="A384" s="1298" t="s">
        <v>708</v>
      </c>
      <c r="B384" s="1290" t="s">
        <v>808</v>
      </c>
      <c r="C384" s="1290" t="s">
        <v>49</v>
      </c>
      <c r="D384" s="1433">
        <v>0</v>
      </c>
      <c r="E384" s="1433">
        <v>0</v>
      </c>
      <c r="F384" s="1433">
        <v>0</v>
      </c>
      <c r="G384" s="1433">
        <v>0</v>
      </c>
      <c r="H384" s="1433">
        <v>23</v>
      </c>
      <c r="I384" s="1433">
        <v>20</v>
      </c>
      <c r="J384" s="1433">
        <v>32</v>
      </c>
      <c r="K384" s="1433">
        <v>21</v>
      </c>
      <c r="L384" s="1433">
        <v>26</v>
      </c>
      <c r="M384" s="1433">
        <v>40</v>
      </c>
      <c r="N384" s="1433">
        <v>38</v>
      </c>
      <c r="O384" s="1433">
        <v>35</v>
      </c>
      <c r="P384" s="1433">
        <v>41</v>
      </c>
      <c r="Q384" s="1433">
        <v>46</v>
      </c>
      <c r="R384" s="1433">
        <v>55</v>
      </c>
      <c r="S384" s="1433">
        <v>84</v>
      </c>
      <c r="T384" s="1433">
        <v>90</v>
      </c>
      <c r="U384" s="1433">
        <v>98</v>
      </c>
      <c r="V384" s="1438">
        <v>243</v>
      </c>
    </row>
    <row r="385" spans="1:22" ht="15" x14ac:dyDescent="0.25">
      <c r="A385" s="1298" t="s">
        <v>708</v>
      </c>
      <c r="B385" s="1290" t="s">
        <v>808</v>
      </c>
      <c r="C385" s="1290" t="s">
        <v>35</v>
      </c>
      <c r="D385" s="1433">
        <v>0</v>
      </c>
      <c r="E385" s="1433">
        <v>0</v>
      </c>
      <c r="F385" s="1433">
        <v>0</v>
      </c>
      <c r="G385" s="1433">
        <v>0</v>
      </c>
      <c r="H385" s="1433">
        <v>66</v>
      </c>
      <c r="I385" s="1433">
        <v>75</v>
      </c>
      <c r="J385" s="1433">
        <v>70</v>
      </c>
      <c r="K385" s="1433">
        <v>77</v>
      </c>
      <c r="L385" s="1433">
        <v>73</v>
      </c>
      <c r="M385" s="1433">
        <v>54</v>
      </c>
      <c r="N385" s="1433">
        <v>61</v>
      </c>
      <c r="O385" s="1433">
        <v>74</v>
      </c>
      <c r="P385" s="1433">
        <v>81</v>
      </c>
      <c r="Q385" s="1433">
        <v>94</v>
      </c>
      <c r="R385" s="1433">
        <v>114</v>
      </c>
      <c r="S385" s="1433">
        <v>93</v>
      </c>
      <c r="T385" s="1433">
        <v>82</v>
      </c>
      <c r="U385" s="1433">
        <v>103</v>
      </c>
      <c r="V385" s="1438">
        <v>96</v>
      </c>
    </row>
    <row r="386" spans="1:22" ht="15" x14ac:dyDescent="0.25">
      <c r="A386" s="1298" t="s">
        <v>708</v>
      </c>
      <c r="B386" s="1290" t="s">
        <v>808</v>
      </c>
      <c r="C386" s="1290" t="s">
        <v>36</v>
      </c>
      <c r="D386" s="1433">
        <v>0</v>
      </c>
      <c r="E386" s="1433">
        <v>0</v>
      </c>
      <c r="F386" s="1433">
        <v>0</v>
      </c>
      <c r="G386" s="1433">
        <v>0</v>
      </c>
      <c r="H386" s="1433">
        <v>1</v>
      </c>
      <c r="I386" s="1433">
        <v>1</v>
      </c>
      <c r="J386" s="1433">
        <v>1</v>
      </c>
      <c r="K386" s="1433">
        <v>1</v>
      </c>
      <c r="L386" s="1433">
        <v>2</v>
      </c>
      <c r="M386" s="1433">
        <v>2</v>
      </c>
      <c r="N386" s="1433">
        <v>4</v>
      </c>
      <c r="O386" s="1433">
        <v>4</v>
      </c>
      <c r="P386" s="1433">
        <v>4</v>
      </c>
      <c r="Q386" s="1433">
        <v>4</v>
      </c>
      <c r="R386" s="1433">
        <v>4</v>
      </c>
      <c r="S386" s="1433">
        <v>5</v>
      </c>
      <c r="T386" s="1433">
        <v>5</v>
      </c>
      <c r="U386" s="1433">
        <v>5</v>
      </c>
      <c r="V386" s="1438">
        <v>9</v>
      </c>
    </row>
    <row r="387" spans="1:22" ht="15" x14ac:dyDescent="0.25">
      <c r="A387" s="1298" t="s">
        <v>708</v>
      </c>
      <c r="B387" s="1290" t="s">
        <v>808</v>
      </c>
      <c r="C387" s="1290" t="s">
        <v>37</v>
      </c>
      <c r="D387" s="1433">
        <v>0</v>
      </c>
      <c r="E387" s="1433">
        <v>0</v>
      </c>
      <c r="F387" s="1433">
        <v>0</v>
      </c>
      <c r="G387" s="1433">
        <v>0</v>
      </c>
      <c r="H387" s="1433">
        <v>7</v>
      </c>
      <c r="I387" s="1433">
        <v>8</v>
      </c>
      <c r="J387" s="1433">
        <v>7</v>
      </c>
      <c r="K387" s="1433">
        <v>7</v>
      </c>
      <c r="L387" s="1433">
        <v>8</v>
      </c>
      <c r="M387" s="1433">
        <v>8</v>
      </c>
      <c r="N387" s="1433">
        <v>9</v>
      </c>
      <c r="O387" s="1433">
        <v>11</v>
      </c>
      <c r="P387" s="1433">
        <v>9</v>
      </c>
      <c r="Q387" s="1433">
        <v>9</v>
      </c>
      <c r="R387" s="1433">
        <v>14</v>
      </c>
      <c r="S387" s="1433">
        <v>14</v>
      </c>
      <c r="T387" s="1433">
        <v>14</v>
      </c>
      <c r="U387" s="1433">
        <v>15</v>
      </c>
      <c r="V387" s="1438">
        <v>21</v>
      </c>
    </row>
    <row r="388" spans="1:22" ht="15" x14ac:dyDescent="0.25">
      <c r="A388" s="1298" t="s">
        <v>708</v>
      </c>
      <c r="B388" s="1290" t="s">
        <v>808</v>
      </c>
      <c r="C388" s="1290" t="s">
        <v>38</v>
      </c>
      <c r="D388" s="1433">
        <v>0</v>
      </c>
      <c r="E388" s="1433">
        <v>0</v>
      </c>
      <c r="F388" s="1433">
        <v>0</v>
      </c>
      <c r="G388" s="1433">
        <v>0</v>
      </c>
      <c r="H388" s="1433">
        <v>0</v>
      </c>
      <c r="I388" s="1433">
        <v>0</v>
      </c>
      <c r="J388" s="1433">
        <v>1</v>
      </c>
      <c r="K388" s="1433">
        <v>1</v>
      </c>
      <c r="L388" s="1433">
        <v>1</v>
      </c>
      <c r="M388" s="1433">
        <v>1</v>
      </c>
      <c r="N388" s="1433">
        <v>1</v>
      </c>
      <c r="O388" s="1433">
        <v>1</v>
      </c>
      <c r="P388" s="1433">
        <v>1</v>
      </c>
      <c r="Q388" s="1433">
        <v>1</v>
      </c>
      <c r="R388" s="1433">
        <v>2</v>
      </c>
      <c r="S388" s="1433">
        <v>2</v>
      </c>
      <c r="T388" s="1433">
        <v>2</v>
      </c>
      <c r="U388" s="1433">
        <v>2</v>
      </c>
      <c r="V388" s="1438">
        <v>3</v>
      </c>
    </row>
    <row r="389" spans="1:22" ht="15" x14ac:dyDescent="0.25">
      <c r="A389" s="1298" t="s">
        <v>708</v>
      </c>
      <c r="B389" s="1290" t="s">
        <v>808</v>
      </c>
      <c r="C389" s="1290" t="s">
        <v>39</v>
      </c>
      <c r="D389" s="1433">
        <v>0</v>
      </c>
      <c r="E389" s="1433">
        <v>0</v>
      </c>
      <c r="F389" s="1433">
        <v>0</v>
      </c>
      <c r="G389" s="1433">
        <v>0</v>
      </c>
      <c r="H389" s="1433">
        <v>1</v>
      </c>
      <c r="I389" s="1433">
        <v>1</v>
      </c>
      <c r="J389" s="1433">
        <v>2</v>
      </c>
      <c r="K389" s="1433">
        <v>2</v>
      </c>
      <c r="L389" s="1433">
        <v>2</v>
      </c>
      <c r="M389" s="1433">
        <v>2</v>
      </c>
      <c r="N389" s="1433">
        <v>2</v>
      </c>
      <c r="O389" s="1433">
        <v>2</v>
      </c>
      <c r="P389" s="1433">
        <v>2</v>
      </c>
      <c r="Q389" s="1433">
        <v>2</v>
      </c>
      <c r="R389" s="1433">
        <v>2</v>
      </c>
      <c r="S389" s="1433">
        <v>2</v>
      </c>
      <c r="T389" s="1433">
        <v>2</v>
      </c>
      <c r="U389" s="1433">
        <v>2</v>
      </c>
      <c r="V389" s="1438">
        <v>4</v>
      </c>
    </row>
    <row r="390" spans="1:22" ht="15" x14ac:dyDescent="0.25">
      <c r="A390" s="1298" t="s">
        <v>708</v>
      </c>
      <c r="B390" s="1290" t="s">
        <v>808</v>
      </c>
      <c r="C390" s="1290" t="s">
        <v>40</v>
      </c>
      <c r="D390" s="1433">
        <v>0</v>
      </c>
      <c r="E390" s="1433">
        <v>0</v>
      </c>
      <c r="F390" s="1433">
        <v>0</v>
      </c>
      <c r="G390" s="1433">
        <v>0</v>
      </c>
      <c r="H390" s="1433">
        <v>0</v>
      </c>
      <c r="I390" s="1433">
        <v>0</v>
      </c>
      <c r="J390" s="1433">
        <v>0</v>
      </c>
      <c r="K390" s="1433">
        <v>0</v>
      </c>
      <c r="L390" s="1433">
        <v>0</v>
      </c>
      <c r="M390" s="1433">
        <v>1</v>
      </c>
      <c r="N390" s="1433">
        <v>1</v>
      </c>
      <c r="O390" s="1433">
        <v>1</v>
      </c>
      <c r="P390" s="1433">
        <v>1</v>
      </c>
      <c r="Q390" s="1433">
        <v>1</v>
      </c>
      <c r="R390" s="1433">
        <v>2</v>
      </c>
      <c r="S390" s="1433">
        <v>2</v>
      </c>
      <c r="T390" s="1433">
        <v>2</v>
      </c>
      <c r="U390" s="1433">
        <v>2</v>
      </c>
      <c r="V390" s="1438">
        <v>4</v>
      </c>
    </row>
    <row r="391" spans="1:22" ht="15" x14ac:dyDescent="0.25">
      <c r="A391" s="1298" t="s">
        <v>708</v>
      </c>
      <c r="B391" s="1290" t="s">
        <v>808</v>
      </c>
      <c r="C391" s="1290" t="s">
        <v>59</v>
      </c>
      <c r="D391" s="1433">
        <v>0</v>
      </c>
      <c r="E391" s="1433">
        <v>0</v>
      </c>
      <c r="F391" s="1433">
        <v>0</v>
      </c>
      <c r="G391" s="1433">
        <v>0</v>
      </c>
      <c r="H391" s="1433">
        <v>98</v>
      </c>
      <c r="I391" s="1433">
        <v>105</v>
      </c>
      <c r="J391" s="1433">
        <v>113</v>
      </c>
      <c r="K391" s="1433">
        <v>109</v>
      </c>
      <c r="L391" s="1433">
        <v>112</v>
      </c>
      <c r="M391" s="1433">
        <v>108</v>
      </c>
      <c r="N391" s="1433">
        <v>116</v>
      </c>
      <c r="O391" s="1433">
        <v>128</v>
      </c>
      <c r="P391" s="1433">
        <v>139</v>
      </c>
      <c r="Q391" s="1433">
        <v>157</v>
      </c>
      <c r="R391" s="1433">
        <v>193</v>
      </c>
      <c r="S391" s="1433">
        <v>202</v>
      </c>
      <c r="T391" s="1433">
        <v>197</v>
      </c>
      <c r="U391" s="1433">
        <v>227</v>
      </c>
      <c r="V391" s="1438">
        <v>380</v>
      </c>
    </row>
    <row r="392" spans="1:22" ht="15" x14ac:dyDescent="0.25">
      <c r="A392" s="1298" t="s">
        <v>708</v>
      </c>
      <c r="B392" s="1290" t="s">
        <v>808</v>
      </c>
      <c r="C392" s="1290" t="s">
        <v>754</v>
      </c>
      <c r="D392" s="1433">
        <v>0</v>
      </c>
      <c r="E392" s="1433">
        <v>0</v>
      </c>
      <c r="F392" s="1433">
        <v>0</v>
      </c>
      <c r="G392" s="1433">
        <v>0</v>
      </c>
      <c r="H392" s="1433">
        <v>75</v>
      </c>
      <c r="I392" s="1433">
        <v>85</v>
      </c>
      <c r="J392" s="1433">
        <v>81</v>
      </c>
      <c r="K392" s="1433">
        <v>88</v>
      </c>
      <c r="L392" s="1433">
        <v>86</v>
      </c>
      <c r="M392" s="1433">
        <v>68</v>
      </c>
      <c r="N392" s="1433">
        <v>78</v>
      </c>
      <c r="O392" s="1433">
        <v>93</v>
      </c>
      <c r="P392" s="1433">
        <v>98</v>
      </c>
      <c r="Q392" s="1433">
        <v>111</v>
      </c>
      <c r="R392" s="1433">
        <v>138</v>
      </c>
      <c r="S392" s="1433">
        <v>118</v>
      </c>
      <c r="T392" s="1433">
        <v>107</v>
      </c>
      <c r="U392" s="1433">
        <v>129</v>
      </c>
      <c r="V392" s="1438">
        <v>137</v>
      </c>
    </row>
    <row r="393" spans="1:22" ht="15" x14ac:dyDescent="0.25">
      <c r="A393" s="1298" t="s">
        <v>809</v>
      </c>
      <c r="B393" s="1290" t="s">
        <v>810</v>
      </c>
      <c r="C393" s="1290" t="s">
        <v>49</v>
      </c>
      <c r="D393" s="1433">
        <v>0</v>
      </c>
      <c r="E393" s="1433">
        <v>38</v>
      </c>
      <c r="F393" s="1433">
        <v>46</v>
      </c>
      <c r="G393" s="1433">
        <v>62</v>
      </c>
      <c r="H393" s="1433">
        <v>65</v>
      </c>
      <c r="I393" s="1433">
        <v>70</v>
      </c>
      <c r="J393" s="1433">
        <v>71</v>
      </c>
      <c r="K393" s="1433">
        <v>55</v>
      </c>
      <c r="L393" s="1433">
        <v>62</v>
      </c>
      <c r="M393" s="1433">
        <v>74</v>
      </c>
      <c r="N393" s="1433">
        <v>76</v>
      </c>
      <c r="O393" s="1433">
        <v>86</v>
      </c>
      <c r="P393" s="1433">
        <v>85</v>
      </c>
      <c r="Q393" s="1433">
        <v>93</v>
      </c>
      <c r="R393" s="1433">
        <v>95</v>
      </c>
      <c r="S393" s="1433">
        <v>90</v>
      </c>
      <c r="T393" s="1433">
        <v>122</v>
      </c>
      <c r="U393" s="1433">
        <v>118</v>
      </c>
      <c r="V393" s="1438">
        <v>121</v>
      </c>
    </row>
    <row r="394" spans="1:22" ht="15" x14ac:dyDescent="0.25">
      <c r="A394" s="1298" t="s">
        <v>809</v>
      </c>
      <c r="B394" s="1290" t="s">
        <v>810</v>
      </c>
      <c r="C394" s="1290" t="s">
        <v>35</v>
      </c>
      <c r="D394" s="1433">
        <v>101</v>
      </c>
      <c r="E394" s="1433">
        <v>58</v>
      </c>
      <c r="F394" s="1433">
        <v>48</v>
      </c>
      <c r="G394" s="1433">
        <v>32</v>
      </c>
      <c r="H394" s="1433">
        <v>36</v>
      </c>
      <c r="I394" s="1433">
        <v>44</v>
      </c>
      <c r="J394" s="1433">
        <v>44</v>
      </c>
      <c r="K394" s="1433">
        <v>45</v>
      </c>
      <c r="L394" s="1433">
        <v>41</v>
      </c>
      <c r="M394" s="1433">
        <v>37</v>
      </c>
      <c r="N394" s="1433">
        <v>36</v>
      </c>
      <c r="O394" s="1433">
        <v>32</v>
      </c>
      <c r="P394" s="1433">
        <v>33</v>
      </c>
      <c r="Q394" s="1433">
        <v>21</v>
      </c>
      <c r="R394" s="1433">
        <v>19</v>
      </c>
      <c r="S394" s="1433">
        <v>23</v>
      </c>
      <c r="T394" s="1433">
        <v>33</v>
      </c>
      <c r="U394" s="1433">
        <v>38</v>
      </c>
      <c r="V394" s="1438">
        <v>33</v>
      </c>
    </row>
    <row r="395" spans="1:22" ht="15" x14ac:dyDescent="0.25">
      <c r="A395" s="1298" t="s">
        <v>809</v>
      </c>
      <c r="B395" s="1290" t="s">
        <v>810</v>
      </c>
      <c r="C395" s="1290" t="s">
        <v>36</v>
      </c>
      <c r="D395" s="1433">
        <v>4</v>
      </c>
      <c r="E395" s="1433">
        <v>4</v>
      </c>
      <c r="F395" s="1433">
        <v>6</v>
      </c>
      <c r="G395" s="1433">
        <v>5</v>
      </c>
      <c r="H395" s="1433">
        <v>4</v>
      </c>
      <c r="I395" s="1433">
        <v>3</v>
      </c>
      <c r="J395" s="1433">
        <v>3</v>
      </c>
      <c r="K395" s="1433">
        <v>3</v>
      </c>
      <c r="L395" s="1433">
        <v>3</v>
      </c>
      <c r="M395" s="1433">
        <v>3</v>
      </c>
      <c r="N395" s="1433">
        <v>3</v>
      </c>
      <c r="O395" s="1433">
        <v>1</v>
      </c>
      <c r="P395" s="1433">
        <v>1</v>
      </c>
      <c r="Q395" s="1433">
        <v>1</v>
      </c>
      <c r="R395" s="1433">
        <v>0</v>
      </c>
      <c r="S395" s="1433">
        <v>0</v>
      </c>
      <c r="T395" s="1433">
        <v>2</v>
      </c>
      <c r="U395" s="1433">
        <v>2</v>
      </c>
      <c r="V395" s="1438">
        <v>2</v>
      </c>
    </row>
    <row r="396" spans="1:22" ht="15" x14ac:dyDescent="0.25">
      <c r="A396" s="1298" t="s">
        <v>809</v>
      </c>
      <c r="B396" s="1290" t="s">
        <v>810</v>
      </c>
      <c r="C396" s="1290" t="s">
        <v>37</v>
      </c>
      <c r="D396" s="1433">
        <v>16</v>
      </c>
      <c r="E396" s="1433">
        <v>16</v>
      </c>
      <c r="F396" s="1433">
        <v>16</v>
      </c>
      <c r="G396" s="1433">
        <v>10</v>
      </c>
      <c r="H396" s="1433">
        <v>10</v>
      </c>
      <c r="I396" s="1433">
        <v>11</v>
      </c>
      <c r="J396" s="1433">
        <v>10</v>
      </c>
      <c r="K396" s="1433">
        <v>10</v>
      </c>
      <c r="L396" s="1433">
        <v>11</v>
      </c>
      <c r="M396" s="1433">
        <v>9</v>
      </c>
      <c r="N396" s="1433">
        <v>8</v>
      </c>
      <c r="O396" s="1433">
        <v>6</v>
      </c>
      <c r="P396" s="1433">
        <v>5</v>
      </c>
      <c r="Q396" s="1433">
        <v>5</v>
      </c>
      <c r="R396" s="1433">
        <v>5</v>
      </c>
      <c r="S396" s="1433">
        <v>4</v>
      </c>
      <c r="T396" s="1433">
        <v>8</v>
      </c>
      <c r="U396" s="1433">
        <v>7</v>
      </c>
      <c r="V396" s="1438">
        <v>7</v>
      </c>
    </row>
    <row r="397" spans="1:22" ht="15" x14ac:dyDescent="0.25">
      <c r="A397" s="1298" t="s">
        <v>809</v>
      </c>
      <c r="B397" s="1290" t="s">
        <v>810</v>
      </c>
      <c r="C397" s="1290" t="s">
        <v>38</v>
      </c>
      <c r="D397" s="1433">
        <v>6</v>
      </c>
      <c r="E397" s="1433">
        <v>6</v>
      </c>
      <c r="F397" s="1433">
        <v>6</v>
      </c>
      <c r="G397" s="1433">
        <v>5</v>
      </c>
      <c r="H397" s="1433">
        <v>3</v>
      </c>
      <c r="I397" s="1433">
        <v>2</v>
      </c>
      <c r="J397" s="1433">
        <v>2</v>
      </c>
      <c r="K397" s="1433">
        <v>2</v>
      </c>
      <c r="L397" s="1433">
        <v>2</v>
      </c>
      <c r="M397" s="1433">
        <v>2</v>
      </c>
      <c r="N397" s="1433">
        <v>2</v>
      </c>
      <c r="O397" s="1433">
        <v>2</v>
      </c>
      <c r="P397" s="1433">
        <v>2</v>
      </c>
      <c r="Q397" s="1433">
        <v>2</v>
      </c>
      <c r="R397" s="1433">
        <v>2</v>
      </c>
      <c r="S397" s="1433">
        <v>2</v>
      </c>
      <c r="T397" s="1433">
        <v>2</v>
      </c>
      <c r="U397" s="1433">
        <v>2</v>
      </c>
      <c r="V397" s="1438">
        <v>1</v>
      </c>
    </row>
    <row r="398" spans="1:22" ht="15" x14ac:dyDescent="0.25">
      <c r="A398" s="1298" t="s">
        <v>809</v>
      </c>
      <c r="B398" s="1290" t="s">
        <v>810</v>
      </c>
      <c r="C398" s="1290" t="s">
        <v>39</v>
      </c>
      <c r="D398" s="1433">
        <v>1</v>
      </c>
      <c r="E398" s="1433">
        <v>1</v>
      </c>
      <c r="F398" s="1433">
        <v>1</v>
      </c>
      <c r="G398" s="1433">
        <v>1</v>
      </c>
      <c r="H398" s="1433">
        <v>1</v>
      </c>
      <c r="I398" s="1433">
        <v>1</v>
      </c>
      <c r="J398" s="1433">
        <v>1</v>
      </c>
      <c r="K398" s="1433">
        <v>1</v>
      </c>
      <c r="L398" s="1433">
        <v>1</v>
      </c>
      <c r="M398" s="1433">
        <v>1</v>
      </c>
      <c r="N398" s="1433">
        <v>1</v>
      </c>
      <c r="O398" s="1433">
        <v>1</v>
      </c>
      <c r="P398" s="1433">
        <v>1</v>
      </c>
      <c r="Q398" s="1433">
        <v>1</v>
      </c>
      <c r="R398" s="1433">
        <v>1</v>
      </c>
      <c r="S398" s="1433">
        <v>1</v>
      </c>
      <c r="T398" s="1433">
        <v>2</v>
      </c>
      <c r="U398" s="1433">
        <v>2</v>
      </c>
      <c r="V398" s="1438">
        <v>2</v>
      </c>
    </row>
    <row r="399" spans="1:22" ht="15" x14ac:dyDescent="0.25">
      <c r="A399" s="1298" t="s">
        <v>809</v>
      </c>
      <c r="B399" s="1290" t="s">
        <v>810</v>
      </c>
      <c r="C399" s="1290" t="s">
        <v>40</v>
      </c>
      <c r="D399" s="1433">
        <v>1</v>
      </c>
      <c r="E399" s="1433">
        <v>1</v>
      </c>
      <c r="F399" s="1433">
        <v>1</v>
      </c>
      <c r="G399" s="1433">
        <v>1</v>
      </c>
      <c r="H399" s="1433">
        <v>1</v>
      </c>
      <c r="I399" s="1433">
        <v>1</v>
      </c>
      <c r="J399" s="1433">
        <v>1</v>
      </c>
      <c r="K399" s="1433">
        <v>1</v>
      </c>
      <c r="L399" s="1433">
        <v>1</v>
      </c>
      <c r="M399" s="1433">
        <v>1</v>
      </c>
      <c r="N399" s="1433">
        <v>1</v>
      </c>
      <c r="O399" s="1433">
        <v>1</v>
      </c>
      <c r="P399" s="1433">
        <v>1</v>
      </c>
      <c r="Q399" s="1433">
        <v>1</v>
      </c>
      <c r="R399" s="1433">
        <v>1</v>
      </c>
      <c r="S399" s="1433">
        <v>1</v>
      </c>
      <c r="T399" s="1433">
        <v>1</v>
      </c>
      <c r="U399" s="1433">
        <v>1</v>
      </c>
      <c r="V399" s="1438">
        <v>1</v>
      </c>
    </row>
    <row r="400" spans="1:22" ht="15" x14ac:dyDescent="0.25">
      <c r="A400" s="1298" t="s">
        <v>809</v>
      </c>
      <c r="B400" s="1290" t="s">
        <v>810</v>
      </c>
      <c r="C400" s="1290" t="s">
        <v>59</v>
      </c>
      <c r="D400" s="1433">
        <v>129</v>
      </c>
      <c r="E400" s="1433">
        <v>124</v>
      </c>
      <c r="F400" s="1433">
        <v>124</v>
      </c>
      <c r="G400" s="1433">
        <v>116</v>
      </c>
      <c r="H400" s="1433">
        <v>120</v>
      </c>
      <c r="I400" s="1433">
        <v>132</v>
      </c>
      <c r="J400" s="1433">
        <v>132</v>
      </c>
      <c r="K400" s="1433">
        <v>117</v>
      </c>
      <c r="L400" s="1433">
        <v>121</v>
      </c>
      <c r="M400" s="1433">
        <v>127</v>
      </c>
      <c r="N400" s="1433">
        <v>127</v>
      </c>
      <c r="O400" s="1433">
        <v>129</v>
      </c>
      <c r="P400" s="1433">
        <v>128</v>
      </c>
      <c r="Q400" s="1433">
        <v>124</v>
      </c>
      <c r="R400" s="1433">
        <v>123</v>
      </c>
      <c r="S400" s="1433">
        <v>121</v>
      </c>
      <c r="T400" s="1433">
        <v>170</v>
      </c>
      <c r="U400" s="1433">
        <v>170</v>
      </c>
      <c r="V400" s="1438">
        <v>167</v>
      </c>
    </row>
    <row r="401" spans="1:22" ht="15" x14ac:dyDescent="0.25">
      <c r="A401" s="1298" t="s">
        <v>809</v>
      </c>
      <c r="B401" s="1290" t="s">
        <v>810</v>
      </c>
      <c r="C401" s="1290" t="s">
        <v>754</v>
      </c>
      <c r="D401" s="1433">
        <v>129</v>
      </c>
      <c r="E401" s="1433">
        <v>86</v>
      </c>
      <c r="F401" s="1433">
        <v>78</v>
      </c>
      <c r="G401" s="1433">
        <v>54</v>
      </c>
      <c r="H401" s="1433">
        <v>55</v>
      </c>
      <c r="I401" s="1433">
        <v>62</v>
      </c>
      <c r="J401" s="1433">
        <v>61</v>
      </c>
      <c r="K401" s="1433">
        <v>62</v>
      </c>
      <c r="L401" s="1433">
        <v>59</v>
      </c>
      <c r="M401" s="1433">
        <v>53</v>
      </c>
      <c r="N401" s="1433">
        <v>51</v>
      </c>
      <c r="O401" s="1433">
        <v>43</v>
      </c>
      <c r="P401" s="1433">
        <v>43</v>
      </c>
      <c r="Q401" s="1433">
        <v>31</v>
      </c>
      <c r="R401" s="1433">
        <v>28</v>
      </c>
      <c r="S401" s="1433">
        <v>31</v>
      </c>
      <c r="T401" s="1433">
        <v>48</v>
      </c>
      <c r="U401" s="1433">
        <v>52</v>
      </c>
      <c r="V401" s="1438">
        <v>46</v>
      </c>
    </row>
    <row r="402" spans="1:22" ht="15" x14ac:dyDescent="0.25">
      <c r="A402" s="1298" t="s">
        <v>809</v>
      </c>
      <c r="B402" s="1290" t="s">
        <v>811</v>
      </c>
      <c r="C402" s="1290" t="s">
        <v>49</v>
      </c>
      <c r="D402" s="1433">
        <v>0</v>
      </c>
      <c r="E402" s="1433">
        <v>85</v>
      </c>
      <c r="F402" s="1433">
        <v>109</v>
      </c>
      <c r="G402" s="1433">
        <v>139</v>
      </c>
      <c r="H402" s="1433">
        <v>167</v>
      </c>
      <c r="I402" s="1433">
        <v>197</v>
      </c>
      <c r="J402" s="1433">
        <v>223</v>
      </c>
      <c r="K402" s="1433">
        <v>250</v>
      </c>
      <c r="L402" s="1433">
        <v>267</v>
      </c>
      <c r="M402" s="1433">
        <v>317</v>
      </c>
      <c r="N402" s="1433">
        <v>303</v>
      </c>
      <c r="O402" s="1433">
        <v>322</v>
      </c>
      <c r="P402" s="1433">
        <v>350</v>
      </c>
      <c r="Q402" s="1433">
        <v>375</v>
      </c>
      <c r="R402" s="1433">
        <v>398</v>
      </c>
      <c r="S402" s="1433">
        <v>413</v>
      </c>
      <c r="T402" s="1433">
        <v>410</v>
      </c>
      <c r="U402" s="1433">
        <v>406</v>
      </c>
      <c r="V402" s="1438">
        <v>397</v>
      </c>
    </row>
    <row r="403" spans="1:22" ht="15" x14ac:dyDescent="0.25">
      <c r="A403" s="1298" t="s">
        <v>809</v>
      </c>
      <c r="B403" s="1290" t="s">
        <v>811</v>
      </c>
      <c r="C403" s="1290" t="s">
        <v>35</v>
      </c>
      <c r="D403" s="1433">
        <v>313</v>
      </c>
      <c r="E403" s="1433">
        <v>231</v>
      </c>
      <c r="F403" s="1433">
        <v>238</v>
      </c>
      <c r="G403" s="1433">
        <v>151</v>
      </c>
      <c r="H403" s="1433">
        <v>143</v>
      </c>
      <c r="I403" s="1433">
        <v>157</v>
      </c>
      <c r="J403" s="1433">
        <v>164</v>
      </c>
      <c r="K403" s="1433">
        <v>152</v>
      </c>
      <c r="L403" s="1433">
        <v>168</v>
      </c>
      <c r="M403" s="1433">
        <v>147</v>
      </c>
      <c r="N403" s="1433">
        <v>134</v>
      </c>
      <c r="O403" s="1433">
        <v>139</v>
      </c>
      <c r="P403" s="1433">
        <v>111</v>
      </c>
      <c r="Q403" s="1433">
        <v>74</v>
      </c>
      <c r="R403" s="1433">
        <v>62</v>
      </c>
      <c r="S403" s="1433">
        <v>43</v>
      </c>
      <c r="T403" s="1433">
        <v>48</v>
      </c>
      <c r="U403" s="1433">
        <v>61</v>
      </c>
      <c r="V403" s="1438">
        <v>66</v>
      </c>
    </row>
    <row r="404" spans="1:22" ht="15" x14ac:dyDescent="0.25">
      <c r="A404" s="1298" t="s">
        <v>809</v>
      </c>
      <c r="B404" s="1290" t="s">
        <v>811</v>
      </c>
      <c r="C404" s="1290" t="s">
        <v>36</v>
      </c>
      <c r="D404" s="1433">
        <v>8</v>
      </c>
      <c r="E404" s="1433">
        <v>6</v>
      </c>
      <c r="F404" s="1433">
        <v>6</v>
      </c>
      <c r="G404" s="1433">
        <v>6</v>
      </c>
      <c r="H404" s="1433">
        <v>5</v>
      </c>
      <c r="I404" s="1433">
        <v>11</v>
      </c>
      <c r="J404" s="1433">
        <v>13</v>
      </c>
      <c r="K404" s="1433">
        <v>13</v>
      </c>
      <c r="L404" s="1433">
        <v>7</v>
      </c>
      <c r="M404" s="1433">
        <v>10</v>
      </c>
      <c r="N404" s="1433">
        <v>12</v>
      </c>
      <c r="O404" s="1433">
        <v>14</v>
      </c>
      <c r="P404" s="1433">
        <v>12</v>
      </c>
      <c r="Q404" s="1433">
        <v>10</v>
      </c>
      <c r="R404" s="1433">
        <v>11</v>
      </c>
      <c r="S404" s="1433">
        <v>12</v>
      </c>
      <c r="T404" s="1433">
        <v>11</v>
      </c>
      <c r="U404" s="1433">
        <v>12</v>
      </c>
      <c r="V404" s="1438">
        <v>10</v>
      </c>
    </row>
    <row r="405" spans="1:22" ht="15" x14ac:dyDescent="0.25">
      <c r="A405" s="1298" t="s">
        <v>809</v>
      </c>
      <c r="B405" s="1290" t="s">
        <v>811</v>
      </c>
      <c r="C405" s="1290" t="s">
        <v>37</v>
      </c>
      <c r="D405" s="1433">
        <v>29</v>
      </c>
      <c r="E405" s="1433">
        <v>35</v>
      </c>
      <c r="F405" s="1433">
        <v>40</v>
      </c>
      <c r="G405" s="1433">
        <v>30</v>
      </c>
      <c r="H405" s="1433">
        <v>30</v>
      </c>
      <c r="I405" s="1433">
        <v>27</v>
      </c>
      <c r="J405" s="1433">
        <v>20</v>
      </c>
      <c r="K405" s="1433">
        <v>20</v>
      </c>
      <c r="L405" s="1433">
        <v>23</v>
      </c>
      <c r="M405" s="1433">
        <v>8</v>
      </c>
      <c r="N405" s="1433">
        <v>11</v>
      </c>
      <c r="O405" s="1433">
        <v>11</v>
      </c>
      <c r="P405" s="1433">
        <v>15</v>
      </c>
      <c r="Q405" s="1433">
        <v>17</v>
      </c>
      <c r="R405" s="1433">
        <v>18</v>
      </c>
      <c r="S405" s="1433">
        <v>10</v>
      </c>
      <c r="T405" s="1433">
        <v>9</v>
      </c>
      <c r="U405" s="1433">
        <v>10</v>
      </c>
      <c r="V405" s="1438">
        <v>12</v>
      </c>
    </row>
    <row r="406" spans="1:22" ht="15" x14ac:dyDescent="0.25">
      <c r="A406" s="1298" t="s">
        <v>809</v>
      </c>
      <c r="B406" s="1290" t="s">
        <v>811</v>
      </c>
      <c r="C406" s="1290" t="s">
        <v>38</v>
      </c>
      <c r="D406" s="1433">
        <v>10</v>
      </c>
      <c r="E406" s="1433">
        <v>12</v>
      </c>
      <c r="F406" s="1433">
        <v>13</v>
      </c>
      <c r="G406" s="1433">
        <v>10</v>
      </c>
      <c r="H406" s="1433">
        <v>10</v>
      </c>
      <c r="I406" s="1433">
        <v>9</v>
      </c>
      <c r="J406" s="1433">
        <v>8</v>
      </c>
      <c r="K406" s="1433">
        <v>8</v>
      </c>
      <c r="L406" s="1433">
        <v>8</v>
      </c>
      <c r="M406" s="1433">
        <v>11</v>
      </c>
      <c r="N406" s="1433">
        <v>11</v>
      </c>
      <c r="O406" s="1433">
        <v>11</v>
      </c>
      <c r="P406" s="1433">
        <v>8</v>
      </c>
      <c r="Q406" s="1433">
        <v>8</v>
      </c>
      <c r="R406" s="1433">
        <v>7</v>
      </c>
      <c r="S406" s="1433">
        <v>7</v>
      </c>
      <c r="T406" s="1433">
        <v>8</v>
      </c>
      <c r="U406" s="1433">
        <v>8</v>
      </c>
      <c r="V406" s="1438">
        <v>4</v>
      </c>
    </row>
    <row r="407" spans="1:22" ht="15" x14ac:dyDescent="0.25">
      <c r="A407" s="1298" t="s">
        <v>809</v>
      </c>
      <c r="B407" s="1290" t="s">
        <v>811</v>
      </c>
      <c r="C407" s="1290" t="s">
        <v>39</v>
      </c>
      <c r="D407" s="1433">
        <v>2</v>
      </c>
      <c r="E407" s="1433">
        <v>3</v>
      </c>
      <c r="F407" s="1433">
        <v>3</v>
      </c>
      <c r="G407" s="1433">
        <v>3</v>
      </c>
      <c r="H407" s="1433">
        <v>3</v>
      </c>
      <c r="I407" s="1433">
        <v>3</v>
      </c>
      <c r="J407" s="1433">
        <v>3</v>
      </c>
      <c r="K407" s="1433">
        <v>3</v>
      </c>
      <c r="L407" s="1433">
        <v>3</v>
      </c>
      <c r="M407" s="1433">
        <v>3</v>
      </c>
      <c r="N407" s="1433">
        <v>2</v>
      </c>
      <c r="O407" s="1433">
        <v>2</v>
      </c>
      <c r="P407" s="1433">
        <v>1</v>
      </c>
      <c r="Q407" s="1433">
        <v>1</v>
      </c>
      <c r="R407" s="1433">
        <v>1</v>
      </c>
      <c r="S407" s="1433">
        <v>1</v>
      </c>
      <c r="T407" s="1433">
        <v>1</v>
      </c>
      <c r="U407" s="1433">
        <v>1</v>
      </c>
      <c r="V407" s="1438">
        <v>2</v>
      </c>
    </row>
    <row r="408" spans="1:22" ht="15" x14ac:dyDescent="0.25">
      <c r="A408" s="1298" t="s">
        <v>809</v>
      </c>
      <c r="B408" s="1290" t="s">
        <v>811</v>
      </c>
      <c r="C408" s="1290" t="s">
        <v>40</v>
      </c>
      <c r="D408" s="1433">
        <v>3</v>
      </c>
      <c r="E408" s="1433">
        <v>3</v>
      </c>
      <c r="F408" s="1433">
        <v>3</v>
      </c>
      <c r="G408" s="1433">
        <v>2</v>
      </c>
      <c r="H408" s="1433">
        <v>2</v>
      </c>
      <c r="I408" s="1433">
        <v>2</v>
      </c>
      <c r="J408" s="1433">
        <v>1</v>
      </c>
      <c r="K408" s="1433">
        <v>1</v>
      </c>
      <c r="L408" s="1433">
        <v>1</v>
      </c>
      <c r="M408" s="1433">
        <v>1</v>
      </c>
      <c r="N408" s="1433">
        <v>2</v>
      </c>
      <c r="O408" s="1433">
        <v>2</v>
      </c>
      <c r="P408" s="1433">
        <v>2</v>
      </c>
      <c r="Q408" s="1433">
        <v>2</v>
      </c>
      <c r="R408" s="1433">
        <v>2</v>
      </c>
      <c r="S408" s="1433">
        <v>3</v>
      </c>
      <c r="T408" s="1433">
        <v>3</v>
      </c>
      <c r="U408" s="1433">
        <v>3</v>
      </c>
      <c r="V408" s="1438">
        <v>2</v>
      </c>
    </row>
    <row r="409" spans="1:22" ht="15" x14ac:dyDescent="0.25">
      <c r="A409" s="1298" t="s">
        <v>809</v>
      </c>
      <c r="B409" s="1290" t="s">
        <v>811</v>
      </c>
      <c r="C409" s="1290" t="s">
        <v>59</v>
      </c>
      <c r="D409" s="1433">
        <v>365</v>
      </c>
      <c r="E409" s="1433">
        <v>375</v>
      </c>
      <c r="F409" s="1433">
        <v>412</v>
      </c>
      <c r="G409" s="1433">
        <v>341</v>
      </c>
      <c r="H409" s="1433">
        <v>360</v>
      </c>
      <c r="I409" s="1433">
        <v>406</v>
      </c>
      <c r="J409" s="1433">
        <v>432</v>
      </c>
      <c r="K409" s="1433">
        <v>447</v>
      </c>
      <c r="L409" s="1433">
        <v>477</v>
      </c>
      <c r="M409" s="1433">
        <v>497</v>
      </c>
      <c r="N409" s="1433">
        <v>475</v>
      </c>
      <c r="O409" s="1433">
        <v>501</v>
      </c>
      <c r="P409" s="1433">
        <v>499</v>
      </c>
      <c r="Q409" s="1433">
        <v>487</v>
      </c>
      <c r="R409" s="1433">
        <v>499</v>
      </c>
      <c r="S409" s="1433">
        <v>489</v>
      </c>
      <c r="T409" s="1433">
        <v>490</v>
      </c>
      <c r="U409" s="1433">
        <v>501</v>
      </c>
      <c r="V409" s="1438">
        <v>493</v>
      </c>
    </row>
    <row r="410" spans="1:22" ht="15" x14ac:dyDescent="0.25">
      <c r="A410" s="1298" t="s">
        <v>809</v>
      </c>
      <c r="B410" s="1290" t="s">
        <v>811</v>
      </c>
      <c r="C410" s="1290" t="s">
        <v>754</v>
      </c>
      <c r="D410" s="1433">
        <v>365</v>
      </c>
      <c r="E410" s="1433">
        <v>290</v>
      </c>
      <c r="F410" s="1433">
        <v>303</v>
      </c>
      <c r="G410" s="1433">
        <v>202</v>
      </c>
      <c r="H410" s="1433">
        <v>193</v>
      </c>
      <c r="I410" s="1433">
        <v>209</v>
      </c>
      <c r="J410" s="1433">
        <v>209</v>
      </c>
      <c r="K410" s="1433">
        <v>197</v>
      </c>
      <c r="L410" s="1433">
        <v>210</v>
      </c>
      <c r="M410" s="1433">
        <v>180</v>
      </c>
      <c r="N410" s="1433">
        <v>172</v>
      </c>
      <c r="O410" s="1433">
        <v>179</v>
      </c>
      <c r="P410" s="1433">
        <v>149</v>
      </c>
      <c r="Q410" s="1433">
        <v>112</v>
      </c>
      <c r="R410" s="1433">
        <v>101</v>
      </c>
      <c r="S410" s="1433">
        <v>76</v>
      </c>
      <c r="T410" s="1433">
        <v>80</v>
      </c>
      <c r="U410" s="1433">
        <v>95</v>
      </c>
      <c r="V410" s="1438">
        <v>96</v>
      </c>
    </row>
    <row r="411" spans="1:22" ht="15" x14ac:dyDescent="0.25">
      <c r="A411" s="1298" t="s">
        <v>809</v>
      </c>
      <c r="B411" s="1290" t="s">
        <v>812</v>
      </c>
      <c r="C411" s="1290" t="s">
        <v>49</v>
      </c>
      <c r="D411" s="1433">
        <v>0</v>
      </c>
      <c r="E411" s="1433">
        <v>4</v>
      </c>
      <c r="F411" s="1433">
        <v>5</v>
      </c>
      <c r="G411" s="1433">
        <v>4</v>
      </c>
      <c r="H411" s="1433">
        <v>4</v>
      </c>
      <c r="I411" s="1433">
        <v>6</v>
      </c>
      <c r="J411" s="1433">
        <v>27</v>
      </c>
      <c r="K411" s="1433">
        <v>29</v>
      </c>
      <c r="L411" s="1433">
        <v>31</v>
      </c>
      <c r="M411" s="1433">
        <v>56</v>
      </c>
      <c r="N411" s="1433">
        <v>56</v>
      </c>
      <c r="O411" s="1433">
        <v>59</v>
      </c>
      <c r="P411" s="1433">
        <v>117</v>
      </c>
      <c r="Q411" s="1433">
        <v>115</v>
      </c>
      <c r="R411" s="1433">
        <v>121</v>
      </c>
      <c r="S411" s="1433">
        <v>139</v>
      </c>
      <c r="T411" s="1433">
        <v>125</v>
      </c>
      <c r="U411" s="1433">
        <v>126</v>
      </c>
      <c r="V411" s="1438">
        <v>101</v>
      </c>
    </row>
    <row r="412" spans="1:22" ht="15" x14ac:dyDescent="0.25">
      <c r="A412" s="1298" t="s">
        <v>809</v>
      </c>
      <c r="B412" s="1290" t="s">
        <v>812</v>
      </c>
      <c r="C412" s="1290" t="s">
        <v>35</v>
      </c>
      <c r="D412" s="1433">
        <v>51</v>
      </c>
      <c r="E412" s="1433">
        <v>47</v>
      </c>
      <c r="F412" s="1433">
        <v>56</v>
      </c>
      <c r="G412" s="1433">
        <v>58</v>
      </c>
      <c r="H412" s="1433">
        <v>80</v>
      </c>
      <c r="I412" s="1433">
        <v>78</v>
      </c>
      <c r="J412" s="1433">
        <v>59</v>
      </c>
      <c r="K412" s="1433">
        <v>59</v>
      </c>
      <c r="L412" s="1433">
        <v>112</v>
      </c>
      <c r="M412" s="1433">
        <v>87</v>
      </c>
      <c r="N412" s="1433">
        <v>87</v>
      </c>
      <c r="O412" s="1433">
        <v>102</v>
      </c>
      <c r="P412" s="1433">
        <v>42</v>
      </c>
      <c r="Q412" s="1433">
        <v>42</v>
      </c>
      <c r="R412" s="1433">
        <v>37</v>
      </c>
      <c r="S412" s="1433">
        <v>26</v>
      </c>
      <c r="T412" s="1433">
        <v>25</v>
      </c>
      <c r="U412" s="1433">
        <v>29</v>
      </c>
      <c r="V412" s="1438">
        <v>29</v>
      </c>
    </row>
    <row r="413" spans="1:22" ht="15" x14ac:dyDescent="0.25">
      <c r="A413" s="1298" t="s">
        <v>809</v>
      </c>
      <c r="B413" s="1290" t="s">
        <v>812</v>
      </c>
      <c r="C413" s="1290" t="s">
        <v>36</v>
      </c>
      <c r="D413" s="1433">
        <v>1</v>
      </c>
      <c r="E413" s="1433">
        <v>1</v>
      </c>
      <c r="F413" s="1433">
        <v>4</v>
      </c>
      <c r="G413" s="1433">
        <v>3</v>
      </c>
      <c r="H413" s="1433">
        <v>6</v>
      </c>
      <c r="I413" s="1433">
        <v>6</v>
      </c>
      <c r="J413" s="1433">
        <v>6</v>
      </c>
      <c r="K413" s="1433">
        <v>6</v>
      </c>
      <c r="L413" s="1433">
        <v>7</v>
      </c>
      <c r="M413" s="1433">
        <v>4</v>
      </c>
      <c r="N413" s="1433">
        <v>4</v>
      </c>
      <c r="O413" s="1433">
        <v>6</v>
      </c>
      <c r="P413" s="1433">
        <v>8</v>
      </c>
      <c r="Q413" s="1433">
        <v>8</v>
      </c>
      <c r="R413" s="1433">
        <v>6</v>
      </c>
      <c r="S413" s="1433">
        <v>4</v>
      </c>
      <c r="T413" s="1433">
        <v>3</v>
      </c>
      <c r="U413" s="1433">
        <v>1</v>
      </c>
      <c r="V413" s="1438">
        <v>1</v>
      </c>
    </row>
    <row r="414" spans="1:22" ht="15" x14ac:dyDescent="0.25">
      <c r="A414" s="1298" t="s">
        <v>809</v>
      </c>
      <c r="B414" s="1290" t="s">
        <v>812</v>
      </c>
      <c r="C414" s="1290" t="s">
        <v>37</v>
      </c>
      <c r="D414" s="1433">
        <v>5</v>
      </c>
      <c r="E414" s="1433">
        <v>5</v>
      </c>
      <c r="F414" s="1433">
        <v>5</v>
      </c>
      <c r="G414" s="1433">
        <v>5</v>
      </c>
      <c r="H414" s="1433">
        <v>5</v>
      </c>
      <c r="I414" s="1433">
        <v>5</v>
      </c>
      <c r="J414" s="1433">
        <v>5</v>
      </c>
      <c r="K414" s="1433">
        <v>5</v>
      </c>
      <c r="L414" s="1433">
        <v>5</v>
      </c>
      <c r="M414" s="1433">
        <v>6</v>
      </c>
      <c r="N414" s="1433">
        <v>6</v>
      </c>
      <c r="O414" s="1433">
        <v>6</v>
      </c>
      <c r="P414" s="1433">
        <v>6</v>
      </c>
      <c r="Q414" s="1433">
        <v>6</v>
      </c>
      <c r="R414" s="1433">
        <v>6</v>
      </c>
      <c r="S414" s="1433">
        <v>3</v>
      </c>
      <c r="T414" s="1433">
        <v>3</v>
      </c>
      <c r="U414" s="1433">
        <v>4</v>
      </c>
      <c r="V414" s="1438">
        <v>3</v>
      </c>
    </row>
    <row r="415" spans="1:22" ht="15" x14ac:dyDescent="0.25">
      <c r="A415" s="1298" t="s">
        <v>809</v>
      </c>
      <c r="B415" s="1290" t="s">
        <v>812</v>
      </c>
      <c r="C415" s="1290" t="s">
        <v>38</v>
      </c>
      <c r="D415" s="1433">
        <v>3</v>
      </c>
      <c r="E415" s="1433">
        <v>3</v>
      </c>
      <c r="F415" s="1433">
        <v>3</v>
      </c>
      <c r="G415" s="1433">
        <v>4</v>
      </c>
      <c r="H415" s="1433">
        <v>4</v>
      </c>
      <c r="I415" s="1433">
        <v>4</v>
      </c>
      <c r="J415" s="1433">
        <v>4</v>
      </c>
      <c r="K415" s="1433">
        <v>4</v>
      </c>
      <c r="L415" s="1433">
        <v>4</v>
      </c>
      <c r="M415" s="1433">
        <v>6</v>
      </c>
      <c r="N415" s="1433">
        <v>6</v>
      </c>
      <c r="O415" s="1433">
        <v>6</v>
      </c>
      <c r="P415" s="1433">
        <v>6</v>
      </c>
      <c r="Q415" s="1433">
        <v>6</v>
      </c>
      <c r="R415" s="1433">
        <v>6</v>
      </c>
      <c r="S415" s="1433">
        <v>6</v>
      </c>
      <c r="T415" s="1433">
        <v>6</v>
      </c>
      <c r="U415" s="1433">
        <v>4</v>
      </c>
      <c r="V415" s="1438">
        <v>4</v>
      </c>
    </row>
    <row r="416" spans="1:22" ht="15" x14ac:dyDescent="0.25">
      <c r="A416" s="1298" t="s">
        <v>809</v>
      </c>
      <c r="B416" s="1290" t="s">
        <v>812</v>
      </c>
      <c r="C416" s="1290" t="s">
        <v>39</v>
      </c>
      <c r="D416" s="1433">
        <v>1</v>
      </c>
      <c r="E416" s="1433">
        <v>1</v>
      </c>
      <c r="F416" s="1433">
        <v>1</v>
      </c>
      <c r="G416" s="1433">
        <v>1</v>
      </c>
      <c r="H416" s="1433">
        <v>1</v>
      </c>
      <c r="I416" s="1433">
        <v>1</v>
      </c>
      <c r="J416" s="1433">
        <v>1</v>
      </c>
      <c r="K416" s="1433">
        <v>1</v>
      </c>
      <c r="L416" s="1433">
        <v>1</v>
      </c>
      <c r="M416" s="1433">
        <v>1</v>
      </c>
      <c r="N416" s="1433">
        <v>1</v>
      </c>
      <c r="O416" s="1433">
        <v>1</v>
      </c>
      <c r="P416" s="1433">
        <v>1</v>
      </c>
      <c r="Q416" s="1433">
        <v>1</v>
      </c>
      <c r="R416" s="1433">
        <v>1</v>
      </c>
      <c r="S416" s="1433">
        <v>1</v>
      </c>
      <c r="T416" s="1433">
        <v>1</v>
      </c>
      <c r="U416" s="1433">
        <v>1</v>
      </c>
      <c r="V416" s="1438">
        <v>1</v>
      </c>
    </row>
    <row r="417" spans="1:22" ht="15" x14ac:dyDescent="0.25">
      <c r="A417" s="1298" t="s">
        <v>809</v>
      </c>
      <c r="B417" s="1290" t="s">
        <v>812</v>
      </c>
      <c r="C417" s="1290" t="s">
        <v>59</v>
      </c>
      <c r="D417" s="1433">
        <v>61</v>
      </c>
      <c r="E417" s="1433">
        <v>61</v>
      </c>
      <c r="F417" s="1433">
        <v>74</v>
      </c>
      <c r="G417" s="1433">
        <v>75</v>
      </c>
      <c r="H417" s="1433">
        <v>100</v>
      </c>
      <c r="I417" s="1433">
        <v>100</v>
      </c>
      <c r="J417" s="1433">
        <v>102</v>
      </c>
      <c r="K417" s="1433">
        <v>104</v>
      </c>
      <c r="L417" s="1433">
        <v>160</v>
      </c>
      <c r="M417" s="1433">
        <v>160</v>
      </c>
      <c r="N417" s="1433">
        <v>160</v>
      </c>
      <c r="O417" s="1433">
        <v>180</v>
      </c>
      <c r="P417" s="1433">
        <v>180</v>
      </c>
      <c r="Q417" s="1433">
        <v>178</v>
      </c>
      <c r="R417" s="1433">
        <v>177</v>
      </c>
      <c r="S417" s="1433">
        <v>179</v>
      </c>
      <c r="T417" s="1433">
        <v>163</v>
      </c>
      <c r="U417" s="1433">
        <v>165</v>
      </c>
      <c r="V417" s="1438">
        <v>139</v>
      </c>
    </row>
    <row r="418" spans="1:22" ht="15" x14ac:dyDescent="0.25">
      <c r="A418" s="1298" t="s">
        <v>809</v>
      </c>
      <c r="B418" s="1290" t="s">
        <v>812</v>
      </c>
      <c r="C418" s="1290" t="s">
        <v>754</v>
      </c>
      <c r="D418" s="1433">
        <v>61</v>
      </c>
      <c r="E418" s="1433">
        <v>57</v>
      </c>
      <c r="F418" s="1433">
        <v>69</v>
      </c>
      <c r="G418" s="1433">
        <v>71</v>
      </c>
      <c r="H418" s="1433">
        <v>96</v>
      </c>
      <c r="I418" s="1433">
        <v>94</v>
      </c>
      <c r="J418" s="1433">
        <v>75</v>
      </c>
      <c r="K418" s="1433">
        <v>75</v>
      </c>
      <c r="L418" s="1433">
        <v>129</v>
      </c>
      <c r="M418" s="1433">
        <v>104</v>
      </c>
      <c r="N418" s="1433">
        <v>104</v>
      </c>
      <c r="O418" s="1433">
        <v>121</v>
      </c>
      <c r="P418" s="1433">
        <v>63</v>
      </c>
      <c r="Q418" s="1433">
        <v>63</v>
      </c>
      <c r="R418" s="1433">
        <v>56</v>
      </c>
      <c r="S418" s="1433">
        <v>40</v>
      </c>
      <c r="T418" s="1433">
        <v>38</v>
      </c>
      <c r="U418" s="1433">
        <v>39</v>
      </c>
      <c r="V418" s="1438">
        <v>38</v>
      </c>
    </row>
    <row r="419" spans="1:22" ht="15" x14ac:dyDescent="0.25">
      <c r="A419" s="1298" t="s">
        <v>809</v>
      </c>
      <c r="B419" s="1290" t="s">
        <v>813</v>
      </c>
      <c r="C419" s="1290" t="s">
        <v>49</v>
      </c>
      <c r="D419" s="1433">
        <v>0</v>
      </c>
      <c r="E419" s="1433">
        <v>73</v>
      </c>
      <c r="F419" s="1433">
        <v>81</v>
      </c>
      <c r="G419" s="1433">
        <v>110</v>
      </c>
      <c r="H419" s="1433">
        <v>133</v>
      </c>
      <c r="I419" s="1433">
        <v>166</v>
      </c>
      <c r="J419" s="1433">
        <v>200</v>
      </c>
      <c r="K419" s="1433">
        <v>240</v>
      </c>
      <c r="L419" s="1433">
        <v>254</v>
      </c>
      <c r="M419" s="1433">
        <v>294</v>
      </c>
      <c r="N419" s="1433">
        <v>363</v>
      </c>
      <c r="O419" s="1433">
        <v>414</v>
      </c>
      <c r="P419" s="1433">
        <v>437</v>
      </c>
      <c r="Q419" s="1433">
        <v>472</v>
      </c>
      <c r="R419" s="1433">
        <v>532</v>
      </c>
      <c r="S419" s="1433">
        <v>579</v>
      </c>
      <c r="T419" s="1433">
        <v>580</v>
      </c>
      <c r="U419" s="1433">
        <v>0</v>
      </c>
      <c r="V419" s="1438">
        <v>0</v>
      </c>
    </row>
    <row r="420" spans="1:22" ht="15" x14ac:dyDescent="0.25">
      <c r="A420" s="1298" t="s">
        <v>809</v>
      </c>
      <c r="B420" s="1290" t="s">
        <v>813</v>
      </c>
      <c r="C420" s="1290" t="s">
        <v>35</v>
      </c>
      <c r="D420" s="1433">
        <v>313</v>
      </c>
      <c r="E420" s="1433">
        <v>221</v>
      </c>
      <c r="F420" s="1433">
        <v>197</v>
      </c>
      <c r="G420" s="1433">
        <v>156</v>
      </c>
      <c r="H420" s="1433">
        <v>156</v>
      </c>
      <c r="I420" s="1433">
        <v>167</v>
      </c>
      <c r="J420" s="1433">
        <v>213</v>
      </c>
      <c r="K420" s="1433">
        <v>224</v>
      </c>
      <c r="L420" s="1433">
        <v>229</v>
      </c>
      <c r="M420" s="1433">
        <v>236</v>
      </c>
      <c r="N420" s="1433">
        <v>193</v>
      </c>
      <c r="O420" s="1433">
        <v>224</v>
      </c>
      <c r="P420" s="1433">
        <v>217</v>
      </c>
      <c r="Q420" s="1433">
        <v>168</v>
      </c>
      <c r="R420" s="1433">
        <v>113</v>
      </c>
      <c r="S420" s="1433">
        <v>64</v>
      </c>
      <c r="T420" s="1433">
        <v>63</v>
      </c>
      <c r="U420" s="1433">
        <v>0</v>
      </c>
      <c r="V420" s="1438">
        <v>0</v>
      </c>
    </row>
    <row r="421" spans="1:22" ht="15" x14ac:dyDescent="0.25">
      <c r="A421" s="1298" t="s">
        <v>809</v>
      </c>
      <c r="B421" s="1290" t="s">
        <v>813</v>
      </c>
      <c r="C421" s="1290" t="s">
        <v>36</v>
      </c>
      <c r="D421" s="1433">
        <v>11</v>
      </c>
      <c r="E421" s="1433">
        <v>17</v>
      </c>
      <c r="F421" s="1433">
        <v>20</v>
      </c>
      <c r="G421" s="1433">
        <v>21</v>
      </c>
      <c r="H421" s="1433">
        <v>22</v>
      </c>
      <c r="I421" s="1433">
        <v>20</v>
      </c>
      <c r="J421" s="1433">
        <v>21</v>
      </c>
      <c r="K421" s="1433">
        <v>22</v>
      </c>
      <c r="L421" s="1433">
        <v>16</v>
      </c>
      <c r="M421" s="1433">
        <v>16</v>
      </c>
      <c r="N421" s="1433">
        <v>11</v>
      </c>
      <c r="O421" s="1433">
        <v>11</v>
      </c>
      <c r="P421" s="1433">
        <v>8</v>
      </c>
      <c r="Q421" s="1433">
        <v>8</v>
      </c>
      <c r="R421" s="1433">
        <v>8</v>
      </c>
      <c r="S421" s="1433">
        <v>8</v>
      </c>
      <c r="T421" s="1433">
        <v>8</v>
      </c>
      <c r="U421" s="1433">
        <v>0</v>
      </c>
      <c r="V421" s="1438">
        <v>0</v>
      </c>
    </row>
    <row r="422" spans="1:22" ht="15" x14ac:dyDescent="0.25">
      <c r="A422" s="1298" t="s">
        <v>809</v>
      </c>
      <c r="B422" s="1290" t="s">
        <v>813</v>
      </c>
      <c r="C422" s="1290" t="s">
        <v>37</v>
      </c>
      <c r="D422" s="1433">
        <v>74</v>
      </c>
      <c r="E422" s="1433">
        <v>72</v>
      </c>
      <c r="F422" s="1433">
        <v>61</v>
      </c>
      <c r="G422" s="1433">
        <v>39</v>
      </c>
      <c r="H422" s="1433">
        <v>38</v>
      </c>
      <c r="I422" s="1433">
        <v>37</v>
      </c>
      <c r="J422" s="1433">
        <v>23</v>
      </c>
      <c r="K422" s="1433">
        <v>26</v>
      </c>
      <c r="L422" s="1433">
        <v>26</v>
      </c>
      <c r="M422" s="1433">
        <v>13</v>
      </c>
      <c r="N422" s="1433">
        <v>16</v>
      </c>
      <c r="O422" s="1433">
        <v>16</v>
      </c>
      <c r="P422" s="1433">
        <v>16</v>
      </c>
      <c r="Q422" s="1433">
        <v>15</v>
      </c>
      <c r="R422" s="1433">
        <v>15</v>
      </c>
      <c r="S422" s="1433">
        <v>14</v>
      </c>
      <c r="T422" s="1433">
        <v>14</v>
      </c>
      <c r="U422" s="1433">
        <v>0</v>
      </c>
      <c r="V422" s="1438">
        <v>0</v>
      </c>
    </row>
    <row r="423" spans="1:22" ht="15" x14ac:dyDescent="0.25">
      <c r="A423" s="1298" t="s">
        <v>809</v>
      </c>
      <c r="B423" s="1290" t="s">
        <v>813</v>
      </c>
      <c r="C423" s="1290" t="s">
        <v>38</v>
      </c>
      <c r="D423" s="1433">
        <v>20</v>
      </c>
      <c r="E423" s="1433">
        <v>21</v>
      </c>
      <c r="F423" s="1433">
        <v>17</v>
      </c>
      <c r="G423" s="1433">
        <v>15</v>
      </c>
      <c r="H423" s="1433">
        <v>15</v>
      </c>
      <c r="I423" s="1433">
        <v>15</v>
      </c>
      <c r="J423" s="1433">
        <v>17</v>
      </c>
      <c r="K423" s="1433">
        <v>17</v>
      </c>
      <c r="L423" s="1433">
        <v>13</v>
      </c>
      <c r="M423" s="1433">
        <v>13</v>
      </c>
      <c r="N423" s="1433">
        <v>8</v>
      </c>
      <c r="O423" s="1433">
        <v>8</v>
      </c>
      <c r="P423" s="1433">
        <v>5</v>
      </c>
      <c r="Q423" s="1433">
        <v>5</v>
      </c>
      <c r="R423" s="1433">
        <v>5</v>
      </c>
      <c r="S423" s="1433">
        <v>5</v>
      </c>
      <c r="T423" s="1433">
        <v>3</v>
      </c>
      <c r="U423" s="1433">
        <v>0</v>
      </c>
      <c r="V423" s="1438">
        <v>0</v>
      </c>
    </row>
    <row r="424" spans="1:22" ht="15" x14ac:dyDescent="0.25">
      <c r="A424" s="1298" t="s">
        <v>809</v>
      </c>
      <c r="B424" s="1290" t="s">
        <v>813</v>
      </c>
      <c r="C424" s="1290" t="s">
        <v>39</v>
      </c>
      <c r="D424" s="1433">
        <v>10</v>
      </c>
      <c r="E424" s="1433">
        <v>10</v>
      </c>
      <c r="F424" s="1433">
        <v>10</v>
      </c>
      <c r="G424" s="1433">
        <v>10</v>
      </c>
      <c r="H424" s="1433">
        <v>9</v>
      </c>
      <c r="I424" s="1433">
        <v>9</v>
      </c>
      <c r="J424" s="1433">
        <v>4</v>
      </c>
      <c r="K424" s="1433">
        <v>4</v>
      </c>
      <c r="L424" s="1433">
        <v>3</v>
      </c>
      <c r="M424" s="1433">
        <v>3</v>
      </c>
      <c r="N424" s="1433">
        <v>3</v>
      </c>
      <c r="O424" s="1433">
        <v>3</v>
      </c>
      <c r="P424" s="1433">
        <v>3</v>
      </c>
      <c r="Q424" s="1433">
        <v>3</v>
      </c>
      <c r="R424" s="1433">
        <v>3</v>
      </c>
      <c r="S424" s="1433">
        <v>3</v>
      </c>
      <c r="T424" s="1433">
        <v>3</v>
      </c>
      <c r="U424" s="1433">
        <v>0</v>
      </c>
      <c r="V424" s="1438">
        <v>0</v>
      </c>
    </row>
    <row r="425" spans="1:22" ht="15" x14ac:dyDescent="0.25">
      <c r="A425" s="1298" t="s">
        <v>809</v>
      </c>
      <c r="B425" s="1290" t="s">
        <v>813</v>
      </c>
      <c r="C425" s="1290" t="s">
        <v>40</v>
      </c>
      <c r="D425" s="1433">
        <v>2</v>
      </c>
      <c r="E425" s="1433">
        <v>2</v>
      </c>
      <c r="F425" s="1433">
        <v>2</v>
      </c>
      <c r="G425" s="1433">
        <v>2</v>
      </c>
      <c r="H425" s="1433">
        <v>2</v>
      </c>
      <c r="I425" s="1433">
        <v>2</v>
      </c>
      <c r="J425" s="1433">
        <v>2</v>
      </c>
      <c r="K425" s="1433">
        <v>2</v>
      </c>
      <c r="L425" s="1433">
        <v>2</v>
      </c>
      <c r="M425" s="1433">
        <v>2</v>
      </c>
      <c r="N425" s="1433">
        <v>2</v>
      </c>
      <c r="O425" s="1433">
        <v>2</v>
      </c>
      <c r="P425" s="1433">
        <v>2</v>
      </c>
      <c r="Q425" s="1433">
        <v>2</v>
      </c>
      <c r="R425" s="1433">
        <v>2</v>
      </c>
      <c r="S425" s="1433">
        <v>2</v>
      </c>
      <c r="T425" s="1433">
        <v>1</v>
      </c>
      <c r="U425" s="1433">
        <v>0</v>
      </c>
      <c r="V425" s="1438">
        <v>0</v>
      </c>
    </row>
    <row r="426" spans="1:22" ht="15" x14ac:dyDescent="0.25">
      <c r="A426" s="1298" t="s">
        <v>809</v>
      </c>
      <c r="B426" s="1290" t="s">
        <v>813</v>
      </c>
      <c r="C426" s="1290" t="s">
        <v>59</v>
      </c>
      <c r="D426" s="1433">
        <v>430</v>
      </c>
      <c r="E426" s="1433">
        <v>416</v>
      </c>
      <c r="F426" s="1433">
        <v>388</v>
      </c>
      <c r="G426" s="1433">
        <v>353</v>
      </c>
      <c r="H426" s="1433">
        <v>375</v>
      </c>
      <c r="I426" s="1433">
        <v>416</v>
      </c>
      <c r="J426" s="1433">
        <v>480</v>
      </c>
      <c r="K426" s="1433">
        <v>535</v>
      </c>
      <c r="L426" s="1433">
        <v>543</v>
      </c>
      <c r="M426" s="1433">
        <v>577</v>
      </c>
      <c r="N426" s="1433">
        <v>596</v>
      </c>
      <c r="O426" s="1433">
        <v>678</v>
      </c>
      <c r="P426" s="1433">
        <v>688</v>
      </c>
      <c r="Q426" s="1433">
        <v>673</v>
      </c>
      <c r="R426" s="1433">
        <v>678</v>
      </c>
      <c r="S426" s="1433">
        <v>675</v>
      </c>
      <c r="T426" s="1433">
        <v>672</v>
      </c>
      <c r="U426" s="1433">
        <v>0</v>
      </c>
      <c r="V426" s="1438">
        <v>0</v>
      </c>
    </row>
    <row r="427" spans="1:22" ht="15" x14ac:dyDescent="0.25">
      <c r="A427" s="1298" t="s">
        <v>809</v>
      </c>
      <c r="B427" s="1290" t="s">
        <v>813</v>
      </c>
      <c r="C427" s="1290" t="s">
        <v>754</v>
      </c>
      <c r="D427" s="1433">
        <v>430</v>
      </c>
      <c r="E427" s="1433">
        <v>343</v>
      </c>
      <c r="F427" s="1433">
        <v>307</v>
      </c>
      <c r="G427" s="1433">
        <v>243</v>
      </c>
      <c r="H427" s="1433">
        <v>242</v>
      </c>
      <c r="I427" s="1433">
        <v>250</v>
      </c>
      <c r="J427" s="1433">
        <v>280</v>
      </c>
      <c r="K427" s="1433">
        <v>295</v>
      </c>
      <c r="L427" s="1433">
        <v>289</v>
      </c>
      <c r="M427" s="1433">
        <v>283</v>
      </c>
      <c r="N427" s="1433">
        <v>233</v>
      </c>
      <c r="O427" s="1433">
        <v>264</v>
      </c>
      <c r="P427" s="1433">
        <v>251</v>
      </c>
      <c r="Q427" s="1433">
        <v>201</v>
      </c>
      <c r="R427" s="1433">
        <v>146</v>
      </c>
      <c r="S427" s="1433">
        <v>96</v>
      </c>
      <c r="T427" s="1433">
        <v>92</v>
      </c>
      <c r="U427" s="1433">
        <v>0</v>
      </c>
      <c r="V427" s="1438">
        <v>0</v>
      </c>
    </row>
    <row r="428" spans="1:22" ht="15" x14ac:dyDescent="0.25">
      <c r="A428" s="1298" t="s">
        <v>809</v>
      </c>
      <c r="B428" s="1290" t="s">
        <v>814</v>
      </c>
      <c r="C428" s="1290" t="s">
        <v>49</v>
      </c>
      <c r="D428" s="1433">
        <v>0</v>
      </c>
      <c r="E428" s="1433">
        <v>20</v>
      </c>
      <c r="F428" s="1433">
        <v>25</v>
      </c>
      <c r="G428" s="1433">
        <v>38</v>
      </c>
      <c r="H428" s="1433">
        <v>48</v>
      </c>
      <c r="I428" s="1433">
        <v>64</v>
      </c>
      <c r="J428" s="1433">
        <v>98</v>
      </c>
      <c r="K428" s="1433">
        <v>138</v>
      </c>
      <c r="L428" s="1433">
        <v>167</v>
      </c>
      <c r="M428" s="1433">
        <v>203</v>
      </c>
      <c r="N428" s="1433">
        <v>232</v>
      </c>
      <c r="O428" s="1433">
        <v>255</v>
      </c>
      <c r="P428" s="1433">
        <v>288</v>
      </c>
      <c r="Q428" s="1433">
        <v>309</v>
      </c>
      <c r="R428" s="1433">
        <v>312</v>
      </c>
      <c r="S428" s="1433">
        <v>340</v>
      </c>
      <c r="T428" s="1433">
        <v>341</v>
      </c>
      <c r="U428" s="1433">
        <v>349</v>
      </c>
      <c r="V428" s="1438">
        <v>359</v>
      </c>
    </row>
    <row r="429" spans="1:22" ht="15" x14ac:dyDescent="0.25">
      <c r="A429" s="1298" t="s">
        <v>809</v>
      </c>
      <c r="B429" s="1290" t="s">
        <v>814</v>
      </c>
      <c r="C429" s="1290" t="s">
        <v>35</v>
      </c>
      <c r="D429" s="1433">
        <v>125</v>
      </c>
      <c r="E429" s="1433">
        <v>110</v>
      </c>
      <c r="F429" s="1433">
        <v>131</v>
      </c>
      <c r="G429" s="1433">
        <v>148</v>
      </c>
      <c r="H429" s="1433">
        <v>166</v>
      </c>
      <c r="I429" s="1433">
        <v>180</v>
      </c>
      <c r="J429" s="1433">
        <v>170</v>
      </c>
      <c r="K429" s="1433">
        <v>160</v>
      </c>
      <c r="L429" s="1433">
        <v>162</v>
      </c>
      <c r="M429" s="1433">
        <v>147</v>
      </c>
      <c r="N429" s="1433">
        <v>143</v>
      </c>
      <c r="O429" s="1433">
        <v>142</v>
      </c>
      <c r="P429" s="1433">
        <v>117</v>
      </c>
      <c r="Q429" s="1433">
        <v>93</v>
      </c>
      <c r="R429" s="1433">
        <v>94</v>
      </c>
      <c r="S429" s="1433">
        <v>76</v>
      </c>
      <c r="T429" s="1433">
        <v>120</v>
      </c>
      <c r="U429" s="1433">
        <v>147</v>
      </c>
      <c r="V429" s="1438">
        <v>134</v>
      </c>
    </row>
    <row r="430" spans="1:22" ht="15" x14ac:dyDescent="0.25">
      <c r="A430" s="1298" t="s">
        <v>809</v>
      </c>
      <c r="B430" s="1290" t="s">
        <v>814</v>
      </c>
      <c r="C430" s="1290" t="s">
        <v>36</v>
      </c>
      <c r="D430" s="1433">
        <v>5</v>
      </c>
      <c r="E430" s="1433">
        <v>9</v>
      </c>
      <c r="F430" s="1433">
        <v>10</v>
      </c>
      <c r="G430" s="1433">
        <v>8</v>
      </c>
      <c r="H430" s="1433">
        <v>4</v>
      </c>
      <c r="I430" s="1433">
        <v>5</v>
      </c>
      <c r="J430" s="1433">
        <v>4</v>
      </c>
      <c r="K430" s="1433">
        <v>5</v>
      </c>
      <c r="L430" s="1433">
        <v>6</v>
      </c>
      <c r="M430" s="1433">
        <v>7</v>
      </c>
      <c r="N430" s="1433">
        <v>5</v>
      </c>
      <c r="O430" s="1433">
        <v>6</v>
      </c>
      <c r="P430" s="1433">
        <v>6</v>
      </c>
      <c r="Q430" s="1433">
        <v>6</v>
      </c>
      <c r="R430" s="1433">
        <v>6</v>
      </c>
      <c r="S430" s="1433">
        <v>6</v>
      </c>
      <c r="T430" s="1433">
        <v>9</v>
      </c>
      <c r="U430" s="1433">
        <v>10</v>
      </c>
      <c r="V430" s="1438">
        <v>9</v>
      </c>
    </row>
    <row r="431" spans="1:22" ht="15" x14ac:dyDescent="0.25">
      <c r="A431" s="1298" t="s">
        <v>809</v>
      </c>
      <c r="B431" s="1290" t="s">
        <v>814</v>
      </c>
      <c r="C431" s="1290" t="s">
        <v>37</v>
      </c>
      <c r="D431" s="1433">
        <v>29</v>
      </c>
      <c r="E431" s="1433">
        <v>25</v>
      </c>
      <c r="F431" s="1433">
        <v>21</v>
      </c>
      <c r="G431" s="1433">
        <v>16</v>
      </c>
      <c r="H431" s="1433">
        <v>23</v>
      </c>
      <c r="I431" s="1433">
        <v>24</v>
      </c>
      <c r="J431" s="1433">
        <v>17</v>
      </c>
      <c r="K431" s="1433">
        <v>17</v>
      </c>
      <c r="L431" s="1433">
        <v>15</v>
      </c>
      <c r="M431" s="1433">
        <v>15</v>
      </c>
      <c r="N431" s="1433">
        <v>11</v>
      </c>
      <c r="O431" s="1433">
        <v>11</v>
      </c>
      <c r="P431" s="1433">
        <v>8</v>
      </c>
      <c r="Q431" s="1433">
        <v>8</v>
      </c>
      <c r="R431" s="1433">
        <v>10</v>
      </c>
      <c r="S431" s="1433">
        <v>7</v>
      </c>
      <c r="T431" s="1433">
        <v>11</v>
      </c>
      <c r="U431" s="1433">
        <v>13</v>
      </c>
      <c r="V431" s="1438">
        <v>16</v>
      </c>
    </row>
    <row r="432" spans="1:22" ht="15" x14ac:dyDescent="0.25">
      <c r="A432" s="1298" t="s">
        <v>809</v>
      </c>
      <c r="B432" s="1290" t="s">
        <v>814</v>
      </c>
      <c r="C432" s="1290" t="s">
        <v>38</v>
      </c>
      <c r="D432" s="1433">
        <v>9</v>
      </c>
      <c r="E432" s="1433">
        <v>9</v>
      </c>
      <c r="F432" s="1433">
        <v>9</v>
      </c>
      <c r="G432" s="1433">
        <v>8</v>
      </c>
      <c r="H432" s="1433">
        <v>8</v>
      </c>
      <c r="I432" s="1433">
        <v>7</v>
      </c>
      <c r="J432" s="1433">
        <v>10</v>
      </c>
      <c r="K432" s="1433">
        <v>10</v>
      </c>
      <c r="L432" s="1433">
        <v>10</v>
      </c>
      <c r="M432" s="1433">
        <v>10</v>
      </c>
      <c r="N432" s="1433">
        <v>9</v>
      </c>
      <c r="O432" s="1433">
        <v>9</v>
      </c>
      <c r="P432" s="1433">
        <v>8</v>
      </c>
      <c r="Q432" s="1433">
        <v>8</v>
      </c>
      <c r="R432" s="1433">
        <v>9</v>
      </c>
      <c r="S432" s="1433">
        <v>9</v>
      </c>
      <c r="T432" s="1433">
        <v>9</v>
      </c>
      <c r="U432" s="1433">
        <v>8</v>
      </c>
      <c r="V432" s="1438">
        <v>5</v>
      </c>
    </row>
    <row r="433" spans="1:22" ht="15" x14ac:dyDescent="0.25">
      <c r="A433" s="1298" t="s">
        <v>809</v>
      </c>
      <c r="B433" s="1290" t="s">
        <v>814</v>
      </c>
      <c r="C433" s="1290" t="s">
        <v>39</v>
      </c>
      <c r="D433" s="1433">
        <v>3</v>
      </c>
      <c r="E433" s="1433">
        <v>3</v>
      </c>
      <c r="F433" s="1433">
        <v>2</v>
      </c>
      <c r="G433" s="1433">
        <v>2</v>
      </c>
      <c r="H433" s="1433">
        <v>2</v>
      </c>
      <c r="I433" s="1433">
        <v>2</v>
      </c>
      <c r="J433" s="1433">
        <v>1</v>
      </c>
      <c r="K433" s="1433">
        <v>1</v>
      </c>
      <c r="L433" s="1433">
        <v>2</v>
      </c>
      <c r="M433" s="1433">
        <v>2</v>
      </c>
      <c r="N433" s="1433">
        <v>2</v>
      </c>
      <c r="O433" s="1433">
        <v>1</v>
      </c>
      <c r="P433" s="1433">
        <v>3</v>
      </c>
      <c r="Q433" s="1433">
        <v>3</v>
      </c>
      <c r="R433" s="1433">
        <v>3</v>
      </c>
      <c r="S433" s="1433">
        <v>3</v>
      </c>
      <c r="T433" s="1433">
        <v>5</v>
      </c>
      <c r="U433" s="1433">
        <v>5</v>
      </c>
      <c r="V433" s="1438">
        <v>5</v>
      </c>
    </row>
    <row r="434" spans="1:22" ht="15" x14ac:dyDescent="0.25">
      <c r="A434" s="1298" t="s">
        <v>809</v>
      </c>
      <c r="B434" s="1290" t="s">
        <v>814</v>
      </c>
      <c r="C434" s="1290" t="s">
        <v>40</v>
      </c>
      <c r="D434" s="1433">
        <v>2</v>
      </c>
      <c r="E434" s="1433">
        <v>2</v>
      </c>
      <c r="F434" s="1433">
        <v>2</v>
      </c>
      <c r="G434" s="1433">
        <v>2</v>
      </c>
      <c r="H434" s="1433">
        <v>2</v>
      </c>
      <c r="I434" s="1433">
        <v>2</v>
      </c>
      <c r="J434" s="1433">
        <v>2</v>
      </c>
      <c r="K434" s="1433">
        <v>2</v>
      </c>
      <c r="L434" s="1433">
        <v>2</v>
      </c>
      <c r="M434" s="1433">
        <v>2</v>
      </c>
      <c r="N434" s="1433">
        <v>2</v>
      </c>
      <c r="O434" s="1433">
        <v>2</v>
      </c>
      <c r="P434" s="1433">
        <v>2</v>
      </c>
      <c r="Q434" s="1433">
        <v>2</v>
      </c>
      <c r="R434" s="1433">
        <v>2</v>
      </c>
      <c r="S434" s="1433">
        <v>2</v>
      </c>
      <c r="T434" s="1433">
        <v>1</v>
      </c>
      <c r="U434" s="1433">
        <v>1</v>
      </c>
      <c r="V434" s="1438">
        <v>1</v>
      </c>
    </row>
    <row r="435" spans="1:22" ht="15" x14ac:dyDescent="0.25">
      <c r="A435" s="1298" t="s">
        <v>809</v>
      </c>
      <c r="B435" s="1290" t="s">
        <v>814</v>
      </c>
      <c r="C435" s="1290" t="s">
        <v>59</v>
      </c>
      <c r="D435" s="1433">
        <v>173</v>
      </c>
      <c r="E435" s="1433">
        <v>178</v>
      </c>
      <c r="F435" s="1433">
        <v>200</v>
      </c>
      <c r="G435" s="1433">
        <v>222</v>
      </c>
      <c r="H435" s="1433">
        <v>253</v>
      </c>
      <c r="I435" s="1433">
        <v>284</v>
      </c>
      <c r="J435" s="1433">
        <v>302</v>
      </c>
      <c r="K435" s="1433">
        <v>333</v>
      </c>
      <c r="L435" s="1433">
        <v>364</v>
      </c>
      <c r="M435" s="1433">
        <v>386</v>
      </c>
      <c r="N435" s="1433">
        <v>404</v>
      </c>
      <c r="O435" s="1433">
        <v>426</v>
      </c>
      <c r="P435" s="1433">
        <v>432</v>
      </c>
      <c r="Q435" s="1433">
        <v>429</v>
      </c>
      <c r="R435" s="1433">
        <v>436</v>
      </c>
      <c r="S435" s="1433">
        <v>443</v>
      </c>
      <c r="T435" s="1433">
        <v>496</v>
      </c>
      <c r="U435" s="1433">
        <v>533</v>
      </c>
      <c r="V435" s="1438">
        <v>529</v>
      </c>
    </row>
    <row r="436" spans="1:22" ht="15" x14ac:dyDescent="0.25">
      <c r="A436" s="1298" t="s">
        <v>809</v>
      </c>
      <c r="B436" s="1290" t="s">
        <v>814</v>
      </c>
      <c r="C436" s="1290" t="s">
        <v>754</v>
      </c>
      <c r="D436" s="1433">
        <v>173</v>
      </c>
      <c r="E436" s="1433">
        <v>158</v>
      </c>
      <c r="F436" s="1433">
        <v>175</v>
      </c>
      <c r="G436" s="1433">
        <v>184</v>
      </c>
      <c r="H436" s="1433">
        <v>205</v>
      </c>
      <c r="I436" s="1433">
        <v>220</v>
      </c>
      <c r="J436" s="1433">
        <v>204</v>
      </c>
      <c r="K436" s="1433">
        <v>195</v>
      </c>
      <c r="L436" s="1433">
        <v>197</v>
      </c>
      <c r="M436" s="1433">
        <v>183</v>
      </c>
      <c r="N436" s="1433">
        <v>172</v>
      </c>
      <c r="O436" s="1433">
        <v>171</v>
      </c>
      <c r="P436" s="1433">
        <v>144</v>
      </c>
      <c r="Q436" s="1433">
        <v>120</v>
      </c>
      <c r="R436" s="1433">
        <v>124</v>
      </c>
      <c r="S436" s="1433">
        <v>103</v>
      </c>
      <c r="T436" s="1433">
        <v>155</v>
      </c>
      <c r="U436" s="1433">
        <v>184</v>
      </c>
      <c r="V436" s="1438">
        <v>170</v>
      </c>
    </row>
    <row r="437" spans="1:22" ht="15" x14ac:dyDescent="0.25">
      <c r="A437" s="1298" t="s">
        <v>809</v>
      </c>
      <c r="B437" s="1290" t="s">
        <v>815</v>
      </c>
      <c r="C437" s="1290" t="s">
        <v>49</v>
      </c>
      <c r="D437" s="1433">
        <v>0</v>
      </c>
      <c r="E437" s="1433">
        <v>67</v>
      </c>
      <c r="F437" s="1433">
        <v>76</v>
      </c>
      <c r="G437" s="1433">
        <v>109</v>
      </c>
      <c r="H437" s="1433">
        <v>127</v>
      </c>
      <c r="I437" s="1433">
        <v>157</v>
      </c>
      <c r="J437" s="1433">
        <v>204</v>
      </c>
      <c r="K437" s="1433">
        <v>224</v>
      </c>
      <c r="L437" s="1433">
        <v>245</v>
      </c>
      <c r="M437" s="1433">
        <v>264</v>
      </c>
      <c r="N437" s="1433">
        <v>286</v>
      </c>
      <c r="O437" s="1433">
        <v>303</v>
      </c>
      <c r="P437" s="1433">
        <v>269</v>
      </c>
      <c r="Q437" s="1433">
        <v>273</v>
      </c>
      <c r="R437" s="1433">
        <v>321</v>
      </c>
      <c r="S437" s="1433">
        <v>356</v>
      </c>
      <c r="T437" s="1433">
        <v>341</v>
      </c>
      <c r="U437" s="1433">
        <v>345</v>
      </c>
      <c r="V437" s="1438">
        <v>326</v>
      </c>
    </row>
    <row r="438" spans="1:22" ht="15" x14ac:dyDescent="0.25">
      <c r="A438" s="1298" t="s">
        <v>809</v>
      </c>
      <c r="B438" s="1290" t="s">
        <v>815</v>
      </c>
      <c r="C438" s="1290" t="s">
        <v>35</v>
      </c>
      <c r="D438" s="1433">
        <v>219</v>
      </c>
      <c r="E438" s="1433">
        <v>153</v>
      </c>
      <c r="F438" s="1433">
        <v>164</v>
      </c>
      <c r="G438" s="1433">
        <v>134</v>
      </c>
      <c r="H438" s="1433">
        <v>141</v>
      </c>
      <c r="I438" s="1433">
        <v>132</v>
      </c>
      <c r="J438" s="1433">
        <v>100</v>
      </c>
      <c r="K438" s="1433">
        <v>95</v>
      </c>
      <c r="L438" s="1433">
        <v>89</v>
      </c>
      <c r="M438" s="1433">
        <v>95</v>
      </c>
      <c r="N438" s="1433">
        <v>86</v>
      </c>
      <c r="O438" s="1433">
        <v>150</v>
      </c>
      <c r="P438" s="1433">
        <v>131</v>
      </c>
      <c r="Q438" s="1433">
        <v>106</v>
      </c>
      <c r="R438" s="1433">
        <v>92</v>
      </c>
      <c r="S438" s="1433">
        <v>53</v>
      </c>
      <c r="T438" s="1433">
        <v>65</v>
      </c>
      <c r="U438" s="1433">
        <v>72</v>
      </c>
      <c r="V438" s="1438">
        <v>77</v>
      </c>
    </row>
    <row r="439" spans="1:22" ht="15" x14ac:dyDescent="0.25">
      <c r="A439" s="1298" t="s">
        <v>809</v>
      </c>
      <c r="B439" s="1290" t="s">
        <v>815</v>
      </c>
      <c r="C439" s="1290" t="s">
        <v>36</v>
      </c>
      <c r="D439" s="1433">
        <v>4</v>
      </c>
      <c r="E439" s="1433">
        <v>5</v>
      </c>
      <c r="F439" s="1433">
        <v>12</v>
      </c>
      <c r="G439" s="1433">
        <v>11</v>
      </c>
      <c r="H439" s="1433">
        <v>13</v>
      </c>
      <c r="I439" s="1433">
        <v>12</v>
      </c>
      <c r="J439" s="1433">
        <v>12</v>
      </c>
      <c r="K439" s="1433">
        <v>14</v>
      </c>
      <c r="L439" s="1433">
        <v>14</v>
      </c>
      <c r="M439" s="1433">
        <v>14</v>
      </c>
      <c r="N439" s="1433">
        <v>13</v>
      </c>
      <c r="O439" s="1433">
        <v>5</v>
      </c>
      <c r="P439" s="1433">
        <v>4</v>
      </c>
      <c r="Q439" s="1433">
        <v>5</v>
      </c>
      <c r="R439" s="1433">
        <v>5</v>
      </c>
      <c r="S439" s="1433">
        <v>5</v>
      </c>
      <c r="T439" s="1433">
        <v>7</v>
      </c>
      <c r="U439" s="1433">
        <v>8</v>
      </c>
      <c r="V439" s="1438">
        <v>9</v>
      </c>
    </row>
    <row r="440" spans="1:22" ht="15" x14ac:dyDescent="0.25">
      <c r="A440" s="1298" t="s">
        <v>809</v>
      </c>
      <c r="B440" s="1290" t="s">
        <v>815</v>
      </c>
      <c r="C440" s="1290" t="s">
        <v>37</v>
      </c>
      <c r="D440" s="1433">
        <v>23</v>
      </c>
      <c r="E440" s="1433">
        <v>26</v>
      </c>
      <c r="F440" s="1433">
        <v>28</v>
      </c>
      <c r="G440" s="1433">
        <v>24</v>
      </c>
      <c r="H440" s="1433">
        <v>19</v>
      </c>
      <c r="I440" s="1433">
        <v>18</v>
      </c>
      <c r="J440" s="1433">
        <v>12</v>
      </c>
      <c r="K440" s="1433">
        <v>11</v>
      </c>
      <c r="L440" s="1433">
        <v>14</v>
      </c>
      <c r="M440" s="1433">
        <v>7</v>
      </c>
      <c r="N440" s="1433">
        <v>7</v>
      </c>
      <c r="O440" s="1433">
        <v>6</v>
      </c>
      <c r="P440" s="1433">
        <v>8</v>
      </c>
      <c r="Q440" s="1433">
        <v>8</v>
      </c>
      <c r="R440" s="1433">
        <v>9</v>
      </c>
      <c r="S440" s="1433">
        <v>8</v>
      </c>
      <c r="T440" s="1433">
        <v>9</v>
      </c>
      <c r="U440" s="1433">
        <v>10</v>
      </c>
      <c r="V440" s="1438">
        <v>6</v>
      </c>
    </row>
    <row r="441" spans="1:22" ht="15" x14ac:dyDescent="0.25">
      <c r="A441" s="1298" t="s">
        <v>809</v>
      </c>
      <c r="B441" s="1290" t="s">
        <v>815</v>
      </c>
      <c r="C441" s="1290" t="s">
        <v>38</v>
      </c>
      <c r="D441" s="1433">
        <v>5</v>
      </c>
      <c r="E441" s="1433">
        <v>8</v>
      </c>
      <c r="F441" s="1433">
        <v>8</v>
      </c>
      <c r="G441" s="1433">
        <v>8</v>
      </c>
      <c r="H441" s="1433">
        <v>8</v>
      </c>
      <c r="I441" s="1433">
        <v>8</v>
      </c>
      <c r="J441" s="1433">
        <v>9</v>
      </c>
      <c r="K441" s="1433">
        <v>9</v>
      </c>
      <c r="L441" s="1433">
        <v>8</v>
      </c>
      <c r="M441" s="1433">
        <v>9</v>
      </c>
      <c r="N441" s="1433">
        <v>9</v>
      </c>
      <c r="O441" s="1433">
        <v>8</v>
      </c>
      <c r="P441" s="1433">
        <v>6</v>
      </c>
      <c r="Q441" s="1433">
        <v>6</v>
      </c>
      <c r="R441" s="1433">
        <v>6</v>
      </c>
      <c r="S441" s="1433">
        <v>7</v>
      </c>
      <c r="T441" s="1433">
        <v>7</v>
      </c>
      <c r="U441" s="1433">
        <v>7</v>
      </c>
      <c r="V441" s="1438">
        <v>8</v>
      </c>
    </row>
    <row r="442" spans="1:22" ht="15" x14ac:dyDescent="0.25">
      <c r="A442" s="1298" t="s">
        <v>809</v>
      </c>
      <c r="B442" s="1290" t="s">
        <v>815</v>
      </c>
      <c r="C442" s="1290" t="s">
        <v>39</v>
      </c>
      <c r="D442" s="1433">
        <v>0</v>
      </c>
      <c r="E442" s="1433">
        <v>0</v>
      </c>
      <c r="F442" s="1433">
        <v>0</v>
      </c>
      <c r="G442" s="1433">
        <v>0</v>
      </c>
      <c r="H442" s="1433">
        <v>0</v>
      </c>
      <c r="I442" s="1433">
        <v>0</v>
      </c>
      <c r="J442" s="1433">
        <v>1</v>
      </c>
      <c r="K442" s="1433">
        <v>1</v>
      </c>
      <c r="L442" s="1433">
        <v>1</v>
      </c>
      <c r="M442" s="1433">
        <v>1</v>
      </c>
      <c r="N442" s="1433">
        <v>1</v>
      </c>
      <c r="O442" s="1433">
        <v>1</v>
      </c>
      <c r="P442" s="1433">
        <v>1</v>
      </c>
      <c r="Q442" s="1433">
        <v>1</v>
      </c>
      <c r="R442" s="1433">
        <v>2</v>
      </c>
      <c r="S442" s="1433">
        <v>2</v>
      </c>
      <c r="T442" s="1433">
        <v>2</v>
      </c>
      <c r="U442" s="1433">
        <v>3</v>
      </c>
      <c r="V442" s="1438">
        <v>2</v>
      </c>
    </row>
    <row r="443" spans="1:22" ht="15" x14ac:dyDescent="0.25">
      <c r="A443" s="1298" t="s">
        <v>809</v>
      </c>
      <c r="B443" s="1290" t="s">
        <v>815</v>
      </c>
      <c r="C443" s="1290" t="s">
        <v>40</v>
      </c>
      <c r="D443" s="1433">
        <v>2</v>
      </c>
      <c r="E443" s="1433">
        <v>2</v>
      </c>
      <c r="F443" s="1433">
        <v>2</v>
      </c>
      <c r="G443" s="1433">
        <v>2</v>
      </c>
      <c r="H443" s="1433">
        <v>2</v>
      </c>
      <c r="I443" s="1433">
        <v>2</v>
      </c>
      <c r="J443" s="1433">
        <v>1</v>
      </c>
      <c r="K443" s="1433">
        <v>1</v>
      </c>
      <c r="L443" s="1433">
        <v>1</v>
      </c>
      <c r="M443" s="1433">
        <v>1</v>
      </c>
      <c r="N443" s="1433">
        <v>1</v>
      </c>
      <c r="O443" s="1433">
        <v>1</v>
      </c>
      <c r="P443" s="1433">
        <v>1</v>
      </c>
      <c r="Q443" s="1433">
        <v>1</v>
      </c>
      <c r="R443" s="1433">
        <v>1</v>
      </c>
      <c r="S443" s="1433">
        <v>1</v>
      </c>
      <c r="T443" s="1433">
        <v>1</v>
      </c>
      <c r="U443" s="1433">
        <v>1</v>
      </c>
      <c r="V443" s="1438">
        <v>1</v>
      </c>
    </row>
    <row r="444" spans="1:22" ht="15" x14ac:dyDescent="0.25">
      <c r="A444" s="1298" t="s">
        <v>809</v>
      </c>
      <c r="B444" s="1290" t="s">
        <v>815</v>
      </c>
      <c r="C444" s="1290" t="s">
        <v>59</v>
      </c>
      <c r="D444" s="1433">
        <v>253</v>
      </c>
      <c r="E444" s="1433">
        <v>261</v>
      </c>
      <c r="F444" s="1433">
        <v>290</v>
      </c>
      <c r="G444" s="1433">
        <v>288</v>
      </c>
      <c r="H444" s="1433">
        <v>310</v>
      </c>
      <c r="I444" s="1433">
        <v>329</v>
      </c>
      <c r="J444" s="1433">
        <v>339</v>
      </c>
      <c r="K444" s="1433">
        <v>355</v>
      </c>
      <c r="L444" s="1433">
        <v>372</v>
      </c>
      <c r="M444" s="1433">
        <v>391</v>
      </c>
      <c r="N444" s="1433">
        <v>403</v>
      </c>
      <c r="O444" s="1433">
        <v>474</v>
      </c>
      <c r="P444" s="1433">
        <v>420</v>
      </c>
      <c r="Q444" s="1433">
        <v>400</v>
      </c>
      <c r="R444" s="1433">
        <v>436</v>
      </c>
      <c r="S444" s="1433">
        <v>432</v>
      </c>
      <c r="T444" s="1433">
        <v>432</v>
      </c>
      <c r="U444" s="1433">
        <v>446</v>
      </c>
      <c r="V444" s="1438">
        <v>429</v>
      </c>
    </row>
    <row r="445" spans="1:22" ht="15" x14ac:dyDescent="0.25">
      <c r="A445" s="1298" t="s">
        <v>809</v>
      </c>
      <c r="B445" s="1290" t="s">
        <v>815</v>
      </c>
      <c r="C445" s="1290" t="s">
        <v>754</v>
      </c>
      <c r="D445" s="1433">
        <v>253</v>
      </c>
      <c r="E445" s="1433">
        <v>194</v>
      </c>
      <c r="F445" s="1433">
        <v>214</v>
      </c>
      <c r="G445" s="1433">
        <v>179</v>
      </c>
      <c r="H445" s="1433">
        <v>183</v>
      </c>
      <c r="I445" s="1433">
        <v>172</v>
      </c>
      <c r="J445" s="1433">
        <v>135</v>
      </c>
      <c r="K445" s="1433">
        <v>131</v>
      </c>
      <c r="L445" s="1433">
        <v>127</v>
      </c>
      <c r="M445" s="1433">
        <v>127</v>
      </c>
      <c r="N445" s="1433">
        <v>117</v>
      </c>
      <c r="O445" s="1433">
        <v>171</v>
      </c>
      <c r="P445" s="1433">
        <v>151</v>
      </c>
      <c r="Q445" s="1433">
        <v>127</v>
      </c>
      <c r="R445" s="1433">
        <v>115</v>
      </c>
      <c r="S445" s="1433">
        <v>76</v>
      </c>
      <c r="T445" s="1433">
        <v>91</v>
      </c>
      <c r="U445" s="1433">
        <v>101</v>
      </c>
      <c r="V445" s="1438">
        <v>103</v>
      </c>
    </row>
    <row r="446" spans="1:22" ht="15" x14ac:dyDescent="0.25">
      <c r="A446" s="1298" t="s">
        <v>809</v>
      </c>
      <c r="B446" s="1290" t="s">
        <v>816</v>
      </c>
      <c r="C446" s="1290" t="s">
        <v>49</v>
      </c>
      <c r="D446" s="1433">
        <v>0</v>
      </c>
      <c r="E446" s="1433">
        <v>31</v>
      </c>
      <c r="F446" s="1433">
        <v>34</v>
      </c>
      <c r="G446" s="1433">
        <v>70</v>
      </c>
      <c r="H446" s="1433">
        <v>88</v>
      </c>
      <c r="I446" s="1433">
        <v>49</v>
      </c>
      <c r="J446" s="1433">
        <v>68</v>
      </c>
      <c r="K446" s="1433">
        <v>67</v>
      </c>
      <c r="L446" s="1433">
        <v>75</v>
      </c>
      <c r="M446" s="1433">
        <v>64</v>
      </c>
      <c r="N446" s="1433">
        <v>68</v>
      </c>
      <c r="O446" s="1433">
        <v>70</v>
      </c>
      <c r="P446" s="1433">
        <v>72</v>
      </c>
      <c r="Q446" s="1433">
        <v>83</v>
      </c>
      <c r="R446" s="1433">
        <v>95</v>
      </c>
      <c r="S446" s="1433">
        <v>115</v>
      </c>
      <c r="T446" s="1433">
        <v>113</v>
      </c>
      <c r="U446" s="1433">
        <v>108</v>
      </c>
      <c r="V446" s="1438">
        <v>97</v>
      </c>
    </row>
    <row r="447" spans="1:22" ht="15" x14ac:dyDescent="0.25">
      <c r="A447" s="1298" t="s">
        <v>809</v>
      </c>
      <c r="B447" s="1290" t="s">
        <v>816</v>
      </c>
      <c r="C447" s="1290" t="s">
        <v>35</v>
      </c>
      <c r="D447" s="1433">
        <v>93</v>
      </c>
      <c r="E447" s="1433">
        <v>64</v>
      </c>
      <c r="F447" s="1433">
        <v>75</v>
      </c>
      <c r="G447" s="1433">
        <v>110</v>
      </c>
      <c r="H447" s="1433">
        <v>96</v>
      </c>
      <c r="I447" s="1433">
        <v>63</v>
      </c>
      <c r="J447" s="1433">
        <v>50</v>
      </c>
      <c r="K447" s="1433">
        <v>57</v>
      </c>
      <c r="L447" s="1433">
        <v>58</v>
      </c>
      <c r="M447" s="1433">
        <v>57</v>
      </c>
      <c r="N447" s="1433">
        <v>56</v>
      </c>
      <c r="O447" s="1433">
        <v>64</v>
      </c>
      <c r="P447" s="1433">
        <v>69</v>
      </c>
      <c r="Q447" s="1433">
        <v>65</v>
      </c>
      <c r="R447" s="1433">
        <v>57</v>
      </c>
      <c r="S447" s="1433">
        <v>45</v>
      </c>
      <c r="T447" s="1433">
        <v>53</v>
      </c>
      <c r="U447" s="1433">
        <v>67</v>
      </c>
      <c r="V447" s="1438">
        <v>64</v>
      </c>
    </row>
    <row r="448" spans="1:22" ht="15" x14ac:dyDescent="0.25">
      <c r="A448" s="1298" t="s">
        <v>809</v>
      </c>
      <c r="B448" s="1290" t="s">
        <v>816</v>
      </c>
      <c r="C448" s="1290" t="s">
        <v>36</v>
      </c>
      <c r="D448" s="1433">
        <v>3</v>
      </c>
      <c r="E448" s="1433">
        <v>3</v>
      </c>
      <c r="F448" s="1433">
        <v>4</v>
      </c>
      <c r="G448" s="1433">
        <v>12</v>
      </c>
      <c r="H448" s="1433">
        <v>12</v>
      </c>
      <c r="I448" s="1433">
        <v>8</v>
      </c>
      <c r="J448" s="1433">
        <v>12</v>
      </c>
      <c r="K448" s="1433">
        <v>9</v>
      </c>
      <c r="L448" s="1433">
        <v>8</v>
      </c>
      <c r="M448" s="1433">
        <v>5</v>
      </c>
      <c r="N448" s="1433">
        <v>6</v>
      </c>
      <c r="O448" s="1433">
        <v>3</v>
      </c>
      <c r="P448" s="1433">
        <v>3</v>
      </c>
      <c r="Q448" s="1433">
        <v>3</v>
      </c>
      <c r="R448" s="1433">
        <v>3</v>
      </c>
      <c r="S448" s="1433">
        <v>2</v>
      </c>
      <c r="T448" s="1433">
        <v>3</v>
      </c>
      <c r="U448" s="1433">
        <v>6</v>
      </c>
      <c r="V448" s="1438">
        <v>5</v>
      </c>
    </row>
    <row r="449" spans="1:22" ht="15" x14ac:dyDescent="0.25">
      <c r="A449" s="1298" t="s">
        <v>809</v>
      </c>
      <c r="B449" s="1290" t="s">
        <v>816</v>
      </c>
      <c r="C449" s="1290" t="s">
        <v>37</v>
      </c>
      <c r="D449" s="1433">
        <v>19</v>
      </c>
      <c r="E449" s="1433">
        <v>19</v>
      </c>
      <c r="F449" s="1433">
        <v>16</v>
      </c>
      <c r="G449" s="1433">
        <v>22</v>
      </c>
      <c r="H449" s="1433">
        <v>23</v>
      </c>
      <c r="I449" s="1433">
        <v>14</v>
      </c>
      <c r="J449" s="1433">
        <v>14</v>
      </c>
      <c r="K449" s="1433">
        <v>12</v>
      </c>
      <c r="L449" s="1433">
        <v>13</v>
      </c>
      <c r="M449" s="1433">
        <v>7</v>
      </c>
      <c r="N449" s="1433">
        <v>6</v>
      </c>
      <c r="O449" s="1433">
        <v>7</v>
      </c>
      <c r="P449" s="1433">
        <v>8</v>
      </c>
      <c r="Q449" s="1433">
        <v>10</v>
      </c>
      <c r="R449" s="1433">
        <v>10</v>
      </c>
      <c r="S449" s="1433">
        <v>8</v>
      </c>
      <c r="T449" s="1433">
        <v>10</v>
      </c>
      <c r="U449" s="1433">
        <v>11</v>
      </c>
      <c r="V449" s="1438">
        <v>10</v>
      </c>
    </row>
    <row r="450" spans="1:22" ht="15" x14ac:dyDescent="0.25">
      <c r="A450" s="1298" t="s">
        <v>809</v>
      </c>
      <c r="B450" s="1290" t="s">
        <v>816</v>
      </c>
      <c r="C450" s="1290" t="s">
        <v>38</v>
      </c>
      <c r="D450" s="1433">
        <v>8</v>
      </c>
      <c r="E450" s="1433">
        <v>8</v>
      </c>
      <c r="F450" s="1433">
        <v>7</v>
      </c>
      <c r="G450" s="1433">
        <v>11</v>
      </c>
      <c r="H450" s="1433">
        <v>9</v>
      </c>
      <c r="I450" s="1433">
        <v>6</v>
      </c>
      <c r="J450" s="1433">
        <v>2</v>
      </c>
      <c r="K450" s="1433">
        <v>2</v>
      </c>
      <c r="L450" s="1433">
        <v>2</v>
      </c>
      <c r="M450" s="1433">
        <v>2</v>
      </c>
      <c r="N450" s="1433">
        <v>2</v>
      </c>
      <c r="O450" s="1433">
        <v>2</v>
      </c>
      <c r="P450" s="1433">
        <v>2</v>
      </c>
      <c r="Q450" s="1433">
        <v>2</v>
      </c>
      <c r="R450" s="1433">
        <v>2</v>
      </c>
      <c r="S450" s="1433">
        <v>1</v>
      </c>
      <c r="T450" s="1433">
        <v>2</v>
      </c>
      <c r="U450" s="1433">
        <v>2</v>
      </c>
      <c r="V450" s="1438">
        <v>2</v>
      </c>
    </row>
    <row r="451" spans="1:22" ht="15" x14ac:dyDescent="0.25">
      <c r="A451" s="1298" t="s">
        <v>809</v>
      </c>
      <c r="B451" s="1290" t="s">
        <v>816</v>
      </c>
      <c r="C451" s="1290" t="s">
        <v>39</v>
      </c>
      <c r="D451" s="1433">
        <v>1</v>
      </c>
      <c r="E451" s="1433">
        <v>1</v>
      </c>
      <c r="F451" s="1433">
        <v>1</v>
      </c>
      <c r="G451" s="1433">
        <v>2</v>
      </c>
      <c r="H451" s="1433">
        <v>3</v>
      </c>
      <c r="I451" s="1433">
        <v>3</v>
      </c>
      <c r="J451" s="1433">
        <v>2</v>
      </c>
      <c r="K451" s="1433">
        <v>2</v>
      </c>
      <c r="L451" s="1433">
        <v>2</v>
      </c>
      <c r="M451" s="1433">
        <v>2</v>
      </c>
      <c r="N451" s="1433">
        <v>2</v>
      </c>
      <c r="O451" s="1433">
        <v>2</v>
      </c>
      <c r="P451" s="1433">
        <v>2</v>
      </c>
      <c r="Q451" s="1433">
        <v>2</v>
      </c>
      <c r="R451" s="1433">
        <v>2</v>
      </c>
      <c r="S451" s="1433">
        <v>2</v>
      </c>
      <c r="T451" s="1433">
        <v>3</v>
      </c>
      <c r="U451" s="1433">
        <v>2</v>
      </c>
      <c r="V451" s="1438">
        <v>2</v>
      </c>
    </row>
    <row r="452" spans="1:22" ht="15" x14ac:dyDescent="0.25">
      <c r="A452" s="1298" t="s">
        <v>809</v>
      </c>
      <c r="B452" s="1290" t="s">
        <v>816</v>
      </c>
      <c r="C452" s="1290" t="s">
        <v>40</v>
      </c>
      <c r="D452" s="1433">
        <v>1</v>
      </c>
      <c r="E452" s="1433">
        <v>1</v>
      </c>
      <c r="F452" s="1433">
        <v>1</v>
      </c>
      <c r="G452" s="1433">
        <v>1</v>
      </c>
      <c r="H452" s="1433">
        <v>1</v>
      </c>
      <c r="I452" s="1433">
        <v>1</v>
      </c>
      <c r="J452" s="1433">
        <v>1</v>
      </c>
      <c r="K452" s="1433">
        <v>1</v>
      </c>
      <c r="L452" s="1433">
        <v>1</v>
      </c>
      <c r="M452" s="1433">
        <v>1</v>
      </c>
      <c r="N452" s="1433">
        <v>1</v>
      </c>
      <c r="O452" s="1433">
        <v>1</v>
      </c>
      <c r="P452" s="1433">
        <v>1</v>
      </c>
      <c r="Q452" s="1433">
        <v>1</v>
      </c>
      <c r="R452" s="1433">
        <v>1</v>
      </c>
      <c r="S452" s="1433">
        <v>1</v>
      </c>
      <c r="T452" s="1433">
        <v>1</v>
      </c>
      <c r="U452" s="1433">
        <v>1</v>
      </c>
      <c r="V452" s="1438">
        <v>1</v>
      </c>
    </row>
    <row r="453" spans="1:22" ht="15" x14ac:dyDescent="0.25">
      <c r="A453" s="1298" t="s">
        <v>809</v>
      </c>
      <c r="B453" s="1290" t="s">
        <v>816</v>
      </c>
      <c r="C453" s="1290" t="s">
        <v>59</v>
      </c>
      <c r="D453" s="1433">
        <v>125</v>
      </c>
      <c r="E453" s="1433">
        <v>127</v>
      </c>
      <c r="F453" s="1433">
        <v>138</v>
      </c>
      <c r="G453" s="1433">
        <v>228</v>
      </c>
      <c r="H453" s="1433">
        <v>232</v>
      </c>
      <c r="I453" s="1433">
        <v>144</v>
      </c>
      <c r="J453" s="1433">
        <v>149</v>
      </c>
      <c r="K453" s="1433">
        <v>150</v>
      </c>
      <c r="L453" s="1433">
        <v>159</v>
      </c>
      <c r="M453" s="1433">
        <v>138</v>
      </c>
      <c r="N453" s="1433">
        <v>141</v>
      </c>
      <c r="O453" s="1433">
        <v>149</v>
      </c>
      <c r="P453" s="1433">
        <v>157</v>
      </c>
      <c r="Q453" s="1433">
        <v>166</v>
      </c>
      <c r="R453" s="1433">
        <v>170</v>
      </c>
      <c r="S453" s="1433">
        <v>174</v>
      </c>
      <c r="T453" s="1433">
        <v>185</v>
      </c>
      <c r="U453" s="1433">
        <v>197</v>
      </c>
      <c r="V453" s="1438">
        <v>181</v>
      </c>
    </row>
    <row r="454" spans="1:22" ht="15" x14ac:dyDescent="0.25">
      <c r="A454" s="1298" t="s">
        <v>809</v>
      </c>
      <c r="B454" s="1290" t="s">
        <v>816</v>
      </c>
      <c r="C454" s="1290" t="s">
        <v>754</v>
      </c>
      <c r="D454" s="1433">
        <v>125</v>
      </c>
      <c r="E454" s="1433">
        <v>96</v>
      </c>
      <c r="F454" s="1433">
        <v>104</v>
      </c>
      <c r="G454" s="1433">
        <v>158</v>
      </c>
      <c r="H454" s="1433">
        <v>144</v>
      </c>
      <c r="I454" s="1433">
        <v>95</v>
      </c>
      <c r="J454" s="1433">
        <v>81</v>
      </c>
      <c r="K454" s="1433">
        <v>83</v>
      </c>
      <c r="L454" s="1433">
        <v>84</v>
      </c>
      <c r="M454" s="1433">
        <v>74</v>
      </c>
      <c r="N454" s="1433">
        <v>73</v>
      </c>
      <c r="O454" s="1433">
        <v>79</v>
      </c>
      <c r="P454" s="1433">
        <v>85</v>
      </c>
      <c r="Q454" s="1433">
        <v>83</v>
      </c>
      <c r="R454" s="1433">
        <v>75</v>
      </c>
      <c r="S454" s="1433">
        <v>59</v>
      </c>
      <c r="T454" s="1433">
        <v>72</v>
      </c>
      <c r="U454" s="1433">
        <v>89</v>
      </c>
      <c r="V454" s="1438">
        <v>84</v>
      </c>
    </row>
    <row r="455" spans="1:22" ht="15" x14ac:dyDescent="0.25">
      <c r="A455" s="1298" t="s">
        <v>809</v>
      </c>
      <c r="B455" s="1290" t="s">
        <v>817</v>
      </c>
      <c r="C455" s="1290" t="s">
        <v>49</v>
      </c>
      <c r="D455" s="1433">
        <v>0</v>
      </c>
      <c r="E455" s="1433">
        <v>15</v>
      </c>
      <c r="F455" s="1433">
        <v>13</v>
      </c>
      <c r="G455" s="1433">
        <v>20</v>
      </c>
      <c r="H455" s="1433">
        <v>23</v>
      </c>
      <c r="I455" s="1433">
        <v>20</v>
      </c>
      <c r="J455" s="1433">
        <v>32</v>
      </c>
      <c r="K455" s="1433">
        <v>21</v>
      </c>
      <c r="L455" s="1433">
        <v>26</v>
      </c>
      <c r="M455" s="1433">
        <v>40</v>
      </c>
      <c r="N455" s="1433">
        <v>38</v>
      </c>
      <c r="O455" s="1433">
        <v>34</v>
      </c>
      <c r="P455" s="1433">
        <v>40</v>
      </c>
      <c r="Q455" s="1433">
        <v>41</v>
      </c>
      <c r="R455" s="1433">
        <v>40</v>
      </c>
      <c r="S455" s="1433">
        <v>67</v>
      </c>
      <c r="T455" s="1433">
        <v>59</v>
      </c>
      <c r="U455" s="1433">
        <v>58</v>
      </c>
      <c r="V455" s="1438">
        <v>62</v>
      </c>
    </row>
    <row r="456" spans="1:22" ht="15" x14ac:dyDescent="0.25">
      <c r="A456" s="1298" t="s">
        <v>809</v>
      </c>
      <c r="B456" s="1290" t="s">
        <v>817</v>
      </c>
      <c r="C456" s="1290" t="s">
        <v>35</v>
      </c>
      <c r="D456" s="1433">
        <v>81</v>
      </c>
      <c r="E456" s="1433">
        <v>57</v>
      </c>
      <c r="F456" s="1433">
        <v>53</v>
      </c>
      <c r="G456" s="1433">
        <v>47</v>
      </c>
      <c r="H456" s="1433">
        <v>66</v>
      </c>
      <c r="I456" s="1433">
        <v>75</v>
      </c>
      <c r="J456" s="1433">
        <v>66</v>
      </c>
      <c r="K456" s="1433">
        <v>73</v>
      </c>
      <c r="L456" s="1433">
        <v>69</v>
      </c>
      <c r="M456" s="1433">
        <v>45</v>
      </c>
      <c r="N456" s="1433">
        <v>43</v>
      </c>
      <c r="O456" s="1433">
        <v>54</v>
      </c>
      <c r="P456" s="1433">
        <v>58</v>
      </c>
      <c r="Q456" s="1433">
        <v>57</v>
      </c>
      <c r="R456" s="1433">
        <v>69</v>
      </c>
      <c r="S456" s="1433">
        <v>42</v>
      </c>
      <c r="T456" s="1433">
        <v>41</v>
      </c>
      <c r="U456" s="1433">
        <v>56</v>
      </c>
      <c r="V456" s="1438">
        <v>40</v>
      </c>
    </row>
    <row r="457" spans="1:22" ht="15" x14ac:dyDescent="0.25">
      <c r="A457" s="1298" t="s">
        <v>809</v>
      </c>
      <c r="B457" s="1290" t="s">
        <v>817</v>
      </c>
      <c r="C457" s="1290" t="s">
        <v>36</v>
      </c>
      <c r="D457" s="1433">
        <v>0</v>
      </c>
      <c r="E457" s="1433">
        <v>0</v>
      </c>
      <c r="F457" s="1433">
        <v>0</v>
      </c>
      <c r="G457" s="1433">
        <v>0</v>
      </c>
      <c r="H457" s="1433">
        <v>1</v>
      </c>
      <c r="I457" s="1433">
        <v>1</v>
      </c>
      <c r="J457" s="1433">
        <v>1</v>
      </c>
      <c r="K457" s="1433">
        <v>1</v>
      </c>
      <c r="L457" s="1433">
        <v>2</v>
      </c>
      <c r="M457" s="1433">
        <v>2</v>
      </c>
      <c r="N457" s="1433">
        <v>4</v>
      </c>
      <c r="O457" s="1433">
        <v>3</v>
      </c>
      <c r="P457" s="1433">
        <v>3</v>
      </c>
      <c r="Q457" s="1433">
        <v>3</v>
      </c>
      <c r="R457" s="1433">
        <v>3</v>
      </c>
      <c r="S457" s="1433">
        <v>3</v>
      </c>
      <c r="T457" s="1433">
        <v>3</v>
      </c>
      <c r="U457" s="1433">
        <v>2</v>
      </c>
      <c r="V457" s="1438">
        <v>2</v>
      </c>
    </row>
    <row r="458" spans="1:22" ht="15" x14ac:dyDescent="0.25">
      <c r="A458" s="1298" t="s">
        <v>809</v>
      </c>
      <c r="B458" s="1290" t="s">
        <v>817</v>
      </c>
      <c r="C458" s="1290" t="s">
        <v>37</v>
      </c>
      <c r="D458" s="1433">
        <v>15</v>
      </c>
      <c r="E458" s="1433">
        <v>15</v>
      </c>
      <c r="F458" s="1433">
        <v>8</v>
      </c>
      <c r="G458" s="1433">
        <v>8</v>
      </c>
      <c r="H458" s="1433">
        <v>7</v>
      </c>
      <c r="I458" s="1433">
        <v>8</v>
      </c>
      <c r="J458" s="1433">
        <v>6</v>
      </c>
      <c r="K458" s="1433">
        <v>6</v>
      </c>
      <c r="L458" s="1433">
        <v>6</v>
      </c>
      <c r="M458" s="1433">
        <v>6</v>
      </c>
      <c r="N458" s="1433">
        <v>6</v>
      </c>
      <c r="O458" s="1433">
        <v>6</v>
      </c>
      <c r="P458" s="1433">
        <v>4</v>
      </c>
      <c r="Q458" s="1433">
        <v>4</v>
      </c>
      <c r="R458" s="1433">
        <v>4</v>
      </c>
      <c r="S458" s="1433">
        <v>4</v>
      </c>
      <c r="T458" s="1433">
        <v>4</v>
      </c>
      <c r="U458" s="1433">
        <v>4</v>
      </c>
      <c r="V458" s="1438">
        <v>4</v>
      </c>
    </row>
    <row r="459" spans="1:22" ht="15" x14ac:dyDescent="0.25">
      <c r="A459" s="1298" t="s">
        <v>809</v>
      </c>
      <c r="B459" s="1290" t="s">
        <v>817</v>
      </c>
      <c r="C459" s="1290" t="s">
        <v>38</v>
      </c>
      <c r="D459" s="1433">
        <v>2</v>
      </c>
      <c r="E459" s="1433">
        <v>2</v>
      </c>
      <c r="F459" s="1433">
        <v>1</v>
      </c>
      <c r="G459" s="1433">
        <v>1</v>
      </c>
      <c r="H459" s="1433">
        <v>0</v>
      </c>
      <c r="I459" s="1433">
        <v>0</v>
      </c>
      <c r="J459" s="1433">
        <v>0</v>
      </c>
      <c r="K459" s="1433">
        <v>0</v>
      </c>
      <c r="L459" s="1433">
        <v>0</v>
      </c>
      <c r="M459" s="1433">
        <v>0</v>
      </c>
      <c r="N459" s="1433">
        <v>0</v>
      </c>
      <c r="O459" s="1433">
        <v>0</v>
      </c>
      <c r="P459" s="1433">
        <v>0</v>
      </c>
      <c r="Q459" s="1433">
        <v>0</v>
      </c>
      <c r="R459" s="1433">
        <v>0</v>
      </c>
      <c r="S459" s="1433">
        <v>0</v>
      </c>
      <c r="T459" s="1433">
        <v>0</v>
      </c>
      <c r="U459" s="1433">
        <v>0</v>
      </c>
      <c r="V459" s="1438">
        <v>0</v>
      </c>
    </row>
    <row r="460" spans="1:22" ht="15" x14ac:dyDescent="0.25">
      <c r="A460" s="1298" t="s">
        <v>809</v>
      </c>
      <c r="B460" s="1290" t="s">
        <v>817</v>
      </c>
      <c r="C460" s="1290" t="s">
        <v>39</v>
      </c>
      <c r="D460" s="1433">
        <v>0</v>
      </c>
      <c r="E460" s="1433">
        <v>0</v>
      </c>
      <c r="F460" s="1433">
        <v>0</v>
      </c>
      <c r="G460" s="1433">
        <v>0</v>
      </c>
      <c r="H460" s="1433">
        <v>1</v>
      </c>
      <c r="I460" s="1433">
        <v>1</v>
      </c>
      <c r="J460" s="1433">
        <v>1</v>
      </c>
      <c r="K460" s="1433">
        <v>1</v>
      </c>
      <c r="L460" s="1433">
        <v>1</v>
      </c>
      <c r="M460" s="1433">
        <v>1</v>
      </c>
      <c r="N460" s="1433">
        <v>1</v>
      </c>
      <c r="O460" s="1433">
        <v>1</v>
      </c>
      <c r="P460" s="1433">
        <v>1</v>
      </c>
      <c r="Q460" s="1433">
        <v>1</v>
      </c>
      <c r="R460" s="1433">
        <v>1</v>
      </c>
      <c r="S460" s="1433">
        <v>1</v>
      </c>
      <c r="T460" s="1433">
        <v>1</v>
      </c>
      <c r="U460" s="1433">
        <v>1</v>
      </c>
      <c r="V460" s="1438">
        <v>1</v>
      </c>
    </row>
    <row r="461" spans="1:22" ht="15" x14ac:dyDescent="0.25">
      <c r="A461" s="1298" t="s">
        <v>809</v>
      </c>
      <c r="B461" s="1290" t="s">
        <v>817</v>
      </c>
      <c r="C461" s="1290" t="s">
        <v>59</v>
      </c>
      <c r="D461" s="1433">
        <v>98</v>
      </c>
      <c r="E461" s="1433">
        <v>89</v>
      </c>
      <c r="F461" s="1433">
        <v>75</v>
      </c>
      <c r="G461" s="1433">
        <v>76</v>
      </c>
      <c r="H461" s="1433">
        <v>98</v>
      </c>
      <c r="I461" s="1433">
        <v>105</v>
      </c>
      <c r="J461" s="1433">
        <v>106</v>
      </c>
      <c r="K461" s="1433">
        <v>102</v>
      </c>
      <c r="L461" s="1433">
        <v>104</v>
      </c>
      <c r="M461" s="1433">
        <v>94</v>
      </c>
      <c r="N461" s="1433">
        <v>92</v>
      </c>
      <c r="O461" s="1433">
        <v>98</v>
      </c>
      <c r="P461" s="1433">
        <v>106</v>
      </c>
      <c r="Q461" s="1433">
        <v>106</v>
      </c>
      <c r="R461" s="1433">
        <v>117</v>
      </c>
      <c r="S461" s="1433">
        <v>117</v>
      </c>
      <c r="T461" s="1433">
        <v>108</v>
      </c>
      <c r="U461" s="1433">
        <v>121</v>
      </c>
      <c r="V461" s="1438">
        <v>109</v>
      </c>
    </row>
    <row r="462" spans="1:22" ht="15" x14ac:dyDescent="0.25">
      <c r="A462" s="1298" t="s">
        <v>809</v>
      </c>
      <c r="B462" s="1290" t="s">
        <v>817</v>
      </c>
      <c r="C462" s="1290" t="s">
        <v>754</v>
      </c>
      <c r="D462" s="1433">
        <v>98</v>
      </c>
      <c r="E462" s="1433">
        <v>74</v>
      </c>
      <c r="F462" s="1433">
        <v>62</v>
      </c>
      <c r="G462" s="1433">
        <v>56</v>
      </c>
      <c r="H462" s="1433">
        <v>75</v>
      </c>
      <c r="I462" s="1433">
        <v>85</v>
      </c>
      <c r="J462" s="1433">
        <v>74</v>
      </c>
      <c r="K462" s="1433">
        <v>81</v>
      </c>
      <c r="L462" s="1433">
        <v>78</v>
      </c>
      <c r="M462" s="1433">
        <v>54</v>
      </c>
      <c r="N462" s="1433">
        <v>54</v>
      </c>
      <c r="O462" s="1433">
        <v>64</v>
      </c>
      <c r="P462" s="1433">
        <v>66</v>
      </c>
      <c r="Q462" s="1433">
        <v>65</v>
      </c>
      <c r="R462" s="1433">
        <v>77</v>
      </c>
      <c r="S462" s="1433">
        <v>50</v>
      </c>
      <c r="T462" s="1433">
        <v>49</v>
      </c>
      <c r="U462" s="1433">
        <v>63</v>
      </c>
      <c r="V462" s="1438">
        <v>47</v>
      </c>
    </row>
    <row r="463" spans="1:22" ht="15" x14ac:dyDescent="0.25">
      <c r="A463" s="1298" t="s">
        <v>809</v>
      </c>
      <c r="B463" s="1290" t="s">
        <v>818</v>
      </c>
      <c r="C463" s="1290" t="s">
        <v>49</v>
      </c>
      <c r="D463" s="1433">
        <v>0</v>
      </c>
      <c r="E463" s="1433">
        <v>9</v>
      </c>
      <c r="F463" s="1433">
        <v>11</v>
      </c>
      <c r="G463" s="1433">
        <v>16</v>
      </c>
      <c r="H463" s="1433">
        <v>25</v>
      </c>
      <c r="I463" s="1433">
        <v>28</v>
      </c>
      <c r="J463" s="1433">
        <v>42</v>
      </c>
      <c r="K463" s="1433">
        <v>53</v>
      </c>
      <c r="L463" s="1433">
        <v>75</v>
      </c>
      <c r="M463" s="1433">
        <v>97</v>
      </c>
      <c r="N463" s="1433">
        <v>116</v>
      </c>
      <c r="O463" s="1433">
        <v>104</v>
      </c>
      <c r="P463" s="1433">
        <v>118</v>
      </c>
      <c r="Q463" s="1433">
        <v>124</v>
      </c>
      <c r="R463" s="1433">
        <v>133</v>
      </c>
      <c r="S463" s="1433">
        <v>139</v>
      </c>
      <c r="T463" s="1433">
        <v>138</v>
      </c>
      <c r="U463" s="1433">
        <v>0</v>
      </c>
      <c r="V463" s="1438">
        <v>0</v>
      </c>
    </row>
    <row r="464" spans="1:22" ht="15" x14ac:dyDescent="0.25">
      <c r="A464" s="1298" t="s">
        <v>809</v>
      </c>
      <c r="B464" s="1290" t="s">
        <v>818</v>
      </c>
      <c r="C464" s="1290" t="s">
        <v>35</v>
      </c>
      <c r="D464" s="1433">
        <v>74</v>
      </c>
      <c r="E464" s="1433">
        <v>61</v>
      </c>
      <c r="F464" s="1433">
        <v>72</v>
      </c>
      <c r="G464" s="1433">
        <v>62</v>
      </c>
      <c r="H464" s="1433">
        <v>73</v>
      </c>
      <c r="I464" s="1433">
        <v>91</v>
      </c>
      <c r="J464" s="1433">
        <v>97</v>
      </c>
      <c r="K464" s="1433">
        <v>88</v>
      </c>
      <c r="L464" s="1433">
        <v>73</v>
      </c>
      <c r="M464" s="1433">
        <v>62</v>
      </c>
      <c r="N464" s="1433">
        <v>49</v>
      </c>
      <c r="O464" s="1433">
        <v>56</v>
      </c>
      <c r="P464" s="1433">
        <v>42</v>
      </c>
      <c r="Q464" s="1433">
        <v>31</v>
      </c>
      <c r="R464" s="1433">
        <v>40</v>
      </c>
      <c r="S464" s="1433">
        <v>42</v>
      </c>
      <c r="T464" s="1433">
        <v>36</v>
      </c>
      <c r="U464" s="1433">
        <v>0</v>
      </c>
      <c r="V464" s="1438">
        <v>0</v>
      </c>
    </row>
    <row r="465" spans="1:22" ht="15" x14ac:dyDescent="0.25">
      <c r="A465" s="1298" t="s">
        <v>809</v>
      </c>
      <c r="B465" s="1290" t="s">
        <v>818</v>
      </c>
      <c r="C465" s="1290" t="s">
        <v>36</v>
      </c>
      <c r="D465" s="1433">
        <v>0</v>
      </c>
      <c r="E465" s="1433">
        <v>0</v>
      </c>
      <c r="F465" s="1433">
        <v>0</v>
      </c>
      <c r="G465" s="1433">
        <v>1</v>
      </c>
      <c r="H465" s="1433">
        <v>3</v>
      </c>
      <c r="I465" s="1433">
        <v>3</v>
      </c>
      <c r="J465" s="1433">
        <v>2</v>
      </c>
      <c r="K465" s="1433">
        <v>3</v>
      </c>
      <c r="L465" s="1433">
        <v>3</v>
      </c>
      <c r="M465" s="1433">
        <v>2</v>
      </c>
      <c r="N465" s="1433">
        <v>3</v>
      </c>
      <c r="O465" s="1433">
        <v>3</v>
      </c>
      <c r="P465" s="1433">
        <v>4</v>
      </c>
      <c r="Q465" s="1433">
        <v>4</v>
      </c>
      <c r="R465" s="1433">
        <v>3</v>
      </c>
      <c r="S465" s="1433">
        <v>3</v>
      </c>
      <c r="T465" s="1433">
        <v>5</v>
      </c>
      <c r="U465" s="1433">
        <v>0</v>
      </c>
      <c r="V465" s="1438">
        <v>0</v>
      </c>
    </row>
    <row r="466" spans="1:22" ht="15" x14ac:dyDescent="0.25">
      <c r="A466" s="1298" t="s">
        <v>809</v>
      </c>
      <c r="B466" s="1290" t="s">
        <v>818</v>
      </c>
      <c r="C466" s="1290" t="s">
        <v>37</v>
      </c>
      <c r="D466" s="1433">
        <v>23</v>
      </c>
      <c r="E466" s="1433">
        <v>23</v>
      </c>
      <c r="F466" s="1433">
        <v>19</v>
      </c>
      <c r="G466" s="1433">
        <v>16</v>
      </c>
      <c r="H466" s="1433">
        <v>16</v>
      </c>
      <c r="I466" s="1433">
        <v>16</v>
      </c>
      <c r="J466" s="1433">
        <v>9</v>
      </c>
      <c r="K466" s="1433">
        <v>9</v>
      </c>
      <c r="L466" s="1433">
        <v>9</v>
      </c>
      <c r="M466" s="1433">
        <v>5</v>
      </c>
      <c r="N466" s="1433">
        <v>5</v>
      </c>
      <c r="O466" s="1433">
        <v>5</v>
      </c>
      <c r="P466" s="1433">
        <v>6</v>
      </c>
      <c r="Q466" s="1433">
        <v>7</v>
      </c>
      <c r="R466" s="1433">
        <v>6</v>
      </c>
      <c r="S466" s="1433">
        <v>5</v>
      </c>
      <c r="T466" s="1433">
        <v>6</v>
      </c>
      <c r="U466" s="1433">
        <v>0</v>
      </c>
      <c r="V466" s="1438">
        <v>0</v>
      </c>
    </row>
    <row r="467" spans="1:22" ht="15" x14ac:dyDescent="0.25">
      <c r="A467" s="1298" t="s">
        <v>809</v>
      </c>
      <c r="B467" s="1290" t="s">
        <v>818</v>
      </c>
      <c r="C467" s="1290" t="s">
        <v>38</v>
      </c>
      <c r="D467" s="1433">
        <v>5</v>
      </c>
      <c r="E467" s="1433">
        <v>4</v>
      </c>
      <c r="F467" s="1433">
        <v>6</v>
      </c>
      <c r="G467" s="1433">
        <v>5</v>
      </c>
      <c r="H467" s="1433">
        <v>6</v>
      </c>
      <c r="I467" s="1433">
        <v>5</v>
      </c>
      <c r="J467" s="1433">
        <v>6</v>
      </c>
      <c r="K467" s="1433">
        <v>5</v>
      </c>
      <c r="L467" s="1433">
        <v>4</v>
      </c>
      <c r="M467" s="1433">
        <v>4</v>
      </c>
      <c r="N467" s="1433">
        <v>4</v>
      </c>
      <c r="O467" s="1433">
        <v>4</v>
      </c>
      <c r="P467" s="1433">
        <v>2</v>
      </c>
      <c r="Q467" s="1433">
        <v>2</v>
      </c>
      <c r="R467" s="1433">
        <v>1</v>
      </c>
      <c r="S467" s="1433">
        <v>1</v>
      </c>
      <c r="T467" s="1433">
        <v>1</v>
      </c>
      <c r="U467" s="1433">
        <v>0</v>
      </c>
      <c r="V467" s="1438">
        <v>0</v>
      </c>
    </row>
    <row r="468" spans="1:22" ht="15" x14ac:dyDescent="0.25">
      <c r="A468" s="1298" t="s">
        <v>809</v>
      </c>
      <c r="B468" s="1290" t="s">
        <v>818</v>
      </c>
      <c r="C468" s="1290" t="s">
        <v>39</v>
      </c>
      <c r="D468" s="1433">
        <v>5</v>
      </c>
      <c r="E468" s="1433">
        <v>5</v>
      </c>
      <c r="F468" s="1433">
        <v>4</v>
      </c>
      <c r="G468" s="1433">
        <v>4</v>
      </c>
      <c r="H468" s="1433">
        <v>4</v>
      </c>
      <c r="I468" s="1433">
        <v>4</v>
      </c>
      <c r="J468" s="1433">
        <v>3</v>
      </c>
      <c r="K468" s="1433">
        <v>2</v>
      </c>
      <c r="L468" s="1433">
        <v>2</v>
      </c>
      <c r="M468" s="1433">
        <v>2</v>
      </c>
      <c r="N468" s="1433">
        <v>2</v>
      </c>
      <c r="O468" s="1433">
        <v>1</v>
      </c>
      <c r="P468" s="1433">
        <v>1</v>
      </c>
      <c r="Q468" s="1433">
        <v>2</v>
      </c>
      <c r="R468" s="1433">
        <v>2</v>
      </c>
      <c r="S468" s="1433">
        <v>2</v>
      </c>
      <c r="T468" s="1433">
        <v>2</v>
      </c>
      <c r="U468" s="1433">
        <v>0</v>
      </c>
      <c r="V468" s="1438">
        <v>0</v>
      </c>
    </row>
    <row r="469" spans="1:22" ht="15" x14ac:dyDescent="0.25">
      <c r="A469" s="1298" t="s">
        <v>809</v>
      </c>
      <c r="B469" s="1290" t="s">
        <v>818</v>
      </c>
      <c r="C469" s="1290" t="s">
        <v>40</v>
      </c>
      <c r="D469" s="1433">
        <v>3</v>
      </c>
      <c r="E469" s="1433">
        <v>3</v>
      </c>
      <c r="F469" s="1433">
        <v>3</v>
      </c>
      <c r="G469" s="1433">
        <v>2</v>
      </c>
      <c r="H469" s="1433">
        <v>2</v>
      </c>
      <c r="I469" s="1433">
        <v>1</v>
      </c>
      <c r="J469" s="1433">
        <v>1</v>
      </c>
      <c r="K469" s="1433">
        <v>1</v>
      </c>
      <c r="L469" s="1433">
        <v>1</v>
      </c>
      <c r="M469" s="1433">
        <v>1</v>
      </c>
      <c r="N469" s="1433">
        <v>1</v>
      </c>
      <c r="O469" s="1433">
        <v>1</v>
      </c>
      <c r="P469" s="1433">
        <v>1</v>
      </c>
      <c r="Q469" s="1433">
        <v>1</v>
      </c>
      <c r="R469" s="1433">
        <v>1</v>
      </c>
      <c r="S469" s="1433">
        <v>1</v>
      </c>
      <c r="T469" s="1433">
        <v>1</v>
      </c>
      <c r="U469" s="1433">
        <v>0</v>
      </c>
      <c r="V469" s="1438">
        <v>0</v>
      </c>
    </row>
    <row r="470" spans="1:22" ht="15" x14ac:dyDescent="0.25">
      <c r="A470" s="1298" t="s">
        <v>809</v>
      </c>
      <c r="B470" s="1290" t="s">
        <v>818</v>
      </c>
      <c r="C470" s="1290" t="s">
        <v>59</v>
      </c>
      <c r="D470" s="1433">
        <v>110</v>
      </c>
      <c r="E470" s="1433">
        <v>105</v>
      </c>
      <c r="F470" s="1433">
        <v>115</v>
      </c>
      <c r="G470" s="1433">
        <v>106</v>
      </c>
      <c r="H470" s="1433">
        <v>129</v>
      </c>
      <c r="I470" s="1433">
        <v>148</v>
      </c>
      <c r="J470" s="1433">
        <v>160</v>
      </c>
      <c r="K470" s="1433">
        <v>161</v>
      </c>
      <c r="L470" s="1433">
        <v>167</v>
      </c>
      <c r="M470" s="1433">
        <v>173</v>
      </c>
      <c r="N470" s="1433">
        <v>180</v>
      </c>
      <c r="O470" s="1433">
        <v>174</v>
      </c>
      <c r="P470" s="1433">
        <v>174</v>
      </c>
      <c r="Q470" s="1433">
        <v>171</v>
      </c>
      <c r="R470" s="1433">
        <v>186</v>
      </c>
      <c r="S470" s="1433">
        <v>193</v>
      </c>
      <c r="T470" s="1433">
        <v>189</v>
      </c>
      <c r="U470" s="1433">
        <v>0</v>
      </c>
      <c r="V470" s="1438">
        <v>0</v>
      </c>
    </row>
    <row r="471" spans="1:22" ht="15" x14ac:dyDescent="0.25">
      <c r="A471" s="1298" t="s">
        <v>809</v>
      </c>
      <c r="B471" s="1290" t="s">
        <v>818</v>
      </c>
      <c r="C471" s="1290" t="s">
        <v>754</v>
      </c>
      <c r="D471" s="1433">
        <v>110</v>
      </c>
      <c r="E471" s="1433">
        <v>96</v>
      </c>
      <c r="F471" s="1433">
        <v>104</v>
      </c>
      <c r="G471" s="1433">
        <v>90</v>
      </c>
      <c r="H471" s="1433">
        <v>104</v>
      </c>
      <c r="I471" s="1433">
        <v>120</v>
      </c>
      <c r="J471" s="1433">
        <v>118</v>
      </c>
      <c r="K471" s="1433">
        <v>108</v>
      </c>
      <c r="L471" s="1433">
        <v>92</v>
      </c>
      <c r="M471" s="1433">
        <v>76</v>
      </c>
      <c r="N471" s="1433">
        <v>64</v>
      </c>
      <c r="O471" s="1433">
        <v>70</v>
      </c>
      <c r="P471" s="1433">
        <v>56</v>
      </c>
      <c r="Q471" s="1433">
        <v>47</v>
      </c>
      <c r="R471" s="1433">
        <v>53</v>
      </c>
      <c r="S471" s="1433">
        <v>54</v>
      </c>
      <c r="T471" s="1433">
        <v>51</v>
      </c>
      <c r="U471" s="1433">
        <v>0</v>
      </c>
      <c r="V471" s="1438">
        <v>0</v>
      </c>
    </row>
    <row r="472" spans="1:22" ht="15" x14ac:dyDescent="0.25">
      <c r="A472" s="1298" t="s">
        <v>809</v>
      </c>
      <c r="B472" s="1290" t="s">
        <v>819</v>
      </c>
      <c r="C472" s="1290" t="s">
        <v>49</v>
      </c>
      <c r="D472" s="1433">
        <v>0</v>
      </c>
      <c r="E472" s="1433">
        <v>2</v>
      </c>
      <c r="F472" s="1433">
        <v>3</v>
      </c>
      <c r="G472" s="1433">
        <v>9</v>
      </c>
      <c r="H472" s="1433">
        <v>9</v>
      </c>
      <c r="I472" s="1433">
        <v>47</v>
      </c>
      <c r="J472" s="1433">
        <v>64</v>
      </c>
      <c r="K472" s="1433">
        <v>66</v>
      </c>
      <c r="L472" s="1433">
        <v>93</v>
      </c>
      <c r="M472" s="1433">
        <v>156</v>
      </c>
      <c r="N472" s="1433">
        <v>172</v>
      </c>
      <c r="O472" s="1433">
        <v>193</v>
      </c>
      <c r="P472" s="1433">
        <v>201</v>
      </c>
      <c r="Q472" s="1433">
        <v>202</v>
      </c>
      <c r="R472" s="1433">
        <v>266</v>
      </c>
      <c r="S472" s="1433">
        <v>303</v>
      </c>
      <c r="T472" s="1433">
        <v>294</v>
      </c>
      <c r="U472" s="1433">
        <v>262</v>
      </c>
      <c r="V472" s="1438">
        <v>268</v>
      </c>
    </row>
    <row r="473" spans="1:22" ht="15" x14ac:dyDescent="0.25">
      <c r="A473" s="1298" t="s">
        <v>809</v>
      </c>
      <c r="B473" s="1290" t="s">
        <v>819</v>
      </c>
      <c r="C473" s="1290" t="s">
        <v>35</v>
      </c>
      <c r="D473" s="1433">
        <v>72</v>
      </c>
      <c r="E473" s="1433">
        <v>121</v>
      </c>
      <c r="F473" s="1433">
        <v>109</v>
      </c>
      <c r="G473" s="1433">
        <v>105</v>
      </c>
      <c r="H473" s="1433">
        <v>129</v>
      </c>
      <c r="I473" s="1433">
        <v>151</v>
      </c>
      <c r="J473" s="1433">
        <v>165</v>
      </c>
      <c r="K473" s="1433">
        <v>193</v>
      </c>
      <c r="L473" s="1433">
        <v>164</v>
      </c>
      <c r="M473" s="1433">
        <v>99</v>
      </c>
      <c r="N473" s="1433">
        <v>125</v>
      </c>
      <c r="O473" s="1433">
        <v>142</v>
      </c>
      <c r="P473" s="1433">
        <v>134</v>
      </c>
      <c r="Q473" s="1433">
        <v>134</v>
      </c>
      <c r="R473" s="1433">
        <v>77</v>
      </c>
      <c r="S473" s="1433">
        <v>32</v>
      </c>
      <c r="T473" s="1433">
        <v>31</v>
      </c>
      <c r="U473" s="1433">
        <v>33</v>
      </c>
      <c r="V473" s="1438">
        <v>15</v>
      </c>
    </row>
    <row r="474" spans="1:22" ht="15" x14ac:dyDescent="0.25">
      <c r="A474" s="1298" t="s">
        <v>809</v>
      </c>
      <c r="B474" s="1290" t="s">
        <v>819</v>
      </c>
      <c r="C474" s="1290" t="s">
        <v>36</v>
      </c>
      <c r="D474" s="1433">
        <v>0</v>
      </c>
      <c r="E474" s="1433">
        <v>11</v>
      </c>
      <c r="F474" s="1433">
        <v>7</v>
      </c>
      <c r="G474" s="1433">
        <v>7</v>
      </c>
      <c r="H474" s="1433">
        <v>10</v>
      </c>
      <c r="I474" s="1433">
        <v>10</v>
      </c>
      <c r="J474" s="1433">
        <v>10</v>
      </c>
      <c r="K474" s="1433">
        <v>10</v>
      </c>
      <c r="L474" s="1433">
        <v>18</v>
      </c>
      <c r="M474" s="1433">
        <v>18</v>
      </c>
      <c r="N474" s="1433">
        <v>12</v>
      </c>
      <c r="O474" s="1433">
        <v>13</v>
      </c>
      <c r="P474" s="1433">
        <v>12</v>
      </c>
      <c r="Q474" s="1433">
        <v>11</v>
      </c>
      <c r="R474" s="1433">
        <v>10</v>
      </c>
      <c r="S474" s="1433">
        <v>10</v>
      </c>
      <c r="T474" s="1433">
        <v>7</v>
      </c>
      <c r="U474" s="1433">
        <v>2</v>
      </c>
      <c r="V474" s="1438">
        <v>2</v>
      </c>
    </row>
    <row r="475" spans="1:22" ht="15" x14ac:dyDescent="0.25">
      <c r="A475" s="1298" t="s">
        <v>809</v>
      </c>
      <c r="B475" s="1290" t="s">
        <v>819</v>
      </c>
      <c r="C475" s="1290" t="s">
        <v>37</v>
      </c>
      <c r="D475" s="1433">
        <v>9</v>
      </c>
      <c r="E475" s="1433">
        <v>9</v>
      </c>
      <c r="F475" s="1433">
        <v>14</v>
      </c>
      <c r="G475" s="1433">
        <v>14</v>
      </c>
      <c r="H475" s="1433">
        <v>14</v>
      </c>
      <c r="I475" s="1433">
        <v>14</v>
      </c>
      <c r="J475" s="1433">
        <v>14</v>
      </c>
      <c r="K475" s="1433">
        <v>14</v>
      </c>
      <c r="L475" s="1433">
        <v>14</v>
      </c>
      <c r="M475" s="1433">
        <v>13</v>
      </c>
      <c r="N475" s="1433">
        <v>10</v>
      </c>
      <c r="O475" s="1433">
        <v>10</v>
      </c>
      <c r="P475" s="1433">
        <v>11</v>
      </c>
      <c r="Q475" s="1433">
        <v>11</v>
      </c>
      <c r="R475" s="1433">
        <v>10</v>
      </c>
      <c r="S475" s="1433">
        <v>6</v>
      </c>
      <c r="T475" s="1433">
        <v>6</v>
      </c>
      <c r="U475" s="1433">
        <v>6</v>
      </c>
      <c r="V475" s="1438">
        <v>2</v>
      </c>
    </row>
    <row r="476" spans="1:22" ht="15" x14ac:dyDescent="0.25">
      <c r="A476" s="1298" t="s">
        <v>809</v>
      </c>
      <c r="B476" s="1290" t="s">
        <v>819</v>
      </c>
      <c r="C476" s="1290" t="s">
        <v>38</v>
      </c>
      <c r="D476" s="1433">
        <v>3</v>
      </c>
      <c r="E476" s="1433">
        <v>3</v>
      </c>
      <c r="F476" s="1433">
        <v>3</v>
      </c>
      <c r="G476" s="1433">
        <v>3</v>
      </c>
      <c r="H476" s="1433">
        <v>3</v>
      </c>
      <c r="I476" s="1433">
        <v>3</v>
      </c>
      <c r="J476" s="1433">
        <v>3</v>
      </c>
      <c r="K476" s="1433">
        <v>3</v>
      </c>
      <c r="L476" s="1433">
        <v>3</v>
      </c>
      <c r="M476" s="1433">
        <v>3</v>
      </c>
      <c r="N476" s="1433">
        <v>3</v>
      </c>
      <c r="O476" s="1433">
        <v>3</v>
      </c>
      <c r="P476" s="1433">
        <v>2</v>
      </c>
      <c r="Q476" s="1433">
        <v>2</v>
      </c>
      <c r="R476" s="1433">
        <v>2</v>
      </c>
      <c r="S476" s="1433">
        <v>2</v>
      </c>
      <c r="T476" s="1433">
        <v>1</v>
      </c>
      <c r="U476" s="1433">
        <v>1</v>
      </c>
      <c r="V476" s="1438">
        <v>2</v>
      </c>
    </row>
    <row r="477" spans="1:22" ht="15" x14ac:dyDescent="0.25">
      <c r="A477" s="1298" t="s">
        <v>809</v>
      </c>
      <c r="B477" s="1290" t="s">
        <v>819</v>
      </c>
      <c r="C477" s="1290" t="s">
        <v>39</v>
      </c>
      <c r="D477" s="1433">
        <v>2</v>
      </c>
      <c r="E477" s="1433">
        <v>2</v>
      </c>
      <c r="F477" s="1433">
        <v>2</v>
      </c>
      <c r="G477" s="1433">
        <v>2</v>
      </c>
      <c r="H477" s="1433">
        <v>2</v>
      </c>
      <c r="I477" s="1433">
        <v>2</v>
      </c>
      <c r="J477" s="1433">
        <v>2</v>
      </c>
      <c r="K477" s="1433">
        <v>2</v>
      </c>
      <c r="L477" s="1433">
        <v>2</v>
      </c>
      <c r="M477" s="1433">
        <v>2</v>
      </c>
      <c r="N477" s="1433">
        <v>2</v>
      </c>
      <c r="O477" s="1433">
        <v>2</v>
      </c>
      <c r="P477" s="1433">
        <v>2</v>
      </c>
      <c r="Q477" s="1433">
        <v>2</v>
      </c>
      <c r="R477" s="1433">
        <v>2</v>
      </c>
      <c r="S477" s="1433">
        <v>2</v>
      </c>
      <c r="T477" s="1433">
        <v>2</v>
      </c>
      <c r="U477" s="1433">
        <v>2</v>
      </c>
      <c r="V477" s="1438">
        <v>1</v>
      </c>
    </row>
    <row r="478" spans="1:22" ht="15" x14ac:dyDescent="0.25">
      <c r="A478" s="1298" t="s">
        <v>809</v>
      </c>
      <c r="B478" s="1290" t="s">
        <v>819</v>
      </c>
      <c r="C478" s="1290" t="s">
        <v>40</v>
      </c>
      <c r="D478" s="1433">
        <v>1</v>
      </c>
      <c r="E478" s="1433">
        <v>1</v>
      </c>
      <c r="F478" s="1433">
        <v>1</v>
      </c>
      <c r="G478" s="1433">
        <v>1</v>
      </c>
      <c r="H478" s="1433">
        <v>1</v>
      </c>
      <c r="I478" s="1433">
        <v>1</v>
      </c>
      <c r="J478" s="1433">
        <v>1</v>
      </c>
      <c r="K478" s="1433">
        <v>1</v>
      </c>
      <c r="L478" s="1433">
        <v>1</v>
      </c>
      <c r="M478" s="1433">
        <v>1</v>
      </c>
      <c r="N478" s="1433">
        <v>1</v>
      </c>
      <c r="O478" s="1433">
        <v>1</v>
      </c>
      <c r="P478" s="1433">
        <v>1</v>
      </c>
      <c r="Q478" s="1433">
        <v>1</v>
      </c>
      <c r="R478" s="1433">
        <v>1</v>
      </c>
      <c r="S478" s="1433">
        <v>1</v>
      </c>
      <c r="T478" s="1433">
        <v>1</v>
      </c>
      <c r="U478" s="1433">
        <v>1</v>
      </c>
      <c r="V478" s="1438">
        <v>0</v>
      </c>
    </row>
    <row r="479" spans="1:22" ht="15" x14ac:dyDescent="0.25">
      <c r="A479" s="1298" t="s">
        <v>809</v>
      </c>
      <c r="B479" s="1290" t="s">
        <v>819</v>
      </c>
      <c r="C479" s="1290" t="s">
        <v>59</v>
      </c>
      <c r="D479" s="1433">
        <v>87</v>
      </c>
      <c r="E479" s="1433">
        <v>149</v>
      </c>
      <c r="F479" s="1433">
        <v>139</v>
      </c>
      <c r="G479" s="1433">
        <v>141</v>
      </c>
      <c r="H479" s="1433">
        <v>168</v>
      </c>
      <c r="I479" s="1433">
        <v>228</v>
      </c>
      <c r="J479" s="1433">
        <v>259</v>
      </c>
      <c r="K479" s="1433">
        <v>289</v>
      </c>
      <c r="L479" s="1433">
        <v>295</v>
      </c>
      <c r="M479" s="1433">
        <v>292</v>
      </c>
      <c r="N479" s="1433">
        <v>325</v>
      </c>
      <c r="O479" s="1433">
        <v>364</v>
      </c>
      <c r="P479" s="1433">
        <v>363</v>
      </c>
      <c r="Q479" s="1433">
        <v>363</v>
      </c>
      <c r="R479" s="1433">
        <v>368</v>
      </c>
      <c r="S479" s="1433">
        <v>356</v>
      </c>
      <c r="T479" s="1433">
        <v>342</v>
      </c>
      <c r="U479" s="1433">
        <v>307</v>
      </c>
      <c r="V479" s="1438">
        <v>290</v>
      </c>
    </row>
    <row r="480" spans="1:22" ht="15" x14ac:dyDescent="0.25">
      <c r="A480" s="1298" t="s">
        <v>809</v>
      </c>
      <c r="B480" s="1290" t="s">
        <v>819</v>
      </c>
      <c r="C480" s="1290" t="s">
        <v>754</v>
      </c>
      <c r="D480" s="1433">
        <v>87</v>
      </c>
      <c r="E480" s="1433">
        <v>147</v>
      </c>
      <c r="F480" s="1433">
        <v>136</v>
      </c>
      <c r="G480" s="1433">
        <v>132</v>
      </c>
      <c r="H480" s="1433">
        <v>159</v>
      </c>
      <c r="I480" s="1433">
        <v>181</v>
      </c>
      <c r="J480" s="1433">
        <v>195</v>
      </c>
      <c r="K480" s="1433">
        <v>223</v>
      </c>
      <c r="L480" s="1433">
        <v>202</v>
      </c>
      <c r="M480" s="1433">
        <v>136</v>
      </c>
      <c r="N480" s="1433">
        <v>153</v>
      </c>
      <c r="O480" s="1433">
        <v>171</v>
      </c>
      <c r="P480" s="1433">
        <v>162</v>
      </c>
      <c r="Q480" s="1433">
        <v>161</v>
      </c>
      <c r="R480" s="1433">
        <v>102</v>
      </c>
      <c r="S480" s="1433">
        <v>53</v>
      </c>
      <c r="T480" s="1433">
        <v>48</v>
      </c>
      <c r="U480" s="1433">
        <v>45</v>
      </c>
      <c r="V480" s="1438">
        <v>22</v>
      </c>
    </row>
    <row r="481" spans="1:22" ht="15" x14ac:dyDescent="0.25">
      <c r="A481" s="1298" t="s">
        <v>809</v>
      </c>
      <c r="B481" s="1290" t="s">
        <v>820</v>
      </c>
      <c r="C481" s="1290" t="s">
        <v>49</v>
      </c>
      <c r="D481" s="1433">
        <v>0</v>
      </c>
      <c r="E481" s="1433">
        <v>53</v>
      </c>
      <c r="F481" s="1433">
        <v>67</v>
      </c>
      <c r="G481" s="1433">
        <v>92</v>
      </c>
      <c r="H481" s="1433">
        <v>114</v>
      </c>
      <c r="I481" s="1433">
        <v>128</v>
      </c>
      <c r="J481" s="1433">
        <v>177</v>
      </c>
      <c r="K481" s="1433">
        <v>205</v>
      </c>
      <c r="L481" s="1433">
        <v>253</v>
      </c>
      <c r="M481" s="1433">
        <v>334</v>
      </c>
      <c r="N481" s="1433">
        <v>360</v>
      </c>
      <c r="O481" s="1433">
        <v>429</v>
      </c>
      <c r="P481" s="1433">
        <v>497</v>
      </c>
      <c r="Q481" s="1433">
        <v>532</v>
      </c>
      <c r="R481" s="1433">
        <v>707</v>
      </c>
      <c r="S481" s="1433">
        <v>858</v>
      </c>
      <c r="T481" s="1433">
        <v>879</v>
      </c>
      <c r="U481" s="1433">
        <v>902</v>
      </c>
      <c r="V481" s="1438">
        <v>932</v>
      </c>
    </row>
    <row r="482" spans="1:22" ht="15" x14ac:dyDescent="0.25">
      <c r="A482" s="1298" t="s">
        <v>809</v>
      </c>
      <c r="B482" s="1290" t="s">
        <v>820</v>
      </c>
      <c r="C482" s="1290" t="s">
        <v>35</v>
      </c>
      <c r="D482" s="1433">
        <v>248</v>
      </c>
      <c r="E482" s="1433">
        <v>178</v>
      </c>
      <c r="F482" s="1433">
        <v>197</v>
      </c>
      <c r="G482" s="1433">
        <v>184</v>
      </c>
      <c r="H482" s="1433">
        <v>219</v>
      </c>
      <c r="I482" s="1433">
        <v>259</v>
      </c>
      <c r="J482" s="1433">
        <v>260</v>
      </c>
      <c r="K482" s="1433">
        <v>310</v>
      </c>
      <c r="L482" s="1433">
        <v>336</v>
      </c>
      <c r="M482" s="1433">
        <v>299</v>
      </c>
      <c r="N482" s="1433">
        <v>347</v>
      </c>
      <c r="O482" s="1433">
        <v>497</v>
      </c>
      <c r="P482" s="1433">
        <v>479</v>
      </c>
      <c r="Q482" s="1433">
        <v>426</v>
      </c>
      <c r="R482" s="1433">
        <v>299</v>
      </c>
      <c r="S482" s="1433">
        <v>166</v>
      </c>
      <c r="T482" s="1433">
        <v>172</v>
      </c>
      <c r="U482" s="1433">
        <v>198</v>
      </c>
      <c r="V482" s="1438">
        <v>215</v>
      </c>
    </row>
    <row r="483" spans="1:22" ht="15" x14ac:dyDescent="0.25">
      <c r="A483" s="1298" t="s">
        <v>809</v>
      </c>
      <c r="B483" s="1290" t="s">
        <v>820</v>
      </c>
      <c r="C483" s="1290" t="s">
        <v>36</v>
      </c>
      <c r="D483" s="1433">
        <v>14</v>
      </c>
      <c r="E483" s="1433">
        <v>29</v>
      </c>
      <c r="F483" s="1433">
        <v>29</v>
      </c>
      <c r="G483" s="1433">
        <v>29</v>
      </c>
      <c r="H483" s="1433">
        <v>27</v>
      </c>
      <c r="I483" s="1433">
        <v>24</v>
      </c>
      <c r="J483" s="1433">
        <v>24</v>
      </c>
      <c r="K483" s="1433">
        <v>26</v>
      </c>
      <c r="L483" s="1433">
        <v>28</v>
      </c>
      <c r="M483" s="1433">
        <v>31</v>
      </c>
      <c r="N483" s="1433">
        <v>25</v>
      </c>
      <c r="O483" s="1433">
        <v>26</v>
      </c>
      <c r="P483" s="1433">
        <v>22</v>
      </c>
      <c r="Q483" s="1433">
        <v>24</v>
      </c>
      <c r="R483" s="1433">
        <v>26</v>
      </c>
      <c r="S483" s="1433">
        <v>35</v>
      </c>
      <c r="T483" s="1433">
        <v>39</v>
      </c>
      <c r="U483" s="1433">
        <v>52</v>
      </c>
      <c r="V483" s="1438">
        <v>54</v>
      </c>
    </row>
    <row r="484" spans="1:22" ht="15" x14ac:dyDescent="0.25">
      <c r="A484" s="1298" t="s">
        <v>809</v>
      </c>
      <c r="B484" s="1290" t="s">
        <v>820</v>
      </c>
      <c r="C484" s="1290" t="s">
        <v>37</v>
      </c>
      <c r="D484" s="1433">
        <v>27</v>
      </c>
      <c r="E484" s="1433">
        <v>31</v>
      </c>
      <c r="F484" s="1433">
        <v>31</v>
      </c>
      <c r="G484" s="1433">
        <v>29</v>
      </c>
      <c r="H484" s="1433">
        <v>32</v>
      </c>
      <c r="I484" s="1433">
        <v>29</v>
      </c>
      <c r="J484" s="1433">
        <v>25</v>
      </c>
      <c r="K484" s="1433">
        <v>26</v>
      </c>
      <c r="L484" s="1433">
        <v>28</v>
      </c>
      <c r="M484" s="1433">
        <v>20</v>
      </c>
      <c r="N484" s="1433">
        <v>22</v>
      </c>
      <c r="O484" s="1433">
        <v>33</v>
      </c>
      <c r="P484" s="1433">
        <v>30</v>
      </c>
      <c r="Q484" s="1433">
        <v>31</v>
      </c>
      <c r="R484" s="1433">
        <v>30</v>
      </c>
      <c r="S484" s="1433">
        <v>25</v>
      </c>
      <c r="T484" s="1433">
        <v>26</v>
      </c>
      <c r="U484" s="1433">
        <v>26</v>
      </c>
      <c r="V484" s="1438">
        <v>20</v>
      </c>
    </row>
    <row r="485" spans="1:22" ht="15" x14ac:dyDescent="0.25">
      <c r="A485" s="1298" t="s">
        <v>809</v>
      </c>
      <c r="B485" s="1290" t="s">
        <v>820</v>
      </c>
      <c r="C485" s="1290" t="s">
        <v>38</v>
      </c>
      <c r="D485" s="1433">
        <v>14</v>
      </c>
      <c r="E485" s="1433">
        <v>15</v>
      </c>
      <c r="F485" s="1433">
        <v>13</v>
      </c>
      <c r="G485" s="1433">
        <v>12</v>
      </c>
      <c r="H485" s="1433">
        <v>13</v>
      </c>
      <c r="I485" s="1433">
        <v>10</v>
      </c>
      <c r="J485" s="1433">
        <v>11</v>
      </c>
      <c r="K485" s="1433">
        <v>11</v>
      </c>
      <c r="L485" s="1433">
        <v>10</v>
      </c>
      <c r="M485" s="1433">
        <v>11</v>
      </c>
      <c r="N485" s="1433">
        <v>11</v>
      </c>
      <c r="O485" s="1433">
        <v>11</v>
      </c>
      <c r="P485" s="1433">
        <v>9</v>
      </c>
      <c r="Q485" s="1433">
        <v>9</v>
      </c>
      <c r="R485" s="1433">
        <v>8</v>
      </c>
      <c r="S485" s="1433">
        <v>10</v>
      </c>
      <c r="T485" s="1433">
        <v>10</v>
      </c>
      <c r="U485" s="1433">
        <v>10</v>
      </c>
      <c r="V485" s="1438">
        <v>8</v>
      </c>
    </row>
    <row r="486" spans="1:22" ht="15" x14ac:dyDescent="0.25">
      <c r="A486" s="1298" t="s">
        <v>809</v>
      </c>
      <c r="B486" s="1290" t="s">
        <v>820</v>
      </c>
      <c r="C486" s="1290" t="s">
        <v>39</v>
      </c>
      <c r="D486" s="1433">
        <v>3</v>
      </c>
      <c r="E486" s="1433">
        <v>3</v>
      </c>
      <c r="F486" s="1433">
        <v>3</v>
      </c>
      <c r="G486" s="1433">
        <v>3</v>
      </c>
      <c r="H486" s="1433">
        <v>3</v>
      </c>
      <c r="I486" s="1433">
        <v>4</v>
      </c>
      <c r="J486" s="1433">
        <v>5</v>
      </c>
      <c r="K486" s="1433">
        <v>4</v>
      </c>
      <c r="L486" s="1433">
        <v>4</v>
      </c>
      <c r="M486" s="1433">
        <v>4</v>
      </c>
      <c r="N486" s="1433">
        <v>4</v>
      </c>
      <c r="O486" s="1433">
        <v>3</v>
      </c>
      <c r="P486" s="1433">
        <v>7</v>
      </c>
      <c r="Q486" s="1433">
        <v>7</v>
      </c>
      <c r="R486" s="1433">
        <v>6</v>
      </c>
      <c r="S486" s="1433">
        <v>6</v>
      </c>
      <c r="T486" s="1433">
        <v>5</v>
      </c>
      <c r="U486" s="1433">
        <v>5</v>
      </c>
      <c r="V486" s="1438">
        <v>5</v>
      </c>
    </row>
    <row r="487" spans="1:22" ht="15" x14ac:dyDescent="0.25">
      <c r="A487" s="1298" t="s">
        <v>809</v>
      </c>
      <c r="B487" s="1290" t="s">
        <v>820</v>
      </c>
      <c r="C487" s="1290" t="s">
        <v>40</v>
      </c>
      <c r="D487" s="1433">
        <v>3</v>
      </c>
      <c r="E487" s="1433">
        <v>4</v>
      </c>
      <c r="F487" s="1433">
        <v>4</v>
      </c>
      <c r="G487" s="1433">
        <v>4</v>
      </c>
      <c r="H487" s="1433">
        <v>4</v>
      </c>
      <c r="I487" s="1433">
        <v>4</v>
      </c>
      <c r="J487" s="1433">
        <v>1</v>
      </c>
      <c r="K487" s="1433">
        <v>1</v>
      </c>
      <c r="L487" s="1433">
        <v>1</v>
      </c>
      <c r="M487" s="1433">
        <v>1</v>
      </c>
      <c r="N487" s="1433">
        <v>1</v>
      </c>
      <c r="O487" s="1433">
        <v>1</v>
      </c>
      <c r="P487" s="1433">
        <v>1</v>
      </c>
      <c r="Q487" s="1433">
        <v>1</v>
      </c>
      <c r="R487" s="1433">
        <v>1</v>
      </c>
      <c r="S487" s="1433">
        <v>1</v>
      </c>
      <c r="T487" s="1433">
        <v>1</v>
      </c>
      <c r="U487" s="1433">
        <v>1</v>
      </c>
      <c r="V487" s="1438">
        <v>1</v>
      </c>
    </row>
    <row r="488" spans="1:22" ht="15" x14ac:dyDescent="0.25">
      <c r="A488" s="1298" t="s">
        <v>809</v>
      </c>
      <c r="B488" s="1290" t="s">
        <v>820</v>
      </c>
      <c r="C488" s="1290" t="s">
        <v>59</v>
      </c>
      <c r="D488" s="1433">
        <v>309</v>
      </c>
      <c r="E488" s="1433">
        <v>313</v>
      </c>
      <c r="F488" s="1433">
        <v>344</v>
      </c>
      <c r="G488" s="1433">
        <v>353</v>
      </c>
      <c r="H488" s="1433">
        <v>412</v>
      </c>
      <c r="I488" s="1433">
        <v>458</v>
      </c>
      <c r="J488" s="1433">
        <v>503</v>
      </c>
      <c r="K488" s="1433">
        <v>583</v>
      </c>
      <c r="L488" s="1433">
        <v>660</v>
      </c>
      <c r="M488" s="1433">
        <v>700</v>
      </c>
      <c r="N488" s="1433">
        <v>770</v>
      </c>
      <c r="O488" s="1433">
        <v>1000</v>
      </c>
      <c r="P488" s="1433">
        <v>1045</v>
      </c>
      <c r="Q488" s="1433">
        <v>1030</v>
      </c>
      <c r="R488" s="1433">
        <v>1077</v>
      </c>
      <c r="S488" s="1433">
        <v>1101</v>
      </c>
      <c r="T488" s="1433">
        <v>1132</v>
      </c>
      <c r="U488" s="1433">
        <v>1194</v>
      </c>
      <c r="V488" s="1438">
        <v>1235</v>
      </c>
    </row>
    <row r="489" spans="1:22" ht="15" x14ac:dyDescent="0.25">
      <c r="A489" s="1298" t="s">
        <v>809</v>
      </c>
      <c r="B489" s="1290" t="s">
        <v>820</v>
      </c>
      <c r="C489" s="1290" t="s">
        <v>754</v>
      </c>
      <c r="D489" s="1433">
        <v>309</v>
      </c>
      <c r="E489" s="1433">
        <v>260</v>
      </c>
      <c r="F489" s="1433">
        <v>277</v>
      </c>
      <c r="G489" s="1433">
        <v>261</v>
      </c>
      <c r="H489" s="1433">
        <v>298</v>
      </c>
      <c r="I489" s="1433">
        <v>330</v>
      </c>
      <c r="J489" s="1433">
        <v>326</v>
      </c>
      <c r="K489" s="1433">
        <v>378</v>
      </c>
      <c r="L489" s="1433">
        <v>407</v>
      </c>
      <c r="M489" s="1433">
        <v>366</v>
      </c>
      <c r="N489" s="1433">
        <v>410</v>
      </c>
      <c r="O489" s="1433">
        <v>571</v>
      </c>
      <c r="P489" s="1433">
        <v>548</v>
      </c>
      <c r="Q489" s="1433">
        <v>498</v>
      </c>
      <c r="R489" s="1433">
        <v>370</v>
      </c>
      <c r="S489" s="1433">
        <v>243</v>
      </c>
      <c r="T489" s="1433">
        <v>253</v>
      </c>
      <c r="U489" s="1433">
        <v>292</v>
      </c>
      <c r="V489" s="1438">
        <v>303</v>
      </c>
    </row>
    <row r="490" spans="1:22" ht="15" x14ac:dyDescent="0.25">
      <c r="A490" s="1298" t="s">
        <v>809</v>
      </c>
      <c r="B490" s="1290" t="s">
        <v>821</v>
      </c>
      <c r="C490" s="1290" t="s">
        <v>49</v>
      </c>
      <c r="D490" s="1433">
        <v>0</v>
      </c>
      <c r="E490" s="1433">
        <v>57</v>
      </c>
      <c r="F490" s="1433">
        <v>72</v>
      </c>
      <c r="G490" s="1433">
        <v>128</v>
      </c>
      <c r="H490" s="1433">
        <v>143</v>
      </c>
      <c r="I490" s="1433">
        <v>219</v>
      </c>
      <c r="J490" s="1433">
        <v>284</v>
      </c>
      <c r="K490" s="1433">
        <v>315</v>
      </c>
      <c r="L490" s="1433">
        <v>332</v>
      </c>
      <c r="M490" s="1433">
        <v>404</v>
      </c>
      <c r="N490" s="1433">
        <v>412</v>
      </c>
      <c r="O490" s="1433">
        <v>439</v>
      </c>
      <c r="P490" s="1433">
        <v>491</v>
      </c>
      <c r="Q490" s="1433">
        <v>483</v>
      </c>
      <c r="R490" s="1433">
        <v>538</v>
      </c>
      <c r="S490" s="1433">
        <v>566</v>
      </c>
      <c r="T490" s="1433">
        <v>561</v>
      </c>
      <c r="U490" s="1433">
        <v>547</v>
      </c>
      <c r="V490" s="1438">
        <v>541</v>
      </c>
    </row>
    <row r="491" spans="1:22" ht="15" x14ac:dyDescent="0.25">
      <c r="A491" s="1298" t="s">
        <v>809</v>
      </c>
      <c r="B491" s="1290" t="s">
        <v>821</v>
      </c>
      <c r="C491" s="1290" t="s">
        <v>35</v>
      </c>
      <c r="D491" s="1433">
        <v>243</v>
      </c>
      <c r="E491" s="1433">
        <v>212</v>
      </c>
      <c r="F491" s="1433">
        <v>242</v>
      </c>
      <c r="G491" s="1433">
        <v>184</v>
      </c>
      <c r="H491" s="1433">
        <v>186</v>
      </c>
      <c r="I491" s="1433">
        <v>245</v>
      </c>
      <c r="J491" s="1433">
        <v>215</v>
      </c>
      <c r="K491" s="1433">
        <v>200</v>
      </c>
      <c r="L491" s="1433">
        <v>245</v>
      </c>
      <c r="M491" s="1433">
        <v>175</v>
      </c>
      <c r="N491" s="1433">
        <v>169</v>
      </c>
      <c r="O491" s="1433">
        <v>240</v>
      </c>
      <c r="P491" s="1433">
        <v>202</v>
      </c>
      <c r="Q491" s="1433">
        <v>177</v>
      </c>
      <c r="R491" s="1433">
        <v>144</v>
      </c>
      <c r="S491" s="1433">
        <v>96</v>
      </c>
      <c r="T491" s="1433">
        <v>90</v>
      </c>
      <c r="U491" s="1433">
        <v>83</v>
      </c>
      <c r="V491" s="1438">
        <v>76</v>
      </c>
    </row>
    <row r="492" spans="1:22" ht="15" x14ac:dyDescent="0.25">
      <c r="A492" s="1298" t="s">
        <v>809</v>
      </c>
      <c r="B492" s="1290" t="s">
        <v>821</v>
      </c>
      <c r="C492" s="1290" t="s">
        <v>36</v>
      </c>
      <c r="D492" s="1433">
        <v>7</v>
      </c>
      <c r="E492" s="1433">
        <v>6</v>
      </c>
      <c r="F492" s="1433">
        <v>6</v>
      </c>
      <c r="G492" s="1433">
        <v>8</v>
      </c>
      <c r="H492" s="1433">
        <v>8</v>
      </c>
      <c r="I492" s="1433">
        <v>9</v>
      </c>
      <c r="J492" s="1433">
        <v>7</v>
      </c>
      <c r="K492" s="1433">
        <v>9</v>
      </c>
      <c r="L492" s="1433">
        <v>6</v>
      </c>
      <c r="M492" s="1433">
        <v>11</v>
      </c>
      <c r="N492" s="1433">
        <v>11</v>
      </c>
      <c r="O492" s="1433">
        <v>11</v>
      </c>
      <c r="P492" s="1433">
        <v>13</v>
      </c>
      <c r="Q492" s="1433">
        <v>10</v>
      </c>
      <c r="R492" s="1433">
        <v>11</v>
      </c>
      <c r="S492" s="1433">
        <v>12</v>
      </c>
      <c r="T492" s="1433">
        <v>14</v>
      </c>
      <c r="U492" s="1433">
        <v>9</v>
      </c>
      <c r="V492" s="1438">
        <v>8</v>
      </c>
    </row>
    <row r="493" spans="1:22" ht="15" x14ac:dyDescent="0.25">
      <c r="A493" s="1298" t="s">
        <v>809</v>
      </c>
      <c r="B493" s="1290" t="s">
        <v>821</v>
      </c>
      <c r="C493" s="1290" t="s">
        <v>37</v>
      </c>
      <c r="D493" s="1433">
        <v>26</v>
      </c>
      <c r="E493" s="1433">
        <v>28</v>
      </c>
      <c r="F493" s="1433">
        <v>30</v>
      </c>
      <c r="G493" s="1433">
        <v>32</v>
      </c>
      <c r="H493" s="1433">
        <v>33</v>
      </c>
      <c r="I493" s="1433">
        <v>36</v>
      </c>
      <c r="J493" s="1433">
        <v>27</v>
      </c>
      <c r="K493" s="1433">
        <v>26</v>
      </c>
      <c r="L493" s="1433">
        <v>16</v>
      </c>
      <c r="M493" s="1433">
        <v>10</v>
      </c>
      <c r="N493" s="1433">
        <v>12</v>
      </c>
      <c r="O493" s="1433">
        <v>14</v>
      </c>
      <c r="P493" s="1433">
        <v>11</v>
      </c>
      <c r="Q493" s="1433">
        <v>10</v>
      </c>
      <c r="R493" s="1433">
        <v>12</v>
      </c>
      <c r="S493" s="1433">
        <v>12</v>
      </c>
      <c r="T493" s="1433">
        <v>13</v>
      </c>
      <c r="U493" s="1433">
        <v>14</v>
      </c>
      <c r="V493" s="1438">
        <v>14</v>
      </c>
    </row>
    <row r="494" spans="1:22" ht="15" x14ac:dyDescent="0.25">
      <c r="A494" s="1298" t="s">
        <v>809</v>
      </c>
      <c r="B494" s="1290" t="s">
        <v>821</v>
      </c>
      <c r="C494" s="1290" t="s">
        <v>38</v>
      </c>
      <c r="D494" s="1433">
        <v>9</v>
      </c>
      <c r="E494" s="1433">
        <v>10</v>
      </c>
      <c r="F494" s="1433">
        <v>12</v>
      </c>
      <c r="G494" s="1433">
        <v>13</v>
      </c>
      <c r="H494" s="1433">
        <v>13</v>
      </c>
      <c r="I494" s="1433">
        <v>13</v>
      </c>
      <c r="J494" s="1433">
        <v>9</v>
      </c>
      <c r="K494" s="1433">
        <v>6</v>
      </c>
      <c r="L494" s="1433">
        <v>3</v>
      </c>
      <c r="M494" s="1433">
        <v>4</v>
      </c>
      <c r="N494" s="1433">
        <v>5</v>
      </c>
      <c r="O494" s="1433">
        <v>6</v>
      </c>
      <c r="P494" s="1433">
        <v>9</v>
      </c>
      <c r="Q494" s="1433">
        <v>10</v>
      </c>
      <c r="R494" s="1433">
        <v>10</v>
      </c>
      <c r="S494" s="1433">
        <v>10</v>
      </c>
      <c r="T494" s="1433">
        <v>10</v>
      </c>
      <c r="U494" s="1433">
        <v>8</v>
      </c>
      <c r="V494" s="1438">
        <v>6</v>
      </c>
    </row>
    <row r="495" spans="1:22" ht="15" x14ac:dyDescent="0.25">
      <c r="A495" s="1298" t="s">
        <v>809</v>
      </c>
      <c r="B495" s="1290" t="s">
        <v>821</v>
      </c>
      <c r="C495" s="1290" t="s">
        <v>39</v>
      </c>
      <c r="D495" s="1433">
        <v>3</v>
      </c>
      <c r="E495" s="1433">
        <v>4</v>
      </c>
      <c r="F495" s="1433">
        <v>4</v>
      </c>
      <c r="G495" s="1433">
        <v>5</v>
      </c>
      <c r="H495" s="1433">
        <v>3</v>
      </c>
      <c r="I495" s="1433">
        <v>3</v>
      </c>
      <c r="J495" s="1433">
        <v>3</v>
      </c>
      <c r="K495" s="1433">
        <v>2</v>
      </c>
      <c r="L495" s="1433">
        <v>0</v>
      </c>
      <c r="M495" s="1433">
        <v>1</v>
      </c>
      <c r="N495" s="1433">
        <v>1</v>
      </c>
      <c r="O495" s="1433">
        <v>1</v>
      </c>
      <c r="P495" s="1433">
        <v>2</v>
      </c>
      <c r="Q495" s="1433">
        <v>2</v>
      </c>
      <c r="R495" s="1433">
        <v>2</v>
      </c>
      <c r="S495" s="1433">
        <v>2</v>
      </c>
      <c r="T495" s="1433">
        <v>2</v>
      </c>
      <c r="U495" s="1433">
        <v>3</v>
      </c>
      <c r="V495" s="1438">
        <v>3</v>
      </c>
    </row>
    <row r="496" spans="1:22" ht="15" x14ac:dyDescent="0.25">
      <c r="A496" s="1298" t="s">
        <v>809</v>
      </c>
      <c r="B496" s="1290" t="s">
        <v>821</v>
      </c>
      <c r="C496" s="1290" t="s">
        <v>40</v>
      </c>
      <c r="D496" s="1433">
        <v>1</v>
      </c>
      <c r="E496" s="1433">
        <v>2</v>
      </c>
      <c r="F496" s="1433">
        <v>2</v>
      </c>
      <c r="G496" s="1433">
        <v>3</v>
      </c>
      <c r="H496" s="1433">
        <v>3</v>
      </c>
      <c r="I496" s="1433">
        <v>1</v>
      </c>
      <c r="J496" s="1433">
        <v>1</v>
      </c>
      <c r="K496" s="1433">
        <v>1</v>
      </c>
      <c r="L496" s="1433">
        <v>1</v>
      </c>
      <c r="M496" s="1433">
        <v>1</v>
      </c>
      <c r="N496" s="1433">
        <v>1</v>
      </c>
      <c r="O496" s="1433">
        <v>1</v>
      </c>
      <c r="P496" s="1433">
        <v>1</v>
      </c>
      <c r="Q496" s="1433">
        <v>1</v>
      </c>
      <c r="R496" s="1433">
        <v>1</v>
      </c>
      <c r="S496" s="1433">
        <v>1</v>
      </c>
      <c r="T496" s="1433">
        <v>1</v>
      </c>
      <c r="U496" s="1433">
        <v>1</v>
      </c>
      <c r="V496" s="1438">
        <v>1</v>
      </c>
    </row>
    <row r="497" spans="1:22" ht="15" x14ac:dyDescent="0.25">
      <c r="A497" s="1298" t="s">
        <v>809</v>
      </c>
      <c r="B497" s="1290" t="s">
        <v>821</v>
      </c>
      <c r="C497" s="1290" t="s">
        <v>59</v>
      </c>
      <c r="D497" s="1433">
        <v>289</v>
      </c>
      <c r="E497" s="1433">
        <v>319</v>
      </c>
      <c r="F497" s="1433">
        <v>368</v>
      </c>
      <c r="G497" s="1433">
        <v>373</v>
      </c>
      <c r="H497" s="1433">
        <v>389</v>
      </c>
      <c r="I497" s="1433">
        <v>526</v>
      </c>
      <c r="J497" s="1433">
        <v>546</v>
      </c>
      <c r="K497" s="1433">
        <v>559</v>
      </c>
      <c r="L497" s="1433">
        <v>603</v>
      </c>
      <c r="M497" s="1433">
        <v>606</v>
      </c>
      <c r="N497" s="1433">
        <v>611</v>
      </c>
      <c r="O497" s="1433">
        <v>712</v>
      </c>
      <c r="P497" s="1433">
        <v>729</v>
      </c>
      <c r="Q497" s="1433">
        <v>693</v>
      </c>
      <c r="R497" s="1433">
        <v>718</v>
      </c>
      <c r="S497" s="1433">
        <v>699</v>
      </c>
      <c r="T497" s="1433">
        <v>691</v>
      </c>
      <c r="U497" s="1433">
        <v>665</v>
      </c>
      <c r="V497" s="1438">
        <v>649</v>
      </c>
    </row>
    <row r="498" spans="1:22" ht="15" x14ac:dyDescent="0.25">
      <c r="A498" s="1298" t="s">
        <v>809</v>
      </c>
      <c r="B498" s="1290" t="s">
        <v>821</v>
      </c>
      <c r="C498" s="1290" t="s">
        <v>754</v>
      </c>
      <c r="D498" s="1433">
        <v>289</v>
      </c>
      <c r="E498" s="1433">
        <v>262</v>
      </c>
      <c r="F498" s="1433">
        <v>296</v>
      </c>
      <c r="G498" s="1433">
        <v>245</v>
      </c>
      <c r="H498" s="1433">
        <v>246</v>
      </c>
      <c r="I498" s="1433">
        <v>307</v>
      </c>
      <c r="J498" s="1433">
        <v>262</v>
      </c>
      <c r="K498" s="1433">
        <v>244</v>
      </c>
      <c r="L498" s="1433">
        <v>271</v>
      </c>
      <c r="M498" s="1433">
        <v>202</v>
      </c>
      <c r="N498" s="1433">
        <v>199</v>
      </c>
      <c r="O498" s="1433">
        <v>273</v>
      </c>
      <c r="P498" s="1433">
        <v>238</v>
      </c>
      <c r="Q498" s="1433">
        <v>210</v>
      </c>
      <c r="R498" s="1433">
        <v>180</v>
      </c>
      <c r="S498" s="1433">
        <v>133</v>
      </c>
      <c r="T498" s="1433">
        <v>130</v>
      </c>
      <c r="U498" s="1433">
        <v>118</v>
      </c>
      <c r="V498" s="1438">
        <v>108</v>
      </c>
    </row>
    <row r="499" spans="1:22" ht="15" x14ac:dyDescent="0.25">
      <c r="A499" s="1298" t="s">
        <v>809</v>
      </c>
      <c r="B499" s="1290" t="s">
        <v>822</v>
      </c>
      <c r="C499" s="1290" t="s">
        <v>49</v>
      </c>
      <c r="D499" s="1433">
        <v>0</v>
      </c>
      <c r="E499" s="1433">
        <v>42</v>
      </c>
      <c r="F499" s="1433">
        <v>48</v>
      </c>
      <c r="G499" s="1433">
        <v>75</v>
      </c>
      <c r="H499" s="1433">
        <v>66</v>
      </c>
      <c r="I499" s="1433">
        <v>102</v>
      </c>
      <c r="J499" s="1433">
        <v>134</v>
      </c>
      <c r="K499" s="1433">
        <v>171</v>
      </c>
      <c r="L499" s="1433">
        <v>191</v>
      </c>
      <c r="M499" s="1433">
        <v>248</v>
      </c>
      <c r="N499" s="1433">
        <v>291</v>
      </c>
      <c r="O499" s="1433">
        <v>328</v>
      </c>
      <c r="P499" s="1433">
        <v>376</v>
      </c>
      <c r="Q499" s="1433">
        <v>396</v>
      </c>
      <c r="R499" s="1433">
        <v>474</v>
      </c>
      <c r="S499" s="1433">
        <v>527</v>
      </c>
      <c r="T499" s="1433">
        <v>514</v>
      </c>
      <c r="U499" s="1433">
        <v>497</v>
      </c>
      <c r="V499" s="1438">
        <v>499</v>
      </c>
    </row>
    <row r="500" spans="1:22" ht="15" x14ac:dyDescent="0.25">
      <c r="A500" s="1298" t="s">
        <v>809</v>
      </c>
      <c r="B500" s="1290" t="s">
        <v>822</v>
      </c>
      <c r="C500" s="1290" t="s">
        <v>35</v>
      </c>
      <c r="D500" s="1433">
        <v>182</v>
      </c>
      <c r="E500" s="1433">
        <v>157</v>
      </c>
      <c r="F500" s="1433">
        <v>184</v>
      </c>
      <c r="G500" s="1433">
        <v>179</v>
      </c>
      <c r="H500" s="1433">
        <v>139</v>
      </c>
      <c r="I500" s="1433">
        <v>171</v>
      </c>
      <c r="J500" s="1433">
        <v>182</v>
      </c>
      <c r="K500" s="1433">
        <v>180</v>
      </c>
      <c r="L500" s="1433">
        <v>208</v>
      </c>
      <c r="M500" s="1433">
        <v>176</v>
      </c>
      <c r="N500" s="1433">
        <v>177</v>
      </c>
      <c r="O500" s="1433">
        <v>209</v>
      </c>
      <c r="P500" s="1433">
        <v>191</v>
      </c>
      <c r="Q500" s="1433">
        <v>161</v>
      </c>
      <c r="R500" s="1433">
        <v>93</v>
      </c>
      <c r="S500" s="1433">
        <v>46</v>
      </c>
      <c r="T500" s="1433">
        <v>70</v>
      </c>
      <c r="U500" s="1433">
        <v>77</v>
      </c>
      <c r="V500" s="1438">
        <v>75</v>
      </c>
    </row>
    <row r="501" spans="1:22" ht="15" x14ac:dyDescent="0.25">
      <c r="A501" s="1298" t="s">
        <v>809</v>
      </c>
      <c r="B501" s="1290" t="s">
        <v>822</v>
      </c>
      <c r="C501" s="1290" t="s">
        <v>36</v>
      </c>
      <c r="D501" s="1433">
        <v>11</v>
      </c>
      <c r="E501" s="1433">
        <v>10</v>
      </c>
      <c r="F501" s="1433">
        <v>11</v>
      </c>
      <c r="G501" s="1433">
        <v>17</v>
      </c>
      <c r="H501" s="1433">
        <v>13</v>
      </c>
      <c r="I501" s="1433">
        <v>15</v>
      </c>
      <c r="J501" s="1433">
        <v>13</v>
      </c>
      <c r="K501" s="1433">
        <v>11</v>
      </c>
      <c r="L501" s="1433">
        <v>11</v>
      </c>
      <c r="M501" s="1433">
        <v>12</v>
      </c>
      <c r="N501" s="1433">
        <v>9</v>
      </c>
      <c r="O501" s="1433">
        <v>10</v>
      </c>
      <c r="P501" s="1433">
        <v>8</v>
      </c>
      <c r="Q501" s="1433">
        <v>8</v>
      </c>
      <c r="R501" s="1433">
        <v>6</v>
      </c>
      <c r="S501" s="1433">
        <v>11</v>
      </c>
      <c r="T501" s="1433">
        <v>15</v>
      </c>
      <c r="U501" s="1433">
        <v>18</v>
      </c>
      <c r="V501" s="1438">
        <v>9</v>
      </c>
    </row>
    <row r="502" spans="1:22" ht="15" x14ac:dyDescent="0.25">
      <c r="A502" s="1298" t="s">
        <v>809</v>
      </c>
      <c r="B502" s="1290" t="s">
        <v>822</v>
      </c>
      <c r="C502" s="1290" t="s">
        <v>37</v>
      </c>
      <c r="D502" s="1433">
        <v>19</v>
      </c>
      <c r="E502" s="1433">
        <v>21</v>
      </c>
      <c r="F502" s="1433">
        <v>16</v>
      </c>
      <c r="G502" s="1433">
        <v>16</v>
      </c>
      <c r="H502" s="1433">
        <v>13</v>
      </c>
      <c r="I502" s="1433">
        <v>17</v>
      </c>
      <c r="J502" s="1433">
        <v>14</v>
      </c>
      <c r="K502" s="1433">
        <v>13</v>
      </c>
      <c r="L502" s="1433">
        <v>13</v>
      </c>
      <c r="M502" s="1433">
        <v>13</v>
      </c>
      <c r="N502" s="1433">
        <v>13</v>
      </c>
      <c r="O502" s="1433">
        <v>14</v>
      </c>
      <c r="P502" s="1433">
        <v>8</v>
      </c>
      <c r="Q502" s="1433">
        <v>8</v>
      </c>
      <c r="R502" s="1433">
        <v>10</v>
      </c>
      <c r="S502" s="1433">
        <v>8</v>
      </c>
      <c r="T502" s="1433">
        <v>8</v>
      </c>
      <c r="U502" s="1433">
        <v>7</v>
      </c>
      <c r="V502" s="1438">
        <v>3</v>
      </c>
    </row>
    <row r="503" spans="1:22" ht="15" x14ac:dyDescent="0.25">
      <c r="A503" s="1298" t="s">
        <v>809</v>
      </c>
      <c r="B503" s="1290" t="s">
        <v>822</v>
      </c>
      <c r="C503" s="1290" t="s">
        <v>38</v>
      </c>
      <c r="D503" s="1433">
        <v>7</v>
      </c>
      <c r="E503" s="1433">
        <v>8</v>
      </c>
      <c r="F503" s="1433">
        <v>7</v>
      </c>
      <c r="G503" s="1433">
        <v>7</v>
      </c>
      <c r="H503" s="1433">
        <v>6</v>
      </c>
      <c r="I503" s="1433">
        <v>5</v>
      </c>
      <c r="J503" s="1433">
        <v>5</v>
      </c>
      <c r="K503" s="1433">
        <v>5</v>
      </c>
      <c r="L503" s="1433">
        <v>4</v>
      </c>
      <c r="M503" s="1433">
        <v>5</v>
      </c>
      <c r="N503" s="1433">
        <v>4</v>
      </c>
      <c r="O503" s="1433">
        <v>4</v>
      </c>
      <c r="P503" s="1433">
        <v>5</v>
      </c>
      <c r="Q503" s="1433">
        <v>5</v>
      </c>
      <c r="R503" s="1433">
        <v>5</v>
      </c>
      <c r="S503" s="1433">
        <v>5</v>
      </c>
      <c r="T503" s="1433">
        <v>5</v>
      </c>
      <c r="U503" s="1433">
        <v>5</v>
      </c>
      <c r="V503" s="1438">
        <v>5</v>
      </c>
    </row>
    <row r="504" spans="1:22" ht="15" x14ac:dyDescent="0.25">
      <c r="A504" s="1298" t="s">
        <v>809</v>
      </c>
      <c r="B504" s="1290" t="s">
        <v>822</v>
      </c>
      <c r="C504" s="1290" t="s">
        <v>39</v>
      </c>
      <c r="D504" s="1433">
        <v>1</v>
      </c>
      <c r="E504" s="1433">
        <v>1</v>
      </c>
      <c r="F504" s="1433">
        <v>1</v>
      </c>
      <c r="G504" s="1433">
        <v>1</v>
      </c>
      <c r="H504" s="1433">
        <v>1</v>
      </c>
      <c r="I504" s="1433">
        <v>1</v>
      </c>
      <c r="J504" s="1433">
        <v>2</v>
      </c>
      <c r="K504" s="1433">
        <v>2</v>
      </c>
      <c r="L504" s="1433">
        <v>1</v>
      </c>
      <c r="M504" s="1433">
        <v>1</v>
      </c>
      <c r="N504" s="1433">
        <v>1</v>
      </c>
      <c r="O504" s="1433">
        <v>1</v>
      </c>
      <c r="P504" s="1433">
        <v>1</v>
      </c>
      <c r="Q504" s="1433">
        <v>1</v>
      </c>
      <c r="R504" s="1433">
        <v>1</v>
      </c>
      <c r="S504" s="1433">
        <v>3</v>
      </c>
      <c r="T504" s="1433">
        <v>2</v>
      </c>
      <c r="U504" s="1433">
        <v>2</v>
      </c>
      <c r="V504" s="1438">
        <v>1</v>
      </c>
    </row>
    <row r="505" spans="1:22" ht="15" x14ac:dyDescent="0.25">
      <c r="A505" s="1298" t="s">
        <v>809</v>
      </c>
      <c r="B505" s="1290" t="s">
        <v>822</v>
      </c>
      <c r="C505" s="1290" t="s">
        <v>40</v>
      </c>
      <c r="D505" s="1433">
        <v>2</v>
      </c>
      <c r="E505" s="1433">
        <v>2</v>
      </c>
      <c r="F505" s="1433">
        <v>2</v>
      </c>
      <c r="G505" s="1433">
        <v>3</v>
      </c>
      <c r="H505" s="1433">
        <v>2</v>
      </c>
      <c r="I505" s="1433">
        <v>2</v>
      </c>
      <c r="J505" s="1433">
        <v>1</v>
      </c>
      <c r="K505" s="1433">
        <v>1</v>
      </c>
      <c r="L505" s="1433">
        <v>1</v>
      </c>
      <c r="M505" s="1433">
        <v>1</v>
      </c>
      <c r="N505" s="1433">
        <v>1</v>
      </c>
      <c r="O505" s="1433">
        <v>1</v>
      </c>
      <c r="P505" s="1433">
        <v>1</v>
      </c>
      <c r="Q505" s="1433">
        <v>1</v>
      </c>
      <c r="R505" s="1433">
        <v>1</v>
      </c>
      <c r="S505" s="1433">
        <v>1</v>
      </c>
      <c r="T505" s="1433">
        <v>1</v>
      </c>
      <c r="U505" s="1433">
        <v>1</v>
      </c>
      <c r="V505" s="1438">
        <v>1</v>
      </c>
    </row>
    <row r="506" spans="1:22" ht="15" x14ac:dyDescent="0.25">
      <c r="A506" s="1298" t="s">
        <v>809</v>
      </c>
      <c r="B506" s="1290" t="s">
        <v>822</v>
      </c>
      <c r="C506" s="1290" t="s">
        <v>59</v>
      </c>
      <c r="D506" s="1433">
        <v>222</v>
      </c>
      <c r="E506" s="1433">
        <v>241</v>
      </c>
      <c r="F506" s="1433">
        <v>269</v>
      </c>
      <c r="G506" s="1433">
        <v>298</v>
      </c>
      <c r="H506" s="1433">
        <v>240</v>
      </c>
      <c r="I506" s="1433">
        <v>313</v>
      </c>
      <c r="J506" s="1433">
        <v>351</v>
      </c>
      <c r="K506" s="1433">
        <v>383</v>
      </c>
      <c r="L506" s="1433">
        <v>429</v>
      </c>
      <c r="M506" s="1433">
        <v>456</v>
      </c>
      <c r="N506" s="1433">
        <v>496</v>
      </c>
      <c r="O506" s="1433">
        <v>567</v>
      </c>
      <c r="P506" s="1433">
        <v>590</v>
      </c>
      <c r="Q506" s="1433">
        <v>580</v>
      </c>
      <c r="R506" s="1433">
        <v>590</v>
      </c>
      <c r="S506" s="1433">
        <v>601</v>
      </c>
      <c r="T506" s="1433">
        <v>615</v>
      </c>
      <c r="U506" s="1433">
        <v>607</v>
      </c>
      <c r="V506" s="1438">
        <v>593</v>
      </c>
    </row>
    <row r="507" spans="1:22" ht="15" x14ac:dyDescent="0.25">
      <c r="A507" s="1298" t="s">
        <v>809</v>
      </c>
      <c r="B507" s="1290" t="s">
        <v>822</v>
      </c>
      <c r="C507" s="1290" t="s">
        <v>754</v>
      </c>
      <c r="D507" s="1433">
        <v>222</v>
      </c>
      <c r="E507" s="1433">
        <v>199</v>
      </c>
      <c r="F507" s="1433">
        <v>221</v>
      </c>
      <c r="G507" s="1433">
        <v>223</v>
      </c>
      <c r="H507" s="1433">
        <v>174</v>
      </c>
      <c r="I507" s="1433">
        <v>211</v>
      </c>
      <c r="J507" s="1433">
        <v>217</v>
      </c>
      <c r="K507" s="1433">
        <v>212</v>
      </c>
      <c r="L507" s="1433">
        <v>238</v>
      </c>
      <c r="M507" s="1433">
        <v>208</v>
      </c>
      <c r="N507" s="1433">
        <v>205</v>
      </c>
      <c r="O507" s="1433">
        <v>239</v>
      </c>
      <c r="P507" s="1433">
        <v>214</v>
      </c>
      <c r="Q507" s="1433">
        <v>184</v>
      </c>
      <c r="R507" s="1433">
        <v>116</v>
      </c>
      <c r="S507" s="1433">
        <v>74</v>
      </c>
      <c r="T507" s="1433">
        <v>101</v>
      </c>
      <c r="U507" s="1433">
        <v>110</v>
      </c>
      <c r="V507" s="1438">
        <v>94</v>
      </c>
    </row>
    <row r="508" spans="1:22" ht="15" x14ac:dyDescent="0.25">
      <c r="A508" s="1298" t="s">
        <v>809</v>
      </c>
      <c r="B508" s="1290" t="s">
        <v>823</v>
      </c>
      <c r="C508" s="1290" t="s">
        <v>49</v>
      </c>
      <c r="D508" s="1433">
        <v>0</v>
      </c>
      <c r="E508" s="1433">
        <v>17</v>
      </c>
      <c r="F508" s="1433">
        <v>21</v>
      </c>
      <c r="G508" s="1433">
        <v>39</v>
      </c>
      <c r="H508" s="1433">
        <v>59</v>
      </c>
      <c r="I508" s="1433">
        <v>69</v>
      </c>
      <c r="J508" s="1433">
        <v>69</v>
      </c>
      <c r="K508" s="1433">
        <v>76</v>
      </c>
      <c r="L508" s="1433">
        <v>82</v>
      </c>
      <c r="M508" s="1433">
        <v>72</v>
      </c>
      <c r="N508" s="1433">
        <v>86</v>
      </c>
      <c r="O508" s="1433">
        <v>80</v>
      </c>
      <c r="P508" s="1433">
        <v>151</v>
      </c>
      <c r="Q508" s="1433">
        <v>173</v>
      </c>
      <c r="R508" s="1433">
        <v>202</v>
      </c>
      <c r="S508" s="1433">
        <v>224</v>
      </c>
      <c r="T508" s="1433">
        <v>205</v>
      </c>
      <c r="U508" s="1433">
        <v>208</v>
      </c>
      <c r="V508" s="1438">
        <v>215</v>
      </c>
    </row>
    <row r="509" spans="1:22" ht="15" x14ac:dyDescent="0.25">
      <c r="A509" s="1298" t="s">
        <v>809</v>
      </c>
      <c r="B509" s="1290" t="s">
        <v>823</v>
      </c>
      <c r="C509" s="1290" t="s">
        <v>35</v>
      </c>
      <c r="D509" s="1433">
        <v>93</v>
      </c>
      <c r="E509" s="1433">
        <v>88</v>
      </c>
      <c r="F509" s="1433">
        <v>120</v>
      </c>
      <c r="G509" s="1433">
        <v>111</v>
      </c>
      <c r="H509" s="1433">
        <v>122</v>
      </c>
      <c r="I509" s="1433">
        <v>125</v>
      </c>
      <c r="J509" s="1433">
        <v>127</v>
      </c>
      <c r="K509" s="1433">
        <v>142</v>
      </c>
      <c r="L509" s="1433">
        <v>193</v>
      </c>
      <c r="M509" s="1433">
        <v>184</v>
      </c>
      <c r="N509" s="1433">
        <v>185</v>
      </c>
      <c r="O509" s="1433">
        <v>94</v>
      </c>
      <c r="P509" s="1433">
        <v>126</v>
      </c>
      <c r="Q509" s="1433">
        <v>105</v>
      </c>
      <c r="R509" s="1433">
        <v>81</v>
      </c>
      <c r="S509" s="1433">
        <v>67</v>
      </c>
      <c r="T509" s="1433">
        <v>75</v>
      </c>
      <c r="U509" s="1433">
        <v>84</v>
      </c>
      <c r="V509" s="1438">
        <v>87</v>
      </c>
    </row>
    <row r="510" spans="1:22" ht="15" x14ac:dyDescent="0.25">
      <c r="A510" s="1298" t="s">
        <v>809</v>
      </c>
      <c r="B510" s="1290" t="s">
        <v>823</v>
      </c>
      <c r="C510" s="1290" t="s">
        <v>36</v>
      </c>
      <c r="D510" s="1433">
        <v>5</v>
      </c>
      <c r="E510" s="1433">
        <v>5</v>
      </c>
      <c r="F510" s="1433">
        <v>7</v>
      </c>
      <c r="G510" s="1433">
        <v>10</v>
      </c>
      <c r="H510" s="1433">
        <v>11</v>
      </c>
      <c r="I510" s="1433">
        <v>9</v>
      </c>
      <c r="J510" s="1433">
        <v>7</v>
      </c>
      <c r="K510" s="1433">
        <v>5</v>
      </c>
      <c r="L510" s="1433">
        <v>7</v>
      </c>
      <c r="M510" s="1433">
        <v>11</v>
      </c>
      <c r="N510" s="1433">
        <v>12</v>
      </c>
      <c r="O510" s="1433">
        <v>5</v>
      </c>
      <c r="P510" s="1433">
        <v>5</v>
      </c>
      <c r="Q510" s="1433">
        <v>6</v>
      </c>
      <c r="R510" s="1433">
        <v>5</v>
      </c>
      <c r="S510" s="1433">
        <v>4</v>
      </c>
      <c r="T510" s="1433">
        <v>5</v>
      </c>
      <c r="U510" s="1433">
        <v>6</v>
      </c>
      <c r="V510" s="1438">
        <v>6</v>
      </c>
    </row>
    <row r="511" spans="1:22" ht="15" x14ac:dyDescent="0.25">
      <c r="A511" s="1298" t="s">
        <v>809</v>
      </c>
      <c r="B511" s="1290" t="s">
        <v>823</v>
      </c>
      <c r="C511" s="1290" t="s">
        <v>37</v>
      </c>
      <c r="D511" s="1433">
        <v>15</v>
      </c>
      <c r="E511" s="1433">
        <v>18</v>
      </c>
      <c r="F511" s="1433">
        <v>24</v>
      </c>
      <c r="G511" s="1433">
        <v>23</v>
      </c>
      <c r="H511" s="1433">
        <v>22</v>
      </c>
      <c r="I511" s="1433">
        <v>19</v>
      </c>
      <c r="J511" s="1433">
        <v>19</v>
      </c>
      <c r="K511" s="1433">
        <v>24</v>
      </c>
      <c r="L511" s="1433">
        <v>23</v>
      </c>
      <c r="M511" s="1433">
        <v>20</v>
      </c>
      <c r="N511" s="1433">
        <v>19</v>
      </c>
      <c r="O511" s="1433">
        <v>11</v>
      </c>
      <c r="P511" s="1433">
        <v>15</v>
      </c>
      <c r="Q511" s="1433">
        <v>16</v>
      </c>
      <c r="R511" s="1433">
        <v>16</v>
      </c>
      <c r="S511" s="1433">
        <v>11</v>
      </c>
      <c r="T511" s="1433">
        <v>14</v>
      </c>
      <c r="U511" s="1433">
        <v>12</v>
      </c>
      <c r="V511" s="1438">
        <v>13</v>
      </c>
    </row>
    <row r="512" spans="1:22" ht="15" x14ac:dyDescent="0.25">
      <c r="A512" s="1298" t="s">
        <v>809</v>
      </c>
      <c r="B512" s="1290" t="s">
        <v>823</v>
      </c>
      <c r="C512" s="1290" t="s">
        <v>38</v>
      </c>
      <c r="D512" s="1433">
        <v>7</v>
      </c>
      <c r="E512" s="1433">
        <v>8</v>
      </c>
      <c r="F512" s="1433">
        <v>9</v>
      </c>
      <c r="G512" s="1433">
        <v>11</v>
      </c>
      <c r="H512" s="1433">
        <v>10</v>
      </c>
      <c r="I512" s="1433">
        <v>7</v>
      </c>
      <c r="J512" s="1433">
        <v>6</v>
      </c>
      <c r="K512" s="1433">
        <v>7</v>
      </c>
      <c r="L512" s="1433">
        <v>7</v>
      </c>
      <c r="M512" s="1433">
        <v>7</v>
      </c>
      <c r="N512" s="1433">
        <v>7</v>
      </c>
      <c r="O512" s="1433">
        <v>5</v>
      </c>
      <c r="P512" s="1433">
        <v>8</v>
      </c>
      <c r="Q512" s="1433">
        <v>9</v>
      </c>
      <c r="R512" s="1433">
        <v>9</v>
      </c>
      <c r="S512" s="1433">
        <v>10</v>
      </c>
      <c r="T512" s="1433">
        <v>10</v>
      </c>
      <c r="U512" s="1433">
        <v>9</v>
      </c>
      <c r="V512" s="1438">
        <v>8</v>
      </c>
    </row>
    <row r="513" spans="1:22" ht="15" x14ac:dyDescent="0.25">
      <c r="A513" s="1298" t="s">
        <v>809</v>
      </c>
      <c r="B513" s="1290" t="s">
        <v>823</v>
      </c>
      <c r="C513" s="1290" t="s">
        <v>39</v>
      </c>
      <c r="D513" s="1433">
        <v>0</v>
      </c>
      <c r="E513" s="1433">
        <v>0</v>
      </c>
      <c r="F513" s="1433">
        <v>1</v>
      </c>
      <c r="G513" s="1433">
        <v>1</v>
      </c>
      <c r="H513" s="1433">
        <v>1</v>
      </c>
      <c r="I513" s="1433">
        <v>1</v>
      </c>
      <c r="J513" s="1433">
        <v>1</v>
      </c>
      <c r="K513" s="1433">
        <v>3</v>
      </c>
      <c r="L513" s="1433">
        <v>3</v>
      </c>
      <c r="M513" s="1433">
        <v>3</v>
      </c>
      <c r="N513" s="1433">
        <v>2</v>
      </c>
      <c r="O513" s="1433">
        <v>2</v>
      </c>
      <c r="P513" s="1433">
        <v>3</v>
      </c>
      <c r="Q513" s="1433">
        <v>3</v>
      </c>
      <c r="R513" s="1433">
        <v>3</v>
      </c>
      <c r="S513" s="1433">
        <v>2</v>
      </c>
      <c r="T513" s="1433">
        <v>2</v>
      </c>
      <c r="U513" s="1433">
        <v>2</v>
      </c>
      <c r="V513" s="1438">
        <v>2</v>
      </c>
    </row>
    <row r="514" spans="1:22" ht="15" x14ac:dyDescent="0.25">
      <c r="A514" s="1298" t="s">
        <v>809</v>
      </c>
      <c r="B514" s="1290" t="s">
        <v>823</v>
      </c>
      <c r="C514" s="1290" t="s">
        <v>40</v>
      </c>
      <c r="D514" s="1433">
        <v>2</v>
      </c>
      <c r="E514" s="1433">
        <v>2</v>
      </c>
      <c r="F514" s="1433">
        <v>2</v>
      </c>
      <c r="G514" s="1433">
        <v>2</v>
      </c>
      <c r="H514" s="1433">
        <v>2</v>
      </c>
      <c r="I514" s="1433">
        <v>2</v>
      </c>
      <c r="J514" s="1433">
        <v>2</v>
      </c>
      <c r="K514" s="1433">
        <v>2</v>
      </c>
      <c r="L514" s="1433">
        <v>2</v>
      </c>
      <c r="M514" s="1433">
        <v>2</v>
      </c>
      <c r="N514" s="1433">
        <v>2</v>
      </c>
      <c r="O514" s="1433">
        <v>1</v>
      </c>
      <c r="P514" s="1433">
        <v>2</v>
      </c>
      <c r="Q514" s="1433">
        <v>2</v>
      </c>
      <c r="R514" s="1433">
        <v>2</v>
      </c>
      <c r="S514" s="1433">
        <v>2</v>
      </c>
      <c r="T514" s="1433">
        <v>2</v>
      </c>
      <c r="U514" s="1433">
        <v>2</v>
      </c>
      <c r="V514" s="1438">
        <v>2</v>
      </c>
    </row>
    <row r="515" spans="1:22" ht="15" x14ac:dyDescent="0.25">
      <c r="A515" s="1298" t="s">
        <v>809</v>
      </c>
      <c r="B515" s="1290" t="s">
        <v>823</v>
      </c>
      <c r="C515" s="1290" t="s">
        <v>59</v>
      </c>
      <c r="D515" s="1433">
        <v>122</v>
      </c>
      <c r="E515" s="1433">
        <v>138</v>
      </c>
      <c r="F515" s="1433">
        <v>184</v>
      </c>
      <c r="G515" s="1433">
        <v>197</v>
      </c>
      <c r="H515" s="1433">
        <v>227</v>
      </c>
      <c r="I515" s="1433">
        <v>232</v>
      </c>
      <c r="J515" s="1433">
        <v>231</v>
      </c>
      <c r="K515" s="1433">
        <v>259</v>
      </c>
      <c r="L515" s="1433">
        <v>317</v>
      </c>
      <c r="M515" s="1433">
        <v>299</v>
      </c>
      <c r="N515" s="1433">
        <v>313</v>
      </c>
      <c r="O515" s="1433">
        <v>198</v>
      </c>
      <c r="P515" s="1433">
        <v>310</v>
      </c>
      <c r="Q515" s="1433">
        <v>314</v>
      </c>
      <c r="R515" s="1433">
        <v>318</v>
      </c>
      <c r="S515" s="1433">
        <v>320</v>
      </c>
      <c r="T515" s="1433">
        <v>313</v>
      </c>
      <c r="U515" s="1433">
        <v>323</v>
      </c>
      <c r="V515" s="1438">
        <v>333</v>
      </c>
    </row>
    <row r="516" spans="1:22" ht="15" x14ac:dyDescent="0.25">
      <c r="A516" s="1298" t="s">
        <v>809</v>
      </c>
      <c r="B516" s="1290" t="s">
        <v>823</v>
      </c>
      <c r="C516" s="1290" t="s">
        <v>754</v>
      </c>
      <c r="D516" s="1433">
        <v>122</v>
      </c>
      <c r="E516" s="1433">
        <v>121</v>
      </c>
      <c r="F516" s="1433">
        <v>163</v>
      </c>
      <c r="G516" s="1433">
        <v>158</v>
      </c>
      <c r="H516" s="1433">
        <v>168</v>
      </c>
      <c r="I516" s="1433">
        <v>163</v>
      </c>
      <c r="J516" s="1433">
        <v>162</v>
      </c>
      <c r="K516" s="1433">
        <v>183</v>
      </c>
      <c r="L516" s="1433">
        <v>235</v>
      </c>
      <c r="M516" s="1433">
        <v>227</v>
      </c>
      <c r="N516" s="1433">
        <v>227</v>
      </c>
      <c r="O516" s="1433">
        <v>118</v>
      </c>
      <c r="P516" s="1433">
        <v>159</v>
      </c>
      <c r="Q516" s="1433">
        <v>141</v>
      </c>
      <c r="R516" s="1433">
        <v>116</v>
      </c>
      <c r="S516" s="1433">
        <v>96</v>
      </c>
      <c r="T516" s="1433">
        <v>108</v>
      </c>
      <c r="U516" s="1433">
        <v>115</v>
      </c>
      <c r="V516" s="1438">
        <v>118</v>
      </c>
    </row>
    <row r="517" spans="1:22" ht="15" x14ac:dyDescent="0.25">
      <c r="A517" s="1298" t="s">
        <v>809</v>
      </c>
      <c r="B517" s="1290" t="s">
        <v>824</v>
      </c>
      <c r="C517" s="1290" t="s">
        <v>49</v>
      </c>
      <c r="D517" s="1433">
        <v>0</v>
      </c>
      <c r="E517" s="1433">
        <v>44</v>
      </c>
      <c r="F517" s="1433">
        <v>56</v>
      </c>
      <c r="G517" s="1433">
        <v>126</v>
      </c>
      <c r="H517" s="1433">
        <v>172</v>
      </c>
      <c r="I517" s="1433">
        <v>199</v>
      </c>
      <c r="J517" s="1433">
        <v>272</v>
      </c>
      <c r="K517" s="1433">
        <v>354</v>
      </c>
      <c r="L517" s="1433">
        <v>356</v>
      </c>
      <c r="M517" s="1433">
        <v>467</v>
      </c>
      <c r="N517" s="1433">
        <v>501</v>
      </c>
      <c r="O517" s="1433">
        <v>538</v>
      </c>
      <c r="P517" s="1433">
        <v>603</v>
      </c>
      <c r="Q517" s="1433">
        <v>630</v>
      </c>
      <c r="R517" s="1433">
        <v>802</v>
      </c>
      <c r="S517" s="1433">
        <v>888</v>
      </c>
      <c r="T517" s="1433">
        <v>860</v>
      </c>
      <c r="U517" s="1433">
        <v>871</v>
      </c>
      <c r="V517" s="1438">
        <v>832</v>
      </c>
    </row>
    <row r="518" spans="1:22" ht="15" x14ac:dyDescent="0.25">
      <c r="A518" s="1298" t="s">
        <v>809</v>
      </c>
      <c r="B518" s="1290" t="s">
        <v>824</v>
      </c>
      <c r="C518" s="1290" t="s">
        <v>35</v>
      </c>
      <c r="D518" s="1433">
        <v>375</v>
      </c>
      <c r="E518" s="1433">
        <v>328</v>
      </c>
      <c r="F518" s="1433">
        <v>329</v>
      </c>
      <c r="G518" s="1433">
        <v>306</v>
      </c>
      <c r="H518" s="1433">
        <v>357</v>
      </c>
      <c r="I518" s="1433">
        <v>469</v>
      </c>
      <c r="J518" s="1433">
        <v>495</v>
      </c>
      <c r="K518" s="1433">
        <v>443</v>
      </c>
      <c r="L518" s="1433">
        <v>418</v>
      </c>
      <c r="M518" s="1433">
        <v>337</v>
      </c>
      <c r="N518" s="1433">
        <v>333</v>
      </c>
      <c r="O518" s="1433">
        <v>407</v>
      </c>
      <c r="P518" s="1433">
        <v>372</v>
      </c>
      <c r="Q518" s="1433">
        <v>320</v>
      </c>
      <c r="R518" s="1433">
        <v>225</v>
      </c>
      <c r="S518" s="1433">
        <v>142</v>
      </c>
      <c r="T518" s="1433">
        <v>195</v>
      </c>
      <c r="U518" s="1433">
        <v>198</v>
      </c>
      <c r="V518" s="1438">
        <v>218</v>
      </c>
    </row>
    <row r="519" spans="1:22" ht="15" x14ac:dyDescent="0.25">
      <c r="A519" s="1298" t="s">
        <v>809</v>
      </c>
      <c r="B519" s="1290" t="s">
        <v>824</v>
      </c>
      <c r="C519" s="1290" t="s">
        <v>36</v>
      </c>
      <c r="D519" s="1433">
        <v>12</v>
      </c>
      <c r="E519" s="1433">
        <v>14</v>
      </c>
      <c r="F519" s="1433">
        <v>14</v>
      </c>
      <c r="G519" s="1433">
        <v>10</v>
      </c>
      <c r="H519" s="1433">
        <v>16</v>
      </c>
      <c r="I519" s="1433">
        <v>18</v>
      </c>
      <c r="J519" s="1433">
        <v>20</v>
      </c>
      <c r="K519" s="1433">
        <v>15</v>
      </c>
      <c r="L519" s="1433">
        <v>22</v>
      </c>
      <c r="M519" s="1433">
        <v>23</v>
      </c>
      <c r="N519" s="1433">
        <v>20</v>
      </c>
      <c r="O519" s="1433">
        <v>18</v>
      </c>
      <c r="P519" s="1433">
        <v>19</v>
      </c>
      <c r="Q519" s="1433">
        <v>20</v>
      </c>
      <c r="R519" s="1433">
        <v>17</v>
      </c>
      <c r="S519" s="1433">
        <v>15</v>
      </c>
      <c r="T519" s="1433">
        <v>16</v>
      </c>
      <c r="U519" s="1433">
        <v>17</v>
      </c>
      <c r="V519" s="1438">
        <v>11</v>
      </c>
    </row>
    <row r="520" spans="1:22" ht="15" x14ac:dyDescent="0.25">
      <c r="A520" s="1298" t="s">
        <v>809</v>
      </c>
      <c r="B520" s="1290" t="s">
        <v>824</v>
      </c>
      <c r="C520" s="1290" t="s">
        <v>37</v>
      </c>
      <c r="D520" s="1433">
        <v>52</v>
      </c>
      <c r="E520" s="1433">
        <v>52</v>
      </c>
      <c r="F520" s="1433">
        <v>52</v>
      </c>
      <c r="G520" s="1433">
        <v>31</v>
      </c>
      <c r="H520" s="1433">
        <v>37</v>
      </c>
      <c r="I520" s="1433">
        <v>35</v>
      </c>
      <c r="J520" s="1433">
        <v>31</v>
      </c>
      <c r="K520" s="1433">
        <v>27</v>
      </c>
      <c r="L520" s="1433">
        <v>30</v>
      </c>
      <c r="M520" s="1433">
        <v>18</v>
      </c>
      <c r="N520" s="1433">
        <v>18</v>
      </c>
      <c r="O520" s="1433">
        <v>22</v>
      </c>
      <c r="P520" s="1433">
        <v>17</v>
      </c>
      <c r="Q520" s="1433">
        <v>18</v>
      </c>
      <c r="R520" s="1433">
        <v>15</v>
      </c>
      <c r="S520" s="1433">
        <v>11</v>
      </c>
      <c r="T520" s="1433">
        <v>12</v>
      </c>
      <c r="U520" s="1433">
        <v>12</v>
      </c>
      <c r="V520" s="1438">
        <v>13</v>
      </c>
    </row>
    <row r="521" spans="1:22" ht="15" x14ac:dyDescent="0.25">
      <c r="A521" s="1298" t="s">
        <v>809</v>
      </c>
      <c r="B521" s="1290" t="s">
        <v>824</v>
      </c>
      <c r="C521" s="1290" t="s">
        <v>38</v>
      </c>
      <c r="D521" s="1433">
        <v>16</v>
      </c>
      <c r="E521" s="1433">
        <v>16</v>
      </c>
      <c r="F521" s="1433">
        <v>16</v>
      </c>
      <c r="G521" s="1433">
        <v>16</v>
      </c>
      <c r="H521" s="1433">
        <v>17</v>
      </c>
      <c r="I521" s="1433">
        <v>17</v>
      </c>
      <c r="J521" s="1433">
        <v>15</v>
      </c>
      <c r="K521" s="1433">
        <v>11</v>
      </c>
      <c r="L521" s="1433">
        <v>11</v>
      </c>
      <c r="M521" s="1433">
        <v>12</v>
      </c>
      <c r="N521" s="1433">
        <v>8</v>
      </c>
      <c r="O521" s="1433">
        <v>8</v>
      </c>
      <c r="P521" s="1433">
        <v>7</v>
      </c>
      <c r="Q521" s="1433">
        <v>7</v>
      </c>
      <c r="R521" s="1433">
        <v>6</v>
      </c>
      <c r="S521" s="1433">
        <v>4</v>
      </c>
      <c r="T521" s="1433">
        <v>4</v>
      </c>
      <c r="U521" s="1433">
        <v>3</v>
      </c>
      <c r="V521" s="1438">
        <v>1</v>
      </c>
    </row>
    <row r="522" spans="1:22" ht="15" x14ac:dyDescent="0.25">
      <c r="A522" s="1298" t="s">
        <v>809</v>
      </c>
      <c r="B522" s="1290" t="s">
        <v>824</v>
      </c>
      <c r="C522" s="1290" t="s">
        <v>39</v>
      </c>
      <c r="D522" s="1433">
        <v>3</v>
      </c>
      <c r="E522" s="1433">
        <v>3</v>
      </c>
      <c r="F522" s="1433">
        <v>3</v>
      </c>
      <c r="G522" s="1433">
        <v>3</v>
      </c>
      <c r="H522" s="1433">
        <v>3</v>
      </c>
      <c r="I522" s="1433">
        <v>3</v>
      </c>
      <c r="J522" s="1433">
        <v>3</v>
      </c>
      <c r="K522" s="1433">
        <v>3</v>
      </c>
      <c r="L522" s="1433">
        <v>2</v>
      </c>
      <c r="M522" s="1433">
        <v>2</v>
      </c>
      <c r="N522" s="1433">
        <v>2</v>
      </c>
      <c r="O522" s="1433">
        <v>2</v>
      </c>
      <c r="P522" s="1433">
        <v>2</v>
      </c>
      <c r="Q522" s="1433">
        <v>2</v>
      </c>
      <c r="R522" s="1433">
        <v>2</v>
      </c>
      <c r="S522" s="1433">
        <v>2</v>
      </c>
      <c r="T522" s="1433">
        <v>2</v>
      </c>
      <c r="U522" s="1433">
        <v>2</v>
      </c>
      <c r="V522" s="1438">
        <v>2</v>
      </c>
    </row>
    <row r="523" spans="1:22" ht="15" x14ac:dyDescent="0.25">
      <c r="A523" s="1298" t="s">
        <v>809</v>
      </c>
      <c r="B523" s="1290" t="s">
        <v>824</v>
      </c>
      <c r="C523" s="1290" t="s">
        <v>40</v>
      </c>
      <c r="D523" s="1433">
        <v>0</v>
      </c>
      <c r="E523" s="1433">
        <v>0</v>
      </c>
      <c r="F523" s="1433">
        <v>0</v>
      </c>
      <c r="G523" s="1433">
        <v>0</v>
      </c>
      <c r="H523" s="1433">
        <v>0</v>
      </c>
      <c r="I523" s="1433">
        <v>0</v>
      </c>
      <c r="J523" s="1433">
        <v>0</v>
      </c>
      <c r="K523" s="1433">
        <v>0</v>
      </c>
      <c r="L523" s="1433">
        <v>0</v>
      </c>
      <c r="M523" s="1433">
        <v>0</v>
      </c>
      <c r="N523" s="1433">
        <v>0</v>
      </c>
      <c r="O523" s="1433">
        <v>0</v>
      </c>
      <c r="P523" s="1433">
        <v>1</v>
      </c>
      <c r="Q523" s="1433">
        <v>1</v>
      </c>
      <c r="R523" s="1433">
        <v>1</v>
      </c>
      <c r="S523" s="1433">
        <v>1</v>
      </c>
      <c r="T523" s="1433">
        <v>1</v>
      </c>
      <c r="U523" s="1433">
        <v>1</v>
      </c>
      <c r="V523" s="1438">
        <v>2</v>
      </c>
    </row>
    <row r="524" spans="1:22" ht="15" x14ac:dyDescent="0.25">
      <c r="A524" s="1298" t="s">
        <v>809</v>
      </c>
      <c r="B524" s="1290" t="s">
        <v>824</v>
      </c>
      <c r="C524" s="1290" t="s">
        <v>59</v>
      </c>
      <c r="D524" s="1433">
        <v>458</v>
      </c>
      <c r="E524" s="1433">
        <v>457</v>
      </c>
      <c r="F524" s="1433">
        <v>470</v>
      </c>
      <c r="G524" s="1433">
        <v>492</v>
      </c>
      <c r="H524" s="1433">
        <v>602</v>
      </c>
      <c r="I524" s="1433">
        <v>741</v>
      </c>
      <c r="J524" s="1433">
        <v>836</v>
      </c>
      <c r="K524" s="1433">
        <v>853</v>
      </c>
      <c r="L524" s="1433">
        <v>839</v>
      </c>
      <c r="M524" s="1433">
        <v>859</v>
      </c>
      <c r="N524" s="1433">
        <v>882</v>
      </c>
      <c r="O524" s="1433">
        <v>995</v>
      </c>
      <c r="P524" s="1433">
        <v>1021</v>
      </c>
      <c r="Q524" s="1433">
        <v>998</v>
      </c>
      <c r="R524" s="1433">
        <v>1068</v>
      </c>
      <c r="S524" s="1433">
        <v>1063</v>
      </c>
      <c r="T524" s="1433">
        <v>1090</v>
      </c>
      <c r="U524" s="1433">
        <v>1104</v>
      </c>
      <c r="V524" s="1438">
        <v>1079</v>
      </c>
    </row>
    <row r="525" spans="1:22" ht="15" x14ac:dyDescent="0.25">
      <c r="A525" s="1298" t="s">
        <v>809</v>
      </c>
      <c r="B525" s="1290" t="s">
        <v>824</v>
      </c>
      <c r="C525" s="1290" t="s">
        <v>754</v>
      </c>
      <c r="D525" s="1433">
        <v>458</v>
      </c>
      <c r="E525" s="1433">
        <v>413</v>
      </c>
      <c r="F525" s="1433">
        <v>414</v>
      </c>
      <c r="G525" s="1433">
        <v>366</v>
      </c>
      <c r="H525" s="1433">
        <v>430</v>
      </c>
      <c r="I525" s="1433">
        <v>542</v>
      </c>
      <c r="J525" s="1433">
        <v>564</v>
      </c>
      <c r="K525" s="1433">
        <v>499</v>
      </c>
      <c r="L525" s="1433">
        <v>483</v>
      </c>
      <c r="M525" s="1433">
        <v>392</v>
      </c>
      <c r="N525" s="1433">
        <v>381</v>
      </c>
      <c r="O525" s="1433">
        <v>457</v>
      </c>
      <c r="P525" s="1433">
        <v>418</v>
      </c>
      <c r="Q525" s="1433">
        <v>368</v>
      </c>
      <c r="R525" s="1433">
        <v>266</v>
      </c>
      <c r="S525" s="1433">
        <v>175</v>
      </c>
      <c r="T525" s="1433">
        <v>230</v>
      </c>
      <c r="U525" s="1433">
        <v>233</v>
      </c>
      <c r="V525" s="1438">
        <v>247</v>
      </c>
    </row>
    <row r="526" spans="1:22" ht="15" x14ac:dyDescent="0.25">
      <c r="A526" s="1298" t="s">
        <v>809</v>
      </c>
      <c r="B526" s="1290" t="s">
        <v>825</v>
      </c>
      <c r="C526" s="1290" t="s">
        <v>49</v>
      </c>
      <c r="D526" s="1433">
        <v>0</v>
      </c>
      <c r="E526" s="1433">
        <v>16</v>
      </c>
      <c r="F526" s="1433">
        <v>31</v>
      </c>
      <c r="G526" s="1433">
        <v>54</v>
      </c>
      <c r="H526" s="1433">
        <v>60</v>
      </c>
      <c r="I526" s="1433">
        <v>73</v>
      </c>
      <c r="J526" s="1433">
        <v>116</v>
      </c>
      <c r="K526" s="1433">
        <v>152</v>
      </c>
      <c r="L526" s="1433">
        <v>157</v>
      </c>
      <c r="M526" s="1433">
        <v>209</v>
      </c>
      <c r="N526" s="1433">
        <v>222</v>
      </c>
      <c r="O526" s="1433">
        <v>243</v>
      </c>
      <c r="P526" s="1433">
        <v>284</v>
      </c>
      <c r="Q526" s="1433">
        <v>295</v>
      </c>
      <c r="R526" s="1433">
        <v>334</v>
      </c>
      <c r="S526" s="1433">
        <v>353</v>
      </c>
      <c r="T526" s="1433">
        <v>354</v>
      </c>
      <c r="U526" s="1433">
        <v>347</v>
      </c>
      <c r="V526" s="1438">
        <v>327</v>
      </c>
    </row>
    <row r="527" spans="1:22" ht="15" x14ac:dyDescent="0.25">
      <c r="A527" s="1298" t="s">
        <v>809</v>
      </c>
      <c r="B527" s="1290" t="s">
        <v>825</v>
      </c>
      <c r="C527" s="1290" t="s">
        <v>35</v>
      </c>
      <c r="D527" s="1433">
        <v>165</v>
      </c>
      <c r="E527" s="1433">
        <v>168</v>
      </c>
      <c r="F527" s="1433">
        <v>139</v>
      </c>
      <c r="G527" s="1433">
        <v>128</v>
      </c>
      <c r="H527" s="1433">
        <v>131</v>
      </c>
      <c r="I527" s="1433">
        <v>180</v>
      </c>
      <c r="J527" s="1433">
        <v>145</v>
      </c>
      <c r="K527" s="1433">
        <v>120</v>
      </c>
      <c r="L527" s="1433">
        <v>138</v>
      </c>
      <c r="M527" s="1433">
        <v>102</v>
      </c>
      <c r="N527" s="1433">
        <v>113</v>
      </c>
      <c r="O527" s="1433">
        <v>136</v>
      </c>
      <c r="P527" s="1433">
        <v>96</v>
      </c>
      <c r="Q527" s="1433">
        <v>85</v>
      </c>
      <c r="R527" s="1433">
        <v>37</v>
      </c>
      <c r="S527" s="1433">
        <v>18</v>
      </c>
      <c r="T527" s="1433">
        <v>22</v>
      </c>
      <c r="U527" s="1433">
        <v>24</v>
      </c>
      <c r="V527" s="1438">
        <v>18</v>
      </c>
    </row>
    <row r="528" spans="1:22" ht="15" x14ac:dyDescent="0.25">
      <c r="A528" s="1298" t="s">
        <v>809</v>
      </c>
      <c r="B528" s="1290" t="s">
        <v>825</v>
      </c>
      <c r="C528" s="1290" t="s">
        <v>36</v>
      </c>
      <c r="D528" s="1433">
        <v>4</v>
      </c>
      <c r="E528" s="1433">
        <v>4</v>
      </c>
      <c r="F528" s="1433">
        <v>6</v>
      </c>
      <c r="G528" s="1433">
        <v>10</v>
      </c>
      <c r="H528" s="1433">
        <v>12</v>
      </c>
      <c r="I528" s="1433">
        <v>13</v>
      </c>
      <c r="J528" s="1433">
        <v>11</v>
      </c>
      <c r="K528" s="1433">
        <v>7</v>
      </c>
      <c r="L528" s="1433">
        <v>5</v>
      </c>
      <c r="M528" s="1433">
        <v>5</v>
      </c>
      <c r="N528" s="1433">
        <v>5</v>
      </c>
      <c r="O528" s="1433">
        <v>1</v>
      </c>
      <c r="P528" s="1433">
        <v>0</v>
      </c>
      <c r="Q528" s="1433">
        <v>0</v>
      </c>
      <c r="R528" s="1433">
        <v>1</v>
      </c>
      <c r="S528" s="1433">
        <v>1</v>
      </c>
      <c r="T528" s="1433">
        <v>2</v>
      </c>
      <c r="U528" s="1433">
        <v>3</v>
      </c>
      <c r="V528" s="1438">
        <v>3</v>
      </c>
    </row>
    <row r="529" spans="1:22" ht="15" x14ac:dyDescent="0.25">
      <c r="A529" s="1298" t="s">
        <v>809</v>
      </c>
      <c r="B529" s="1290" t="s">
        <v>825</v>
      </c>
      <c r="C529" s="1290" t="s">
        <v>37</v>
      </c>
      <c r="D529" s="1433">
        <v>26</v>
      </c>
      <c r="E529" s="1433">
        <v>28</v>
      </c>
      <c r="F529" s="1433">
        <v>26</v>
      </c>
      <c r="G529" s="1433">
        <v>22</v>
      </c>
      <c r="H529" s="1433">
        <v>23</v>
      </c>
      <c r="I529" s="1433">
        <v>22</v>
      </c>
      <c r="J529" s="1433">
        <v>19</v>
      </c>
      <c r="K529" s="1433">
        <v>15</v>
      </c>
      <c r="L529" s="1433">
        <v>18</v>
      </c>
      <c r="M529" s="1433">
        <v>13</v>
      </c>
      <c r="N529" s="1433">
        <v>13</v>
      </c>
      <c r="O529" s="1433">
        <v>8</v>
      </c>
      <c r="P529" s="1433">
        <v>9</v>
      </c>
      <c r="Q529" s="1433">
        <v>9</v>
      </c>
      <c r="R529" s="1433">
        <v>9</v>
      </c>
      <c r="S529" s="1433">
        <v>4</v>
      </c>
      <c r="T529" s="1433">
        <v>4</v>
      </c>
      <c r="U529" s="1433">
        <v>4</v>
      </c>
      <c r="V529" s="1438">
        <v>1</v>
      </c>
    </row>
    <row r="530" spans="1:22" ht="15" x14ac:dyDescent="0.25">
      <c r="A530" s="1298" t="s">
        <v>809</v>
      </c>
      <c r="B530" s="1290" t="s">
        <v>825</v>
      </c>
      <c r="C530" s="1290" t="s">
        <v>38</v>
      </c>
      <c r="D530" s="1433">
        <v>9</v>
      </c>
      <c r="E530" s="1433">
        <v>11</v>
      </c>
      <c r="F530" s="1433">
        <v>12</v>
      </c>
      <c r="G530" s="1433">
        <v>11</v>
      </c>
      <c r="H530" s="1433">
        <v>10</v>
      </c>
      <c r="I530" s="1433">
        <v>9</v>
      </c>
      <c r="J530" s="1433">
        <v>10</v>
      </c>
      <c r="K530" s="1433">
        <v>7</v>
      </c>
      <c r="L530" s="1433">
        <v>6</v>
      </c>
      <c r="M530" s="1433">
        <v>7</v>
      </c>
      <c r="N530" s="1433">
        <v>7</v>
      </c>
      <c r="O530" s="1433">
        <v>6</v>
      </c>
      <c r="P530" s="1433">
        <v>4</v>
      </c>
      <c r="Q530" s="1433">
        <v>4</v>
      </c>
      <c r="R530" s="1433">
        <v>4</v>
      </c>
      <c r="S530" s="1433">
        <v>4</v>
      </c>
      <c r="T530" s="1433">
        <v>4</v>
      </c>
      <c r="U530" s="1433">
        <v>4</v>
      </c>
      <c r="V530" s="1438">
        <v>3</v>
      </c>
    </row>
    <row r="531" spans="1:22" ht="15" x14ac:dyDescent="0.25">
      <c r="A531" s="1298" t="s">
        <v>809</v>
      </c>
      <c r="B531" s="1290" t="s">
        <v>825</v>
      </c>
      <c r="C531" s="1290" t="s">
        <v>39</v>
      </c>
      <c r="D531" s="1433">
        <v>2</v>
      </c>
      <c r="E531" s="1433">
        <v>2</v>
      </c>
      <c r="F531" s="1433">
        <v>2</v>
      </c>
      <c r="G531" s="1433">
        <v>2</v>
      </c>
      <c r="H531" s="1433">
        <v>2</v>
      </c>
      <c r="I531" s="1433">
        <v>2</v>
      </c>
      <c r="J531" s="1433">
        <v>2</v>
      </c>
      <c r="K531" s="1433">
        <v>2</v>
      </c>
      <c r="L531" s="1433">
        <v>1</v>
      </c>
      <c r="M531" s="1433">
        <v>1</v>
      </c>
      <c r="N531" s="1433">
        <v>1</v>
      </c>
      <c r="O531" s="1433">
        <v>0</v>
      </c>
      <c r="P531" s="1433">
        <v>0</v>
      </c>
      <c r="Q531" s="1433">
        <v>0</v>
      </c>
      <c r="R531" s="1433">
        <v>0</v>
      </c>
      <c r="S531" s="1433">
        <v>0</v>
      </c>
      <c r="T531" s="1433">
        <v>0</v>
      </c>
      <c r="U531" s="1433">
        <v>0</v>
      </c>
      <c r="V531" s="1438">
        <v>1</v>
      </c>
    </row>
    <row r="532" spans="1:22" ht="15" x14ac:dyDescent="0.25">
      <c r="A532" s="1298" t="s">
        <v>809</v>
      </c>
      <c r="B532" s="1290" t="s">
        <v>825</v>
      </c>
      <c r="C532" s="1290" t="s">
        <v>40</v>
      </c>
      <c r="D532" s="1433">
        <v>2</v>
      </c>
      <c r="E532" s="1433">
        <v>2</v>
      </c>
      <c r="F532" s="1433">
        <v>2</v>
      </c>
      <c r="G532" s="1433">
        <v>2</v>
      </c>
      <c r="H532" s="1433">
        <v>2</v>
      </c>
      <c r="I532" s="1433">
        <v>2</v>
      </c>
      <c r="J532" s="1433">
        <v>2</v>
      </c>
      <c r="K532" s="1433">
        <v>2</v>
      </c>
      <c r="L532" s="1433">
        <v>1</v>
      </c>
      <c r="M532" s="1433">
        <v>1</v>
      </c>
      <c r="N532" s="1433">
        <v>1</v>
      </c>
      <c r="O532" s="1433">
        <v>1</v>
      </c>
      <c r="P532" s="1433">
        <v>1</v>
      </c>
      <c r="Q532" s="1433">
        <v>1</v>
      </c>
      <c r="R532" s="1433">
        <v>1</v>
      </c>
      <c r="S532" s="1433">
        <v>1</v>
      </c>
      <c r="T532" s="1433">
        <v>1</v>
      </c>
      <c r="U532" s="1433">
        <v>1</v>
      </c>
      <c r="V532" s="1438">
        <v>0</v>
      </c>
    </row>
    <row r="533" spans="1:22" ht="15" x14ac:dyDescent="0.25">
      <c r="A533" s="1298" t="s">
        <v>809</v>
      </c>
      <c r="B533" s="1290" t="s">
        <v>825</v>
      </c>
      <c r="C533" s="1290" t="s">
        <v>59</v>
      </c>
      <c r="D533" s="1433">
        <v>208</v>
      </c>
      <c r="E533" s="1433">
        <v>231</v>
      </c>
      <c r="F533" s="1433">
        <v>218</v>
      </c>
      <c r="G533" s="1433">
        <v>229</v>
      </c>
      <c r="H533" s="1433">
        <v>240</v>
      </c>
      <c r="I533" s="1433">
        <v>301</v>
      </c>
      <c r="J533" s="1433">
        <v>305</v>
      </c>
      <c r="K533" s="1433">
        <v>305</v>
      </c>
      <c r="L533" s="1433">
        <v>326</v>
      </c>
      <c r="M533" s="1433">
        <v>338</v>
      </c>
      <c r="N533" s="1433">
        <v>362</v>
      </c>
      <c r="O533" s="1433">
        <v>395</v>
      </c>
      <c r="P533" s="1433">
        <v>394</v>
      </c>
      <c r="Q533" s="1433">
        <v>394</v>
      </c>
      <c r="R533" s="1433">
        <v>386</v>
      </c>
      <c r="S533" s="1433">
        <v>381</v>
      </c>
      <c r="T533" s="1433">
        <v>387</v>
      </c>
      <c r="U533" s="1433">
        <v>383</v>
      </c>
      <c r="V533" s="1438">
        <v>353</v>
      </c>
    </row>
    <row r="534" spans="1:22" ht="15" x14ac:dyDescent="0.25">
      <c r="A534" s="1298" t="s">
        <v>809</v>
      </c>
      <c r="B534" s="1290" t="s">
        <v>825</v>
      </c>
      <c r="C534" s="1290" t="s">
        <v>754</v>
      </c>
      <c r="D534" s="1433">
        <v>208</v>
      </c>
      <c r="E534" s="1433">
        <v>215</v>
      </c>
      <c r="F534" s="1433">
        <v>187</v>
      </c>
      <c r="G534" s="1433">
        <v>175</v>
      </c>
      <c r="H534" s="1433">
        <v>180</v>
      </c>
      <c r="I534" s="1433">
        <v>228</v>
      </c>
      <c r="J534" s="1433">
        <v>189</v>
      </c>
      <c r="K534" s="1433">
        <v>153</v>
      </c>
      <c r="L534" s="1433">
        <v>169</v>
      </c>
      <c r="M534" s="1433">
        <v>129</v>
      </c>
      <c r="N534" s="1433">
        <v>140</v>
      </c>
      <c r="O534" s="1433">
        <v>152</v>
      </c>
      <c r="P534" s="1433">
        <v>110</v>
      </c>
      <c r="Q534" s="1433">
        <v>99</v>
      </c>
      <c r="R534" s="1433">
        <v>52</v>
      </c>
      <c r="S534" s="1433">
        <v>28</v>
      </c>
      <c r="T534" s="1433">
        <v>33</v>
      </c>
      <c r="U534" s="1433">
        <v>36</v>
      </c>
      <c r="V534" s="1438">
        <v>26</v>
      </c>
    </row>
    <row r="535" spans="1:22" ht="15" x14ac:dyDescent="0.25">
      <c r="A535" s="1298" t="s">
        <v>809</v>
      </c>
      <c r="B535" s="1290" t="s">
        <v>826</v>
      </c>
      <c r="C535" s="1290" t="s">
        <v>49</v>
      </c>
      <c r="D535" s="1433">
        <v>0</v>
      </c>
      <c r="E535" s="1433">
        <v>25</v>
      </c>
      <c r="F535" s="1433">
        <v>31</v>
      </c>
      <c r="G535" s="1433">
        <v>21</v>
      </c>
      <c r="H535" s="1433">
        <v>29</v>
      </c>
      <c r="I535" s="1433">
        <v>37</v>
      </c>
      <c r="J535" s="1433">
        <v>39</v>
      </c>
      <c r="K535" s="1433">
        <v>47</v>
      </c>
      <c r="L535" s="1433">
        <v>41</v>
      </c>
      <c r="M535" s="1433">
        <v>52</v>
      </c>
      <c r="N535" s="1433">
        <v>65</v>
      </c>
      <c r="O535" s="1433">
        <v>85</v>
      </c>
      <c r="P535" s="1433">
        <v>88</v>
      </c>
      <c r="Q535" s="1433">
        <v>98</v>
      </c>
      <c r="R535" s="1433">
        <v>108</v>
      </c>
      <c r="S535" s="1433">
        <v>129</v>
      </c>
      <c r="T535" s="1433">
        <v>132</v>
      </c>
      <c r="U535" s="1433">
        <v>140</v>
      </c>
      <c r="V535" s="1438">
        <v>142</v>
      </c>
    </row>
    <row r="536" spans="1:22" ht="15" x14ac:dyDescent="0.25">
      <c r="A536" s="1298" t="s">
        <v>809</v>
      </c>
      <c r="B536" s="1290" t="s">
        <v>826</v>
      </c>
      <c r="C536" s="1290" t="s">
        <v>35</v>
      </c>
      <c r="D536" s="1433">
        <v>79</v>
      </c>
      <c r="E536" s="1433">
        <v>45</v>
      </c>
      <c r="F536" s="1433">
        <v>38</v>
      </c>
      <c r="G536" s="1433">
        <v>38</v>
      </c>
      <c r="H536" s="1433">
        <v>38</v>
      </c>
      <c r="I536" s="1433">
        <v>42</v>
      </c>
      <c r="J536" s="1433">
        <v>64</v>
      </c>
      <c r="K536" s="1433">
        <v>65</v>
      </c>
      <c r="L536" s="1433">
        <v>67</v>
      </c>
      <c r="M536" s="1433">
        <v>64</v>
      </c>
      <c r="N536" s="1433">
        <v>66</v>
      </c>
      <c r="O536" s="1433">
        <v>75</v>
      </c>
      <c r="P536" s="1433">
        <v>75</v>
      </c>
      <c r="Q536" s="1433">
        <v>65</v>
      </c>
      <c r="R536" s="1433">
        <v>74</v>
      </c>
      <c r="S536" s="1433">
        <v>47</v>
      </c>
      <c r="T536" s="1433">
        <v>64</v>
      </c>
      <c r="U536" s="1433">
        <v>92</v>
      </c>
      <c r="V536" s="1438">
        <v>96</v>
      </c>
    </row>
    <row r="537" spans="1:22" ht="15" x14ac:dyDescent="0.25">
      <c r="A537" s="1298" t="s">
        <v>809</v>
      </c>
      <c r="B537" s="1290" t="s">
        <v>826</v>
      </c>
      <c r="C537" s="1290" t="s">
        <v>36</v>
      </c>
      <c r="D537" s="1433">
        <v>1</v>
      </c>
      <c r="E537" s="1433">
        <v>1</v>
      </c>
      <c r="F537" s="1433">
        <v>3</v>
      </c>
      <c r="G537" s="1433">
        <v>2</v>
      </c>
      <c r="H537" s="1433">
        <v>4</v>
      </c>
      <c r="I537" s="1433">
        <v>4</v>
      </c>
      <c r="J537" s="1433">
        <v>4</v>
      </c>
      <c r="K537" s="1433">
        <v>6</v>
      </c>
      <c r="L537" s="1433">
        <v>6</v>
      </c>
      <c r="M537" s="1433">
        <v>7</v>
      </c>
      <c r="N537" s="1433">
        <v>6</v>
      </c>
      <c r="O537" s="1433">
        <v>7</v>
      </c>
      <c r="P537" s="1433">
        <v>6</v>
      </c>
      <c r="Q537" s="1433">
        <v>5</v>
      </c>
      <c r="R537" s="1433">
        <v>2</v>
      </c>
      <c r="S537" s="1433">
        <v>4</v>
      </c>
      <c r="T537" s="1433">
        <v>5</v>
      </c>
      <c r="U537" s="1433">
        <v>7</v>
      </c>
      <c r="V537" s="1438">
        <v>8</v>
      </c>
    </row>
    <row r="538" spans="1:22" ht="15" x14ac:dyDescent="0.25">
      <c r="A538" s="1298" t="s">
        <v>809</v>
      </c>
      <c r="B538" s="1290" t="s">
        <v>826</v>
      </c>
      <c r="C538" s="1290" t="s">
        <v>37</v>
      </c>
      <c r="D538" s="1433">
        <v>11</v>
      </c>
      <c r="E538" s="1433">
        <v>12</v>
      </c>
      <c r="F538" s="1433">
        <v>13</v>
      </c>
      <c r="G538" s="1433">
        <v>9</v>
      </c>
      <c r="H538" s="1433">
        <v>9</v>
      </c>
      <c r="I538" s="1433">
        <v>10</v>
      </c>
      <c r="J538" s="1433">
        <v>12</v>
      </c>
      <c r="K538" s="1433">
        <v>10</v>
      </c>
      <c r="L538" s="1433">
        <v>8</v>
      </c>
      <c r="M538" s="1433">
        <v>9</v>
      </c>
      <c r="N538" s="1433">
        <v>10</v>
      </c>
      <c r="O538" s="1433">
        <v>10</v>
      </c>
      <c r="P538" s="1433">
        <v>10</v>
      </c>
      <c r="Q538" s="1433">
        <v>11</v>
      </c>
      <c r="R538" s="1433">
        <v>17</v>
      </c>
      <c r="S538" s="1433">
        <v>15</v>
      </c>
      <c r="T538" s="1433">
        <v>20</v>
      </c>
      <c r="U538" s="1433">
        <v>22</v>
      </c>
      <c r="V538" s="1438">
        <v>20</v>
      </c>
    </row>
    <row r="539" spans="1:22" ht="15" x14ac:dyDescent="0.25">
      <c r="A539" s="1298" t="s">
        <v>809</v>
      </c>
      <c r="B539" s="1290" t="s">
        <v>826</v>
      </c>
      <c r="C539" s="1290" t="s">
        <v>38</v>
      </c>
      <c r="D539" s="1433">
        <v>5</v>
      </c>
      <c r="E539" s="1433">
        <v>5</v>
      </c>
      <c r="F539" s="1433">
        <v>5</v>
      </c>
      <c r="G539" s="1433">
        <v>5</v>
      </c>
      <c r="H539" s="1433">
        <v>4</v>
      </c>
      <c r="I539" s="1433">
        <v>4</v>
      </c>
      <c r="J539" s="1433">
        <v>2</v>
      </c>
      <c r="K539" s="1433">
        <v>4</v>
      </c>
      <c r="L539" s="1433">
        <v>4</v>
      </c>
      <c r="M539" s="1433">
        <v>4</v>
      </c>
      <c r="N539" s="1433">
        <v>5</v>
      </c>
      <c r="O539" s="1433">
        <v>5</v>
      </c>
      <c r="P539" s="1433">
        <v>5</v>
      </c>
      <c r="Q539" s="1433">
        <v>5</v>
      </c>
      <c r="R539" s="1433">
        <v>6</v>
      </c>
      <c r="S539" s="1433">
        <v>6</v>
      </c>
      <c r="T539" s="1433">
        <v>6</v>
      </c>
      <c r="U539" s="1433">
        <v>5</v>
      </c>
      <c r="V539" s="1438">
        <v>5</v>
      </c>
    </row>
    <row r="540" spans="1:22" ht="15" x14ac:dyDescent="0.25">
      <c r="A540" s="1298" t="s">
        <v>809</v>
      </c>
      <c r="B540" s="1290" t="s">
        <v>826</v>
      </c>
      <c r="C540" s="1290" t="s">
        <v>39</v>
      </c>
      <c r="D540" s="1433">
        <v>3</v>
      </c>
      <c r="E540" s="1433">
        <v>4</v>
      </c>
      <c r="F540" s="1433">
        <v>4</v>
      </c>
      <c r="G540" s="1433">
        <v>3</v>
      </c>
      <c r="H540" s="1433">
        <v>2</v>
      </c>
      <c r="I540" s="1433">
        <v>3</v>
      </c>
      <c r="J540" s="1433">
        <v>3</v>
      </c>
      <c r="K540" s="1433">
        <v>2</v>
      </c>
      <c r="L540" s="1433">
        <v>1</v>
      </c>
      <c r="M540" s="1433">
        <v>1</v>
      </c>
      <c r="N540" s="1433">
        <v>1</v>
      </c>
      <c r="O540" s="1433">
        <v>1</v>
      </c>
      <c r="P540" s="1433">
        <v>1</v>
      </c>
      <c r="Q540" s="1433">
        <v>1</v>
      </c>
      <c r="R540" s="1433">
        <v>1</v>
      </c>
      <c r="S540" s="1433">
        <v>1</v>
      </c>
      <c r="T540" s="1433">
        <v>2</v>
      </c>
      <c r="U540" s="1433">
        <v>2</v>
      </c>
      <c r="V540" s="1438">
        <v>3</v>
      </c>
    </row>
    <row r="541" spans="1:22" ht="15" x14ac:dyDescent="0.25">
      <c r="A541" s="1298" t="s">
        <v>809</v>
      </c>
      <c r="B541" s="1290" t="s">
        <v>826</v>
      </c>
      <c r="C541" s="1290" t="s">
        <v>40</v>
      </c>
      <c r="D541" s="1433">
        <v>0</v>
      </c>
      <c r="E541" s="1433">
        <v>0</v>
      </c>
      <c r="F541" s="1433">
        <v>0</v>
      </c>
      <c r="G541" s="1433">
        <v>0</v>
      </c>
      <c r="H541" s="1433">
        <v>0</v>
      </c>
      <c r="I541" s="1433">
        <v>0</v>
      </c>
      <c r="J541" s="1433">
        <v>1</v>
      </c>
      <c r="K541" s="1433">
        <v>1</v>
      </c>
      <c r="L541" s="1433">
        <v>1</v>
      </c>
      <c r="M541" s="1433">
        <v>1</v>
      </c>
      <c r="N541" s="1433">
        <v>1</v>
      </c>
      <c r="O541" s="1433">
        <v>1</v>
      </c>
      <c r="P541" s="1433">
        <v>1</v>
      </c>
      <c r="Q541" s="1433">
        <v>1</v>
      </c>
      <c r="R541" s="1433">
        <v>1</v>
      </c>
      <c r="S541" s="1433">
        <v>1</v>
      </c>
      <c r="T541" s="1433">
        <v>1</v>
      </c>
      <c r="U541" s="1433">
        <v>1</v>
      </c>
      <c r="V541" s="1438">
        <v>1</v>
      </c>
    </row>
    <row r="542" spans="1:22" ht="15" x14ac:dyDescent="0.25">
      <c r="A542" s="1298" t="s">
        <v>809</v>
      </c>
      <c r="B542" s="1290" t="s">
        <v>826</v>
      </c>
      <c r="C542" s="1290" t="s">
        <v>59</v>
      </c>
      <c r="D542" s="1433">
        <v>99</v>
      </c>
      <c r="E542" s="1433">
        <v>92</v>
      </c>
      <c r="F542" s="1433">
        <v>94</v>
      </c>
      <c r="G542" s="1433">
        <v>78</v>
      </c>
      <c r="H542" s="1433">
        <v>86</v>
      </c>
      <c r="I542" s="1433">
        <v>100</v>
      </c>
      <c r="J542" s="1433">
        <v>125</v>
      </c>
      <c r="K542" s="1433">
        <v>135</v>
      </c>
      <c r="L542" s="1433">
        <v>128</v>
      </c>
      <c r="M542" s="1433">
        <v>138</v>
      </c>
      <c r="N542" s="1433">
        <v>155</v>
      </c>
      <c r="O542" s="1433">
        <v>184</v>
      </c>
      <c r="P542" s="1433">
        <v>186</v>
      </c>
      <c r="Q542" s="1433">
        <v>186</v>
      </c>
      <c r="R542" s="1433">
        <v>209</v>
      </c>
      <c r="S542" s="1433">
        <v>203</v>
      </c>
      <c r="T542" s="1433">
        <v>230</v>
      </c>
      <c r="U542" s="1433">
        <v>269</v>
      </c>
      <c r="V542" s="1438">
        <v>275</v>
      </c>
    </row>
    <row r="543" spans="1:22" ht="15" x14ac:dyDescent="0.25">
      <c r="A543" s="1298" t="s">
        <v>809</v>
      </c>
      <c r="B543" s="1290" t="s">
        <v>826</v>
      </c>
      <c r="C543" s="1290" t="s">
        <v>754</v>
      </c>
      <c r="D543" s="1433">
        <v>99</v>
      </c>
      <c r="E543" s="1433">
        <v>67</v>
      </c>
      <c r="F543" s="1433">
        <v>63</v>
      </c>
      <c r="G543" s="1433">
        <v>57</v>
      </c>
      <c r="H543" s="1433">
        <v>57</v>
      </c>
      <c r="I543" s="1433">
        <v>63</v>
      </c>
      <c r="J543" s="1433">
        <v>86</v>
      </c>
      <c r="K543" s="1433">
        <v>88</v>
      </c>
      <c r="L543" s="1433">
        <v>87</v>
      </c>
      <c r="M543" s="1433">
        <v>86</v>
      </c>
      <c r="N543" s="1433">
        <v>90</v>
      </c>
      <c r="O543" s="1433">
        <v>99</v>
      </c>
      <c r="P543" s="1433">
        <v>98</v>
      </c>
      <c r="Q543" s="1433">
        <v>88</v>
      </c>
      <c r="R543" s="1433">
        <v>101</v>
      </c>
      <c r="S543" s="1433">
        <v>74</v>
      </c>
      <c r="T543" s="1433">
        <v>98</v>
      </c>
      <c r="U543" s="1433">
        <v>129</v>
      </c>
      <c r="V543" s="1438">
        <v>133</v>
      </c>
    </row>
    <row r="544" spans="1:22" ht="15" x14ac:dyDescent="0.25">
      <c r="A544" s="1298" t="s">
        <v>809</v>
      </c>
      <c r="B544" s="1290" t="s">
        <v>827</v>
      </c>
      <c r="C544" s="1290" t="s">
        <v>49</v>
      </c>
      <c r="D544" s="1433">
        <v>0</v>
      </c>
      <c r="E544" s="1433">
        <v>11</v>
      </c>
      <c r="F544" s="1433">
        <v>19</v>
      </c>
      <c r="G544" s="1433">
        <v>28</v>
      </c>
      <c r="H544" s="1433">
        <v>46</v>
      </c>
      <c r="I544" s="1433">
        <v>90</v>
      </c>
      <c r="J544" s="1433">
        <v>101</v>
      </c>
      <c r="K544" s="1433">
        <v>98</v>
      </c>
      <c r="L544" s="1433">
        <v>132</v>
      </c>
      <c r="M544" s="1433">
        <v>164</v>
      </c>
      <c r="N544" s="1433">
        <v>180</v>
      </c>
      <c r="O544" s="1433">
        <v>246</v>
      </c>
      <c r="P544" s="1433">
        <v>212</v>
      </c>
      <c r="Q544" s="1433">
        <v>265</v>
      </c>
      <c r="R544" s="1433">
        <v>358</v>
      </c>
      <c r="S544" s="1433">
        <v>348</v>
      </c>
      <c r="T544" s="1433">
        <v>343</v>
      </c>
      <c r="U544" s="1433">
        <v>353</v>
      </c>
      <c r="V544" s="1438">
        <v>390</v>
      </c>
    </row>
    <row r="545" spans="1:22" ht="15" x14ac:dyDescent="0.25">
      <c r="A545" s="1298" t="s">
        <v>809</v>
      </c>
      <c r="B545" s="1290" t="s">
        <v>827</v>
      </c>
      <c r="C545" s="1290" t="s">
        <v>35</v>
      </c>
      <c r="D545" s="1433">
        <v>108</v>
      </c>
      <c r="E545" s="1433">
        <v>168</v>
      </c>
      <c r="F545" s="1433">
        <v>221</v>
      </c>
      <c r="G545" s="1433">
        <v>257</v>
      </c>
      <c r="H545" s="1433">
        <v>266</v>
      </c>
      <c r="I545" s="1433">
        <v>269</v>
      </c>
      <c r="J545" s="1433">
        <v>242</v>
      </c>
      <c r="K545" s="1433">
        <v>300</v>
      </c>
      <c r="L545" s="1433">
        <v>324</v>
      </c>
      <c r="M545" s="1433">
        <v>317</v>
      </c>
      <c r="N545" s="1433">
        <v>376</v>
      </c>
      <c r="O545" s="1433">
        <v>392</v>
      </c>
      <c r="P545" s="1433">
        <v>279</v>
      </c>
      <c r="Q545" s="1433">
        <v>234</v>
      </c>
      <c r="R545" s="1433">
        <v>163</v>
      </c>
      <c r="S545" s="1433">
        <v>132</v>
      </c>
      <c r="T545" s="1433">
        <v>153</v>
      </c>
      <c r="U545" s="1433">
        <v>192</v>
      </c>
      <c r="V545" s="1438">
        <v>162</v>
      </c>
    </row>
    <row r="546" spans="1:22" ht="15" x14ac:dyDescent="0.25">
      <c r="A546" s="1298" t="s">
        <v>809</v>
      </c>
      <c r="B546" s="1290" t="s">
        <v>827</v>
      </c>
      <c r="C546" s="1290" t="s">
        <v>36</v>
      </c>
      <c r="D546" s="1433">
        <v>6</v>
      </c>
      <c r="E546" s="1433">
        <v>6</v>
      </c>
      <c r="F546" s="1433">
        <v>7</v>
      </c>
      <c r="G546" s="1433">
        <v>12</v>
      </c>
      <c r="H546" s="1433">
        <v>24</v>
      </c>
      <c r="I546" s="1433">
        <v>24</v>
      </c>
      <c r="J546" s="1433">
        <v>20</v>
      </c>
      <c r="K546" s="1433">
        <v>15</v>
      </c>
      <c r="L546" s="1433">
        <v>17</v>
      </c>
      <c r="M546" s="1433">
        <v>19</v>
      </c>
      <c r="N546" s="1433">
        <v>20</v>
      </c>
      <c r="O546" s="1433">
        <v>21</v>
      </c>
      <c r="P546" s="1433">
        <v>17</v>
      </c>
      <c r="Q546" s="1433">
        <v>22</v>
      </c>
      <c r="R546" s="1433">
        <v>22</v>
      </c>
      <c r="S546" s="1433">
        <v>23</v>
      </c>
      <c r="T546" s="1433">
        <v>22</v>
      </c>
      <c r="U546" s="1433">
        <v>15</v>
      </c>
      <c r="V546" s="1438">
        <v>16</v>
      </c>
    </row>
    <row r="547" spans="1:22" ht="15" x14ac:dyDescent="0.25">
      <c r="A547" s="1298" t="s">
        <v>809</v>
      </c>
      <c r="B547" s="1290" t="s">
        <v>827</v>
      </c>
      <c r="C547" s="1290" t="s">
        <v>37</v>
      </c>
      <c r="D547" s="1433">
        <v>23</v>
      </c>
      <c r="E547" s="1433">
        <v>35</v>
      </c>
      <c r="F547" s="1433">
        <v>39</v>
      </c>
      <c r="G547" s="1433">
        <v>41</v>
      </c>
      <c r="H547" s="1433">
        <v>43</v>
      </c>
      <c r="I547" s="1433">
        <v>38</v>
      </c>
      <c r="J547" s="1433">
        <v>33</v>
      </c>
      <c r="K547" s="1433">
        <v>32</v>
      </c>
      <c r="L547" s="1433">
        <v>32</v>
      </c>
      <c r="M547" s="1433">
        <v>22</v>
      </c>
      <c r="N547" s="1433">
        <v>24</v>
      </c>
      <c r="O547" s="1433">
        <v>28</v>
      </c>
      <c r="P547" s="1433">
        <v>19</v>
      </c>
      <c r="Q547" s="1433">
        <v>19</v>
      </c>
      <c r="R547" s="1433">
        <v>19</v>
      </c>
      <c r="S547" s="1433">
        <v>17</v>
      </c>
      <c r="T547" s="1433">
        <v>17</v>
      </c>
      <c r="U547" s="1433">
        <v>17</v>
      </c>
      <c r="V547" s="1438">
        <v>16</v>
      </c>
    </row>
    <row r="548" spans="1:22" ht="15" x14ac:dyDescent="0.25">
      <c r="A548" s="1298" t="s">
        <v>809</v>
      </c>
      <c r="B548" s="1290" t="s">
        <v>827</v>
      </c>
      <c r="C548" s="1290" t="s">
        <v>38</v>
      </c>
      <c r="D548" s="1433">
        <v>8</v>
      </c>
      <c r="E548" s="1433">
        <v>14</v>
      </c>
      <c r="F548" s="1433">
        <v>14</v>
      </c>
      <c r="G548" s="1433">
        <v>16</v>
      </c>
      <c r="H548" s="1433">
        <v>18</v>
      </c>
      <c r="I548" s="1433">
        <v>14</v>
      </c>
      <c r="J548" s="1433">
        <v>16</v>
      </c>
      <c r="K548" s="1433">
        <v>16</v>
      </c>
      <c r="L548" s="1433">
        <v>13</v>
      </c>
      <c r="M548" s="1433">
        <v>14</v>
      </c>
      <c r="N548" s="1433">
        <v>15</v>
      </c>
      <c r="O548" s="1433">
        <v>13</v>
      </c>
      <c r="P548" s="1433">
        <v>9</v>
      </c>
      <c r="Q548" s="1433">
        <v>9</v>
      </c>
      <c r="R548" s="1433">
        <v>9</v>
      </c>
      <c r="S548" s="1433">
        <v>12</v>
      </c>
      <c r="T548" s="1433">
        <v>12</v>
      </c>
      <c r="U548" s="1433">
        <v>9</v>
      </c>
      <c r="V548" s="1438">
        <v>10</v>
      </c>
    </row>
    <row r="549" spans="1:22" ht="15" x14ac:dyDescent="0.25">
      <c r="A549" s="1298" t="s">
        <v>809</v>
      </c>
      <c r="B549" s="1290" t="s">
        <v>827</v>
      </c>
      <c r="C549" s="1290" t="s">
        <v>39</v>
      </c>
      <c r="D549" s="1433">
        <v>4</v>
      </c>
      <c r="E549" s="1433">
        <v>6</v>
      </c>
      <c r="F549" s="1433">
        <v>6</v>
      </c>
      <c r="G549" s="1433">
        <v>7</v>
      </c>
      <c r="H549" s="1433">
        <v>7</v>
      </c>
      <c r="I549" s="1433">
        <v>6</v>
      </c>
      <c r="J549" s="1433">
        <v>4</v>
      </c>
      <c r="K549" s="1433">
        <v>4</v>
      </c>
      <c r="L549" s="1433">
        <v>4</v>
      </c>
      <c r="M549" s="1433">
        <v>4</v>
      </c>
      <c r="N549" s="1433">
        <v>4</v>
      </c>
      <c r="O549" s="1433">
        <v>4</v>
      </c>
      <c r="P549" s="1433">
        <v>3</v>
      </c>
      <c r="Q549" s="1433">
        <v>3</v>
      </c>
      <c r="R549" s="1433">
        <v>3</v>
      </c>
      <c r="S549" s="1433">
        <v>3</v>
      </c>
      <c r="T549" s="1433">
        <v>3</v>
      </c>
      <c r="U549" s="1433">
        <v>3</v>
      </c>
      <c r="V549" s="1438">
        <v>3</v>
      </c>
    </row>
    <row r="550" spans="1:22" ht="15" x14ac:dyDescent="0.25">
      <c r="A550" s="1298" t="s">
        <v>809</v>
      </c>
      <c r="B550" s="1290" t="s">
        <v>827</v>
      </c>
      <c r="C550" s="1290" t="s">
        <v>40</v>
      </c>
      <c r="D550" s="1433">
        <v>0</v>
      </c>
      <c r="E550" s="1433">
        <v>1</v>
      </c>
      <c r="F550" s="1433">
        <v>1</v>
      </c>
      <c r="G550" s="1433">
        <v>1</v>
      </c>
      <c r="H550" s="1433">
        <v>1</v>
      </c>
      <c r="I550" s="1433">
        <v>1</v>
      </c>
      <c r="J550" s="1433">
        <v>2</v>
      </c>
      <c r="K550" s="1433">
        <v>2</v>
      </c>
      <c r="L550" s="1433">
        <v>2</v>
      </c>
      <c r="M550" s="1433">
        <v>2</v>
      </c>
      <c r="N550" s="1433">
        <v>2</v>
      </c>
      <c r="O550" s="1433">
        <v>2</v>
      </c>
      <c r="P550" s="1433">
        <v>2</v>
      </c>
      <c r="Q550" s="1433">
        <v>2</v>
      </c>
      <c r="R550" s="1433">
        <v>2</v>
      </c>
      <c r="S550" s="1433">
        <v>2</v>
      </c>
      <c r="T550" s="1433">
        <v>2</v>
      </c>
      <c r="U550" s="1433">
        <v>2</v>
      </c>
      <c r="V550" s="1438">
        <v>2</v>
      </c>
    </row>
    <row r="551" spans="1:22" ht="15" x14ac:dyDescent="0.25">
      <c r="A551" s="1298" t="s">
        <v>809</v>
      </c>
      <c r="B551" s="1290" t="s">
        <v>827</v>
      </c>
      <c r="C551" s="1290" t="s">
        <v>59</v>
      </c>
      <c r="D551" s="1433">
        <v>149</v>
      </c>
      <c r="E551" s="1433">
        <v>241</v>
      </c>
      <c r="F551" s="1433">
        <v>307</v>
      </c>
      <c r="G551" s="1433">
        <v>362</v>
      </c>
      <c r="H551" s="1433">
        <v>405</v>
      </c>
      <c r="I551" s="1433">
        <v>442</v>
      </c>
      <c r="J551" s="1433">
        <v>418</v>
      </c>
      <c r="K551" s="1433">
        <v>467</v>
      </c>
      <c r="L551" s="1433">
        <v>524</v>
      </c>
      <c r="M551" s="1433">
        <v>542</v>
      </c>
      <c r="N551" s="1433">
        <v>621</v>
      </c>
      <c r="O551" s="1433">
        <v>706</v>
      </c>
      <c r="P551" s="1433">
        <v>541</v>
      </c>
      <c r="Q551" s="1433">
        <v>554</v>
      </c>
      <c r="R551" s="1433">
        <v>576</v>
      </c>
      <c r="S551" s="1433">
        <v>537</v>
      </c>
      <c r="T551" s="1433">
        <v>552</v>
      </c>
      <c r="U551" s="1433">
        <v>591</v>
      </c>
      <c r="V551" s="1438">
        <v>599</v>
      </c>
    </row>
    <row r="552" spans="1:22" ht="15" x14ac:dyDescent="0.25">
      <c r="A552" s="1298" t="s">
        <v>809</v>
      </c>
      <c r="B552" s="1290" t="s">
        <v>827</v>
      </c>
      <c r="C552" s="1290" t="s">
        <v>754</v>
      </c>
      <c r="D552" s="1433">
        <v>149</v>
      </c>
      <c r="E552" s="1433">
        <v>230</v>
      </c>
      <c r="F552" s="1433">
        <v>288</v>
      </c>
      <c r="G552" s="1433">
        <v>334</v>
      </c>
      <c r="H552" s="1433">
        <v>359</v>
      </c>
      <c r="I552" s="1433">
        <v>352</v>
      </c>
      <c r="J552" s="1433">
        <v>317</v>
      </c>
      <c r="K552" s="1433">
        <v>369</v>
      </c>
      <c r="L552" s="1433">
        <v>392</v>
      </c>
      <c r="M552" s="1433">
        <v>378</v>
      </c>
      <c r="N552" s="1433">
        <v>441</v>
      </c>
      <c r="O552" s="1433">
        <v>460</v>
      </c>
      <c r="P552" s="1433">
        <v>329</v>
      </c>
      <c r="Q552" s="1433">
        <v>289</v>
      </c>
      <c r="R552" s="1433">
        <v>218</v>
      </c>
      <c r="S552" s="1433">
        <v>189</v>
      </c>
      <c r="T552" s="1433">
        <v>209</v>
      </c>
      <c r="U552" s="1433">
        <v>238</v>
      </c>
      <c r="V552" s="1438">
        <v>209</v>
      </c>
    </row>
    <row r="553" spans="1:22" ht="15" x14ac:dyDescent="0.25">
      <c r="A553" s="1298" t="s">
        <v>809</v>
      </c>
      <c r="B553" s="1290" t="s">
        <v>828</v>
      </c>
      <c r="C553" s="1290" t="s">
        <v>49</v>
      </c>
      <c r="D553" s="1433">
        <v>0</v>
      </c>
      <c r="E553" s="1433">
        <v>24</v>
      </c>
      <c r="F553" s="1433">
        <v>25</v>
      </c>
      <c r="G553" s="1433">
        <v>37</v>
      </c>
      <c r="H553" s="1433">
        <v>41</v>
      </c>
      <c r="I553" s="1433">
        <v>46</v>
      </c>
      <c r="J553" s="1433">
        <v>42</v>
      </c>
      <c r="K553" s="1433">
        <v>50</v>
      </c>
      <c r="L553" s="1433">
        <v>51</v>
      </c>
      <c r="M553" s="1433">
        <v>68</v>
      </c>
      <c r="N553" s="1433">
        <v>62</v>
      </c>
      <c r="O553" s="1433">
        <v>61</v>
      </c>
      <c r="P553" s="1433">
        <v>60</v>
      </c>
      <c r="Q553" s="1433">
        <v>55</v>
      </c>
      <c r="R553" s="1433">
        <v>65</v>
      </c>
      <c r="S553" s="1433">
        <v>58</v>
      </c>
      <c r="T553" s="1433">
        <v>65</v>
      </c>
      <c r="U553" s="1433">
        <v>57</v>
      </c>
      <c r="V553" s="1438">
        <v>64</v>
      </c>
    </row>
    <row r="554" spans="1:22" ht="15" x14ac:dyDescent="0.25">
      <c r="A554" s="1298" t="s">
        <v>809</v>
      </c>
      <c r="B554" s="1290" t="s">
        <v>828</v>
      </c>
      <c r="C554" s="1290" t="s">
        <v>35</v>
      </c>
      <c r="D554" s="1433">
        <v>74</v>
      </c>
      <c r="E554" s="1433">
        <v>54</v>
      </c>
      <c r="F554" s="1433">
        <v>52</v>
      </c>
      <c r="G554" s="1433">
        <v>35</v>
      </c>
      <c r="H554" s="1433">
        <v>35</v>
      </c>
      <c r="I554" s="1433">
        <v>39</v>
      </c>
      <c r="J554" s="1433">
        <v>41</v>
      </c>
      <c r="K554" s="1433">
        <v>45</v>
      </c>
      <c r="L554" s="1433">
        <v>46</v>
      </c>
      <c r="M554" s="1433">
        <v>60</v>
      </c>
      <c r="N554" s="1433">
        <v>63</v>
      </c>
      <c r="O554" s="1433">
        <v>61</v>
      </c>
      <c r="P554" s="1433">
        <v>54</v>
      </c>
      <c r="Q554" s="1433">
        <v>52</v>
      </c>
      <c r="R554" s="1433">
        <v>42</v>
      </c>
      <c r="S554" s="1433">
        <v>35</v>
      </c>
      <c r="T554" s="1433">
        <v>37</v>
      </c>
      <c r="U554" s="1433">
        <v>47</v>
      </c>
      <c r="V554" s="1438">
        <v>48</v>
      </c>
    </row>
    <row r="555" spans="1:22" ht="15" x14ac:dyDescent="0.25">
      <c r="A555" s="1298" t="s">
        <v>809</v>
      </c>
      <c r="B555" s="1290" t="s">
        <v>828</v>
      </c>
      <c r="C555" s="1290" t="s">
        <v>36</v>
      </c>
      <c r="D555" s="1433">
        <v>3</v>
      </c>
      <c r="E555" s="1433">
        <v>2</v>
      </c>
      <c r="F555" s="1433">
        <v>4</v>
      </c>
      <c r="G555" s="1433">
        <v>3</v>
      </c>
      <c r="H555" s="1433">
        <v>3</v>
      </c>
      <c r="I555" s="1433">
        <v>3</v>
      </c>
      <c r="J555" s="1433">
        <v>2</v>
      </c>
      <c r="K555" s="1433">
        <v>2</v>
      </c>
      <c r="L555" s="1433">
        <v>0</v>
      </c>
      <c r="M555" s="1433">
        <v>0</v>
      </c>
      <c r="N555" s="1433">
        <v>1</v>
      </c>
      <c r="O555" s="1433">
        <v>1</v>
      </c>
      <c r="P555" s="1433">
        <v>1</v>
      </c>
      <c r="Q555" s="1433">
        <v>1</v>
      </c>
      <c r="R555" s="1433">
        <v>1</v>
      </c>
      <c r="S555" s="1433">
        <v>0</v>
      </c>
      <c r="T555" s="1433">
        <v>1</v>
      </c>
      <c r="U555" s="1433">
        <v>2</v>
      </c>
      <c r="V555" s="1438">
        <v>2</v>
      </c>
    </row>
    <row r="556" spans="1:22" ht="15" x14ac:dyDescent="0.25">
      <c r="A556" s="1298" t="s">
        <v>809</v>
      </c>
      <c r="B556" s="1290" t="s">
        <v>828</v>
      </c>
      <c r="C556" s="1290" t="s">
        <v>37</v>
      </c>
      <c r="D556" s="1433">
        <v>6</v>
      </c>
      <c r="E556" s="1433">
        <v>6</v>
      </c>
      <c r="F556" s="1433">
        <v>6</v>
      </c>
      <c r="G556" s="1433">
        <v>6</v>
      </c>
      <c r="H556" s="1433">
        <v>7</v>
      </c>
      <c r="I556" s="1433">
        <v>8</v>
      </c>
      <c r="J556" s="1433">
        <v>11</v>
      </c>
      <c r="K556" s="1433">
        <v>12</v>
      </c>
      <c r="L556" s="1433">
        <v>9</v>
      </c>
      <c r="M556" s="1433">
        <v>12</v>
      </c>
      <c r="N556" s="1433">
        <v>10</v>
      </c>
      <c r="O556" s="1433">
        <v>10</v>
      </c>
      <c r="P556" s="1433">
        <v>11</v>
      </c>
      <c r="Q556" s="1433">
        <v>11</v>
      </c>
      <c r="R556" s="1433">
        <v>12</v>
      </c>
      <c r="S556" s="1433">
        <v>11</v>
      </c>
      <c r="T556" s="1433">
        <v>11</v>
      </c>
      <c r="U556" s="1433">
        <v>9</v>
      </c>
      <c r="V556" s="1438">
        <v>7</v>
      </c>
    </row>
    <row r="557" spans="1:22" ht="15" x14ac:dyDescent="0.25">
      <c r="A557" s="1298" t="s">
        <v>809</v>
      </c>
      <c r="B557" s="1290" t="s">
        <v>828</v>
      </c>
      <c r="C557" s="1290" t="s">
        <v>38</v>
      </c>
      <c r="D557" s="1433">
        <v>7</v>
      </c>
      <c r="E557" s="1433">
        <v>7</v>
      </c>
      <c r="F557" s="1433">
        <v>7</v>
      </c>
      <c r="G557" s="1433">
        <v>7</v>
      </c>
      <c r="H557" s="1433">
        <v>7</v>
      </c>
      <c r="I557" s="1433">
        <v>7</v>
      </c>
      <c r="J557" s="1433">
        <v>4</v>
      </c>
      <c r="K557" s="1433">
        <v>5</v>
      </c>
      <c r="L557" s="1433">
        <v>5</v>
      </c>
      <c r="M557" s="1433">
        <v>6</v>
      </c>
      <c r="N557" s="1433">
        <v>6</v>
      </c>
      <c r="O557" s="1433">
        <v>5</v>
      </c>
      <c r="P557" s="1433">
        <v>3</v>
      </c>
      <c r="Q557" s="1433">
        <v>3</v>
      </c>
      <c r="R557" s="1433">
        <v>2</v>
      </c>
      <c r="S557" s="1433">
        <v>2</v>
      </c>
      <c r="T557" s="1433">
        <v>2</v>
      </c>
      <c r="U557" s="1433">
        <v>2</v>
      </c>
      <c r="V557" s="1438">
        <v>2</v>
      </c>
    </row>
    <row r="558" spans="1:22" ht="15" x14ac:dyDescent="0.25">
      <c r="A558" s="1298" t="s">
        <v>809</v>
      </c>
      <c r="B558" s="1290" t="s">
        <v>828</v>
      </c>
      <c r="C558" s="1290" t="s">
        <v>39</v>
      </c>
      <c r="D558" s="1433">
        <v>1</v>
      </c>
      <c r="E558" s="1433">
        <v>1</v>
      </c>
      <c r="F558" s="1433">
        <v>1</v>
      </c>
      <c r="G558" s="1433">
        <v>1</v>
      </c>
      <c r="H558" s="1433">
        <v>1</v>
      </c>
      <c r="I558" s="1433">
        <v>1</v>
      </c>
      <c r="J558" s="1433">
        <v>1</v>
      </c>
      <c r="K558" s="1433">
        <v>1</v>
      </c>
      <c r="L558" s="1433">
        <v>1</v>
      </c>
      <c r="M558" s="1433">
        <v>2</v>
      </c>
      <c r="N558" s="1433">
        <v>2</v>
      </c>
      <c r="O558" s="1433">
        <v>2</v>
      </c>
      <c r="P558" s="1433">
        <v>2</v>
      </c>
      <c r="Q558" s="1433">
        <v>2</v>
      </c>
      <c r="R558" s="1433">
        <v>2</v>
      </c>
      <c r="S558" s="1433">
        <v>2</v>
      </c>
      <c r="T558" s="1433">
        <v>2</v>
      </c>
      <c r="U558" s="1433">
        <v>2</v>
      </c>
      <c r="V558" s="1438">
        <v>2</v>
      </c>
    </row>
    <row r="559" spans="1:22" ht="15" x14ac:dyDescent="0.25">
      <c r="A559" s="1298" t="s">
        <v>809</v>
      </c>
      <c r="B559" s="1290" t="s">
        <v>828</v>
      </c>
      <c r="C559" s="1290" t="s">
        <v>59</v>
      </c>
      <c r="D559" s="1433">
        <v>91</v>
      </c>
      <c r="E559" s="1433">
        <v>94</v>
      </c>
      <c r="F559" s="1433">
        <v>95</v>
      </c>
      <c r="G559" s="1433">
        <v>89</v>
      </c>
      <c r="H559" s="1433">
        <v>94</v>
      </c>
      <c r="I559" s="1433">
        <v>104</v>
      </c>
      <c r="J559" s="1433">
        <v>101</v>
      </c>
      <c r="K559" s="1433">
        <v>115</v>
      </c>
      <c r="L559" s="1433">
        <v>112</v>
      </c>
      <c r="M559" s="1433">
        <v>148</v>
      </c>
      <c r="N559" s="1433">
        <v>144</v>
      </c>
      <c r="O559" s="1433">
        <v>140</v>
      </c>
      <c r="P559" s="1433">
        <v>131</v>
      </c>
      <c r="Q559" s="1433">
        <v>124</v>
      </c>
      <c r="R559" s="1433">
        <v>124</v>
      </c>
      <c r="S559" s="1433">
        <v>108</v>
      </c>
      <c r="T559" s="1433">
        <v>118</v>
      </c>
      <c r="U559" s="1433">
        <v>119</v>
      </c>
      <c r="V559" s="1438">
        <v>125</v>
      </c>
    </row>
    <row r="560" spans="1:22" ht="15" x14ac:dyDescent="0.25">
      <c r="A560" s="1298" t="s">
        <v>809</v>
      </c>
      <c r="B560" s="1290" t="s">
        <v>828</v>
      </c>
      <c r="C560" s="1290" t="s">
        <v>754</v>
      </c>
      <c r="D560" s="1433">
        <v>91</v>
      </c>
      <c r="E560" s="1433">
        <v>70</v>
      </c>
      <c r="F560" s="1433">
        <v>70</v>
      </c>
      <c r="G560" s="1433">
        <v>52</v>
      </c>
      <c r="H560" s="1433">
        <v>53</v>
      </c>
      <c r="I560" s="1433">
        <v>58</v>
      </c>
      <c r="J560" s="1433">
        <v>59</v>
      </c>
      <c r="K560" s="1433">
        <v>65</v>
      </c>
      <c r="L560" s="1433">
        <v>61</v>
      </c>
      <c r="M560" s="1433">
        <v>80</v>
      </c>
      <c r="N560" s="1433">
        <v>82</v>
      </c>
      <c r="O560" s="1433">
        <v>79</v>
      </c>
      <c r="P560" s="1433">
        <v>71</v>
      </c>
      <c r="Q560" s="1433">
        <v>69</v>
      </c>
      <c r="R560" s="1433">
        <v>59</v>
      </c>
      <c r="S560" s="1433">
        <v>50</v>
      </c>
      <c r="T560" s="1433">
        <v>53</v>
      </c>
      <c r="U560" s="1433">
        <v>62</v>
      </c>
      <c r="V560" s="1438">
        <v>61</v>
      </c>
    </row>
    <row r="561" spans="1:22" ht="15" x14ac:dyDescent="0.25">
      <c r="A561" s="1298" t="s">
        <v>809</v>
      </c>
      <c r="B561" s="1290" t="s">
        <v>829</v>
      </c>
      <c r="C561" s="1290" t="s">
        <v>49</v>
      </c>
      <c r="D561" s="1433">
        <v>0</v>
      </c>
      <c r="E561" s="1433">
        <v>22</v>
      </c>
      <c r="F561" s="1433">
        <v>23</v>
      </c>
      <c r="G561" s="1433">
        <v>31</v>
      </c>
      <c r="H561" s="1433">
        <v>29</v>
      </c>
      <c r="I561" s="1433">
        <v>39</v>
      </c>
      <c r="J561" s="1433">
        <v>56</v>
      </c>
      <c r="K561" s="1433">
        <v>53</v>
      </c>
      <c r="L561" s="1433">
        <v>35</v>
      </c>
      <c r="M561" s="1433">
        <v>21</v>
      </c>
      <c r="N561" s="1433">
        <v>25</v>
      </c>
      <c r="O561" s="1433">
        <v>46</v>
      </c>
      <c r="P561" s="1433">
        <v>68</v>
      </c>
      <c r="Q561" s="1433">
        <v>85</v>
      </c>
      <c r="R561" s="1433">
        <v>103</v>
      </c>
      <c r="S561" s="1433">
        <v>152</v>
      </c>
      <c r="T561" s="1433">
        <v>0</v>
      </c>
      <c r="U561" s="1433">
        <v>0</v>
      </c>
      <c r="V561" s="1438">
        <v>0</v>
      </c>
    </row>
    <row r="562" spans="1:22" ht="15" x14ac:dyDescent="0.25">
      <c r="A562" s="1298" t="s">
        <v>809</v>
      </c>
      <c r="B562" s="1290" t="s">
        <v>829</v>
      </c>
      <c r="C562" s="1290" t="s">
        <v>35</v>
      </c>
      <c r="D562" s="1433">
        <v>59</v>
      </c>
      <c r="E562" s="1433">
        <v>46</v>
      </c>
      <c r="F562" s="1433">
        <v>43</v>
      </c>
      <c r="G562" s="1433">
        <v>44</v>
      </c>
      <c r="H562" s="1433">
        <v>52</v>
      </c>
      <c r="I562" s="1433">
        <v>51</v>
      </c>
      <c r="J562" s="1433">
        <v>54</v>
      </c>
      <c r="K562" s="1433">
        <v>81</v>
      </c>
      <c r="L562" s="1433">
        <v>81</v>
      </c>
      <c r="M562" s="1433">
        <v>84</v>
      </c>
      <c r="N562" s="1433">
        <v>83</v>
      </c>
      <c r="O562" s="1433">
        <v>109</v>
      </c>
      <c r="P562" s="1433">
        <v>95</v>
      </c>
      <c r="Q562" s="1433">
        <v>78</v>
      </c>
      <c r="R562" s="1433">
        <v>60</v>
      </c>
      <c r="S562" s="1433">
        <v>12</v>
      </c>
      <c r="T562" s="1433">
        <v>0</v>
      </c>
      <c r="U562" s="1433">
        <v>0</v>
      </c>
      <c r="V562" s="1438">
        <v>0</v>
      </c>
    </row>
    <row r="563" spans="1:22" ht="15" x14ac:dyDescent="0.25">
      <c r="A563" s="1298" t="s">
        <v>809</v>
      </c>
      <c r="B563" s="1290" t="s">
        <v>829</v>
      </c>
      <c r="C563" s="1290" t="s">
        <v>36</v>
      </c>
      <c r="D563" s="1433">
        <v>6</v>
      </c>
      <c r="E563" s="1433">
        <v>6</v>
      </c>
      <c r="F563" s="1433">
        <v>5</v>
      </c>
      <c r="G563" s="1433">
        <v>5</v>
      </c>
      <c r="H563" s="1433">
        <v>3</v>
      </c>
      <c r="I563" s="1433">
        <v>5</v>
      </c>
      <c r="J563" s="1433">
        <v>4</v>
      </c>
      <c r="K563" s="1433">
        <v>6</v>
      </c>
      <c r="L563" s="1433">
        <v>6</v>
      </c>
      <c r="M563" s="1433">
        <v>5</v>
      </c>
      <c r="N563" s="1433">
        <v>4</v>
      </c>
      <c r="O563" s="1433">
        <v>4</v>
      </c>
      <c r="P563" s="1433">
        <v>2</v>
      </c>
      <c r="Q563" s="1433">
        <v>2</v>
      </c>
      <c r="R563" s="1433">
        <v>2</v>
      </c>
      <c r="S563" s="1433">
        <v>2</v>
      </c>
      <c r="T563" s="1433">
        <v>0</v>
      </c>
      <c r="U563" s="1433">
        <v>0</v>
      </c>
      <c r="V563" s="1438">
        <v>0</v>
      </c>
    </row>
    <row r="564" spans="1:22" ht="15" x14ac:dyDescent="0.25">
      <c r="A564" s="1298" t="s">
        <v>809</v>
      </c>
      <c r="B564" s="1290" t="s">
        <v>829</v>
      </c>
      <c r="C564" s="1290" t="s">
        <v>37</v>
      </c>
      <c r="D564" s="1433">
        <v>7</v>
      </c>
      <c r="E564" s="1433">
        <v>8</v>
      </c>
      <c r="F564" s="1433">
        <v>8</v>
      </c>
      <c r="G564" s="1433">
        <v>9</v>
      </c>
      <c r="H564" s="1433">
        <v>13</v>
      </c>
      <c r="I564" s="1433">
        <v>15</v>
      </c>
      <c r="J564" s="1433">
        <v>11</v>
      </c>
      <c r="K564" s="1433">
        <v>18</v>
      </c>
      <c r="L564" s="1433">
        <v>21</v>
      </c>
      <c r="M564" s="1433">
        <v>16</v>
      </c>
      <c r="N564" s="1433">
        <v>15</v>
      </c>
      <c r="O564" s="1433">
        <v>13</v>
      </c>
      <c r="P564" s="1433">
        <v>13</v>
      </c>
      <c r="Q564" s="1433">
        <v>13</v>
      </c>
      <c r="R564" s="1433">
        <v>10</v>
      </c>
      <c r="S564" s="1433">
        <v>4</v>
      </c>
      <c r="T564" s="1433">
        <v>0</v>
      </c>
      <c r="U564" s="1433">
        <v>0</v>
      </c>
      <c r="V564" s="1438">
        <v>0</v>
      </c>
    </row>
    <row r="565" spans="1:22" ht="15" x14ac:dyDescent="0.25">
      <c r="A565" s="1298" t="s">
        <v>809</v>
      </c>
      <c r="B565" s="1290" t="s">
        <v>829</v>
      </c>
      <c r="C565" s="1290" t="s">
        <v>38</v>
      </c>
      <c r="D565" s="1433">
        <v>2</v>
      </c>
      <c r="E565" s="1433">
        <v>2</v>
      </c>
      <c r="F565" s="1433">
        <v>2</v>
      </c>
      <c r="G565" s="1433">
        <v>2</v>
      </c>
      <c r="H565" s="1433">
        <v>3</v>
      </c>
      <c r="I565" s="1433">
        <v>4</v>
      </c>
      <c r="J565" s="1433">
        <v>4</v>
      </c>
      <c r="K565" s="1433">
        <v>4</v>
      </c>
      <c r="L565" s="1433">
        <v>4</v>
      </c>
      <c r="M565" s="1433">
        <v>5</v>
      </c>
      <c r="N565" s="1433">
        <v>5</v>
      </c>
      <c r="O565" s="1433">
        <v>3</v>
      </c>
      <c r="P565" s="1433">
        <v>3</v>
      </c>
      <c r="Q565" s="1433">
        <v>3</v>
      </c>
      <c r="R565" s="1433">
        <v>3</v>
      </c>
      <c r="S565" s="1433">
        <v>4</v>
      </c>
      <c r="T565" s="1433">
        <v>0</v>
      </c>
      <c r="U565" s="1433">
        <v>0</v>
      </c>
      <c r="V565" s="1438">
        <v>0</v>
      </c>
    </row>
    <row r="566" spans="1:22" ht="15" x14ac:dyDescent="0.25">
      <c r="A566" s="1298" t="s">
        <v>809</v>
      </c>
      <c r="B566" s="1290" t="s">
        <v>829</v>
      </c>
      <c r="C566" s="1290" t="s">
        <v>39</v>
      </c>
      <c r="D566" s="1433">
        <v>1</v>
      </c>
      <c r="E566" s="1433">
        <v>1</v>
      </c>
      <c r="F566" s="1433">
        <v>1</v>
      </c>
      <c r="G566" s="1433">
        <v>1</v>
      </c>
      <c r="H566" s="1433">
        <v>2</v>
      </c>
      <c r="I566" s="1433">
        <v>3</v>
      </c>
      <c r="J566" s="1433">
        <v>2</v>
      </c>
      <c r="K566" s="1433">
        <v>3</v>
      </c>
      <c r="L566" s="1433">
        <v>3</v>
      </c>
      <c r="M566" s="1433">
        <v>3</v>
      </c>
      <c r="N566" s="1433">
        <v>3</v>
      </c>
      <c r="O566" s="1433">
        <v>3</v>
      </c>
      <c r="P566" s="1433">
        <v>3</v>
      </c>
      <c r="Q566" s="1433">
        <v>3</v>
      </c>
      <c r="R566" s="1433">
        <v>2</v>
      </c>
      <c r="S566" s="1433">
        <v>2</v>
      </c>
      <c r="T566" s="1433">
        <v>0</v>
      </c>
      <c r="U566" s="1433">
        <v>0</v>
      </c>
      <c r="V566" s="1438">
        <v>0</v>
      </c>
    </row>
    <row r="567" spans="1:22" ht="15" x14ac:dyDescent="0.25">
      <c r="A567" s="1298" t="s">
        <v>809</v>
      </c>
      <c r="B567" s="1290" t="s">
        <v>829</v>
      </c>
      <c r="C567" s="1290" t="s">
        <v>40</v>
      </c>
      <c r="D567" s="1433">
        <v>1</v>
      </c>
      <c r="E567" s="1433">
        <v>1</v>
      </c>
      <c r="F567" s="1433">
        <v>1</v>
      </c>
      <c r="G567" s="1433">
        <v>1</v>
      </c>
      <c r="H567" s="1433">
        <v>1</v>
      </c>
      <c r="I567" s="1433">
        <v>1</v>
      </c>
      <c r="J567" s="1433">
        <v>1</v>
      </c>
      <c r="K567" s="1433">
        <v>1</v>
      </c>
      <c r="L567" s="1433">
        <v>1</v>
      </c>
      <c r="M567" s="1433">
        <v>1</v>
      </c>
      <c r="N567" s="1433">
        <v>1</v>
      </c>
      <c r="O567" s="1433">
        <v>1</v>
      </c>
      <c r="P567" s="1433">
        <v>1</v>
      </c>
      <c r="Q567" s="1433">
        <v>1</v>
      </c>
      <c r="R567" s="1433">
        <v>1</v>
      </c>
      <c r="S567" s="1433">
        <v>1</v>
      </c>
      <c r="T567" s="1433">
        <v>0</v>
      </c>
      <c r="U567" s="1433">
        <v>0</v>
      </c>
      <c r="V567" s="1438">
        <v>0</v>
      </c>
    </row>
    <row r="568" spans="1:22" ht="15" x14ac:dyDescent="0.25">
      <c r="A568" s="1298" t="s">
        <v>809</v>
      </c>
      <c r="B568" s="1290" t="s">
        <v>829</v>
      </c>
      <c r="C568" s="1290" t="s">
        <v>59</v>
      </c>
      <c r="D568" s="1433">
        <v>76</v>
      </c>
      <c r="E568" s="1433">
        <v>86</v>
      </c>
      <c r="F568" s="1433">
        <v>83</v>
      </c>
      <c r="G568" s="1433">
        <v>93</v>
      </c>
      <c r="H568" s="1433">
        <v>103</v>
      </c>
      <c r="I568" s="1433">
        <v>118</v>
      </c>
      <c r="J568" s="1433">
        <v>132</v>
      </c>
      <c r="K568" s="1433">
        <v>166</v>
      </c>
      <c r="L568" s="1433">
        <v>151</v>
      </c>
      <c r="M568" s="1433">
        <v>135</v>
      </c>
      <c r="N568" s="1433">
        <v>136</v>
      </c>
      <c r="O568" s="1433">
        <v>179</v>
      </c>
      <c r="P568" s="1433">
        <v>185</v>
      </c>
      <c r="Q568" s="1433">
        <v>185</v>
      </c>
      <c r="R568" s="1433">
        <v>181</v>
      </c>
      <c r="S568" s="1433">
        <v>177</v>
      </c>
      <c r="T568" s="1433">
        <v>0</v>
      </c>
      <c r="U568" s="1433">
        <v>0</v>
      </c>
      <c r="V568" s="1438">
        <v>0</v>
      </c>
    </row>
    <row r="569" spans="1:22" ht="15" x14ac:dyDescent="0.25">
      <c r="A569" s="1298" t="s">
        <v>809</v>
      </c>
      <c r="B569" s="1290" t="s">
        <v>829</v>
      </c>
      <c r="C569" s="1290" t="s">
        <v>754</v>
      </c>
      <c r="D569" s="1433">
        <v>76</v>
      </c>
      <c r="E569" s="1433">
        <v>64</v>
      </c>
      <c r="F569" s="1433">
        <v>60</v>
      </c>
      <c r="G569" s="1433">
        <v>62</v>
      </c>
      <c r="H569" s="1433">
        <v>74</v>
      </c>
      <c r="I569" s="1433">
        <v>79</v>
      </c>
      <c r="J569" s="1433">
        <v>76</v>
      </c>
      <c r="K569" s="1433">
        <v>113</v>
      </c>
      <c r="L569" s="1433">
        <v>116</v>
      </c>
      <c r="M569" s="1433">
        <v>114</v>
      </c>
      <c r="N569" s="1433">
        <v>111</v>
      </c>
      <c r="O569" s="1433">
        <v>133</v>
      </c>
      <c r="P569" s="1433">
        <v>117</v>
      </c>
      <c r="Q569" s="1433">
        <v>100</v>
      </c>
      <c r="R569" s="1433">
        <v>78</v>
      </c>
      <c r="S569" s="1433">
        <v>25</v>
      </c>
      <c r="T569" s="1433">
        <v>0</v>
      </c>
      <c r="U569" s="1433">
        <v>0</v>
      </c>
      <c r="V569" s="1438">
        <v>0</v>
      </c>
    </row>
    <row r="570" spans="1:22" ht="15" x14ac:dyDescent="0.25">
      <c r="A570" s="1298" t="s">
        <v>809</v>
      </c>
      <c r="B570" s="1290" t="s">
        <v>830</v>
      </c>
      <c r="C570" s="1290" t="s">
        <v>49</v>
      </c>
      <c r="D570" s="1433">
        <v>0</v>
      </c>
      <c r="E570" s="1433">
        <v>0</v>
      </c>
      <c r="F570" s="1433">
        <v>19</v>
      </c>
      <c r="G570" s="1433">
        <v>89</v>
      </c>
      <c r="H570" s="1433">
        <v>89</v>
      </c>
      <c r="I570" s="1433">
        <v>103</v>
      </c>
      <c r="J570" s="1433">
        <v>112</v>
      </c>
      <c r="K570" s="1433">
        <v>133</v>
      </c>
      <c r="L570" s="1433">
        <v>151</v>
      </c>
      <c r="M570" s="1433">
        <v>168</v>
      </c>
      <c r="N570" s="1433">
        <v>176</v>
      </c>
      <c r="O570" s="1433">
        <v>195</v>
      </c>
      <c r="P570" s="1433">
        <v>199</v>
      </c>
      <c r="Q570" s="1433">
        <v>210</v>
      </c>
      <c r="R570" s="1433">
        <v>235</v>
      </c>
      <c r="S570" s="1433">
        <v>239</v>
      </c>
      <c r="T570" s="1433">
        <v>187</v>
      </c>
      <c r="U570" s="1433">
        <v>168</v>
      </c>
      <c r="V570" s="1438">
        <v>188</v>
      </c>
    </row>
    <row r="571" spans="1:22" ht="15" x14ac:dyDescent="0.25">
      <c r="A571" s="1298" t="s">
        <v>809</v>
      </c>
      <c r="B571" s="1290" t="s">
        <v>830</v>
      </c>
      <c r="C571" s="1290" t="s">
        <v>35</v>
      </c>
      <c r="D571" s="1433">
        <v>0</v>
      </c>
      <c r="E571" s="1433">
        <v>0</v>
      </c>
      <c r="F571" s="1433">
        <v>63</v>
      </c>
      <c r="G571" s="1433">
        <v>94</v>
      </c>
      <c r="H571" s="1433">
        <v>90</v>
      </c>
      <c r="I571" s="1433">
        <v>92</v>
      </c>
      <c r="J571" s="1433">
        <v>85</v>
      </c>
      <c r="K571" s="1433">
        <v>83</v>
      </c>
      <c r="L571" s="1433">
        <v>79</v>
      </c>
      <c r="M571" s="1433">
        <v>78</v>
      </c>
      <c r="N571" s="1433">
        <v>85</v>
      </c>
      <c r="O571" s="1433">
        <v>96</v>
      </c>
      <c r="P571" s="1433">
        <v>98</v>
      </c>
      <c r="Q571" s="1433">
        <v>72</v>
      </c>
      <c r="R571" s="1433">
        <v>54</v>
      </c>
      <c r="S571" s="1433">
        <v>59</v>
      </c>
      <c r="T571" s="1433">
        <v>61</v>
      </c>
      <c r="U571" s="1433">
        <v>75</v>
      </c>
      <c r="V571" s="1438">
        <v>50</v>
      </c>
    </row>
    <row r="572" spans="1:22" ht="15" x14ac:dyDescent="0.25">
      <c r="A572" s="1298" t="s">
        <v>809</v>
      </c>
      <c r="B572" s="1290" t="s">
        <v>830</v>
      </c>
      <c r="C572" s="1290" t="s">
        <v>36</v>
      </c>
      <c r="D572" s="1433">
        <v>0</v>
      </c>
      <c r="E572" s="1433">
        <v>0</v>
      </c>
      <c r="F572" s="1433">
        <v>5</v>
      </c>
      <c r="G572" s="1433">
        <v>9</v>
      </c>
      <c r="H572" s="1433">
        <v>8</v>
      </c>
      <c r="I572" s="1433">
        <v>7</v>
      </c>
      <c r="J572" s="1433">
        <v>7</v>
      </c>
      <c r="K572" s="1433">
        <v>5</v>
      </c>
      <c r="L572" s="1433">
        <v>2</v>
      </c>
      <c r="M572" s="1433">
        <v>2</v>
      </c>
      <c r="N572" s="1433">
        <v>3</v>
      </c>
      <c r="O572" s="1433">
        <v>3</v>
      </c>
      <c r="P572" s="1433">
        <v>3</v>
      </c>
      <c r="Q572" s="1433">
        <v>4</v>
      </c>
      <c r="R572" s="1433">
        <v>3</v>
      </c>
      <c r="S572" s="1433">
        <v>4</v>
      </c>
      <c r="T572" s="1433">
        <v>4</v>
      </c>
      <c r="U572" s="1433">
        <v>6</v>
      </c>
      <c r="V572" s="1438">
        <v>8</v>
      </c>
    </row>
    <row r="573" spans="1:22" ht="15" x14ac:dyDescent="0.25">
      <c r="A573" s="1298" t="s">
        <v>809</v>
      </c>
      <c r="B573" s="1290" t="s">
        <v>830</v>
      </c>
      <c r="C573" s="1290" t="s">
        <v>37</v>
      </c>
      <c r="D573" s="1433">
        <v>0</v>
      </c>
      <c r="E573" s="1433">
        <v>0</v>
      </c>
      <c r="F573" s="1433">
        <v>12</v>
      </c>
      <c r="G573" s="1433">
        <v>21</v>
      </c>
      <c r="H573" s="1433">
        <v>15</v>
      </c>
      <c r="I573" s="1433">
        <v>16</v>
      </c>
      <c r="J573" s="1433">
        <v>15</v>
      </c>
      <c r="K573" s="1433">
        <v>12</v>
      </c>
      <c r="L573" s="1433">
        <v>14</v>
      </c>
      <c r="M573" s="1433">
        <v>8</v>
      </c>
      <c r="N573" s="1433">
        <v>9</v>
      </c>
      <c r="O573" s="1433">
        <v>9</v>
      </c>
      <c r="P573" s="1433">
        <v>7</v>
      </c>
      <c r="Q573" s="1433">
        <v>7</v>
      </c>
      <c r="R573" s="1433">
        <v>7</v>
      </c>
      <c r="S573" s="1433">
        <v>4</v>
      </c>
      <c r="T573" s="1433">
        <v>5</v>
      </c>
      <c r="U573" s="1433">
        <v>6</v>
      </c>
      <c r="V573" s="1438">
        <v>8</v>
      </c>
    </row>
    <row r="574" spans="1:22" ht="15" x14ac:dyDescent="0.25">
      <c r="A574" s="1298" t="s">
        <v>809</v>
      </c>
      <c r="B574" s="1290" t="s">
        <v>830</v>
      </c>
      <c r="C574" s="1290" t="s">
        <v>38</v>
      </c>
      <c r="D574" s="1433">
        <v>0</v>
      </c>
      <c r="E574" s="1433">
        <v>0</v>
      </c>
      <c r="F574" s="1433">
        <v>4</v>
      </c>
      <c r="G574" s="1433">
        <v>12</v>
      </c>
      <c r="H574" s="1433">
        <v>11</v>
      </c>
      <c r="I574" s="1433">
        <v>10</v>
      </c>
      <c r="J574" s="1433">
        <v>10</v>
      </c>
      <c r="K574" s="1433">
        <v>9</v>
      </c>
      <c r="L574" s="1433">
        <v>9</v>
      </c>
      <c r="M574" s="1433">
        <v>9</v>
      </c>
      <c r="N574" s="1433">
        <v>3</v>
      </c>
      <c r="O574" s="1433">
        <v>2</v>
      </c>
      <c r="P574" s="1433">
        <v>2</v>
      </c>
      <c r="Q574" s="1433">
        <v>4</v>
      </c>
      <c r="R574" s="1433">
        <v>6</v>
      </c>
      <c r="S574" s="1433">
        <v>7</v>
      </c>
      <c r="T574" s="1433">
        <v>5</v>
      </c>
      <c r="U574" s="1433">
        <v>5</v>
      </c>
      <c r="V574" s="1438">
        <v>3</v>
      </c>
    </row>
    <row r="575" spans="1:22" ht="15" x14ac:dyDescent="0.25">
      <c r="A575" s="1298" t="s">
        <v>809</v>
      </c>
      <c r="B575" s="1290" t="s">
        <v>830</v>
      </c>
      <c r="C575" s="1290" t="s">
        <v>39</v>
      </c>
      <c r="D575" s="1433">
        <v>0</v>
      </c>
      <c r="E575" s="1433">
        <v>0</v>
      </c>
      <c r="F575" s="1433">
        <v>1</v>
      </c>
      <c r="G575" s="1433">
        <v>1</v>
      </c>
      <c r="H575" s="1433">
        <v>1</v>
      </c>
      <c r="I575" s="1433">
        <v>1</v>
      </c>
      <c r="J575" s="1433">
        <v>1</v>
      </c>
      <c r="K575" s="1433">
        <v>1</v>
      </c>
      <c r="L575" s="1433">
        <v>1</v>
      </c>
      <c r="M575" s="1433">
        <v>1</v>
      </c>
      <c r="N575" s="1433">
        <v>1</v>
      </c>
      <c r="O575" s="1433">
        <v>1</v>
      </c>
      <c r="P575" s="1433">
        <v>4</v>
      </c>
      <c r="Q575" s="1433">
        <v>2</v>
      </c>
      <c r="R575" s="1433">
        <v>3</v>
      </c>
      <c r="S575" s="1433">
        <v>3</v>
      </c>
      <c r="T575" s="1433">
        <v>3</v>
      </c>
      <c r="U575" s="1433">
        <v>3</v>
      </c>
      <c r="V575" s="1438">
        <v>1</v>
      </c>
    </row>
    <row r="576" spans="1:22" ht="15" x14ac:dyDescent="0.25">
      <c r="A576" s="1298" t="s">
        <v>809</v>
      </c>
      <c r="B576" s="1290" t="s">
        <v>830</v>
      </c>
      <c r="C576" s="1290" t="s">
        <v>40</v>
      </c>
      <c r="D576" s="1433">
        <v>0</v>
      </c>
      <c r="E576" s="1433">
        <v>0</v>
      </c>
      <c r="F576" s="1433">
        <v>1</v>
      </c>
      <c r="G576" s="1433">
        <v>5</v>
      </c>
      <c r="H576" s="1433">
        <v>5</v>
      </c>
      <c r="I576" s="1433">
        <v>5</v>
      </c>
      <c r="J576" s="1433">
        <v>5</v>
      </c>
      <c r="K576" s="1433">
        <v>5</v>
      </c>
      <c r="L576" s="1433">
        <v>5</v>
      </c>
      <c r="M576" s="1433">
        <v>5</v>
      </c>
      <c r="N576" s="1433">
        <v>4</v>
      </c>
      <c r="O576" s="1433">
        <v>4</v>
      </c>
      <c r="P576" s="1433">
        <v>1</v>
      </c>
      <c r="Q576" s="1433">
        <v>1</v>
      </c>
      <c r="R576" s="1433">
        <v>1</v>
      </c>
      <c r="S576" s="1433">
        <v>1</v>
      </c>
      <c r="T576" s="1433">
        <v>1</v>
      </c>
      <c r="U576" s="1433">
        <v>1</v>
      </c>
      <c r="V576" s="1438">
        <v>2</v>
      </c>
    </row>
    <row r="577" spans="1:22" ht="15" x14ac:dyDescent="0.25">
      <c r="A577" s="1298" t="s">
        <v>809</v>
      </c>
      <c r="B577" s="1290" t="s">
        <v>830</v>
      </c>
      <c r="C577" s="1290" t="s">
        <v>59</v>
      </c>
      <c r="D577" s="1433">
        <v>0</v>
      </c>
      <c r="E577" s="1433">
        <v>0</v>
      </c>
      <c r="F577" s="1433">
        <v>105</v>
      </c>
      <c r="G577" s="1433">
        <v>231</v>
      </c>
      <c r="H577" s="1433">
        <v>219</v>
      </c>
      <c r="I577" s="1433">
        <v>234</v>
      </c>
      <c r="J577" s="1433">
        <v>235</v>
      </c>
      <c r="K577" s="1433">
        <v>248</v>
      </c>
      <c r="L577" s="1433">
        <v>261</v>
      </c>
      <c r="M577" s="1433">
        <v>271</v>
      </c>
      <c r="N577" s="1433">
        <v>281</v>
      </c>
      <c r="O577" s="1433">
        <v>310</v>
      </c>
      <c r="P577" s="1433">
        <v>314</v>
      </c>
      <c r="Q577" s="1433">
        <v>300</v>
      </c>
      <c r="R577" s="1433">
        <v>309</v>
      </c>
      <c r="S577" s="1433">
        <v>317</v>
      </c>
      <c r="T577" s="1433">
        <v>266</v>
      </c>
      <c r="U577" s="1433">
        <v>264</v>
      </c>
      <c r="V577" s="1438">
        <v>260</v>
      </c>
    </row>
    <row r="578" spans="1:22" ht="15" x14ac:dyDescent="0.25">
      <c r="A578" s="1298" t="s">
        <v>809</v>
      </c>
      <c r="B578" s="1290" t="s">
        <v>830</v>
      </c>
      <c r="C578" s="1290" t="s">
        <v>754</v>
      </c>
      <c r="D578" s="1433">
        <v>0</v>
      </c>
      <c r="E578" s="1433">
        <v>0</v>
      </c>
      <c r="F578" s="1433">
        <v>86</v>
      </c>
      <c r="G578" s="1433">
        <v>142</v>
      </c>
      <c r="H578" s="1433">
        <v>130</v>
      </c>
      <c r="I578" s="1433">
        <v>131</v>
      </c>
      <c r="J578" s="1433">
        <v>123</v>
      </c>
      <c r="K578" s="1433">
        <v>115</v>
      </c>
      <c r="L578" s="1433">
        <v>110</v>
      </c>
      <c r="M578" s="1433">
        <v>103</v>
      </c>
      <c r="N578" s="1433">
        <v>105</v>
      </c>
      <c r="O578" s="1433">
        <v>115</v>
      </c>
      <c r="P578" s="1433">
        <v>115</v>
      </c>
      <c r="Q578" s="1433">
        <v>90</v>
      </c>
      <c r="R578" s="1433">
        <v>74</v>
      </c>
      <c r="S578" s="1433">
        <v>78</v>
      </c>
      <c r="T578" s="1433">
        <v>79</v>
      </c>
      <c r="U578" s="1433">
        <v>96</v>
      </c>
      <c r="V578" s="1438">
        <v>72</v>
      </c>
    </row>
    <row r="579" spans="1:22" ht="15" x14ac:dyDescent="0.25">
      <c r="A579" s="1298" t="s">
        <v>809</v>
      </c>
      <c r="B579" s="1290" t="s">
        <v>831</v>
      </c>
      <c r="C579" s="1290" t="s">
        <v>49</v>
      </c>
      <c r="D579" s="1433">
        <v>0</v>
      </c>
      <c r="E579" s="1433">
        <v>0</v>
      </c>
      <c r="F579" s="1433">
        <v>0</v>
      </c>
      <c r="G579" s="1433">
        <v>11</v>
      </c>
      <c r="H579" s="1433">
        <v>13</v>
      </c>
      <c r="I579" s="1433">
        <v>28</v>
      </c>
      <c r="J579" s="1433">
        <v>50</v>
      </c>
      <c r="K579" s="1433">
        <v>77</v>
      </c>
      <c r="L579" s="1433">
        <v>104</v>
      </c>
      <c r="M579" s="1433">
        <v>131</v>
      </c>
      <c r="N579" s="1433">
        <v>211</v>
      </c>
      <c r="O579" s="1433">
        <v>174</v>
      </c>
      <c r="P579" s="1433">
        <v>220</v>
      </c>
      <c r="Q579" s="1433">
        <v>276</v>
      </c>
      <c r="R579" s="1433">
        <v>369</v>
      </c>
      <c r="S579" s="1433">
        <v>436</v>
      </c>
      <c r="T579" s="1433">
        <v>273</v>
      </c>
      <c r="U579" s="1433">
        <v>304</v>
      </c>
      <c r="V579" s="1438">
        <v>189</v>
      </c>
    </row>
    <row r="580" spans="1:22" ht="15" x14ac:dyDescent="0.25">
      <c r="A580" s="1298" t="s">
        <v>809</v>
      </c>
      <c r="B580" s="1290" t="s">
        <v>831</v>
      </c>
      <c r="C580" s="1290" t="s">
        <v>35</v>
      </c>
      <c r="D580" s="1433">
        <v>0</v>
      </c>
      <c r="E580" s="1433">
        <v>0</v>
      </c>
      <c r="F580" s="1433">
        <v>0</v>
      </c>
      <c r="G580" s="1433">
        <v>95</v>
      </c>
      <c r="H580" s="1433">
        <v>111</v>
      </c>
      <c r="I580" s="1433">
        <v>160</v>
      </c>
      <c r="J580" s="1433">
        <v>168</v>
      </c>
      <c r="K580" s="1433">
        <v>164</v>
      </c>
      <c r="L580" s="1433">
        <v>184</v>
      </c>
      <c r="M580" s="1433">
        <v>181</v>
      </c>
      <c r="N580" s="1433">
        <v>224</v>
      </c>
      <c r="O580" s="1433">
        <v>306</v>
      </c>
      <c r="P580" s="1433">
        <v>282</v>
      </c>
      <c r="Q580" s="1433">
        <v>225</v>
      </c>
      <c r="R580" s="1433">
        <v>186</v>
      </c>
      <c r="S580" s="1433">
        <v>130</v>
      </c>
      <c r="T580" s="1433">
        <v>113</v>
      </c>
      <c r="U580" s="1433">
        <v>108</v>
      </c>
      <c r="V580" s="1438">
        <v>59</v>
      </c>
    </row>
    <row r="581" spans="1:22" ht="15" x14ac:dyDescent="0.25">
      <c r="A581" s="1298" t="s">
        <v>809</v>
      </c>
      <c r="B581" s="1290" t="s">
        <v>831</v>
      </c>
      <c r="C581" s="1290" t="s">
        <v>36</v>
      </c>
      <c r="D581" s="1433">
        <v>0</v>
      </c>
      <c r="E581" s="1433">
        <v>0</v>
      </c>
      <c r="F581" s="1433">
        <v>0</v>
      </c>
      <c r="G581" s="1433">
        <v>0</v>
      </c>
      <c r="H581" s="1433">
        <v>0</v>
      </c>
      <c r="I581" s="1433">
        <v>4</v>
      </c>
      <c r="J581" s="1433">
        <v>4</v>
      </c>
      <c r="K581" s="1433">
        <v>6</v>
      </c>
      <c r="L581" s="1433">
        <v>7</v>
      </c>
      <c r="M581" s="1433">
        <v>8</v>
      </c>
      <c r="N581" s="1433">
        <v>10</v>
      </c>
      <c r="O581" s="1433">
        <v>12</v>
      </c>
      <c r="P581" s="1433">
        <v>16</v>
      </c>
      <c r="Q581" s="1433">
        <v>15</v>
      </c>
      <c r="R581" s="1433">
        <v>14</v>
      </c>
      <c r="S581" s="1433">
        <v>14</v>
      </c>
      <c r="T581" s="1433">
        <v>12</v>
      </c>
      <c r="U581" s="1433">
        <v>14</v>
      </c>
      <c r="V581" s="1438">
        <v>8</v>
      </c>
    </row>
    <row r="582" spans="1:22" ht="15" x14ac:dyDescent="0.25">
      <c r="A582" s="1298" t="s">
        <v>809</v>
      </c>
      <c r="B582" s="1290" t="s">
        <v>831</v>
      </c>
      <c r="C582" s="1290" t="s">
        <v>37</v>
      </c>
      <c r="D582" s="1433">
        <v>0</v>
      </c>
      <c r="E582" s="1433">
        <v>0</v>
      </c>
      <c r="F582" s="1433">
        <v>0</v>
      </c>
      <c r="G582" s="1433">
        <v>11</v>
      </c>
      <c r="H582" s="1433">
        <v>13</v>
      </c>
      <c r="I582" s="1433">
        <v>14</v>
      </c>
      <c r="J582" s="1433">
        <v>12</v>
      </c>
      <c r="K582" s="1433">
        <v>12</v>
      </c>
      <c r="L582" s="1433">
        <v>13</v>
      </c>
      <c r="M582" s="1433">
        <v>13</v>
      </c>
      <c r="N582" s="1433">
        <v>14</v>
      </c>
      <c r="O582" s="1433">
        <v>14</v>
      </c>
      <c r="P582" s="1433">
        <v>14</v>
      </c>
      <c r="Q582" s="1433">
        <v>16</v>
      </c>
      <c r="R582" s="1433">
        <v>15</v>
      </c>
      <c r="S582" s="1433">
        <v>13</v>
      </c>
      <c r="T582" s="1433">
        <v>9</v>
      </c>
      <c r="U582" s="1433">
        <v>10</v>
      </c>
      <c r="V582" s="1438">
        <v>6</v>
      </c>
    </row>
    <row r="583" spans="1:22" ht="15" x14ac:dyDescent="0.25">
      <c r="A583" s="1298" t="s">
        <v>809</v>
      </c>
      <c r="B583" s="1290" t="s">
        <v>831</v>
      </c>
      <c r="C583" s="1290" t="s">
        <v>38</v>
      </c>
      <c r="D583" s="1433">
        <v>0</v>
      </c>
      <c r="E583" s="1433">
        <v>0</v>
      </c>
      <c r="F583" s="1433">
        <v>0</v>
      </c>
      <c r="G583" s="1433">
        <v>3</v>
      </c>
      <c r="H583" s="1433">
        <v>5</v>
      </c>
      <c r="I583" s="1433">
        <v>4</v>
      </c>
      <c r="J583" s="1433">
        <v>4</v>
      </c>
      <c r="K583" s="1433">
        <v>4</v>
      </c>
      <c r="L583" s="1433">
        <v>4</v>
      </c>
      <c r="M583" s="1433">
        <v>6</v>
      </c>
      <c r="N583" s="1433">
        <v>7</v>
      </c>
      <c r="O583" s="1433">
        <v>6</v>
      </c>
      <c r="P583" s="1433">
        <v>7</v>
      </c>
      <c r="Q583" s="1433">
        <v>7</v>
      </c>
      <c r="R583" s="1433">
        <v>6</v>
      </c>
      <c r="S583" s="1433">
        <v>7</v>
      </c>
      <c r="T583" s="1433">
        <v>4</v>
      </c>
      <c r="U583" s="1433">
        <v>5</v>
      </c>
      <c r="V583" s="1438">
        <v>3</v>
      </c>
    </row>
    <row r="584" spans="1:22" ht="15" x14ac:dyDescent="0.25">
      <c r="A584" s="1298" t="s">
        <v>809</v>
      </c>
      <c r="B584" s="1290" t="s">
        <v>831</v>
      </c>
      <c r="C584" s="1290" t="s">
        <v>39</v>
      </c>
      <c r="D584" s="1433">
        <v>0</v>
      </c>
      <c r="E584" s="1433">
        <v>0</v>
      </c>
      <c r="F584" s="1433">
        <v>0</v>
      </c>
      <c r="G584" s="1433">
        <v>1</v>
      </c>
      <c r="H584" s="1433">
        <v>1</v>
      </c>
      <c r="I584" s="1433">
        <v>1</v>
      </c>
      <c r="J584" s="1433">
        <v>1</v>
      </c>
      <c r="K584" s="1433">
        <v>1</v>
      </c>
      <c r="L584" s="1433">
        <v>1</v>
      </c>
      <c r="M584" s="1433">
        <v>1</v>
      </c>
      <c r="N584" s="1433">
        <v>3</v>
      </c>
      <c r="O584" s="1433">
        <v>1</v>
      </c>
      <c r="P584" s="1433">
        <v>1</v>
      </c>
      <c r="Q584" s="1433">
        <v>1</v>
      </c>
      <c r="R584" s="1433">
        <v>1</v>
      </c>
      <c r="S584" s="1433">
        <v>1</v>
      </c>
      <c r="T584" s="1433">
        <v>1</v>
      </c>
      <c r="U584" s="1433">
        <v>1</v>
      </c>
      <c r="V584" s="1438">
        <v>0</v>
      </c>
    </row>
    <row r="585" spans="1:22" ht="15" x14ac:dyDescent="0.25">
      <c r="A585" s="1298" t="s">
        <v>809</v>
      </c>
      <c r="B585" s="1290" t="s">
        <v>831</v>
      </c>
      <c r="C585" s="1290" t="s">
        <v>40</v>
      </c>
      <c r="D585" s="1433">
        <v>0</v>
      </c>
      <c r="E585" s="1433">
        <v>0</v>
      </c>
      <c r="F585" s="1433">
        <v>0</v>
      </c>
      <c r="G585" s="1433">
        <v>1</v>
      </c>
      <c r="H585" s="1433">
        <v>1</v>
      </c>
      <c r="I585" s="1433">
        <v>1</v>
      </c>
      <c r="J585" s="1433">
        <v>1</v>
      </c>
      <c r="K585" s="1433">
        <v>0</v>
      </c>
      <c r="L585" s="1433">
        <v>0</v>
      </c>
      <c r="M585" s="1433">
        <v>0</v>
      </c>
      <c r="N585" s="1433">
        <v>0</v>
      </c>
      <c r="O585" s="1433">
        <v>0</v>
      </c>
      <c r="P585" s="1433">
        <v>0</v>
      </c>
      <c r="Q585" s="1433">
        <v>0</v>
      </c>
      <c r="R585" s="1433">
        <v>0</v>
      </c>
      <c r="S585" s="1433">
        <v>0</v>
      </c>
      <c r="T585" s="1433">
        <v>0</v>
      </c>
      <c r="U585" s="1433">
        <v>0</v>
      </c>
      <c r="V585" s="1438">
        <v>1</v>
      </c>
    </row>
    <row r="586" spans="1:22" ht="15" x14ac:dyDescent="0.25">
      <c r="A586" s="1298" t="s">
        <v>809</v>
      </c>
      <c r="B586" s="1290" t="s">
        <v>831</v>
      </c>
      <c r="C586" s="1290" t="s">
        <v>59</v>
      </c>
      <c r="D586" s="1433">
        <v>0</v>
      </c>
      <c r="E586" s="1433">
        <v>0</v>
      </c>
      <c r="F586" s="1433">
        <v>0</v>
      </c>
      <c r="G586" s="1433">
        <v>122</v>
      </c>
      <c r="H586" s="1433">
        <v>144</v>
      </c>
      <c r="I586" s="1433">
        <v>212</v>
      </c>
      <c r="J586" s="1433">
        <v>240</v>
      </c>
      <c r="K586" s="1433">
        <v>264</v>
      </c>
      <c r="L586" s="1433">
        <v>313</v>
      </c>
      <c r="M586" s="1433">
        <v>340</v>
      </c>
      <c r="N586" s="1433">
        <v>469</v>
      </c>
      <c r="O586" s="1433">
        <v>513</v>
      </c>
      <c r="P586" s="1433">
        <v>540</v>
      </c>
      <c r="Q586" s="1433">
        <v>540</v>
      </c>
      <c r="R586" s="1433">
        <v>591</v>
      </c>
      <c r="S586" s="1433">
        <v>601</v>
      </c>
      <c r="T586" s="1433">
        <v>412</v>
      </c>
      <c r="U586" s="1433">
        <v>442</v>
      </c>
      <c r="V586" s="1438">
        <v>266</v>
      </c>
    </row>
    <row r="587" spans="1:22" ht="15" x14ac:dyDescent="0.25">
      <c r="A587" s="1298" t="s">
        <v>809</v>
      </c>
      <c r="B587" s="1290" t="s">
        <v>831</v>
      </c>
      <c r="C587" s="1290" t="s">
        <v>754</v>
      </c>
      <c r="D587" s="1433">
        <v>0</v>
      </c>
      <c r="E587" s="1433">
        <v>0</v>
      </c>
      <c r="F587" s="1433">
        <v>0</v>
      </c>
      <c r="G587" s="1433">
        <v>111</v>
      </c>
      <c r="H587" s="1433">
        <v>131</v>
      </c>
      <c r="I587" s="1433">
        <v>184</v>
      </c>
      <c r="J587" s="1433">
        <v>190</v>
      </c>
      <c r="K587" s="1433">
        <v>187</v>
      </c>
      <c r="L587" s="1433">
        <v>209</v>
      </c>
      <c r="M587" s="1433">
        <v>209</v>
      </c>
      <c r="N587" s="1433">
        <v>258</v>
      </c>
      <c r="O587" s="1433">
        <v>339</v>
      </c>
      <c r="P587" s="1433">
        <v>320</v>
      </c>
      <c r="Q587" s="1433">
        <v>264</v>
      </c>
      <c r="R587" s="1433">
        <v>222</v>
      </c>
      <c r="S587" s="1433">
        <v>165</v>
      </c>
      <c r="T587" s="1433">
        <v>139</v>
      </c>
      <c r="U587" s="1433">
        <v>138</v>
      </c>
      <c r="V587" s="1438">
        <v>77</v>
      </c>
    </row>
    <row r="588" spans="1:22" ht="15" x14ac:dyDescent="0.25">
      <c r="A588" s="1298" t="s">
        <v>809</v>
      </c>
      <c r="B588" s="1290" t="s">
        <v>832</v>
      </c>
      <c r="C588" s="1290" t="s">
        <v>49</v>
      </c>
      <c r="D588" s="1433">
        <v>0</v>
      </c>
      <c r="E588" s="1433">
        <v>0</v>
      </c>
      <c r="F588" s="1433">
        <v>0</v>
      </c>
      <c r="G588" s="1433">
        <v>195</v>
      </c>
      <c r="H588" s="1433">
        <v>213</v>
      </c>
      <c r="I588" s="1433">
        <v>238</v>
      </c>
      <c r="J588" s="1433">
        <v>258</v>
      </c>
      <c r="K588" s="1433">
        <v>393</v>
      </c>
      <c r="L588" s="1433">
        <v>409</v>
      </c>
      <c r="M588" s="1433">
        <v>486</v>
      </c>
      <c r="N588" s="1433">
        <v>483</v>
      </c>
      <c r="O588" s="1433">
        <v>514</v>
      </c>
      <c r="P588" s="1433">
        <v>572</v>
      </c>
      <c r="Q588" s="1433">
        <v>588</v>
      </c>
      <c r="R588" s="1433">
        <v>657</v>
      </c>
      <c r="S588" s="1433">
        <v>711</v>
      </c>
      <c r="T588" s="1433">
        <v>702</v>
      </c>
      <c r="U588" s="1433">
        <v>700</v>
      </c>
      <c r="V588" s="1438">
        <v>703</v>
      </c>
    </row>
    <row r="589" spans="1:22" ht="15" x14ac:dyDescent="0.25">
      <c r="A589" s="1298" t="s">
        <v>809</v>
      </c>
      <c r="B589" s="1290" t="s">
        <v>832</v>
      </c>
      <c r="C589" s="1290" t="s">
        <v>35</v>
      </c>
      <c r="D589" s="1433">
        <v>0</v>
      </c>
      <c r="E589" s="1433">
        <v>0</v>
      </c>
      <c r="F589" s="1433">
        <v>0</v>
      </c>
      <c r="G589" s="1433">
        <v>137</v>
      </c>
      <c r="H589" s="1433">
        <v>154</v>
      </c>
      <c r="I589" s="1433">
        <v>195</v>
      </c>
      <c r="J589" s="1433">
        <v>197</v>
      </c>
      <c r="K589" s="1433">
        <v>253</v>
      </c>
      <c r="L589" s="1433">
        <v>295</v>
      </c>
      <c r="M589" s="1433">
        <v>257</v>
      </c>
      <c r="N589" s="1433">
        <v>264</v>
      </c>
      <c r="O589" s="1433">
        <v>263</v>
      </c>
      <c r="P589" s="1433">
        <v>230</v>
      </c>
      <c r="Q589" s="1433">
        <v>188</v>
      </c>
      <c r="R589" s="1433">
        <v>133</v>
      </c>
      <c r="S589" s="1433">
        <v>91</v>
      </c>
      <c r="T589" s="1433">
        <v>99</v>
      </c>
      <c r="U589" s="1433">
        <v>138</v>
      </c>
      <c r="V589" s="1438">
        <v>146</v>
      </c>
    </row>
    <row r="590" spans="1:22" ht="15" x14ac:dyDescent="0.25">
      <c r="A590" s="1298" t="s">
        <v>809</v>
      </c>
      <c r="B590" s="1290" t="s">
        <v>832</v>
      </c>
      <c r="C590" s="1290" t="s">
        <v>36</v>
      </c>
      <c r="D590" s="1433">
        <v>0</v>
      </c>
      <c r="E590" s="1433">
        <v>0</v>
      </c>
      <c r="F590" s="1433">
        <v>0</v>
      </c>
      <c r="G590" s="1433">
        <v>18</v>
      </c>
      <c r="H590" s="1433">
        <v>18</v>
      </c>
      <c r="I590" s="1433">
        <v>17</v>
      </c>
      <c r="J590" s="1433">
        <v>14</v>
      </c>
      <c r="K590" s="1433">
        <v>17</v>
      </c>
      <c r="L590" s="1433">
        <v>17</v>
      </c>
      <c r="M590" s="1433">
        <v>17</v>
      </c>
      <c r="N590" s="1433">
        <v>15</v>
      </c>
      <c r="O590" s="1433">
        <v>12</v>
      </c>
      <c r="P590" s="1433">
        <v>12</v>
      </c>
      <c r="Q590" s="1433">
        <v>11</v>
      </c>
      <c r="R590" s="1433">
        <v>10</v>
      </c>
      <c r="S590" s="1433">
        <v>12</v>
      </c>
      <c r="T590" s="1433">
        <v>19</v>
      </c>
      <c r="U590" s="1433">
        <v>20</v>
      </c>
      <c r="V590" s="1438">
        <v>19</v>
      </c>
    </row>
    <row r="591" spans="1:22" ht="15" x14ac:dyDescent="0.25">
      <c r="A591" s="1298" t="s">
        <v>809</v>
      </c>
      <c r="B591" s="1290" t="s">
        <v>832</v>
      </c>
      <c r="C591" s="1290" t="s">
        <v>37</v>
      </c>
      <c r="D591" s="1433">
        <v>0</v>
      </c>
      <c r="E591" s="1433">
        <v>0</v>
      </c>
      <c r="F591" s="1433">
        <v>0</v>
      </c>
      <c r="G591" s="1433">
        <v>30</v>
      </c>
      <c r="H591" s="1433">
        <v>33</v>
      </c>
      <c r="I591" s="1433">
        <v>36</v>
      </c>
      <c r="J591" s="1433">
        <v>36</v>
      </c>
      <c r="K591" s="1433">
        <v>47</v>
      </c>
      <c r="L591" s="1433">
        <v>46</v>
      </c>
      <c r="M591" s="1433">
        <v>31</v>
      </c>
      <c r="N591" s="1433">
        <v>31</v>
      </c>
      <c r="O591" s="1433">
        <v>35</v>
      </c>
      <c r="P591" s="1433">
        <v>27</v>
      </c>
      <c r="Q591" s="1433">
        <v>27</v>
      </c>
      <c r="R591" s="1433">
        <v>28</v>
      </c>
      <c r="S591" s="1433">
        <v>19</v>
      </c>
      <c r="T591" s="1433">
        <v>18</v>
      </c>
      <c r="U591" s="1433">
        <v>18</v>
      </c>
      <c r="V591" s="1438">
        <v>15</v>
      </c>
    </row>
    <row r="592" spans="1:22" ht="15" x14ac:dyDescent="0.25">
      <c r="A592" s="1298" t="s">
        <v>809</v>
      </c>
      <c r="B592" s="1290" t="s">
        <v>832</v>
      </c>
      <c r="C592" s="1290" t="s">
        <v>38</v>
      </c>
      <c r="D592" s="1433">
        <v>0</v>
      </c>
      <c r="E592" s="1433">
        <v>0</v>
      </c>
      <c r="F592" s="1433">
        <v>0</v>
      </c>
      <c r="G592" s="1433">
        <v>16</v>
      </c>
      <c r="H592" s="1433">
        <v>17</v>
      </c>
      <c r="I592" s="1433">
        <v>17</v>
      </c>
      <c r="J592" s="1433">
        <v>14</v>
      </c>
      <c r="K592" s="1433">
        <v>16</v>
      </c>
      <c r="L592" s="1433">
        <v>16</v>
      </c>
      <c r="M592" s="1433">
        <v>16</v>
      </c>
      <c r="N592" s="1433">
        <v>16</v>
      </c>
      <c r="O592" s="1433">
        <v>16</v>
      </c>
      <c r="P592" s="1433">
        <v>13</v>
      </c>
      <c r="Q592" s="1433">
        <v>13</v>
      </c>
      <c r="R592" s="1433">
        <v>13</v>
      </c>
      <c r="S592" s="1433">
        <v>13</v>
      </c>
      <c r="T592" s="1433">
        <v>12</v>
      </c>
      <c r="U592" s="1433">
        <v>11</v>
      </c>
      <c r="V592" s="1438">
        <v>5</v>
      </c>
    </row>
    <row r="593" spans="1:22" ht="15" x14ac:dyDescent="0.25">
      <c r="A593" s="1298" t="s">
        <v>809</v>
      </c>
      <c r="B593" s="1290" t="s">
        <v>832</v>
      </c>
      <c r="C593" s="1290" t="s">
        <v>39</v>
      </c>
      <c r="D593" s="1433">
        <v>0</v>
      </c>
      <c r="E593" s="1433">
        <v>0</v>
      </c>
      <c r="F593" s="1433">
        <v>0</v>
      </c>
      <c r="G593" s="1433">
        <v>4</v>
      </c>
      <c r="H593" s="1433">
        <v>5</v>
      </c>
      <c r="I593" s="1433">
        <v>4</v>
      </c>
      <c r="J593" s="1433">
        <v>4</v>
      </c>
      <c r="K593" s="1433">
        <v>6</v>
      </c>
      <c r="L593" s="1433">
        <v>6</v>
      </c>
      <c r="M593" s="1433">
        <v>6</v>
      </c>
      <c r="N593" s="1433">
        <v>6</v>
      </c>
      <c r="O593" s="1433">
        <v>6</v>
      </c>
      <c r="P593" s="1433">
        <v>6</v>
      </c>
      <c r="Q593" s="1433">
        <v>6</v>
      </c>
      <c r="R593" s="1433">
        <v>6</v>
      </c>
      <c r="S593" s="1433">
        <v>5</v>
      </c>
      <c r="T593" s="1433">
        <v>4</v>
      </c>
      <c r="U593" s="1433">
        <v>3</v>
      </c>
      <c r="V593" s="1438">
        <v>3</v>
      </c>
    </row>
    <row r="594" spans="1:22" ht="15" x14ac:dyDescent="0.25">
      <c r="A594" s="1298" t="s">
        <v>809</v>
      </c>
      <c r="B594" s="1290" t="s">
        <v>832</v>
      </c>
      <c r="C594" s="1290" t="s">
        <v>40</v>
      </c>
      <c r="D594" s="1433">
        <v>0</v>
      </c>
      <c r="E594" s="1433">
        <v>0</v>
      </c>
      <c r="F594" s="1433">
        <v>0</v>
      </c>
      <c r="G594" s="1433">
        <v>1</v>
      </c>
      <c r="H594" s="1433">
        <v>1</v>
      </c>
      <c r="I594" s="1433">
        <v>1</v>
      </c>
      <c r="J594" s="1433">
        <v>2</v>
      </c>
      <c r="K594" s="1433">
        <v>2</v>
      </c>
      <c r="L594" s="1433">
        <v>2</v>
      </c>
      <c r="M594" s="1433">
        <v>2</v>
      </c>
      <c r="N594" s="1433">
        <v>2</v>
      </c>
      <c r="O594" s="1433">
        <v>2</v>
      </c>
      <c r="P594" s="1433">
        <v>2</v>
      </c>
      <c r="Q594" s="1433">
        <v>2</v>
      </c>
      <c r="R594" s="1433">
        <v>2</v>
      </c>
      <c r="S594" s="1433">
        <v>3</v>
      </c>
      <c r="T594" s="1433">
        <v>3</v>
      </c>
      <c r="U594" s="1433">
        <v>2</v>
      </c>
      <c r="V594" s="1438">
        <v>2</v>
      </c>
    </row>
    <row r="595" spans="1:22" ht="15" x14ac:dyDescent="0.25">
      <c r="A595" s="1298" t="s">
        <v>809</v>
      </c>
      <c r="B595" s="1290" t="s">
        <v>832</v>
      </c>
      <c r="C595" s="1290" t="s">
        <v>59</v>
      </c>
      <c r="D595" s="1433">
        <v>0</v>
      </c>
      <c r="E595" s="1433">
        <v>0</v>
      </c>
      <c r="F595" s="1433">
        <v>0</v>
      </c>
      <c r="G595" s="1433">
        <v>401</v>
      </c>
      <c r="H595" s="1433">
        <v>441</v>
      </c>
      <c r="I595" s="1433">
        <v>508</v>
      </c>
      <c r="J595" s="1433">
        <v>525</v>
      </c>
      <c r="K595" s="1433">
        <v>734</v>
      </c>
      <c r="L595" s="1433">
        <v>791</v>
      </c>
      <c r="M595" s="1433">
        <v>815</v>
      </c>
      <c r="N595" s="1433">
        <v>817</v>
      </c>
      <c r="O595" s="1433">
        <v>848</v>
      </c>
      <c r="P595" s="1433">
        <v>862</v>
      </c>
      <c r="Q595" s="1433">
        <v>835</v>
      </c>
      <c r="R595" s="1433">
        <v>849</v>
      </c>
      <c r="S595" s="1433">
        <v>854</v>
      </c>
      <c r="T595" s="1433">
        <v>857</v>
      </c>
      <c r="U595" s="1433">
        <v>892</v>
      </c>
      <c r="V595" s="1438">
        <v>893</v>
      </c>
    </row>
    <row r="596" spans="1:22" ht="15" x14ac:dyDescent="0.25">
      <c r="A596" s="1298" t="s">
        <v>809</v>
      </c>
      <c r="B596" s="1290" t="s">
        <v>832</v>
      </c>
      <c r="C596" s="1290" t="s">
        <v>754</v>
      </c>
      <c r="D596" s="1433">
        <v>0</v>
      </c>
      <c r="E596" s="1433">
        <v>0</v>
      </c>
      <c r="F596" s="1433">
        <v>0</v>
      </c>
      <c r="G596" s="1433">
        <v>206</v>
      </c>
      <c r="H596" s="1433">
        <v>228</v>
      </c>
      <c r="I596" s="1433">
        <v>270</v>
      </c>
      <c r="J596" s="1433">
        <v>267</v>
      </c>
      <c r="K596" s="1433">
        <v>341</v>
      </c>
      <c r="L596" s="1433">
        <v>382</v>
      </c>
      <c r="M596" s="1433">
        <v>329</v>
      </c>
      <c r="N596" s="1433">
        <v>334</v>
      </c>
      <c r="O596" s="1433">
        <v>334</v>
      </c>
      <c r="P596" s="1433">
        <v>290</v>
      </c>
      <c r="Q596" s="1433">
        <v>247</v>
      </c>
      <c r="R596" s="1433">
        <v>192</v>
      </c>
      <c r="S596" s="1433">
        <v>143</v>
      </c>
      <c r="T596" s="1433">
        <v>155</v>
      </c>
      <c r="U596" s="1433">
        <v>192</v>
      </c>
      <c r="V596" s="1438">
        <v>190</v>
      </c>
    </row>
    <row r="597" spans="1:22" ht="15" x14ac:dyDescent="0.25">
      <c r="A597" s="1298" t="s">
        <v>809</v>
      </c>
      <c r="B597" s="1290" t="s">
        <v>833</v>
      </c>
      <c r="C597" s="1290" t="s">
        <v>49</v>
      </c>
      <c r="D597" s="1433">
        <v>0</v>
      </c>
      <c r="E597" s="1433">
        <v>0</v>
      </c>
      <c r="F597" s="1433">
        <v>0</v>
      </c>
      <c r="G597" s="1433">
        <v>0</v>
      </c>
      <c r="H597" s="1433">
        <v>118</v>
      </c>
      <c r="I597" s="1433">
        <v>152</v>
      </c>
      <c r="J597" s="1433">
        <v>178</v>
      </c>
      <c r="K597" s="1433">
        <v>195</v>
      </c>
      <c r="L597" s="1433">
        <v>44</v>
      </c>
      <c r="M597" s="1433">
        <v>54</v>
      </c>
      <c r="N597" s="1433">
        <v>59</v>
      </c>
      <c r="O597" s="1433">
        <v>66</v>
      </c>
      <c r="P597" s="1433">
        <v>89</v>
      </c>
      <c r="Q597" s="1433">
        <v>98</v>
      </c>
      <c r="R597" s="1433">
        <v>129</v>
      </c>
      <c r="S597" s="1433">
        <v>162</v>
      </c>
      <c r="T597" s="1433">
        <v>178</v>
      </c>
      <c r="U597" s="1433">
        <v>193</v>
      </c>
      <c r="V597" s="1438">
        <v>208</v>
      </c>
    </row>
    <row r="598" spans="1:22" ht="15" x14ac:dyDescent="0.25">
      <c r="A598" s="1298" t="s">
        <v>809</v>
      </c>
      <c r="B598" s="1290" t="s">
        <v>833</v>
      </c>
      <c r="C598" s="1290" t="s">
        <v>35</v>
      </c>
      <c r="D598" s="1433">
        <v>0</v>
      </c>
      <c r="E598" s="1433">
        <v>0</v>
      </c>
      <c r="F598" s="1433">
        <v>0</v>
      </c>
      <c r="G598" s="1433">
        <v>0</v>
      </c>
      <c r="H598" s="1433">
        <v>96</v>
      </c>
      <c r="I598" s="1433">
        <v>84</v>
      </c>
      <c r="J598" s="1433">
        <v>77</v>
      </c>
      <c r="K598" s="1433">
        <v>74</v>
      </c>
      <c r="L598" s="1433">
        <v>63</v>
      </c>
      <c r="M598" s="1433">
        <v>58</v>
      </c>
      <c r="N598" s="1433">
        <v>71</v>
      </c>
      <c r="O598" s="1433">
        <v>128</v>
      </c>
      <c r="P598" s="1433">
        <v>119</v>
      </c>
      <c r="Q598" s="1433">
        <v>124</v>
      </c>
      <c r="R598" s="1433">
        <v>113</v>
      </c>
      <c r="S598" s="1433">
        <v>84</v>
      </c>
      <c r="T598" s="1433">
        <v>93</v>
      </c>
      <c r="U598" s="1433">
        <v>109</v>
      </c>
      <c r="V598" s="1438">
        <v>111</v>
      </c>
    </row>
    <row r="599" spans="1:22" ht="15" x14ac:dyDescent="0.25">
      <c r="A599" s="1298" t="s">
        <v>809</v>
      </c>
      <c r="B599" s="1290" t="s">
        <v>833</v>
      </c>
      <c r="C599" s="1290" t="s">
        <v>36</v>
      </c>
      <c r="D599" s="1433">
        <v>0</v>
      </c>
      <c r="E599" s="1433">
        <v>0</v>
      </c>
      <c r="F599" s="1433">
        <v>0</v>
      </c>
      <c r="G599" s="1433">
        <v>0</v>
      </c>
      <c r="H599" s="1433">
        <v>17</v>
      </c>
      <c r="I599" s="1433">
        <v>16</v>
      </c>
      <c r="J599" s="1433">
        <v>14</v>
      </c>
      <c r="K599" s="1433">
        <v>13</v>
      </c>
      <c r="L599" s="1433">
        <v>6</v>
      </c>
      <c r="M599" s="1433">
        <v>6</v>
      </c>
      <c r="N599" s="1433">
        <v>6</v>
      </c>
      <c r="O599" s="1433">
        <v>3</v>
      </c>
      <c r="P599" s="1433">
        <v>5</v>
      </c>
      <c r="Q599" s="1433">
        <v>5</v>
      </c>
      <c r="R599" s="1433">
        <v>5</v>
      </c>
      <c r="S599" s="1433">
        <v>6</v>
      </c>
      <c r="T599" s="1433">
        <v>7</v>
      </c>
      <c r="U599" s="1433">
        <v>10</v>
      </c>
      <c r="V599" s="1438">
        <v>15</v>
      </c>
    </row>
    <row r="600" spans="1:22" ht="15" x14ac:dyDescent="0.25">
      <c r="A600" s="1298" t="s">
        <v>809</v>
      </c>
      <c r="B600" s="1290" t="s">
        <v>833</v>
      </c>
      <c r="C600" s="1290" t="s">
        <v>37</v>
      </c>
      <c r="D600" s="1433">
        <v>0</v>
      </c>
      <c r="E600" s="1433">
        <v>0</v>
      </c>
      <c r="F600" s="1433">
        <v>0</v>
      </c>
      <c r="G600" s="1433">
        <v>0</v>
      </c>
      <c r="H600" s="1433">
        <v>25</v>
      </c>
      <c r="I600" s="1433">
        <v>22</v>
      </c>
      <c r="J600" s="1433">
        <v>20</v>
      </c>
      <c r="K600" s="1433">
        <v>22</v>
      </c>
      <c r="L600" s="1433">
        <v>13</v>
      </c>
      <c r="M600" s="1433">
        <v>12</v>
      </c>
      <c r="N600" s="1433">
        <v>16</v>
      </c>
      <c r="O600" s="1433">
        <v>17</v>
      </c>
      <c r="P600" s="1433">
        <v>17</v>
      </c>
      <c r="Q600" s="1433">
        <v>20</v>
      </c>
      <c r="R600" s="1433">
        <v>20</v>
      </c>
      <c r="S600" s="1433">
        <v>14</v>
      </c>
      <c r="T600" s="1433">
        <v>11</v>
      </c>
      <c r="U600" s="1433">
        <v>11</v>
      </c>
      <c r="V600" s="1438">
        <v>11</v>
      </c>
    </row>
    <row r="601" spans="1:22" ht="15" x14ac:dyDescent="0.25">
      <c r="A601" s="1298" t="s">
        <v>809</v>
      </c>
      <c r="B601" s="1290" t="s">
        <v>833</v>
      </c>
      <c r="C601" s="1290" t="s">
        <v>38</v>
      </c>
      <c r="D601" s="1433">
        <v>0</v>
      </c>
      <c r="E601" s="1433">
        <v>0</v>
      </c>
      <c r="F601" s="1433">
        <v>0</v>
      </c>
      <c r="G601" s="1433">
        <v>0</v>
      </c>
      <c r="H601" s="1433">
        <v>10</v>
      </c>
      <c r="I601" s="1433">
        <v>8</v>
      </c>
      <c r="J601" s="1433">
        <v>10</v>
      </c>
      <c r="K601" s="1433">
        <v>10</v>
      </c>
      <c r="L601" s="1433">
        <v>6</v>
      </c>
      <c r="M601" s="1433">
        <v>5</v>
      </c>
      <c r="N601" s="1433">
        <v>7</v>
      </c>
      <c r="O601" s="1433">
        <v>8</v>
      </c>
      <c r="P601" s="1433">
        <v>8</v>
      </c>
      <c r="Q601" s="1433">
        <v>8</v>
      </c>
      <c r="R601" s="1433">
        <v>8</v>
      </c>
      <c r="S601" s="1433">
        <v>11</v>
      </c>
      <c r="T601" s="1433">
        <v>7</v>
      </c>
      <c r="U601" s="1433">
        <v>8</v>
      </c>
      <c r="V601" s="1438">
        <v>7</v>
      </c>
    </row>
    <row r="602" spans="1:22" ht="15" x14ac:dyDescent="0.25">
      <c r="A602" s="1298" t="s">
        <v>809</v>
      </c>
      <c r="B602" s="1290" t="s">
        <v>833</v>
      </c>
      <c r="C602" s="1290" t="s">
        <v>39</v>
      </c>
      <c r="D602" s="1433">
        <v>0</v>
      </c>
      <c r="E602" s="1433">
        <v>0</v>
      </c>
      <c r="F602" s="1433">
        <v>0</v>
      </c>
      <c r="G602" s="1433">
        <v>0</v>
      </c>
      <c r="H602" s="1433">
        <v>4</v>
      </c>
      <c r="I602" s="1433">
        <v>3</v>
      </c>
      <c r="J602" s="1433">
        <v>1</v>
      </c>
      <c r="K602" s="1433">
        <v>1</v>
      </c>
      <c r="L602" s="1433">
        <v>1</v>
      </c>
      <c r="M602" s="1433">
        <v>1</v>
      </c>
      <c r="N602" s="1433">
        <v>2</v>
      </c>
      <c r="O602" s="1433">
        <v>3</v>
      </c>
      <c r="P602" s="1433">
        <v>4</v>
      </c>
      <c r="Q602" s="1433">
        <v>4</v>
      </c>
      <c r="R602" s="1433">
        <v>4</v>
      </c>
      <c r="S602" s="1433">
        <v>4</v>
      </c>
      <c r="T602" s="1433">
        <v>3</v>
      </c>
      <c r="U602" s="1433">
        <v>3</v>
      </c>
      <c r="V602" s="1438">
        <v>3</v>
      </c>
    </row>
    <row r="603" spans="1:22" ht="15" x14ac:dyDescent="0.25">
      <c r="A603" s="1298" t="s">
        <v>809</v>
      </c>
      <c r="B603" s="1290" t="s">
        <v>833</v>
      </c>
      <c r="C603" s="1290" t="s">
        <v>40</v>
      </c>
      <c r="D603" s="1433">
        <v>0</v>
      </c>
      <c r="E603" s="1433">
        <v>0</v>
      </c>
      <c r="F603" s="1433">
        <v>0</v>
      </c>
      <c r="G603" s="1433">
        <v>0</v>
      </c>
      <c r="H603" s="1433">
        <v>2</v>
      </c>
      <c r="I603" s="1433">
        <v>2</v>
      </c>
      <c r="J603" s="1433">
        <v>2</v>
      </c>
      <c r="K603" s="1433">
        <v>2</v>
      </c>
      <c r="L603" s="1433">
        <v>1</v>
      </c>
      <c r="M603" s="1433">
        <v>1</v>
      </c>
      <c r="N603" s="1433">
        <v>1</v>
      </c>
      <c r="O603" s="1433">
        <v>1</v>
      </c>
      <c r="P603" s="1433">
        <v>1</v>
      </c>
      <c r="Q603" s="1433">
        <v>1</v>
      </c>
      <c r="R603" s="1433">
        <v>1</v>
      </c>
      <c r="S603" s="1433">
        <v>1</v>
      </c>
      <c r="T603" s="1433">
        <v>1</v>
      </c>
      <c r="U603" s="1433">
        <v>1</v>
      </c>
      <c r="V603" s="1438">
        <v>1</v>
      </c>
    </row>
    <row r="604" spans="1:22" ht="15" x14ac:dyDescent="0.25">
      <c r="A604" s="1298" t="s">
        <v>809</v>
      </c>
      <c r="B604" s="1290" t="s">
        <v>833</v>
      </c>
      <c r="C604" s="1290" t="s">
        <v>59</v>
      </c>
      <c r="D604" s="1433">
        <v>0</v>
      </c>
      <c r="E604" s="1433">
        <v>0</v>
      </c>
      <c r="F604" s="1433">
        <v>0</v>
      </c>
      <c r="G604" s="1433">
        <v>0</v>
      </c>
      <c r="H604" s="1433">
        <v>272</v>
      </c>
      <c r="I604" s="1433">
        <v>287</v>
      </c>
      <c r="J604" s="1433">
        <v>302</v>
      </c>
      <c r="K604" s="1433">
        <v>317</v>
      </c>
      <c r="L604" s="1433">
        <v>134</v>
      </c>
      <c r="M604" s="1433">
        <v>137</v>
      </c>
      <c r="N604" s="1433">
        <v>162</v>
      </c>
      <c r="O604" s="1433">
        <v>226</v>
      </c>
      <c r="P604" s="1433">
        <v>243</v>
      </c>
      <c r="Q604" s="1433">
        <v>260</v>
      </c>
      <c r="R604" s="1433">
        <v>280</v>
      </c>
      <c r="S604" s="1433">
        <v>282</v>
      </c>
      <c r="T604" s="1433">
        <v>300</v>
      </c>
      <c r="U604" s="1433">
        <v>335</v>
      </c>
      <c r="V604" s="1438">
        <v>356</v>
      </c>
    </row>
    <row r="605" spans="1:22" ht="15" x14ac:dyDescent="0.25">
      <c r="A605" s="1298" t="s">
        <v>809</v>
      </c>
      <c r="B605" s="1290" t="s">
        <v>833</v>
      </c>
      <c r="C605" s="1290" t="s">
        <v>754</v>
      </c>
      <c r="D605" s="1433">
        <v>0</v>
      </c>
      <c r="E605" s="1433">
        <v>0</v>
      </c>
      <c r="F605" s="1433">
        <v>0</v>
      </c>
      <c r="G605" s="1433">
        <v>0</v>
      </c>
      <c r="H605" s="1433">
        <v>154</v>
      </c>
      <c r="I605" s="1433">
        <v>135</v>
      </c>
      <c r="J605" s="1433">
        <v>124</v>
      </c>
      <c r="K605" s="1433">
        <v>122</v>
      </c>
      <c r="L605" s="1433">
        <v>90</v>
      </c>
      <c r="M605" s="1433">
        <v>83</v>
      </c>
      <c r="N605" s="1433">
        <v>103</v>
      </c>
      <c r="O605" s="1433">
        <v>160</v>
      </c>
      <c r="P605" s="1433">
        <v>154</v>
      </c>
      <c r="Q605" s="1433">
        <v>162</v>
      </c>
      <c r="R605" s="1433">
        <v>151</v>
      </c>
      <c r="S605" s="1433">
        <v>120</v>
      </c>
      <c r="T605" s="1433">
        <v>122</v>
      </c>
      <c r="U605" s="1433">
        <v>142</v>
      </c>
      <c r="V605" s="1438">
        <v>148</v>
      </c>
    </row>
    <row r="606" spans="1:22" ht="15" x14ac:dyDescent="0.25">
      <c r="A606" s="1298" t="s">
        <v>809</v>
      </c>
      <c r="B606" s="1290" t="s">
        <v>834</v>
      </c>
      <c r="C606" s="1290" t="s">
        <v>49</v>
      </c>
      <c r="D606" s="1433">
        <v>0</v>
      </c>
      <c r="E606" s="1433">
        <v>0</v>
      </c>
      <c r="F606" s="1433">
        <v>0</v>
      </c>
      <c r="G606" s="1433">
        <v>0</v>
      </c>
      <c r="H606" s="1433">
        <v>0</v>
      </c>
      <c r="I606" s="1433">
        <v>40</v>
      </c>
      <c r="J606" s="1433">
        <v>42</v>
      </c>
      <c r="K606" s="1433">
        <v>42</v>
      </c>
      <c r="L606" s="1433">
        <v>44</v>
      </c>
      <c r="M606" s="1433">
        <v>50</v>
      </c>
      <c r="N606" s="1433">
        <v>58</v>
      </c>
      <c r="O606" s="1433">
        <v>63</v>
      </c>
      <c r="P606" s="1433">
        <v>65</v>
      </c>
      <c r="Q606" s="1433">
        <v>69</v>
      </c>
      <c r="R606" s="1433">
        <v>85</v>
      </c>
      <c r="S606" s="1433">
        <v>92</v>
      </c>
      <c r="T606" s="1433">
        <v>96</v>
      </c>
      <c r="U606" s="1433">
        <v>107</v>
      </c>
      <c r="V606" s="1438">
        <v>117</v>
      </c>
    </row>
    <row r="607" spans="1:22" ht="15" x14ac:dyDescent="0.25">
      <c r="A607" s="1298" t="s">
        <v>809</v>
      </c>
      <c r="B607" s="1290" t="s">
        <v>834</v>
      </c>
      <c r="C607" s="1290" t="s">
        <v>35</v>
      </c>
      <c r="D607" s="1433">
        <v>0</v>
      </c>
      <c r="E607" s="1433">
        <v>0</v>
      </c>
      <c r="F607" s="1433">
        <v>0</v>
      </c>
      <c r="G607" s="1433">
        <v>0</v>
      </c>
      <c r="H607" s="1433">
        <v>0</v>
      </c>
      <c r="I607" s="1433">
        <v>22</v>
      </c>
      <c r="J607" s="1433">
        <v>31</v>
      </c>
      <c r="K607" s="1433">
        <v>36</v>
      </c>
      <c r="L607" s="1433">
        <v>41</v>
      </c>
      <c r="M607" s="1433">
        <v>42</v>
      </c>
      <c r="N607" s="1433">
        <v>50</v>
      </c>
      <c r="O607" s="1433">
        <v>52</v>
      </c>
      <c r="P607" s="1433">
        <v>55</v>
      </c>
      <c r="Q607" s="1433">
        <v>51</v>
      </c>
      <c r="R607" s="1433">
        <v>47</v>
      </c>
      <c r="S607" s="1433">
        <v>48</v>
      </c>
      <c r="T607" s="1433">
        <v>47</v>
      </c>
      <c r="U607" s="1433">
        <v>53</v>
      </c>
      <c r="V607" s="1438">
        <v>46</v>
      </c>
    </row>
    <row r="608" spans="1:22" ht="15" x14ac:dyDescent="0.25">
      <c r="A608" s="1298" t="s">
        <v>809</v>
      </c>
      <c r="B608" s="1290" t="s">
        <v>834</v>
      </c>
      <c r="C608" s="1290" t="s">
        <v>36</v>
      </c>
      <c r="D608" s="1433">
        <v>0</v>
      </c>
      <c r="E608" s="1433">
        <v>0</v>
      </c>
      <c r="F608" s="1433">
        <v>0</v>
      </c>
      <c r="G608" s="1433">
        <v>0</v>
      </c>
      <c r="H608" s="1433">
        <v>0</v>
      </c>
      <c r="I608" s="1433">
        <v>2</v>
      </c>
      <c r="J608" s="1433">
        <v>1</v>
      </c>
      <c r="K608" s="1433">
        <v>1</v>
      </c>
      <c r="L608" s="1433">
        <v>2</v>
      </c>
      <c r="M608" s="1433">
        <v>2</v>
      </c>
      <c r="N608" s="1433">
        <v>3</v>
      </c>
      <c r="O608" s="1433">
        <v>2</v>
      </c>
      <c r="P608" s="1433">
        <v>3</v>
      </c>
      <c r="Q608" s="1433">
        <v>2</v>
      </c>
      <c r="R608" s="1433">
        <v>2</v>
      </c>
      <c r="S608" s="1433">
        <v>2</v>
      </c>
      <c r="T608" s="1433">
        <v>1</v>
      </c>
      <c r="U608" s="1433">
        <v>1</v>
      </c>
      <c r="V608" s="1438">
        <v>1</v>
      </c>
    </row>
    <row r="609" spans="1:22" ht="15" x14ac:dyDescent="0.25">
      <c r="A609" s="1298" t="s">
        <v>809</v>
      </c>
      <c r="B609" s="1290" t="s">
        <v>834</v>
      </c>
      <c r="C609" s="1290" t="s">
        <v>37</v>
      </c>
      <c r="D609" s="1433">
        <v>0</v>
      </c>
      <c r="E609" s="1433">
        <v>0</v>
      </c>
      <c r="F609" s="1433">
        <v>0</v>
      </c>
      <c r="G609" s="1433">
        <v>0</v>
      </c>
      <c r="H609" s="1433">
        <v>0</v>
      </c>
      <c r="I609" s="1433">
        <v>9</v>
      </c>
      <c r="J609" s="1433">
        <v>9</v>
      </c>
      <c r="K609" s="1433">
        <v>9</v>
      </c>
      <c r="L609" s="1433">
        <v>7</v>
      </c>
      <c r="M609" s="1433">
        <v>6</v>
      </c>
      <c r="N609" s="1433">
        <v>5</v>
      </c>
      <c r="O609" s="1433">
        <v>6</v>
      </c>
      <c r="P609" s="1433">
        <v>5</v>
      </c>
      <c r="Q609" s="1433">
        <v>6</v>
      </c>
      <c r="R609" s="1433">
        <v>6</v>
      </c>
      <c r="S609" s="1433">
        <v>6</v>
      </c>
      <c r="T609" s="1433">
        <v>7</v>
      </c>
      <c r="U609" s="1433">
        <v>7</v>
      </c>
      <c r="V609" s="1438">
        <v>6</v>
      </c>
    </row>
    <row r="610" spans="1:22" ht="15" x14ac:dyDescent="0.25">
      <c r="A610" s="1298" t="s">
        <v>809</v>
      </c>
      <c r="B610" s="1290" t="s">
        <v>834</v>
      </c>
      <c r="C610" s="1290" t="s">
        <v>38</v>
      </c>
      <c r="D610" s="1433">
        <v>0</v>
      </c>
      <c r="E610" s="1433">
        <v>0</v>
      </c>
      <c r="F610" s="1433">
        <v>0</v>
      </c>
      <c r="G610" s="1433">
        <v>0</v>
      </c>
      <c r="H610" s="1433">
        <v>0</v>
      </c>
      <c r="I610" s="1433">
        <v>7</v>
      </c>
      <c r="J610" s="1433">
        <v>6</v>
      </c>
      <c r="K610" s="1433">
        <v>6</v>
      </c>
      <c r="L610" s="1433">
        <v>6</v>
      </c>
      <c r="M610" s="1433">
        <v>6</v>
      </c>
      <c r="N610" s="1433">
        <v>6</v>
      </c>
      <c r="O610" s="1433">
        <v>6</v>
      </c>
      <c r="P610" s="1433">
        <v>5</v>
      </c>
      <c r="Q610" s="1433">
        <v>5</v>
      </c>
      <c r="R610" s="1433">
        <v>5</v>
      </c>
      <c r="S610" s="1433">
        <v>5</v>
      </c>
      <c r="T610" s="1433">
        <v>5</v>
      </c>
      <c r="U610" s="1433">
        <v>5</v>
      </c>
      <c r="V610" s="1438">
        <v>5</v>
      </c>
    </row>
    <row r="611" spans="1:22" ht="15" x14ac:dyDescent="0.25">
      <c r="A611" s="1298" t="s">
        <v>809</v>
      </c>
      <c r="B611" s="1290" t="s">
        <v>834</v>
      </c>
      <c r="C611" s="1290" t="s">
        <v>39</v>
      </c>
      <c r="D611" s="1433">
        <v>0</v>
      </c>
      <c r="E611" s="1433">
        <v>0</v>
      </c>
      <c r="F611" s="1433">
        <v>0</v>
      </c>
      <c r="G611" s="1433">
        <v>0</v>
      </c>
      <c r="H611" s="1433">
        <v>0</v>
      </c>
      <c r="I611" s="1433">
        <v>2</v>
      </c>
      <c r="J611" s="1433">
        <v>2</v>
      </c>
      <c r="K611" s="1433">
        <v>2</v>
      </c>
      <c r="L611" s="1433">
        <v>2</v>
      </c>
      <c r="M611" s="1433">
        <v>2</v>
      </c>
      <c r="N611" s="1433">
        <v>2</v>
      </c>
      <c r="O611" s="1433">
        <v>2</v>
      </c>
      <c r="P611" s="1433">
        <v>2</v>
      </c>
      <c r="Q611" s="1433">
        <v>2</v>
      </c>
      <c r="R611" s="1433">
        <v>2</v>
      </c>
      <c r="S611" s="1433">
        <v>2</v>
      </c>
      <c r="T611" s="1433">
        <v>2</v>
      </c>
      <c r="U611" s="1433">
        <v>2</v>
      </c>
      <c r="V611" s="1438">
        <v>2</v>
      </c>
    </row>
    <row r="612" spans="1:22" ht="15" x14ac:dyDescent="0.25">
      <c r="A612" s="1298" t="s">
        <v>809</v>
      </c>
      <c r="B612" s="1290" t="s">
        <v>834</v>
      </c>
      <c r="C612" s="1290" t="s">
        <v>40</v>
      </c>
      <c r="D612" s="1433">
        <v>0</v>
      </c>
      <c r="E612" s="1433">
        <v>0</v>
      </c>
      <c r="F612" s="1433">
        <v>0</v>
      </c>
      <c r="G612" s="1433">
        <v>0</v>
      </c>
      <c r="H612" s="1433">
        <v>0</v>
      </c>
      <c r="I612" s="1433">
        <v>0</v>
      </c>
      <c r="J612" s="1433">
        <v>0</v>
      </c>
      <c r="K612" s="1433">
        <v>0</v>
      </c>
      <c r="L612" s="1433">
        <v>0</v>
      </c>
      <c r="M612" s="1433">
        <v>0</v>
      </c>
      <c r="N612" s="1433">
        <v>0</v>
      </c>
      <c r="O612" s="1433">
        <v>0</v>
      </c>
      <c r="P612" s="1433">
        <v>1</v>
      </c>
      <c r="Q612" s="1433">
        <v>1</v>
      </c>
      <c r="R612" s="1433">
        <v>1</v>
      </c>
      <c r="S612" s="1433">
        <v>1</v>
      </c>
      <c r="T612" s="1433">
        <v>1</v>
      </c>
      <c r="U612" s="1433">
        <v>1</v>
      </c>
      <c r="V612" s="1438">
        <v>1</v>
      </c>
    </row>
    <row r="613" spans="1:22" ht="15" x14ac:dyDescent="0.25">
      <c r="A613" s="1298" t="s">
        <v>809</v>
      </c>
      <c r="B613" s="1290" t="s">
        <v>834</v>
      </c>
      <c r="C613" s="1290" t="s">
        <v>59</v>
      </c>
      <c r="D613" s="1433">
        <v>0</v>
      </c>
      <c r="E613" s="1433">
        <v>0</v>
      </c>
      <c r="F613" s="1433">
        <v>0</v>
      </c>
      <c r="G613" s="1433">
        <v>0</v>
      </c>
      <c r="H613" s="1433">
        <v>0</v>
      </c>
      <c r="I613" s="1433">
        <v>82</v>
      </c>
      <c r="J613" s="1433">
        <v>91</v>
      </c>
      <c r="K613" s="1433">
        <v>96</v>
      </c>
      <c r="L613" s="1433">
        <v>102</v>
      </c>
      <c r="M613" s="1433">
        <v>108</v>
      </c>
      <c r="N613" s="1433">
        <v>124</v>
      </c>
      <c r="O613" s="1433">
        <v>131</v>
      </c>
      <c r="P613" s="1433">
        <v>136</v>
      </c>
      <c r="Q613" s="1433">
        <v>136</v>
      </c>
      <c r="R613" s="1433">
        <v>148</v>
      </c>
      <c r="S613" s="1433">
        <v>156</v>
      </c>
      <c r="T613" s="1433">
        <v>159</v>
      </c>
      <c r="U613" s="1433">
        <v>176</v>
      </c>
      <c r="V613" s="1438">
        <v>178</v>
      </c>
    </row>
    <row r="614" spans="1:22" ht="15" x14ac:dyDescent="0.25">
      <c r="A614" s="1298" t="s">
        <v>809</v>
      </c>
      <c r="B614" s="1290" t="s">
        <v>834</v>
      </c>
      <c r="C614" s="1290" t="s">
        <v>754</v>
      </c>
      <c r="D614" s="1433">
        <v>0</v>
      </c>
      <c r="E614" s="1433">
        <v>0</v>
      </c>
      <c r="F614" s="1433">
        <v>0</v>
      </c>
      <c r="G614" s="1433">
        <v>0</v>
      </c>
      <c r="H614" s="1433">
        <v>0</v>
      </c>
      <c r="I614" s="1433">
        <v>42</v>
      </c>
      <c r="J614" s="1433">
        <v>49</v>
      </c>
      <c r="K614" s="1433">
        <v>54</v>
      </c>
      <c r="L614" s="1433">
        <v>58</v>
      </c>
      <c r="M614" s="1433">
        <v>58</v>
      </c>
      <c r="N614" s="1433">
        <v>66</v>
      </c>
      <c r="O614" s="1433">
        <v>68</v>
      </c>
      <c r="P614" s="1433">
        <v>71</v>
      </c>
      <c r="Q614" s="1433">
        <v>67</v>
      </c>
      <c r="R614" s="1433">
        <v>63</v>
      </c>
      <c r="S614" s="1433">
        <v>64</v>
      </c>
      <c r="T614" s="1433">
        <v>63</v>
      </c>
      <c r="U614" s="1433">
        <v>69</v>
      </c>
      <c r="V614" s="1438">
        <v>61</v>
      </c>
    </row>
    <row r="615" spans="1:22" ht="15" x14ac:dyDescent="0.25">
      <c r="A615" s="1298" t="s">
        <v>809</v>
      </c>
      <c r="B615" s="1290" t="s">
        <v>835</v>
      </c>
      <c r="C615" s="1290" t="s">
        <v>49</v>
      </c>
      <c r="D615" s="1433">
        <v>0</v>
      </c>
      <c r="E615" s="1433">
        <v>0</v>
      </c>
      <c r="F615" s="1433">
        <v>0</v>
      </c>
      <c r="G615" s="1433">
        <v>0</v>
      </c>
      <c r="H615" s="1433">
        <v>0</v>
      </c>
      <c r="I615" s="1433">
        <v>24</v>
      </c>
      <c r="J615" s="1433">
        <v>64</v>
      </c>
      <c r="K615" s="1433">
        <v>106</v>
      </c>
      <c r="L615" s="1433">
        <v>117</v>
      </c>
      <c r="M615" s="1433">
        <v>173</v>
      </c>
      <c r="N615" s="1433">
        <v>228</v>
      </c>
      <c r="O615" s="1433">
        <v>288</v>
      </c>
      <c r="P615" s="1433">
        <v>340</v>
      </c>
      <c r="Q615" s="1433">
        <v>394</v>
      </c>
      <c r="R615" s="1433">
        <v>471</v>
      </c>
      <c r="S615" s="1433">
        <v>538</v>
      </c>
      <c r="T615" s="1433">
        <v>564</v>
      </c>
      <c r="U615" s="1433">
        <v>709</v>
      </c>
      <c r="V615" s="1438">
        <v>750</v>
      </c>
    </row>
    <row r="616" spans="1:22" ht="15" x14ac:dyDescent="0.25">
      <c r="A616" s="1298" t="s">
        <v>809</v>
      </c>
      <c r="B616" s="1290" t="s">
        <v>835</v>
      </c>
      <c r="C616" s="1290" t="s">
        <v>35</v>
      </c>
      <c r="D616" s="1433">
        <v>0</v>
      </c>
      <c r="E616" s="1433">
        <v>0</v>
      </c>
      <c r="F616" s="1433">
        <v>0</v>
      </c>
      <c r="G616" s="1433">
        <v>0</v>
      </c>
      <c r="H616" s="1433">
        <v>0</v>
      </c>
      <c r="I616" s="1433">
        <v>180</v>
      </c>
      <c r="J616" s="1433">
        <v>179</v>
      </c>
      <c r="K616" s="1433">
        <v>201</v>
      </c>
      <c r="L616" s="1433">
        <v>248</v>
      </c>
      <c r="M616" s="1433">
        <v>249</v>
      </c>
      <c r="N616" s="1433">
        <v>250</v>
      </c>
      <c r="O616" s="1433">
        <v>253</v>
      </c>
      <c r="P616" s="1433">
        <v>247</v>
      </c>
      <c r="Q616" s="1433">
        <v>209</v>
      </c>
      <c r="R616" s="1433">
        <v>192</v>
      </c>
      <c r="S616" s="1433">
        <v>173</v>
      </c>
      <c r="T616" s="1433">
        <v>185</v>
      </c>
      <c r="U616" s="1433">
        <v>228</v>
      </c>
      <c r="V616" s="1438">
        <v>210</v>
      </c>
    </row>
    <row r="617" spans="1:22" ht="15" x14ac:dyDescent="0.25">
      <c r="A617" s="1298" t="s">
        <v>809</v>
      </c>
      <c r="B617" s="1290" t="s">
        <v>835</v>
      </c>
      <c r="C617" s="1290" t="s">
        <v>36</v>
      </c>
      <c r="D617" s="1433">
        <v>0</v>
      </c>
      <c r="E617" s="1433">
        <v>0</v>
      </c>
      <c r="F617" s="1433">
        <v>0</v>
      </c>
      <c r="G617" s="1433">
        <v>0</v>
      </c>
      <c r="H617" s="1433">
        <v>0</v>
      </c>
      <c r="I617" s="1433">
        <v>3</v>
      </c>
      <c r="J617" s="1433">
        <v>2</v>
      </c>
      <c r="K617" s="1433">
        <v>2</v>
      </c>
      <c r="L617" s="1433">
        <v>2</v>
      </c>
      <c r="M617" s="1433">
        <v>6</v>
      </c>
      <c r="N617" s="1433">
        <v>10</v>
      </c>
      <c r="O617" s="1433">
        <v>14</v>
      </c>
      <c r="P617" s="1433">
        <v>14</v>
      </c>
      <c r="Q617" s="1433">
        <v>13</v>
      </c>
      <c r="R617" s="1433">
        <v>11</v>
      </c>
      <c r="S617" s="1433">
        <v>10</v>
      </c>
      <c r="T617" s="1433">
        <v>12</v>
      </c>
      <c r="U617" s="1433">
        <v>17</v>
      </c>
      <c r="V617" s="1438">
        <v>12</v>
      </c>
    </row>
    <row r="618" spans="1:22" ht="15" x14ac:dyDescent="0.25">
      <c r="A618" s="1298" t="s">
        <v>809</v>
      </c>
      <c r="B618" s="1290" t="s">
        <v>835</v>
      </c>
      <c r="C618" s="1290" t="s">
        <v>37</v>
      </c>
      <c r="D618" s="1433">
        <v>0</v>
      </c>
      <c r="E618" s="1433">
        <v>0</v>
      </c>
      <c r="F618" s="1433">
        <v>0</v>
      </c>
      <c r="G618" s="1433">
        <v>0</v>
      </c>
      <c r="H618" s="1433">
        <v>0</v>
      </c>
      <c r="I618" s="1433">
        <v>15</v>
      </c>
      <c r="J618" s="1433">
        <v>19</v>
      </c>
      <c r="K618" s="1433">
        <v>21</v>
      </c>
      <c r="L618" s="1433">
        <v>22</v>
      </c>
      <c r="M618" s="1433">
        <v>20</v>
      </c>
      <c r="N618" s="1433">
        <v>21</v>
      </c>
      <c r="O618" s="1433">
        <v>21</v>
      </c>
      <c r="P618" s="1433">
        <v>26</v>
      </c>
      <c r="Q618" s="1433">
        <v>25</v>
      </c>
      <c r="R618" s="1433">
        <v>29</v>
      </c>
      <c r="S618" s="1433">
        <v>17</v>
      </c>
      <c r="T618" s="1433">
        <v>17</v>
      </c>
      <c r="U618" s="1433">
        <v>29</v>
      </c>
      <c r="V618" s="1438">
        <v>26</v>
      </c>
    </row>
    <row r="619" spans="1:22" ht="15" x14ac:dyDescent="0.25">
      <c r="A619" s="1298" t="s">
        <v>809</v>
      </c>
      <c r="B619" s="1290" t="s">
        <v>835</v>
      </c>
      <c r="C619" s="1290" t="s">
        <v>38</v>
      </c>
      <c r="D619" s="1433">
        <v>0</v>
      </c>
      <c r="E619" s="1433">
        <v>0</v>
      </c>
      <c r="F619" s="1433">
        <v>0</v>
      </c>
      <c r="G619" s="1433">
        <v>0</v>
      </c>
      <c r="H619" s="1433">
        <v>0</v>
      </c>
      <c r="I619" s="1433">
        <v>7</v>
      </c>
      <c r="J619" s="1433">
        <v>8</v>
      </c>
      <c r="K619" s="1433">
        <v>8</v>
      </c>
      <c r="L619" s="1433">
        <v>9</v>
      </c>
      <c r="M619" s="1433">
        <v>9</v>
      </c>
      <c r="N619" s="1433">
        <v>9</v>
      </c>
      <c r="O619" s="1433">
        <v>9</v>
      </c>
      <c r="P619" s="1433">
        <v>5</v>
      </c>
      <c r="Q619" s="1433">
        <v>5</v>
      </c>
      <c r="R619" s="1433">
        <v>6</v>
      </c>
      <c r="S619" s="1433">
        <v>9</v>
      </c>
      <c r="T619" s="1433">
        <v>7</v>
      </c>
      <c r="U619" s="1433">
        <v>7</v>
      </c>
      <c r="V619" s="1438">
        <v>10</v>
      </c>
    </row>
    <row r="620" spans="1:22" ht="15" x14ac:dyDescent="0.25">
      <c r="A620" s="1298" t="s">
        <v>809</v>
      </c>
      <c r="B620" s="1290" t="s">
        <v>835</v>
      </c>
      <c r="C620" s="1290" t="s">
        <v>39</v>
      </c>
      <c r="D620" s="1433">
        <v>0</v>
      </c>
      <c r="E620" s="1433">
        <v>0</v>
      </c>
      <c r="F620" s="1433">
        <v>0</v>
      </c>
      <c r="G620" s="1433">
        <v>0</v>
      </c>
      <c r="H620" s="1433">
        <v>0</v>
      </c>
      <c r="I620" s="1433">
        <v>1</v>
      </c>
      <c r="J620" s="1433">
        <v>1</v>
      </c>
      <c r="K620" s="1433">
        <v>1</v>
      </c>
      <c r="L620" s="1433">
        <v>1</v>
      </c>
      <c r="M620" s="1433">
        <v>1</v>
      </c>
      <c r="N620" s="1433">
        <v>1</v>
      </c>
      <c r="O620" s="1433">
        <v>1</v>
      </c>
      <c r="P620" s="1433">
        <v>1</v>
      </c>
      <c r="Q620" s="1433">
        <v>1</v>
      </c>
      <c r="R620" s="1433">
        <v>1</v>
      </c>
      <c r="S620" s="1433">
        <v>1</v>
      </c>
      <c r="T620" s="1433">
        <v>1</v>
      </c>
      <c r="U620" s="1433">
        <v>8</v>
      </c>
      <c r="V620" s="1438">
        <v>6</v>
      </c>
    </row>
    <row r="621" spans="1:22" ht="15" x14ac:dyDescent="0.25">
      <c r="A621" s="1298" t="s">
        <v>809</v>
      </c>
      <c r="B621" s="1290" t="s">
        <v>835</v>
      </c>
      <c r="C621" s="1290" t="s">
        <v>40</v>
      </c>
      <c r="D621" s="1433">
        <v>0</v>
      </c>
      <c r="E621" s="1433">
        <v>0</v>
      </c>
      <c r="F621" s="1433">
        <v>0</v>
      </c>
      <c r="G621" s="1433">
        <v>0</v>
      </c>
      <c r="H621" s="1433">
        <v>0</v>
      </c>
      <c r="I621" s="1433">
        <v>1</v>
      </c>
      <c r="J621" s="1433">
        <v>1</v>
      </c>
      <c r="K621" s="1433">
        <v>1</v>
      </c>
      <c r="L621" s="1433">
        <v>1</v>
      </c>
      <c r="M621" s="1433">
        <v>1</v>
      </c>
      <c r="N621" s="1433">
        <v>1</v>
      </c>
      <c r="O621" s="1433">
        <v>1</v>
      </c>
      <c r="P621" s="1433">
        <v>1</v>
      </c>
      <c r="Q621" s="1433">
        <v>1</v>
      </c>
      <c r="R621" s="1433">
        <v>1</v>
      </c>
      <c r="S621" s="1433">
        <v>1</v>
      </c>
      <c r="T621" s="1433">
        <v>1</v>
      </c>
      <c r="U621" s="1433">
        <v>2</v>
      </c>
      <c r="V621" s="1438">
        <v>1</v>
      </c>
    </row>
    <row r="622" spans="1:22" ht="15" x14ac:dyDescent="0.25">
      <c r="A622" s="1298" t="s">
        <v>809</v>
      </c>
      <c r="B622" s="1290" t="s">
        <v>835</v>
      </c>
      <c r="C622" s="1290" t="s">
        <v>59</v>
      </c>
      <c r="D622" s="1433">
        <v>0</v>
      </c>
      <c r="E622" s="1433">
        <v>0</v>
      </c>
      <c r="F622" s="1433">
        <v>0</v>
      </c>
      <c r="G622" s="1433">
        <v>0</v>
      </c>
      <c r="H622" s="1433">
        <v>0</v>
      </c>
      <c r="I622" s="1433">
        <v>231</v>
      </c>
      <c r="J622" s="1433">
        <v>274</v>
      </c>
      <c r="K622" s="1433">
        <v>340</v>
      </c>
      <c r="L622" s="1433">
        <v>400</v>
      </c>
      <c r="M622" s="1433">
        <v>459</v>
      </c>
      <c r="N622" s="1433">
        <v>520</v>
      </c>
      <c r="O622" s="1433">
        <v>587</v>
      </c>
      <c r="P622" s="1433">
        <v>634</v>
      </c>
      <c r="Q622" s="1433">
        <v>648</v>
      </c>
      <c r="R622" s="1433">
        <v>711</v>
      </c>
      <c r="S622" s="1433">
        <v>749</v>
      </c>
      <c r="T622" s="1433">
        <v>787</v>
      </c>
      <c r="U622" s="1433">
        <v>1000</v>
      </c>
      <c r="V622" s="1438">
        <v>1015</v>
      </c>
    </row>
    <row r="623" spans="1:22" ht="15" x14ac:dyDescent="0.25">
      <c r="A623" s="1298" t="s">
        <v>809</v>
      </c>
      <c r="B623" s="1290" t="s">
        <v>835</v>
      </c>
      <c r="C623" s="1290" t="s">
        <v>754</v>
      </c>
      <c r="D623" s="1433">
        <v>0</v>
      </c>
      <c r="E623" s="1433">
        <v>0</v>
      </c>
      <c r="F623" s="1433">
        <v>0</v>
      </c>
      <c r="G623" s="1433">
        <v>0</v>
      </c>
      <c r="H623" s="1433">
        <v>0</v>
      </c>
      <c r="I623" s="1433">
        <v>207</v>
      </c>
      <c r="J623" s="1433">
        <v>210</v>
      </c>
      <c r="K623" s="1433">
        <v>234</v>
      </c>
      <c r="L623" s="1433">
        <v>283</v>
      </c>
      <c r="M623" s="1433">
        <v>286</v>
      </c>
      <c r="N623" s="1433">
        <v>292</v>
      </c>
      <c r="O623" s="1433">
        <v>299</v>
      </c>
      <c r="P623" s="1433">
        <v>294</v>
      </c>
      <c r="Q623" s="1433">
        <v>254</v>
      </c>
      <c r="R623" s="1433">
        <v>240</v>
      </c>
      <c r="S623" s="1433">
        <v>211</v>
      </c>
      <c r="T623" s="1433">
        <v>223</v>
      </c>
      <c r="U623" s="1433">
        <v>291</v>
      </c>
      <c r="V623" s="1438">
        <v>265</v>
      </c>
    </row>
    <row r="624" spans="1:22" ht="15" x14ac:dyDescent="0.25">
      <c r="A624" s="1298" t="s">
        <v>809</v>
      </c>
      <c r="B624" s="1290" t="s">
        <v>836</v>
      </c>
      <c r="C624" s="1290" t="s">
        <v>49</v>
      </c>
      <c r="D624" s="1433">
        <v>0</v>
      </c>
      <c r="E624" s="1433">
        <v>0</v>
      </c>
      <c r="F624" s="1433">
        <v>0</v>
      </c>
      <c r="G624" s="1433">
        <v>0</v>
      </c>
      <c r="H624" s="1433">
        <v>0</v>
      </c>
      <c r="I624" s="1433">
        <v>0</v>
      </c>
      <c r="J624" s="1433">
        <v>1</v>
      </c>
      <c r="K624" s="1433">
        <v>25</v>
      </c>
      <c r="L624" s="1433">
        <v>31</v>
      </c>
      <c r="M624" s="1433">
        <v>58</v>
      </c>
      <c r="N624" s="1433">
        <v>88</v>
      </c>
      <c r="O624" s="1433">
        <v>94</v>
      </c>
      <c r="P624" s="1433">
        <v>121</v>
      </c>
      <c r="Q624" s="1433">
        <v>161</v>
      </c>
      <c r="R624" s="1433">
        <v>226</v>
      </c>
      <c r="S624" s="1433">
        <v>300</v>
      </c>
      <c r="T624" s="1433">
        <v>315</v>
      </c>
      <c r="U624" s="1433">
        <v>336</v>
      </c>
      <c r="V624" s="1438">
        <v>359</v>
      </c>
    </row>
    <row r="625" spans="1:22" ht="15" x14ac:dyDescent="0.25">
      <c r="A625" s="1298" t="s">
        <v>809</v>
      </c>
      <c r="B625" s="1290" t="s">
        <v>836</v>
      </c>
      <c r="C625" s="1290" t="s">
        <v>35</v>
      </c>
      <c r="D625" s="1433">
        <v>0</v>
      </c>
      <c r="E625" s="1433">
        <v>0</v>
      </c>
      <c r="F625" s="1433">
        <v>0</v>
      </c>
      <c r="G625" s="1433">
        <v>0</v>
      </c>
      <c r="H625" s="1433">
        <v>0</v>
      </c>
      <c r="I625" s="1433">
        <v>106</v>
      </c>
      <c r="J625" s="1433">
        <v>131</v>
      </c>
      <c r="K625" s="1433">
        <v>131</v>
      </c>
      <c r="L625" s="1433">
        <v>138</v>
      </c>
      <c r="M625" s="1433">
        <v>149</v>
      </c>
      <c r="N625" s="1433">
        <v>166</v>
      </c>
      <c r="O625" s="1433">
        <v>198</v>
      </c>
      <c r="P625" s="1433">
        <v>223</v>
      </c>
      <c r="Q625" s="1433">
        <v>182</v>
      </c>
      <c r="R625" s="1433">
        <v>154</v>
      </c>
      <c r="S625" s="1433">
        <v>90</v>
      </c>
      <c r="T625" s="1433">
        <v>116</v>
      </c>
      <c r="U625" s="1433">
        <v>121</v>
      </c>
      <c r="V625" s="1438">
        <v>126</v>
      </c>
    </row>
    <row r="626" spans="1:22" ht="15" x14ac:dyDescent="0.25">
      <c r="A626" s="1298" t="s">
        <v>809</v>
      </c>
      <c r="B626" s="1290" t="s">
        <v>836</v>
      </c>
      <c r="C626" s="1290" t="s">
        <v>36</v>
      </c>
      <c r="D626" s="1433">
        <v>0</v>
      </c>
      <c r="E626" s="1433">
        <v>0</v>
      </c>
      <c r="F626" s="1433">
        <v>0</v>
      </c>
      <c r="G626" s="1433">
        <v>0</v>
      </c>
      <c r="H626" s="1433">
        <v>0</v>
      </c>
      <c r="I626" s="1433">
        <v>4</v>
      </c>
      <c r="J626" s="1433">
        <v>4</v>
      </c>
      <c r="K626" s="1433">
        <v>5</v>
      </c>
      <c r="L626" s="1433">
        <v>6</v>
      </c>
      <c r="M626" s="1433">
        <v>9</v>
      </c>
      <c r="N626" s="1433">
        <v>14</v>
      </c>
      <c r="O626" s="1433">
        <v>11</v>
      </c>
      <c r="P626" s="1433">
        <v>9</v>
      </c>
      <c r="Q626" s="1433">
        <v>10</v>
      </c>
      <c r="R626" s="1433">
        <v>10</v>
      </c>
      <c r="S626" s="1433">
        <v>10</v>
      </c>
      <c r="T626" s="1433">
        <v>8</v>
      </c>
      <c r="U626" s="1433">
        <v>10</v>
      </c>
      <c r="V626" s="1438">
        <v>14</v>
      </c>
    </row>
    <row r="627" spans="1:22" ht="15" x14ac:dyDescent="0.25">
      <c r="A627" s="1298" t="s">
        <v>809</v>
      </c>
      <c r="B627" s="1290" t="s">
        <v>836</v>
      </c>
      <c r="C627" s="1290" t="s">
        <v>37</v>
      </c>
      <c r="D627" s="1433">
        <v>0</v>
      </c>
      <c r="E627" s="1433">
        <v>0</v>
      </c>
      <c r="F627" s="1433">
        <v>0</v>
      </c>
      <c r="G627" s="1433">
        <v>0</v>
      </c>
      <c r="H627" s="1433">
        <v>0</v>
      </c>
      <c r="I627" s="1433">
        <v>17</v>
      </c>
      <c r="J627" s="1433">
        <v>18</v>
      </c>
      <c r="K627" s="1433">
        <v>19</v>
      </c>
      <c r="L627" s="1433">
        <v>19</v>
      </c>
      <c r="M627" s="1433">
        <v>19</v>
      </c>
      <c r="N627" s="1433">
        <v>17</v>
      </c>
      <c r="O627" s="1433">
        <v>13</v>
      </c>
      <c r="P627" s="1433">
        <v>13</v>
      </c>
      <c r="Q627" s="1433">
        <v>13</v>
      </c>
      <c r="R627" s="1433">
        <v>15</v>
      </c>
      <c r="S627" s="1433">
        <v>14</v>
      </c>
      <c r="T627" s="1433">
        <v>12</v>
      </c>
      <c r="U627" s="1433">
        <v>13</v>
      </c>
      <c r="V627" s="1438">
        <v>14</v>
      </c>
    </row>
    <row r="628" spans="1:22" ht="15" x14ac:dyDescent="0.25">
      <c r="A628" s="1298" t="s">
        <v>809</v>
      </c>
      <c r="B628" s="1290" t="s">
        <v>836</v>
      </c>
      <c r="C628" s="1290" t="s">
        <v>38</v>
      </c>
      <c r="D628" s="1433">
        <v>0</v>
      </c>
      <c r="E628" s="1433">
        <v>0</v>
      </c>
      <c r="F628" s="1433">
        <v>0</v>
      </c>
      <c r="G628" s="1433">
        <v>0</v>
      </c>
      <c r="H628" s="1433">
        <v>0</v>
      </c>
      <c r="I628" s="1433">
        <v>2</v>
      </c>
      <c r="J628" s="1433">
        <v>2</v>
      </c>
      <c r="K628" s="1433">
        <v>3</v>
      </c>
      <c r="L628" s="1433">
        <v>3</v>
      </c>
      <c r="M628" s="1433">
        <v>4</v>
      </c>
      <c r="N628" s="1433">
        <v>3</v>
      </c>
      <c r="O628" s="1433">
        <v>2</v>
      </c>
      <c r="P628" s="1433">
        <v>2</v>
      </c>
      <c r="Q628" s="1433">
        <v>2</v>
      </c>
      <c r="R628" s="1433">
        <v>3</v>
      </c>
      <c r="S628" s="1433">
        <v>3</v>
      </c>
      <c r="T628" s="1433">
        <v>4</v>
      </c>
      <c r="U628" s="1433">
        <v>4</v>
      </c>
      <c r="V628" s="1438">
        <v>5</v>
      </c>
    </row>
    <row r="629" spans="1:22" ht="15" x14ac:dyDescent="0.25">
      <c r="A629" s="1298" t="s">
        <v>809</v>
      </c>
      <c r="B629" s="1290" t="s">
        <v>836</v>
      </c>
      <c r="C629" s="1290" t="s">
        <v>39</v>
      </c>
      <c r="D629" s="1433">
        <v>0</v>
      </c>
      <c r="E629" s="1433">
        <v>0</v>
      </c>
      <c r="F629" s="1433">
        <v>0</v>
      </c>
      <c r="G629" s="1433">
        <v>0</v>
      </c>
      <c r="H629" s="1433">
        <v>0</v>
      </c>
      <c r="I629" s="1433">
        <v>2</v>
      </c>
      <c r="J629" s="1433">
        <v>3</v>
      </c>
      <c r="K629" s="1433">
        <v>3</v>
      </c>
      <c r="L629" s="1433">
        <v>3</v>
      </c>
      <c r="M629" s="1433">
        <v>4</v>
      </c>
      <c r="N629" s="1433">
        <v>3</v>
      </c>
      <c r="O629" s="1433">
        <v>3</v>
      </c>
      <c r="P629" s="1433">
        <v>3</v>
      </c>
      <c r="Q629" s="1433">
        <v>3</v>
      </c>
      <c r="R629" s="1433">
        <v>3</v>
      </c>
      <c r="S629" s="1433">
        <v>3</v>
      </c>
      <c r="T629" s="1433">
        <v>2</v>
      </c>
      <c r="U629" s="1433">
        <v>2</v>
      </c>
      <c r="V629" s="1438">
        <v>2</v>
      </c>
    </row>
    <row r="630" spans="1:22" ht="15" x14ac:dyDescent="0.25">
      <c r="A630" s="1298" t="s">
        <v>809</v>
      </c>
      <c r="B630" s="1290" t="s">
        <v>836</v>
      </c>
      <c r="C630" s="1290" t="s">
        <v>40</v>
      </c>
      <c r="D630" s="1433">
        <v>0</v>
      </c>
      <c r="E630" s="1433">
        <v>0</v>
      </c>
      <c r="F630" s="1433">
        <v>0</v>
      </c>
      <c r="G630" s="1433">
        <v>0</v>
      </c>
      <c r="H630" s="1433">
        <v>0</v>
      </c>
      <c r="I630" s="1433">
        <v>1</v>
      </c>
      <c r="J630" s="1433">
        <v>1</v>
      </c>
      <c r="K630" s="1433">
        <v>1</v>
      </c>
      <c r="L630" s="1433">
        <v>1</v>
      </c>
      <c r="M630" s="1433">
        <v>1</v>
      </c>
      <c r="N630" s="1433">
        <v>1</v>
      </c>
      <c r="O630" s="1433">
        <v>1</v>
      </c>
      <c r="P630" s="1433">
        <v>1</v>
      </c>
      <c r="Q630" s="1433">
        <v>1</v>
      </c>
      <c r="R630" s="1433">
        <v>1</v>
      </c>
      <c r="S630" s="1433">
        <v>1</v>
      </c>
      <c r="T630" s="1433">
        <v>1</v>
      </c>
      <c r="U630" s="1433">
        <v>1</v>
      </c>
      <c r="V630" s="1438">
        <v>1</v>
      </c>
    </row>
    <row r="631" spans="1:22" ht="15" x14ac:dyDescent="0.25">
      <c r="A631" s="1298" t="s">
        <v>809</v>
      </c>
      <c r="B631" s="1290" t="s">
        <v>836</v>
      </c>
      <c r="C631" s="1290" t="s">
        <v>59</v>
      </c>
      <c r="D631" s="1433">
        <v>0</v>
      </c>
      <c r="E631" s="1433">
        <v>0</v>
      </c>
      <c r="F631" s="1433">
        <v>0</v>
      </c>
      <c r="G631" s="1433">
        <v>0</v>
      </c>
      <c r="H631" s="1433">
        <v>0</v>
      </c>
      <c r="I631" s="1433">
        <v>132</v>
      </c>
      <c r="J631" s="1433">
        <v>160</v>
      </c>
      <c r="K631" s="1433">
        <v>187</v>
      </c>
      <c r="L631" s="1433">
        <v>201</v>
      </c>
      <c r="M631" s="1433">
        <v>244</v>
      </c>
      <c r="N631" s="1433">
        <v>292</v>
      </c>
      <c r="O631" s="1433">
        <v>322</v>
      </c>
      <c r="P631" s="1433">
        <v>372</v>
      </c>
      <c r="Q631" s="1433">
        <v>372</v>
      </c>
      <c r="R631" s="1433">
        <v>412</v>
      </c>
      <c r="S631" s="1433">
        <v>421</v>
      </c>
      <c r="T631" s="1433">
        <v>458</v>
      </c>
      <c r="U631" s="1433">
        <v>487</v>
      </c>
      <c r="V631" s="1438">
        <v>521</v>
      </c>
    </row>
    <row r="632" spans="1:22" ht="15" x14ac:dyDescent="0.25">
      <c r="A632" s="1298" t="s">
        <v>809</v>
      </c>
      <c r="B632" s="1290" t="s">
        <v>836</v>
      </c>
      <c r="C632" s="1290" t="s">
        <v>754</v>
      </c>
      <c r="D632" s="1433">
        <v>0</v>
      </c>
      <c r="E632" s="1433">
        <v>0</v>
      </c>
      <c r="F632" s="1433">
        <v>0</v>
      </c>
      <c r="G632" s="1433">
        <v>0</v>
      </c>
      <c r="H632" s="1433">
        <v>0</v>
      </c>
      <c r="I632" s="1433">
        <v>132</v>
      </c>
      <c r="J632" s="1433">
        <v>159</v>
      </c>
      <c r="K632" s="1433">
        <v>162</v>
      </c>
      <c r="L632" s="1433">
        <v>170</v>
      </c>
      <c r="M632" s="1433">
        <v>186</v>
      </c>
      <c r="N632" s="1433">
        <v>204</v>
      </c>
      <c r="O632" s="1433">
        <v>228</v>
      </c>
      <c r="P632" s="1433">
        <v>251</v>
      </c>
      <c r="Q632" s="1433">
        <v>211</v>
      </c>
      <c r="R632" s="1433">
        <v>186</v>
      </c>
      <c r="S632" s="1433">
        <v>121</v>
      </c>
      <c r="T632" s="1433">
        <v>143</v>
      </c>
      <c r="U632" s="1433">
        <v>151</v>
      </c>
      <c r="V632" s="1438">
        <v>162</v>
      </c>
    </row>
    <row r="633" spans="1:22" ht="15" x14ac:dyDescent="0.25">
      <c r="A633" s="1298" t="s">
        <v>809</v>
      </c>
      <c r="B633" s="1290" t="s">
        <v>837</v>
      </c>
      <c r="C633" s="1290" t="s">
        <v>49</v>
      </c>
      <c r="D633" s="1433">
        <v>0</v>
      </c>
      <c r="E633" s="1433">
        <v>0</v>
      </c>
      <c r="F633" s="1433">
        <v>0</v>
      </c>
      <c r="G633" s="1433">
        <v>0</v>
      </c>
      <c r="H633" s="1433">
        <v>0</v>
      </c>
      <c r="I633" s="1433">
        <v>0</v>
      </c>
      <c r="J633" s="1433">
        <v>77</v>
      </c>
      <c r="K633" s="1433">
        <v>88</v>
      </c>
      <c r="L633" s="1433">
        <v>96</v>
      </c>
      <c r="M633" s="1433">
        <v>102</v>
      </c>
      <c r="N633" s="1433">
        <v>109</v>
      </c>
      <c r="O633" s="1433">
        <v>120</v>
      </c>
      <c r="P633" s="1433">
        <v>136</v>
      </c>
      <c r="Q633" s="1433">
        <v>137</v>
      </c>
      <c r="R633" s="1433">
        <v>167</v>
      </c>
      <c r="S633" s="1433">
        <v>200</v>
      </c>
      <c r="T633" s="1433">
        <v>213</v>
      </c>
      <c r="U633" s="1433">
        <v>213</v>
      </c>
      <c r="V633" s="1438">
        <v>214</v>
      </c>
    </row>
    <row r="634" spans="1:22" ht="15" x14ac:dyDescent="0.25">
      <c r="A634" s="1298" t="s">
        <v>809</v>
      </c>
      <c r="B634" s="1290" t="s">
        <v>837</v>
      </c>
      <c r="C634" s="1290" t="s">
        <v>35</v>
      </c>
      <c r="D634" s="1433">
        <v>0</v>
      </c>
      <c r="E634" s="1433">
        <v>0</v>
      </c>
      <c r="F634" s="1433">
        <v>0</v>
      </c>
      <c r="G634" s="1433">
        <v>0</v>
      </c>
      <c r="H634" s="1433">
        <v>0</v>
      </c>
      <c r="I634" s="1433">
        <v>0</v>
      </c>
      <c r="J634" s="1433">
        <v>66</v>
      </c>
      <c r="K634" s="1433">
        <v>72</v>
      </c>
      <c r="L634" s="1433">
        <v>81</v>
      </c>
      <c r="M634" s="1433">
        <v>79</v>
      </c>
      <c r="N634" s="1433">
        <v>94</v>
      </c>
      <c r="O634" s="1433">
        <v>113</v>
      </c>
      <c r="P634" s="1433">
        <v>111</v>
      </c>
      <c r="Q634" s="1433">
        <v>95</v>
      </c>
      <c r="R634" s="1433">
        <v>65</v>
      </c>
      <c r="S634" s="1433">
        <v>36</v>
      </c>
      <c r="T634" s="1433">
        <v>28</v>
      </c>
      <c r="U634" s="1433">
        <v>34</v>
      </c>
      <c r="V634" s="1438">
        <v>41</v>
      </c>
    </row>
    <row r="635" spans="1:22" ht="15" x14ac:dyDescent="0.25">
      <c r="A635" s="1298" t="s">
        <v>809</v>
      </c>
      <c r="B635" s="1290" t="s">
        <v>837</v>
      </c>
      <c r="C635" s="1290" t="s">
        <v>36</v>
      </c>
      <c r="D635" s="1433">
        <v>0</v>
      </c>
      <c r="E635" s="1433">
        <v>0</v>
      </c>
      <c r="F635" s="1433">
        <v>0</v>
      </c>
      <c r="G635" s="1433">
        <v>0</v>
      </c>
      <c r="H635" s="1433">
        <v>0</v>
      </c>
      <c r="I635" s="1433">
        <v>0</v>
      </c>
      <c r="J635" s="1433">
        <v>3</v>
      </c>
      <c r="K635" s="1433">
        <v>2</v>
      </c>
      <c r="L635" s="1433">
        <v>2</v>
      </c>
      <c r="M635" s="1433">
        <v>5</v>
      </c>
      <c r="N635" s="1433">
        <v>6</v>
      </c>
      <c r="O635" s="1433">
        <v>8</v>
      </c>
      <c r="P635" s="1433">
        <v>8</v>
      </c>
      <c r="Q635" s="1433">
        <v>11</v>
      </c>
      <c r="R635" s="1433">
        <v>11</v>
      </c>
      <c r="S635" s="1433">
        <v>10</v>
      </c>
      <c r="T635" s="1433">
        <v>10</v>
      </c>
      <c r="U635" s="1433">
        <v>11</v>
      </c>
      <c r="V635" s="1438">
        <v>10</v>
      </c>
    </row>
    <row r="636" spans="1:22" ht="15" x14ac:dyDescent="0.25">
      <c r="A636" s="1298" t="s">
        <v>809</v>
      </c>
      <c r="B636" s="1290" t="s">
        <v>837</v>
      </c>
      <c r="C636" s="1290" t="s">
        <v>37</v>
      </c>
      <c r="D636" s="1433">
        <v>0</v>
      </c>
      <c r="E636" s="1433">
        <v>0</v>
      </c>
      <c r="F636" s="1433">
        <v>0</v>
      </c>
      <c r="G636" s="1433">
        <v>0</v>
      </c>
      <c r="H636" s="1433">
        <v>0</v>
      </c>
      <c r="I636" s="1433">
        <v>0</v>
      </c>
      <c r="J636" s="1433">
        <v>9</v>
      </c>
      <c r="K636" s="1433">
        <v>10</v>
      </c>
      <c r="L636" s="1433">
        <v>6</v>
      </c>
      <c r="M636" s="1433">
        <v>5</v>
      </c>
      <c r="N636" s="1433">
        <v>5</v>
      </c>
      <c r="O636" s="1433">
        <v>6</v>
      </c>
      <c r="P636" s="1433">
        <v>8</v>
      </c>
      <c r="Q636" s="1433">
        <v>8</v>
      </c>
      <c r="R636" s="1433">
        <v>8</v>
      </c>
      <c r="S636" s="1433">
        <v>7</v>
      </c>
      <c r="T636" s="1433">
        <v>7</v>
      </c>
      <c r="U636" s="1433">
        <v>7</v>
      </c>
      <c r="V636" s="1438">
        <v>6</v>
      </c>
    </row>
    <row r="637" spans="1:22" ht="15" x14ac:dyDescent="0.25">
      <c r="A637" s="1298" t="s">
        <v>809</v>
      </c>
      <c r="B637" s="1290" t="s">
        <v>837</v>
      </c>
      <c r="C637" s="1290" t="s">
        <v>38</v>
      </c>
      <c r="D637" s="1433">
        <v>0</v>
      </c>
      <c r="E637" s="1433">
        <v>0</v>
      </c>
      <c r="F637" s="1433">
        <v>0</v>
      </c>
      <c r="G637" s="1433">
        <v>0</v>
      </c>
      <c r="H637" s="1433">
        <v>0</v>
      </c>
      <c r="I637" s="1433">
        <v>0</v>
      </c>
      <c r="J637" s="1433">
        <v>2</v>
      </c>
      <c r="K637" s="1433">
        <v>2</v>
      </c>
      <c r="L637" s="1433">
        <v>2</v>
      </c>
      <c r="M637" s="1433">
        <v>3</v>
      </c>
      <c r="N637" s="1433">
        <v>3</v>
      </c>
      <c r="O637" s="1433">
        <v>3</v>
      </c>
      <c r="P637" s="1433">
        <v>2</v>
      </c>
      <c r="Q637" s="1433">
        <v>2</v>
      </c>
      <c r="R637" s="1433">
        <v>2</v>
      </c>
      <c r="S637" s="1433">
        <v>2</v>
      </c>
      <c r="T637" s="1433">
        <v>2</v>
      </c>
      <c r="U637" s="1433">
        <v>2</v>
      </c>
      <c r="V637" s="1438">
        <v>3</v>
      </c>
    </row>
    <row r="638" spans="1:22" ht="15" x14ac:dyDescent="0.25">
      <c r="A638" s="1298" t="s">
        <v>809</v>
      </c>
      <c r="B638" s="1290" t="s">
        <v>837</v>
      </c>
      <c r="C638" s="1290" t="s">
        <v>39</v>
      </c>
      <c r="D638" s="1433">
        <v>0</v>
      </c>
      <c r="E638" s="1433">
        <v>0</v>
      </c>
      <c r="F638" s="1433">
        <v>0</v>
      </c>
      <c r="G638" s="1433">
        <v>0</v>
      </c>
      <c r="H638" s="1433">
        <v>0</v>
      </c>
      <c r="I638" s="1433">
        <v>0</v>
      </c>
      <c r="J638" s="1433">
        <v>2</v>
      </c>
      <c r="K638" s="1433">
        <v>2</v>
      </c>
      <c r="L638" s="1433">
        <v>1</v>
      </c>
      <c r="M638" s="1433">
        <v>1</v>
      </c>
      <c r="N638" s="1433">
        <v>1</v>
      </c>
      <c r="O638" s="1433">
        <v>1</v>
      </c>
      <c r="P638" s="1433">
        <v>2</v>
      </c>
      <c r="Q638" s="1433">
        <v>2</v>
      </c>
      <c r="R638" s="1433">
        <v>2</v>
      </c>
      <c r="S638" s="1433">
        <v>2</v>
      </c>
      <c r="T638" s="1433">
        <v>2</v>
      </c>
      <c r="U638" s="1433">
        <v>2</v>
      </c>
      <c r="V638" s="1438">
        <v>2</v>
      </c>
    </row>
    <row r="639" spans="1:22" ht="15" x14ac:dyDescent="0.25">
      <c r="A639" s="1298" t="s">
        <v>809</v>
      </c>
      <c r="B639" s="1290" t="s">
        <v>837</v>
      </c>
      <c r="C639" s="1290" t="s">
        <v>40</v>
      </c>
      <c r="D639" s="1433">
        <v>0</v>
      </c>
      <c r="E639" s="1433">
        <v>0</v>
      </c>
      <c r="F639" s="1433">
        <v>0</v>
      </c>
      <c r="G639" s="1433">
        <v>0</v>
      </c>
      <c r="H639" s="1433">
        <v>0</v>
      </c>
      <c r="I639" s="1433">
        <v>0</v>
      </c>
      <c r="J639" s="1433">
        <v>1</v>
      </c>
      <c r="K639" s="1433">
        <v>1</v>
      </c>
      <c r="L639" s="1433">
        <v>1</v>
      </c>
      <c r="M639" s="1433">
        <v>1</v>
      </c>
      <c r="N639" s="1433">
        <v>1</v>
      </c>
      <c r="O639" s="1433">
        <v>1</v>
      </c>
      <c r="P639" s="1433">
        <v>2</v>
      </c>
      <c r="Q639" s="1433">
        <v>2</v>
      </c>
      <c r="R639" s="1433">
        <v>2</v>
      </c>
      <c r="S639" s="1433">
        <v>2</v>
      </c>
      <c r="T639" s="1433">
        <v>2</v>
      </c>
      <c r="U639" s="1433">
        <v>2</v>
      </c>
      <c r="V639" s="1438">
        <v>0</v>
      </c>
    </row>
    <row r="640" spans="1:22" ht="15" x14ac:dyDescent="0.25">
      <c r="A640" s="1298" t="s">
        <v>809</v>
      </c>
      <c r="B640" s="1290" t="s">
        <v>837</v>
      </c>
      <c r="C640" s="1290" t="s">
        <v>59</v>
      </c>
      <c r="D640" s="1433">
        <v>0</v>
      </c>
      <c r="E640" s="1433">
        <v>0</v>
      </c>
      <c r="F640" s="1433">
        <v>0</v>
      </c>
      <c r="G640" s="1433">
        <v>0</v>
      </c>
      <c r="H640" s="1433">
        <v>0</v>
      </c>
      <c r="I640" s="1433">
        <v>0</v>
      </c>
      <c r="J640" s="1433">
        <v>160</v>
      </c>
      <c r="K640" s="1433">
        <v>177</v>
      </c>
      <c r="L640" s="1433">
        <v>189</v>
      </c>
      <c r="M640" s="1433">
        <v>196</v>
      </c>
      <c r="N640" s="1433">
        <v>219</v>
      </c>
      <c r="O640" s="1433">
        <v>252</v>
      </c>
      <c r="P640" s="1433">
        <v>269</v>
      </c>
      <c r="Q640" s="1433">
        <v>257</v>
      </c>
      <c r="R640" s="1433">
        <v>257</v>
      </c>
      <c r="S640" s="1433">
        <v>259</v>
      </c>
      <c r="T640" s="1433">
        <v>264</v>
      </c>
      <c r="U640" s="1433">
        <v>271</v>
      </c>
      <c r="V640" s="1438">
        <v>276</v>
      </c>
    </row>
    <row r="641" spans="1:22" ht="15" x14ac:dyDescent="0.25">
      <c r="A641" s="1298" t="s">
        <v>809</v>
      </c>
      <c r="B641" s="1290" t="s">
        <v>837</v>
      </c>
      <c r="C641" s="1290" t="s">
        <v>754</v>
      </c>
      <c r="D641" s="1433">
        <v>0</v>
      </c>
      <c r="E641" s="1433">
        <v>0</v>
      </c>
      <c r="F641" s="1433">
        <v>0</v>
      </c>
      <c r="G641" s="1433">
        <v>0</v>
      </c>
      <c r="H641" s="1433">
        <v>0</v>
      </c>
      <c r="I641" s="1433">
        <v>0</v>
      </c>
      <c r="J641" s="1433">
        <v>83</v>
      </c>
      <c r="K641" s="1433">
        <v>89</v>
      </c>
      <c r="L641" s="1433">
        <v>93</v>
      </c>
      <c r="M641" s="1433">
        <v>94</v>
      </c>
      <c r="N641" s="1433">
        <v>110</v>
      </c>
      <c r="O641" s="1433">
        <v>132</v>
      </c>
      <c r="P641" s="1433">
        <v>133</v>
      </c>
      <c r="Q641" s="1433">
        <v>120</v>
      </c>
      <c r="R641" s="1433">
        <v>90</v>
      </c>
      <c r="S641" s="1433">
        <v>59</v>
      </c>
      <c r="T641" s="1433">
        <v>51</v>
      </c>
      <c r="U641" s="1433">
        <v>58</v>
      </c>
      <c r="V641" s="1438">
        <v>62</v>
      </c>
    </row>
    <row r="642" spans="1:22" ht="15" x14ac:dyDescent="0.25">
      <c r="A642" s="1298" t="s">
        <v>809</v>
      </c>
      <c r="B642" s="1290" t="s">
        <v>838</v>
      </c>
      <c r="C642" s="1290" t="s">
        <v>49</v>
      </c>
      <c r="D642" s="1433">
        <v>0</v>
      </c>
      <c r="E642" s="1433">
        <v>0</v>
      </c>
      <c r="F642" s="1433">
        <v>0</v>
      </c>
      <c r="G642" s="1433">
        <v>0</v>
      </c>
      <c r="H642" s="1433">
        <v>0</v>
      </c>
      <c r="I642" s="1433">
        <v>0</v>
      </c>
      <c r="J642" s="1433">
        <v>115</v>
      </c>
      <c r="K642" s="1433">
        <v>118</v>
      </c>
      <c r="L642" s="1433">
        <v>122</v>
      </c>
      <c r="M642" s="1433">
        <v>128</v>
      </c>
      <c r="N642" s="1433">
        <v>144</v>
      </c>
      <c r="O642" s="1433">
        <v>144</v>
      </c>
      <c r="P642" s="1433">
        <v>143</v>
      </c>
      <c r="Q642" s="1433">
        <v>147</v>
      </c>
      <c r="R642" s="1433">
        <v>152</v>
      </c>
      <c r="S642" s="1433">
        <v>156</v>
      </c>
      <c r="T642" s="1433">
        <v>156</v>
      </c>
      <c r="U642" s="1433">
        <v>151</v>
      </c>
      <c r="V642" s="1438">
        <v>154</v>
      </c>
    </row>
    <row r="643" spans="1:22" ht="15" x14ac:dyDescent="0.25">
      <c r="A643" s="1298" t="s">
        <v>809</v>
      </c>
      <c r="B643" s="1290" t="s">
        <v>838</v>
      </c>
      <c r="C643" s="1290" t="s">
        <v>35</v>
      </c>
      <c r="D643" s="1433">
        <v>0</v>
      </c>
      <c r="E643" s="1433">
        <v>0</v>
      </c>
      <c r="F643" s="1433">
        <v>0</v>
      </c>
      <c r="G643" s="1433">
        <v>0</v>
      </c>
      <c r="H643" s="1433">
        <v>0</v>
      </c>
      <c r="I643" s="1433">
        <v>0</v>
      </c>
      <c r="J643" s="1433">
        <v>49</v>
      </c>
      <c r="K643" s="1433">
        <v>52</v>
      </c>
      <c r="L643" s="1433">
        <v>59</v>
      </c>
      <c r="M643" s="1433">
        <v>59</v>
      </c>
      <c r="N643" s="1433">
        <v>42</v>
      </c>
      <c r="O643" s="1433">
        <v>51</v>
      </c>
      <c r="P643" s="1433">
        <v>53</v>
      </c>
      <c r="Q643" s="1433">
        <v>40</v>
      </c>
      <c r="R643" s="1433">
        <v>43</v>
      </c>
      <c r="S643" s="1433">
        <v>42</v>
      </c>
      <c r="T643" s="1433">
        <v>36</v>
      </c>
      <c r="U643" s="1433">
        <v>39</v>
      </c>
      <c r="V643" s="1438">
        <v>48</v>
      </c>
    </row>
    <row r="644" spans="1:22" ht="15" x14ac:dyDescent="0.25">
      <c r="A644" s="1298" t="s">
        <v>809</v>
      </c>
      <c r="B644" s="1290" t="s">
        <v>838</v>
      </c>
      <c r="C644" s="1290" t="s">
        <v>36</v>
      </c>
      <c r="D644" s="1433">
        <v>0</v>
      </c>
      <c r="E644" s="1433">
        <v>0</v>
      </c>
      <c r="F644" s="1433">
        <v>0</v>
      </c>
      <c r="G644" s="1433">
        <v>0</v>
      </c>
      <c r="H644" s="1433">
        <v>0</v>
      </c>
      <c r="I644" s="1433">
        <v>0</v>
      </c>
      <c r="J644" s="1433">
        <v>6</v>
      </c>
      <c r="K644" s="1433">
        <v>6</v>
      </c>
      <c r="L644" s="1433">
        <v>5</v>
      </c>
      <c r="M644" s="1433">
        <v>4</v>
      </c>
      <c r="N644" s="1433">
        <v>4</v>
      </c>
      <c r="O644" s="1433">
        <v>2</v>
      </c>
      <c r="P644" s="1433">
        <v>5</v>
      </c>
      <c r="Q644" s="1433">
        <v>5</v>
      </c>
      <c r="R644" s="1433">
        <v>4</v>
      </c>
      <c r="S644" s="1433">
        <v>5</v>
      </c>
      <c r="T644" s="1433">
        <v>5</v>
      </c>
      <c r="U644" s="1433">
        <v>4</v>
      </c>
      <c r="V644" s="1438">
        <v>5</v>
      </c>
    </row>
    <row r="645" spans="1:22" ht="15" x14ac:dyDescent="0.25">
      <c r="A645" s="1298" t="s">
        <v>809</v>
      </c>
      <c r="B645" s="1290" t="s">
        <v>838</v>
      </c>
      <c r="C645" s="1290" t="s">
        <v>37</v>
      </c>
      <c r="D645" s="1433">
        <v>0</v>
      </c>
      <c r="E645" s="1433">
        <v>0</v>
      </c>
      <c r="F645" s="1433">
        <v>0</v>
      </c>
      <c r="G645" s="1433">
        <v>0</v>
      </c>
      <c r="H645" s="1433">
        <v>0</v>
      </c>
      <c r="I645" s="1433">
        <v>0</v>
      </c>
      <c r="J645" s="1433">
        <v>8</v>
      </c>
      <c r="K645" s="1433">
        <v>8</v>
      </c>
      <c r="L645" s="1433">
        <v>8</v>
      </c>
      <c r="M645" s="1433">
        <v>8</v>
      </c>
      <c r="N645" s="1433">
        <v>8</v>
      </c>
      <c r="O645" s="1433">
        <v>10</v>
      </c>
      <c r="P645" s="1433">
        <v>12</v>
      </c>
      <c r="Q645" s="1433">
        <v>12</v>
      </c>
      <c r="R645" s="1433">
        <v>12</v>
      </c>
      <c r="S645" s="1433">
        <v>10</v>
      </c>
      <c r="T645" s="1433">
        <v>9</v>
      </c>
      <c r="U645" s="1433">
        <v>9</v>
      </c>
      <c r="V645" s="1438">
        <v>7</v>
      </c>
    </row>
    <row r="646" spans="1:22" ht="15" x14ac:dyDescent="0.25">
      <c r="A646" s="1298" t="s">
        <v>809</v>
      </c>
      <c r="B646" s="1290" t="s">
        <v>838</v>
      </c>
      <c r="C646" s="1290" t="s">
        <v>38</v>
      </c>
      <c r="D646" s="1433">
        <v>0</v>
      </c>
      <c r="E646" s="1433">
        <v>0</v>
      </c>
      <c r="F646" s="1433">
        <v>0</v>
      </c>
      <c r="G646" s="1433">
        <v>0</v>
      </c>
      <c r="H646" s="1433">
        <v>0</v>
      </c>
      <c r="I646" s="1433">
        <v>0</v>
      </c>
      <c r="J646" s="1433">
        <v>4</v>
      </c>
      <c r="K646" s="1433">
        <v>4</v>
      </c>
      <c r="L646" s="1433">
        <v>4</v>
      </c>
      <c r="M646" s="1433">
        <v>4</v>
      </c>
      <c r="N646" s="1433">
        <v>4</v>
      </c>
      <c r="O646" s="1433">
        <v>4</v>
      </c>
      <c r="P646" s="1433">
        <v>2</v>
      </c>
      <c r="Q646" s="1433">
        <v>2</v>
      </c>
      <c r="R646" s="1433">
        <v>2</v>
      </c>
      <c r="S646" s="1433">
        <v>2</v>
      </c>
      <c r="T646" s="1433">
        <v>2</v>
      </c>
      <c r="U646" s="1433">
        <v>2</v>
      </c>
      <c r="V646" s="1438">
        <v>3</v>
      </c>
    </row>
    <row r="647" spans="1:22" ht="15" x14ac:dyDescent="0.25">
      <c r="A647" s="1298" t="s">
        <v>809</v>
      </c>
      <c r="B647" s="1290" t="s">
        <v>838</v>
      </c>
      <c r="C647" s="1290" t="s">
        <v>39</v>
      </c>
      <c r="D647" s="1433">
        <v>0</v>
      </c>
      <c r="E647" s="1433">
        <v>0</v>
      </c>
      <c r="F647" s="1433">
        <v>0</v>
      </c>
      <c r="G647" s="1433">
        <v>0</v>
      </c>
      <c r="H647" s="1433">
        <v>0</v>
      </c>
      <c r="I647" s="1433">
        <v>0</v>
      </c>
      <c r="J647" s="1433">
        <v>2</v>
      </c>
      <c r="K647" s="1433">
        <v>2</v>
      </c>
      <c r="L647" s="1433">
        <v>2</v>
      </c>
      <c r="M647" s="1433">
        <v>2</v>
      </c>
      <c r="N647" s="1433">
        <v>2</v>
      </c>
      <c r="O647" s="1433">
        <v>3</v>
      </c>
      <c r="P647" s="1433">
        <v>3</v>
      </c>
      <c r="Q647" s="1433">
        <v>3</v>
      </c>
      <c r="R647" s="1433">
        <v>3</v>
      </c>
      <c r="S647" s="1433">
        <v>3</v>
      </c>
      <c r="T647" s="1433">
        <v>3</v>
      </c>
      <c r="U647" s="1433">
        <v>3</v>
      </c>
      <c r="V647" s="1438">
        <v>2</v>
      </c>
    </row>
    <row r="648" spans="1:22" ht="15" x14ac:dyDescent="0.25">
      <c r="A648" s="1298" t="s">
        <v>809</v>
      </c>
      <c r="B648" s="1290" t="s">
        <v>838</v>
      </c>
      <c r="C648" s="1290" t="s">
        <v>59</v>
      </c>
      <c r="D648" s="1433">
        <v>0</v>
      </c>
      <c r="E648" s="1433">
        <v>0</v>
      </c>
      <c r="F648" s="1433">
        <v>0</v>
      </c>
      <c r="G648" s="1433">
        <v>0</v>
      </c>
      <c r="H648" s="1433">
        <v>0</v>
      </c>
      <c r="I648" s="1433">
        <v>0</v>
      </c>
      <c r="J648" s="1433">
        <v>184</v>
      </c>
      <c r="K648" s="1433">
        <v>190</v>
      </c>
      <c r="L648" s="1433">
        <v>200</v>
      </c>
      <c r="M648" s="1433">
        <v>205</v>
      </c>
      <c r="N648" s="1433">
        <v>204</v>
      </c>
      <c r="O648" s="1433">
        <v>214</v>
      </c>
      <c r="P648" s="1433">
        <v>218</v>
      </c>
      <c r="Q648" s="1433">
        <v>209</v>
      </c>
      <c r="R648" s="1433">
        <v>216</v>
      </c>
      <c r="S648" s="1433">
        <v>218</v>
      </c>
      <c r="T648" s="1433">
        <v>211</v>
      </c>
      <c r="U648" s="1433">
        <v>208</v>
      </c>
      <c r="V648" s="1438">
        <v>219</v>
      </c>
    </row>
    <row r="649" spans="1:22" ht="15" x14ac:dyDescent="0.25">
      <c r="A649" s="1298" t="s">
        <v>809</v>
      </c>
      <c r="B649" s="1290" t="s">
        <v>838</v>
      </c>
      <c r="C649" s="1290" t="s">
        <v>754</v>
      </c>
      <c r="D649" s="1433">
        <v>0</v>
      </c>
      <c r="E649" s="1433">
        <v>0</v>
      </c>
      <c r="F649" s="1433">
        <v>0</v>
      </c>
      <c r="G649" s="1433">
        <v>0</v>
      </c>
      <c r="H649" s="1433">
        <v>0</v>
      </c>
      <c r="I649" s="1433">
        <v>0</v>
      </c>
      <c r="J649" s="1433">
        <v>69</v>
      </c>
      <c r="K649" s="1433">
        <v>72</v>
      </c>
      <c r="L649" s="1433">
        <v>78</v>
      </c>
      <c r="M649" s="1433">
        <v>77</v>
      </c>
      <c r="N649" s="1433">
        <v>60</v>
      </c>
      <c r="O649" s="1433">
        <v>70</v>
      </c>
      <c r="P649" s="1433">
        <v>75</v>
      </c>
      <c r="Q649" s="1433">
        <v>62</v>
      </c>
      <c r="R649" s="1433">
        <v>64</v>
      </c>
      <c r="S649" s="1433">
        <v>62</v>
      </c>
      <c r="T649" s="1433">
        <v>55</v>
      </c>
      <c r="U649" s="1433">
        <v>57</v>
      </c>
      <c r="V649" s="1438">
        <v>65</v>
      </c>
    </row>
    <row r="650" spans="1:22" ht="15" x14ac:dyDescent="0.25">
      <c r="A650" s="1298" t="s">
        <v>809</v>
      </c>
      <c r="B650" s="1290" t="s">
        <v>839</v>
      </c>
      <c r="C650" s="1290" t="s">
        <v>49</v>
      </c>
      <c r="D650" s="1433">
        <v>0</v>
      </c>
      <c r="E650" s="1433">
        <v>0</v>
      </c>
      <c r="F650" s="1433">
        <v>0</v>
      </c>
      <c r="G650" s="1433">
        <v>0</v>
      </c>
      <c r="H650" s="1433">
        <v>0</v>
      </c>
      <c r="I650" s="1433">
        <v>0</v>
      </c>
      <c r="J650" s="1433">
        <v>0</v>
      </c>
      <c r="K650" s="1433">
        <v>110</v>
      </c>
      <c r="L650" s="1433">
        <v>114</v>
      </c>
      <c r="M650" s="1433">
        <v>128</v>
      </c>
      <c r="N650" s="1433">
        <v>143</v>
      </c>
      <c r="O650" s="1433">
        <v>164</v>
      </c>
      <c r="P650" s="1433">
        <v>167</v>
      </c>
      <c r="Q650" s="1433">
        <v>178</v>
      </c>
      <c r="R650" s="1433">
        <v>196</v>
      </c>
      <c r="S650" s="1433">
        <v>216</v>
      </c>
      <c r="T650" s="1433">
        <v>206</v>
      </c>
      <c r="U650" s="1433">
        <v>211</v>
      </c>
      <c r="V650" s="1438">
        <v>219</v>
      </c>
    </row>
    <row r="651" spans="1:22" ht="15" x14ac:dyDescent="0.25">
      <c r="A651" s="1298" t="s">
        <v>809</v>
      </c>
      <c r="B651" s="1290" t="s">
        <v>839</v>
      </c>
      <c r="C651" s="1290" t="s">
        <v>35</v>
      </c>
      <c r="D651" s="1433">
        <v>0</v>
      </c>
      <c r="E651" s="1433">
        <v>0</v>
      </c>
      <c r="F651" s="1433">
        <v>0</v>
      </c>
      <c r="G651" s="1433">
        <v>0</v>
      </c>
      <c r="H651" s="1433">
        <v>0</v>
      </c>
      <c r="I651" s="1433">
        <v>0</v>
      </c>
      <c r="J651" s="1433">
        <v>0</v>
      </c>
      <c r="K651" s="1433">
        <v>86</v>
      </c>
      <c r="L651" s="1433">
        <v>73</v>
      </c>
      <c r="M651" s="1433">
        <v>73</v>
      </c>
      <c r="N651" s="1433">
        <v>73</v>
      </c>
      <c r="O651" s="1433">
        <v>85</v>
      </c>
      <c r="P651" s="1433">
        <v>84</v>
      </c>
      <c r="Q651" s="1433">
        <v>69</v>
      </c>
      <c r="R651" s="1433">
        <v>62</v>
      </c>
      <c r="S651" s="1433">
        <v>57</v>
      </c>
      <c r="T651" s="1433">
        <v>63</v>
      </c>
      <c r="U651" s="1433">
        <v>67</v>
      </c>
      <c r="V651" s="1438">
        <v>59</v>
      </c>
    </row>
    <row r="652" spans="1:22" ht="15" x14ac:dyDescent="0.25">
      <c r="A652" s="1298" t="s">
        <v>809</v>
      </c>
      <c r="B652" s="1290" t="s">
        <v>839</v>
      </c>
      <c r="C652" s="1290" t="s">
        <v>36</v>
      </c>
      <c r="D652" s="1433">
        <v>0</v>
      </c>
      <c r="E652" s="1433">
        <v>0</v>
      </c>
      <c r="F652" s="1433">
        <v>0</v>
      </c>
      <c r="G652" s="1433">
        <v>0</v>
      </c>
      <c r="H652" s="1433">
        <v>0</v>
      </c>
      <c r="I652" s="1433">
        <v>0</v>
      </c>
      <c r="J652" s="1433">
        <v>0</v>
      </c>
      <c r="K652" s="1433">
        <v>10</v>
      </c>
      <c r="L652" s="1433">
        <v>10</v>
      </c>
      <c r="M652" s="1433">
        <v>2</v>
      </c>
      <c r="N652" s="1433">
        <v>3</v>
      </c>
      <c r="O652" s="1433">
        <v>3</v>
      </c>
      <c r="P652" s="1433">
        <v>3</v>
      </c>
      <c r="Q652" s="1433">
        <v>3</v>
      </c>
      <c r="R652" s="1433">
        <v>3</v>
      </c>
      <c r="S652" s="1433">
        <v>3</v>
      </c>
      <c r="T652" s="1433">
        <v>2</v>
      </c>
      <c r="U652" s="1433">
        <v>3</v>
      </c>
      <c r="V652" s="1438">
        <v>4</v>
      </c>
    </row>
    <row r="653" spans="1:22" ht="15" x14ac:dyDescent="0.25">
      <c r="A653" s="1298" t="s">
        <v>809</v>
      </c>
      <c r="B653" s="1290" t="s">
        <v>839</v>
      </c>
      <c r="C653" s="1290" t="s">
        <v>37</v>
      </c>
      <c r="D653" s="1433">
        <v>0</v>
      </c>
      <c r="E653" s="1433">
        <v>0</v>
      </c>
      <c r="F653" s="1433">
        <v>0</v>
      </c>
      <c r="G653" s="1433">
        <v>0</v>
      </c>
      <c r="H653" s="1433">
        <v>0</v>
      </c>
      <c r="I653" s="1433">
        <v>0</v>
      </c>
      <c r="J653" s="1433">
        <v>0</v>
      </c>
      <c r="K653" s="1433">
        <v>20</v>
      </c>
      <c r="L653" s="1433">
        <v>21</v>
      </c>
      <c r="M653" s="1433">
        <v>14</v>
      </c>
      <c r="N653" s="1433">
        <v>14</v>
      </c>
      <c r="O653" s="1433">
        <v>12</v>
      </c>
      <c r="P653" s="1433">
        <v>9</v>
      </c>
      <c r="Q653" s="1433">
        <v>9</v>
      </c>
      <c r="R653" s="1433">
        <v>12</v>
      </c>
      <c r="S653" s="1433">
        <v>8</v>
      </c>
      <c r="T653" s="1433">
        <v>8</v>
      </c>
      <c r="U653" s="1433">
        <v>8</v>
      </c>
      <c r="V653" s="1438">
        <v>11</v>
      </c>
    </row>
    <row r="654" spans="1:22" ht="15" x14ac:dyDescent="0.25">
      <c r="A654" s="1298" t="s">
        <v>809</v>
      </c>
      <c r="B654" s="1290" t="s">
        <v>839</v>
      </c>
      <c r="C654" s="1290" t="s">
        <v>38</v>
      </c>
      <c r="D654" s="1433">
        <v>0</v>
      </c>
      <c r="E654" s="1433">
        <v>0</v>
      </c>
      <c r="F654" s="1433">
        <v>0</v>
      </c>
      <c r="G654" s="1433">
        <v>0</v>
      </c>
      <c r="H654" s="1433">
        <v>0</v>
      </c>
      <c r="I654" s="1433">
        <v>0</v>
      </c>
      <c r="J654" s="1433">
        <v>0</v>
      </c>
      <c r="K654" s="1433">
        <v>6</v>
      </c>
      <c r="L654" s="1433">
        <v>6</v>
      </c>
      <c r="M654" s="1433">
        <v>6</v>
      </c>
      <c r="N654" s="1433">
        <v>7</v>
      </c>
      <c r="O654" s="1433">
        <v>7</v>
      </c>
      <c r="P654" s="1433">
        <v>7</v>
      </c>
      <c r="Q654" s="1433">
        <v>7</v>
      </c>
      <c r="R654" s="1433">
        <v>7</v>
      </c>
      <c r="S654" s="1433">
        <v>8</v>
      </c>
      <c r="T654" s="1433">
        <v>7</v>
      </c>
      <c r="U654" s="1433">
        <v>6</v>
      </c>
      <c r="V654" s="1438">
        <v>4</v>
      </c>
    </row>
    <row r="655" spans="1:22" ht="15" x14ac:dyDescent="0.25">
      <c r="A655" s="1298" t="s">
        <v>809</v>
      </c>
      <c r="B655" s="1290" t="s">
        <v>839</v>
      </c>
      <c r="C655" s="1290" t="s">
        <v>39</v>
      </c>
      <c r="D655" s="1433">
        <v>0</v>
      </c>
      <c r="E655" s="1433">
        <v>0</v>
      </c>
      <c r="F655" s="1433">
        <v>0</v>
      </c>
      <c r="G655" s="1433">
        <v>0</v>
      </c>
      <c r="H655" s="1433">
        <v>0</v>
      </c>
      <c r="I655" s="1433">
        <v>0</v>
      </c>
      <c r="J655" s="1433">
        <v>0</v>
      </c>
      <c r="K655" s="1433">
        <v>1</v>
      </c>
      <c r="L655" s="1433">
        <v>1</v>
      </c>
      <c r="M655" s="1433">
        <v>1</v>
      </c>
      <c r="N655" s="1433">
        <v>2</v>
      </c>
      <c r="O655" s="1433">
        <v>3</v>
      </c>
      <c r="P655" s="1433">
        <v>3</v>
      </c>
      <c r="Q655" s="1433">
        <v>2</v>
      </c>
      <c r="R655" s="1433">
        <v>3</v>
      </c>
      <c r="S655" s="1433">
        <v>3</v>
      </c>
      <c r="T655" s="1433">
        <v>2</v>
      </c>
      <c r="U655" s="1433">
        <v>2</v>
      </c>
      <c r="V655" s="1438">
        <v>1</v>
      </c>
    </row>
    <row r="656" spans="1:22" ht="15" x14ac:dyDescent="0.25">
      <c r="A656" s="1298" t="s">
        <v>809</v>
      </c>
      <c r="B656" s="1290" t="s">
        <v>839</v>
      </c>
      <c r="C656" s="1290" t="s">
        <v>40</v>
      </c>
      <c r="D656" s="1433">
        <v>0</v>
      </c>
      <c r="E656" s="1433">
        <v>0</v>
      </c>
      <c r="F656" s="1433">
        <v>0</v>
      </c>
      <c r="G656" s="1433">
        <v>0</v>
      </c>
      <c r="H656" s="1433">
        <v>0</v>
      </c>
      <c r="I656" s="1433">
        <v>0</v>
      </c>
      <c r="J656" s="1433">
        <v>0</v>
      </c>
      <c r="K656" s="1433">
        <v>1</v>
      </c>
      <c r="L656" s="1433">
        <v>1</v>
      </c>
      <c r="M656" s="1433">
        <v>1</v>
      </c>
      <c r="N656" s="1433">
        <v>1</v>
      </c>
      <c r="O656" s="1433">
        <v>1</v>
      </c>
      <c r="P656" s="1433">
        <v>1</v>
      </c>
      <c r="Q656" s="1433">
        <v>1</v>
      </c>
      <c r="R656" s="1433">
        <v>1</v>
      </c>
      <c r="S656" s="1433">
        <v>1</v>
      </c>
      <c r="T656" s="1433">
        <v>1</v>
      </c>
      <c r="U656" s="1433">
        <v>1</v>
      </c>
      <c r="V656" s="1438">
        <v>1</v>
      </c>
    </row>
    <row r="657" spans="1:22" ht="15" x14ac:dyDescent="0.25">
      <c r="A657" s="1298" t="s">
        <v>809</v>
      </c>
      <c r="B657" s="1290" t="s">
        <v>839</v>
      </c>
      <c r="C657" s="1290" t="s">
        <v>59</v>
      </c>
      <c r="D657" s="1433">
        <v>0</v>
      </c>
      <c r="E657" s="1433">
        <v>0</v>
      </c>
      <c r="F657" s="1433">
        <v>0</v>
      </c>
      <c r="G657" s="1433">
        <v>0</v>
      </c>
      <c r="H657" s="1433">
        <v>0</v>
      </c>
      <c r="I657" s="1433">
        <v>0</v>
      </c>
      <c r="J657" s="1433">
        <v>0</v>
      </c>
      <c r="K657" s="1433">
        <v>234</v>
      </c>
      <c r="L657" s="1433">
        <v>226</v>
      </c>
      <c r="M657" s="1433">
        <v>225</v>
      </c>
      <c r="N657" s="1433">
        <v>243</v>
      </c>
      <c r="O657" s="1433">
        <v>275</v>
      </c>
      <c r="P657" s="1433">
        <v>274</v>
      </c>
      <c r="Q657" s="1433">
        <v>269</v>
      </c>
      <c r="R657" s="1433">
        <v>284</v>
      </c>
      <c r="S657" s="1433">
        <v>296</v>
      </c>
      <c r="T657" s="1433">
        <v>289</v>
      </c>
      <c r="U657" s="1433">
        <v>298</v>
      </c>
      <c r="V657" s="1438">
        <v>299</v>
      </c>
    </row>
    <row r="658" spans="1:22" ht="15" x14ac:dyDescent="0.25">
      <c r="A658" s="1298" t="s">
        <v>809</v>
      </c>
      <c r="B658" s="1290" t="s">
        <v>839</v>
      </c>
      <c r="C658" s="1290" t="s">
        <v>754</v>
      </c>
      <c r="D658" s="1433">
        <v>0</v>
      </c>
      <c r="E658" s="1433">
        <v>0</v>
      </c>
      <c r="F658" s="1433">
        <v>0</v>
      </c>
      <c r="G658" s="1433">
        <v>0</v>
      </c>
      <c r="H658" s="1433">
        <v>0</v>
      </c>
      <c r="I658" s="1433">
        <v>0</v>
      </c>
      <c r="J658" s="1433">
        <v>0</v>
      </c>
      <c r="K658" s="1433">
        <v>124</v>
      </c>
      <c r="L658" s="1433">
        <v>112</v>
      </c>
      <c r="M658" s="1433">
        <v>97</v>
      </c>
      <c r="N658" s="1433">
        <v>100</v>
      </c>
      <c r="O658" s="1433">
        <v>111</v>
      </c>
      <c r="P658" s="1433">
        <v>107</v>
      </c>
      <c r="Q658" s="1433">
        <v>91</v>
      </c>
      <c r="R658" s="1433">
        <v>88</v>
      </c>
      <c r="S658" s="1433">
        <v>80</v>
      </c>
      <c r="T658" s="1433">
        <v>83</v>
      </c>
      <c r="U658" s="1433">
        <v>87</v>
      </c>
      <c r="V658" s="1438">
        <v>80</v>
      </c>
    </row>
    <row r="659" spans="1:22" ht="15" x14ac:dyDescent="0.25">
      <c r="A659" s="1298" t="s">
        <v>809</v>
      </c>
      <c r="B659" s="1290" t="s">
        <v>840</v>
      </c>
      <c r="C659" s="1290" t="s">
        <v>49</v>
      </c>
      <c r="D659" s="1433">
        <v>0</v>
      </c>
      <c r="E659" s="1433">
        <v>0</v>
      </c>
      <c r="F659" s="1433">
        <v>0</v>
      </c>
      <c r="G659" s="1433">
        <v>0</v>
      </c>
      <c r="H659" s="1433">
        <v>0</v>
      </c>
      <c r="I659" s="1433">
        <v>0</v>
      </c>
      <c r="J659" s="1433">
        <v>0</v>
      </c>
      <c r="K659" s="1433">
        <v>90</v>
      </c>
      <c r="L659" s="1433">
        <v>97</v>
      </c>
      <c r="M659" s="1433">
        <v>111</v>
      </c>
      <c r="N659" s="1433">
        <v>126</v>
      </c>
      <c r="O659" s="1433">
        <v>135</v>
      </c>
      <c r="P659" s="1433">
        <v>138</v>
      </c>
      <c r="Q659" s="1433">
        <v>125</v>
      </c>
      <c r="R659" s="1433">
        <v>137</v>
      </c>
      <c r="S659" s="1433">
        <v>147</v>
      </c>
      <c r="T659" s="1433">
        <v>153</v>
      </c>
      <c r="U659" s="1433">
        <v>292</v>
      </c>
      <c r="V659" s="1438">
        <v>287</v>
      </c>
    </row>
    <row r="660" spans="1:22" ht="15" x14ac:dyDescent="0.25">
      <c r="A660" s="1298" t="s">
        <v>809</v>
      </c>
      <c r="B660" s="1290" t="s">
        <v>840</v>
      </c>
      <c r="C660" s="1290" t="s">
        <v>35</v>
      </c>
      <c r="D660" s="1433">
        <v>0</v>
      </c>
      <c r="E660" s="1433">
        <v>0</v>
      </c>
      <c r="F660" s="1433">
        <v>0</v>
      </c>
      <c r="G660" s="1433">
        <v>0</v>
      </c>
      <c r="H660" s="1433">
        <v>0</v>
      </c>
      <c r="I660" s="1433">
        <v>0</v>
      </c>
      <c r="J660" s="1433">
        <v>0</v>
      </c>
      <c r="K660" s="1433">
        <v>54</v>
      </c>
      <c r="L660" s="1433">
        <v>54</v>
      </c>
      <c r="M660" s="1433">
        <v>43</v>
      </c>
      <c r="N660" s="1433">
        <v>37</v>
      </c>
      <c r="O660" s="1433">
        <v>36</v>
      </c>
      <c r="P660" s="1433">
        <v>38</v>
      </c>
      <c r="Q660" s="1433">
        <v>36</v>
      </c>
      <c r="R660" s="1433">
        <v>35</v>
      </c>
      <c r="S660" s="1433">
        <v>32</v>
      </c>
      <c r="T660" s="1433">
        <v>26</v>
      </c>
      <c r="U660" s="1433">
        <v>58</v>
      </c>
      <c r="V660" s="1438">
        <v>63</v>
      </c>
    </row>
    <row r="661" spans="1:22" ht="15" x14ac:dyDescent="0.25">
      <c r="A661" s="1298" t="s">
        <v>809</v>
      </c>
      <c r="B661" s="1290" t="s">
        <v>840</v>
      </c>
      <c r="C661" s="1290" t="s">
        <v>36</v>
      </c>
      <c r="D661" s="1433">
        <v>0</v>
      </c>
      <c r="E661" s="1433">
        <v>0</v>
      </c>
      <c r="F661" s="1433">
        <v>0</v>
      </c>
      <c r="G661" s="1433">
        <v>0</v>
      </c>
      <c r="H661" s="1433">
        <v>0</v>
      </c>
      <c r="I661" s="1433">
        <v>0</v>
      </c>
      <c r="J661" s="1433">
        <v>0</v>
      </c>
      <c r="K661" s="1433">
        <v>6</v>
      </c>
      <c r="L661" s="1433">
        <v>6</v>
      </c>
      <c r="M661" s="1433">
        <v>6</v>
      </c>
      <c r="N661" s="1433">
        <v>5</v>
      </c>
      <c r="O661" s="1433">
        <v>4</v>
      </c>
      <c r="P661" s="1433">
        <v>4</v>
      </c>
      <c r="Q661" s="1433">
        <v>1</v>
      </c>
      <c r="R661" s="1433">
        <v>1</v>
      </c>
      <c r="S661" s="1433">
        <v>1</v>
      </c>
      <c r="T661" s="1433">
        <v>1</v>
      </c>
      <c r="U661" s="1433">
        <v>5</v>
      </c>
      <c r="V661" s="1438">
        <v>4</v>
      </c>
    </row>
    <row r="662" spans="1:22" ht="15" x14ac:dyDescent="0.25">
      <c r="A662" s="1298" t="s">
        <v>809</v>
      </c>
      <c r="B662" s="1290" t="s">
        <v>840</v>
      </c>
      <c r="C662" s="1290" t="s">
        <v>37</v>
      </c>
      <c r="D662" s="1433">
        <v>0</v>
      </c>
      <c r="E662" s="1433">
        <v>0</v>
      </c>
      <c r="F662" s="1433">
        <v>0</v>
      </c>
      <c r="G662" s="1433">
        <v>0</v>
      </c>
      <c r="H662" s="1433">
        <v>0</v>
      </c>
      <c r="I662" s="1433">
        <v>0</v>
      </c>
      <c r="J662" s="1433">
        <v>0</v>
      </c>
      <c r="K662" s="1433">
        <v>14</v>
      </c>
      <c r="L662" s="1433">
        <v>13</v>
      </c>
      <c r="M662" s="1433">
        <v>12</v>
      </c>
      <c r="N662" s="1433">
        <v>12</v>
      </c>
      <c r="O662" s="1433">
        <v>12</v>
      </c>
      <c r="P662" s="1433">
        <v>10</v>
      </c>
      <c r="Q662" s="1433">
        <v>9</v>
      </c>
      <c r="R662" s="1433">
        <v>10</v>
      </c>
      <c r="S662" s="1433">
        <v>7</v>
      </c>
      <c r="T662" s="1433">
        <v>5</v>
      </c>
      <c r="U662" s="1433">
        <v>9</v>
      </c>
      <c r="V662" s="1438">
        <v>13</v>
      </c>
    </row>
    <row r="663" spans="1:22" ht="15" x14ac:dyDescent="0.25">
      <c r="A663" s="1298" t="s">
        <v>809</v>
      </c>
      <c r="B663" s="1290" t="s">
        <v>840</v>
      </c>
      <c r="C663" s="1290" t="s">
        <v>38</v>
      </c>
      <c r="D663" s="1433">
        <v>0</v>
      </c>
      <c r="E663" s="1433">
        <v>0</v>
      </c>
      <c r="F663" s="1433">
        <v>0</v>
      </c>
      <c r="G663" s="1433">
        <v>0</v>
      </c>
      <c r="H663" s="1433">
        <v>0</v>
      </c>
      <c r="I663" s="1433">
        <v>0</v>
      </c>
      <c r="J663" s="1433">
        <v>0</v>
      </c>
      <c r="K663" s="1433">
        <v>5</v>
      </c>
      <c r="L663" s="1433">
        <v>5</v>
      </c>
      <c r="M663" s="1433">
        <v>5</v>
      </c>
      <c r="N663" s="1433">
        <v>5</v>
      </c>
      <c r="O663" s="1433">
        <v>5</v>
      </c>
      <c r="P663" s="1433">
        <v>3</v>
      </c>
      <c r="Q663" s="1433">
        <v>3</v>
      </c>
      <c r="R663" s="1433">
        <v>3</v>
      </c>
      <c r="S663" s="1433">
        <v>3</v>
      </c>
      <c r="T663" s="1433">
        <v>3</v>
      </c>
      <c r="U663" s="1433">
        <v>3</v>
      </c>
      <c r="V663" s="1438">
        <v>1</v>
      </c>
    </row>
    <row r="664" spans="1:22" ht="15" x14ac:dyDescent="0.25">
      <c r="A664" s="1298" t="s">
        <v>809</v>
      </c>
      <c r="B664" s="1290" t="s">
        <v>840</v>
      </c>
      <c r="C664" s="1290" t="s">
        <v>39</v>
      </c>
      <c r="D664" s="1433">
        <v>0</v>
      </c>
      <c r="E664" s="1433">
        <v>0</v>
      </c>
      <c r="F664" s="1433">
        <v>0</v>
      </c>
      <c r="G664" s="1433">
        <v>0</v>
      </c>
      <c r="H664" s="1433">
        <v>0</v>
      </c>
      <c r="I664" s="1433">
        <v>0</v>
      </c>
      <c r="J664" s="1433">
        <v>0</v>
      </c>
      <c r="K664" s="1433">
        <v>2</v>
      </c>
      <c r="L664" s="1433">
        <v>2</v>
      </c>
      <c r="M664" s="1433">
        <v>2</v>
      </c>
      <c r="N664" s="1433">
        <v>2</v>
      </c>
      <c r="O664" s="1433">
        <v>2</v>
      </c>
      <c r="P664" s="1433">
        <v>2</v>
      </c>
      <c r="Q664" s="1433">
        <v>2</v>
      </c>
      <c r="R664" s="1433">
        <v>2</v>
      </c>
      <c r="S664" s="1433">
        <v>2</v>
      </c>
      <c r="T664" s="1433">
        <v>2</v>
      </c>
      <c r="U664" s="1433">
        <v>3</v>
      </c>
      <c r="V664" s="1438">
        <v>4</v>
      </c>
    </row>
    <row r="665" spans="1:22" ht="15" x14ac:dyDescent="0.25">
      <c r="A665" s="1298" t="s">
        <v>809</v>
      </c>
      <c r="B665" s="1290" t="s">
        <v>840</v>
      </c>
      <c r="C665" s="1290" t="s">
        <v>40</v>
      </c>
      <c r="D665" s="1433">
        <v>0</v>
      </c>
      <c r="E665" s="1433">
        <v>0</v>
      </c>
      <c r="F665" s="1433">
        <v>0</v>
      </c>
      <c r="G665" s="1433">
        <v>0</v>
      </c>
      <c r="H665" s="1433">
        <v>0</v>
      </c>
      <c r="I665" s="1433">
        <v>0</v>
      </c>
      <c r="J665" s="1433">
        <v>0</v>
      </c>
      <c r="K665" s="1433">
        <v>1</v>
      </c>
      <c r="L665" s="1433">
        <v>1</v>
      </c>
      <c r="M665" s="1433">
        <v>1</v>
      </c>
      <c r="N665" s="1433">
        <v>1</v>
      </c>
      <c r="O665" s="1433">
        <v>1</v>
      </c>
      <c r="P665" s="1433">
        <v>1</v>
      </c>
      <c r="Q665" s="1433">
        <v>1</v>
      </c>
      <c r="R665" s="1433">
        <v>1</v>
      </c>
      <c r="S665" s="1433">
        <v>1</v>
      </c>
      <c r="T665" s="1433">
        <v>1</v>
      </c>
      <c r="U665" s="1433">
        <v>0</v>
      </c>
      <c r="V665" s="1438">
        <v>0</v>
      </c>
    </row>
    <row r="666" spans="1:22" ht="15" x14ac:dyDescent="0.25">
      <c r="A666" s="1298" t="s">
        <v>809</v>
      </c>
      <c r="B666" s="1290" t="s">
        <v>840</v>
      </c>
      <c r="C666" s="1290" t="s">
        <v>59</v>
      </c>
      <c r="D666" s="1433">
        <v>0</v>
      </c>
      <c r="E666" s="1433">
        <v>0</v>
      </c>
      <c r="F666" s="1433">
        <v>0</v>
      </c>
      <c r="G666" s="1433">
        <v>0</v>
      </c>
      <c r="H666" s="1433">
        <v>0</v>
      </c>
      <c r="I666" s="1433">
        <v>0</v>
      </c>
      <c r="J666" s="1433">
        <v>0</v>
      </c>
      <c r="K666" s="1433">
        <v>172</v>
      </c>
      <c r="L666" s="1433">
        <v>178</v>
      </c>
      <c r="M666" s="1433">
        <v>180</v>
      </c>
      <c r="N666" s="1433">
        <v>188</v>
      </c>
      <c r="O666" s="1433">
        <v>195</v>
      </c>
      <c r="P666" s="1433">
        <v>196</v>
      </c>
      <c r="Q666" s="1433">
        <v>177</v>
      </c>
      <c r="R666" s="1433">
        <v>189</v>
      </c>
      <c r="S666" s="1433">
        <v>193</v>
      </c>
      <c r="T666" s="1433">
        <v>191</v>
      </c>
      <c r="U666" s="1433">
        <v>370</v>
      </c>
      <c r="V666" s="1438">
        <v>372</v>
      </c>
    </row>
    <row r="667" spans="1:22" ht="15" x14ac:dyDescent="0.25">
      <c r="A667" s="1298" t="s">
        <v>809</v>
      </c>
      <c r="B667" s="1290" t="s">
        <v>840</v>
      </c>
      <c r="C667" s="1290" t="s">
        <v>754</v>
      </c>
      <c r="D667" s="1433">
        <v>0</v>
      </c>
      <c r="E667" s="1433">
        <v>0</v>
      </c>
      <c r="F667" s="1433">
        <v>0</v>
      </c>
      <c r="G667" s="1433">
        <v>0</v>
      </c>
      <c r="H667" s="1433">
        <v>0</v>
      </c>
      <c r="I667" s="1433">
        <v>0</v>
      </c>
      <c r="J667" s="1433">
        <v>0</v>
      </c>
      <c r="K667" s="1433">
        <v>82</v>
      </c>
      <c r="L667" s="1433">
        <v>81</v>
      </c>
      <c r="M667" s="1433">
        <v>69</v>
      </c>
      <c r="N667" s="1433">
        <v>62</v>
      </c>
      <c r="O667" s="1433">
        <v>60</v>
      </c>
      <c r="P667" s="1433">
        <v>58</v>
      </c>
      <c r="Q667" s="1433">
        <v>52</v>
      </c>
      <c r="R667" s="1433">
        <v>52</v>
      </c>
      <c r="S667" s="1433">
        <v>46</v>
      </c>
      <c r="T667" s="1433">
        <v>38</v>
      </c>
      <c r="U667" s="1433">
        <v>78</v>
      </c>
      <c r="V667" s="1438">
        <v>85</v>
      </c>
    </row>
    <row r="668" spans="1:22" ht="15" x14ac:dyDescent="0.25">
      <c r="A668" s="1298" t="s">
        <v>809</v>
      </c>
      <c r="B668" s="1290" t="s">
        <v>841</v>
      </c>
      <c r="C668" s="1290" t="s">
        <v>49</v>
      </c>
      <c r="D668" s="1433">
        <v>0</v>
      </c>
      <c r="E668" s="1433">
        <v>0</v>
      </c>
      <c r="F668" s="1433">
        <v>0</v>
      </c>
      <c r="G668" s="1433">
        <v>0</v>
      </c>
      <c r="H668" s="1433">
        <v>0</v>
      </c>
      <c r="I668" s="1433">
        <v>0</v>
      </c>
      <c r="J668" s="1433">
        <v>0</v>
      </c>
      <c r="K668" s="1433">
        <v>64</v>
      </c>
      <c r="L668" s="1433">
        <v>71</v>
      </c>
      <c r="M668" s="1433">
        <v>89</v>
      </c>
      <c r="N668" s="1433">
        <v>105</v>
      </c>
      <c r="O668" s="1433">
        <v>108</v>
      </c>
      <c r="P668" s="1433">
        <v>116</v>
      </c>
      <c r="Q668" s="1433">
        <v>126</v>
      </c>
      <c r="R668" s="1433">
        <v>144</v>
      </c>
      <c r="S668" s="1433">
        <v>170</v>
      </c>
      <c r="T668" s="1433">
        <v>170</v>
      </c>
      <c r="U668" s="1433">
        <v>186</v>
      </c>
      <c r="V668" s="1438">
        <v>189</v>
      </c>
    </row>
    <row r="669" spans="1:22" ht="15" x14ac:dyDescent="0.25">
      <c r="A669" s="1298" t="s">
        <v>809</v>
      </c>
      <c r="B669" s="1290" t="s">
        <v>841</v>
      </c>
      <c r="C669" s="1290" t="s">
        <v>35</v>
      </c>
      <c r="D669" s="1433">
        <v>0</v>
      </c>
      <c r="E669" s="1433">
        <v>0</v>
      </c>
      <c r="F669" s="1433">
        <v>0</v>
      </c>
      <c r="G669" s="1433">
        <v>0</v>
      </c>
      <c r="H669" s="1433">
        <v>0</v>
      </c>
      <c r="I669" s="1433">
        <v>0</v>
      </c>
      <c r="J669" s="1433">
        <v>0</v>
      </c>
      <c r="K669" s="1433">
        <v>57</v>
      </c>
      <c r="L669" s="1433">
        <v>65</v>
      </c>
      <c r="M669" s="1433">
        <v>60</v>
      </c>
      <c r="N669" s="1433">
        <v>58</v>
      </c>
      <c r="O669" s="1433">
        <v>79</v>
      </c>
      <c r="P669" s="1433">
        <v>82</v>
      </c>
      <c r="Q669" s="1433">
        <v>71</v>
      </c>
      <c r="R669" s="1433">
        <v>90</v>
      </c>
      <c r="S669" s="1433">
        <v>68</v>
      </c>
      <c r="T669" s="1433">
        <v>86</v>
      </c>
      <c r="U669" s="1433">
        <v>72</v>
      </c>
      <c r="V669" s="1438">
        <v>66</v>
      </c>
    </row>
    <row r="670" spans="1:22" ht="15" x14ac:dyDescent="0.25">
      <c r="A670" s="1298" t="s">
        <v>809</v>
      </c>
      <c r="B670" s="1290" t="s">
        <v>841</v>
      </c>
      <c r="C670" s="1290" t="s">
        <v>36</v>
      </c>
      <c r="D670" s="1433">
        <v>0</v>
      </c>
      <c r="E670" s="1433">
        <v>0</v>
      </c>
      <c r="F670" s="1433">
        <v>0</v>
      </c>
      <c r="G670" s="1433">
        <v>0</v>
      </c>
      <c r="H670" s="1433">
        <v>0</v>
      </c>
      <c r="I670" s="1433">
        <v>0</v>
      </c>
      <c r="J670" s="1433">
        <v>0</v>
      </c>
      <c r="K670" s="1433">
        <v>3</v>
      </c>
      <c r="L670" s="1433">
        <v>3</v>
      </c>
      <c r="M670" s="1433">
        <v>3</v>
      </c>
      <c r="N670" s="1433">
        <v>3</v>
      </c>
      <c r="O670" s="1433">
        <v>3</v>
      </c>
      <c r="P670" s="1433">
        <v>3</v>
      </c>
      <c r="Q670" s="1433">
        <v>5</v>
      </c>
      <c r="R670" s="1433">
        <v>4</v>
      </c>
      <c r="S670" s="1433">
        <v>3</v>
      </c>
      <c r="T670" s="1433">
        <v>2</v>
      </c>
      <c r="U670" s="1433">
        <v>2</v>
      </c>
      <c r="V670" s="1438">
        <v>4</v>
      </c>
    </row>
    <row r="671" spans="1:22" ht="15" x14ac:dyDescent="0.25">
      <c r="A671" s="1298" t="s">
        <v>809</v>
      </c>
      <c r="B671" s="1290" t="s">
        <v>841</v>
      </c>
      <c r="C671" s="1290" t="s">
        <v>37</v>
      </c>
      <c r="D671" s="1433">
        <v>0</v>
      </c>
      <c r="E671" s="1433">
        <v>0</v>
      </c>
      <c r="F671" s="1433">
        <v>0</v>
      </c>
      <c r="G671" s="1433">
        <v>0</v>
      </c>
      <c r="H671" s="1433">
        <v>0</v>
      </c>
      <c r="I671" s="1433">
        <v>0</v>
      </c>
      <c r="J671" s="1433">
        <v>0</v>
      </c>
      <c r="K671" s="1433">
        <v>10</v>
      </c>
      <c r="L671" s="1433">
        <v>11</v>
      </c>
      <c r="M671" s="1433">
        <v>8</v>
      </c>
      <c r="N671" s="1433">
        <v>9</v>
      </c>
      <c r="O671" s="1433">
        <v>10</v>
      </c>
      <c r="P671" s="1433">
        <v>10</v>
      </c>
      <c r="Q671" s="1433">
        <v>10</v>
      </c>
      <c r="R671" s="1433">
        <v>11</v>
      </c>
      <c r="S671" s="1433">
        <v>10</v>
      </c>
      <c r="T671" s="1433">
        <v>11</v>
      </c>
      <c r="U671" s="1433">
        <v>12</v>
      </c>
      <c r="V671" s="1438">
        <v>11</v>
      </c>
    </row>
    <row r="672" spans="1:22" ht="15" x14ac:dyDescent="0.25">
      <c r="A672" s="1298" t="s">
        <v>809</v>
      </c>
      <c r="B672" s="1290" t="s">
        <v>841</v>
      </c>
      <c r="C672" s="1290" t="s">
        <v>38</v>
      </c>
      <c r="D672" s="1433">
        <v>0</v>
      </c>
      <c r="E672" s="1433">
        <v>0</v>
      </c>
      <c r="F672" s="1433">
        <v>0</v>
      </c>
      <c r="G672" s="1433">
        <v>0</v>
      </c>
      <c r="H672" s="1433">
        <v>0</v>
      </c>
      <c r="I672" s="1433">
        <v>0</v>
      </c>
      <c r="J672" s="1433">
        <v>0</v>
      </c>
      <c r="K672" s="1433">
        <v>2</v>
      </c>
      <c r="L672" s="1433">
        <v>2</v>
      </c>
      <c r="M672" s="1433">
        <v>2</v>
      </c>
      <c r="N672" s="1433">
        <v>2</v>
      </c>
      <c r="O672" s="1433">
        <v>2</v>
      </c>
      <c r="P672" s="1433">
        <v>2</v>
      </c>
      <c r="Q672" s="1433">
        <v>2</v>
      </c>
      <c r="R672" s="1433">
        <v>2</v>
      </c>
      <c r="S672" s="1433">
        <v>3</v>
      </c>
      <c r="T672" s="1433">
        <v>3</v>
      </c>
      <c r="U672" s="1433">
        <v>3</v>
      </c>
      <c r="V672" s="1438">
        <v>3</v>
      </c>
    </row>
    <row r="673" spans="1:22" ht="15" x14ac:dyDescent="0.25">
      <c r="A673" s="1298" t="s">
        <v>809</v>
      </c>
      <c r="B673" s="1290" t="s">
        <v>841</v>
      </c>
      <c r="C673" s="1290" t="s">
        <v>40</v>
      </c>
      <c r="D673" s="1433">
        <v>0</v>
      </c>
      <c r="E673" s="1433">
        <v>0</v>
      </c>
      <c r="F673" s="1433">
        <v>0</v>
      </c>
      <c r="G673" s="1433">
        <v>0</v>
      </c>
      <c r="H673" s="1433">
        <v>0</v>
      </c>
      <c r="I673" s="1433">
        <v>0</v>
      </c>
      <c r="J673" s="1433">
        <v>0</v>
      </c>
      <c r="K673" s="1433">
        <v>1</v>
      </c>
      <c r="L673" s="1433">
        <v>1</v>
      </c>
      <c r="M673" s="1433">
        <v>1</v>
      </c>
      <c r="N673" s="1433">
        <v>1</v>
      </c>
      <c r="O673" s="1433">
        <v>1</v>
      </c>
      <c r="P673" s="1433">
        <v>1</v>
      </c>
      <c r="Q673" s="1433">
        <v>1</v>
      </c>
      <c r="R673" s="1433">
        <v>1</v>
      </c>
      <c r="S673" s="1433">
        <v>1</v>
      </c>
      <c r="T673" s="1433">
        <v>1</v>
      </c>
      <c r="U673" s="1433">
        <v>1</v>
      </c>
      <c r="V673" s="1438">
        <v>1</v>
      </c>
    </row>
    <row r="674" spans="1:22" ht="15" x14ac:dyDescent="0.25">
      <c r="A674" s="1298" t="s">
        <v>809</v>
      </c>
      <c r="B674" s="1290" t="s">
        <v>841</v>
      </c>
      <c r="C674" s="1290" t="s">
        <v>59</v>
      </c>
      <c r="D674" s="1433">
        <v>0</v>
      </c>
      <c r="E674" s="1433">
        <v>0</v>
      </c>
      <c r="F674" s="1433">
        <v>0</v>
      </c>
      <c r="G674" s="1433">
        <v>0</v>
      </c>
      <c r="H674" s="1433">
        <v>0</v>
      </c>
      <c r="I674" s="1433">
        <v>0</v>
      </c>
      <c r="J674" s="1433">
        <v>0</v>
      </c>
      <c r="K674" s="1433">
        <v>137</v>
      </c>
      <c r="L674" s="1433">
        <v>153</v>
      </c>
      <c r="M674" s="1433">
        <v>163</v>
      </c>
      <c r="N674" s="1433">
        <v>178</v>
      </c>
      <c r="O674" s="1433">
        <v>203</v>
      </c>
      <c r="P674" s="1433">
        <v>214</v>
      </c>
      <c r="Q674" s="1433">
        <v>215</v>
      </c>
      <c r="R674" s="1433">
        <v>252</v>
      </c>
      <c r="S674" s="1433">
        <v>255</v>
      </c>
      <c r="T674" s="1433">
        <v>273</v>
      </c>
      <c r="U674" s="1433">
        <v>276</v>
      </c>
      <c r="V674" s="1438">
        <v>274</v>
      </c>
    </row>
    <row r="675" spans="1:22" ht="15" x14ac:dyDescent="0.25">
      <c r="A675" s="1298" t="s">
        <v>809</v>
      </c>
      <c r="B675" s="1290" t="s">
        <v>841</v>
      </c>
      <c r="C675" s="1290" t="s">
        <v>754</v>
      </c>
      <c r="D675" s="1433">
        <v>0</v>
      </c>
      <c r="E675" s="1433">
        <v>0</v>
      </c>
      <c r="F675" s="1433">
        <v>0</v>
      </c>
      <c r="G675" s="1433">
        <v>0</v>
      </c>
      <c r="H675" s="1433">
        <v>0</v>
      </c>
      <c r="I675" s="1433">
        <v>0</v>
      </c>
      <c r="J675" s="1433">
        <v>0</v>
      </c>
      <c r="K675" s="1433">
        <v>73</v>
      </c>
      <c r="L675" s="1433">
        <v>82</v>
      </c>
      <c r="M675" s="1433">
        <v>74</v>
      </c>
      <c r="N675" s="1433">
        <v>73</v>
      </c>
      <c r="O675" s="1433">
        <v>95</v>
      </c>
      <c r="P675" s="1433">
        <v>98</v>
      </c>
      <c r="Q675" s="1433">
        <v>89</v>
      </c>
      <c r="R675" s="1433">
        <v>108</v>
      </c>
      <c r="S675" s="1433">
        <v>85</v>
      </c>
      <c r="T675" s="1433">
        <v>103</v>
      </c>
      <c r="U675" s="1433">
        <v>90</v>
      </c>
      <c r="V675" s="1438">
        <v>85</v>
      </c>
    </row>
    <row r="676" spans="1:22" ht="15" x14ac:dyDescent="0.25">
      <c r="A676" s="1298" t="s">
        <v>809</v>
      </c>
      <c r="B676" s="1290" t="s">
        <v>842</v>
      </c>
      <c r="C676" s="1290" t="s">
        <v>49</v>
      </c>
      <c r="D676" s="1433">
        <v>0</v>
      </c>
      <c r="E676" s="1433">
        <v>0</v>
      </c>
      <c r="F676" s="1433">
        <v>0</v>
      </c>
      <c r="G676" s="1433">
        <v>0</v>
      </c>
      <c r="H676" s="1433">
        <v>0</v>
      </c>
      <c r="I676" s="1433">
        <v>0</v>
      </c>
      <c r="J676" s="1433">
        <v>0</v>
      </c>
      <c r="K676" s="1433">
        <v>186</v>
      </c>
      <c r="L676" s="1433">
        <v>206</v>
      </c>
      <c r="M676" s="1433">
        <v>236</v>
      </c>
      <c r="N676" s="1433">
        <v>252</v>
      </c>
      <c r="O676" s="1433">
        <v>279</v>
      </c>
      <c r="P676" s="1433">
        <v>311</v>
      </c>
      <c r="Q676" s="1433">
        <v>326</v>
      </c>
      <c r="R676" s="1433">
        <v>379</v>
      </c>
      <c r="S676" s="1433">
        <v>423</v>
      </c>
      <c r="T676" s="1433">
        <v>422</v>
      </c>
      <c r="U676" s="1433">
        <v>433</v>
      </c>
      <c r="V676" s="1438">
        <v>449</v>
      </c>
    </row>
    <row r="677" spans="1:22" ht="15" x14ac:dyDescent="0.25">
      <c r="A677" s="1298" t="s">
        <v>809</v>
      </c>
      <c r="B677" s="1290" t="s">
        <v>842</v>
      </c>
      <c r="C677" s="1290" t="s">
        <v>35</v>
      </c>
      <c r="D677" s="1433">
        <v>0</v>
      </c>
      <c r="E677" s="1433">
        <v>0</v>
      </c>
      <c r="F677" s="1433">
        <v>0</v>
      </c>
      <c r="G677" s="1433">
        <v>0</v>
      </c>
      <c r="H677" s="1433">
        <v>0</v>
      </c>
      <c r="I677" s="1433">
        <v>0</v>
      </c>
      <c r="J677" s="1433">
        <v>0</v>
      </c>
      <c r="K677" s="1433">
        <v>134</v>
      </c>
      <c r="L677" s="1433">
        <v>149</v>
      </c>
      <c r="M677" s="1433">
        <v>142</v>
      </c>
      <c r="N677" s="1433">
        <v>173</v>
      </c>
      <c r="O677" s="1433">
        <v>196</v>
      </c>
      <c r="P677" s="1433">
        <v>181</v>
      </c>
      <c r="Q677" s="1433">
        <v>153</v>
      </c>
      <c r="R677" s="1433">
        <v>133</v>
      </c>
      <c r="S677" s="1433">
        <v>94</v>
      </c>
      <c r="T677" s="1433">
        <v>87</v>
      </c>
      <c r="U677" s="1433">
        <v>77</v>
      </c>
      <c r="V677" s="1438">
        <v>63</v>
      </c>
    </row>
    <row r="678" spans="1:22" ht="15" x14ac:dyDescent="0.25">
      <c r="A678" s="1298" t="s">
        <v>809</v>
      </c>
      <c r="B678" s="1290" t="s">
        <v>842</v>
      </c>
      <c r="C678" s="1290" t="s">
        <v>36</v>
      </c>
      <c r="D678" s="1433">
        <v>0</v>
      </c>
      <c r="E678" s="1433">
        <v>0</v>
      </c>
      <c r="F678" s="1433">
        <v>0</v>
      </c>
      <c r="G678" s="1433">
        <v>0</v>
      </c>
      <c r="H678" s="1433">
        <v>0</v>
      </c>
      <c r="I678" s="1433">
        <v>0</v>
      </c>
      <c r="J678" s="1433">
        <v>0</v>
      </c>
      <c r="K678" s="1433">
        <v>17</v>
      </c>
      <c r="L678" s="1433">
        <v>16</v>
      </c>
      <c r="M678" s="1433">
        <v>15</v>
      </c>
      <c r="N678" s="1433">
        <v>12</v>
      </c>
      <c r="O678" s="1433">
        <v>14</v>
      </c>
      <c r="P678" s="1433">
        <v>16</v>
      </c>
      <c r="Q678" s="1433">
        <v>13</v>
      </c>
      <c r="R678" s="1433">
        <v>9</v>
      </c>
      <c r="S678" s="1433">
        <v>8</v>
      </c>
      <c r="T678" s="1433">
        <v>8</v>
      </c>
      <c r="U678" s="1433">
        <v>7</v>
      </c>
      <c r="V678" s="1438">
        <v>4</v>
      </c>
    </row>
    <row r="679" spans="1:22" ht="15" x14ac:dyDescent="0.25">
      <c r="A679" s="1298" t="s">
        <v>809</v>
      </c>
      <c r="B679" s="1290" t="s">
        <v>842</v>
      </c>
      <c r="C679" s="1290" t="s">
        <v>37</v>
      </c>
      <c r="D679" s="1433">
        <v>0</v>
      </c>
      <c r="E679" s="1433">
        <v>0</v>
      </c>
      <c r="F679" s="1433">
        <v>0</v>
      </c>
      <c r="G679" s="1433">
        <v>0</v>
      </c>
      <c r="H679" s="1433">
        <v>0</v>
      </c>
      <c r="I679" s="1433">
        <v>0</v>
      </c>
      <c r="J679" s="1433">
        <v>0</v>
      </c>
      <c r="K679" s="1433">
        <v>23</v>
      </c>
      <c r="L679" s="1433">
        <v>23</v>
      </c>
      <c r="M679" s="1433">
        <v>17</v>
      </c>
      <c r="N679" s="1433">
        <v>18</v>
      </c>
      <c r="O679" s="1433">
        <v>17</v>
      </c>
      <c r="P679" s="1433">
        <v>15</v>
      </c>
      <c r="Q679" s="1433">
        <v>15</v>
      </c>
      <c r="R679" s="1433">
        <v>15</v>
      </c>
      <c r="S679" s="1433">
        <v>13</v>
      </c>
      <c r="T679" s="1433">
        <v>13</v>
      </c>
      <c r="U679" s="1433">
        <v>12</v>
      </c>
      <c r="V679" s="1438">
        <v>16</v>
      </c>
    </row>
    <row r="680" spans="1:22" ht="15" x14ac:dyDescent="0.25">
      <c r="A680" s="1298" t="s">
        <v>809</v>
      </c>
      <c r="B680" s="1290" t="s">
        <v>842</v>
      </c>
      <c r="C680" s="1290" t="s">
        <v>38</v>
      </c>
      <c r="D680" s="1433">
        <v>0</v>
      </c>
      <c r="E680" s="1433">
        <v>0</v>
      </c>
      <c r="F680" s="1433">
        <v>0</v>
      </c>
      <c r="G680" s="1433">
        <v>0</v>
      </c>
      <c r="H680" s="1433">
        <v>0</v>
      </c>
      <c r="I680" s="1433">
        <v>0</v>
      </c>
      <c r="J680" s="1433">
        <v>0</v>
      </c>
      <c r="K680" s="1433">
        <v>10</v>
      </c>
      <c r="L680" s="1433">
        <v>10</v>
      </c>
      <c r="M680" s="1433">
        <v>10</v>
      </c>
      <c r="N680" s="1433">
        <v>10</v>
      </c>
      <c r="O680" s="1433">
        <v>11</v>
      </c>
      <c r="P680" s="1433">
        <v>6</v>
      </c>
      <c r="Q680" s="1433">
        <v>6</v>
      </c>
      <c r="R680" s="1433">
        <v>6</v>
      </c>
      <c r="S680" s="1433">
        <v>7</v>
      </c>
      <c r="T680" s="1433">
        <v>6</v>
      </c>
      <c r="U680" s="1433">
        <v>8</v>
      </c>
      <c r="V680" s="1438">
        <v>5</v>
      </c>
    </row>
    <row r="681" spans="1:22" ht="15" x14ac:dyDescent="0.25">
      <c r="A681" s="1298" t="s">
        <v>809</v>
      </c>
      <c r="B681" s="1290" t="s">
        <v>842</v>
      </c>
      <c r="C681" s="1290" t="s">
        <v>39</v>
      </c>
      <c r="D681" s="1433">
        <v>0</v>
      </c>
      <c r="E681" s="1433">
        <v>0</v>
      </c>
      <c r="F681" s="1433">
        <v>0</v>
      </c>
      <c r="G681" s="1433">
        <v>0</v>
      </c>
      <c r="H681" s="1433">
        <v>0</v>
      </c>
      <c r="I681" s="1433">
        <v>0</v>
      </c>
      <c r="J681" s="1433">
        <v>0</v>
      </c>
      <c r="K681" s="1433">
        <v>3</v>
      </c>
      <c r="L681" s="1433">
        <v>3</v>
      </c>
      <c r="M681" s="1433">
        <v>3</v>
      </c>
      <c r="N681" s="1433">
        <v>3</v>
      </c>
      <c r="O681" s="1433">
        <v>3</v>
      </c>
      <c r="P681" s="1433">
        <v>4</v>
      </c>
      <c r="Q681" s="1433">
        <v>4</v>
      </c>
      <c r="R681" s="1433">
        <v>4</v>
      </c>
      <c r="S681" s="1433">
        <v>4</v>
      </c>
      <c r="T681" s="1433">
        <v>4</v>
      </c>
      <c r="U681" s="1433">
        <v>3</v>
      </c>
      <c r="V681" s="1438">
        <v>2</v>
      </c>
    </row>
    <row r="682" spans="1:22" ht="15" x14ac:dyDescent="0.25">
      <c r="A682" s="1298" t="s">
        <v>809</v>
      </c>
      <c r="B682" s="1290" t="s">
        <v>842</v>
      </c>
      <c r="C682" s="1290" t="s">
        <v>40</v>
      </c>
      <c r="D682" s="1433">
        <v>0</v>
      </c>
      <c r="E682" s="1433">
        <v>0</v>
      </c>
      <c r="F682" s="1433">
        <v>0</v>
      </c>
      <c r="G682" s="1433">
        <v>0</v>
      </c>
      <c r="H682" s="1433">
        <v>0</v>
      </c>
      <c r="I682" s="1433">
        <v>0</v>
      </c>
      <c r="J682" s="1433">
        <v>0</v>
      </c>
      <c r="K682" s="1433">
        <v>3</v>
      </c>
      <c r="L682" s="1433">
        <v>3</v>
      </c>
      <c r="M682" s="1433">
        <v>3</v>
      </c>
      <c r="N682" s="1433">
        <v>3</v>
      </c>
      <c r="O682" s="1433">
        <v>3</v>
      </c>
      <c r="P682" s="1433">
        <v>2</v>
      </c>
      <c r="Q682" s="1433">
        <v>2</v>
      </c>
      <c r="R682" s="1433">
        <v>2</v>
      </c>
      <c r="S682" s="1433">
        <v>2</v>
      </c>
      <c r="T682" s="1433">
        <v>1</v>
      </c>
      <c r="U682" s="1433">
        <v>1</v>
      </c>
      <c r="V682" s="1438">
        <v>1</v>
      </c>
    </row>
    <row r="683" spans="1:22" ht="15" x14ac:dyDescent="0.25">
      <c r="A683" s="1298" t="s">
        <v>809</v>
      </c>
      <c r="B683" s="1290" t="s">
        <v>842</v>
      </c>
      <c r="C683" s="1290" t="s">
        <v>59</v>
      </c>
      <c r="D683" s="1433">
        <v>0</v>
      </c>
      <c r="E683" s="1433">
        <v>0</v>
      </c>
      <c r="F683" s="1433">
        <v>0</v>
      </c>
      <c r="G683" s="1433">
        <v>0</v>
      </c>
      <c r="H683" s="1433">
        <v>0</v>
      </c>
      <c r="I683" s="1433">
        <v>0</v>
      </c>
      <c r="J683" s="1433">
        <v>0</v>
      </c>
      <c r="K683" s="1433">
        <v>376</v>
      </c>
      <c r="L683" s="1433">
        <v>410</v>
      </c>
      <c r="M683" s="1433">
        <v>426</v>
      </c>
      <c r="N683" s="1433">
        <v>471</v>
      </c>
      <c r="O683" s="1433">
        <v>523</v>
      </c>
      <c r="P683" s="1433">
        <v>535</v>
      </c>
      <c r="Q683" s="1433">
        <v>519</v>
      </c>
      <c r="R683" s="1433">
        <v>548</v>
      </c>
      <c r="S683" s="1433">
        <v>551</v>
      </c>
      <c r="T683" s="1433">
        <v>541</v>
      </c>
      <c r="U683" s="1433">
        <v>541</v>
      </c>
      <c r="V683" s="1438">
        <v>540</v>
      </c>
    </row>
    <row r="684" spans="1:22" ht="15" x14ac:dyDescent="0.25">
      <c r="A684" s="1298" t="s">
        <v>809</v>
      </c>
      <c r="B684" s="1290" t="s">
        <v>842</v>
      </c>
      <c r="C684" s="1290" t="s">
        <v>754</v>
      </c>
      <c r="D684" s="1433">
        <v>0</v>
      </c>
      <c r="E684" s="1433">
        <v>0</v>
      </c>
      <c r="F684" s="1433">
        <v>0</v>
      </c>
      <c r="G684" s="1433">
        <v>0</v>
      </c>
      <c r="H684" s="1433">
        <v>0</v>
      </c>
      <c r="I684" s="1433">
        <v>0</v>
      </c>
      <c r="J684" s="1433">
        <v>0</v>
      </c>
      <c r="K684" s="1433">
        <v>190</v>
      </c>
      <c r="L684" s="1433">
        <v>204</v>
      </c>
      <c r="M684" s="1433">
        <v>190</v>
      </c>
      <c r="N684" s="1433">
        <v>219</v>
      </c>
      <c r="O684" s="1433">
        <v>244</v>
      </c>
      <c r="P684" s="1433">
        <v>224</v>
      </c>
      <c r="Q684" s="1433">
        <v>193</v>
      </c>
      <c r="R684" s="1433">
        <v>169</v>
      </c>
      <c r="S684" s="1433">
        <v>128</v>
      </c>
      <c r="T684" s="1433">
        <v>119</v>
      </c>
      <c r="U684" s="1433">
        <v>108</v>
      </c>
      <c r="V684" s="1438">
        <v>91</v>
      </c>
    </row>
    <row r="685" spans="1:22" ht="15" x14ac:dyDescent="0.25">
      <c r="A685" s="1298" t="s">
        <v>809</v>
      </c>
      <c r="B685" s="1290" t="s">
        <v>843</v>
      </c>
      <c r="C685" s="1290" t="s">
        <v>49</v>
      </c>
      <c r="D685" s="1433">
        <v>0</v>
      </c>
      <c r="E685" s="1433">
        <v>0</v>
      </c>
      <c r="F685" s="1433">
        <v>0</v>
      </c>
      <c r="G685" s="1433">
        <v>0</v>
      </c>
      <c r="H685" s="1433">
        <v>0</v>
      </c>
      <c r="I685" s="1433">
        <v>0</v>
      </c>
      <c r="J685" s="1433">
        <v>0</v>
      </c>
      <c r="K685" s="1433">
        <v>51</v>
      </c>
      <c r="L685" s="1433">
        <v>61</v>
      </c>
      <c r="M685" s="1433">
        <v>83</v>
      </c>
      <c r="N685" s="1433">
        <v>95</v>
      </c>
      <c r="O685" s="1433">
        <v>115</v>
      </c>
      <c r="P685" s="1433">
        <v>134</v>
      </c>
      <c r="Q685" s="1433">
        <v>145</v>
      </c>
      <c r="R685" s="1433">
        <v>165</v>
      </c>
      <c r="S685" s="1433">
        <v>199</v>
      </c>
      <c r="T685" s="1433">
        <v>209</v>
      </c>
      <c r="U685" s="1433">
        <v>204</v>
      </c>
      <c r="V685" s="1438">
        <v>229</v>
      </c>
    </row>
    <row r="686" spans="1:22" ht="15" x14ac:dyDescent="0.25">
      <c r="A686" s="1298" t="s">
        <v>809</v>
      </c>
      <c r="B686" s="1290" t="s">
        <v>843</v>
      </c>
      <c r="C686" s="1290" t="s">
        <v>35</v>
      </c>
      <c r="D686" s="1433">
        <v>0</v>
      </c>
      <c r="E686" s="1433">
        <v>0</v>
      </c>
      <c r="F686" s="1433">
        <v>0</v>
      </c>
      <c r="G686" s="1433">
        <v>0</v>
      </c>
      <c r="H686" s="1433">
        <v>0</v>
      </c>
      <c r="I686" s="1433">
        <v>0</v>
      </c>
      <c r="J686" s="1433">
        <v>0</v>
      </c>
      <c r="K686" s="1433">
        <v>86</v>
      </c>
      <c r="L686" s="1433">
        <v>96</v>
      </c>
      <c r="M686" s="1433">
        <v>88</v>
      </c>
      <c r="N686" s="1433">
        <v>83</v>
      </c>
      <c r="O686" s="1433">
        <v>93</v>
      </c>
      <c r="P686" s="1433">
        <v>103</v>
      </c>
      <c r="Q686" s="1433">
        <v>85</v>
      </c>
      <c r="R686" s="1433">
        <v>81</v>
      </c>
      <c r="S686" s="1433">
        <v>65</v>
      </c>
      <c r="T686" s="1433">
        <v>64</v>
      </c>
      <c r="U686" s="1433">
        <v>76</v>
      </c>
      <c r="V686" s="1438">
        <v>52</v>
      </c>
    </row>
    <row r="687" spans="1:22" ht="15" x14ac:dyDescent="0.25">
      <c r="A687" s="1298" t="s">
        <v>809</v>
      </c>
      <c r="B687" s="1290" t="s">
        <v>843</v>
      </c>
      <c r="C687" s="1290" t="s">
        <v>36</v>
      </c>
      <c r="D687" s="1433">
        <v>0</v>
      </c>
      <c r="E687" s="1433">
        <v>0</v>
      </c>
      <c r="F687" s="1433">
        <v>0</v>
      </c>
      <c r="G687" s="1433">
        <v>0</v>
      </c>
      <c r="H687" s="1433">
        <v>0</v>
      </c>
      <c r="I687" s="1433">
        <v>0</v>
      </c>
      <c r="J687" s="1433">
        <v>0</v>
      </c>
      <c r="K687" s="1433">
        <v>6</v>
      </c>
      <c r="L687" s="1433">
        <v>6</v>
      </c>
      <c r="M687" s="1433">
        <v>5</v>
      </c>
      <c r="N687" s="1433">
        <v>5</v>
      </c>
      <c r="O687" s="1433">
        <v>4</v>
      </c>
      <c r="P687" s="1433">
        <v>4</v>
      </c>
      <c r="Q687" s="1433">
        <v>5</v>
      </c>
      <c r="R687" s="1433">
        <v>5</v>
      </c>
      <c r="S687" s="1433">
        <v>4</v>
      </c>
      <c r="T687" s="1433">
        <v>6</v>
      </c>
      <c r="U687" s="1433">
        <v>5</v>
      </c>
      <c r="V687" s="1438">
        <v>4</v>
      </c>
    </row>
    <row r="688" spans="1:22" ht="15" x14ac:dyDescent="0.25">
      <c r="A688" s="1298" t="s">
        <v>809</v>
      </c>
      <c r="B688" s="1290" t="s">
        <v>843</v>
      </c>
      <c r="C688" s="1290" t="s">
        <v>37</v>
      </c>
      <c r="D688" s="1433">
        <v>0</v>
      </c>
      <c r="E688" s="1433">
        <v>0</v>
      </c>
      <c r="F688" s="1433">
        <v>0</v>
      </c>
      <c r="G688" s="1433">
        <v>0</v>
      </c>
      <c r="H688" s="1433">
        <v>0</v>
      </c>
      <c r="I688" s="1433">
        <v>0</v>
      </c>
      <c r="J688" s="1433">
        <v>0</v>
      </c>
      <c r="K688" s="1433">
        <v>10</v>
      </c>
      <c r="L688" s="1433">
        <v>11</v>
      </c>
      <c r="M688" s="1433">
        <v>9</v>
      </c>
      <c r="N688" s="1433">
        <v>8</v>
      </c>
      <c r="O688" s="1433">
        <v>9</v>
      </c>
      <c r="P688" s="1433">
        <v>7</v>
      </c>
      <c r="Q688" s="1433">
        <v>7</v>
      </c>
      <c r="R688" s="1433">
        <v>8</v>
      </c>
      <c r="S688" s="1433">
        <v>7</v>
      </c>
      <c r="T688" s="1433">
        <v>7</v>
      </c>
      <c r="U688" s="1433">
        <v>5</v>
      </c>
      <c r="V688" s="1438">
        <v>6</v>
      </c>
    </row>
    <row r="689" spans="1:22" ht="15" x14ac:dyDescent="0.25">
      <c r="A689" s="1298" t="s">
        <v>809</v>
      </c>
      <c r="B689" s="1290" t="s">
        <v>843</v>
      </c>
      <c r="C689" s="1290" t="s">
        <v>38</v>
      </c>
      <c r="D689" s="1433">
        <v>0</v>
      </c>
      <c r="E689" s="1433">
        <v>0</v>
      </c>
      <c r="F689" s="1433">
        <v>0</v>
      </c>
      <c r="G689" s="1433">
        <v>0</v>
      </c>
      <c r="H689" s="1433">
        <v>0</v>
      </c>
      <c r="I689" s="1433">
        <v>0</v>
      </c>
      <c r="J689" s="1433">
        <v>0</v>
      </c>
      <c r="K689" s="1433">
        <v>1</v>
      </c>
      <c r="L689" s="1433">
        <v>1</v>
      </c>
      <c r="M689" s="1433">
        <v>1</v>
      </c>
      <c r="N689" s="1433">
        <v>2</v>
      </c>
      <c r="O689" s="1433">
        <v>2</v>
      </c>
      <c r="P689" s="1433">
        <v>3</v>
      </c>
      <c r="Q689" s="1433">
        <v>3</v>
      </c>
      <c r="R689" s="1433">
        <v>5</v>
      </c>
      <c r="S689" s="1433">
        <v>5</v>
      </c>
      <c r="T689" s="1433">
        <v>5</v>
      </c>
      <c r="U689" s="1433">
        <v>4</v>
      </c>
      <c r="V689" s="1438">
        <v>4</v>
      </c>
    </row>
    <row r="690" spans="1:22" ht="15" x14ac:dyDescent="0.25">
      <c r="A690" s="1298" t="s">
        <v>809</v>
      </c>
      <c r="B690" s="1290" t="s">
        <v>843</v>
      </c>
      <c r="C690" s="1290" t="s">
        <v>39</v>
      </c>
      <c r="D690" s="1433">
        <v>0</v>
      </c>
      <c r="E690" s="1433">
        <v>0</v>
      </c>
      <c r="F690" s="1433">
        <v>0</v>
      </c>
      <c r="G690" s="1433">
        <v>0</v>
      </c>
      <c r="H690" s="1433">
        <v>0</v>
      </c>
      <c r="I690" s="1433">
        <v>0</v>
      </c>
      <c r="J690" s="1433">
        <v>0</v>
      </c>
      <c r="K690" s="1433">
        <v>2</v>
      </c>
      <c r="L690" s="1433">
        <v>2</v>
      </c>
      <c r="M690" s="1433">
        <v>2</v>
      </c>
      <c r="N690" s="1433">
        <v>2</v>
      </c>
      <c r="O690" s="1433">
        <v>2</v>
      </c>
      <c r="P690" s="1433">
        <v>2</v>
      </c>
      <c r="Q690" s="1433">
        <v>2</v>
      </c>
      <c r="R690" s="1433">
        <v>3</v>
      </c>
      <c r="S690" s="1433">
        <v>4</v>
      </c>
      <c r="T690" s="1433">
        <v>4</v>
      </c>
      <c r="U690" s="1433">
        <v>4</v>
      </c>
      <c r="V690" s="1438">
        <v>4</v>
      </c>
    </row>
    <row r="691" spans="1:22" ht="15" x14ac:dyDescent="0.25">
      <c r="A691" s="1298" t="s">
        <v>809</v>
      </c>
      <c r="B691" s="1290" t="s">
        <v>843</v>
      </c>
      <c r="C691" s="1290" t="s">
        <v>40</v>
      </c>
      <c r="D691" s="1433">
        <v>0</v>
      </c>
      <c r="E691" s="1433">
        <v>0</v>
      </c>
      <c r="F691" s="1433">
        <v>0</v>
      </c>
      <c r="G691" s="1433">
        <v>0</v>
      </c>
      <c r="H691" s="1433">
        <v>0</v>
      </c>
      <c r="I691" s="1433">
        <v>0</v>
      </c>
      <c r="J691" s="1433">
        <v>0</v>
      </c>
      <c r="K691" s="1433">
        <v>1</v>
      </c>
      <c r="L691" s="1433">
        <v>1</v>
      </c>
      <c r="M691" s="1433">
        <v>1</v>
      </c>
      <c r="N691" s="1433">
        <v>1</v>
      </c>
      <c r="O691" s="1433">
        <v>1</v>
      </c>
      <c r="P691" s="1433">
        <v>1</v>
      </c>
      <c r="Q691" s="1433">
        <v>1</v>
      </c>
      <c r="R691" s="1433">
        <v>1</v>
      </c>
      <c r="S691" s="1433">
        <v>1</v>
      </c>
      <c r="T691" s="1433">
        <v>1</v>
      </c>
      <c r="U691" s="1433">
        <v>1</v>
      </c>
      <c r="V691" s="1438">
        <v>1</v>
      </c>
    </row>
    <row r="692" spans="1:22" ht="15" x14ac:dyDescent="0.25">
      <c r="A692" s="1298" t="s">
        <v>809</v>
      </c>
      <c r="B692" s="1290" t="s">
        <v>843</v>
      </c>
      <c r="C692" s="1290" t="s">
        <v>59</v>
      </c>
      <c r="D692" s="1433">
        <v>0</v>
      </c>
      <c r="E692" s="1433">
        <v>0</v>
      </c>
      <c r="F692" s="1433">
        <v>0</v>
      </c>
      <c r="G692" s="1433">
        <v>0</v>
      </c>
      <c r="H692" s="1433">
        <v>0</v>
      </c>
      <c r="I692" s="1433">
        <v>0</v>
      </c>
      <c r="J692" s="1433">
        <v>0</v>
      </c>
      <c r="K692" s="1433">
        <v>157</v>
      </c>
      <c r="L692" s="1433">
        <v>178</v>
      </c>
      <c r="M692" s="1433">
        <v>189</v>
      </c>
      <c r="N692" s="1433">
        <v>196</v>
      </c>
      <c r="O692" s="1433">
        <v>226</v>
      </c>
      <c r="P692" s="1433">
        <v>254</v>
      </c>
      <c r="Q692" s="1433">
        <v>248</v>
      </c>
      <c r="R692" s="1433">
        <v>268</v>
      </c>
      <c r="S692" s="1433">
        <v>285</v>
      </c>
      <c r="T692" s="1433">
        <v>296</v>
      </c>
      <c r="U692" s="1433">
        <v>299</v>
      </c>
      <c r="V692" s="1438">
        <v>300</v>
      </c>
    </row>
    <row r="693" spans="1:22" ht="15" x14ac:dyDescent="0.25">
      <c r="A693" s="1298" t="s">
        <v>809</v>
      </c>
      <c r="B693" s="1290" t="s">
        <v>843</v>
      </c>
      <c r="C693" s="1290" t="s">
        <v>754</v>
      </c>
      <c r="D693" s="1433">
        <v>0</v>
      </c>
      <c r="E693" s="1433">
        <v>0</v>
      </c>
      <c r="F693" s="1433">
        <v>0</v>
      </c>
      <c r="G693" s="1433">
        <v>0</v>
      </c>
      <c r="H693" s="1433">
        <v>0</v>
      </c>
      <c r="I693" s="1433">
        <v>0</v>
      </c>
      <c r="J693" s="1433">
        <v>0</v>
      </c>
      <c r="K693" s="1433">
        <v>106</v>
      </c>
      <c r="L693" s="1433">
        <v>117</v>
      </c>
      <c r="M693" s="1433">
        <v>106</v>
      </c>
      <c r="N693" s="1433">
        <v>101</v>
      </c>
      <c r="O693" s="1433">
        <v>111</v>
      </c>
      <c r="P693" s="1433">
        <v>120</v>
      </c>
      <c r="Q693" s="1433">
        <v>103</v>
      </c>
      <c r="R693" s="1433">
        <v>103</v>
      </c>
      <c r="S693" s="1433">
        <v>86</v>
      </c>
      <c r="T693" s="1433">
        <v>87</v>
      </c>
      <c r="U693" s="1433">
        <v>95</v>
      </c>
      <c r="V693" s="1438">
        <v>71</v>
      </c>
    </row>
    <row r="694" spans="1:22" ht="15" x14ac:dyDescent="0.25">
      <c r="A694" s="1298" t="s">
        <v>809</v>
      </c>
      <c r="B694" s="1290" t="s">
        <v>844</v>
      </c>
      <c r="C694" s="1290" t="s">
        <v>49</v>
      </c>
      <c r="D694" s="1433">
        <v>0</v>
      </c>
      <c r="E694" s="1433">
        <v>0</v>
      </c>
      <c r="F694" s="1433">
        <v>0</v>
      </c>
      <c r="G694" s="1433">
        <v>0</v>
      </c>
      <c r="H694" s="1433">
        <v>0</v>
      </c>
      <c r="I694" s="1433">
        <v>0</v>
      </c>
      <c r="J694" s="1433">
        <v>0</v>
      </c>
      <c r="K694" s="1433">
        <v>99</v>
      </c>
      <c r="L694" s="1433">
        <v>116</v>
      </c>
      <c r="M694" s="1433">
        <v>143</v>
      </c>
      <c r="N694" s="1433">
        <v>169</v>
      </c>
      <c r="O694" s="1433">
        <v>192</v>
      </c>
      <c r="P694" s="1433">
        <v>223</v>
      </c>
      <c r="Q694" s="1433">
        <v>232</v>
      </c>
      <c r="R694" s="1433">
        <v>274</v>
      </c>
      <c r="S694" s="1433">
        <v>289</v>
      </c>
      <c r="T694" s="1433">
        <v>289</v>
      </c>
      <c r="U694" s="1433">
        <v>290</v>
      </c>
      <c r="V694" s="1438">
        <v>293</v>
      </c>
    </row>
    <row r="695" spans="1:22" ht="15" x14ac:dyDescent="0.25">
      <c r="A695" s="1298" t="s">
        <v>809</v>
      </c>
      <c r="B695" s="1290" t="s">
        <v>844</v>
      </c>
      <c r="C695" s="1290" t="s">
        <v>35</v>
      </c>
      <c r="D695" s="1433">
        <v>0</v>
      </c>
      <c r="E695" s="1433">
        <v>0</v>
      </c>
      <c r="F695" s="1433">
        <v>0</v>
      </c>
      <c r="G695" s="1433">
        <v>0</v>
      </c>
      <c r="H695" s="1433">
        <v>0</v>
      </c>
      <c r="I695" s="1433">
        <v>0</v>
      </c>
      <c r="J695" s="1433">
        <v>0</v>
      </c>
      <c r="K695" s="1433">
        <v>108</v>
      </c>
      <c r="L695" s="1433">
        <v>120</v>
      </c>
      <c r="M695" s="1433">
        <v>108</v>
      </c>
      <c r="N695" s="1433">
        <v>106</v>
      </c>
      <c r="O695" s="1433">
        <v>110</v>
      </c>
      <c r="P695" s="1433">
        <v>87</v>
      </c>
      <c r="Q695" s="1433">
        <v>71</v>
      </c>
      <c r="R695" s="1433">
        <v>47</v>
      </c>
      <c r="S695" s="1433">
        <v>40</v>
      </c>
      <c r="T695" s="1433">
        <v>39</v>
      </c>
      <c r="U695" s="1433">
        <v>26</v>
      </c>
      <c r="V695" s="1438">
        <v>7</v>
      </c>
    </row>
    <row r="696" spans="1:22" ht="15" x14ac:dyDescent="0.25">
      <c r="A696" s="1298" t="s">
        <v>809</v>
      </c>
      <c r="B696" s="1290" t="s">
        <v>844</v>
      </c>
      <c r="C696" s="1290" t="s">
        <v>36</v>
      </c>
      <c r="D696" s="1433">
        <v>0</v>
      </c>
      <c r="E696" s="1433">
        <v>0</v>
      </c>
      <c r="F696" s="1433">
        <v>0</v>
      </c>
      <c r="G696" s="1433">
        <v>0</v>
      </c>
      <c r="H696" s="1433">
        <v>0</v>
      </c>
      <c r="I696" s="1433">
        <v>0</v>
      </c>
      <c r="J696" s="1433">
        <v>0</v>
      </c>
      <c r="K696" s="1433">
        <v>3</v>
      </c>
      <c r="L696" s="1433">
        <v>3</v>
      </c>
      <c r="M696" s="1433">
        <v>5</v>
      </c>
      <c r="N696" s="1433">
        <v>5</v>
      </c>
      <c r="O696" s="1433">
        <v>5</v>
      </c>
      <c r="P696" s="1433">
        <v>6</v>
      </c>
      <c r="Q696" s="1433">
        <v>6</v>
      </c>
      <c r="R696" s="1433">
        <v>4</v>
      </c>
      <c r="S696" s="1433">
        <v>1</v>
      </c>
      <c r="T696" s="1433">
        <v>1</v>
      </c>
      <c r="U696" s="1433">
        <v>0</v>
      </c>
      <c r="V696" s="1438">
        <v>0</v>
      </c>
    </row>
    <row r="697" spans="1:22" ht="15" x14ac:dyDescent="0.25">
      <c r="A697" s="1298" t="s">
        <v>809</v>
      </c>
      <c r="B697" s="1290" t="s">
        <v>844</v>
      </c>
      <c r="C697" s="1290" t="s">
        <v>37</v>
      </c>
      <c r="D697" s="1433">
        <v>0</v>
      </c>
      <c r="E697" s="1433">
        <v>0</v>
      </c>
      <c r="F697" s="1433">
        <v>0</v>
      </c>
      <c r="G697" s="1433">
        <v>0</v>
      </c>
      <c r="H697" s="1433">
        <v>0</v>
      </c>
      <c r="I697" s="1433">
        <v>0</v>
      </c>
      <c r="J697" s="1433">
        <v>0</v>
      </c>
      <c r="K697" s="1433">
        <v>15</v>
      </c>
      <c r="L697" s="1433">
        <v>15</v>
      </c>
      <c r="M697" s="1433">
        <v>6</v>
      </c>
      <c r="N697" s="1433">
        <v>5</v>
      </c>
      <c r="O697" s="1433">
        <v>5</v>
      </c>
      <c r="P697" s="1433">
        <v>3</v>
      </c>
      <c r="Q697" s="1433">
        <v>3</v>
      </c>
      <c r="R697" s="1433">
        <v>3</v>
      </c>
      <c r="S697" s="1433">
        <v>2</v>
      </c>
      <c r="T697" s="1433">
        <v>2</v>
      </c>
      <c r="U697" s="1433">
        <v>2</v>
      </c>
      <c r="V697" s="1438">
        <v>2</v>
      </c>
    </row>
    <row r="698" spans="1:22" ht="15" x14ac:dyDescent="0.25">
      <c r="A698" s="1298" t="s">
        <v>809</v>
      </c>
      <c r="B698" s="1290" t="s">
        <v>844</v>
      </c>
      <c r="C698" s="1290" t="s">
        <v>38</v>
      </c>
      <c r="D698" s="1433">
        <v>0</v>
      </c>
      <c r="E698" s="1433">
        <v>0</v>
      </c>
      <c r="F698" s="1433">
        <v>0</v>
      </c>
      <c r="G698" s="1433">
        <v>0</v>
      </c>
      <c r="H698" s="1433">
        <v>0</v>
      </c>
      <c r="I698" s="1433">
        <v>0</v>
      </c>
      <c r="J698" s="1433">
        <v>0</v>
      </c>
      <c r="K698" s="1433">
        <v>3</v>
      </c>
      <c r="L698" s="1433">
        <v>3</v>
      </c>
      <c r="M698" s="1433">
        <v>3</v>
      </c>
      <c r="N698" s="1433">
        <v>3</v>
      </c>
      <c r="O698" s="1433">
        <v>3</v>
      </c>
      <c r="P698" s="1433">
        <v>2</v>
      </c>
      <c r="Q698" s="1433">
        <v>2</v>
      </c>
      <c r="R698" s="1433">
        <v>2</v>
      </c>
      <c r="S698" s="1433">
        <v>2</v>
      </c>
      <c r="T698" s="1433">
        <v>2</v>
      </c>
      <c r="U698" s="1433">
        <v>2</v>
      </c>
      <c r="V698" s="1438">
        <v>0</v>
      </c>
    </row>
    <row r="699" spans="1:22" ht="15" x14ac:dyDescent="0.25">
      <c r="A699" s="1298" t="s">
        <v>809</v>
      </c>
      <c r="B699" s="1290" t="s">
        <v>844</v>
      </c>
      <c r="C699" s="1290" t="s">
        <v>39</v>
      </c>
      <c r="D699" s="1433">
        <v>0</v>
      </c>
      <c r="E699" s="1433">
        <v>0</v>
      </c>
      <c r="F699" s="1433">
        <v>0</v>
      </c>
      <c r="G699" s="1433">
        <v>0</v>
      </c>
      <c r="H699" s="1433">
        <v>0</v>
      </c>
      <c r="I699" s="1433">
        <v>0</v>
      </c>
      <c r="J699" s="1433">
        <v>0</v>
      </c>
      <c r="K699" s="1433">
        <v>0</v>
      </c>
      <c r="L699" s="1433">
        <v>0</v>
      </c>
      <c r="M699" s="1433">
        <v>0</v>
      </c>
      <c r="N699" s="1433">
        <v>0</v>
      </c>
      <c r="O699" s="1433">
        <v>0</v>
      </c>
      <c r="P699" s="1433">
        <v>0</v>
      </c>
      <c r="Q699" s="1433">
        <v>0</v>
      </c>
      <c r="R699" s="1433">
        <v>0</v>
      </c>
      <c r="S699" s="1433">
        <v>0</v>
      </c>
      <c r="T699" s="1433">
        <v>0</v>
      </c>
      <c r="U699" s="1433">
        <v>0</v>
      </c>
      <c r="V699" s="1438">
        <v>1</v>
      </c>
    </row>
    <row r="700" spans="1:22" ht="15" x14ac:dyDescent="0.25">
      <c r="A700" s="1298" t="s">
        <v>809</v>
      </c>
      <c r="B700" s="1290" t="s">
        <v>844</v>
      </c>
      <c r="C700" s="1290" t="s">
        <v>40</v>
      </c>
      <c r="D700" s="1433">
        <v>0</v>
      </c>
      <c r="E700" s="1433">
        <v>0</v>
      </c>
      <c r="F700" s="1433">
        <v>0</v>
      </c>
      <c r="G700" s="1433">
        <v>0</v>
      </c>
      <c r="H700" s="1433">
        <v>0</v>
      </c>
      <c r="I700" s="1433">
        <v>0</v>
      </c>
      <c r="J700" s="1433">
        <v>0</v>
      </c>
      <c r="K700" s="1433">
        <v>1</v>
      </c>
      <c r="L700" s="1433">
        <v>1</v>
      </c>
      <c r="M700" s="1433">
        <v>1</v>
      </c>
      <c r="N700" s="1433">
        <v>1</v>
      </c>
      <c r="O700" s="1433">
        <v>1</v>
      </c>
      <c r="P700" s="1433">
        <v>1</v>
      </c>
      <c r="Q700" s="1433">
        <v>1</v>
      </c>
      <c r="R700" s="1433">
        <v>1</v>
      </c>
      <c r="S700" s="1433">
        <v>1</v>
      </c>
      <c r="T700" s="1433">
        <v>1</v>
      </c>
      <c r="U700" s="1433">
        <v>1</v>
      </c>
      <c r="V700" s="1438">
        <v>0</v>
      </c>
    </row>
    <row r="701" spans="1:22" ht="15" x14ac:dyDescent="0.25">
      <c r="A701" s="1298" t="s">
        <v>809</v>
      </c>
      <c r="B701" s="1290" t="s">
        <v>844</v>
      </c>
      <c r="C701" s="1290" t="s">
        <v>59</v>
      </c>
      <c r="D701" s="1433">
        <v>0</v>
      </c>
      <c r="E701" s="1433">
        <v>0</v>
      </c>
      <c r="F701" s="1433">
        <v>0</v>
      </c>
      <c r="G701" s="1433">
        <v>0</v>
      </c>
      <c r="H701" s="1433">
        <v>0</v>
      </c>
      <c r="I701" s="1433">
        <v>0</v>
      </c>
      <c r="J701" s="1433">
        <v>0</v>
      </c>
      <c r="K701" s="1433">
        <v>229</v>
      </c>
      <c r="L701" s="1433">
        <v>258</v>
      </c>
      <c r="M701" s="1433">
        <v>266</v>
      </c>
      <c r="N701" s="1433">
        <v>289</v>
      </c>
      <c r="O701" s="1433">
        <v>316</v>
      </c>
      <c r="P701" s="1433">
        <v>322</v>
      </c>
      <c r="Q701" s="1433">
        <v>315</v>
      </c>
      <c r="R701" s="1433">
        <v>331</v>
      </c>
      <c r="S701" s="1433">
        <v>335</v>
      </c>
      <c r="T701" s="1433">
        <v>334</v>
      </c>
      <c r="U701" s="1433">
        <v>321</v>
      </c>
      <c r="V701" s="1438">
        <v>303</v>
      </c>
    </row>
    <row r="702" spans="1:22" ht="15" x14ac:dyDescent="0.25">
      <c r="A702" s="1298" t="s">
        <v>809</v>
      </c>
      <c r="B702" s="1290" t="s">
        <v>844</v>
      </c>
      <c r="C702" s="1290" t="s">
        <v>754</v>
      </c>
      <c r="D702" s="1433">
        <v>0</v>
      </c>
      <c r="E702" s="1433">
        <v>0</v>
      </c>
      <c r="F702" s="1433">
        <v>0</v>
      </c>
      <c r="G702" s="1433">
        <v>0</v>
      </c>
      <c r="H702" s="1433">
        <v>0</v>
      </c>
      <c r="I702" s="1433">
        <v>0</v>
      </c>
      <c r="J702" s="1433">
        <v>0</v>
      </c>
      <c r="K702" s="1433">
        <v>130</v>
      </c>
      <c r="L702" s="1433">
        <v>142</v>
      </c>
      <c r="M702" s="1433">
        <v>123</v>
      </c>
      <c r="N702" s="1433">
        <v>120</v>
      </c>
      <c r="O702" s="1433">
        <v>124</v>
      </c>
      <c r="P702" s="1433">
        <v>99</v>
      </c>
      <c r="Q702" s="1433">
        <v>83</v>
      </c>
      <c r="R702" s="1433">
        <v>57</v>
      </c>
      <c r="S702" s="1433">
        <v>46</v>
      </c>
      <c r="T702" s="1433">
        <v>45</v>
      </c>
      <c r="U702" s="1433">
        <v>31</v>
      </c>
      <c r="V702" s="1438">
        <v>10</v>
      </c>
    </row>
    <row r="703" spans="1:22" ht="15" x14ac:dyDescent="0.25">
      <c r="A703" s="1298" t="s">
        <v>809</v>
      </c>
      <c r="B703" s="1290" t="s">
        <v>845</v>
      </c>
      <c r="C703" s="1290" t="s">
        <v>49</v>
      </c>
      <c r="D703" s="1433">
        <v>0</v>
      </c>
      <c r="E703" s="1433">
        <v>0</v>
      </c>
      <c r="F703" s="1433">
        <v>0</v>
      </c>
      <c r="G703" s="1433">
        <v>0</v>
      </c>
      <c r="H703" s="1433">
        <v>0</v>
      </c>
      <c r="I703" s="1433">
        <v>0</v>
      </c>
      <c r="J703" s="1433">
        <v>0</v>
      </c>
      <c r="K703" s="1433">
        <v>34</v>
      </c>
      <c r="L703" s="1433">
        <v>42</v>
      </c>
      <c r="M703" s="1433">
        <v>42</v>
      </c>
      <c r="N703" s="1433">
        <v>56</v>
      </c>
      <c r="O703" s="1433">
        <v>75</v>
      </c>
      <c r="P703" s="1433">
        <v>95</v>
      </c>
      <c r="Q703" s="1433">
        <v>106</v>
      </c>
      <c r="R703" s="1433">
        <v>156</v>
      </c>
      <c r="S703" s="1433">
        <v>178</v>
      </c>
      <c r="T703" s="1433">
        <v>188</v>
      </c>
      <c r="U703" s="1433">
        <v>198</v>
      </c>
      <c r="V703" s="1438">
        <v>212</v>
      </c>
    </row>
    <row r="704" spans="1:22" ht="15" x14ac:dyDescent="0.25">
      <c r="A704" s="1298" t="s">
        <v>809</v>
      </c>
      <c r="B704" s="1290" t="s">
        <v>845</v>
      </c>
      <c r="C704" s="1290" t="s">
        <v>35</v>
      </c>
      <c r="D704" s="1433">
        <v>0</v>
      </c>
      <c r="E704" s="1433">
        <v>0</v>
      </c>
      <c r="F704" s="1433">
        <v>0</v>
      </c>
      <c r="G704" s="1433">
        <v>0</v>
      </c>
      <c r="H704" s="1433">
        <v>0</v>
      </c>
      <c r="I704" s="1433">
        <v>0</v>
      </c>
      <c r="J704" s="1433">
        <v>0</v>
      </c>
      <c r="K704" s="1433">
        <v>86</v>
      </c>
      <c r="L704" s="1433">
        <v>98</v>
      </c>
      <c r="M704" s="1433">
        <v>92</v>
      </c>
      <c r="N704" s="1433">
        <v>120</v>
      </c>
      <c r="O704" s="1433">
        <v>128</v>
      </c>
      <c r="P704" s="1433">
        <v>123</v>
      </c>
      <c r="Q704" s="1433">
        <v>112</v>
      </c>
      <c r="R704" s="1433">
        <v>76</v>
      </c>
      <c r="S704" s="1433">
        <v>60</v>
      </c>
      <c r="T704" s="1433">
        <v>67</v>
      </c>
      <c r="U704" s="1433">
        <v>69</v>
      </c>
      <c r="V704" s="1438">
        <v>69</v>
      </c>
    </row>
    <row r="705" spans="1:22" ht="15" x14ac:dyDescent="0.25">
      <c r="A705" s="1298" t="s">
        <v>809</v>
      </c>
      <c r="B705" s="1290" t="s">
        <v>845</v>
      </c>
      <c r="C705" s="1290" t="s">
        <v>36</v>
      </c>
      <c r="D705" s="1433">
        <v>0</v>
      </c>
      <c r="E705" s="1433">
        <v>0</v>
      </c>
      <c r="F705" s="1433">
        <v>0</v>
      </c>
      <c r="G705" s="1433">
        <v>0</v>
      </c>
      <c r="H705" s="1433">
        <v>0</v>
      </c>
      <c r="I705" s="1433">
        <v>0</v>
      </c>
      <c r="J705" s="1433">
        <v>0</v>
      </c>
      <c r="K705" s="1433">
        <v>8</v>
      </c>
      <c r="L705" s="1433">
        <v>7</v>
      </c>
      <c r="M705" s="1433">
        <v>7</v>
      </c>
      <c r="N705" s="1433">
        <v>8</v>
      </c>
      <c r="O705" s="1433">
        <v>4</v>
      </c>
      <c r="P705" s="1433">
        <v>6</v>
      </c>
      <c r="Q705" s="1433">
        <v>6</v>
      </c>
      <c r="R705" s="1433">
        <v>6</v>
      </c>
      <c r="S705" s="1433">
        <v>4</v>
      </c>
      <c r="T705" s="1433">
        <v>4</v>
      </c>
      <c r="U705" s="1433">
        <v>6</v>
      </c>
      <c r="V705" s="1438">
        <v>6</v>
      </c>
    </row>
    <row r="706" spans="1:22" ht="15" x14ac:dyDescent="0.25">
      <c r="A706" s="1298" t="s">
        <v>809</v>
      </c>
      <c r="B706" s="1290" t="s">
        <v>845</v>
      </c>
      <c r="C706" s="1290" t="s">
        <v>37</v>
      </c>
      <c r="D706" s="1433">
        <v>0</v>
      </c>
      <c r="E706" s="1433">
        <v>0</v>
      </c>
      <c r="F706" s="1433">
        <v>0</v>
      </c>
      <c r="G706" s="1433">
        <v>0</v>
      </c>
      <c r="H706" s="1433">
        <v>0</v>
      </c>
      <c r="I706" s="1433">
        <v>0</v>
      </c>
      <c r="J706" s="1433">
        <v>0</v>
      </c>
      <c r="K706" s="1433">
        <v>11</v>
      </c>
      <c r="L706" s="1433">
        <v>9</v>
      </c>
      <c r="M706" s="1433">
        <v>8</v>
      </c>
      <c r="N706" s="1433">
        <v>11</v>
      </c>
      <c r="O706" s="1433">
        <v>14</v>
      </c>
      <c r="P706" s="1433">
        <v>13</v>
      </c>
      <c r="Q706" s="1433">
        <v>14</v>
      </c>
      <c r="R706" s="1433">
        <v>14</v>
      </c>
      <c r="S706" s="1433">
        <v>11</v>
      </c>
      <c r="T706" s="1433">
        <v>12</v>
      </c>
      <c r="U706" s="1433">
        <v>14</v>
      </c>
      <c r="V706" s="1438">
        <v>12</v>
      </c>
    </row>
    <row r="707" spans="1:22" ht="15" x14ac:dyDescent="0.25">
      <c r="A707" s="1298" t="s">
        <v>809</v>
      </c>
      <c r="B707" s="1290" t="s">
        <v>845</v>
      </c>
      <c r="C707" s="1290" t="s">
        <v>38</v>
      </c>
      <c r="D707" s="1433">
        <v>0</v>
      </c>
      <c r="E707" s="1433">
        <v>0</v>
      </c>
      <c r="F707" s="1433">
        <v>0</v>
      </c>
      <c r="G707" s="1433">
        <v>0</v>
      </c>
      <c r="H707" s="1433">
        <v>0</v>
      </c>
      <c r="I707" s="1433">
        <v>0</v>
      </c>
      <c r="J707" s="1433">
        <v>0</v>
      </c>
      <c r="K707" s="1433">
        <v>6</v>
      </c>
      <c r="L707" s="1433">
        <v>6</v>
      </c>
      <c r="M707" s="1433">
        <v>6</v>
      </c>
      <c r="N707" s="1433">
        <v>7</v>
      </c>
      <c r="O707" s="1433">
        <v>7</v>
      </c>
      <c r="P707" s="1433">
        <v>7</v>
      </c>
      <c r="Q707" s="1433">
        <v>7</v>
      </c>
      <c r="R707" s="1433">
        <v>7</v>
      </c>
      <c r="S707" s="1433">
        <v>8</v>
      </c>
      <c r="T707" s="1433">
        <v>10</v>
      </c>
      <c r="U707" s="1433">
        <v>10</v>
      </c>
      <c r="V707" s="1438">
        <v>7</v>
      </c>
    </row>
    <row r="708" spans="1:22" ht="15" x14ac:dyDescent="0.25">
      <c r="A708" s="1298" t="s">
        <v>809</v>
      </c>
      <c r="B708" s="1290" t="s">
        <v>845</v>
      </c>
      <c r="C708" s="1290" t="s">
        <v>39</v>
      </c>
      <c r="D708" s="1433">
        <v>0</v>
      </c>
      <c r="E708" s="1433">
        <v>0</v>
      </c>
      <c r="F708" s="1433">
        <v>0</v>
      </c>
      <c r="G708" s="1433">
        <v>0</v>
      </c>
      <c r="H708" s="1433">
        <v>0</v>
      </c>
      <c r="I708" s="1433">
        <v>0</v>
      </c>
      <c r="J708" s="1433">
        <v>0</v>
      </c>
      <c r="K708" s="1433">
        <v>0</v>
      </c>
      <c r="L708" s="1433">
        <v>0</v>
      </c>
      <c r="M708" s="1433">
        <v>0</v>
      </c>
      <c r="N708" s="1433">
        <v>2</v>
      </c>
      <c r="O708" s="1433">
        <v>2</v>
      </c>
      <c r="P708" s="1433">
        <v>4</v>
      </c>
      <c r="Q708" s="1433">
        <v>4</v>
      </c>
      <c r="R708" s="1433">
        <v>4</v>
      </c>
      <c r="S708" s="1433">
        <v>4</v>
      </c>
      <c r="T708" s="1433">
        <v>4</v>
      </c>
      <c r="U708" s="1433">
        <v>4</v>
      </c>
      <c r="V708" s="1438">
        <v>5</v>
      </c>
    </row>
    <row r="709" spans="1:22" ht="15" x14ac:dyDescent="0.25">
      <c r="A709" s="1298" t="s">
        <v>809</v>
      </c>
      <c r="B709" s="1290" t="s">
        <v>845</v>
      </c>
      <c r="C709" s="1290" t="s">
        <v>40</v>
      </c>
      <c r="D709" s="1433">
        <v>0</v>
      </c>
      <c r="E709" s="1433">
        <v>0</v>
      </c>
      <c r="F709" s="1433">
        <v>0</v>
      </c>
      <c r="G709" s="1433">
        <v>0</v>
      </c>
      <c r="H709" s="1433">
        <v>0</v>
      </c>
      <c r="I709" s="1433">
        <v>0</v>
      </c>
      <c r="J709" s="1433">
        <v>0</v>
      </c>
      <c r="K709" s="1433">
        <v>1</v>
      </c>
      <c r="L709" s="1433">
        <v>1</v>
      </c>
      <c r="M709" s="1433">
        <v>1</v>
      </c>
      <c r="N709" s="1433">
        <v>1</v>
      </c>
      <c r="O709" s="1433">
        <v>1</v>
      </c>
      <c r="P709" s="1433">
        <v>1</v>
      </c>
      <c r="Q709" s="1433">
        <v>1</v>
      </c>
      <c r="R709" s="1433">
        <v>1</v>
      </c>
      <c r="S709" s="1433">
        <v>1</v>
      </c>
      <c r="T709" s="1433">
        <v>1</v>
      </c>
      <c r="U709" s="1433">
        <v>2</v>
      </c>
      <c r="V709" s="1438">
        <v>2</v>
      </c>
    </row>
    <row r="710" spans="1:22" ht="15" x14ac:dyDescent="0.25">
      <c r="A710" s="1298" t="s">
        <v>809</v>
      </c>
      <c r="B710" s="1290" t="s">
        <v>845</v>
      </c>
      <c r="C710" s="1290" t="s">
        <v>59</v>
      </c>
      <c r="D710" s="1433">
        <v>0</v>
      </c>
      <c r="E710" s="1433">
        <v>0</v>
      </c>
      <c r="F710" s="1433">
        <v>0</v>
      </c>
      <c r="G710" s="1433">
        <v>0</v>
      </c>
      <c r="H710" s="1433">
        <v>0</v>
      </c>
      <c r="I710" s="1433">
        <v>0</v>
      </c>
      <c r="J710" s="1433">
        <v>0</v>
      </c>
      <c r="K710" s="1433">
        <v>146</v>
      </c>
      <c r="L710" s="1433">
        <v>163</v>
      </c>
      <c r="M710" s="1433">
        <v>156</v>
      </c>
      <c r="N710" s="1433">
        <v>205</v>
      </c>
      <c r="O710" s="1433">
        <v>231</v>
      </c>
      <c r="P710" s="1433">
        <v>249</v>
      </c>
      <c r="Q710" s="1433">
        <v>250</v>
      </c>
      <c r="R710" s="1433">
        <v>264</v>
      </c>
      <c r="S710" s="1433">
        <v>266</v>
      </c>
      <c r="T710" s="1433">
        <v>286</v>
      </c>
      <c r="U710" s="1433">
        <v>303</v>
      </c>
      <c r="V710" s="1438">
        <v>313</v>
      </c>
    </row>
    <row r="711" spans="1:22" ht="15" x14ac:dyDescent="0.25">
      <c r="A711" s="1298" t="s">
        <v>809</v>
      </c>
      <c r="B711" s="1290" t="s">
        <v>845</v>
      </c>
      <c r="C711" s="1290" t="s">
        <v>754</v>
      </c>
      <c r="D711" s="1433">
        <v>0</v>
      </c>
      <c r="E711" s="1433">
        <v>0</v>
      </c>
      <c r="F711" s="1433">
        <v>0</v>
      </c>
      <c r="G711" s="1433">
        <v>0</v>
      </c>
      <c r="H711" s="1433">
        <v>0</v>
      </c>
      <c r="I711" s="1433">
        <v>0</v>
      </c>
      <c r="J711" s="1433">
        <v>0</v>
      </c>
      <c r="K711" s="1433">
        <v>112</v>
      </c>
      <c r="L711" s="1433">
        <v>121</v>
      </c>
      <c r="M711" s="1433">
        <v>114</v>
      </c>
      <c r="N711" s="1433">
        <v>149</v>
      </c>
      <c r="O711" s="1433">
        <v>156</v>
      </c>
      <c r="P711" s="1433">
        <v>154</v>
      </c>
      <c r="Q711" s="1433">
        <v>144</v>
      </c>
      <c r="R711" s="1433">
        <v>108</v>
      </c>
      <c r="S711" s="1433">
        <v>88</v>
      </c>
      <c r="T711" s="1433">
        <v>98</v>
      </c>
      <c r="U711" s="1433">
        <v>105</v>
      </c>
      <c r="V711" s="1438">
        <v>101</v>
      </c>
    </row>
    <row r="712" spans="1:22" ht="15" x14ac:dyDescent="0.25">
      <c r="A712" s="1298" t="s">
        <v>809</v>
      </c>
      <c r="B712" s="1290" t="s">
        <v>846</v>
      </c>
      <c r="C712" s="1290" t="s">
        <v>49</v>
      </c>
      <c r="D712" s="1433">
        <v>0</v>
      </c>
      <c r="E712" s="1433">
        <v>0</v>
      </c>
      <c r="F712" s="1433">
        <v>0</v>
      </c>
      <c r="G712" s="1433">
        <v>0</v>
      </c>
      <c r="H712" s="1433">
        <v>0</v>
      </c>
      <c r="I712" s="1433">
        <v>0</v>
      </c>
      <c r="J712" s="1433">
        <v>0</v>
      </c>
      <c r="K712" s="1433">
        <v>0</v>
      </c>
      <c r="L712" s="1433">
        <v>62</v>
      </c>
      <c r="M712" s="1433">
        <v>66</v>
      </c>
      <c r="N712" s="1433">
        <v>64</v>
      </c>
      <c r="O712" s="1433">
        <v>59</v>
      </c>
      <c r="P712" s="1433">
        <v>63</v>
      </c>
      <c r="Q712" s="1433">
        <v>62</v>
      </c>
      <c r="R712" s="1433">
        <v>70</v>
      </c>
      <c r="S712" s="1433">
        <v>74</v>
      </c>
      <c r="T712" s="1433">
        <v>116</v>
      </c>
      <c r="U712" s="1433">
        <v>127</v>
      </c>
      <c r="V712" s="1438">
        <v>146</v>
      </c>
    </row>
    <row r="713" spans="1:22" ht="15" x14ac:dyDescent="0.25">
      <c r="A713" s="1298" t="s">
        <v>809</v>
      </c>
      <c r="B713" s="1290" t="s">
        <v>846</v>
      </c>
      <c r="C713" s="1290" t="s">
        <v>35</v>
      </c>
      <c r="D713" s="1433">
        <v>0</v>
      </c>
      <c r="E713" s="1433">
        <v>0</v>
      </c>
      <c r="F713" s="1433">
        <v>0</v>
      </c>
      <c r="G713" s="1433">
        <v>0</v>
      </c>
      <c r="H713" s="1433">
        <v>0</v>
      </c>
      <c r="I713" s="1433">
        <v>0</v>
      </c>
      <c r="J713" s="1433">
        <v>0</v>
      </c>
      <c r="K713" s="1433">
        <v>0</v>
      </c>
      <c r="L713" s="1433">
        <v>18</v>
      </c>
      <c r="M713" s="1433">
        <v>20</v>
      </c>
      <c r="N713" s="1433">
        <v>30</v>
      </c>
      <c r="O713" s="1433">
        <v>34</v>
      </c>
      <c r="P713" s="1433">
        <v>35</v>
      </c>
      <c r="Q713" s="1433">
        <v>29</v>
      </c>
      <c r="R713" s="1433">
        <v>28</v>
      </c>
      <c r="S713" s="1433">
        <v>26</v>
      </c>
      <c r="T713" s="1433">
        <v>56</v>
      </c>
      <c r="U713" s="1433">
        <v>46</v>
      </c>
      <c r="V713" s="1438">
        <v>29</v>
      </c>
    </row>
    <row r="714" spans="1:22" ht="15" x14ac:dyDescent="0.25">
      <c r="A714" s="1298" t="s">
        <v>809</v>
      </c>
      <c r="B714" s="1290" t="s">
        <v>846</v>
      </c>
      <c r="C714" s="1290" t="s">
        <v>36</v>
      </c>
      <c r="D714" s="1433">
        <v>0</v>
      </c>
      <c r="E714" s="1433">
        <v>0</v>
      </c>
      <c r="F714" s="1433">
        <v>0</v>
      </c>
      <c r="G714" s="1433">
        <v>0</v>
      </c>
      <c r="H714" s="1433">
        <v>0</v>
      </c>
      <c r="I714" s="1433">
        <v>0</v>
      </c>
      <c r="J714" s="1433">
        <v>0</v>
      </c>
      <c r="K714" s="1433">
        <v>0</v>
      </c>
      <c r="L714" s="1433">
        <v>1</v>
      </c>
      <c r="M714" s="1433">
        <v>1</v>
      </c>
      <c r="N714" s="1433">
        <v>1</v>
      </c>
      <c r="O714" s="1433">
        <v>0</v>
      </c>
      <c r="P714" s="1433">
        <v>0</v>
      </c>
      <c r="Q714" s="1433">
        <v>0</v>
      </c>
      <c r="R714" s="1433">
        <v>0</v>
      </c>
      <c r="S714" s="1433">
        <v>0</v>
      </c>
      <c r="T714" s="1433">
        <v>1</v>
      </c>
      <c r="U714" s="1433">
        <v>1</v>
      </c>
      <c r="V714" s="1438">
        <v>1</v>
      </c>
    </row>
    <row r="715" spans="1:22" ht="15" x14ac:dyDescent="0.25">
      <c r="A715" s="1298" t="s">
        <v>809</v>
      </c>
      <c r="B715" s="1290" t="s">
        <v>846</v>
      </c>
      <c r="C715" s="1290" t="s">
        <v>37</v>
      </c>
      <c r="D715" s="1433">
        <v>0</v>
      </c>
      <c r="E715" s="1433">
        <v>0</v>
      </c>
      <c r="F715" s="1433">
        <v>0</v>
      </c>
      <c r="G715" s="1433">
        <v>0</v>
      </c>
      <c r="H715" s="1433">
        <v>0</v>
      </c>
      <c r="I715" s="1433">
        <v>0</v>
      </c>
      <c r="J715" s="1433">
        <v>0</v>
      </c>
      <c r="K715" s="1433">
        <v>0</v>
      </c>
      <c r="L715" s="1433">
        <v>5</v>
      </c>
      <c r="M715" s="1433">
        <v>5</v>
      </c>
      <c r="N715" s="1433">
        <v>5</v>
      </c>
      <c r="O715" s="1433">
        <v>7</v>
      </c>
      <c r="P715" s="1433">
        <v>6</v>
      </c>
      <c r="Q715" s="1433">
        <v>6</v>
      </c>
      <c r="R715" s="1433">
        <v>7</v>
      </c>
      <c r="S715" s="1433">
        <v>5</v>
      </c>
      <c r="T715" s="1433">
        <v>10</v>
      </c>
      <c r="U715" s="1433">
        <v>10</v>
      </c>
      <c r="V715" s="1438">
        <v>8</v>
      </c>
    </row>
    <row r="716" spans="1:22" ht="15" x14ac:dyDescent="0.25">
      <c r="A716" s="1298" t="s">
        <v>809</v>
      </c>
      <c r="B716" s="1290" t="s">
        <v>846</v>
      </c>
      <c r="C716" s="1290" t="s">
        <v>38</v>
      </c>
      <c r="D716" s="1433">
        <v>0</v>
      </c>
      <c r="E716" s="1433">
        <v>0</v>
      </c>
      <c r="F716" s="1433">
        <v>0</v>
      </c>
      <c r="G716" s="1433">
        <v>0</v>
      </c>
      <c r="H716" s="1433">
        <v>0</v>
      </c>
      <c r="I716" s="1433">
        <v>0</v>
      </c>
      <c r="J716" s="1433">
        <v>0</v>
      </c>
      <c r="K716" s="1433">
        <v>0</v>
      </c>
      <c r="L716" s="1433">
        <v>1</v>
      </c>
      <c r="M716" s="1433">
        <v>1</v>
      </c>
      <c r="N716" s="1433">
        <v>1</v>
      </c>
      <c r="O716" s="1433">
        <v>1</v>
      </c>
      <c r="P716" s="1433">
        <v>0</v>
      </c>
      <c r="Q716" s="1433">
        <v>0</v>
      </c>
      <c r="R716" s="1433">
        <v>0</v>
      </c>
      <c r="S716" s="1433">
        <v>0</v>
      </c>
      <c r="T716" s="1433">
        <v>0</v>
      </c>
      <c r="U716" s="1433">
        <v>0</v>
      </c>
      <c r="V716" s="1438">
        <v>1</v>
      </c>
    </row>
    <row r="717" spans="1:22" ht="15" x14ac:dyDescent="0.25">
      <c r="A717" s="1298" t="s">
        <v>809</v>
      </c>
      <c r="B717" s="1290" t="s">
        <v>846</v>
      </c>
      <c r="C717" s="1290" t="s">
        <v>39</v>
      </c>
      <c r="D717" s="1433">
        <v>0</v>
      </c>
      <c r="E717" s="1433">
        <v>0</v>
      </c>
      <c r="F717" s="1433">
        <v>0</v>
      </c>
      <c r="G717" s="1433">
        <v>0</v>
      </c>
      <c r="H717" s="1433">
        <v>0</v>
      </c>
      <c r="I717" s="1433">
        <v>0</v>
      </c>
      <c r="J717" s="1433">
        <v>0</v>
      </c>
      <c r="K717" s="1433">
        <v>0</v>
      </c>
      <c r="L717" s="1433">
        <v>1</v>
      </c>
      <c r="M717" s="1433">
        <v>1</v>
      </c>
      <c r="N717" s="1433">
        <v>1</v>
      </c>
      <c r="O717" s="1433">
        <v>1</v>
      </c>
      <c r="P717" s="1433">
        <v>2</v>
      </c>
      <c r="Q717" s="1433">
        <v>2</v>
      </c>
      <c r="R717" s="1433">
        <v>2</v>
      </c>
      <c r="S717" s="1433">
        <v>2</v>
      </c>
      <c r="T717" s="1433">
        <v>3</v>
      </c>
      <c r="U717" s="1433">
        <v>3</v>
      </c>
      <c r="V717" s="1438">
        <v>2</v>
      </c>
    </row>
    <row r="718" spans="1:22" ht="15" x14ac:dyDescent="0.25">
      <c r="A718" s="1298" t="s">
        <v>809</v>
      </c>
      <c r="B718" s="1290" t="s">
        <v>846</v>
      </c>
      <c r="C718" s="1290" t="s">
        <v>40</v>
      </c>
      <c r="D718" s="1433">
        <v>0</v>
      </c>
      <c r="E718" s="1433">
        <v>0</v>
      </c>
      <c r="F718" s="1433">
        <v>0</v>
      </c>
      <c r="G718" s="1433">
        <v>0</v>
      </c>
      <c r="H718" s="1433">
        <v>0</v>
      </c>
      <c r="I718" s="1433">
        <v>0</v>
      </c>
      <c r="J718" s="1433">
        <v>0</v>
      </c>
      <c r="K718" s="1433">
        <v>0</v>
      </c>
      <c r="L718" s="1433">
        <v>1</v>
      </c>
      <c r="M718" s="1433">
        <v>1</v>
      </c>
      <c r="N718" s="1433">
        <v>1</v>
      </c>
      <c r="O718" s="1433">
        <v>1</v>
      </c>
      <c r="P718" s="1433">
        <v>1</v>
      </c>
      <c r="Q718" s="1433">
        <v>1</v>
      </c>
      <c r="R718" s="1433">
        <v>1</v>
      </c>
      <c r="S718" s="1433">
        <v>1</v>
      </c>
      <c r="T718" s="1433">
        <v>1</v>
      </c>
      <c r="U718" s="1433">
        <v>1</v>
      </c>
      <c r="V718" s="1438">
        <v>1</v>
      </c>
    </row>
    <row r="719" spans="1:22" ht="15" x14ac:dyDescent="0.25">
      <c r="A719" s="1298" t="s">
        <v>809</v>
      </c>
      <c r="B719" s="1290" t="s">
        <v>846</v>
      </c>
      <c r="C719" s="1290" t="s">
        <v>59</v>
      </c>
      <c r="D719" s="1433">
        <v>0</v>
      </c>
      <c r="E719" s="1433">
        <v>0</v>
      </c>
      <c r="F719" s="1433">
        <v>0</v>
      </c>
      <c r="G719" s="1433">
        <v>0</v>
      </c>
      <c r="H719" s="1433">
        <v>0</v>
      </c>
      <c r="I719" s="1433">
        <v>0</v>
      </c>
      <c r="J719" s="1433">
        <v>0</v>
      </c>
      <c r="K719" s="1433">
        <v>0</v>
      </c>
      <c r="L719" s="1433">
        <v>89</v>
      </c>
      <c r="M719" s="1433">
        <v>95</v>
      </c>
      <c r="N719" s="1433">
        <v>103</v>
      </c>
      <c r="O719" s="1433">
        <v>103</v>
      </c>
      <c r="P719" s="1433">
        <v>107</v>
      </c>
      <c r="Q719" s="1433">
        <v>100</v>
      </c>
      <c r="R719" s="1433">
        <v>108</v>
      </c>
      <c r="S719" s="1433">
        <v>108</v>
      </c>
      <c r="T719" s="1433">
        <v>187</v>
      </c>
      <c r="U719" s="1433">
        <v>188</v>
      </c>
      <c r="V719" s="1438">
        <v>188</v>
      </c>
    </row>
    <row r="720" spans="1:22" ht="15" x14ac:dyDescent="0.25">
      <c r="A720" s="1298" t="s">
        <v>809</v>
      </c>
      <c r="B720" s="1290" t="s">
        <v>846</v>
      </c>
      <c r="C720" s="1290" t="s">
        <v>754</v>
      </c>
      <c r="D720" s="1433">
        <v>0</v>
      </c>
      <c r="E720" s="1433">
        <v>0</v>
      </c>
      <c r="F720" s="1433">
        <v>0</v>
      </c>
      <c r="G720" s="1433">
        <v>0</v>
      </c>
      <c r="H720" s="1433">
        <v>0</v>
      </c>
      <c r="I720" s="1433">
        <v>0</v>
      </c>
      <c r="J720" s="1433">
        <v>0</v>
      </c>
      <c r="K720" s="1433">
        <v>0</v>
      </c>
      <c r="L720" s="1433">
        <v>27</v>
      </c>
      <c r="M720" s="1433">
        <v>29</v>
      </c>
      <c r="N720" s="1433">
        <v>39</v>
      </c>
      <c r="O720" s="1433">
        <v>44</v>
      </c>
      <c r="P720" s="1433">
        <v>44</v>
      </c>
      <c r="Q720" s="1433">
        <v>38</v>
      </c>
      <c r="R720" s="1433">
        <v>38</v>
      </c>
      <c r="S720" s="1433">
        <v>34</v>
      </c>
      <c r="T720" s="1433">
        <v>71</v>
      </c>
      <c r="U720" s="1433">
        <v>61</v>
      </c>
      <c r="V720" s="1438">
        <v>42</v>
      </c>
    </row>
    <row r="721" spans="1:22" ht="15" x14ac:dyDescent="0.25">
      <c r="A721" s="1298" t="s">
        <v>809</v>
      </c>
      <c r="B721" s="1290" t="s">
        <v>847</v>
      </c>
      <c r="C721" s="1290" t="s">
        <v>49</v>
      </c>
      <c r="D721" s="1433">
        <v>0</v>
      </c>
      <c r="E721" s="1433">
        <v>0</v>
      </c>
      <c r="F721" s="1433">
        <v>0</v>
      </c>
      <c r="G721" s="1433">
        <v>0</v>
      </c>
      <c r="H721" s="1433">
        <v>0</v>
      </c>
      <c r="I721" s="1433">
        <v>0</v>
      </c>
      <c r="J721" s="1433">
        <v>0</v>
      </c>
      <c r="K721" s="1433">
        <v>0</v>
      </c>
      <c r="L721" s="1433">
        <v>44</v>
      </c>
      <c r="M721" s="1433">
        <v>49</v>
      </c>
      <c r="N721" s="1433">
        <v>57</v>
      </c>
      <c r="O721" s="1433">
        <v>70</v>
      </c>
      <c r="P721" s="1433">
        <v>75</v>
      </c>
      <c r="Q721" s="1433">
        <v>83</v>
      </c>
      <c r="R721" s="1433">
        <v>100</v>
      </c>
      <c r="S721" s="1433">
        <v>121</v>
      </c>
      <c r="T721" s="1433">
        <v>128</v>
      </c>
      <c r="U721" s="1433">
        <v>119</v>
      </c>
      <c r="V721" s="1438">
        <v>126</v>
      </c>
    </row>
    <row r="722" spans="1:22" ht="15" x14ac:dyDescent="0.25">
      <c r="A722" s="1298" t="s">
        <v>809</v>
      </c>
      <c r="B722" s="1290" t="s">
        <v>847</v>
      </c>
      <c r="C722" s="1290" t="s">
        <v>35</v>
      </c>
      <c r="D722" s="1433">
        <v>0</v>
      </c>
      <c r="E722" s="1433">
        <v>0</v>
      </c>
      <c r="F722" s="1433">
        <v>0</v>
      </c>
      <c r="G722" s="1433">
        <v>0</v>
      </c>
      <c r="H722" s="1433">
        <v>0</v>
      </c>
      <c r="I722" s="1433">
        <v>0</v>
      </c>
      <c r="J722" s="1433">
        <v>0</v>
      </c>
      <c r="K722" s="1433">
        <v>0</v>
      </c>
      <c r="L722" s="1433">
        <v>45</v>
      </c>
      <c r="M722" s="1433">
        <v>47</v>
      </c>
      <c r="N722" s="1433">
        <v>59</v>
      </c>
      <c r="O722" s="1433">
        <v>60</v>
      </c>
      <c r="P722" s="1433">
        <v>63</v>
      </c>
      <c r="Q722" s="1433">
        <v>65</v>
      </c>
      <c r="R722" s="1433">
        <v>59</v>
      </c>
      <c r="S722" s="1433">
        <v>39</v>
      </c>
      <c r="T722" s="1433">
        <v>34</v>
      </c>
      <c r="U722" s="1433">
        <v>40</v>
      </c>
      <c r="V722" s="1438">
        <v>34</v>
      </c>
    </row>
    <row r="723" spans="1:22" ht="15" x14ac:dyDescent="0.25">
      <c r="A723" s="1298" t="s">
        <v>809</v>
      </c>
      <c r="B723" s="1290" t="s">
        <v>847</v>
      </c>
      <c r="C723" s="1290" t="s">
        <v>36</v>
      </c>
      <c r="D723" s="1433">
        <v>0</v>
      </c>
      <c r="E723" s="1433">
        <v>0</v>
      </c>
      <c r="F723" s="1433">
        <v>0</v>
      </c>
      <c r="G723" s="1433">
        <v>0</v>
      </c>
      <c r="H723" s="1433">
        <v>0</v>
      </c>
      <c r="I723" s="1433">
        <v>0</v>
      </c>
      <c r="J723" s="1433">
        <v>0</v>
      </c>
      <c r="K723" s="1433">
        <v>0</v>
      </c>
      <c r="L723" s="1433">
        <v>0</v>
      </c>
      <c r="M723" s="1433">
        <v>0</v>
      </c>
      <c r="N723" s="1433">
        <v>0</v>
      </c>
      <c r="O723" s="1433">
        <v>1</v>
      </c>
      <c r="P723" s="1433">
        <v>2</v>
      </c>
      <c r="Q723" s="1433">
        <v>2</v>
      </c>
      <c r="R723" s="1433">
        <v>2</v>
      </c>
      <c r="S723" s="1433">
        <v>2</v>
      </c>
      <c r="T723" s="1433">
        <v>3</v>
      </c>
      <c r="U723" s="1433">
        <v>3</v>
      </c>
      <c r="V723" s="1438">
        <v>3</v>
      </c>
    </row>
    <row r="724" spans="1:22" ht="15" x14ac:dyDescent="0.25">
      <c r="A724" s="1298" t="s">
        <v>809</v>
      </c>
      <c r="B724" s="1290" t="s">
        <v>847</v>
      </c>
      <c r="C724" s="1290" t="s">
        <v>37</v>
      </c>
      <c r="D724" s="1433">
        <v>0</v>
      </c>
      <c r="E724" s="1433">
        <v>0</v>
      </c>
      <c r="F724" s="1433">
        <v>0</v>
      </c>
      <c r="G724" s="1433">
        <v>0</v>
      </c>
      <c r="H724" s="1433">
        <v>0</v>
      </c>
      <c r="I724" s="1433">
        <v>0</v>
      </c>
      <c r="J724" s="1433">
        <v>0</v>
      </c>
      <c r="K724" s="1433">
        <v>0</v>
      </c>
      <c r="L724" s="1433">
        <v>9</v>
      </c>
      <c r="M724" s="1433">
        <v>9</v>
      </c>
      <c r="N724" s="1433">
        <v>9</v>
      </c>
      <c r="O724" s="1433">
        <v>8</v>
      </c>
      <c r="P724" s="1433">
        <v>7</v>
      </c>
      <c r="Q724" s="1433">
        <v>7</v>
      </c>
      <c r="R724" s="1433">
        <v>8</v>
      </c>
      <c r="S724" s="1433">
        <v>5</v>
      </c>
      <c r="T724" s="1433">
        <v>5</v>
      </c>
      <c r="U724" s="1433">
        <v>6</v>
      </c>
      <c r="V724" s="1438">
        <v>6</v>
      </c>
    </row>
    <row r="725" spans="1:22" ht="15" x14ac:dyDescent="0.25">
      <c r="A725" s="1298" t="s">
        <v>809</v>
      </c>
      <c r="B725" s="1290" t="s">
        <v>847</v>
      </c>
      <c r="C725" s="1290" t="s">
        <v>38</v>
      </c>
      <c r="D725" s="1433">
        <v>0</v>
      </c>
      <c r="E725" s="1433">
        <v>0</v>
      </c>
      <c r="F725" s="1433">
        <v>0</v>
      </c>
      <c r="G725" s="1433">
        <v>0</v>
      </c>
      <c r="H725" s="1433">
        <v>0</v>
      </c>
      <c r="I725" s="1433">
        <v>0</v>
      </c>
      <c r="J725" s="1433">
        <v>0</v>
      </c>
      <c r="K725" s="1433">
        <v>0</v>
      </c>
      <c r="L725" s="1433">
        <v>1</v>
      </c>
      <c r="M725" s="1433">
        <v>1</v>
      </c>
      <c r="N725" s="1433">
        <v>1</v>
      </c>
      <c r="O725" s="1433">
        <v>2</v>
      </c>
      <c r="P725" s="1433">
        <v>2</v>
      </c>
      <c r="Q725" s="1433">
        <v>2</v>
      </c>
      <c r="R725" s="1433">
        <v>2</v>
      </c>
      <c r="S725" s="1433">
        <v>4</v>
      </c>
      <c r="T725" s="1433">
        <v>4</v>
      </c>
      <c r="U725" s="1433">
        <v>3</v>
      </c>
      <c r="V725" s="1438">
        <v>3</v>
      </c>
    </row>
    <row r="726" spans="1:22" ht="15" x14ac:dyDescent="0.25">
      <c r="A726" s="1298" t="s">
        <v>809</v>
      </c>
      <c r="B726" s="1290" t="s">
        <v>847</v>
      </c>
      <c r="C726" s="1290" t="s">
        <v>39</v>
      </c>
      <c r="D726" s="1433">
        <v>0</v>
      </c>
      <c r="E726" s="1433">
        <v>0</v>
      </c>
      <c r="F726" s="1433">
        <v>0</v>
      </c>
      <c r="G726" s="1433">
        <v>0</v>
      </c>
      <c r="H726" s="1433">
        <v>0</v>
      </c>
      <c r="I726" s="1433">
        <v>0</v>
      </c>
      <c r="J726" s="1433">
        <v>0</v>
      </c>
      <c r="K726" s="1433">
        <v>0</v>
      </c>
      <c r="L726" s="1433">
        <v>0</v>
      </c>
      <c r="M726" s="1433">
        <v>0</v>
      </c>
      <c r="N726" s="1433">
        <v>1</v>
      </c>
      <c r="O726" s="1433">
        <v>1</v>
      </c>
      <c r="P726" s="1433">
        <v>1</v>
      </c>
      <c r="Q726" s="1433">
        <v>1</v>
      </c>
      <c r="R726" s="1433">
        <v>1</v>
      </c>
      <c r="S726" s="1433">
        <v>1</v>
      </c>
      <c r="T726" s="1433">
        <v>1</v>
      </c>
      <c r="U726" s="1433">
        <v>1</v>
      </c>
      <c r="V726" s="1438">
        <v>1</v>
      </c>
    </row>
    <row r="727" spans="1:22" ht="15" x14ac:dyDescent="0.25">
      <c r="A727" s="1298" t="s">
        <v>809</v>
      </c>
      <c r="B727" s="1290" t="s">
        <v>847</v>
      </c>
      <c r="C727" s="1290" t="s">
        <v>40</v>
      </c>
      <c r="D727" s="1433">
        <v>0</v>
      </c>
      <c r="E727" s="1433">
        <v>0</v>
      </c>
      <c r="F727" s="1433">
        <v>0</v>
      </c>
      <c r="G727" s="1433">
        <v>0</v>
      </c>
      <c r="H727" s="1433">
        <v>0</v>
      </c>
      <c r="I727" s="1433">
        <v>0</v>
      </c>
      <c r="J727" s="1433">
        <v>0</v>
      </c>
      <c r="K727" s="1433">
        <v>0</v>
      </c>
      <c r="L727" s="1433">
        <v>1</v>
      </c>
      <c r="M727" s="1433">
        <v>1</v>
      </c>
      <c r="N727" s="1433">
        <v>1</v>
      </c>
      <c r="O727" s="1433">
        <v>1</v>
      </c>
      <c r="P727" s="1433">
        <v>1</v>
      </c>
      <c r="Q727" s="1433">
        <v>1</v>
      </c>
      <c r="R727" s="1433">
        <v>1</v>
      </c>
      <c r="S727" s="1433">
        <v>1</v>
      </c>
      <c r="T727" s="1433">
        <v>1</v>
      </c>
      <c r="U727" s="1433">
        <v>1</v>
      </c>
      <c r="V727" s="1438">
        <v>1</v>
      </c>
    </row>
    <row r="728" spans="1:22" ht="15" x14ac:dyDescent="0.25">
      <c r="A728" s="1298" t="s">
        <v>809</v>
      </c>
      <c r="B728" s="1290" t="s">
        <v>847</v>
      </c>
      <c r="C728" s="1290" t="s">
        <v>59</v>
      </c>
      <c r="D728" s="1433">
        <v>0</v>
      </c>
      <c r="E728" s="1433">
        <v>0</v>
      </c>
      <c r="F728" s="1433">
        <v>0</v>
      </c>
      <c r="G728" s="1433">
        <v>0</v>
      </c>
      <c r="H728" s="1433">
        <v>0</v>
      </c>
      <c r="I728" s="1433">
        <v>0</v>
      </c>
      <c r="J728" s="1433">
        <v>0</v>
      </c>
      <c r="K728" s="1433">
        <v>0</v>
      </c>
      <c r="L728" s="1433">
        <v>100</v>
      </c>
      <c r="M728" s="1433">
        <v>107</v>
      </c>
      <c r="N728" s="1433">
        <v>128</v>
      </c>
      <c r="O728" s="1433">
        <v>143</v>
      </c>
      <c r="P728" s="1433">
        <v>151</v>
      </c>
      <c r="Q728" s="1433">
        <v>161</v>
      </c>
      <c r="R728" s="1433">
        <v>173</v>
      </c>
      <c r="S728" s="1433">
        <v>173</v>
      </c>
      <c r="T728" s="1433">
        <v>176</v>
      </c>
      <c r="U728" s="1433">
        <v>173</v>
      </c>
      <c r="V728" s="1438">
        <v>174</v>
      </c>
    </row>
    <row r="729" spans="1:22" ht="15" x14ac:dyDescent="0.25">
      <c r="A729" s="1298" t="s">
        <v>809</v>
      </c>
      <c r="B729" s="1290" t="s">
        <v>847</v>
      </c>
      <c r="C729" s="1290" t="s">
        <v>754</v>
      </c>
      <c r="D729" s="1433">
        <v>0</v>
      </c>
      <c r="E729" s="1433">
        <v>0</v>
      </c>
      <c r="F729" s="1433">
        <v>0</v>
      </c>
      <c r="G729" s="1433">
        <v>0</v>
      </c>
      <c r="H729" s="1433">
        <v>0</v>
      </c>
      <c r="I729" s="1433">
        <v>0</v>
      </c>
      <c r="J729" s="1433">
        <v>0</v>
      </c>
      <c r="K729" s="1433">
        <v>0</v>
      </c>
      <c r="L729" s="1433">
        <v>56</v>
      </c>
      <c r="M729" s="1433">
        <v>58</v>
      </c>
      <c r="N729" s="1433">
        <v>71</v>
      </c>
      <c r="O729" s="1433">
        <v>73</v>
      </c>
      <c r="P729" s="1433">
        <v>76</v>
      </c>
      <c r="Q729" s="1433">
        <v>78</v>
      </c>
      <c r="R729" s="1433">
        <v>73</v>
      </c>
      <c r="S729" s="1433">
        <v>52</v>
      </c>
      <c r="T729" s="1433">
        <v>48</v>
      </c>
      <c r="U729" s="1433">
        <v>54</v>
      </c>
      <c r="V729" s="1438">
        <v>48</v>
      </c>
    </row>
    <row r="730" spans="1:22" ht="15" x14ac:dyDescent="0.25">
      <c r="A730" s="1298" t="s">
        <v>809</v>
      </c>
      <c r="B730" s="1290" t="s">
        <v>848</v>
      </c>
      <c r="C730" s="1290" t="s">
        <v>49</v>
      </c>
      <c r="D730" s="1433">
        <v>0</v>
      </c>
      <c r="E730" s="1433">
        <v>0</v>
      </c>
      <c r="F730" s="1433">
        <v>0</v>
      </c>
      <c r="G730" s="1433">
        <v>0</v>
      </c>
      <c r="H730" s="1433">
        <v>0</v>
      </c>
      <c r="I730" s="1433">
        <v>0</v>
      </c>
      <c r="J730" s="1433">
        <v>0</v>
      </c>
      <c r="K730" s="1433">
        <v>0</v>
      </c>
      <c r="L730" s="1433">
        <v>69</v>
      </c>
      <c r="M730" s="1433">
        <v>104</v>
      </c>
      <c r="N730" s="1433">
        <v>118</v>
      </c>
      <c r="O730" s="1433">
        <v>129</v>
      </c>
      <c r="P730" s="1433">
        <v>143</v>
      </c>
      <c r="Q730" s="1433">
        <v>167</v>
      </c>
      <c r="R730" s="1433">
        <v>200</v>
      </c>
      <c r="S730" s="1433">
        <v>223</v>
      </c>
      <c r="T730" s="1433">
        <v>223</v>
      </c>
      <c r="U730" s="1433">
        <v>218</v>
      </c>
      <c r="V730" s="1438">
        <v>219</v>
      </c>
    </row>
    <row r="731" spans="1:22" ht="15" x14ac:dyDescent="0.25">
      <c r="A731" s="1298" t="s">
        <v>809</v>
      </c>
      <c r="B731" s="1290" t="s">
        <v>848</v>
      </c>
      <c r="C731" s="1290" t="s">
        <v>35</v>
      </c>
      <c r="D731" s="1433">
        <v>0</v>
      </c>
      <c r="E731" s="1433">
        <v>0</v>
      </c>
      <c r="F731" s="1433">
        <v>0</v>
      </c>
      <c r="G731" s="1433">
        <v>0</v>
      </c>
      <c r="H731" s="1433">
        <v>0</v>
      </c>
      <c r="I731" s="1433">
        <v>0</v>
      </c>
      <c r="J731" s="1433">
        <v>0</v>
      </c>
      <c r="K731" s="1433">
        <v>0</v>
      </c>
      <c r="L731" s="1433">
        <v>96</v>
      </c>
      <c r="M731" s="1433">
        <v>77</v>
      </c>
      <c r="N731" s="1433">
        <v>72</v>
      </c>
      <c r="O731" s="1433">
        <v>111</v>
      </c>
      <c r="P731" s="1433">
        <v>108</v>
      </c>
      <c r="Q731" s="1433">
        <v>89</v>
      </c>
      <c r="R731" s="1433">
        <v>68</v>
      </c>
      <c r="S731" s="1433">
        <v>44</v>
      </c>
      <c r="T731" s="1433">
        <v>44</v>
      </c>
      <c r="U731" s="1433">
        <v>65</v>
      </c>
      <c r="V731" s="1438">
        <v>68</v>
      </c>
    </row>
    <row r="732" spans="1:22" ht="15" x14ac:dyDescent="0.25">
      <c r="A732" s="1298" t="s">
        <v>809</v>
      </c>
      <c r="B732" s="1290" t="s">
        <v>848</v>
      </c>
      <c r="C732" s="1290" t="s">
        <v>36</v>
      </c>
      <c r="D732" s="1433">
        <v>0</v>
      </c>
      <c r="E732" s="1433">
        <v>0</v>
      </c>
      <c r="F732" s="1433">
        <v>0</v>
      </c>
      <c r="G732" s="1433">
        <v>0</v>
      </c>
      <c r="H732" s="1433">
        <v>0</v>
      </c>
      <c r="I732" s="1433">
        <v>0</v>
      </c>
      <c r="J732" s="1433">
        <v>0</v>
      </c>
      <c r="K732" s="1433">
        <v>0</v>
      </c>
      <c r="L732" s="1433">
        <v>12</v>
      </c>
      <c r="M732" s="1433">
        <v>12</v>
      </c>
      <c r="N732" s="1433">
        <v>12</v>
      </c>
      <c r="O732" s="1433">
        <v>7</v>
      </c>
      <c r="P732" s="1433">
        <v>5</v>
      </c>
      <c r="Q732" s="1433">
        <v>4</v>
      </c>
      <c r="R732" s="1433">
        <v>4</v>
      </c>
      <c r="S732" s="1433">
        <v>4</v>
      </c>
      <c r="T732" s="1433">
        <v>3</v>
      </c>
      <c r="U732" s="1433">
        <v>5</v>
      </c>
      <c r="V732" s="1438">
        <v>5</v>
      </c>
    </row>
    <row r="733" spans="1:22" ht="15" x14ac:dyDescent="0.25">
      <c r="A733" s="1298" t="s">
        <v>809</v>
      </c>
      <c r="B733" s="1290" t="s">
        <v>848</v>
      </c>
      <c r="C733" s="1290" t="s">
        <v>37</v>
      </c>
      <c r="D733" s="1433">
        <v>0</v>
      </c>
      <c r="E733" s="1433">
        <v>0</v>
      </c>
      <c r="F733" s="1433">
        <v>0</v>
      </c>
      <c r="G733" s="1433">
        <v>0</v>
      </c>
      <c r="H733" s="1433">
        <v>0</v>
      </c>
      <c r="I733" s="1433">
        <v>0</v>
      </c>
      <c r="J733" s="1433">
        <v>0</v>
      </c>
      <c r="K733" s="1433">
        <v>0</v>
      </c>
      <c r="L733" s="1433">
        <v>10</v>
      </c>
      <c r="M733" s="1433">
        <v>7</v>
      </c>
      <c r="N733" s="1433">
        <v>12</v>
      </c>
      <c r="O733" s="1433">
        <v>11</v>
      </c>
      <c r="P733" s="1433">
        <v>11</v>
      </c>
      <c r="Q733" s="1433">
        <v>7</v>
      </c>
      <c r="R733" s="1433">
        <v>8</v>
      </c>
      <c r="S733" s="1433">
        <v>7</v>
      </c>
      <c r="T733" s="1433">
        <v>7</v>
      </c>
      <c r="U733" s="1433">
        <v>9</v>
      </c>
      <c r="V733" s="1438">
        <v>9</v>
      </c>
    </row>
    <row r="734" spans="1:22" ht="15" x14ac:dyDescent="0.25">
      <c r="A734" s="1298" t="s">
        <v>809</v>
      </c>
      <c r="B734" s="1290" t="s">
        <v>848</v>
      </c>
      <c r="C734" s="1290" t="s">
        <v>38</v>
      </c>
      <c r="D734" s="1433">
        <v>0</v>
      </c>
      <c r="E734" s="1433">
        <v>0</v>
      </c>
      <c r="F734" s="1433">
        <v>0</v>
      </c>
      <c r="G734" s="1433">
        <v>0</v>
      </c>
      <c r="H734" s="1433">
        <v>0</v>
      </c>
      <c r="I734" s="1433">
        <v>0</v>
      </c>
      <c r="J734" s="1433">
        <v>0</v>
      </c>
      <c r="K734" s="1433">
        <v>0</v>
      </c>
      <c r="L734" s="1433">
        <v>3</v>
      </c>
      <c r="M734" s="1433">
        <v>3</v>
      </c>
      <c r="N734" s="1433">
        <v>3</v>
      </c>
      <c r="O734" s="1433">
        <v>3</v>
      </c>
      <c r="P734" s="1433">
        <v>3</v>
      </c>
      <c r="Q734" s="1433">
        <v>2</v>
      </c>
      <c r="R734" s="1433">
        <v>2</v>
      </c>
      <c r="S734" s="1433">
        <v>2</v>
      </c>
      <c r="T734" s="1433">
        <v>2</v>
      </c>
      <c r="U734" s="1433">
        <v>3</v>
      </c>
      <c r="V734" s="1438">
        <v>1</v>
      </c>
    </row>
    <row r="735" spans="1:22" ht="15" x14ac:dyDescent="0.25">
      <c r="A735" s="1298" t="s">
        <v>809</v>
      </c>
      <c r="B735" s="1290" t="s">
        <v>848</v>
      </c>
      <c r="C735" s="1290" t="s">
        <v>39</v>
      </c>
      <c r="D735" s="1433">
        <v>0</v>
      </c>
      <c r="E735" s="1433">
        <v>0</v>
      </c>
      <c r="F735" s="1433">
        <v>0</v>
      </c>
      <c r="G735" s="1433">
        <v>0</v>
      </c>
      <c r="H735" s="1433">
        <v>0</v>
      </c>
      <c r="I735" s="1433">
        <v>0</v>
      </c>
      <c r="J735" s="1433">
        <v>0</v>
      </c>
      <c r="K735" s="1433">
        <v>0</v>
      </c>
      <c r="L735" s="1433">
        <v>3</v>
      </c>
      <c r="M735" s="1433">
        <v>3</v>
      </c>
      <c r="N735" s="1433">
        <v>3</v>
      </c>
      <c r="O735" s="1433">
        <v>3</v>
      </c>
      <c r="P735" s="1433">
        <v>2</v>
      </c>
      <c r="Q735" s="1433">
        <v>1</v>
      </c>
      <c r="R735" s="1433">
        <v>1</v>
      </c>
      <c r="S735" s="1433">
        <v>1</v>
      </c>
      <c r="T735" s="1433">
        <v>1</v>
      </c>
      <c r="U735" s="1433">
        <v>2</v>
      </c>
      <c r="V735" s="1438">
        <v>2</v>
      </c>
    </row>
    <row r="736" spans="1:22" ht="15" x14ac:dyDescent="0.25">
      <c r="A736" s="1298" t="s">
        <v>809</v>
      </c>
      <c r="B736" s="1290" t="s">
        <v>848</v>
      </c>
      <c r="C736" s="1290" t="s">
        <v>40</v>
      </c>
      <c r="D736" s="1433">
        <v>0</v>
      </c>
      <c r="E736" s="1433">
        <v>0</v>
      </c>
      <c r="F736" s="1433">
        <v>0</v>
      </c>
      <c r="G736" s="1433">
        <v>0</v>
      </c>
      <c r="H736" s="1433">
        <v>0</v>
      </c>
      <c r="I736" s="1433">
        <v>0</v>
      </c>
      <c r="J736" s="1433">
        <v>0</v>
      </c>
      <c r="K736" s="1433">
        <v>0</v>
      </c>
      <c r="L736" s="1433">
        <v>1</v>
      </c>
      <c r="M736" s="1433">
        <v>1</v>
      </c>
      <c r="N736" s="1433">
        <v>1</v>
      </c>
      <c r="O736" s="1433">
        <v>1</v>
      </c>
      <c r="P736" s="1433">
        <v>1</v>
      </c>
      <c r="Q736" s="1433">
        <v>1</v>
      </c>
      <c r="R736" s="1433">
        <v>1</v>
      </c>
      <c r="S736" s="1433">
        <v>1</v>
      </c>
      <c r="T736" s="1433">
        <v>1</v>
      </c>
      <c r="U736" s="1433">
        <v>1</v>
      </c>
      <c r="V736" s="1438">
        <v>1</v>
      </c>
    </row>
    <row r="737" spans="1:22" ht="15" x14ac:dyDescent="0.25">
      <c r="A737" s="1298" t="s">
        <v>809</v>
      </c>
      <c r="B737" s="1290" t="s">
        <v>848</v>
      </c>
      <c r="C737" s="1290" t="s">
        <v>59</v>
      </c>
      <c r="D737" s="1433">
        <v>0</v>
      </c>
      <c r="E737" s="1433">
        <v>0</v>
      </c>
      <c r="F737" s="1433">
        <v>0</v>
      </c>
      <c r="G737" s="1433">
        <v>0</v>
      </c>
      <c r="H737" s="1433">
        <v>0</v>
      </c>
      <c r="I737" s="1433">
        <v>0</v>
      </c>
      <c r="J737" s="1433">
        <v>0</v>
      </c>
      <c r="K737" s="1433">
        <v>0</v>
      </c>
      <c r="L737" s="1433">
        <v>194</v>
      </c>
      <c r="M737" s="1433">
        <v>207</v>
      </c>
      <c r="N737" s="1433">
        <v>221</v>
      </c>
      <c r="O737" s="1433">
        <v>265</v>
      </c>
      <c r="P737" s="1433">
        <v>273</v>
      </c>
      <c r="Q737" s="1433">
        <v>271</v>
      </c>
      <c r="R737" s="1433">
        <v>284</v>
      </c>
      <c r="S737" s="1433">
        <v>282</v>
      </c>
      <c r="T737" s="1433">
        <v>281</v>
      </c>
      <c r="U737" s="1433">
        <v>303</v>
      </c>
      <c r="V737" s="1438">
        <v>305</v>
      </c>
    </row>
    <row r="738" spans="1:22" ht="15" x14ac:dyDescent="0.25">
      <c r="A738" s="1298" t="s">
        <v>809</v>
      </c>
      <c r="B738" s="1290" t="s">
        <v>848</v>
      </c>
      <c r="C738" s="1290" t="s">
        <v>754</v>
      </c>
      <c r="D738" s="1433">
        <v>0</v>
      </c>
      <c r="E738" s="1433">
        <v>0</v>
      </c>
      <c r="F738" s="1433">
        <v>0</v>
      </c>
      <c r="G738" s="1433">
        <v>0</v>
      </c>
      <c r="H738" s="1433">
        <v>0</v>
      </c>
      <c r="I738" s="1433">
        <v>0</v>
      </c>
      <c r="J738" s="1433">
        <v>0</v>
      </c>
      <c r="K738" s="1433">
        <v>0</v>
      </c>
      <c r="L738" s="1433">
        <v>125</v>
      </c>
      <c r="M738" s="1433">
        <v>103</v>
      </c>
      <c r="N738" s="1433">
        <v>103</v>
      </c>
      <c r="O738" s="1433">
        <v>136</v>
      </c>
      <c r="P738" s="1433">
        <v>130</v>
      </c>
      <c r="Q738" s="1433">
        <v>104</v>
      </c>
      <c r="R738" s="1433">
        <v>84</v>
      </c>
      <c r="S738" s="1433">
        <v>59</v>
      </c>
      <c r="T738" s="1433">
        <v>58</v>
      </c>
      <c r="U738" s="1433">
        <v>85</v>
      </c>
      <c r="V738" s="1438">
        <v>86</v>
      </c>
    </row>
    <row r="739" spans="1:22" ht="15" x14ac:dyDescent="0.25">
      <c r="A739" s="1298" t="s">
        <v>809</v>
      </c>
      <c r="B739" s="1290" t="s">
        <v>849</v>
      </c>
      <c r="C739" s="1290" t="s">
        <v>49</v>
      </c>
      <c r="D739" s="1433">
        <v>0</v>
      </c>
      <c r="E739" s="1433">
        <v>0</v>
      </c>
      <c r="F739" s="1433">
        <v>0</v>
      </c>
      <c r="G739" s="1433">
        <v>0</v>
      </c>
      <c r="H739" s="1433">
        <v>0</v>
      </c>
      <c r="I739" s="1433">
        <v>0</v>
      </c>
      <c r="J739" s="1433">
        <v>0</v>
      </c>
      <c r="K739" s="1433">
        <v>0</v>
      </c>
      <c r="L739" s="1433">
        <v>28</v>
      </c>
      <c r="M739" s="1433">
        <v>19</v>
      </c>
      <c r="N739" s="1433">
        <v>16</v>
      </c>
      <c r="O739" s="1433">
        <v>17</v>
      </c>
      <c r="P739" s="1433">
        <v>19</v>
      </c>
      <c r="Q739" s="1433">
        <v>29</v>
      </c>
      <c r="R739" s="1433">
        <v>51</v>
      </c>
      <c r="S739" s="1433">
        <v>63</v>
      </c>
      <c r="T739" s="1433">
        <v>78</v>
      </c>
      <c r="U739" s="1433">
        <v>82</v>
      </c>
      <c r="V739" s="1438">
        <v>91</v>
      </c>
    </row>
    <row r="740" spans="1:22" ht="15" x14ac:dyDescent="0.25">
      <c r="A740" s="1298" t="s">
        <v>809</v>
      </c>
      <c r="B740" s="1290" t="s">
        <v>849</v>
      </c>
      <c r="C740" s="1290" t="s">
        <v>35</v>
      </c>
      <c r="D740" s="1433">
        <v>0</v>
      </c>
      <c r="E740" s="1433">
        <v>0</v>
      </c>
      <c r="F740" s="1433">
        <v>0</v>
      </c>
      <c r="G740" s="1433">
        <v>0</v>
      </c>
      <c r="H740" s="1433">
        <v>0</v>
      </c>
      <c r="I740" s="1433">
        <v>0</v>
      </c>
      <c r="J740" s="1433">
        <v>0</v>
      </c>
      <c r="K740" s="1433">
        <v>0</v>
      </c>
      <c r="L740" s="1433">
        <v>19</v>
      </c>
      <c r="M740" s="1433">
        <v>21</v>
      </c>
      <c r="N740" s="1433">
        <v>31</v>
      </c>
      <c r="O740" s="1433">
        <v>54</v>
      </c>
      <c r="P740" s="1433">
        <v>75</v>
      </c>
      <c r="Q740" s="1433">
        <v>70</v>
      </c>
      <c r="R740" s="1433">
        <v>52</v>
      </c>
      <c r="S740" s="1433">
        <v>61</v>
      </c>
      <c r="T740" s="1433">
        <v>47</v>
      </c>
      <c r="U740" s="1433">
        <v>61</v>
      </c>
      <c r="V740" s="1438">
        <v>68</v>
      </c>
    </row>
    <row r="741" spans="1:22" ht="15" x14ac:dyDescent="0.25">
      <c r="A741" s="1298" t="s">
        <v>809</v>
      </c>
      <c r="B741" s="1290" t="s">
        <v>849</v>
      </c>
      <c r="C741" s="1290" t="s">
        <v>36</v>
      </c>
      <c r="D741" s="1433">
        <v>0</v>
      </c>
      <c r="E741" s="1433">
        <v>0</v>
      </c>
      <c r="F741" s="1433">
        <v>0</v>
      </c>
      <c r="G741" s="1433">
        <v>0</v>
      </c>
      <c r="H741" s="1433">
        <v>0</v>
      </c>
      <c r="I741" s="1433">
        <v>0</v>
      </c>
      <c r="J741" s="1433">
        <v>0</v>
      </c>
      <c r="K741" s="1433">
        <v>0</v>
      </c>
      <c r="L741" s="1433">
        <v>0</v>
      </c>
      <c r="M741" s="1433">
        <v>0</v>
      </c>
      <c r="N741" s="1433">
        <v>0</v>
      </c>
      <c r="O741" s="1433">
        <v>1</v>
      </c>
      <c r="P741" s="1433">
        <v>1</v>
      </c>
      <c r="Q741" s="1433">
        <v>1</v>
      </c>
      <c r="R741" s="1433">
        <v>1</v>
      </c>
      <c r="S741" s="1433">
        <v>1</v>
      </c>
      <c r="T741" s="1433">
        <v>1</v>
      </c>
      <c r="U741" s="1433">
        <v>1</v>
      </c>
      <c r="V741" s="1438">
        <v>3</v>
      </c>
    </row>
    <row r="742" spans="1:22" ht="15" x14ac:dyDescent="0.25">
      <c r="A742" s="1298" t="s">
        <v>809</v>
      </c>
      <c r="B742" s="1290" t="s">
        <v>849</v>
      </c>
      <c r="C742" s="1290" t="s">
        <v>37</v>
      </c>
      <c r="D742" s="1433">
        <v>0</v>
      </c>
      <c r="E742" s="1433">
        <v>0</v>
      </c>
      <c r="F742" s="1433">
        <v>0</v>
      </c>
      <c r="G742" s="1433">
        <v>0</v>
      </c>
      <c r="H742" s="1433">
        <v>0</v>
      </c>
      <c r="I742" s="1433">
        <v>0</v>
      </c>
      <c r="J742" s="1433">
        <v>0</v>
      </c>
      <c r="K742" s="1433">
        <v>0</v>
      </c>
      <c r="L742" s="1433">
        <v>5</v>
      </c>
      <c r="M742" s="1433">
        <v>8</v>
      </c>
      <c r="N742" s="1433">
        <v>7</v>
      </c>
      <c r="O742" s="1433">
        <v>6</v>
      </c>
      <c r="P742" s="1433">
        <v>7</v>
      </c>
      <c r="Q742" s="1433">
        <v>10</v>
      </c>
      <c r="R742" s="1433">
        <v>11</v>
      </c>
      <c r="S742" s="1433">
        <v>10</v>
      </c>
      <c r="T742" s="1433">
        <v>10</v>
      </c>
      <c r="U742" s="1433">
        <v>9</v>
      </c>
      <c r="V742" s="1438">
        <v>9</v>
      </c>
    </row>
    <row r="743" spans="1:22" ht="15" x14ac:dyDescent="0.25">
      <c r="A743" s="1298" t="s">
        <v>809</v>
      </c>
      <c r="B743" s="1290" t="s">
        <v>849</v>
      </c>
      <c r="C743" s="1290" t="s">
        <v>38</v>
      </c>
      <c r="D743" s="1433">
        <v>0</v>
      </c>
      <c r="E743" s="1433">
        <v>0</v>
      </c>
      <c r="F743" s="1433">
        <v>0</v>
      </c>
      <c r="G743" s="1433">
        <v>0</v>
      </c>
      <c r="H743" s="1433">
        <v>0</v>
      </c>
      <c r="I743" s="1433">
        <v>0</v>
      </c>
      <c r="J743" s="1433">
        <v>0</v>
      </c>
      <c r="K743" s="1433">
        <v>0</v>
      </c>
      <c r="L743" s="1433">
        <v>1</v>
      </c>
      <c r="M743" s="1433">
        <v>2</v>
      </c>
      <c r="N743" s="1433">
        <v>3</v>
      </c>
      <c r="O743" s="1433">
        <v>2</v>
      </c>
      <c r="P743" s="1433">
        <v>2</v>
      </c>
      <c r="Q743" s="1433">
        <v>2</v>
      </c>
      <c r="R743" s="1433">
        <v>3</v>
      </c>
      <c r="S743" s="1433">
        <v>2</v>
      </c>
      <c r="T743" s="1433">
        <v>2</v>
      </c>
      <c r="U743" s="1433">
        <v>2</v>
      </c>
      <c r="V743" s="1438">
        <v>1</v>
      </c>
    </row>
    <row r="744" spans="1:22" ht="15" x14ac:dyDescent="0.25">
      <c r="A744" s="1298" t="s">
        <v>809</v>
      </c>
      <c r="B744" s="1290" t="s">
        <v>849</v>
      </c>
      <c r="C744" s="1290" t="s">
        <v>39</v>
      </c>
      <c r="D744" s="1433">
        <v>0</v>
      </c>
      <c r="E744" s="1433">
        <v>0</v>
      </c>
      <c r="F744" s="1433">
        <v>0</v>
      </c>
      <c r="G744" s="1433">
        <v>0</v>
      </c>
      <c r="H744" s="1433">
        <v>0</v>
      </c>
      <c r="I744" s="1433">
        <v>0</v>
      </c>
      <c r="J744" s="1433">
        <v>0</v>
      </c>
      <c r="K744" s="1433">
        <v>0</v>
      </c>
      <c r="L744" s="1433">
        <v>1</v>
      </c>
      <c r="M744" s="1433">
        <v>1</v>
      </c>
      <c r="N744" s="1433">
        <v>0</v>
      </c>
      <c r="O744" s="1433">
        <v>0</v>
      </c>
      <c r="P744" s="1433">
        <v>0</v>
      </c>
      <c r="Q744" s="1433">
        <v>0</v>
      </c>
      <c r="R744" s="1433">
        <v>0</v>
      </c>
      <c r="S744" s="1433">
        <v>0</v>
      </c>
      <c r="T744" s="1433">
        <v>0</v>
      </c>
      <c r="U744" s="1433">
        <v>0</v>
      </c>
      <c r="V744" s="1438">
        <v>0</v>
      </c>
    </row>
    <row r="745" spans="1:22" ht="15" x14ac:dyDescent="0.25">
      <c r="A745" s="1298" t="s">
        <v>809</v>
      </c>
      <c r="B745" s="1290" t="s">
        <v>849</v>
      </c>
      <c r="C745" s="1290" t="s">
        <v>40</v>
      </c>
      <c r="D745" s="1433">
        <v>0</v>
      </c>
      <c r="E745" s="1433">
        <v>0</v>
      </c>
      <c r="F745" s="1433">
        <v>0</v>
      </c>
      <c r="G745" s="1433">
        <v>0</v>
      </c>
      <c r="H745" s="1433">
        <v>0</v>
      </c>
      <c r="I745" s="1433">
        <v>0</v>
      </c>
      <c r="J745" s="1433">
        <v>0</v>
      </c>
      <c r="K745" s="1433">
        <v>0</v>
      </c>
      <c r="L745" s="1433">
        <v>1</v>
      </c>
      <c r="M745" s="1433">
        <v>2</v>
      </c>
      <c r="N745" s="1433">
        <v>2</v>
      </c>
      <c r="O745" s="1433">
        <v>2</v>
      </c>
      <c r="P745" s="1433">
        <v>2</v>
      </c>
      <c r="Q745" s="1433">
        <v>2</v>
      </c>
      <c r="R745" s="1433">
        <v>2</v>
      </c>
      <c r="S745" s="1433">
        <v>2</v>
      </c>
      <c r="T745" s="1433">
        <v>2</v>
      </c>
      <c r="U745" s="1433">
        <v>2</v>
      </c>
      <c r="V745" s="1438">
        <v>2</v>
      </c>
    </row>
    <row r="746" spans="1:22" ht="15" x14ac:dyDescent="0.25">
      <c r="A746" s="1298" t="s">
        <v>809</v>
      </c>
      <c r="B746" s="1290" t="s">
        <v>849</v>
      </c>
      <c r="C746" s="1290" t="s">
        <v>59</v>
      </c>
      <c r="D746" s="1433">
        <v>0</v>
      </c>
      <c r="E746" s="1433">
        <v>0</v>
      </c>
      <c r="F746" s="1433">
        <v>0</v>
      </c>
      <c r="G746" s="1433">
        <v>0</v>
      </c>
      <c r="H746" s="1433">
        <v>0</v>
      </c>
      <c r="I746" s="1433">
        <v>0</v>
      </c>
      <c r="J746" s="1433">
        <v>0</v>
      </c>
      <c r="K746" s="1433">
        <v>0</v>
      </c>
      <c r="L746" s="1433">
        <v>55</v>
      </c>
      <c r="M746" s="1433">
        <v>53</v>
      </c>
      <c r="N746" s="1433">
        <v>59</v>
      </c>
      <c r="O746" s="1433">
        <v>82</v>
      </c>
      <c r="P746" s="1433">
        <v>106</v>
      </c>
      <c r="Q746" s="1433">
        <v>114</v>
      </c>
      <c r="R746" s="1433">
        <v>120</v>
      </c>
      <c r="S746" s="1433">
        <v>139</v>
      </c>
      <c r="T746" s="1433">
        <v>140</v>
      </c>
      <c r="U746" s="1433">
        <v>157</v>
      </c>
      <c r="V746" s="1438">
        <v>174</v>
      </c>
    </row>
    <row r="747" spans="1:22" ht="15" x14ac:dyDescent="0.25">
      <c r="A747" s="1298" t="s">
        <v>809</v>
      </c>
      <c r="B747" s="1290" t="s">
        <v>849</v>
      </c>
      <c r="C747" s="1290" t="s">
        <v>754</v>
      </c>
      <c r="D747" s="1433">
        <v>0</v>
      </c>
      <c r="E747" s="1433">
        <v>0</v>
      </c>
      <c r="F747" s="1433">
        <v>0</v>
      </c>
      <c r="G747" s="1433">
        <v>0</v>
      </c>
      <c r="H747" s="1433">
        <v>0</v>
      </c>
      <c r="I747" s="1433">
        <v>0</v>
      </c>
      <c r="J747" s="1433">
        <v>0</v>
      </c>
      <c r="K747" s="1433">
        <v>0</v>
      </c>
      <c r="L747" s="1433">
        <v>27</v>
      </c>
      <c r="M747" s="1433">
        <v>34</v>
      </c>
      <c r="N747" s="1433">
        <v>43</v>
      </c>
      <c r="O747" s="1433">
        <v>65</v>
      </c>
      <c r="P747" s="1433">
        <v>87</v>
      </c>
      <c r="Q747" s="1433">
        <v>85</v>
      </c>
      <c r="R747" s="1433">
        <v>69</v>
      </c>
      <c r="S747" s="1433">
        <v>76</v>
      </c>
      <c r="T747" s="1433">
        <v>62</v>
      </c>
      <c r="U747" s="1433">
        <v>75</v>
      </c>
      <c r="V747" s="1438">
        <v>83</v>
      </c>
    </row>
    <row r="748" spans="1:22" ht="15" x14ac:dyDescent="0.25">
      <c r="A748" s="1298" t="s">
        <v>809</v>
      </c>
      <c r="B748" s="1290" t="s">
        <v>850</v>
      </c>
      <c r="C748" s="1290" t="s">
        <v>49</v>
      </c>
      <c r="D748" s="1433">
        <v>0</v>
      </c>
      <c r="E748" s="1433">
        <v>0</v>
      </c>
      <c r="F748" s="1433">
        <v>0</v>
      </c>
      <c r="G748" s="1433">
        <v>0</v>
      </c>
      <c r="H748" s="1433">
        <v>0</v>
      </c>
      <c r="I748" s="1433">
        <v>0</v>
      </c>
      <c r="J748" s="1433">
        <v>0</v>
      </c>
      <c r="K748" s="1433">
        <v>0</v>
      </c>
      <c r="L748" s="1433">
        <v>0</v>
      </c>
      <c r="M748" s="1433">
        <v>361</v>
      </c>
      <c r="N748" s="1433">
        <v>398</v>
      </c>
      <c r="O748" s="1433">
        <v>436</v>
      </c>
      <c r="P748" s="1433">
        <v>455</v>
      </c>
      <c r="Q748" s="1433">
        <v>440</v>
      </c>
      <c r="R748" s="1433">
        <v>500</v>
      </c>
      <c r="S748" s="1433">
        <v>556</v>
      </c>
      <c r="T748" s="1433">
        <v>539</v>
      </c>
      <c r="U748" s="1433">
        <v>536</v>
      </c>
      <c r="V748" s="1438">
        <v>539</v>
      </c>
    </row>
    <row r="749" spans="1:22" ht="15" x14ac:dyDescent="0.25">
      <c r="A749" s="1298" t="s">
        <v>809</v>
      </c>
      <c r="B749" s="1290" t="s">
        <v>850</v>
      </c>
      <c r="C749" s="1290" t="s">
        <v>35</v>
      </c>
      <c r="D749" s="1433">
        <v>0</v>
      </c>
      <c r="E749" s="1433">
        <v>0</v>
      </c>
      <c r="F749" s="1433">
        <v>0</v>
      </c>
      <c r="G749" s="1433">
        <v>0</v>
      </c>
      <c r="H749" s="1433">
        <v>0</v>
      </c>
      <c r="I749" s="1433">
        <v>0</v>
      </c>
      <c r="J749" s="1433">
        <v>0</v>
      </c>
      <c r="K749" s="1433">
        <v>0</v>
      </c>
      <c r="L749" s="1433">
        <v>0</v>
      </c>
      <c r="M749" s="1433">
        <v>165</v>
      </c>
      <c r="N749" s="1433">
        <v>168</v>
      </c>
      <c r="O749" s="1433">
        <v>186</v>
      </c>
      <c r="P749" s="1433">
        <v>184</v>
      </c>
      <c r="Q749" s="1433">
        <v>152</v>
      </c>
      <c r="R749" s="1433">
        <v>126</v>
      </c>
      <c r="S749" s="1433">
        <v>84</v>
      </c>
      <c r="T749" s="1433">
        <v>101</v>
      </c>
      <c r="U749" s="1433">
        <v>131</v>
      </c>
      <c r="V749" s="1438">
        <v>155</v>
      </c>
    </row>
    <row r="750" spans="1:22" ht="15" x14ac:dyDescent="0.25">
      <c r="A750" s="1298" t="s">
        <v>809</v>
      </c>
      <c r="B750" s="1290" t="s">
        <v>850</v>
      </c>
      <c r="C750" s="1290" t="s">
        <v>36</v>
      </c>
      <c r="D750" s="1433">
        <v>0</v>
      </c>
      <c r="E750" s="1433">
        <v>0</v>
      </c>
      <c r="F750" s="1433">
        <v>0</v>
      </c>
      <c r="G750" s="1433">
        <v>0</v>
      </c>
      <c r="H750" s="1433">
        <v>0</v>
      </c>
      <c r="I750" s="1433">
        <v>0</v>
      </c>
      <c r="J750" s="1433">
        <v>0</v>
      </c>
      <c r="K750" s="1433">
        <v>0</v>
      </c>
      <c r="L750" s="1433">
        <v>0</v>
      </c>
      <c r="M750" s="1433">
        <v>15</v>
      </c>
      <c r="N750" s="1433">
        <v>15</v>
      </c>
      <c r="O750" s="1433">
        <v>14</v>
      </c>
      <c r="P750" s="1433">
        <v>11</v>
      </c>
      <c r="Q750" s="1433">
        <v>11</v>
      </c>
      <c r="R750" s="1433">
        <v>11</v>
      </c>
      <c r="S750" s="1433">
        <v>10</v>
      </c>
      <c r="T750" s="1433">
        <v>11</v>
      </c>
      <c r="U750" s="1433">
        <v>12</v>
      </c>
      <c r="V750" s="1438">
        <v>14</v>
      </c>
    </row>
    <row r="751" spans="1:22" ht="15" x14ac:dyDescent="0.25">
      <c r="A751" s="1298" t="s">
        <v>809</v>
      </c>
      <c r="B751" s="1290" t="s">
        <v>850</v>
      </c>
      <c r="C751" s="1290" t="s">
        <v>37</v>
      </c>
      <c r="D751" s="1433">
        <v>0</v>
      </c>
      <c r="E751" s="1433">
        <v>0</v>
      </c>
      <c r="F751" s="1433">
        <v>0</v>
      </c>
      <c r="G751" s="1433">
        <v>0</v>
      </c>
      <c r="H751" s="1433">
        <v>0</v>
      </c>
      <c r="I751" s="1433">
        <v>0</v>
      </c>
      <c r="J751" s="1433">
        <v>0</v>
      </c>
      <c r="K751" s="1433">
        <v>0</v>
      </c>
      <c r="L751" s="1433">
        <v>0</v>
      </c>
      <c r="M751" s="1433">
        <v>18</v>
      </c>
      <c r="N751" s="1433">
        <v>20</v>
      </c>
      <c r="O751" s="1433">
        <v>23</v>
      </c>
      <c r="P751" s="1433">
        <v>18</v>
      </c>
      <c r="Q751" s="1433">
        <v>19</v>
      </c>
      <c r="R751" s="1433">
        <v>23</v>
      </c>
      <c r="S751" s="1433">
        <v>16</v>
      </c>
      <c r="T751" s="1433">
        <v>18</v>
      </c>
      <c r="U751" s="1433">
        <v>16</v>
      </c>
      <c r="V751" s="1438">
        <v>19</v>
      </c>
    </row>
    <row r="752" spans="1:22" ht="15" x14ac:dyDescent="0.25">
      <c r="A752" s="1298" t="s">
        <v>809</v>
      </c>
      <c r="B752" s="1290" t="s">
        <v>850</v>
      </c>
      <c r="C752" s="1290" t="s">
        <v>38</v>
      </c>
      <c r="D752" s="1433">
        <v>0</v>
      </c>
      <c r="E752" s="1433">
        <v>0</v>
      </c>
      <c r="F752" s="1433">
        <v>0</v>
      </c>
      <c r="G752" s="1433">
        <v>0</v>
      </c>
      <c r="H752" s="1433">
        <v>0</v>
      </c>
      <c r="I752" s="1433">
        <v>0</v>
      </c>
      <c r="J752" s="1433">
        <v>0</v>
      </c>
      <c r="K752" s="1433">
        <v>0</v>
      </c>
      <c r="L752" s="1433">
        <v>0</v>
      </c>
      <c r="M752" s="1433">
        <v>11</v>
      </c>
      <c r="N752" s="1433">
        <v>11</v>
      </c>
      <c r="O752" s="1433">
        <v>10</v>
      </c>
      <c r="P752" s="1433">
        <v>7</v>
      </c>
      <c r="Q752" s="1433">
        <v>7</v>
      </c>
      <c r="R752" s="1433">
        <v>7</v>
      </c>
      <c r="S752" s="1433">
        <v>9</v>
      </c>
      <c r="T752" s="1433">
        <v>9</v>
      </c>
      <c r="U752" s="1433">
        <v>6</v>
      </c>
      <c r="V752" s="1438">
        <v>10</v>
      </c>
    </row>
    <row r="753" spans="1:22" ht="15" x14ac:dyDescent="0.25">
      <c r="A753" s="1298" t="s">
        <v>809</v>
      </c>
      <c r="B753" s="1290" t="s">
        <v>850</v>
      </c>
      <c r="C753" s="1290" t="s">
        <v>39</v>
      </c>
      <c r="D753" s="1433">
        <v>0</v>
      </c>
      <c r="E753" s="1433">
        <v>0</v>
      </c>
      <c r="F753" s="1433">
        <v>0</v>
      </c>
      <c r="G753" s="1433">
        <v>0</v>
      </c>
      <c r="H753" s="1433">
        <v>0</v>
      </c>
      <c r="I753" s="1433">
        <v>0</v>
      </c>
      <c r="J753" s="1433">
        <v>0</v>
      </c>
      <c r="K753" s="1433">
        <v>0</v>
      </c>
      <c r="L753" s="1433">
        <v>0</v>
      </c>
      <c r="M753" s="1433">
        <v>4</v>
      </c>
      <c r="N753" s="1433">
        <v>4</v>
      </c>
      <c r="O753" s="1433">
        <v>4</v>
      </c>
      <c r="P753" s="1433">
        <v>4</v>
      </c>
      <c r="Q753" s="1433">
        <v>4</v>
      </c>
      <c r="R753" s="1433">
        <v>4</v>
      </c>
      <c r="S753" s="1433">
        <v>4</v>
      </c>
      <c r="T753" s="1433">
        <v>5</v>
      </c>
      <c r="U753" s="1433">
        <v>5</v>
      </c>
      <c r="V753" s="1438">
        <v>7</v>
      </c>
    </row>
    <row r="754" spans="1:22" ht="15" x14ac:dyDescent="0.25">
      <c r="A754" s="1298" t="s">
        <v>809</v>
      </c>
      <c r="B754" s="1290" t="s">
        <v>850</v>
      </c>
      <c r="C754" s="1290" t="s">
        <v>40</v>
      </c>
      <c r="D754" s="1433">
        <v>0</v>
      </c>
      <c r="E754" s="1433">
        <v>0</v>
      </c>
      <c r="F754" s="1433">
        <v>0</v>
      </c>
      <c r="G754" s="1433">
        <v>0</v>
      </c>
      <c r="H754" s="1433">
        <v>0</v>
      </c>
      <c r="I754" s="1433">
        <v>0</v>
      </c>
      <c r="J754" s="1433">
        <v>0</v>
      </c>
      <c r="K754" s="1433">
        <v>0</v>
      </c>
      <c r="L754" s="1433">
        <v>0</v>
      </c>
      <c r="M754" s="1433">
        <v>2</v>
      </c>
      <c r="N754" s="1433">
        <v>2</v>
      </c>
      <c r="O754" s="1433">
        <v>2</v>
      </c>
      <c r="P754" s="1433">
        <v>2</v>
      </c>
      <c r="Q754" s="1433">
        <v>2</v>
      </c>
      <c r="R754" s="1433">
        <v>2</v>
      </c>
      <c r="S754" s="1433">
        <v>2</v>
      </c>
      <c r="T754" s="1433">
        <v>2</v>
      </c>
      <c r="U754" s="1433">
        <v>3</v>
      </c>
      <c r="V754" s="1438">
        <v>3</v>
      </c>
    </row>
    <row r="755" spans="1:22" ht="15" x14ac:dyDescent="0.25">
      <c r="A755" s="1298" t="s">
        <v>809</v>
      </c>
      <c r="B755" s="1290" t="s">
        <v>850</v>
      </c>
      <c r="C755" s="1290" t="s">
        <v>59</v>
      </c>
      <c r="D755" s="1433">
        <v>0</v>
      </c>
      <c r="E755" s="1433">
        <v>0</v>
      </c>
      <c r="F755" s="1433">
        <v>0</v>
      </c>
      <c r="G755" s="1433">
        <v>0</v>
      </c>
      <c r="H755" s="1433">
        <v>0</v>
      </c>
      <c r="I755" s="1433">
        <v>0</v>
      </c>
      <c r="J755" s="1433">
        <v>0</v>
      </c>
      <c r="K755" s="1433">
        <v>0</v>
      </c>
      <c r="L755" s="1433">
        <v>0</v>
      </c>
      <c r="M755" s="1433">
        <v>576</v>
      </c>
      <c r="N755" s="1433">
        <v>618</v>
      </c>
      <c r="O755" s="1433">
        <v>675</v>
      </c>
      <c r="P755" s="1433">
        <v>681</v>
      </c>
      <c r="Q755" s="1433">
        <v>635</v>
      </c>
      <c r="R755" s="1433">
        <v>673</v>
      </c>
      <c r="S755" s="1433">
        <v>681</v>
      </c>
      <c r="T755" s="1433">
        <v>685</v>
      </c>
      <c r="U755" s="1433">
        <v>709</v>
      </c>
      <c r="V755" s="1438">
        <v>747</v>
      </c>
    </row>
    <row r="756" spans="1:22" ht="15" x14ac:dyDescent="0.25">
      <c r="A756" s="1298" t="s">
        <v>809</v>
      </c>
      <c r="B756" s="1290" t="s">
        <v>850</v>
      </c>
      <c r="C756" s="1290" t="s">
        <v>754</v>
      </c>
      <c r="D756" s="1433">
        <v>0</v>
      </c>
      <c r="E756" s="1433">
        <v>0</v>
      </c>
      <c r="F756" s="1433">
        <v>0</v>
      </c>
      <c r="G756" s="1433">
        <v>0</v>
      </c>
      <c r="H756" s="1433">
        <v>0</v>
      </c>
      <c r="I756" s="1433">
        <v>0</v>
      </c>
      <c r="J756" s="1433">
        <v>0</v>
      </c>
      <c r="K756" s="1433">
        <v>0</v>
      </c>
      <c r="L756" s="1433">
        <v>0</v>
      </c>
      <c r="M756" s="1433">
        <v>215</v>
      </c>
      <c r="N756" s="1433">
        <v>220</v>
      </c>
      <c r="O756" s="1433">
        <v>239</v>
      </c>
      <c r="P756" s="1433">
        <v>226</v>
      </c>
      <c r="Q756" s="1433">
        <v>195</v>
      </c>
      <c r="R756" s="1433">
        <v>173</v>
      </c>
      <c r="S756" s="1433">
        <v>125</v>
      </c>
      <c r="T756" s="1433">
        <v>146</v>
      </c>
      <c r="U756" s="1433">
        <v>173</v>
      </c>
      <c r="V756" s="1438">
        <v>208</v>
      </c>
    </row>
    <row r="757" spans="1:22" ht="15" x14ac:dyDescent="0.25">
      <c r="A757" s="1298" t="s">
        <v>809</v>
      </c>
      <c r="B757" s="1290" t="s">
        <v>851</v>
      </c>
      <c r="C757" s="1290" t="s">
        <v>49</v>
      </c>
      <c r="D757" s="1433">
        <v>0</v>
      </c>
      <c r="E757" s="1433">
        <v>0</v>
      </c>
      <c r="F757" s="1433">
        <v>0</v>
      </c>
      <c r="G757" s="1433">
        <v>0</v>
      </c>
      <c r="H757" s="1433">
        <v>0</v>
      </c>
      <c r="I757" s="1433">
        <v>0</v>
      </c>
      <c r="J757" s="1433">
        <v>0</v>
      </c>
      <c r="K757" s="1433">
        <v>0</v>
      </c>
      <c r="L757" s="1433">
        <v>0</v>
      </c>
      <c r="M757" s="1433">
        <v>0</v>
      </c>
      <c r="N757" s="1433">
        <v>108</v>
      </c>
      <c r="O757" s="1433">
        <v>119</v>
      </c>
      <c r="P757" s="1433">
        <v>133</v>
      </c>
      <c r="Q757" s="1433">
        <v>158</v>
      </c>
      <c r="R757" s="1433">
        <v>216</v>
      </c>
      <c r="S757" s="1433">
        <v>259</v>
      </c>
      <c r="T757" s="1433">
        <v>245</v>
      </c>
      <c r="U757" s="1433">
        <v>251</v>
      </c>
      <c r="V757" s="1438">
        <v>268</v>
      </c>
    </row>
    <row r="758" spans="1:22" ht="15" x14ac:dyDescent="0.25">
      <c r="A758" s="1298" t="s">
        <v>809</v>
      </c>
      <c r="B758" s="1290" t="s">
        <v>851</v>
      </c>
      <c r="C758" s="1290" t="s">
        <v>35</v>
      </c>
      <c r="D758" s="1433">
        <v>0</v>
      </c>
      <c r="E758" s="1433">
        <v>0</v>
      </c>
      <c r="F758" s="1433">
        <v>0</v>
      </c>
      <c r="G758" s="1433">
        <v>0</v>
      </c>
      <c r="H758" s="1433">
        <v>0</v>
      </c>
      <c r="I758" s="1433">
        <v>0</v>
      </c>
      <c r="J758" s="1433">
        <v>0</v>
      </c>
      <c r="K758" s="1433">
        <v>0</v>
      </c>
      <c r="L758" s="1433">
        <v>0</v>
      </c>
      <c r="M758" s="1433">
        <v>0</v>
      </c>
      <c r="N758" s="1433">
        <v>93</v>
      </c>
      <c r="O758" s="1433">
        <v>165</v>
      </c>
      <c r="P758" s="1433">
        <v>162</v>
      </c>
      <c r="Q758" s="1433">
        <v>137</v>
      </c>
      <c r="R758" s="1433">
        <v>80</v>
      </c>
      <c r="S758" s="1433">
        <v>47</v>
      </c>
      <c r="T758" s="1433">
        <v>63</v>
      </c>
      <c r="U758" s="1433">
        <v>66</v>
      </c>
      <c r="V758" s="1438">
        <v>60</v>
      </c>
    </row>
    <row r="759" spans="1:22" ht="15" x14ac:dyDescent="0.25">
      <c r="A759" s="1298" t="s">
        <v>809</v>
      </c>
      <c r="B759" s="1290" t="s">
        <v>851</v>
      </c>
      <c r="C759" s="1290" t="s">
        <v>36</v>
      </c>
      <c r="D759" s="1433">
        <v>0</v>
      </c>
      <c r="E759" s="1433">
        <v>0</v>
      </c>
      <c r="F759" s="1433">
        <v>0</v>
      </c>
      <c r="G759" s="1433">
        <v>0</v>
      </c>
      <c r="H759" s="1433">
        <v>0</v>
      </c>
      <c r="I759" s="1433">
        <v>0</v>
      </c>
      <c r="J759" s="1433">
        <v>0</v>
      </c>
      <c r="K759" s="1433">
        <v>0</v>
      </c>
      <c r="L759" s="1433">
        <v>0</v>
      </c>
      <c r="M759" s="1433">
        <v>0</v>
      </c>
      <c r="N759" s="1433">
        <v>10</v>
      </c>
      <c r="O759" s="1433">
        <v>9</v>
      </c>
      <c r="P759" s="1433">
        <v>8</v>
      </c>
      <c r="Q759" s="1433">
        <v>8</v>
      </c>
      <c r="R759" s="1433">
        <v>7</v>
      </c>
      <c r="S759" s="1433">
        <v>7</v>
      </c>
      <c r="T759" s="1433">
        <v>8</v>
      </c>
      <c r="U759" s="1433">
        <v>7</v>
      </c>
      <c r="V759" s="1438">
        <v>7</v>
      </c>
    </row>
    <row r="760" spans="1:22" ht="15" x14ac:dyDescent="0.25">
      <c r="A760" s="1298" t="s">
        <v>809</v>
      </c>
      <c r="B760" s="1290" t="s">
        <v>851</v>
      </c>
      <c r="C760" s="1290" t="s">
        <v>37</v>
      </c>
      <c r="D760" s="1433">
        <v>0</v>
      </c>
      <c r="E760" s="1433">
        <v>0</v>
      </c>
      <c r="F760" s="1433">
        <v>0</v>
      </c>
      <c r="G760" s="1433">
        <v>0</v>
      </c>
      <c r="H760" s="1433">
        <v>0</v>
      </c>
      <c r="I760" s="1433">
        <v>0</v>
      </c>
      <c r="J760" s="1433">
        <v>0</v>
      </c>
      <c r="K760" s="1433">
        <v>0</v>
      </c>
      <c r="L760" s="1433">
        <v>0</v>
      </c>
      <c r="M760" s="1433">
        <v>0</v>
      </c>
      <c r="N760" s="1433">
        <v>7</v>
      </c>
      <c r="O760" s="1433">
        <v>8</v>
      </c>
      <c r="P760" s="1433">
        <v>10</v>
      </c>
      <c r="Q760" s="1433">
        <v>9</v>
      </c>
      <c r="R760" s="1433">
        <v>9</v>
      </c>
      <c r="S760" s="1433">
        <v>11</v>
      </c>
      <c r="T760" s="1433">
        <v>14</v>
      </c>
      <c r="U760" s="1433">
        <v>8</v>
      </c>
      <c r="V760" s="1438">
        <v>4</v>
      </c>
    </row>
    <row r="761" spans="1:22" ht="15" x14ac:dyDescent="0.25">
      <c r="A761" s="1298" t="s">
        <v>809</v>
      </c>
      <c r="B761" s="1290" t="s">
        <v>851</v>
      </c>
      <c r="C761" s="1290" t="s">
        <v>38</v>
      </c>
      <c r="D761" s="1433">
        <v>0</v>
      </c>
      <c r="E761" s="1433">
        <v>0</v>
      </c>
      <c r="F761" s="1433">
        <v>0</v>
      </c>
      <c r="G761" s="1433">
        <v>0</v>
      </c>
      <c r="H761" s="1433">
        <v>0</v>
      </c>
      <c r="I761" s="1433">
        <v>0</v>
      </c>
      <c r="J761" s="1433">
        <v>0</v>
      </c>
      <c r="K761" s="1433">
        <v>0</v>
      </c>
      <c r="L761" s="1433">
        <v>0</v>
      </c>
      <c r="M761" s="1433">
        <v>0</v>
      </c>
      <c r="N761" s="1433">
        <v>5</v>
      </c>
      <c r="O761" s="1433">
        <v>4</v>
      </c>
      <c r="P761" s="1433">
        <v>3</v>
      </c>
      <c r="Q761" s="1433">
        <v>3</v>
      </c>
      <c r="R761" s="1433">
        <v>4</v>
      </c>
      <c r="S761" s="1433">
        <v>3</v>
      </c>
      <c r="T761" s="1433">
        <v>3</v>
      </c>
      <c r="U761" s="1433">
        <v>3</v>
      </c>
      <c r="V761" s="1438">
        <v>4</v>
      </c>
    </row>
    <row r="762" spans="1:22" ht="15" x14ac:dyDescent="0.25">
      <c r="A762" s="1298" t="s">
        <v>809</v>
      </c>
      <c r="B762" s="1290" t="s">
        <v>851</v>
      </c>
      <c r="C762" s="1290" t="s">
        <v>39</v>
      </c>
      <c r="D762" s="1433">
        <v>0</v>
      </c>
      <c r="E762" s="1433">
        <v>0</v>
      </c>
      <c r="F762" s="1433">
        <v>0</v>
      </c>
      <c r="G762" s="1433">
        <v>0</v>
      </c>
      <c r="H762" s="1433">
        <v>0</v>
      </c>
      <c r="I762" s="1433">
        <v>0</v>
      </c>
      <c r="J762" s="1433">
        <v>0</v>
      </c>
      <c r="K762" s="1433">
        <v>0</v>
      </c>
      <c r="L762" s="1433">
        <v>0</v>
      </c>
      <c r="M762" s="1433">
        <v>0</v>
      </c>
      <c r="N762" s="1433">
        <v>1</v>
      </c>
      <c r="O762" s="1433">
        <v>1</v>
      </c>
      <c r="P762" s="1433">
        <v>1</v>
      </c>
      <c r="Q762" s="1433">
        <v>1</v>
      </c>
      <c r="R762" s="1433">
        <v>2</v>
      </c>
      <c r="S762" s="1433">
        <v>3</v>
      </c>
      <c r="T762" s="1433">
        <v>3</v>
      </c>
      <c r="U762" s="1433">
        <v>3</v>
      </c>
      <c r="V762" s="1438">
        <v>4</v>
      </c>
    </row>
    <row r="763" spans="1:22" ht="15" x14ac:dyDescent="0.25">
      <c r="A763" s="1298" t="s">
        <v>809</v>
      </c>
      <c r="B763" s="1290" t="s">
        <v>851</v>
      </c>
      <c r="C763" s="1290" t="s">
        <v>40</v>
      </c>
      <c r="D763" s="1433">
        <v>0</v>
      </c>
      <c r="E763" s="1433">
        <v>0</v>
      </c>
      <c r="F763" s="1433">
        <v>0</v>
      </c>
      <c r="G763" s="1433">
        <v>0</v>
      </c>
      <c r="H763" s="1433">
        <v>0</v>
      </c>
      <c r="I763" s="1433">
        <v>0</v>
      </c>
      <c r="J763" s="1433">
        <v>0</v>
      </c>
      <c r="K763" s="1433">
        <v>0</v>
      </c>
      <c r="L763" s="1433">
        <v>0</v>
      </c>
      <c r="M763" s="1433">
        <v>0</v>
      </c>
      <c r="N763" s="1433">
        <v>2</v>
      </c>
      <c r="O763" s="1433">
        <v>2</v>
      </c>
      <c r="P763" s="1433">
        <v>2</v>
      </c>
      <c r="Q763" s="1433">
        <v>2</v>
      </c>
      <c r="R763" s="1433">
        <v>2</v>
      </c>
      <c r="S763" s="1433">
        <v>1</v>
      </c>
      <c r="T763" s="1433">
        <v>1</v>
      </c>
      <c r="U763" s="1433">
        <v>1</v>
      </c>
      <c r="V763" s="1438">
        <v>0</v>
      </c>
    </row>
    <row r="764" spans="1:22" ht="15" x14ac:dyDescent="0.25">
      <c r="A764" s="1298" t="s">
        <v>809</v>
      </c>
      <c r="B764" s="1290" t="s">
        <v>851</v>
      </c>
      <c r="C764" s="1290" t="s">
        <v>59</v>
      </c>
      <c r="D764" s="1433">
        <v>0</v>
      </c>
      <c r="E764" s="1433">
        <v>0</v>
      </c>
      <c r="F764" s="1433">
        <v>0</v>
      </c>
      <c r="G764" s="1433">
        <v>0</v>
      </c>
      <c r="H764" s="1433">
        <v>0</v>
      </c>
      <c r="I764" s="1433">
        <v>0</v>
      </c>
      <c r="J764" s="1433">
        <v>0</v>
      </c>
      <c r="K764" s="1433">
        <v>0</v>
      </c>
      <c r="L764" s="1433">
        <v>0</v>
      </c>
      <c r="M764" s="1433">
        <v>0</v>
      </c>
      <c r="N764" s="1433">
        <v>226</v>
      </c>
      <c r="O764" s="1433">
        <v>308</v>
      </c>
      <c r="P764" s="1433">
        <v>319</v>
      </c>
      <c r="Q764" s="1433">
        <v>318</v>
      </c>
      <c r="R764" s="1433">
        <v>320</v>
      </c>
      <c r="S764" s="1433">
        <v>331</v>
      </c>
      <c r="T764" s="1433">
        <v>337</v>
      </c>
      <c r="U764" s="1433">
        <v>339</v>
      </c>
      <c r="V764" s="1438">
        <v>347</v>
      </c>
    </row>
    <row r="765" spans="1:22" ht="15" x14ac:dyDescent="0.25">
      <c r="A765" s="1298" t="s">
        <v>809</v>
      </c>
      <c r="B765" s="1290" t="s">
        <v>851</v>
      </c>
      <c r="C765" s="1290" t="s">
        <v>754</v>
      </c>
      <c r="D765" s="1433">
        <v>0</v>
      </c>
      <c r="E765" s="1433">
        <v>0</v>
      </c>
      <c r="F765" s="1433">
        <v>0</v>
      </c>
      <c r="G765" s="1433">
        <v>0</v>
      </c>
      <c r="H765" s="1433">
        <v>0</v>
      </c>
      <c r="I765" s="1433">
        <v>0</v>
      </c>
      <c r="J765" s="1433">
        <v>0</v>
      </c>
      <c r="K765" s="1433">
        <v>0</v>
      </c>
      <c r="L765" s="1433">
        <v>0</v>
      </c>
      <c r="M765" s="1433">
        <v>0</v>
      </c>
      <c r="N765" s="1433">
        <v>118</v>
      </c>
      <c r="O765" s="1433">
        <v>189</v>
      </c>
      <c r="P765" s="1433">
        <v>186</v>
      </c>
      <c r="Q765" s="1433">
        <v>160</v>
      </c>
      <c r="R765" s="1433">
        <v>104</v>
      </c>
      <c r="S765" s="1433">
        <v>72</v>
      </c>
      <c r="T765" s="1433">
        <v>92</v>
      </c>
      <c r="U765" s="1433">
        <v>88</v>
      </c>
      <c r="V765" s="1438">
        <v>79</v>
      </c>
    </row>
    <row r="766" spans="1:22" ht="15" x14ac:dyDescent="0.25">
      <c r="A766" s="1298" t="s">
        <v>809</v>
      </c>
      <c r="B766" s="1290" t="s">
        <v>852</v>
      </c>
      <c r="C766" s="1290" t="s">
        <v>49</v>
      </c>
      <c r="D766" s="1433">
        <v>0</v>
      </c>
      <c r="E766" s="1433">
        <v>0</v>
      </c>
      <c r="F766" s="1433">
        <v>0</v>
      </c>
      <c r="G766" s="1433">
        <v>0</v>
      </c>
      <c r="H766" s="1433">
        <v>0</v>
      </c>
      <c r="I766" s="1433">
        <v>0</v>
      </c>
      <c r="J766" s="1433">
        <v>0</v>
      </c>
      <c r="K766" s="1433">
        <v>0</v>
      </c>
      <c r="L766" s="1433">
        <v>0</v>
      </c>
      <c r="M766" s="1433">
        <v>0</v>
      </c>
      <c r="N766" s="1433">
        <v>86</v>
      </c>
      <c r="O766" s="1433">
        <v>75</v>
      </c>
      <c r="P766" s="1433">
        <v>79</v>
      </c>
      <c r="Q766" s="1433">
        <v>80</v>
      </c>
      <c r="R766" s="1433">
        <v>94</v>
      </c>
      <c r="S766" s="1433">
        <v>102</v>
      </c>
      <c r="T766" s="1433">
        <v>94</v>
      </c>
      <c r="U766" s="1433">
        <v>91</v>
      </c>
      <c r="V766" s="1438">
        <v>101</v>
      </c>
    </row>
    <row r="767" spans="1:22" ht="15" x14ac:dyDescent="0.25">
      <c r="A767" s="1298" t="s">
        <v>809</v>
      </c>
      <c r="B767" s="1290" t="s">
        <v>852</v>
      </c>
      <c r="C767" s="1290" t="s">
        <v>35</v>
      </c>
      <c r="D767" s="1433">
        <v>0</v>
      </c>
      <c r="E767" s="1433">
        <v>0</v>
      </c>
      <c r="F767" s="1433">
        <v>0</v>
      </c>
      <c r="G767" s="1433">
        <v>0</v>
      </c>
      <c r="H767" s="1433">
        <v>0</v>
      </c>
      <c r="I767" s="1433">
        <v>0</v>
      </c>
      <c r="J767" s="1433">
        <v>0</v>
      </c>
      <c r="K767" s="1433">
        <v>0</v>
      </c>
      <c r="L767" s="1433">
        <v>0</v>
      </c>
      <c r="M767" s="1433">
        <v>0</v>
      </c>
      <c r="N767" s="1433">
        <v>50</v>
      </c>
      <c r="O767" s="1433">
        <v>68</v>
      </c>
      <c r="P767" s="1433">
        <v>68</v>
      </c>
      <c r="Q767" s="1433">
        <v>57</v>
      </c>
      <c r="R767" s="1433">
        <v>31</v>
      </c>
      <c r="S767" s="1433">
        <v>30</v>
      </c>
      <c r="T767" s="1433">
        <v>32</v>
      </c>
      <c r="U767" s="1433">
        <v>39</v>
      </c>
      <c r="V767" s="1438">
        <v>31</v>
      </c>
    </row>
    <row r="768" spans="1:22" ht="15" x14ac:dyDescent="0.25">
      <c r="A768" s="1298" t="s">
        <v>809</v>
      </c>
      <c r="B768" s="1290" t="s">
        <v>852</v>
      </c>
      <c r="C768" s="1290" t="s">
        <v>36</v>
      </c>
      <c r="D768" s="1433">
        <v>0</v>
      </c>
      <c r="E768" s="1433">
        <v>0</v>
      </c>
      <c r="F768" s="1433">
        <v>0</v>
      </c>
      <c r="G768" s="1433">
        <v>0</v>
      </c>
      <c r="H768" s="1433">
        <v>0</v>
      </c>
      <c r="I768" s="1433">
        <v>0</v>
      </c>
      <c r="J768" s="1433">
        <v>0</v>
      </c>
      <c r="K768" s="1433">
        <v>0</v>
      </c>
      <c r="L768" s="1433">
        <v>0</v>
      </c>
      <c r="M768" s="1433">
        <v>0</v>
      </c>
      <c r="N768" s="1433">
        <v>1</v>
      </c>
      <c r="O768" s="1433">
        <v>0</v>
      </c>
      <c r="P768" s="1433">
        <v>0</v>
      </c>
      <c r="Q768" s="1433">
        <v>0</v>
      </c>
      <c r="R768" s="1433">
        <v>0</v>
      </c>
      <c r="S768" s="1433">
        <v>0</v>
      </c>
      <c r="T768" s="1433">
        <v>0</v>
      </c>
      <c r="U768" s="1433">
        <v>1</v>
      </c>
      <c r="V768" s="1438">
        <v>2</v>
      </c>
    </row>
    <row r="769" spans="1:22" ht="15" x14ac:dyDescent="0.25">
      <c r="A769" s="1298" t="s">
        <v>809</v>
      </c>
      <c r="B769" s="1290" t="s">
        <v>852</v>
      </c>
      <c r="C769" s="1290" t="s">
        <v>37</v>
      </c>
      <c r="D769" s="1433">
        <v>0</v>
      </c>
      <c r="E769" s="1433">
        <v>0</v>
      </c>
      <c r="F769" s="1433">
        <v>0</v>
      </c>
      <c r="G769" s="1433">
        <v>0</v>
      </c>
      <c r="H769" s="1433">
        <v>0</v>
      </c>
      <c r="I769" s="1433">
        <v>0</v>
      </c>
      <c r="J769" s="1433">
        <v>0</v>
      </c>
      <c r="K769" s="1433">
        <v>0</v>
      </c>
      <c r="L769" s="1433">
        <v>0</v>
      </c>
      <c r="M769" s="1433">
        <v>0</v>
      </c>
      <c r="N769" s="1433">
        <v>10</v>
      </c>
      <c r="O769" s="1433">
        <v>10</v>
      </c>
      <c r="P769" s="1433">
        <v>7</v>
      </c>
      <c r="Q769" s="1433">
        <v>7</v>
      </c>
      <c r="R769" s="1433">
        <v>7</v>
      </c>
      <c r="S769" s="1433">
        <v>6</v>
      </c>
      <c r="T769" s="1433">
        <v>6</v>
      </c>
      <c r="U769" s="1433">
        <v>6</v>
      </c>
      <c r="V769" s="1438">
        <v>5</v>
      </c>
    </row>
    <row r="770" spans="1:22" ht="15" x14ac:dyDescent="0.25">
      <c r="A770" s="1298" t="s">
        <v>809</v>
      </c>
      <c r="B770" s="1290" t="s">
        <v>852</v>
      </c>
      <c r="C770" s="1290" t="s">
        <v>38</v>
      </c>
      <c r="D770" s="1433">
        <v>0</v>
      </c>
      <c r="E770" s="1433">
        <v>0</v>
      </c>
      <c r="F770" s="1433">
        <v>0</v>
      </c>
      <c r="G770" s="1433">
        <v>0</v>
      </c>
      <c r="H770" s="1433">
        <v>0</v>
      </c>
      <c r="I770" s="1433">
        <v>0</v>
      </c>
      <c r="J770" s="1433">
        <v>0</v>
      </c>
      <c r="K770" s="1433">
        <v>0</v>
      </c>
      <c r="L770" s="1433">
        <v>0</v>
      </c>
      <c r="M770" s="1433">
        <v>0</v>
      </c>
      <c r="N770" s="1433">
        <v>5</v>
      </c>
      <c r="O770" s="1433">
        <v>5</v>
      </c>
      <c r="P770" s="1433">
        <v>6</v>
      </c>
      <c r="Q770" s="1433">
        <v>6</v>
      </c>
      <c r="R770" s="1433">
        <v>4</v>
      </c>
      <c r="S770" s="1433">
        <v>3</v>
      </c>
      <c r="T770" s="1433">
        <v>3</v>
      </c>
      <c r="U770" s="1433">
        <v>3</v>
      </c>
      <c r="V770" s="1438">
        <v>3</v>
      </c>
    </row>
    <row r="771" spans="1:22" ht="15" x14ac:dyDescent="0.25">
      <c r="A771" s="1298" t="s">
        <v>809</v>
      </c>
      <c r="B771" s="1290" t="s">
        <v>852</v>
      </c>
      <c r="C771" s="1290" t="s">
        <v>39</v>
      </c>
      <c r="D771" s="1433">
        <v>0</v>
      </c>
      <c r="E771" s="1433">
        <v>0</v>
      </c>
      <c r="F771" s="1433">
        <v>0</v>
      </c>
      <c r="G771" s="1433">
        <v>0</v>
      </c>
      <c r="H771" s="1433">
        <v>0</v>
      </c>
      <c r="I771" s="1433">
        <v>0</v>
      </c>
      <c r="J771" s="1433">
        <v>0</v>
      </c>
      <c r="K771" s="1433">
        <v>0</v>
      </c>
      <c r="L771" s="1433">
        <v>0</v>
      </c>
      <c r="M771" s="1433">
        <v>0</v>
      </c>
      <c r="N771" s="1433">
        <v>2</v>
      </c>
      <c r="O771" s="1433">
        <v>2</v>
      </c>
      <c r="P771" s="1433">
        <v>1</v>
      </c>
      <c r="Q771" s="1433">
        <v>1</v>
      </c>
      <c r="R771" s="1433">
        <v>1</v>
      </c>
      <c r="S771" s="1433">
        <v>1</v>
      </c>
      <c r="T771" s="1433">
        <v>1</v>
      </c>
      <c r="U771" s="1433">
        <v>1</v>
      </c>
      <c r="V771" s="1438">
        <v>1</v>
      </c>
    </row>
    <row r="772" spans="1:22" ht="15" x14ac:dyDescent="0.25">
      <c r="A772" s="1298" t="s">
        <v>809</v>
      </c>
      <c r="B772" s="1290" t="s">
        <v>852</v>
      </c>
      <c r="C772" s="1290" t="s">
        <v>40</v>
      </c>
      <c r="D772" s="1433">
        <v>0</v>
      </c>
      <c r="E772" s="1433">
        <v>0</v>
      </c>
      <c r="F772" s="1433">
        <v>0</v>
      </c>
      <c r="G772" s="1433">
        <v>0</v>
      </c>
      <c r="H772" s="1433">
        <v>0</v>
      </c>
      <c r="I772" s="1433">
        <v>0</v>
      </c>
      <c r="J772" s="1433">
        <v>0</v>
      </c>
      <c r="K772" s="1433">
        <v>0</v>
      </c>
      <c r="L772" s="1433">
        <v>0</v>
      </c>
      <c r="M772" s="1433">
        <v>0</v>
      </c>
      <c r="N772" s="1433">
        <v>2</v>
      </c>
      <c r="O772" s="1433">
        <v>2</v>
      </c>
      <c r="P772" s="1433">
        <v>2</v>
      </c>
      <c r="Q772" s="1433">
        <v>2</v>
      </c>
      <c r="R772" s="1433">
        <v>1</v>
      </c>
      <c r="S772" s="1433">
        <v>1</v>
      </c>
      <c r="T772" s="1433">
        <v>1</v>
      </c>
      <c r="U772" s="1433">
        <v>1</v>
      </c>
      <c r="V772" s="1438">
        <v>1</v>
      </c>
    </row>
    <row r="773" spans="1:22" ht="15" x14ac:dyDescent="0.25">
      <c r="A773" s="1298" t="s">
        <v>809</v>
      </c>
      <c r="B773" s="1290" t="s">
        <v>852</v>
      </c>
      <c r="C773" s="1290" t="s">
        <v>59</v>
      </c>
      <c r="D773" s="1433">
        <v>0</v>
      </c>
      <c r="E773" s="1433">
        <v>0</v>
      </c>
      <c r="F773" s="1433">
        <v>0</v>
      </c>
      <c r="G773" s="1433">
        <v>0</v>
      </c>
      <c r="H773" s="1433">
        <v>0</v>
      </c>
      <c r="I773" s="1433">
        <v>0</v>
      </c>
      <c r="J773" s="1433">
        <v>0</v>
      </c>
      <c r="K773" s="1433">
        <v>0</v>
      </c>
      <c r="L773" s="1433">
        <v>0</v>
      </c>
      <c r="M773" s="1433">
        <v>0</v>
      </c>
      <c r="N773" s="1433">
        <v>156</v>
      </c>
      <c r="O773" s="1433">
        <v>162</v>
      </c>
      <c r="P773" s="1433">
        <v>163</v>
      </c>
      <c r="Q773" s="1433">
        <v>153</v>
      </c>
      <c r="R773" s="1433">
        <v>138</v>
      </c>
      <c r="S773" s="1433">
        <v>143</v>
      </c>
      <c r="T773" s="1433">
        <v>137</v>
      </c>
      <c r="U773" s="1433">
        <v>142</v>
      </c>
      <c r="V773" s="1438">
        <v>144</v>
      </c>
    </row>
    <row r="774" spans="1:22" ht="15" x14ac:dyDescent="0.25">
      <c r="A774" s="1298" t="s">
        <v>809</v>
      </c>
      <c r="B774" s="1290" t="s">
        <v>852</v>
      </c>
      <c r="C774" s="1290" t="s">
        <v>754</v>
      </c>
      <c r="D774" s="1433">
        <v>0</v>
      </c>
      <c r="E774" s="1433">
        <v>0</v>
      </c>
      <c r="F774" s="1433">
        <v>0</v>
      </c>
      <c r="G774" s="1433">
        <v>0</v>
      </c>
      <c r="H774" s="1433">
        <v>0</v>
      </c>
      <c r="I774" s="1433">
        <v>0</v>
      </c>
      <c r="J774" s="1433">
        <v>0</v>
      </c>
      <c r="K774" s="1433">
        <v>0</v>
      </c>
      <c r="L774" s="1433">
        <v>0</v>
      </c>
      <c r="M774" s="1433">
        <v>0</v>
      </c>
      <c r="N774" s="1433">
        <v>70</v>
      </c>
      <c r="O774" s="1433">
        <v>87</v>
      </c>
      <c r="P774" s="1433">
        <v>84</v>
      </c>
      <c r="Q774" s="1433">
        <v>73</v>
      </c>
      <c r="R774" s="1433">
        <v>44</v>
      </c>
      <c r="S774" s="1433">
        <v>41</v>
      </c>
      <c r="T774" s="1433">
        <v>43</v>
      </c>
      <c r="U774" s="1433">
        <v>51</v>
      </c>
      <c r="V774" s="1438">
        <v>43</v>
      </c>
    </row>
    <row r="775" spans="1:22" ht="15" x14ac:dyDescent="0.25">
      <c r="A775" s="1298" t="s">
        <v>809</v>
      </c>
      <c r="B775" s="1290" t="s">
        <v>853</v>
      </c>
      <c r="C775" s="1290" t="s">
        <v>49</v>
      </c>
      <c r="D775" s="1433">
        <v>0</v>
      </c>
      <c r="E775" s="1433">
        <v>0</v>
      </c>
      <c r="F775" s="1433">
        <v>0</v>
      </c>
      <c r="G775" s="1433">
        <v>0</v>
      </c>
      <c r="H775" s="1433">
        <v>0</v>
      </c>
      <c r="I775" s="1433">
        <v>0</v>
      </c>
      <c r="J775" s="1433">
        <v>0</v>
      </c>
      <c r="K775" s="1433">
        <v>0</v>
      </c>
      <c r="L775" s="1433">
        <v>0</v>
      </c>
      <c r="M775" s="1433">
        <v>0</v>
      </c>
      <c r="N775" s="1433">
        <v>124</v>
      </c>
      <c r="O775" s="1433">
        <v>111</v>
      </c>
      <c r="P775" s="1433">
        <v>111</v>
      </c>
      <c r="Q775" s="1433">
        <v>120</v>
      </c>
      <c r="R775" s="1433">
        <v>129</v>
      </c>
      <c r="S775" s="1433">
        <v>129</v>
      </c>
      <c r="T775" s="1433">
        <v>128</v>
      </c>
      <c r="U775" s="1433">
        <v>123</v>
      </c>
      <c r="V775" s="1438">
        <v>123</v>
      </c>
    </row>
    <row r="776" spans="1:22" ht="15" x14ac:dyDescent="0.25">
      <c r="A776" s="1298" t="s">
        <v>809</v>
      </c>
      <c r="B776" s="1290" t="s">
        <v>853</v>
      </c>
      <c r="C776" s="1290" t="s">
        <v>35</v>
      </c>
      <c r="D776" s="1433">
        <v>0</v>
      </c>
      <c r="E776" s="1433">
        <v>0</v>
      </c>
      <c r="F776" s="1433">
        <v>0</v>
      </c>
      <c r="G776" s="1433">
        <v>0</v>
      </c>
      <c r="H776" s="1433">
        <v>0</v>
      </c>
      <c r="I776" s="1433">
        <v>0</v>
      </c>
      <c r="J776" s="1433">
        <v>0</v>
      </c>
      <c r="K776" s="1433">
        <v>0</v>
      </c>
      <c r="L776" s="1433">
        <v>0</v>
      </c>
      <c r="M776" s="1433">
        <v>0</v>
      </c>
      <c r="N776" s="1433">
        <v>64</v>
      </c>
      <c r="O776" s="1433">
        <v>60</v>
      </c>
      <c r="P776" s="1433">
        <v>48</v>
      </c>
      <c r="Q776" s="1433">
        <v>37</v>
      </c>
      <c r="R776" s="1433">
        <v>28</v>
      </c>
      <c r="S776" s="1433">
        <v>29</v>
      </c>
      <c r="T776" s="1433">
        <v>31</v>
      </c>
      <c r="U776" s="1433">
        <v>26</v>
      </c>
      <c r="V776" s="1438">
        <v>34</v>
      </c>
    </row>
    <row r="777" spans="1:22" ht="15" x14ac:dyDescent="0.25">
      <c r="A777" s="1298" t="s">
        <v>809</v>
      </c>
      <c r="B777" s="1290" t="s">
        <v>853</v>
      </c>
      <c r="C777" s="1290" t="s">
        <v>36</v>
      </c>
      <c r="D777" s="1433">
        <v>0</v>
      </c>
      <c r="E777" s="1433">
        <v>0</v>
      </c>
      <c r="F777" s="1433">
        <v>0</v>
      </c>
      <c r="G777" s="1433">
        <v>0</v>
      </c>
      <c r="H777" s="1433">
        <v>0</v>
      </c>
      <c r="I777" s="1433">
        <v>0</v>
      </c>
      <c r="J777" s="1433">
        <v>0</v>
      </c>
      <c r="K777" s="1433">
        <v>0</v>
      </c>
      <c r="L777" s="1433">
        <v>0</v>
      </c>
      <c r="M777" s="1433">
        <v>0</v>
      </c>
      <c r="N777" s="1433">
        <v>0</v>
      </c>
      <c r="O777" s="1433">
        <v>1</v>
      </c>
      <c r="P777" s="1433">
        <v>1</v>
      </c>
      <c r="Q777" s="1433">
        <v>1</v>
      </c>
      <c r="R777" s="1433">
        <v>1</v>
      </c>
      <c r="S777" s="1433">
        <v>1</v>
      </c>
      <c r="T777" s="1433">
        <v>1</v>
      </c>
      <c r="U777" s="1433">
        <v>1</v>
      </c>
      <c r="V777" s="1438">
        <v>0</v>
      </c>
    </row>
    <row r="778" spans="1:22" ht="15" x14ac:dyDescent="0.25">
      <c r="A778" s="1298" t="s">
        <v>809</v>
      </c>
      <c r="B778" s="1290" t="s">
        <v>853</v>
      </c>
      <c r="C778" s="1290" t="s">
        <v>37</v>
      </c>
      <c r="D778" s="1433">
        <v>0</v>
      </c>
      <c r="E778" s="1433">
        <v>0</v>
      </c>
      <c r="F778" s="1433">
        <v>0</v>
      </c>
      <c r="G778" s="1433">
        <v>0</v>
      </c>
      <c r="H778" s="1433">
        <v>0</v>
      </c>
      <c r="I778" s="1433">
        <v>0</v>
      </c>
      <c r="J778" s="1433">
        <v>0</v>
      </c>
      <c r="K778" s="1433">
        <v>0</v>
      </c>
      <c r="L778" s="1433">
        <v>0</v>
      </c>
      <c r="M778" s="1433">
        <v>0</v>
      </c>
      <c r="N778" s="1433">
        <v>13</v>
      </c>
      <c r="O778" s="1433">
        <v>14</v>
      </c>
      <c r="P778" s="1433">
        <v>14</v>
      </c>
      <c r="Q778" s="1433">
        <v>12</v>
      </c>
      <c r="R778" s="1433">
        <v>7</v>
      </c>
      <c r="S778" s="1433">
        <v>6</v>
      </c>
      <c r="T778" s="1433">
        <v>7</v>
      </c>
      <c r="U778" s="1433">
        <v>7</v>
      </c>
      <c r="V778" s="1438">
        <v>6</v>
      </c>
    </row>
    <row r="779" spans="1:22" ht="15" x14ac:dyDescent="0.25">
      <c r="A779" s="1298" t="s">
        <v>809</v>
      </c>
      <c r="B779" s="1290" t="s">
        <v>853</v>
      </c>
      <c r="C779" s="1290" t="s">
        <v>38</v>
      </c>
      <c r="D779" s="1433">
        <v>0</v>
      </c>
      <c r="E779" s="1433">
        <v>0</v>
      </c>
      <c r="F779" s="1433">
        <v>0</v>
      </c>
      <c r="G779" s="1433">
        <v>0</v>
      </c>
      <c r="H779" s="1433">
        <v>0</v>
      </c>
      <c r="I779" s="1433">
        <v>0</v>
      </c>
      <c r="J779" s="1433">
        <v>0</v>
      </c>
      <c r="K779" s="1433">
        <v>0</v>
      </c>
      <c r="L779" s="1433">
        <v>0</v>
      </c>
      <c r="M779" s="1433">
        <v>0</v>
      </c>
      <c r="N779" s="1433">
        <v>4</v>
      </c>
      <c r="O779" s="1433">
        <v>4</v>
      </c>
      <c r="P779" s="1433">
        <v>4</v>
      </c>
      <c r="Q779" s="1433">
        <v>3</v>
      </c>
      <c r="R779" s="1433">
        <v>4</v>
      </c>
      <c r="S779" s="1433">
        <v>8</v>
      </c>
      <c r="T779" s="1433">
        <v>5</v>
      </c>
      <c r="U779" s="1433">
        <v>5</v>
      </c>
      <c r="V779" s="1438">
        <v>3</v>
      </c>
    </row>
    <row r="780" spans="1:22" ht="15" x14ac:dyDescent="0.25">
      <c r="A780" s="1298" t="s">
        <v>809</v>
      </c>
      <c r="B780" s="1290" t="s">
        <v>853</v>
      </c>
      <c r="C780" s="1290" t="s">
        <v>39</v>
      </c>
      <c r="D780" s="1433">
        <v>0</v>
      </c>
      <c r="E780" s="1433">
        <v>0</v>
      </c>
      <c r="F780" s="1433">
        <v>0</v>
      </c>
      <c r="G780" s="1433">
        <v>0</v>
      </c>
      <c r="H780" s="1433">
        <v>0</v>
      </c>
      <c r="I780" s="1433">
        <v>0</v>
      </c>
      <c r="J780" s="1433">
        <v>0</v>
      </c>
      <c r="K780" s="1433">
        <v>0</v>
      </c>
      <c r="L780" s="1433">
        <v>0</v>
      </c>
      <c r="M780" s="1433">
        <v>0</v>
      </c>
      <c r="N780" s="1433">
        <v>4</v>
      </c>
      <c r="O780" s="1433">
        <v>4</v>
      </c>
      <c r="P780" s="1433">
        <v>4</v>
      </c>
      <c r="Q780" s="1433">
        <v>4</v>
      </c>
      <c r="R780" s="1433">
        <v>2</v>
      </c>
      <c r="S780" s="1433">
        <v>2</v>
      </c>
      <c r="T780" s="1433">
        <v>2</v>
      </c>
      <c r="U780" s="1433">
        <v>2</v>
      </c>
      <c r="V780" s="1438">
        <v>1</v>
      </c>
    </row>
    <row r="781" spans="1:22" ht="15" x14ac:dyDescent="0.25">
      <c r="A781" s="1298" t="s">
        <v>809</v>
      </c>
      <c r="B781" s="1290" t="s">
        <v>853</v>
      </c>
      <c r="C781" s="1290" t="s">
        <v>59</v>
      </c>
      <c r="D781" s="1433">
        <v>0</v>
      </c>
      <c r="E781" s="1433">
        <v>0</v>
      </c>
      <c r="F781" s="1433">
        <v>0</v>
      </c>
      <c r="G781" s="1433">
        <v>0</v>
      </c>
      <c r="H781" s="1433">
        <v>0</v>
      </c>
      <c r="I781" s="1433">
        <v>0</v>
      </c>
      <c r="J781" s="1433">
        <v>0</v>
      </c>
      <c r="K781" s="1433">
        <v>0</v>
      </c>
      <c r="L781" s="1433">
        <v>0</v>
      </c>
      <c r="M781" s="1433">
        <v>0</v>
      </c>
      <c r="N781" s="1433">
        <v>209</v>
      </c>
      <c r="O781" s="1433">
        <v>194</v>
      </c>
      <c r="P781" s="1433">
        <v>182</v>
      </c>
      <c r="Q781" s="1433">
        <v>177</v>
      </c>
      <c r="R781" s="1433">
        <v>171</v>
      </c>
      <c r="S781" s="1433">
        <v>175</v>
      </c>
      <c r="T781" s="1433">
        <v>174</v>
      </c>
      <c r="U781" s="1433">
        <v>164</v>
      </c>
      <c r="V781" s="1438">
        <v>167</v>
      </c>
    </row>
    <row r="782" spans="1:22" ht="15" x14ac:dyDescent="0.25">
      <c r="A782" s="1298" t="s">
        <v>809</v>
      </c>
      <c r="B782" s="1290" t="s">
        <v>853</v>
      </c>
      <c r="C782" s="1290" t="s">
        <v>754</v>
      </c>
      <c r="D782" s="1433">
        <v>0</v>
      </c>
      <c r="E782" s="1433">
        <v>0</v>
      </c>
      <c r="F782" s="1433">
        <v>0</v>
      </c>
      <c r="G782" s="1433">
        <v>0</v>
      </c>
      <c r="H782" s="1433">
        <v>0</v>
      </c>
      <c r="I782" s="1433">
        <v>0</v>
      </c>
      <c r="J782" s="1433">
        <v>0</v>
      </c>
      <c r="K782" s="1433">
        <v>0</v>
      </c>
      <c r="L782" s="1433">
        <v>0</v>
      </c>
      <c r="M782" s="1433">
        <v>0</v>
      </c>
      <c r="N782" s="1433">
        <v>85</v>
      </c>
      <c r="O782" s="1433">
        <v>83</v>
      </c>
      <c r="P782" s="1433">
        <v>71</v>
      </c>
      <c r="Q782" s="1433">
        <v>57</v>
      </c>
      <c r="R782" s="1433">
        <v>42</v>
      </c>
      <c r="S782" s="1433">
        <v>46</v>
      </c>
      <c r="T782" s="1433">
        <v>46</v>
      </c>
      <c r="U782" s="1433">
        <v>41</v>
      </c>
      <c r="V782" s="1438">
        <v>44</v>
      </c>
    </row>
    <row r="783" spans="1:22" ht="15" x14ac:dyDescent="0.25">
      <c r="A783" s="1298" t="s">
        <v>809</v>
      </c>
      <c r="B783" s="1290" t="s">
        <v>854</v>
      </c>
      <c r="C783" s="1290" t="s">
        <v>49</v>
      </c>
      <c r="D783" s="1433">
        <v>0</v>
      </c>
      <c r="E783" s="1433">
        <v>0</v>
      </c>
      <c r="F783" s="1433">
        <v>0</v>
      </c>
      <c r="G783" s="1433">
        <v>0</v>
      </c>
      <c r="H783" s="1433">
        <v>0</v>
      </c>
      <c r="I783" s="1433">
        <v>0</v>
      </c>
      <c r="J783" s="1433">
        <v>0</v>
      </c>
      <c r="K783" s="1433">
        <v>0</v>
      </c>
      <c r="L783" s="1433">
        <v>0</v>
      </c>
      <c r="M783" s="1433">
        <v>0</v>
      </c>
      <c r="N783" s="1433">
        <v>156</v>
      </c>
      <c r="O783" s="1433">
        <v>156</v>
      </c>
      <c r="P783" s="1433">
        <v>158</v>
      </c>
      <c r="Q783" s="1433">
        <v>151</v>
      </c>
      <c r="R783" s="1433">
        <v>161</v>
      </c>
      <c r="S783" s="1433">
        <v>162</v>
      </c>
      <c r="T783" s="1433">
        <v>162</v>
      </c>
      <c r="U783" s="1433">
        <v>159</v>
      </c>
      <c r="V783" s="1438">
        <v>170</v>
      </c>
    </row>
    <row r="784" spans="1:22" ht="15" x14ac:dyDescent="0.25">
      <c r="A784" s="1298" t="s">
        <v>809</v>
      </c>
      <c r="B784" s="1290" t="s">
        <v>854</v>
      </c>
      <c r="C784" s="1290" t="s">
        <v>35</v>
      </c>
      <c r="D784" s="1433">
        <v>0</v>
      </c>
      <c r="E784" s="1433">
        <v>0</v>
      </c>
      <c r="F784" s="1433">
        <v>0</v>
      </c>
      <c r="G784" s="1433">
        <v>0</v>
      </c>
      <c r="H784" s="1433">
        <v>0</v>
      </c>
      <c r="I784" s="1433">
        <v>0</v>
      </c>
      <c r="J784" s="1433">
        <v>0</v>
      </c>
      <c r="K784" s="1433">
        <v>0</v>
      </c>
      <c r="L784" s="1433">
        <v>0</v>
      </c>
      <c r="M784" s="1433">
        <v>0</v>
      </c>
      <c r="N784" s="1433">
        <v>29</v>
      </c>
      <c r="O784" s="1433">
        <v>46</v>
      </c>
      <c r="P784" s="1433">
        <v>48</v>
      </c>
      <c r="Q784" s="1433">
        <v>41</v>
      </c>
      <c r="R784" s="1433">
        <v>48</v>
      </c>
      <c r="S784" s="1433">
        <v>48</v>
      </c>
      <c r="T784" s="1433">
        <v>44</v>
      </c>
      <c r="U784" s="1433">
        <v>70</v>
      </c>
      <c r="V784" s="1438">
        <v>53</v>
      </c>
    </row>
    <row r="785" spans="1:22" ht="15" x14ac:dyDescent="0.25">
      <c r="A785" s="1298" t="s">
        <v>809</v>
      </c>
      <c r="B785" s="1290" t="s">
        <v>854</v>
      </c>
      <c r="C785" s="1290" t="s">
        <v>36</v>
      </c>
      <c r="D785" s="1433">
        <v>0</v>
      </c>
      <c r="E785" s="1433">
        <v>0</v>
      </c>
      <c r="F785" s="1433">
        <v>0</v>
      </c>
      <c r="G785" s="1433">
        <v>0</v>
      </c>
      <c r="H785" s="1433">
        <v>0</v>
      </c>
      <c r="I785" s="1433">
        <v>0</v>
      </c>
      <c r="J785" s="1433">
        <v>0</v>
      </c>
      <c r="K785" s="1433">
        <v>0</v>
      </c>
      <c r="L785" s="1433">
        <v>0</v>
      </c>
      <c r="M785" s="1433">
        <v>0</v>
      </c>
      <c r="N785" s="1433">
        <v>4</v>
      </c>
      <c r="O785" s="1433">
        <v>2</v>
      </c>
      <c r="P785" s="1433">
        <v>2</v>
      </c>
      <c r="Q785" s="1433">
        <v>1</v>
      </c>
      <c r="R785" s="1433">
        <v>1</v>
      </c>
      <c r="S785" s="1433">
        <v>3</v>
      </c>
      <c r="T785" s="1433">
        <v>4</v>
      </c>
      <c r="U785" s="1433">
        <v>4</v>
      </c>
      <c r="V785" s="1438">
        <v>5</v>
      </c>
    </row>
    <row r="786" spans="1:22" ht="15" x14ac:dyDescent="0.25">
      <c r="A786" s="1298" t="s">
        <v>809</v>
      </c>
      <c r="B786" s="1290" t="s">
        <v>854</v>
      </c>
      <c r="C786" s="1290" t="s">
        <v>37</v>
      </c>
      <c r="D786" s="1433">
        <v>0</v>
      </c>
      <c r="E786" s="1433">
        <v>0</v>
      </c>
      <c r="F786" s="1433">
        <v>0</v>
      </c>
      <c r="G786" s="1433">
        <v>0</v>
      </c>
      <c r="H786" s="1433">
        <v>0</v>
      </c>
      <c r="I786" s="1433">
        <v>0</v>
      </c>
      <c r="J786" s="1433">
        <v>0</v>
      </c>
      <c r="K786" s="1433">
        <v>0</v>
      </c>
      <c r="L786" s="1433">
        <v>0</v>
      </c>
      <c r="M786" s="1433">
        <v>0</v>
      </c>
      <c r="N786" s="1433">
        <v>8</v>
      </c>
      <c r="O786" s="1433">
        <v>10</v>
      </c>
      <c r="P786" s="1433">
        <v>8</v>
      </c>
      <c r="Q786" s="1433">
        <v>9</v>
      </c>
      <c r="R786" s="1433">
        <v>10</v>
      </c>
      <c r="S786" s="1433">
        <v>7</v>
      </c>
      <c r="T786" s="1433">
        <v>7</v>
      </c>
      <c r="U786" s="1433">
        <v>7</v>
      </c>
      <c r="V786" s="1438">
        <v>6</v>
      </c>
    </row>
    <row r="787" spans="1:22" ht="15" x14ac:dyDescent="0.25">
      <c r="A787" s="1298" t="s">
        <v>809</v>
      </c>
      <c r="B787" s="1290" t="s">
        <v>854</v>
      </c>
      <c r="C787" s="1290" t="s">
        <v>38</v>
      </c>
      <c r="D787" s="1433">
        <v>0</v>
      </c>
      <c r="E787" s="1433">
        <v>0</v>
      </c>
      <c r="F787" s="1433">
        <v>0</v>
      </c>
      <c r="G787" s="1433">
        <v>0</v>
      </c>
      <c r="H787" s="1433">
        <v>0</v>
      </c>
      <c r="I787" s="1433">
        <v>0</v>
      </c>
      <c r="J787" s="1433">
        <v>0</v>
      </c>
      <c r="K787" s="1433">
        <v>0</v>
      </c>
      <c r="L787" s="1433">
        <v>0</v>
      </c>
      <c r="M787" s="1433">
        <v>0</v>
      </c>
      <c r="N787" s="1433">
        <v>0</v>
      </c>
      <c r="O787" s="1433">
        <v>0</v>
      </c>
      <c r="P787" s="1433">
        <v>0</v>
      </c>
      <c r="Q787" s="1433">
        <v>0</v>
      </c>
      <c r="R787" s="1433">
        <v>0</v>
      </c>
      <c r="S787" s="1433">
        <v>1</v>
      </c>
      <c r="T787" s="1433">
        <v>1</v>
      </c>
      <c r="U787" s="1433">
        <v>1</v>
      </c>
      <c r="V787" s="1438">
        <v>1</v>
      </c>
    </row>
    <row r="788" spans="1:22" ht="15" x14ac:dyDescent="0.25">
      <c r="A788" s="1298" t="s">
        <v>809</v>
      </c>
      <c r="B788" s="1290" t="s">
        <v>854</v>
      </c>
      <c r="C788" s="1290" t="s">
        <v>39</v>
      </c>
      <c r="D788" s="1433">
        <v>0</v>
      </c>
      <c r="E788" s="1433">
        <v>0</v>
      </c>
      <c r="F788" s="1433">
        <v>0</v>
      </c>
      <c r="G788" s="1433">
        <v>0</v>
      </c>
      <c r="H788" s="1433">
        <v>0</v>
      </c>
      <c r="I788" s="1433">
        <v>0</v>
      </c>
      <c r="J788" s="1433">
        <v>0</v>
      </c>
      <c r="K788" s="1433">
        <v>0</v>
      </c>
      <c r="L788" s="1433">
        <v>0</v>
      </c>
      <c r="M788" s="1433">
        <v>0</v>
      </c>
      <c r="N788" s="1433">
        <v>1</v>
      </c>
      <c r="O788" s="1433">
        <v>1</v>
      </c>
      <c r="P788" s="1433">
        <v>1</v>
      </c>
      <c r="Q788" s="1433">
        <v>1</v>
      </c>
      <c r="R788" s="1433">
        <v>1</v>
      </c>
      <c r="S788" s="1433">
        <v>1</v>
      </c>
      <c r="T788" s="1433">
        <v>1</v>
      </c>
      <c r="U788" s="1433">
        <v>1</v>
      </c>
      <c r="V788" s="1438">
        <v>1</v>
      </c>
    </row>
    <row r="789" spans="1:22" ht="15" x14ac:dyDescent="0.25">
      <c r="A789" s="1298" t="s">
        <v>809</v>
      </c>
      <c r="B789" s="1290" t="s">
        <v>854</v>
      </c>
      <c r="C789" s="1290" t="s">
        <v>40</v>
      </c>
      <c r="D789" s="1433">
        <v>0</v>
      </c>
      <c r="E789" s="1433">
        <v>0</v>
      </c>
      <c r="F789" s="1433">
        <v>0</v>
      </c>
      <c r="G789" s="1433">
        <v>0</v>
      </c>
      <c r="H789" s="1433">
        <v>0</v>
      </c>
      <c r="I789" s="1433">
        <v>0</v>
      </c>
      <c r="J789" s="1433">
        <v>0</v>
      </c>
      <c r="K789" s="1433">
        <v>0</v>
      </c>
      <c r="L789" s="1433">
        <v>0</v>
      </c>
      <c r="M789" s="1433">
        <v>0</v>
      </c>
      <c r="N789" s="1433">
        <v>1</v>
      </c>
      <c r="O789" s="1433">
        <v>1</v>
      </c>
      <c r="P789" s="1433">
        <v>1</v>
      </c>
      <c r="Q789" s="1433">
        <v>1</v>
      </c>
      <c r="R789" s="1433">
        <v>1</v>
      </c>
      <c r="S789" s="1433">
        <v>1</v>
      </c>
      <c r="T789" s="1433">
        <v>1</v>
      </c>
      <c r="U789" s="1433">
        <v>1</v>
      </c>
      <c r="V789" s="1438">
        <v>1</v>
      </c>
    </row>
    <row r="790" spans="1:22" ht="15" x14ac:dyDescent="0.25">
      <c r="A790" s="1298" t="s">
        <v>809</v>
      </c>
      <c r="B790" s="1290" t="s">
        <v>854</v>
      </c>
      <c r="C790" s="1290" t="s">
        <v>59</v>
      </c>
      <c r="D790" s="1433">
        <v>0</v>
      </c>
      <c r="E790" s="1433">
        <v>0</v>
      </c>
      <c r="F790" s="1433">
        <v>0</v>
      </c>
      <c r="G790" s="1433">
        <v>0</v>
      </c>
      <c r="H790" s="1433">
        <v>0</v>
      </c>
      <c r="I790" s="1433">
        <v>0</v>
      </c>
      <c r="J790" s="1433">
        <v>0</v>
      </c>
      <c r="K790" s="1433">
        <v>0</v>
      </c>
      <c r="L790" s="1433">
        <v>0</v>
      </c>
      <c r="M790" s="1433">
        <v>0</v>
      </c>
      <c r="N790" s="1433">
        <v>199</v>
      </c>
      <c r="O790" s="1433">
        <v>216</v>
      </c>
      <c r="P790" s="1433">
        <v>218</v>
      </c>
      <c r="Q790" s="1433">
        <v>204</v>
      </c>
      <c r="R790" s="1433">
        <v>222</v>
      </c>
      <c r="S790" s="1433">
        <v>223</v>
      </c>
      <c r="T790" s="1433">
        <v>220</v>
      </c>
      <c r="U790" s="1433">
        <v>243</v>
      </c>
      <c r="V790" s="1438">
        <v>237</v>
      </c>
    </row>
    <row r="791" spans="1:22" ht="15" x14ac:dyDescent="0.25">
      <c r="A791" s="1298" t="s">
        <v>809</v>
      </c>
      <c r="B791" s="1290" t="s">
        <v>854</v>
      </c>
      <c r="C791" s="1290" t="s">
        <v>754</v>
      </c>
      <c r="D791" s="1433">
        <v>0</v>
      </c>
      <c r="E791" s="1433">
        <v>0</v>
      </c>
      <c r="F791" s="1433">
        <v>0</v>
      </c>
      <c r="G791" s="1433">
        <v>0</v>
      </c>
      <c r="H791" s="1433">
        <v>0</v>
      </c>
      <c r="I791" s="1433">
        <v>0</v>
      </c>
      <c r="J791" s="1433">
        <v>0</v>
      </c>
      <c r="K791" s="1433">
        <v>0</v>
      </c>
      <c r="L791" s="1433">
        <v>0</v>
      </c>
      <c r="M791" s="1433">
        <v>0</v>
      </c>
      <c r="N791" s="1433">
        <v>43</v>
      </c>
      <c r="O791" s="1433">
        <v>60</v>
      </c>
      <c r="P791" s="1433">
        <v>60</v>
      </c>
      <c r="Q791" s="1433">
        <v>53</v>
      </c>
      <c r="R791" s="1433">
        <v>61</v>
      </c>
      <c r="S791" s="1433">
        <v>61</v>
      </c>
      <c r="T791" s="1433">
        <v>58</v>
      </c>
      <c r="U791" s="1433">
        <v>84</v>
      </c>
      <c r="V791" s="1438">
        <v>67</v>
      </c>
    </row>
    <row r="792" spans="1:22" ht="15" x14ac:dyDescent="0.25">
      <c r="A792" s="1298" t="s">
        <v>809</v>
      </c>
      <c r="B792" s="1290" t="s">
        <v>855</v>
      </c>
      <c r="C792" s="1290" t="s">
        <v>49</v>
      </c>
      <c r="D792" s="1433">
        <v>0</v>
      </c>
      <c r="E792" s="1433">
        <v>0</v>
      </c>
      <c r="F792" s="1433">
        <v>0</v>
      </c>
      <c r="G792" s="1433">
        <v>0</v>
      </c>
      <c r="H792" s="1433">
        <v>0</v>
      </c>
      <c r="I792" s="1433">
        <v>0</v>
      </c>
      <c r="J792" s="1433">
        <v>0</v>
      </c>
      <c r="K792" s="1433">
        <v>0</v>
      </c>
      <c r="L792" s="1433">
        <v>0</v>
      </c>
      <c r="M792" s="1433">
        <v>0</v>
      </c>
      <c r="N792" s="1433">
        <v>89</v>
      </c>
      <c r="O792" s="1433">
        <v>93</v>
      </c>
      <c r="P792" s="1433">
        <v>102</v>
      </c>
      <c r="Q792" s="1433">
        <v>105</v>
      </c>
      <c r="R792" s="1433">
        <v>116</v>
      </c>
      <c r="S792" s="1433">
        <v>130</v>
      </c>
      <c r="T792" s="1433">
        <v>136</v>
      </c>
      <c r="U792" s="1433">
        <v>142</v>
      </c>
      <c r="V792" s="1438">
        <v>129</v>
      </c>
    </row>
    <row r="793" spans="1:22" ht="15" x14ac:dyDescent="0.25">
      <c r="A793" s="1298" t="s">
        <v>809</v>
      </c>
      <c r="B793" s="1290" t="s">
        <v>855</v>
      </c>
      <c r="C793" s="1290" t="s">
        <v>35</v>
      </c>
      <c r="D793" s="1433">
        <v>0</v>
      </c>
      <c r="E793" s="1433">
        <v>0</v>
      </c>
      <c r="F793" s="1433">
        <v>0</v>
      </c>
      <c r="G793" s="1433">
        <v>0</v>
      </c>
      <c r="H793" s="1433">
        <v>0</v>
      </c>
      <c r="I793" s="1433">
        <v>0</v>
      </c>
      <c r="J793" s="1433">
        <v>0</v>
      </c>
      <c r="K793" s="1433">
        <v>0</v>
      </c>
      <c r="L793" s="1433">
        <v>0</v>
      </c>
      <c r="M793" s="1433">
        <v>0</v>
      </c>
      <c r="N793" s="1433">
        <v>34</v>
      </c>
      <c r="O793" s="1433">
        <v>50</v>
      </c>
      <c r="P793" s="1433">
        <v>52</v>
      </c>
      <c r="Q793" s="1433">
        <v>50</v>
      </c>
      <c r="R793" s="1433">
        <v>49</v>
      </c>
      <c r="S793" s="1433">
        <v>44</v>
      </c>
      <c r="T793" s="1433">
        <v>42</v>
      </c>
      <c r="U793" s="1433">
        <v>44</v>
      </c>
      <c r="V793" s="1438">
        <v>65</v>
      </c>
    </row>
    <row r="794" spans="1:22" ht="15" x14ac:dyDescent="0.25">
      <c r="A794" s="1298" t="s">
        <v>809</v>
      </c>
      <c r="B794" s="1290" t="s">
        <v>855</v>
      </c>
      <c r="C794" s="1290" t="s">
        <v>36</v>
      </c>
      <c r="D794" s="1433">
        <v>0</v>
      </c>
      <c r="E794" s="1433">
        <v>0</v>
      </c>
      <c r="F794" s="1433">
        <v>0</v>
      </c>
      <c r="G794" s="1433">
        <v>0</v>
      </c>
      <c r="H794" s="1433">
        <v>0</v>
      </c>
      <c r="I794" s="1433">
        <v>0</v>
      </c>
      <c r="J794" s="1433">
        <v>0</v>
      </c>
      <c r="K794" s="1433">
        <v>0</v>
      </c>
      <c r="L794" s="1433">
        <v>0</v>
      </c>
      <c r="M794" s="1433">
        <v>0</v>
      </c>
      <c r="N794" s="1433">
        <v>9</v>
      </c>
      <c r="O794" s="1433">
        <v>3</v>
      </c>
      <c r="P794" s="1433">
        <v>4</v>
      </c>
      <c r="Q794" s="1433">
        <v>4</v>
      </c>
      <c r="R794" s="1433">
        <v>3</v>
      </c>
      <c r="S794" s="1433">
        <v>2</v>
      </c>
      <c r="T794" s="1433">
        <v>1</v>
      </c>
      <c r="U794" s="1433">
        <v>0</v>
      </c>
      <c r="V794" s="1438">
        <v>0</v>
      </c>
    </row>
    <row r="795" spans="1:22" ht="15" x14ac:dyDescent="0.25">
      <c r="A795" s="1298" t="s">
        <v>809</v>
      </c>
      <c r="B795" s="1290" t="s">
        <v>855</v>
      </c>
      <c r="C795" s="1290" t="s">
        <v>37</v>
      </c>
      <c r="D795" s="1433">
        <v>0</v>
      </c>
      <c r="E795" s="1433">
        <v>0</v>
      </c>
      <c r="F795" s="1433">
        <v>0</v>
      </c>
      <c r="G795" s="1433">
        <v>0</v>
      </c>
      <c r="H795" s="1433">
        <v>0</v>
      </c>
      <c r="I795" s="1433">
        <v>0</v>
      </c>
      <c r="J795" s="1433">
        <v>0</v>
      </c>
      <c r="K795" s="1433">
        <v>0</v>
      </c>
      <c r="L795" s="1433">
        <v>0</v>
      </c>
      <c r="M795" s="1433">
        <v>0</v>
      </c>
      <c r="N795" s="1433">
        <v>4</v>
      </c>
      <c r="O795" s="1433">
        <v>6</v>
      </c>
      <c r="P795" s="1433">
        <v>7</v>
      </c>
      <c r="Q795" s="1433">
        <v>8</v>
      </c>
      <c r="R795" s="1433">
        <v>8</v>
      </c>
      <c r="S795" s="1433">
        <v>8</v>
      </c>
      <c r="T795" s="1433">
        <v>8</v>
      </c>
      <c r="U795" s="1433">
        <v>9</v>
      </c>
      <c r="V795" s="1438">
        <v>5</v>
      </c>
    </row>
    <row r="796" spans="1:22" ht="15" x14ac:dyDescent="0.25">
      <c r="A796" s="1298" t="s">
        <v>809</v>
      </c>
      <c r="B796" s="1290" t="s">
        <v>855</v>
      </c>
      <c r="C796" s="1290" t="s">
        <v>38</v>
      </c>
      <c r="D796" s="1433">
        <v>0</v>
      </c>
      <c r="E796" s="1433">
        <v>0</v>
      </c>
      <c r="F796" s="1433">
        <v>0</v>
      </c>
      <c r="G796" s="1433">
        <v>0</v>
      </c>
      <c r="H796" s="1433">
        <v>0</v>
      </c>
      <c r="I796" s="1433">
        <v>0</v>
      </c>
      <c r="J796" s="1433">
        <v>0</v>
      </c>
      <c r="K796" s="1433">
        <v>0</v>
      </c>
      <c r="L796" s="1433">
        <v>0</v>
      </c>
      <c r="M796" s="1433">
        <v>0</v>
      </c>
      <c r="N796" s="1433">
        <v>5</v>
      </c>
      <c r="O796" s="1433">
        <v>5</v>
      </c>
      <c r="P796" s="1433">
        <v>4</v>
      </c>
      <c r="Q796" s="1433">
        <v>4</v>
      </c>
      <c r="R796" s="1433">
        <v>4</v>
      </c>
      <c r="S796" s="1433">
        <v>4</v>
      </c>
      <c r="T796" s="1433">
        <v>4</v>
      </c>
      <c r="U796" s="1433">
        <v>4</v>
      </c>
      <c r="V796" s="1438">
        <v>5</v>
      </c>
    </row>
    <row r="797" spans="1:22" ht="15" x14ac:dyDescent="0.25">
      <c r="A797" s="1298" t="s">
        <v>809</v>
      </c>
      <c r="B797" s="1290" t="s">
        <v>855</v>
      </c>
      <c r="C797" s="1290" t="s">
        <v>39</v>
      </c>
      <c r="D797" s="1433">
        <v>0</v>
      </c>
      <c r="E797" s="1433">
        <v>0</v>
      </c>
      <c r="F797" s="1433">
        <v>0</v>
      </c>
      <c r="G797" s="1433">
        <v>0</v>
      </c>
      <c r="H797" s="1433">
        <v>0</v>
      </c>
      <c r="I797" s="1433">
        <v>0</v>
      </c>
      <c r="J797" s="1433">
        <v>0</v>
      </c>
      <c r="K797" s="1433">
        <v>0</v>
      </c>
      <c r="L797" s="1433">
        <v>0</v>
      </c>
      <c r="M797" s="1433">
        <v>0</v>
      </c>
      <c r="N797" s="1433">
        <v>2</v>
      </c>
      <c r="O797" s="1433">
        <v>2</v>
      </c>
      <c r="P797" s="1433">
        <v>2</v>
      </c>
      <c r="Q797" s="1433">
        <v>2</v>
      </c>
      <c r="R797" s="1433">
        <v>2</v>
      </c>
      <c r="S797" s="1433">
        <v>2</v>
      </c>
      <c r="T797" s="1433">
        <v>2</v>
      </c>
      <c r="U797" s="1433">
        <v>2</v>
      </c>
      <c r="V797" s="1438">
        <v>2</v>
      </c>
    </row>
    <row r="798" spans="1:22" ht="15" x14ac:dyDescent="0.25">
      <c r="A798" s="1298" t="s">
        <v>809</v>
      </c>
      <c r="B798" s="1290" t="s">
        <v>855</v>
      </c>
      <c r="C798" s="1290" t="s">
        <v>40</v>
      </c>
      <c r="D798" s="1433">
        <v>0</v>
      </c>
      <c r="E798" s="1433">
        <v>0</v>
      </c>
      <c r="F798" s="1433">
        <v>0</v>
      </c>
      <c r="G798" s="1433">
        <v>0</v>
      </c>
      <c r="H798" s="1433">
        <v>0</v>
      </c>
      <c r="I798" s="1433">
        <v>0</v>
      </c>
      <c r="J798" s="1433">
        <v>0</v>
      </c>
      <c r="K798" s="1433">
        <v>0</v>
      </c>
      <c r="L798" s="1433">
        <v>0</v>
      </c>
      <c r="M798" s="1433">
        <v>0</v>
      </c>
      <c r="N798" s="1433">
        <v>2</v>
      </c>
      <c r="O798" s="1433">
        <v>2</v>
      </c>
      <c r="P798" s="1433">
        <v>2</v>
      </c>
      <c r="Q798" s="1433">
        <v>2</v>
      </c>
      <c r="R798" s="1433">
        <v>2</v>
      </c>
      <c r="S798" s="1433">
        <v>2</v>
      </c>
      <c r="T798" s="1433">
        <v>2</v>
      </c>
      <c r="U798" s="1433">
        <v>2</v>
      </c>
      <c r="V798" s="1438">
        <v>2</v>
      </c>
    </row>
    <row r="799" spans="1:22" ht="15" x14ac:dyDescent="0.25">
      <c r="A799" s="1298" t="s">
        <v>809</v>
      </c>
      <c r="B799" s="1290" t="s">
        <v>855</v>
      </c>
      <c r="C799" s="1290" t="s">
        <v>59</v>
      </c>
      <c r="D799" s="1433">
        <v>0</v>
      </c>
      <c r="E799" s="1433">
        <v>0</v>
      </c>
      <c r="F799" s="1433">
        <v>0</v>
      </c>
      <c r="G799" s="1433">
        <v>0</v>
      </c>
      <c r="H799" s="1433">
        <v>0</v>
      </c>
      <c r="I799" s="1433">
        <v>0</v>
      </c>
      <c r="J799" s="1433">
        <v>0</v>
      </c>
      <c r="K799" s="1433">
        <v>0</v>
      </c>
      <c r="L799" s="1433">
        <v>0</v>
      </c>
      <c r="M799" s="1433">
        <v>0</v>
      </c>
      <c r="N799" s="1433">
        <v>145</v>
      </c>
      <c r="O799" s="1433">
        <v>161</v>
      </c>
      <c r="P799" s="1433">
        <v>173</v>
      </c>
      <c r="Q799" s="1433">
        <v>175</v>
      </c>
      <c r="R799" s="1433">
        <v>184</v>
      </c>
      <c r="S799" s="1433">
        <v>192</v>
      </c>
      <c r="T799" s="1433">
        <v>195</v>
      </c>
      <c r="U799" s="1433">
        <v>203</v>
      </c>
      <c r="V799" s="1438">
        <v>208</v>
      </c>
    </row>
    <row r="800" spans="1:22" ht="15" x14ac:dyDescent="0.25">
      <c r="A800" s="1298" t="s">
        <v>809</v>
      </c>
      <c r="B800" s="1290" t="s">
        <v>855</v>
      </c>
      <c r="C800" s="1290" t="s">
        <v>754</v>
      </c>
      <c r="D800" s="1433">
        <v>0</v>
      </c>
      <c r="E800" s="1433">
        <v>0</v>
      </c>
      <c r="F800" s="1433">
        <v>0</v>
      </c>
      <c r="G800" s="1433">
        <v>0</v>
      </c>
      <c r="H800" s="1433">
        <v>0</v>
      </c>
      <c r="I800" s="1433">
        <v>0</v>
      </c>
      <c r="J800" s="1433">
        <v>0</v>
      </c>
      <c r="K800" s="1433">
        <v>0</v>
      </c>
      <c r="L800" s="1433">
        <v>0</v>
      </c>
      <c r="M800" s="1433">
        <v>0</v>
      </c>
      <c r="N800" s="1433">
        <v>56</v>
      </c>
      <c r="O800" s="1433">
        <v>68</v>
      </c>
      <c r="P800" s="1433">
        <v>71</v>
      </c>
      <c r="Q800" s="1433">
        <v>70</v>
      </c>
      <c r="R800" s="1433">
        <v>68</v>
      </c>
      <c r="S800" s="1433">
        <v>62</v>
      </c>
      <c r="T800" s="1433">
        <v>59</v>
      </c>
      <c r="U800" s="1433">
        <v>61</v>
      </c>
      <c r="V800" s="1438">
        <v>79</v>
      </c>
    </row>
    <row r="801" spans="1:22" ht="15" x14ac:dyDescent="0.25">
      <c r="A801" s="1298" t="s">
        <v>809</v>
      </c>
      <c r="B801" s="1290" t="s">
        <v>856</v>
      </c>
      <c r="C801" s="1290" t="s">
        <v>49</v>
      </c>
      <c r="D801" s="1433">
        <v>0</v>
      </c>
      <c r="E801" s="1433">
        <v>0</v>
      </c>
      <c r="F801" s="1433">
        <v>0</v>
      </c>
      <c r="G801" s="1433">
        <v>0</v>
      </c>
      <c r="H801" s="1433">
        <v>0</v>
      </c>
      <c r="I801" s="1433">
        <v>0</v>
      </c>
      <c r="J801" s="1433">
        <v>0</v>
      </c>
      <c r="K801" s="1433">
        <v>0</v>
      </c>
      <c r="L801" s="1433">
        <v>0</v>
      </c>
      <c r="M801" s="1433">
        <v>0</v>
      </c>
      <c r="N801" s="1433">
        <v>0</v>
      </c>
      <c r="O801" s="1433">
        <v>219</v>
      </c>
      <c r="P801" s="1433">
        <v>212</v>
      </c>
      <c r="Q801" s="1433">
        <v>197</v>
      </c>
      <c r="R801" s="1433">
        <v>201</v>
      </c>
      <c r="S801" s="1433">
        <v>203</v>
      </c>
      <c r="T801" s="1433">
        <v>197</v>
      </c>
      <c r="U801" s="1433">
        <v>186</v>
      </c>
      <c r="V801" s="1438">
        <v>183</v>
      </c>
    </row>
    <row r="802" spans="1:22" ht="15" x14ac:dyDescent="0.25">
      <c r="A802" s="1298" t="s">
        <v>809</v>
      </c>
      <c r="B802" s="1290" t="s">
        <v>856</v>
      </c>
      <c r="C802" s="1290" t="s">
        <v>35</v>
      </c>
      <c r="D802" s="1433">
        <v>0</v>
      </c>
      <c r="E802" s="1433">
        <v>0</v>
      </c>
      <c r="F802" s="1433">
        <v>0</v>
      </c>
      <c r="G802" s="1433">
        <v>0</v>
      </c>
      <c r="H802" s="1433">
        <v>0</v>
      </c>
      <c r="I802" s="1433">
        <v>0</v>
      </c>
      <c r="J802" s="1433">
        <v>0</v>
      </c>
      <c r="K802" s="1433">
        <v>0</v>
      </c>
      <c r="L802" s="1433">
        <v>0</v>
      </c>
      <c r="M802" s="1433">
        <v>0</v>
      </c>
      <c r="N802" s="1433">
        <v>0</v>
      </c>
      <c r="O802" s="1433">
        <v>49</v>
      </c>
      <c r="P802" s="1433">
        <v>58</v>
      </c>
      <c r="Q802" s="1433">
        <v>51</v>
      </c>
      <c r="R802" s="1433">
        <v>40</v>
      </c>
      <c r="S802" s="1433">
        <v>44</v>
      </c>
      <c r="T802" s="1433">
        <v>45</v>
      </c>
      <c r="U802" s="1433">
        <v>40</v>
      </c>
      <c r="V802" s="1438">
        <v>29</v>
      </c>
    </row>
    <row r="803" spans="1:22" ht="15" x14ac:dyDescent="0.25">
      <c r="A803" s="1298" t="s">
        <v>809</v>
      </c>
      <c r="B803" s="1290" t="s">
        <v>856</v>
      </c>
      <c r="C803" s="1290" t="s">
        <v>36</v>
      </c>
      <c r="D803" s="1433">
        <v>0</v>
      </c>
      <c r="E803" s="1433">
        <v>0</v>
      </c>
      <c r="F803" s="1433">
        <v>0</v>
      </c>
      <c r="G803" s="1433">
        <v>0</v>
      </c>
      <c r="H803" s="1433">
        <v>0</v>
      </c>
      <c r="I803" s="1433">
        <v>0</v>
      </c>
      <c r="J803" s="1433">
        <v>0</v>
      </c>
      <c r="K803" s="1433">
        <v>0</v>
      </c>
      <c r="L803" s="1433">
        <v>0</v>
      </c>
      <c r="M803" s="1433">
        <v>0</v>
      </c>
      <c r="N803" s="1433">
        <v>0</v>
      </c>
      <c r="O803" s="1433">
        <v>1</v>
      </c>
      <c r="P803" s="1433">
        <v>1</v>
      </c>
      <c r="Q803" s="1433">
        <v>1</v>
      </c>
      <c r="R803" s="1433">
        <v>0</v>
      </c>
      <c r="S803" s="1433">
        <v>0</v>
      </c>
      <c r="T803" s="1433">
        <v>0</v>
      </c>
      <c r="U803" s="1433">
        <v>0</v>
      </c>
      <c r="V803" s="1438">
        <v>0</v>
      </c>
    </row>
    <row r="804" spans="1:22" ht="15" x14ac:dyDescent="0.25">
      <c r="A804" s="1298" t="s">
        <v>809</v>
      </c>
      <c r="B804" s="1290" t="s">
        <v>856</v>
      </c>
      <c r="C804" s="1290" t="s">
        <v>37</v>
      </c>
      <c r="D804" s="1433">
        <v>0</v>
      </c>
      <c r="E804" s="1433">
        <v>0</v>
      </c>
      <c r="F804" s="1433">
        <v>0</v>
      </c>
      <c r="G804" s="1433">
        <v>0</v>
      </c>
      <c r="H804" s="1433">
        <v>0</v>
      </c>
      <c r="I804" s="1433">
        <v>0</v>
      </c>
      <c r="J804" s="1433">
        <v>0</v>
      </c>
      <c r="K804" s="1433">
        <v>0</v>
      </c>
      <c r="L804" s="1433">
        <v>0</v>
      </c>
      <c r="M804" s="1433">
        <v>0</v>
      </c>
      <c r="N804" s="1433">
        <v>0</v>
      </c>
      <c r="O804" s="1433">
        <v>10</v>
      </c>
      <c r="P804" s="1433">
        <v>8</v>
      </c>
      <c r="Q804" s="1433">
        <v>8</v>
      </c>
      <c r="R804" s="1433">
        <v>6</v>
      </c>
      <c r="S804" s="1433">
        <v>4</v>
      </c>
      <c r="T804" s="1433">
        <v>4</v>
      </c>
      <c r="U804" s="1433">
        <v>4</v>
      </c>
      <c r="V804" s="1438">
        <v>5</v>
      </c>
    </row>
    <row r="805" spans="1:22" ht="15" x14ac:dyDescent="0.25">
      <c r="A805" s="1298" t="s">
        <v>809</v>
      </c>
      <c r="B805" s="1290" t="s">
        <v>856</v>
      </c>
      <c r="C805" s="1290" t="s">
        <v>38</v>
      </c>
      <c r="D805" s="1433">
        <v>0</v>
      </c>
      <c r="E805" s="1433">
        <v>0</v>
      </c>
      <c r="F805" s="1433">
        <v>0</v>
      </c>
      <c r="G805" s="1433">
        <v>0</v>
      </c>
      <c r="H805" s="1433">
        <v>0</v>
      </c>
      <c r="I805" s="1433">
        <v>0</v>
      </c>
      <c r="J805" s="1433">
        <v>0</v>
      </c>
      <c r="K805" s="1433">
        <v>0</v>
      </c>
      <c r="L805" s="1433">
        <v>0</v>
      </c>
      <c r="M805" s="1433">
        <v>0</v>
      </c>
      <c r="N805" s="1433">
        <v>0</v>
      </c>
      <c r="O805" s="1433">
        <v>6</v>
      </c>
      <c r="P805" s="1433">
        <v>7</v>
      </c>
      <c r="Q805" s="1433">
        <v>7</v>
      </c>
      <c r="R805" s="1433">
        <v>7</v>
      </c>
      <c r="S805" s="1433">
        <v>6</v>
      </c>
      <c r="T805" s="1433">
        <v>5</v>
      </c>
      <c r="U805" s="1433">
        <v>6</v>
      </c>
      <c r="V805" s="1438">
        <v>5</v>
      </c>
    </row>
    <row r="806" spans="1:22" ht="15" x14ac:dyDescent="0.25">
      <c r="A806" s="1298" t="s">
        <v>809</v>
      </c>
      <c r="B806" s="1290" t="s">
        <v>856</v>
      </c>
      <c r="C806" s="1290" t="s">
        <v>39</v>
      </c>
      <c r="D806" s="1433">
        <v>0</v>
      </c>
      <c r="E806" s="1433">
        <v>0</v>
      </c>
      <c r="F806" s="1433">
        <v>0</v>
      </c>
      <c r="G806" s="1433">
        <v>0</v>
      </c>
      <c r="H806" s="1433">
        <v>0</v>
      </c>
      <c r="I806" s="1433">
        <v>0</v>
      </c>
      <c r="J806" s="1433">
        <v>0</v>
      </c>
      <c r="K806" s="1433">
        <v>0</v>
      </c>
      <c r="L806" s="1433">
        <v>0</v>
      </c>
      <c r="M806" s="1433">
        <v>0</v>
      </c>
      <c r="N806" s="1433">
        <v>0</v>
      </c>
      <c r="O806" s="1433">
        <v>5</v>
      </c>
      <c r="P806" s="1433">
        <v>4</v>
      </c>
      <c r="Q806" s="1433">
        <v>4</v>
      </c>
      <c r="R806" s="1433">
        <v>3</v>
      </c>
      <c r="S806" s="1433">
        <v>3</v>
      </c>
      <c r="T806" s="1433">
        <v>3</v>
      </c>
      <c r="U806" s="1433">
        <v>2</v>
      </c>
      <c r="V806" s="1438">
        <v>2</v>
      </c>
    </row>
    <row r="807" spans="1:22" ht="15" x14ac:dyDescent="0.25">
      <c r="A807" s="1298" t="s">
        <v>809</v>
      </c>
      <c r="B807" s="1290" t="s">
        <v>856</v>
      </c>
      <c r="C807" s="1290" t="s">
        <v>40</v>
      </c>
      <c r="D807" s="1433">
        <v>0</v>
      </c>
      <c r="E807" s="1433">
        <v>0</v>
      </c>
      <c r="F807" s="1433">
        <v>0</v>
      </c>
      <c r="G807" s="1433">
        <v>0</v>
      </c>
      <c r="H807" s="1433">
        <v>0</v>
      </c>
      <c r="I807" s="1433">
        <v>0</v>
      </c>
      <c r="J807" s="1433">
        <v>0</v>
      </c>
      <c r="K807" s="1433">
        <v>0</v>
      </c>
      <c r="L807" s="1433">
        <v>0</v>
      </c>
      <c r="M807" s="1433">
        <v>0</v>
      </c>
      <c r="N807" s="1433">
        <v>0</v>
      </c>
      <c r="O807" s="1433">
        <v>1</v>
      </c>
      <c r="P807" s="1433">
        <v>1</v>
      </c>
      <c r="Q807" s="1433">
        <v>1</v>
      </c>
      <c r="R807" s="1433">
        <v>1</v>
      </c>
      <c r="S807" s="1433">
        <v>1</v>
      </c>
      <c r="T807" s="1433">
        <v>1</v>
      </c>
      <c r="U807" s="1433">
        <v>1</v>
      </c>
      <c r="V807" s="1438">
        <v>1</v>
      </c>
    </row>
    <row r="808" spans="1:22" ht="15" x14ac:dyDescent="0.25">
      <c r="A808" s="1298" t="s">
        <v>809</v>
      </c>
      <c r="B808" s="1290" t="s">
        <v>856</v>
      </c>
      <c r="C808" s="1290" t="s">
        <v>59</v>
      </c>
      <c r="D808" s="1433">
        <v>0</v>
      </c>
      <c r="E808" s="1433">
        <v>0</v>
      </c>
      <c r="F808" s="1433">
        <v>0</v>
      </c>
      <c r="G808" s="1433">
        <v>0</v>
      </c>
      <c r="H808" s="1433">
        <v>0</v>
      </c>
      <c r="I808" s="1433">
        <v>0</v>
      </c>
      <c r="J808" s="1433">
        <v>0</v>
      </c>
      <c r="K808" s="1433">
        <v>0</v>
      </c>
      <c r="L808" s="1433">
        <v>0</v>
      </c>
      <c r="M808" s="1433">
        <v>0</v>
      </c>
      <c r="N808" s="1433">
        <v>0</v>
      </c>
      <c r="O808" s="1433">
        <v>291</v>
      </c>
      <c r="P808" s="1433">
        <v>291</v>
      </c>
      <c r="Q808" s="1433">
        <v>269</v>
      </c>
      <c r="R808" s="1433">
        <v>258</v>
      </c>
      <c r="S808" s="1433">
        <v>261</v>
      </c>
      <c r="T808" s="1433">
        <v>255</v>
      </c>
      <c r="U808" s="1433">
        <v>239</v>
      </c>
      <c r="V808" s="1438">
        <v>225</v>
      </c>
    </row>
    <row r="809" spans="1:22" ht="15" x14ac:dyDescent="0.25">
      <c r="A809" s="1298" t="s">
        <v>809</v>
      </c>
      <c r="B809" s="1290" t="s">
        <v>856</v>
      </c>
      <c r="C809" s="1290" t="s">
        <v>754</v>
      </c>
      <c r="D809" s="1433">
        <v>0</v>
      </c>
      <c r="E809" s="1433">
        <v>0</v>
      </c>
      <c r="F809" s="1433">
        <v>0</v>
      </c>
      <c r="G809" s="1433">
        <v>0</v>
      </c>
      <c r="H809" s="1433">
        <v>0</v>
      </c>
      <c r="I809" s="1433">
        <v>0</v>
      </c>
      <c r="J809" s="1433">
        <v>0</v>
      </c>
      <c r="K809" s="1433">
        <v>0</v>
      </c>
      <c r="L809" s="1433">
        <v>0</v>
      </c>
      <c r="M809" s="1433">
        <v>0</v>
      </c>
      <c r="N809" s="1433">
        <v>0</v>
      </c>
      <c r="O809" s="1433">
        <v>72</v>
      </c>
      <c r="P809" s="1433">
        <v>79</v>
      </c>
      <c r="Q809" s="1433">
        <v>72</v>
      </c>
      <c r="R809" s="1433">
        <v>57</v>
      </c>
      <c r="S809" s="1433">
        <v>58</v>
      </c>
      <c r="T809" s="1433">
        <v>58</v>
      </c>
      <c r="U809" s="1433">
        <v>53</v>
      </c>
      <c r="V809" s="1438">
        <v>42</v>
      </c>
    </row>
    <row r="810" spans="1:22" ht="15" x14ac:dyDescent="0.25">
      <c r="A810" s="1298" t="s">
        <v>809</v>
      </c>
      <c r="B810" s="1290" t="s">
        <v>857</v>
      </c>
      <c r="C810" s="1290" t="s">
        <v>49</v>
      </c>
      <c r="D810" s="1433">
        <v>0</v>
      </c>
      <c r="E810" s="1433">
        <v>0</v>
      </c>
      <c r="F810" s="1433">
        <v>0</v>
      </c>
      <c r="G810" s="1433">
        <v>0</v>
      </c>
      <c r="H810" s="1433">
        <v>0</v>
      </c>
      <c r="I810" s="1433">
        <v>0</v>
      </c>
      <c r="J810" s="1433">
        <v>0</v>
      </c>
      <c r="K810" s="1433">
        <v>0</v>
      </c>
      <c r="L810" s="1433">
        <v>0</v>
      </c>
      <c r="M810" s="1433">
        <v>0</v>
      </c>
      <c r="N810" s="1433">
        <v>0</v>
      </c>
      <c r="O810" s="1433">
        <v>136</v>
      </c>
      <c r="P810" s="1433">
        <v>162</v>
      </c>
      <c r="Q810" s="1433">
        <v>192</v>
      </c>
      <c r="R810" s="1433">
        <v>215</v>
      </c>
      <c r="S810" s="1433">
        <v>228</v>
      </c>
      <c r="T810" s="1433">
        <v>241</v>
      </c>
      <c r="U810" s="1433">
        <v>252</v>
      </c>
      <c r="V810" s="1438">
        <v>240</v>
      </c>
    </row>
    <row r="811" spans="1:22" ht="15" x14ac:dyDescent="0.25">
      <c r="A811" s="1298" t="s">
        <v>809</v>
      </c>
      <c r="B811" s="1290" t="s">
        <v>857</v>
      </c>
      <c r="C811" s="1290" t="s">
        <v>35</v>
      </c>
      <c r="D811" s="1433">
        <v>0</v>
      </c>
      <c r="E811" s="1433">
        <v>0</v>
      </c>
      <c r="F811" s="1433">
        <v>0</v>
      </c>
      <c r="G811" s="1433">
        <v>0</v>
      </c>
      <c r="H811" s="1433">
        <v>0</v>
      </c>
      <c r="I811" s="1433">
        <v>0</v>
      </c>
      <c r="J811" s="1433">
        <v>0</v>
      </c>
      <c r="K811" s="1433">
        <v>0</v>
      </c>
      <c r="L811" s="1433">
        <v>0</v>
      </c>
      <c r="M811" s="1433">
        <v>0</v>
      </c>
      <c r="N811" s="1433">
        <v>0</v>
      </c>
      <c r="O811" s="1433">
        <v>147</v>
      </c>
      <c r="P811" s="1433">
        <v>156</v>
      </c>
      <c r="Q811" s="1433">
        <v>132</v>
      </c>
      <c r="R811" s="1433">
        <v>128</v>
      </c>
      <c r="S811" s="1433">
        <v>102</v>
      </c>
      <c r="T811" s="1433">
        <v>111</v>
      </c>
      <c r="U811" s="1433">
        <v>94</v>
      </c>
      <c r="V811" s="1438">
        <v>88</v>
      </c>
    </row>
    <row r="812" spans="1:22" ht="15" x14ac:dyDescent="0.25">
      <c r="A812" s="1298" t="s">
        <v>809</v>
      </c>
      <c r="B812" s="1290" t="s">
        <v>857</v>
      </c>
      <c r="C812" s="1290" t="s">
        <v>36</v>
      </c>
      <c r="D812" s="1433">
        <v>0</v>
      </c>
      <c r="E812" s="1433">
        <v>0</v>
      </c>
      <c r="F812" s="1433">
        <v>0</v>
      </c>
      <c r="G812" s="1433">
        <v>0</v>
      </c>
      <c r="H812" s="1433">
        <v>0</v>
      </c>
      <c r="I812" s="1433">
        <v>0</v>
      </c>
      <c r="J812" s="1433">
        <v>0</v>
      </c>
      <c r="K812" s="1433">
        <v>0</v>
      </c>
      <c r="L812" s="1433">
        <v>0</v>
      </c>
      <c r="M812" s="1433">
        <v>0</v>
      </c>
      <c r="N812" s="1433">
        <v>0</v>
      </c>
      <c r="O812" s="1433">
        <v>3</v>
      </c>
      <c r="P812" s="1433">
        <v>2</v>
      </c>
      <c r="Q812" s="1433">
        <v>1</v>
      </c>
      <c r="R812" s="1433">
        <v>2</v>
      </c>
      <c r="S812" s="1433">
        <v>4</v>
      </c>
      <c r="T812" s="1433">
        <v>6</v>
      </c>
      <c r="U812" s="1433">
        <v>7</v>
      </c>
      <c r="V812" s="1438">
        <v>8</v>
      </c>
    </row>
    <row r="813" spans="1:22" ht="15" x14ac:dyDescent="0.25">
      <c r="A813" s="1298" t="s">
        <v>809</v>
      </c>
      <c r="B813" s="1290" t="s">
        <v>857</v>
      </c>
      <c r="C813" s="1290" t="s">
        <v>37</v>
      </c>
      <c r="D813" s="1433">
        <v>0</v>
      </c>
      <c r="E813" s="1433">
        <v>0</v>
      </c>
      <c r="F813" s="1433">
        <v>0</v>
      </c>
      <c r="G813" s="1433">
        <v>0</v>
      </c>
      <c r="H813" s="1433">
        <v>0</v>
      </c>
      <c r="I813" s="1433">
        <v>0</v>
      </c>
      <c r="J813" s="1433">
        <v>0</v>
      </c>
      <c r="K813" s="1433">
        <v>0</v>
      </c>
      <c r="L813" s="1433">
        <v>0</v>
      </c>
      <c r="M813" s="1433">
        <v>0</v>
      </c>
      <c r="N813" s="1433">
        <v>0</v>
      </c>
      <c r="O813" s="1433">
        <v>7</v>
      </c>
      <c r="P813" s="1433">
        <v>7</v>
      </c>
      <c r="Q813" s="1433">
        <v>8</v>
      </c>
      <c r="R813" s="1433">
        <v>9</v>
      </c>
      <c r="S813" s="1433">
        <v>7</v>
      </c>
      <c r="T813" s="1433">
        <v>7</v>
      </c>
      <c r="U813" s="1433">
        <v>8</v>
      </c>
      <c r="V813" s="1438">
        <v>9</v>
      </c>
    </row>
    <row r="814" spans="1:22" ht="15" x14ac:dyDescent="0.25">
      <c r="A814" s="1298" t="s">
        <v>809</v>
      </c>
      <c r="B814" s="1290" t="s">
        <v>857</v>
      </c>
      <c r="C814" s="1290" t="s">
        <v>38</v>
      </c>
      <c r="D814" s="1433">
        <v>0</v>
      </c>
      <c r="E814" s="1433">
        <v>0</v>
      </c>
      <c r="F814" s="1433">
        <v>0</v>
      </c>
      <c r="G814" s="1433">
        <v>0</v>
      </c>
      <c r="H814" s="1433">
        <v>0</v>
      </c>
      <c r="I814" s="1433">
        <v>0</v>
      </c>
      <c r="J814" s="1433">
        <v>0</v>
      </c>
      <c r="K814" s="1433">
        <v>0</v>
      </c>
      <c r="L814" s="1433">
        <v>0</v>
      </c>
      <c r="M814" s="1433">
        <v>0</v>
      </c>
      <c r="N814" s="1433">
        <v>0</v>
      </c>
      <c r="O814" s="1433">
        <v>3</v>
      </c>
      <c r="P814" s="1433">
        <v>4</v>
      </c>
      <c r="Q814" s="1433">
        <v>4</v>
      </c>
      <c r="R814" s="1433">
        <v>4</v>
      </c>
      <c r="S814" s="1433">
        <v>4</v>
      </c>
      <c r="T814" s="1433">
        <v>4</v>
      </c>
      <c r="U814" s="1433">
        <v>4</v>
      </c>
      <c r="V814" s="1438">
        <v>3</v>
      </c>
    </row>
    <row r="815" spans="1:22" ht="15" x14ac:dyDescent="0.25">
      <c r="A815" s="1298" t="s">
        <v>809</v>
      </c>
      <c r="B815" s="1290" t="s">
        <v>857</v>
      </c>
      <c r="C815" s="1290" t="s">
        <v>39</v>
      </c>
      <c r="D815" s="1433">
        <v>0</v>
      </c>
      <c r="E815" s="1433">
        <v>0</v>
      </c>
      <c r="F815" s="1433">
        <v>0</v>
      </c>
      <c r="G815" s="1433">
        <v>0</v>
      </c>
      <c r="H815" s="1433">
        <v>0</v>
      </c>
      <c r="I815" s="1433">
        <v>0</v>
      </c>
      <c r="J815" s="1433">
        <v>0</v>
      </c>
      <c r="K815" s="1433">
        <v>0</v>
      </c>
      <c r="L815" s="1433">
        <v>0</v>
      </c>
      <c r="M815" s="1433">
        <v>0</v>
      </c>
      <c r="N815" s="1433">
        <v>0</v>
      </c>
      <c r="O815" s="1433">
        <v>2</v>
      </c>
      <c r="P815" s="1433">
        <v>2</v>
      </c>
      <c r="Q815" s="1433">
        <v>2</v>
      </c>
      <c r="R815" s="1433">
        <v>2</v>
      </c>
      <c r="S815" s="1433">
        <v>2</v>
      </c>
      <c r="T815" s="1433">
        <v>2</v>
      </c>
      <c r="U815" s="1433">
        <v>2</v>
      </c>
      <c r="V815" s="1438">
        <v>2</v>
      </c>
    </row>
    <row r="816" spans="1:22" ht="15" x14ac:dyDescent="0.25">
      <c r="A816" s="1298" t="s">
        <v>809</v>
      </c>
      <c r="B816" s="1290" t="s">
        <v>857</v>
      </c>
      <c r="C816" s="1290" t="s">
        <v>40</v>
      </c>
      <c r="D816" s="1433">
        <v>0</v>
      </c>
      <c r="E816" s="1433">
        <v>0</v>
      </c>
      <c r="F816" s="1433">
        <v>0</v>
      </c>
      <c r="G816" s="1433">
        <v>0</v>
      </c>
      <c r="H816" s="1433">
        <v>0</v>
      </c>
      <c r="I816" s="1433">
        <v>0</v>
      </c>
      <c r="J816" s="1433">
        <v>0</v>
      </c>
      <c r="K816" s="1433">
        <v>0</v>
      </c>
      <c r="L816" s="1433">
        <v>0</v>
      </c>
      <c r="M816" s="1433">
        <v>0</v>
      </c>
      <c r="N816" s="1433">
        <v>0</v>
      </c>
      <c r="O816" s="1433">
        <v>0</v>
      </c>
      <c r="P816" s="1433">
        <v>0</v>
      </c>
      <c r="Q816" s="1433">
        <v>0</v>
      </c>
      <c r="R816" s="1433">
        <v>0</v>
      </c>
      <c r="S816" s="1433">
        <v>0</v>
      </c>
      <c r="T816" s="1433">
        <v>0</v>
      </c>
      <c r="U816" s="1433">
        <v>0</v>
      </c>
      <c r="V816" s="1438">
        <v>1</v>
      </c>
    </row>
    <row r="817" spans="1:22" ht="15" x14ac:dyDescent="0.25">
      <c r="A817" s="1298" t="s">
        <v>809</v>
      </c>
      <c r="B817" s="1290" t="s">
        <v>857</v>
      </c>
      <c r="C817" s="1290" t="s">
        <v>59</v>
      </c>
      <c r="D817" s="1433">
        <v>0</v>
      </c>
      <c r="E817" s="1433">
        <v>0</v>
      </c>
      <c r="F817" s="1433">
        <v>0</v>
      </c>
      <c r="G817" s="1433">
        <v>0</v>
      </c>
      <c r="H817" s="1433">
        <v>0</v>
      </c>
      <c r="I817" s="1433">
        <v>0</v>
      </c>
      <c r="J817" s="1433">
        <v>0</v>
      </c>
      <c r="K817" s="1433">
        <v>0</v>
      </c>
      <c r="L817" s="1433">
        <v>0</v>
      </c>
      <c r="M817" s="1433">
        <v>0</v>
      </c>
      <c r="N817" s="1433">
        <v>0</v>
      </c>
      <c r="O817" s="1433">
        <v>298</v>
      </c>
      <c r="P817" s="1433">
        <v>333</v>
      </c>
      <c r="Q817" s="1433">
        <v>339</v>
      </c>
      <c r="R817" s="1433">
        <v>360</v>
      </c>
      <c r="S817" s="1433">
        <v>347</v>
      </c>
      <c r="T817" s="1433">
        <v>371</v>
      </c>
      <c r="U817" s="1433">
        <v>367</v>
      </c>
      <c r="V817" s="1438">
        <v>351</v>
      </c>
    </row>
    <row r="818" spans="1:22" ht="15" x14ac:dyDescent="0.25">
      <c r="A818" s="1298" t="s">
        <v>809</v>
      </c>
      <c r="B818" s="1290" t="s">
        <v>857</v>
      </c>
      <c r="C818" s="1290" t="s">
        <v>754</v>
      </c>
      <c r="D818" s="1433">
        <v>0</v>
      </c>
      <c r="E818" s="1433">
        <v>0</v>
      </c>
      <c r="F818" s="1433">
        <v>0</v>
      </c>
      <c r="G818" s="1433">
        <v>0</v>
      </c>
      <c r="H818" s="1433">
        <v>0</v>
      </c>
      <c r="I818" s="1433">
        <v>0</v>
      </c>
      <c r="J818" s="1433">
        <v>0</v>
      </c>
      <c r="K818" s="1433">
        <v>0</v>
      </c>
      <c r="L818" s="1433">
        <v>0</v>
      </c>
      <c r="M818" s="1433">
        <v>0</v>
      </c>
      <c r="N818" s="1433">
        <v>0</v>
      </c>
      <c r="O818" s="1433">
        <v>162</v>
      </c>
      <c r="P818" s="1433">
        <v>171</v>
      </c>
      <c r="Q818" s="1433">
        <v>147</v>
      </c>
      <c r="R818" s="1433">
        <v>145</v>
      </c>
      <c r="S818" s="1433">
        <v>119</v>
      </c>
      <c r="T818" s="1433">
        <v>130</v>
      </c>
      <c r="U818" s="1433">
        <v>115</v>
      </c>
      <c r="V818" s="1438">
        <v>111</v>
      </c>
    </row>
    <row r="819" spans="1:22" ht="15" x14ac:dyDescent="0.25">
      <c r="A819" s="1298" t="s">
        <v>809</v>
      </c>
      <c r="B819" s="1290" t="s">
        <v>858</v>
      </c>
      <c r="C819" s="1290" t="s">
        <v>49</v>
      </c>
      <c r="D819" s="1433">
        <v>0</v>
      </c>
      <c r="E819" s="1433">
        <v>0</v>
      </c>
      <c r="F819" s="1433">
        <v>0</v>
      </c>
      <c r="G819" s="1433">
        <v>0</v>
      </c>
      <c r="H819" s="1433">
        <v>0</v>
      </c>
      <c r="I819" s="1433">
        <v>0</v>
      </c>
      <c r="J819" s="1433">
        <v>0</v>
      </c>
      <c r="K819" s="1433">
        <v>0</v>
      </c>
      <c r="L819" s="1433">
        <v>0</v>
      </c>
      <c r="M819" s="1433">
        <v>0</v>
      </c>
      <c r="N819" s="1433">
        <v>0</v>
      </c>
      <c r="O819" s="1433">
        <v>0</v>
      </c>
      <c r="P819" s="1433">
        <v>19</v>
      </c>
      <c r="Q819" s="1433">
        <v>33</v>
      </c>
      <c r="R819" s="1433">
        <v>51</v>
      </c>
      <c r="S819" s="1433">
        <v>77</v>
      </c>
      <c r="T819" s="1433">
        <v>83</v>
      </c>
      <c r="U819" s="1433">
        <v>92</v>
      </c>
      <c r="V819" s="1438">
        <v>97</v>
      </c>
    </row>
    <row r="820" spans="1:22" ht="15" x14ac:dyDescent="0.25">
      <c r="A820" s="1298" t="s">
        <v>809</v>
      </c>
      <c r="B820" s="1290" t="s">
        <v>858</v>
      </c>
      <c r="C820" s="1290" t="s">
        <v>35</v>
      </c>
      <c r="D820" s="1433">
        <v>0</v>
      </c>
      <c r="E820" s="1433">
        <v>0</v>
      </c>
      <c r="F820" s="1433">
        <v>0</v>
      </c>
      <c r="G820" s="1433">
        <v>0</v>
      </c>
      <c r="H820" s="1433">
        <v>0</v>
      </c>
      <c r="I820" s="1433">
        <v>0</v>
      </c>
      <c r="J820" s="1433">
        <v>0</v>
      </c>
      <c r="K820" s="1433">
        <v>0</v>
      </c>
      <c r="L820" s="1433">
        <v>0</v>
      </c>
      <c r="M820" s="1433">
        <v>0</v>
      </c>
      <c r="N820" s="1433">
        <v>0</v>
      </c>
      <c r="O820" s="1433">
        <v>61</v>
      </c>
      <c r="P820" s="1433">
        <v>70</v>
      </c>
      <c r="Q820" s="1433">
        <v>61</v>
      </c>
      <c r="R820" s="1433">
        <v>51</v>
      </c>
      <c r="S820" s="1433">
        <v>32</v>
      </c>
      <c r="T820" s="1433">
        <v>53</v>
      </c>
      <c r="U820" s="1433">
        <v>94</v>
      </c>
      <c r="V820" s="1438">
        <v>97</v>
      </c>
    </row>
    <row r="821" spans="1:22" ht="15" x14ac:dyDescent="0.25">
      <c r="A821" s="1298" t="s">
        <v>809</v>
      </c>
      <c r="B821" s="1290" t="s">
        <v>858</v>
      </c>
      <c r="C821" s="1290" t="s">
        <v>36</v>
      </c>
      <c r="D821" s="1433">
        <v>0</v>
      </c>
      <c r="E821" s="1433">
        <v>0</v>
      </c>
      <c r="F821" s="1433">
        <v>0</v>
      </c>
      <c r="G821" s="1433">
        <v>0</v>
      </c>
      <c r="H821" s="1433">
        <v>0</v>
      </c>
      <c r="I821" s="1433">
        <v>0</v>
      </c>
      <c r="J821" s="1433">
        <v>0</v>
      </c>
      <c r="K821" s="1433">
        <v>0</v>
      </c>
      <c r="L821" s="1433">
        <v>0</v>
      </c>
      <c r="M821" s="1433">
        <v>0</v>
      </c>
      <c r="N821" s="1433">
        <v>0</v>
      </c>
      <c r="O821" s="1433">
        <v>0</v>
      </c>
      <c r="P821" s="1433">
        <v>1</v>
      </c>
      <c r="Q821" s="1433">
        <v>1</v>
      </c>
      <c r="R821" s="1433">
        <v>1</v>
      </c>
      <c r="S821" s="1433">
        <v>1</v>
      </c>
      <c r="T821" s="1433">
        <v>3</v>
      </c>
      <c r="U821" s="1433">
        <v>5</v>
      </c>
      <c r="V821" s="1438">
        <v>6</v>
      </c>
    </row>
    <row r="822" spans="1:22" ht="15" x14ac:dyDescent="0.25">
      <c r="A822" s="1298" t="s">
        <v>809</v>
      </c>
      <c r="B822" s="1290" t="s">
        <v>858</v>
      </c>
      <c r="C822" s="1290" t="s">
        <v>37</v>
      </c>
      <c r="D822" s="1433">
        <v>0</v>
      </c>
      <c r="E822" s="1433">
        <v>0</v>
      </c>
      <c r="F822" s="1433">
        <v>0</v>
      </c>
      <c r="G822" s="1433">
        <v>0</v>
      </c>
      <c r="H822" s="1433">
        <v>0</v>
      </c>
      <c r="I822" s="1433">
        <v>0</v>
      </c>
      <c r="J822" s="1433">
        <v>0</v>
      </c>
      <c r="K822" s="1433">
        <v>0</v>
      </c>
      <c r="L822" s="1433">
        <v>0</v>
      </c>
      <c r="M822" s="1433">
        <v>0</v>
      </c>
      <c r="N822" s="1433">
        <v>0</v>
      </c>
      <c r="O822" s="1433">
        <v>9</v>
      </c>
      <c r="P822" s="1433">
        <v>8</v>
      </c>
      <c r="Q822" s="1433">
        <v>8</v>
      </c>
      <c r="R822" s="1433">
        <v>9</v>
      </c>
      <c r="S822" s="1433">
        <v>8</v>
      </c>
      <c r="T822" s="1433">
        <v>11</v>
      </c>
      <c r="U822" s="1433">
        <v>16</v>
      </c>
      <c r="V822" s="1438">
        <v>13</v>
      </c>
    </row>
    <row r="823" spans="1:22" ht="15" x14ac:dyDescent="0.25">
      <c r="A823" s="1298" t="s">
        <v>809</v>
      </c>
      <c r="B823" s="1290" t="s">
        <v>858</v>
      </c>
      <c r="C823" s="1290" t="s">
        <v>38</v>
      </c>
      <c r="D823" s="1433">
        <v>0</v>
      </c>
      <c r="E823" s="1433">
        <v>0</v>
      </c>
      <c r="F823" s="1433">
        <v>0</v>
      </c>
      <c r="G823" s="1433">
        <v>0</v>
      </c>
      <c r="H823" s="1433">
        <v>0</v>
      </c>
      <c r="I823" s="1433">
        <v>0</v>
      </c>
      <c r="J823" s="1433">
        <v>0</v>
      </c>
      <c r="K823" s="1433">
        <v>0</v>
      </c>
      <c r="L823" s="1433">
        <v>0</v>
      </c>
      <c r="M823" s="1433">
        <v>0</v>
      </c>
      <c r="N823" s="1433">
        <v>0</v>
      </c>
      <c r="O823" s="1433">
        <v>2</v>
      </c>
      <c r="P823" s="1433">
        <v>3</v>
      </c>
      <c r="Q823" s="1433">
        <v>3</v>
      </c>
      <c r="R823" s="1433">
        <v>3</v>
      </c>
      <c r="S823" s="1433">
        <v>3</v>
      </c>
      <c r="T823" s="1433">
        <v>3</v>
      </c>
      <c r="U823" s="1433">
        <v>3</v>
      </c>
      <c r="V823" s="1438">
        <v>3</v>
      </c>
    </row>
    <row r="824" spans="1:22" ht="15" x14ac:dyDescent="0.25">
      <c r="A824" s="1298" t="s">
        <v>809</v>
      </c>
      <c r="B824" s="1290" t="s">
        <v>858</v>
      </c>
      <c r="C824" s="1290" t="s">
        <v>39</v>
      </c>
      <c r="D824" s="1433">
        <v>0</v>
      </c>
      <c r="E824" s="1433">
        <v>0</v>
      </c>
      <c r="F824" s="1433">
        <v>0</v>
      </c>
      <c r="G824" s="1433">
        <v>0</v>
      </c>
      <c r="H824" s="1433">
        <v>0</v>
      </c>
      <c r="I824" s="1433">
        <v>0</v>
      </c>
      <c r="J824" s="1433">
        <v>0</v>
      </c>
      <c r="K824" s="1433">
        <v>0</v>
      </c>
      <c r="L824" s="1433">
        <v>0</v>
      </c>
      <c r="M824" s="1433">
        <v>0</v>
      </c>
      <c r="N824" s="1433">
        <v>0</v>
      </c>
      <c r="O824" s="1433">
        <v>2</v>
      </c>
      <c r="P824" s="1433">
        <v>2</v>
      </c>
      <c r="Q824" s="1433">
        <v>2</v>
      </c>
      <c r="R824" s="1433">
        <v>2</v>
      </c>
      <c r="S824" s="1433">
        <v>2</v>
      </c>
      <c r="T824" s="1433">
        <v>2</v>
      </c>
      <c r="U824" s="1433">
        <v>3</v>
      </c>
      <c r="V824" s="1438">
        <v>2</v>
      </c>
    </row>
    <row r="825" spans="1:22" ht="15" x14ac:dyDescent="0.25">
      <c r="A825" s="1298" t="s">
        <v>809</v>
      </c>
      <c r="B825" s="1290" t="s">
        <v>858</v>
      </c>
      <c r="C825" s="1290" t="s">
        <v>40</v>
      </c>
      <c r="D825" s="1433">
        <v>0</v>
      </c>
      <c r="E825" s="1433">
        <v>0</v>
      </c>
      <c r="F825" s="1433">
        <v>0</v>
      </c>
      <c r="G825" s="1433">
        <v>0</v>
      </c>
      <c r="H825" s="1433">
        <v>0</v>
      </c>
      <c r="I825" s="1433">
        <v>0</v>
      </c>
      <c r="J825" s="1433">
        <v>0</v>
      </c>
      <c r="K825" s="1433">
        <v>0</v>
      </c>
      <c r="L825" s="1433">
        <v>0</v>
      </c>
      <c r="M825" s="1433">
        <v>0</v>
      </c>
      <c r="N825" s="1433">
        <v>0</v>
      </c>
      <c r="O825" s="1433">
        <v>1</v>
      </c>
      <c r="P825" s="1433">
        <v>1</v>
      </c>
      <c r="Q825" s="1433">
        <v>1</v>
      </c>
      <c r="R825" s="1433">
        <v>1</v>
      </c>
      <c r="S825" s="1433">
        <v>1</v>
      </c>
      <c r="T825" s="1433">
        <v>1</v>
      </c>
      <c r="U825" s="1433">
        <v>1</v>
      </c>
      <c r="V825" s="1438">
        <v>1</v>
      </c>
    </row>
    <row r="826" spans="1:22" ht="15" x14ac:dyDescent="0.25">
      <c r="A826" s="1298" t="s">
        <v>809</v>
      </c>
      <c r="B826" s="1290" t="s">
        <v>858</v>
      </c>
      <c r="C826" s="1290" t="s">
        <v>59</v>
      </c>
      <c r="D826" s="1433">
        <v>0</v>
      </c>
      <c r="E826" s="1433">
        <v>0</v>
      </c>
      <c r="F826" s="1433">
        <v>0</v>
      </c>
      <c r="G826" s="1433">
        <v>0</v>
      </c>
      <c r="H826" s="1433">
        <v>0</v>
      </c>
      <c r="I826" s="1433">
        <v>0</v>
      </c>
      <c r="J826" s="1433">
        <v>0</v>
      </c>
      <c r="K826" s="1433">
        <v>0</v>
      </c>
      <c r="L826" s="1433">
        <v>0</v>
      </c>
      <c r="M826" s="1433">
        <v>0</v>
      </c>
      <c r="N826" s="1433">
        <v>0</v>
      </c>
      <c r="O826" s="1433">
        <v>75</v>
      </c>
      <c r="P826" s="1433">
        <v>104</v>
      </c>
      <c r="Q826" s="1433">
        <v>109</v>
      </c>
      <c r="R826" s="1433">
        <v>118</v>
      </c>
      <c r="S826" s="1433">
        <v>124</v>
      </c>
      <c r="T826" s="1433">
        <v>156</v>
      </c>
      <c r="U826" s="1433">
        <v>214</v>
      </c>
      <c r="V826" s="1438">
        <v>219</v>
      </c>
    </row>
    <row r="827" spans="1:22" ht="15" x14ac:dyDescent="0.25">
      <c r="A827" s="1298" t="s">
        <v>809</v>
      </c>
      <c r="B827" s="1290" t="s">
        <v>858</v>
      </c>
      <c r="C827" s="1290" t="s">
        <v>754</v>
      </c>
      <c r="D827" s="1433">
        <v>0</v>
      </c>
      <c r="E827" s="1433">
        <v>0</v>
      </c>
      <c r="F827" s="1433">
        <v>0</v>
      </c>
      <c r="G827" s="1433">
        <v>0</v>
      </c>
      <c r="H827" s="1433">
        <v>0</v>
      </c>
      <c r="I827" s="1433">
        <v>0</v>
      </c>
      <c r="J827" s="1433">
        <v>0</v>
      </c>
      <c r="K827" s="1433">
        <v>0</v>
      </c>
      <c r="L827" s="1433">
        <v>0</v>
      </c>
      <c r="M827" s="1433">
        <v>0</v>
      </c>
      <c r="N827" s="1433">
        <v>0</v>
      </c>
      <c r="O827" s="1433">
        <v>75</v>
      </c>
      <c r="P827" s="1433">
        <v>85</v>
      </c>
      <c r="Q827" s="1433">
        <v>76</v>
      </c>
      <c r="R827" s="1433">
        <v>67</v>
      </c>
      <c r="S827" s="1433">
        <v>47</v>
      </c>
      <c r="T827" s="1433">
        <v>73</v>
      </c>
      <c r="U827" s="1433">
        <v>122</v>
      </c>
      <c r="V827" s="1438">
        <v>122</v>
      </c>
    </row>
    <row r="828" spans="1:22" ht="15" x14ac:dyDescent="0.25">
      <c r="A828" s="1298" t="s">
        <v>809</v>
      </c>
      <c r="B828" s="1290" t="s">
        <v>859</v>
      </c>
      <c r="C828" s="1290" t="s">
        <v>49</v>
      </c>
      <c r="D828" s="1433">
        <v>0</v>
      </c>
      <c r="E828" s="1433">
        <v>0</v>
      </c>
      <c r="F828" s="1433">
        <v>0</v>
      </c>
      <c r="G828" s="1433">
        <v>0</v>
      </c>
      <c r="H828" s="1433">
        <v>0</v>
      </c>
      <c r="I828" s="1433">
        <v>0</v>
      </c>
      <c r="J828" s="1433">
        <v>0</v>
      </c>
      <c r="K828" s="1433">
        <v>0</v>
      </c>
      <c r="L828" s="1433">
        <v>0</v>
      </c>
      <c r="M828" s="1433">
        <v>0</v>
      </c>
      <c r="N828" s="1433">
        <v>0</v>
      </c>
      <c r="O828" s="1433">
        <v>33</v>
      </c>
      <c r="P828" s="1433">
        <v>66</v>
      </c>
      <c r="Q828" s="1433">
        <v>78</v>
      </c>
      <c r="R828" s="1433">
        <v>106</v>
      </c>
      <c r="S828" s="1433">
        <v>139</v>
      </c>
      <c r="T828" s="1433">
        <v>152</v>
      </c>
      <c r="U828" s="1433">
        <v>152</v>
      </c>
      <c r="V828" s="1438">
        <v>163</v>
      </c>
    </row>
    <row r="829" spans="1:22" ht="15" x14ac:dyDescent="0.25">
      <c r="A829" s="1298" t="s">
        <v>809</v>
      </c>
      <c r="B829" s="1290" t="s">
        <v>859</v>
      </c>
      <c r="C829" s="1290" t="s">
        <v>35</v>
      </c>
      <c r="D829" s="1433">
        <v>0</v>
      </c>
      <c r="E829" s="1433">
        <v>0</v>
      </c>
      <c r="F829" s="1433">
        <v>0</v>
      </c>
      <c r="G829" s="1433">
        <v>0</v>
      </c>
      <c r="H829" s="1433">
        <v>0</v>
      </c>
      <c r="I829" s="1433">
        <v>0</v>
      </c>
      <c r="J829" s="1433">
        <v>0</v>
      </c>
      <c r="K829" s="1433">
        <v>0</v>
      </c>
      <c r="L829" s="1433">
        <v>0</v>
      </c>
      <c r="M829" s="1433">
        <v>0</v>
      </c>
      <c r="N829" s="1433">
        <v>0</v>
      </c>
      <c r="O829" s="1433">
        <v>106</v>
      </c>
      <c r="P829" s="1433">
        <v>97</v>
      </c>
      <c r="Q829" s="1433">
        <v>89</v>
      </c>
      <c r="R829" s="1433">
        <v>75</v>
      </c>
      <c r="S829" s="1433">
        <v>52</v>
      </c>
      <c r="T829" s="1433">
        <v>46</v>
      </c>
      <c r="U829" s="1433">
        <v>46</v>
      </c>
      <c r="V829" s="1438">
        <v>42</v>
      </c>
    </row>
    <row r="830" spans="1:22" ht="15" x14ac:dyDescent="0.25">
      <c r="A830" s="1298" t="s">
        <v>809</v>
      </c>
      <c r="B830" s="1290" t="s">
        <v>859</v>
      </c>
      <c r="C830" s="1290" t="s">
        <v>36</v>
      </c>
      <c r="D830" s="1433">
        <v>0</v>
      </c>
      <c r="E830" s="1433">
        <v>0</v>
      </c>
      <c r="F830" s="1433">
        <v>0</v>
      </c>
      <c r="G830" s="1433">
        <v>0</v>
      </c>
      <c r="H830" s="1433">
        <v>0</v>
      </c>
      <c r="I830" s="1433">
        <v>0</v>
      </c>
      <c r="J830" s="1433">
        <v>0</v>
      </c>
      <c r="K830" s="1433">
        <v>0</v>
      </c>
      <c r="L830" s="1433">
        <v>0</v>
      </c>
      <c r="M830" s="1433">
        <v>0</v>
      </c>
      <c r="N830" s="1433">
        <v>0</v>
      </c>
      <c r="O830" s="1433">
        <v>11</v>
      </c>
      <c r="P830" s="1433">
        <v>9</v>
      </c>
      <c r="Q830" s="1433">
        <v>9</v>
      </c>
      <c r="R830" s="1433">
        <v>9</v>
      </c>
      <c r="S830" s="1433">
        <v>8</v>
      </c>
      <c r="T830" s="1433">
        <v>8</v>
      </c>
      <c r="U830" s="1433">
        <v>8</v>
      </c>
      <c r="V830" s="1438">
        <v>7</v>
      </c>
    </row>
    <row r="831" spans="1:22" ht="15" x14ac:dyDescent="0.25">
      <c r="A831" s="1298" t="s">
        <v>809</v>
      </c>
      <c r="B831" s="1290" t="s">
        <v>859</v>
      </c>
      <c r="C831" s="1290" t="s">
        <v>37</v>
      </c>
      <c r="D831" s="1433">
        <v>0</v>
      </c>
      <c r="E831" s="1433">
        <v>0</v>
      </c>
      <c r="F831" s="1433">
        <v>0</v>
      </c>
      <c r="G831" s="1433">
        <v>0</v>
      </c>
      <c r="H831" s="1433">
        <v>0</v>
      </c>
      <c r="I831" s="1433">
        <v>0</v>
      </c>
      <c r="J831" s="1433">
        <v>0</v>
      </c>
      <c r="K831" s="1433">
        <v>0</v>
      </c>
      <c r="L831" s="1433">
        <v>0</v>
      </c>
      <c r="M831" s="1433">
        <v>0</v>
      </c>
      <c r="N831" s="1433">
        <v>0</v>
      </c>
      <c r="O831" s="1433">
        <v>12</v>
      </c>
      <c r="P831" s="1433">
        <v>12</v>
      </c>
      <c r="Q831" s="1433">
        <v>12</v>
      </c>
      <c r="R831" s="1433">
        <v>11</v>
      </c>
      <c r="S831" s="1433">
        <v>8</v>
      </c>
      <c r="T831" s="1433">
        <v>10</v>
      </c>
      <c r="U831" s="1433">
        <v>15</v>
      </c>
      <c r="V831" s="1438">
        <v>15</v>
      </c>
    </row>
    <row r="832" spans="1:22" ht="15" x14ac:dyDescent="0.25">
      <c r="A832" s="1298" t="s">
        <v>809</v>
      </c>
      <c r="B832" s="1290" t="s">
        <v>859</v>
      </c>
      <c r="C832" s="1290" t="s">
        <v>38</v>
      </c>
      <c r="D832" s="1433">
        <v>0</v>
      </c>
      <c r="E832" s="1433">
        <v>0</v>
      </c>
      <c r="F832" s="1433">
        <v>0</v>
      </c>
      <c r="G832" s="1433">
        <v>0</v>
      </c>
      <c r="H832" s="1433">
        <v>0</v>
      </c>
      <c r="I832" s="1433">
        <v>0</v>
      </c>
      <c r="J832" s="1433">
        <v>0</v>
      </c>
      <c r="K832" s="1433">
        <v>0</v>
      </c>
      <c r="L832" s="1433">
        <v>0</v>
      </c>
      <c r="M832" s="1433">
        <v>0</v>
      </c>
      <c r="N832" s="1433">
        <v>0</v>
      </c>
      <c r="O832" s="1433">
        <v>4</v>
      </c>
      <c r="P832" s="1433">
        <v>5</v>
      </c>
      <c r="Q832" s="1433">
        <v>4</v>
      </c>
      <c r="R832" s="1433">
        <v>4</v>
      </c>
      <c r="S832" s="1433">
        <v>5</v>
      </c>
      <c r="T832" s="1433">
        <v>5</v>
      </c>
      <c r="U832" s="1433">
        <v>5</v>
      </c>
      <c r="V832" s="1438">
        <v>7</v>
      </c>
    </row>
    <row r="833" spans="1:22" ht="15" x14ac:dyDescent="0.25">
      <c r="A833" s="1298" t="s">
        <v>809</v>
      </c>
      <c r="B833" s="1290" t="s">
        <v>859</v>
      </c>
      <c r="C833" s="1290" t="s">
        <v>39</v>
      </c>
      <c r="D833" s="1433">
        <v>0</v>
      </c>
      <c r="E833" s="1433">
        <v>0</v>
      </c>
      <c r="F833" s="1433">
        <v>0</v>
      </c>
      <c r="G833" s="1433">
        <v>0</v>
      </c>
      <c r="H833" s="1433">
        <v>0</v>
      </c>
      <c r="I833" s="1433">
        <v>0</v>
      </c>
      <c r="J833" s="1433">
        <v>0</v>
      </c>
      <c r="K833" s="1433">
        <v>0</v>
      </c>
      <c r="L833" s="1433">
        <v>0</v>
      </c>
      <c r="M833" s="1433">
        <v>0</v>
      </c>
      <c r="N833" s="1433">
        <v>0</v>
      </c>
      <c r="O833" s="1433">
        <v>1</v>
      </c>
      <c r="P833" s="1433">
        <v>2</v>
      </c>
      <c r="Q833" s="1433">
        <v>2</v>
      </c>
      <c r="R833" s="1433">
        <v>2</v>
      </c>
      <c r="S833" s="1433">
        <v>2</v>
      </c>
      <c r="T833" s="1433">
        <v>2</v>
      </c>
      <c r="U833" s="1433">
        <v>4</v>
      </c>
      <c r="V833" s="1438">
        <v>2</v>
      </c>
    </row>
    <row r="834" spans="1:22" ht="15" x14ac:dyDescent="0.25">
      <c r="A834" s="1298" t="s">
        <v>809</v>
      </c>
      <c r="B834" s="1290" t="s">
        <v>859</v>
      </c>
      <c r="C834" s="1290" t="s">
        <v>40</v>
      </c>
      <c r="D834" s="1433">
        <v>0</v>
      </c>
      <c r="E834" s="1433">
        <v>0</v>
      </c>
      <c r="F834" s="1433">
        <v>0</v>
      </c>
      <c r="G834" s="1433">
        <v>0</v>
      </c>
      <c r="H834" s="1433">
        <v>0</v>
      </c>
      <c r="I834" s="1433">
        <v>0</v>
      </c>
      <c r="J834" s="1433">
        <v>0</v>
      </c>
      <c r="K834" s="1433">
        <v>0</v>
      </c>
      <c r="L834" s="1433">
        <v>0</v>
      </c>
      <c r="M834" s="1433">
        <v>0</v>
      </c>
      <c r="N834" s="1433">
        <v>0</v>
      </c>
      <c r="O834" s="1433">
        <v>1</v>
      </c>
      <c r="P834" s="1433">
        <v>1</v>
      </c>
      <c r="Q834" s="1433">
        <v>1</v>
      </c>
      <c r="R834" s="1433">
        <v>1</v>
      </c>
      <c r="S834" s="1433">
        <v>1</v>
      </c>
      <c r="T834" s="1433">
        <v>1</v>
      </c>
      <c r="U834" s="1433">
        <v>1</v>
      </c>
      <c r="V834" s="1438">
        <v>2</v>
      </c>
    </row>
    <row r="835" spans="1:22" ht="15" x14ac:dyDescent="0.25">
      <c r="A835" s="1298" t="s">
        <v>809</v>
      </c>
      <c r="B835" s="1290" t="s">
        <v>859</v>
      </c>
      <c r="C835" s="1290" t="s">
        <v>59</v>
      </c>
      <c r="D835" s="1433">
        <v>0</v>
      </c>
      <c r="E835" s="1433">
        <v>0</v>
      </c>
      <c r="F835" s="1433">
        <v>0</v>
      </c>
      <c r="G835" s="1433">
        <v>0</v>
      </c>
      <c r="H835" s="1433">
        <v>0</v>
      </c>
      <c r="I835" s="1433">
        <v>0</v>
      </c>
      <c r="J835" s="1433">
        <v>0</v>
      </c>
      <c r="K835" s="1433">
        <v>0</v>
      </c>
      <c r="L835" s="1433">
        <v>0</v>
      </c>
      <c r="M835" s="1433">
        <v>0</v>
      </c>
      <c r="N835" s="1433">
        <v>0</v>
      </c>
      <c r="O835" s="1433">
        <v>168</v>
      </c>
      <c r="P835" s="1433">
        <v>192</v>
      </c>
      <c r="Q835" s="1433">
        <v>195</v>
      </c>
      <c r="R835" s="1433">
        <v>208</v>
      </c>
      <c r="S835" s="1433">
        <v>215</v>
      </c>
      <c r="T835" s="1433">
        <v>224</v>
      </c>
      <c r="U835" s="1433">
        <v>231</v>
      </c>
      <c r="V835" s="1438">
        <v>238</v>
      </c>
    </row>
    <row r="836" spans="1:22" ht="15" x14ac:dyDescent="0.25">
      <c r="A836" s="1298" t="s">
        <v>809</v>
      </c>
      <c r="B836" s="1290" t="s">
        <v>859</v>
      </c>
      <c r="C836" s="1290" t="s">
        <v>754</v>
      </c>
      <c r="D836" s="1433">
        <v>0</v>
      </c>
      <c r="E836" s="1433">
        <v>0</v>
      </c>
      <c r="F836" s="1433">
        <v>0</v>
      </c>
      <c r="G836" s="1433">
        <v>0</v>
      </c>
      <c r="H836" s="1433">
        <v>0</v>
      </c>
      <c r="I836" s="1433">
        <v>0</v>
      </c>
      <c r="J836" s="1433">
        <v>0</v>
      </c>
      <c r="K836" s="1433">
        <v>0</v>
      </c>
      <c r="L836" s="1433">
        <v>0</v>
      </c>
      <c r="M836" s="1433">
        <v>0</v>
      </c>
      <c r="N836" s="1433">
        <v>0</v>
      </c>
      <c r="O836" s="1433">
        <v>135</v>
      </c>
      <c r="P836" s="1433">
        <v>126</v>
      </c>
      <c r="Q836" s="1433">
        <v>117</v>
      </c>
      <c r="R836" s="1433">
        <v>102</v>
      </c>
      <c r="S836" s="1433">
        <v>76</v>
      </c>
      <c r="T836" s="1433">
        <v>72</v>
      </c>
      <c r="U836" s="1433">
        <v>79</v>
      </c>
      <c r="V836" s="1438">
        <v>75</v>
      </c>
    </row>
    <row r="837" spans="1:22" ht="15" x14ac:dyDescent="0.25">
      <c r="A837" s="1298" t="s">
        <v>809</v>
      </c>
      <c r="B837" s="1290" t="s">
        <v>860</v>
      </c>
      <c r="C837" s="1290" t="s">
        <v>49</v>
      </c>
      <c r="D837" s="1433">
        <v>0</v>
      </c>
      <c r="E837" s="1433">
        <v>0</v>
      </c>
      <c r="F837" s="1433">
        <v>0</v>
      </c>
      <c r="G837" s="1433">
        <v>0</v>
      </c>
      <c r="H837" s="1433">
        <v>0</v>
      </c>
      <c r="I837" s="1433">
        <v>0</v>
      </c>
      <c r="J837" s="1433">
        <v>0</v>
      </c>
      <c r="K837" s="1433">
        <v>0</v>
      </c>
      <c r="L837" s="1433">
        <v>0</v>
      </c>
      <c r="M837" s="1433">
        <v>0</v>
      </c>
      <c r="N837" s="1433">
        <v>0</v>
      </c>
      <c r="O837" s="1433">
        <v>0</v>
      </c>
      <c r="P837" s="1433">
        <v>87</v>
      </c>
      <c r="Q837" s="1433">
        <v>107</v>
      </c>
      <c r="R837" s="1433">
        <v>135</v>
      </c>
      <c r="S837" s="1433">
        <v>152</v>
      </c>
      <c r="T837" s="1433">
        <v>130</v>
      </c>
      <c r="U837" s="1433">
        <v>133</v>
      </c>
      <c r="V837" s="1438">
        <v>138</v>
      </c>
    </row>
    <row r="838" spans="1:22" ht="15" x14ac:dyDescent="0.25">
      <c r="A838" s="1298" t="s">
        <v>809</v>
      </c>
      <c r="B838" s="1290" t="s">
        <v>860</v>
      </c>
      <c r="C838" s="1290" t="s">
        <v>35</v>
      </c>
      <c r="D838" s="1433">
        <v>0</v>
      </c>
      <c r="E838" s="1433">
        <v>0</v>
      </c>
      <c r="F838" s="1433">
        <v>0</v>
      </c>
      <c r="G838" s="1433">
        <v>0</v>
      </c>
      <c r="H838" s="1433">
        <v>0</v>
      </c>
      <c r="I838" s="1433">
        <v>0</v>
      </c>
      <c r="J838" s="1433">
        <v>0</v>
      </c>
      <c r="K838" s="1433">
        <v>0</v>
      </c>
      <c r="L838" s="1433">
        <v>0</v>
      </c>
      <c r="M838" s="1433">
        <v>0</v>
      </c>
      <c r="N838" s="1433">
        <v>0</v>
      </c>
      <c r="O838" s="1433">
        <v>0</v>
      </c>
      <c r="P838" s="1433">
        <v>95</v>
      </c>
      <c r="Q838" s="1433">
        <v>81</v>
      </c>
      <c r="R838" s="1433">
        <v>60</v>
      </c>
      <c r="S838" s="1433">
        <v>52</v>
      </c>
      <c r="T838" s="1433">
        <v>47</v>
      </c>
      <c r="U838" s="1433">
        <v>63</v>
      </c>
      <c r="V838" s="1438">
        <v>73</v>
      </c>
    </row>
    <row r="839" spans="1:22" ht="15" x14ac:dyDescent="0.25">
      <c r="A839" s="1298" t="s">
        <v>809</v>
      </c>
      <c r="B839" s="1290" t="s">
        <v>860</v>
      </c>
      <c r="C839" s="1290" t="s">
        <v>36</v>
      </c>
      <c r="D839" s="1433">
        <v>0</v>
      </c>
      <c r="E839" s="1433">
        <v>0</v>
      </c>
      <c r="F839" s="1433">
        <v>0</v>
      </c>
      <c r="G839" s="1433">
        <v>0</v>
      </c>
      <c r="H839" s="1433">
        <v>0</v>
      </c>
      <c r="I839" s="1433">
        <v>0</v>
      </c>
      <c r="J839" s="1433">
        <v>0</v>
      </c>
      <c r="K839" s="1433">
        <v>0</v>
      </c>
      <c r="L839" s="1433">
        <v>0</v>
      </c>
      <c r="M839" s="1433">
        <v>0</v>
      </c>
      <c r="N839" s="1433">
        <v>0</v>
      </c>
      <c r="O839" s="1433">
        <v>0</v>
      </c>
      <c r="P839" s="1433">
        <v>8</v>
      </c>
      <c r="Q839" s="1433">
        <v>6</v>
      </c>
      <c r="R839" s="1433">
        <v>6</v>
      </c>
      <c r="S839" s="1433">
        <v>5</v>
      </c>
      <c r="T839" s="1433">
        <v>5</v>
      </c>
      <c r="U839" s="1433">
        <v>3</v>
      </c>
      <c r="V839" s="1438">
        <v>4</v>
      </c>
    </row>
    <row r="840" spans="1:22" ht="15" x14ac:dyDescent="0.25">
      <c r="A840" s="1298" t="s">
        <v>809</v>
      </c>
      <c r="B840" s="1290" t="s">
        <v>860</v>
      </c>
      <c r="C840" s="1290" t="s">
        <v>37</v>
      </c>
      <c r="D840" s="1433">
        <v>0</v>
      </c>
      <c r="E840" s="1433">
        <v>0</v>
      </c>
      <c r="F840" s="1433">
        <v>0</v>
      </c>
      <c r="G840" s="1433">
        <v>0</v>
      </c>
      <c r="H840" s="1433">
        <v>0</v>
      </c>
      <c r="I840" s="1433">
        <v>0</v>
      </c>
      <c r="J840" s="1433">
        <v>0</v>
      </c>
      <c r="K840" s="1433">
        <v>0</v>
      </c>
      <c r="L840" s="1433">
        <v>0</v>
      </c>
      <c r="M840" s="1433">
        <v>0</v>
      </c>
      <c r="N840" s="1433">
        <v>0</v>
      </c>
      <c r="O840" s="1433">
        <v>0</v>
      </c>
      <c r="P840" s="1433">
        <v>9</v>
      </c>
      <c r="Q840" s="1433">
        <v>12</v>
      </c>
      <c r="R840" s="1433">
        <v>13</v>
      </c>
      <c r="S840" s="1433">
        <v>10</v>
      </c>
      <c r="T840" s="1433">
        <v>11</v>
      </c>
      <c r="U840" s="1433">
        <v>7</v>
      </c>
      <c r="V840" s="1438">
        <v>7</v>
      </c>
    </row>
    <row r="841" spans="1:22" ht="15" x14ac:dyDescent="0.25">
      <c r="A841" s="1298" t="s">
        <v>809</v>
      </c>
      <c r="B841" s="1290" t="s">
        <v>860</v>
      </c>
      <c r="C841" s="1290" t="s">
        <v>38</v>
      </c>
      <c r="D841" s="1433">
        <v>0</v>
      </c>
      <c r="E841" s="1433">
        <v>0</v>
      </c>
      <c r="F841" s="1433">
        <v>0</v>
      </c>
      <c r="G841" s="1433">
        <v>0</v>
      </c>
      <c r="H841" s="1433">
        <v>0</v>
      </c>
      <c r="I841" s="1433">
        <v>0</v>
      </c>
      <c r="J841" s="1433">
        <v>0</v>
      </c>
      <c r="K841" s="1433">
        <v>0</v>
      </c>
      <c r="L841" s="1433">
        <v>0</v>
      </c>
      <c r="M841" s="1433">
        <v>0</v>
      </c>
      <c r="N841" s="1433">
        <v>0</v>
      </c>
      <c r="O841" s="1433">
        <v>0</v>
      </c>
      <c r="P841" s="1433">
        <v>4</v>
      </c>
      <c r="Q841" s="1433">
        <v>4</v>
      </c>
      <c r="R841" s="1433">
        <v>4</v>
      </c>
      <c r="S841" s="1433">
        <v>5</v>
      </c>
      <c r="T841" s="1433">
        <v>5</v>
      </c>
      <c r="U841" s="1433">
        <v>5</v>
      </c>
      <c r="V841" s="1438">
        <v>4</v>
      </c>
    </row>
    <row r="842" spans="1:22" ht="15" x14ac:dyDescent="0.25">
      <c r="A842" s="1298" t="s">
        <v>809</v>
      </c>
      <c r="B842" s="1290" t="s">
        <v>860</v>
      </c>
      <c r="C842" s="1290" t="s">
        <v>39</v>
      </c>
      <c r="D842" s="1433">
        <v>0</v>
      </c>
      <c r="E842" s="1433">
        <v>0</v>
      </c>
      <c r="F842" s="1433">
        <v>0</v>
      </c>
      <c r="G842" s="1433">
        <v>0</v>
      </c>
      <c r="H842" s="1433">
        <v>0</v>
      </c>
      <c r="I842" s="1433">
        <v>0</v>
      </c>
      <c r="J842" s="1433">
        <v>0</v>
      </c>
      <c r="K842" s="1433">
        <v>0</v>
      </c>
      <c r="L842" s="1433">
        <v>0</v>
      </c>
      <c r="M842" s="1433">
        <v>0</v>
      </c>
      <c r="N842" s="1433">
        <v>0</v>
      </c>
      <c r="O842" s="1433">
        <v>0</v>
      </c>
      <c r="P842" s="1433">
        <v>1</v>
      </c>
      <c r="Q842" s="1433">
        <v>1</v>
      </c>
      <c r="R842" s="1433">
        <v>1</v>
      </c>
      <c r="S842" s="1433">
        <v>1</v>
      </c>
      <c r="T842" s="1433">
        <v>1</v>
      </c>
      <c r="U842" s="1433">
        <v>1</v>
      </c>
      <c r="V842" s="1438">
        <v>1</v>
      </c>
    </row>
    <row r="843" spans="1:22" ht="15" x14ac:dyDescent="0.25">
      <c r="A843" s="1298" t="s">
        <v>809</v>
      </c>
      <c r="B843" s="1290" t="s">
        <v>860</v>
      </c>
      <c r="C843" s="1290" t="s">
        <v>40</v>
      </c>
      <c r="D843" s="1433">
        <v>0</v>
      </c>
      <c r="E843" s="1433">
        <v>0</v>
      </c>
      <c r="F843" s="1433">
        <v>0</v>
      </c>
      <c r="G843" s="1433">
        <v>0</v>
      </c>
      <c r="H843" s="1433">
        <v>0</v>
      </c>
      <c r="I843" s="1433">
        <v>0</v>
      </c>
      <c r="J843" s="1433">
        <v>0</v>
      </c>
      <c r="K843" s="1433">
        <v>0</v>
      </c>
      <c r="L843" s="1433">
        <v>0</v>
      </c>
      <c r="M843" s="1433">
        <v>0</v>
      </c>
      <c r="N843" s="1433">
        <v>0</v>
      </c>
      <c r="O843" s="1433">
        <v>0</v>
      </c>
      <c r="P843" s="1433">
        <v>1</v>
      </c>
      <c r="Q843" s="1433">
        <v>1</v>
      </c>
      <c r="R843" s="1433">
        <v>1</v>
      </c>
      <c r="S843" s="1433">
        <v>1</v>
      </c>
      <c r="T843" s="1433">
        <v>1</v>
      </c>
      <c r="U843" s="1433">
        <v>1</v>
      </c>
      <c r="V843" s="1438">
        <v>1</v>
      </c>
    </row>
    <row r="844" spans="1:22" ht="15" x14ac:dyDescent="0.25">
      <c r="A844" s="1298" t="s">
        <v>809</v>
      </c>
      <c r="B844" s="1290" t="s">
        <v>860</v>
      </c>
      <c r="C844" s="1290" t="s">
        <v>59</v>
      </c>
      <c r="D844" s="1433">
        <v>0</v>
      </c>
      <c r="E844" s="1433">
        <v>0</v>
      </c>
      <c r="F844" s="1433">
        <v>0</v>
      </c>
      <c r="G844" s="1433">
        <v>0</v>
      </c>
      <c r="H844" s="1433">
        <v>0</v>
      </c>
      <c r="I844" s="1433">
        <v>0</v>
      </c>
      <c r="J844" s="1433">
        <v>0</v>
      </c>
      <c r="K844" s="1433">
        <v>0</v>
      </c>
      <c r="L844" s="1433">
        <v>0</v>
      </c>
      <c r="M844" s="1433">
        <v>0</v>
      </c>
      <c r="N844" s="1433">
        <v>0</v>
      </c>
      <c r="O844" s="1433">
        <v>0</v>
      </c>
      <c r="P844" s="1433">
        <v>205</v>
      </c>
      <c r="Q844" s="1433">
        <v>212</v>
      </c>
      <c r="R844" s="1433">
        <v>220</v>
      </c>
      <c r="S844" s="1433">
        <v>226</v>
      </c>
      <c r="T844" s="1433">
        <v>200</v>
      </c>
      <c r="U844" s="1433">
        <v>213</v>
      </c>
      <c r="V844" s="1438">
        <v>228</v>
      </c>
    </row>
    <row r="845" spans="1:22" ht="15" x14ac:dyDescent="0.25">
      <c r="A845" s="1298" t="s">
        <v>809</v>
      </c>
      <c r="B845" s="1290" t="s">
        <v>860</v>
      </c>
      <c r="C845" s="1290" t="s">
        <v>754</v>
      </c>
      <c r="D845" s="1433">
        <v>0</v>
      </c>
      <c r="E845" s="1433">
        <v>0</v>
      </c>
      <c r="F845" s="1433">
        <v>0</v>
      </c>
      <c r="G845" s="1433">
        <v>0</v>
      </c>
      <c r="H845" s="1433">
        <v>0</v>
      </c>
      <c r="I845" s="1433">
        <v>0</v>
      </c>
      <c r="J845" s="1433">
        <v>0</v>
      </c>
      <c r="K845" s="1433">
        <v>0</v>
      </c>
      <c r="L845" s="1433">
        <v>0</v>
      </c>
      <c r="M845" s="1433">
        <v>0</v>
      </c>
      <c r="N845" s="1433">
        <v>0</v>
      </c>
      <c r="O845" s="1433">
        <v>0</v>
      </c>
      <c r="P845" s="1433">
        <v>118</v>
      </c>
      <c r="Q845" s="1433">
        <v>105</v>
      </c>
      <c r="R845" s="1433">
        <v>85</v>
      </c>
      <c r="S845" s="1433">
        <v>74</v>
      </c>
      <c r="T845" s="1433">
        <v>70</v>
      </c>
      <c r="U845" s="1433">
        <v>80</v>
      </c>
      <c r="V845" s="1438">
        <v>90</v>
      </c>
    </row>
    <row r="846" spans="1:22" ht="15" x14ac:dyDescent="0.25">
      <c r="A846" s="1298" t="s">
        <v>809</v>
      </c>
      <c r="B846" s="1290" t="s">
        <v>861</v>
      </c>
      <c r="C846" s="1290" t="s">
        <v>49</v>
      </c>
      <c r="D846" s="1433">
        <v>0</v>
      </c>
      <c r="E846" s="1433">
        <v>0</v>
      </c>
      <c r="F846" s="1433">
        <v>0</v>
      </c>
      <c r="G846" s="1433">
        <v>0</v>
      </c>
      <c r="H846" s="1433">
        <v>0</v>
      </c>
      <c r="I846" s="1433">
        <v>0</v>
      </c>
      <c r="J846" s="1433">
        <v>0</v>
      </c>
      <c r="K846" s="1433">
        <v>0</v>
      </c>
      <c r="L846" s="1433">
        <v>0</v>
      </c>
      <c r="M846" s="1433">
        <v>0</v>
      </c>
      <c r="N846" s="1433">
        <v>0</v>
      </c>
      <c r="O846" s="1433">
        <v>112</v>
      </c>
      <c r="P846" s="1433">
        <v>124</v>
      </c>
      <c r="Q846" s="1433">
        <v>129</v>
      </c>
      <c r="R846" s="1433">
        <v>134</v>
      </c>
      <c r="S846" s="1433">
        <v>143</v>
      </c>
      <c r="T846" s="1433">
        <v>139</v>
      </c>
      <c r="U846" s="1433">
        <v>137</v>
      </c>
      <c r="V846" s="1438">
        <v>196</v>
      </c>
    </row>
    <row r="847" spans="1:22" ht="15" x14ac:dyDescent="0.25">
      <c r="A847" s="1298" t="s">
        <v>809</v>
      </c>
      <c r="B847" s="1290" t="s">
        <v>861</v>
      </c>
      <c r="C847" s="1290" t="s">
        <v>35</v>
      </c>
      <c r="D847" s="1433">
        <v>0</v>
      </c>
      <c r="E847" s="1433">
        <v>0</v>
      </c>
      <c r="F847" s="1433">
        <v>0</v>
      </c>
      <c r="G847" s="1433">
        <v>0</v>
      </c>
      <c r="H847" s="1433">
        <v>0</v>
      </c>
      <c r="I847" s="1433">
        <v>0</v>
      </c>
      <c r="J847" s="1433">
        <v>0</v>
      </c>
      <c r="K847" s="1433">
        <v>0</v>
      </c>
      <c r="L847" s="1433">
        <v>0</v>
      </c>
      <c r="M847" s="1433">
        <v>0</v>
      </c>
      <c r="N847" s="1433">
        <v>0</v>
      </c>
      <c r="O847" s="1433">
        <v>48</v>
      </c>
      <c r="P847" s="1433">
        <v>43</v>
      </c>
      <c r="Q847" s="1433">
        <v>29</v>
      </c>
      <c r="R847" s="1433">
        <v>20</v>
      </c>
      <c r="S847" s="1433">
        <v>15</v>
      </c>
      <c r="T847" s="1433">
        <v>18</v>
      </c>
      <c r="U847" s="1433">
        <v>28</v>
      </c>
      <c r="V847" s="1438">
        <v>39</v>
      </c>
    </row>
    <row r="848" spans="1:22" ht="15" x14ac:dyDescent="0.25">
      <c r="A848" s="1298" t="s">
        <v>809</v>
      </c>
      <c r="B848" s="1290" t="s">
        <v>861</v>
      </c>
      <c r="C848" s="1290" t="s">
        <v>36</v>
      </c>
      <c r="D848" s="1433">
        <v>0</v>
      </c>
      <c r="E848" s="1433">
        <v>0</v>
      </c>
      <c r="F848" s="1433">
        <v>0</v>
      </c>
      <c r="G848" s="1433">
        <v>0</v>
      </c>
      <c r="H848" s="1433">
        <v>0</v>
      </c>
      <c r="I848" s="1433">
        <v>0</v>
      </c>
      <c r="J848" s="1433">
        <v>0</v>
      </c>
      <c r="K848" s="1433">
        <v>0</v>
      </c>
      <c r="L848" s="1433">
        <v>0</v>
      </c>
      <c r="M848" s="1433">
        <v>0</v>
      </c>
      <c r="N848" s="1433">
        <v>0</v>
      </c>
      <c r="O848" s="1433">
        <v>2</v>
      </c>
      <c r="P848" s="1433">
        <v>2</v>
      </c>
      <c r="Q848" s="1433">
        <v>2</v>
      </c>
      <c r="R848" s="1433">
        <v>2</v>
      </c>
      <c r="S848" s="1433">
        <v>1</v>
      </c>
      <c r="T848" s="1433">
        <v>1</v>
      </c>
      <c r="U848" s="1433">
        <v>1</v>
      </c>
      <c r="V848" s="1438">
        <v>2</v>
      </c>
    </row>
    <row r="849" spans="1:22" ht="15" x14ac:dyDescent="0.25">
      <c r="A849" s="1298" t="s">
        <v>809</v>
      </c>
      <c r="B849" s="1290" t="s">
        <v>861</v>
      </c>
      <c r="C849" s="1290" t="s">
        <v>37</v>
      </c>
      <c r="D849" s="1433">
        <v>0</v>
      </c>
      <c r="E849" s="1433">
        <v>0</v>
      </c>
      <c r="F849" s="1433">
        <v>0</v>
      </c>
      <c r="G849" s="1433">
        <v>0</v>
      </c>
      <c r="H849" s="1433">
        <v>0</v>
      </c>
      <c r="I849" s="1433">
        <v>0</v>
      </c>
      <c r="J849" s="1433">
        <v>0</v>
      </c>
      <c r="K849" s="1433">
        <v>0</v>
      </c>
      <c r="L849" s="1433">
        <v>0</v>
      </c>
      <c r="M849" s="1433">
        <v>0</v>
      </c>
      <c r="N849" s="1433">
        <v>0</v>
      </c>
      <c r="O849" s="1433">
        <v>10</v>
      </c>
      <c r="P849" s="1433">
        <v>8</v>
      </c>
      <c r="Q849" s="1433">
        <v>8</v>
      </c>
      <c r="R849" s="1433">
        <v>9</v>
      </c>
      <c r="S849" s="1433">
        <v>7</v>
      </c>
      <c r="T849" s="1433">
        <v>7</v>
      </c>
      <c r="U849" s="1433">
        <v>7</v>
      </c>
      <c r="V849" s="1438">
        <v>12</v>
      </c>
    </row>
    <row r="850" spans="1:22" ht="15" x14ac:dyDescent="0.25">
      <c r="A850" s="1298" t="s">
        <v>809</v>
      </c>
      <c r="B850" s="1290" t="s">
        <v>861</v>
      </c>
      <c r="C850" s="1290" t="s">
        <v>38</v>
      </c>
      <c r="D850" s="1433">
        <v>0</v>
      </c>
      <c r="E850" s="1433">
        <v>0</v>
      </c>
      <c r="F850" s="1433">
        <v>0</v>
      </c>
      <c r="G850" s="1433">
        <v>0</v>
      </c>
      <c r="H850" s="1433">
        <v>0</v>
      </c>
      <c r="I850" s="1433">
        <v>0</v>
      </c>
      <c r="J850" s="1433">
        <v>0</v>
      </c>
      <c r="K850" s="1433">
        <v>0</v>
      </c>
      <c r="L850" s="1433">
        <v>0</v>
      </c>
      <c r="M850" s="1433">
        <v>0</v>
      </c>
      <c r="N850" s="1433">
        <v>0</v>
      </c>
      <c r="O850" s="1433">
        <v>4</v>
      </c>
      <c r="P850" s="1433">
        <v>4</v>
      </c>
      <c r="Q850" s="1433">
        <v>4</v>
      </c>
      <c r="R850" s="1433">
        <v>3</v>
      </c>
      <c r="S850" s="1433">
        <v>3</v>
      </c>
      <c r="T850" s="1433">
        <v>3</v>
      </c>
      <c r="U850" s="1433">
        <v>3</v>
      </c>
      <c r="V850" s="1438">
        <v>2</v>
      </c>
    </row>
    <row r="851" spans="1:22" ht="15" x14ac:dyDescent="0.25">
      <c r="A851" s="1298" t="s">
        <v>809</v>
      </c>
      <c r="B851" s="1290" t="s">
        <v>861</v>
      </c>
      <c r="C851" s="1290" t="s">
        <v>39</v>
      </c>
      <c r="D851" s="1433">
        <v>0</v>
      </c>
      <c r="E851" s="1433">
        <v>0</v>
      </c>
      <c r="F851" s="1433">
        <v>0</v>
      </c>
      <c r="G851" s="1433">
        <v>0</v>
      </c>
      <c r="H851" s="1433">
        <v>0</v>
      </c>
      <c r="I851" s="1433">
        <v>0</v>
      </c>
      <c r="J851" s="1433">
        <v>0</v>
      </c>
      <c r="K851" s="1433">
        <v>0</v>
      </c>
      <c r="L851" s="1433">
        <v>0</v>
      </c>
      <c r="M851" s="1433">
        <v>0</v>
      </c>
      <c r="N851" s="1433">
        <v>0</v>
      </c>
      <c r="O851" s="1433">
        <v>1</v>
      </c>
      <c r="P851" s="1433">
        <v>1</v>
      </c>
      <c r="Q851" s="1433">
        <v>1</v>
      </c>
      <c r="R851" s="1433">
        <v>1</v>
      </c>
      <c r="S851" s="1433">
        <v>1</v>
      </c>
      <c r="T851" s="1433">
        <v>1</v>
      </c>
      <c r="U851" s="1433">
        <v>1</v>
      </c>
      <c r="V851" s="1438">
        <v>1</v>
      </c>
    </row>
    <row r="852" spans="1:22" ht="15" x14ac:dyDescent="0.25">
      <c r="A852" s="1298" t="s">
        <v>809</v>
      </c>
      <c r="B852" s="1290" t="s">
        <v>861</v>
      </c>
      <c r="C852" s="1290" t="s">
        <v>40</v>
      </c>
      <c r="D852" s="1433">
        <v>0</v>
      </c>
      <c r="E852" s="1433">
        <v>0</v>
      </c>
      <c r="F852" s="1433">
        <v>0</v>
      </c>
      <c r="G852" s="1433">
        <v>0</v>
      </c>
      <c r="H852" s="1433">
        <v>0</v>
      </c>
      <c r="I852" s="1433">
        <v>0</v>
      </c>
      <c r="J852" s="1433">
        <v>0</v>
      </c>
      <c r="K852" s="1433">
        <v>0</v>
      </c>
      <c r="L852" s="1433">
        <v>0</v>
      </c>
      <c r="M852" s="1433">
        <v>0</v>
      </c>
      <c r="N852" s="1433">
        <v>0</v>
      </c>
      <c r="O852" s="1433">
        <v>1</v>
      </c>
      <c r="P852" s="1433">
        <v>1</v>
      </c>
      <c r="Q852" s="1433">
        <v>1</v>
      </c>
      <c r="R852" s="1433">
        <v>1</v>
      </c>
      <c r="S852" s="1433">
        <v>1</v>
      </c>
      <c r="T852" s="1433">
        <v>1</v>
      </c>
      <c r="U852" s="1433">
        <v>1</v>
      </c>
      <c r="V852" s="1438">
        <v>2</v>
      </c>
    </row>
    <row r="853" spans="1:22" ht="15" x14ac:dyDescent="0.25">
      <c r="A853" s="1298" t="s">
        <v>809</v>
      </c>
      <c r="B853" s="1290" t="s">
        <v>861</v>
      </c>
      <c r="C853" s="1290" t="s">
        <v>59</v>
      </c>
      <c r="D853" s="1433">
        <v>0</v>
      </c>
      <c r="E853" s="1433">
        <v>0</v>
      </c>
      <c r="F853" s="1433">
        <v>0</v>
      </c>
      <c r="G853" s="1433">
        <v>0</v>
      </c>
      <c r="H853" s="1433">
        <v>0</v>
      </c>
      <c r="I853" s="1433">
        <v>0</v>
      </c>
      <c r="J853" s="1433">
        <v>0</v>
      </c>
      <c r="K853" s="1433">
        <v>0</v>
      </c>
      <c r="L853" s="1433">
        <v>0</v>
      </c>
      <c r="M853" s="1433">
        <v>0</v>
      </c>
      <c r="N853" s="1433">
        <v>0</v>
      </c>
      <c r="O853" s="1433">
        <v>178</v>
      </c>
      <c r="P853" s="1433">
        <v>183</v>
      </c>
      <c r="Q853" s="1433">
        <v>174</v>
      </c>
      <c r="R853" s="1433">
        <v>170</v>
      </c>
      <c r="S853" s="1433">
        <v>171</v>
      </c>
      <c r="T853" s="1433">
        <v>170</v>
      </c>
      <c r="U853" s="1433">
        <v>178</v>
      </c>
      <c r="V853" s="1438">
        <v>254</v>
      </c>
    </row>
    <row r="854" spans="1:22" ht="15" x14ac:dyDescent="0.25">
      <c r="A854" s="1298" t="s">
        <v>809</v>
      </c>
      <c r="B854" s="1290" t="s">
        <v>861</v>
      </c>
      <c r="C854" s="1290" t="s">
        <v>754</v>
      </c>
      <c r="D854" s="1433">
        <v>0</v>
      </c>
      <c r="E854" s="1433">
        <v>0</v>
      </c>
      <c r="F854" s="1433">
        <v>0</v>
      </c>
      <c r="G854" s="1433">
        <v>0</v>
      </c>
      <c r="H854" s="1433">
        <v>0</v>
      </c>
      <c r="I854" s="1433">
        <v>0</v>
      </c>
      <c r="J854" s="1433">
        <v>0</v>
      </c>
      <c r="K854" s="1433">
        <v>0</v>
      </c>
      <c r="L854" s="1433">
        <v>0</v>
      </c>
      <c r="M854" s="1433">
        <v>0</v>
      </c>
      <c r="N854" s="1433">
        <v>0</v>
      </c>
      <c r="O854" s="1433">
        <v>66</v>
      </c>
      <c r="P854" s="1433">
        <v>59</v>
      </c>
      <c r="Q854" s="1433">
        <v>45</v>
      </c>
      <c r="R854" s="1433">
        <v>36</v>
      </c>
      <c r="S854" s="1433">
        <v>28</v>
      </c>
      <c r="T854" s="1433">
        <v>31</v>
      </c>
      <c r="U854" s="1433">
        <v>41</v>
      </c>
      <c r="V854" s="1438">
        <v>58</v>
      </c>
    </row>
    <row r="855" spans="1:22" ht="15" x14ac:dyDescent="0.25">
      <c r="A855" s="1298" t="s">
        <v>809</v>
      </c>
      <c r="B855" s="1290" t="s">
        <v>862</v>
      </c>
      <c r="C855" s="1290" t="s">
        <v>49</v>
      </c>
      <c r="D855" s="1433">
        <v>0</v>
      </c>
      <c r="E855" s="1433">
        <v>0</v>
      </c>
      <c r="F855" s="1433">
        <v>0</v>
      </c>
      <c r="G855" s="1433">
        <v>0</v>
      </c>
      <c r="H855" s="1433">
        <v>0</v>
      </c>
      <c r="I855" s="1433">
        <v>0</v>
      </c>
      <c r="J855" s="1433">
        <v>0</v>
      </c>
      <c r="K855" s="1433">
        <v>0</v>
      </c>
      <c r="L855" s="1433">
        <v>0</v>
      </c>
      <c r="M855" s="1433">
        <v>0</v>
      </c>
      <c r="N855" s="1433">
        <v>0</v>
      </c>
      <c r="O855" s="1433">
        <v>0</v>
      </c>
      <c r="P855" s="1433">
        <v>21</v>
      </c>
      <c r="Q855" s="1433">
        <v>45</v>
      </c>
      <c r="R855" s="1433">
        <v>64</v>
      </c>
      <c r="S855" s="1433">
        <v>73</v>
      </c>
      <c r="T855" s="1433">
        <v>76</v>
      </c>
      <c r="U855" s="1433">
        <v>76</v>
      </c>
      <c r="V855" s="1438">
        <v>87</v>
      </c>
    </row>
    <row r="856" spans="1:22" ht="15" x14ac:dyDescent="0.25">
      <c r="A856" s="1298" t="s">
        <v>809</v>
      </c>
      <c r="B856" s="1290" t="s">
        <v>862</v>
      </c>
      <c r="C856" s="1290" t="s">
        <v>35</v>
      </c>
      <c r="D856" s="1433">
        <v>0</v>
      </c>
      <c r="E856" s="1433">
        <v>0</v>
      </c>
      <c r="F856" s="1433">
        <v>0</v>
      </c>
      <c r="G856" s="1433">
        <v>0</v>
      </c>
      <c r="H856" s="1433">
        <v>0</v>
      </c>
      <c r="I856" s="1433">
        <v>0</v>
      </c>
      <c r="J856" s="1433">
        <v>0</v>
      </c>
      <c r="K856" s="1433">
        <v>0</v>
      </c>
      <c r="L856" s="1433">
        <v>0</v>
      </c>
      <c r="M856" s="1433">
        <v>0</v>
      </c>
      <c r="N856" s="1433">
        <v>0</v>
      </c>
      <c r="O856" s="1433">
        <v>71</v>
      </c>
      <c r="P856" s="1433">
        <v>57</v>
      </c>
      <c r="Q856" s="1433">
        <v>32</v>
      </c>
      <c r="R856" s="1433">
        <v>14</v>
      </c>
      <c r="S856" s="1433">
        <v>19</v>
      </c>
      <c r="T856" s="1433">
        <v>24</v>
      </c>
      <c r="U856" s="1433">
        <v>41</v>
      </c>
      <c r="V856" s="1438">
        <v>50</v>
      </c>
    </row>
    <row r="857" spans="1:22" ht="15" x14ac:dyDescent="0.25">
      <c r="A857" s="1298" t="s">
        <v>809</v>
      </c>
      <c r="B857" s="1290" t="s">
        <v>862</v>
      </c>
      <c r="C857" s="1290" t="s">
        <v>36</v>
      </c>
      <c r="D857" s="1433">
        <v>0</v>
      </c>
      <c r="E857" s="1433">
        <v>0</v>
      </c>
      <c r="F857" s="1433">
        <v>0</v>
      </c>
      <c r="G857" s="1433">
        <v>0</v>
      </c>
      <c r="H857" s="1433">
        <v>0</v>
      </c>
      <c r="I857" s="1433">
        <v>0</v>
      </c>
      <c r="J857" s="1433">
        <v>0</v>
      </c>
      <c r="K857" s="1433">
        <v>0</v>
      </c>
      <c r="L857" s="1433">
        <v>0</v>
      </c>
      <c r="M857" s="1433">
        <v>0</v>
      </c>
      <c r="N857" s="1433">
        <v>0</v>
      </c>
      <c r="O857" s="1433">
        <v>1</v>
      </c>
      <c r="P857" s="1433">
        <v>1</v>
      </c>
      <c r="Q857" s="1433">
        <v>1</v>
      </c>
      <c r="R857" s="1433">
        <v>1</v>
      </c>
      <c r="S857" s="1433">
        <v>1</v>
      </c>
      <c r="T857" s="1433">
        <v>2</v>
      </c>
      <c r="U857" s="1433">
        <v>3</v>
      </c>
      <c r="V857" s="1438">
        <v>3</v>
      </c>
    </row>
    <row r="858" spans="1:22" ht="15" x14ac:dyDescent="0.25">
      <c r="A858" s="1298" t="s">
        <v>809</v>
      </c>
      <c r="B858" s="1290" t="s">
        <v>862</v>
      </c>
      <c r="C858" s="1290" t="s">
        <v>37</v>
      </c>
      <c r="D858" s="1433">
        <v>0</v>
      </c>
      <c r="E858" s="1433">
        <v>0</v>
      </c>
      <c r="F858" s="1433">
        <v>0</v>
      </c>
      <c r="G858" s="1433">
        <v>0</v>
      </c>
      <c r="H858" s="1433">
        <v>0</v>
      </c>
      <c r="I858" s="1433">
        <v>0</v>
      </c>
      <c r="J858" s="1433">
        <v>0</v>
      </c>
      <c r="K858" s="1433">
        <v>0</v>
      </c>
      <c r="L858" s="1433">
        <v>0</v>
      </c>
      <c r="M858" s="1433">
        <v>0</v>
      </c>
      <c r="N858" s="1433">
        <v>0</v>
      </c>
      <c r="O858" s="1433">
        <v>8</v>
      </c>
      <c r="P858" s="1433">
        <v>8</v>
      </c>
      <c r="Q858" s="1433">
        <v>8</v>
      </c>
      <c r="R858" s="1433">
        <v>8</v>
      </c>
      <c r="S858" s="1433">
        <v>7</v>
      </c>
      <c r="T858" s="1433">
        <v>7</v>
      </c>
      <c r="U858" s="1433">
        <v>9</v>
      </c>
      <c r="V858" s="1438">
        <v>4</v>
      </c>
    </row>
    <row r="859" spans="1:22" ht="15" x14ac:dyDescent="0.25">
      <c r="A859" s="1298" t="s">
        <v>809</v>
      </c>
      <c r="B859" s="1290" t="s">
        <v>862</v>
      </c>
      <c r="C859" s="1290" t="s">
        <v>38</v>
      </c>
      <c r="D859" s="1433">
        <v>0</v>
      </c>
      <c r="E859" s="1433">
        <v>0</v>
      </c>
      <c r="F859" s="1433">
        <v>0</v>
      </c>
      <c r="G859" s="1433">
        <v>0</v>
      </c>
      <c r="H859" s="1433">
        <v>0</v>
      </c>
      <c r="I859" s="1433">
        <v>0</v>
      </c>
      <c r="J859" s="1433">
        <v>0</v>
      </c>
      <c r="K859" s="1433">
        <v>0</v>
      </c>
      <c r="L859" s="1433">
        <v>0</v>
      </c>
      <c r="M859" s="1433">
        <v>0</v>
      </c>
      <c r="N859" s="1433">
        <v>0</v>
      </c>
      <c r="O859" s="1433">
        <v>2</v>
      </c>
      <c r="P859" s="1433">
        <v>2</v>
      </c>
      <c r="Q859" s="1433">
        <v>2</v>
      </c>
      <c r="R859" s="1433">
        <v>1</v>
      </c>
      <c r="S859" s="1433">
        <v>1</v>
      </c>
      <c r="T859" s="1433">
        <v>1</v>
      </c>
      <c r="U859" s="1433">
        <v>0</v>
      </c>
      <c r="V859" s="1438">
        <v>1</v>
      </c>
    </row>
    <row r="860" spans="1:22" ht="15" x14ac:dyDescent="0.25">
      <c r="A860" s="1298" t="s">
        <v>809</v>
      </c>
      <c r="B860" s="1290" t="s">
        <v>862</v>
      </c>
      <c r="C860" s="1290" t="s">
        <v>39</v>
      </c>
      <c r="D860" s="1433">
        <v>0</v>
      </c>
      <c r="E860" s="1433">
        <v>0</v>
      </c>
      <c r="F860" s="1433">
        <v>0</v>
      </c>
      <c r="G860" s="1433">
        <v>0</v>
      </c>
      <c r="H860" s="1433">
        <v>0</v>
      </c>
      <c r="I860" s="1433">
        <v>0</v>
      </c>
      <c r="J860" s="1433">
        <v>0</v>
      </c>
      <c r="K860" s="1433">
        <v>0</v>
      </c>
      <c r="L860" s="1433">
        <v>0</v>
      </c>
      <c r="M860" s="1433">
        <v>0</v>
      </c>
      <c r="N860" s="1433">
        <v>0</v>
      </c>
      <c r="O860" s="1433">
        <v>3</v>
      </c>
      <c r="P860" s="1433">
        <v>2</v>
      </c>
      <c r="Q860" s="1433">
        <v>2</v>
      </c>
      <c r="R860" s="1433">
        <v>2</v>
      </c>
      <c r="S860" s="1433">
        <v>1</v>
      </c>
      <c r="T860" s="1433">
        <v>1</v>
      </c>
      <c r="U860" s="1433">
        <v>1</v>
      </c>
      <c r="V860" s="1438">
        <v>1</v>
      </c>
    </row>
    <row r="861" spans="1:22" ht="15" x14ac:dyDescent="0.25">
      <c r="A861" s="1298" t="s">
        <v>809</v>
      </c>
      <c r="B861" s="1290" t="s">
        <v>862</v>
      </c>
      <c r="C861" s="1290" t="s">
        <v>40</v>
      </c>
      <c r="D861" s="1433">
        <v>0</v>
      </c>
      <c r="E861" s="1433">
        <v>0</v>
      </c>
      <c r="F861" s="1433">
        <v>0</v>
      </c>
      <c r="G861" s="1433">
        <v>0</v>
      </c>
      <c r="H861" s="1433">
        <v>0</v>
      </c>
      <c r="I861" s="1433">
        <v>0</v>
      </c>
      <c r="J861" s="1433">
        <v>0</v>
      </c>
      <c r="K861" s="1433">
        <v>0</v>
      </c>
      <c r="L861" s="1433">
        <v>0</v>
      </c>
      <c r="M861" s="1433">
        <v>0</v>
      </c>
      <c r="N861" s="1433">
        <v>0</v>
      </c>
      <c r="O861" s="1433">
        <v>1</v>
      </c>
      <c r="P861" s="1433">
        <v>1</v>
      </c>
      <c r="Q861" s="1433">
        <v>1</v>
      </c>
      <c r="R861" s="1433">
        <v>1</v>
      </c>
      <c r="S861" s="1433">
        <v>0</v>
      </c>
      <c r="T861" s="1433">
        <v>0</v>
      </c>
      <c r="U861" s="1433">
        <v>0</v>
      </c>
      <c r="V861" s="1438">
        <v>0</v>
      </c>
    </row>
    <row r="862" spans="1:22" ht="15" x14ac:dyDescent="0.25">
      <c r="A862" s="1298" t="s">
        <v>809</v>
      </c>
      <c r="B862" s="1290" t="s">
        <v>862</v>
      </c>
      <c r="C862" s="1290" t="s">
        <v>59</v>
      </c>
      <c r="D862" s="1433">
        <v>0</v>
      </c>
      <c r="E862" s="1433">
        <v>0</v>
      </c>
      <c r="F862" s="1433">
        <v>0</v>
      </c>
      <c r="G862" s="1433">
        <v>0</v>
      </c>
      <c r="H862" s="1433">
        <v>0</v>
      </c>
      <c r="I862" s="1433">
        <v>0</v>
      </c>
      <c r="J862" s="1433">
        <v>0</v>
      </c>
      <c r="K862" s="1433">
        <v>0</v>
      </c>
      <c r="L862" s="1433">
        <v>0</v>
      </c>
      <c r="M862" s="1433">
        <v>0</v>
      </c>
      <c r="N862" s="1433">
        <v>0</v>
      </c>
      <c r="O862" s="1433">
        <v>86</v>
      </c>
      <c r="P862" s="1433">
        <v>92</v>
      </c>
      <c r="Q862" s="1433">
        <v>91</v>
      </c>
      <c r="R862" s="1433">
        <v>91</v>
      </c>
      <c r="S862" s="1433">
        <v>102</v>
      </c>
      <c r="T862" s="1433">
        <v>111</v>
      </c>
      <c r="U862" s="1433">
        <v>130</v>
      </c>
      <c r="V862" s="1438">
        <v>146</v>
      </c>
    </row>
    <row r="863" spans="1:22" ht="15" x14ac:dyDescent="0.25">
      <c r="A863" s="1298" t="s">
        <v>809</v>
      </c>
      <c r="B863" s="1290" t="s">
        <v>862</v>
      </c>
      <c r="C863" s="1290" t="s">
        <v>754</v>
      </c>
      <c r="D863" s="1433">
        <v>0</v>
      </c>
      <c r="E863" s="1433">
        <v>0</v>
      </c>
      <c r="F863" s="1433">
        <v>0</v>
      </c>
      <c r="G863" s="1433">
        <v>0</v>
      </c>
      <c r="H863" s="1433">
        <v>0</v>
      </c>
      <c r="I863" s="1433">
        <v>0</v>
      </c>
      <c r="J863" s="1433">
        <v>0</v>
      </c>
      <c r="K863" s="1433">
        <v>0</v>
      </c>
      <c r="L863" s="1433">
        <v>0</v>
      </c>
      <c r="M863" s="1433">
        <v>0</v>
      </c>
      <c r="N863" s="1433">
        <v>0</v>
      </c>
      <c r="O863" s="1433">
        <v>86</v>
      </c>
      <c r="P863" s="1433">
        <v>71</v>
      </c>
      <c r="Q863" s="1433">
        <v>46</v>
      </c>
      <c r="R863" s="1433">
        <v>27</v>
      </c>
      <c r="S863" s="1433">
        <v>29</v>
      </c>
      <c r="T863" s="1433">
        <v>35</v>
      </c>
      <c r="U863" s="1433">
        <v>54</v>
      </c>
      <c r="V863" s="1438">
        <v>59</v>
      </c>
    </row>
    <row r="864" spans="1:22" ht="15" x14ac:dyDescent="0.25">
      <c r="A864" s="1298" t="s">
        <v>809</v>
      </c>
      <c r="B864" s="1290" t="s">
        <v>863</v>
      </c>
      <c r="C864" s="1290" t="s">
        <v>49</v>
      </c>
      <c r="D864" s="1433">
        <v>0</v>
      </c>
      <c r="E864" s="1433">
        <v>0</v>
      </c>
      <c r="F864" s="1433">
        <v>0</v>
      </c>
      <c r="G864" s="1433">
        <v>0</v>
      </c>
      <c r="H864" s="1433">
        <v>0</v>
      </c>
      <c r="I864" s="1433">
        <v>0</v>
      </c>
      <c r="J864" s="1433">
        <v>0</v>
      </c>
      <c r="K864" s="1433">
        <v>0</v>
      </c>
      <c r="L864" s="1433">
        <v>0</v>
      </c>
      <c r="M864" s="1433">
        <v>0</v>
      </c>
      <c r="N864" s="1433">
        <v>0</v>
      </c>
      <c r="O864" s="1433">
        <v>5</v>
      </c>
      <c r="P864" s="1433">
        <v>11</v>
      </c>
      <c r="Q864" s="1433">
        <v>18</v>
      </c>
      <c r="R864" s="1433">
        <v>26</v>
      </c>
      <c r="S864" s="1433">
        <v>56</v>
      </c>
      <c r="T864" s="1433">
        <v>60</v>
      </c>
      <c r="U864" s="1433">
        <v>61</v>
      </c>
      <c r="V864" s="1438">
        <v>72</v>
      </c>
    </row>
    <row r="865" spans="1:22" ht="15" x14ac:dyDescent="0.25">
      <c r="A865" s="1298" t="s">
        <v>809</v>
      </c>
      <c r="B865" s="1290" t="s">
        <v>863</v>
      </c>
      <c r="C865" s="1290" t="s">
        <v>35</v>
      </c>
      <c r="D865" s="1433">
        <v>0</v>
      </c>
      <c r="E865" s="1433">
        <v>0</v>
      </c>
      <c r="F865" s="1433">
        <v>0</v>
      </c>
      <c r="G865" s="1433">
        <v>0</v>
      </c>
      <c r="H865" s="1433">
        <v>0</v>
      </c>
      <c r="I865" s="1433">
        <v>0</v>
      </c>
      <c r="J865" s="1433">
        <v>0</v>
      </c>
      <c r="K865" s="1433">
        <v>0</v>
      </c>
      <c r="L865" s="1433">
        <v>0</v>
      </c>
      <c r="M865" s="1433">
        <v>0</v>
      </c>
      <c r="N865" s="1433">
        <v>0</v>
      </c>
      <c r="O865" s="1433">
        <v>70</v>
      </c>
      <c r="P865" s="1433">
        <v>73</v>
      </c>
      <c r="Q865" s="1433">
        <v>66</v>
      </c>
      <c r="R865" s="1433">
        <v>65</v>
      </c>
      <c r="S865" s="1433">
        <v>42</v>
      </c>
      <c r="T865" s="1433">
        <v>49</v>
      </c>
      <c r="U865" s="1433">
        <v>74</v>
      </c>
      <c r="V865" s="1438">
        <v>77</v>
      </c>
    </row>
    <row r="866" spans="1:22" ht="15" x14ac:dyDescent="0.25">
      <c r="A866" s="1298" t="s">
        <v>809</v>
      </c>
      <c r="B866" s="1290" t="s">
        <v>863</v>
      </c>
      <c r="C866" s="1290" t="s">
        <v>36</v>
      </c>
      <c r="D866" s="1433">
        <v>0</v>
      </c>
      <c r="E866" s="1433">
        <v>0</v>
      </c>
      <c r="F866" s="1433">
        <v>0</v>
      </c>
      <c r="G866" s="1433">
        <v>0</v>
      </c>
      <c r="H866" s="1433">
        <v>0</v>
      </c>
      <c r="I866" s="1433">
        <v>0</v>
      </c>
      <c r="J866" s="1433">
        <v>0</v>
      </c>
      <c r="K866" s="1433">
        <v>0</v>
      </c>
      <c r="L866" s="1433">
        <v>0</v>
      </c>
      <c r="M866" s="1433">
        <v>0</v>
      </c>
      <c r="N866" s="1433">
        <v>0</v>
      </c>
      <c r="O866" s="1433">
        <v>3</v>
      </c>
      <c r="P866" s="1433">
        <v>7</v>
      </c>
      <c r="Q866" s="1433">
        <v>7</v>
      </c>
      <c r="R866" s="1433">
        <v>7</v>
      </c>
      <c r="S866" s="1433">
        <v>6</v>
      </c>
      <c r="T866" s="1433">
        <v>7</v>
      </c>
      <c r="U866" s="1433">
        <v>7</v>
      </c>
      <c r="V866" s="1438">
        <v>6</v>
      </c>
    </row>
    <row r="867" spans="1:22" ht="15" x14ac:dyDescent="0.25">
      <c r="A867" s="1298" t="s">
        <v>809</v>
      </c>
      <c r="B867" s="1290" t="s">
        <v>863</v>
      </c>
      <c r="C867" s="1290" t="s">
        <v>37</v>
      </c>
      <c r="D867" s="1433">
        <v>0</v>
      </c>
      <c r="E867" s="1433">
        <v>0</v>
      </c>
      <c r="F867" s="1433">
        <v>0</v>
      </c>
      <c r="G867" s="1433">
        <v>0</v>
      </c>
      <c r="H867" s="1433">
        <v>0</v>
      </c>
      <c r="I867" s="1433">
        <v>0</v>
      </c>
      <c r="J867" s="1433">
        <v>0</v>
      </c>
      <c r="K867" s="1433">
        <v>0</v>
      </c>
      <c r="L867" s="1433">
        <v>0</v>
      </c>
      <c r="M867" s="1433">
        <v>0</v>
      </c>
      <c r="N867" s="1433">
        <v>0</v>
      </c>
      <c r="O867" s="1433">
        <v>9</v>
      </c>
      <c r="P867" s="1433">
        <v>8</v>
      </c>
      <c r="Q867" s="1433">
        <v>9</v>
      </c>
      <c r="R867" s="1433">
        <v>9</v>
      </c>
      <c r="S867" s="1433">
        <v>6</v>
      </c>
      <c r="T867" s="1433">
        <v>6</v>
      </c>
      <c r="U867" s="1433">
        <v>8</v>
      </c>
      <c r="V867" s="1438">
        <v>8</v>
      </c>
    </row>
    <row r="868" spans="1:22" ht="15" x14ac:dyDescent="0.25">
      <c r="A868" s="1298" t="s">
        <v>809</v>
      </c>
      <c r="B868" s="1290" t="s">
        <v>863</v>
      </c>
      <c r="C868" s="1290" t="s">
        <v>38</v>
      </c>
      <c r="D868" s="1433">
        <v>0</v>
      </c>
      <c r="E868" s="1433">
        <v>0</v>
      </c>
      <c r="F868" s="1433">
        <v>0</v>
      </c>
      <c r="G868" s="1433">
        <v>0</v>
      </c>
      <c r="H868" s="1433">
        <v>0</v>
      </c>
      <c r="I868" s="1433">
        <v>0</v>
      </c>
      <c r="J868" s="1433">
        <v>0</v>
      </c>
      <c r="K868" s="1433">
        <v>0</v>
      </c>
      <c r="L868" s="1433">
        <v>0</v>
      </c>
      <c r="M868" s="1433">
        <v>0</v>
      </c>
      <c r="N868" s="1433">
        <v>0</v>
      </c>
      <c r="O868" s="1433">
        <v>2</v>
      </c>
      <c r="P868" s="1433">
        <v>3</v>
      </c>
      <c r="Q868" s="1433">
        <v>3</v>
      </c>
      <c r="R868" s="1433">
        <v>3</v>
      </c>
      <c r="S868" s="1433">
        <v>4</v>
      </c>
      <c r="T868" s="1433">
        <v>4</v>
      </c>
      <c r="U868" s="1433">
        <v>4</v>
      </c>
      <c r="V868" s="1438">
        <v>4</v>
      </c>
    </row>
    <row r="869" spans="1:22" ht="15" x14ac:dyDescent="0.25">
      <c r="A869" s="1298" t="s">
        <v>809</v>
      </c>
      <c r="B869" s="1290" t="s">
        <v>863</v>
      </c>
      <c r="C869" s="1290" t="s">
        <v>39</v>
      </c>
      <c r="D869" s="1433">
        <v>0</v>
      </c>
      <c r="E869" s="1433">
        <v>0</v>
      </c>
      <c r="F869" s="1433">
        <v>0</v>
      </c>
      <c r="G869" s="1433">
        <v>0</v>
      </c>
      <c r="H869" s="1433">
        <v>0</v>
      </c>
      <c r="I869" s="1433">
        <v>0</v>
      </c>
      <c r="J869" s="1433">
        <v>0</v>
      </c>
      <c r="K869" s="1433">
        <v>0</v>
      </c>
      <c r="L869" s="1433">
        <v>0</v>
      </c>
      <c r="M869" s="1433">
        <v>0</v>
      </c>
      <c r="N869" s="1433">
        <v>0</v>
      </c>
      <c r="O869" s="1433">
        <v>3</v>
      </c>
      <c r="P869" s="1433">
        <v>3</v>
      </c>
      <c r="Q869" s="1433">
        <v>3</v>
      </c>
      <c r="R869" s="1433">
        <v>3</v>
      </c>
      <c r="S869" s="1433">
        <v>3</v>
      </c>
      <c r="T869" s="1433">
        <v>3</v>
      </c>
      <c r="U869" s="1433">
        <v>3</v>
      </c>
      <c r="V869" s="1438">
        <v>2</v>
      </c>
    </row>
    <row r="870" spans="1:22" ht="15" x14ac:dyDescent="0.25">
      <c r="A870" s="1298" t="s">
        <v>809</v>
      </c>
      <c r="B870" s="1290" t="s">
        <v>863</v>
      </c>
      <c r="C870" s="1290" t="s">
        <v>40</v>
      </c>
      <c r="D870" s="1433">
        <v>0</v>
      </c>
      <c r="E870" s="1433">
        <v>0</v>
      </c>
      <c r="F870" s="1433">
        <v>0</v>
      </c>
      <c r="G870" s="1433">
        <v>0</v>
      </c>
      <c r="H870" s="1433">
        <v>0</v>
      </c>
      <c r="I870" s="1433">
        <v>0</v>
      </c>
      <c r="J870" s="1433">
        <v>0</v>
      </c>
      <c r="K870" s="1433">
        <v>0</v>
      </c>
      <c r="L870" s="1433">
        <v>0</v>
      </c>
      <c r="M870" s="1433">
        <v>0</v>
      </c>
      <c r="N870" s="1433">
        <v>0</v>
      </c>
      <c r="O870" s="1433">
        <v>0</v>
      </c>
      <c r="P870" s="1433">
        <v>0</v>
      </c>
      <c r="Q870" s="1433">
        <v>0</v>
      </c>
      <c r="R870" s="1433">
        <v>0</v>
      </c>
      <c r="S870" s="1433">
        <v>1</v>
      </c>
      <c r="T870" s="1433">
        <v>1</v>
      </c>
      <c r="U870" s="1433">
        <v>1</v>
      </c>
      <c r="V870" s="1438">
        <v>1</v>
      </c>
    </row>
    <row r="871" spans="1:22" ht="15" x14ac:dyDescent="0.25">
      <c r="A871" s="1298" t="s">
        <v>809</v>
      </c>
      <c r="B871" s="1290" t="s">
        <v>863</v>
      </c>
      <c r="C871" s="1290" t="s">
        <v>59</v>
      </c>
      <c r="D871" s="1433">
        <v>0</v>
      </c>
      <c r="E871" s="1433">
        <v>0</v>
      </c>
      <c r="F871" s="1433">
        <v>0</v>
      </c>
      <c r="G871" s="1433">
        <v>0</v>
      </c>
      <c r="H871" s="1433">
        <v>0</v>
      </c>
      <c r="I871" s="1433">
        <v>0</v>
      </c>
      <c r="J871" s="1433">
        <v>0</v>
      </c>
      <c r="K871" s="1433">
        <v>0</v>
      </c>
      <c r="L871" s="1433">
        <v>0</v>
      </c>
      <c r="M871" s="1433">
        <v>0</v>
      </c>
      <c r="N871" s="1433">
        <v>0</v>
      </c>
      <c r="O871" s="1433">
        <v>92</v>
      </c>
      <c r="P871" s="1433">
        <v>105</v>
      </c>
      <c r="Q871" s="1433">
        <v>106</v>
      </c>
      <c r="R871" s="1433">
        <v>113</v>
      </c>
      <c r="S871" s="1433">
        <v>118</v>
      </c>
      <c r="T871" s="1433">
        <v>130</v>
      </c>
      <c r="U871" s="1433">
        <v>158</v>
      </c>
      <c r="V871" s="1438">
        <v>170</v>
      </c>
    </row>
    <row r="872" spans="1:22" ht="15" x14ac:dyDescent="0.25">
      <c r="A872" s="1298" t="s">
        <v>809</v>
      </c>
      <c r="B872" s="1290" t="s">
        <v>863</v>
      </c>
      <c r="C872" s="1290" t="s">
        <v>754</v>
      </c>
      <c r="D872" s="1433">
        <v>0</v>
      </c>
      <c r="E872" s="1433">
        <v>0</v>
      </c>
      <c r="F872" s="1433">
        <v>0</v>
      </c>
      <c r="G872" s="1433">
        <v>0</v>
      </c>
      <c r="H872" s="1433">
        <v>0</v>
      </c>
      <c r="I872" s="1433">
        <v>0</v>
      </c>
      <c r="J872" s="1433">
        <v>0</v>
      </c>
      <c r="K872" s="1433">
        <v>0</v>
      </c>
      <c r="L872" s="1433">
        <v>0</v>
      </c>
      <c r="M872" s="1433">
        <v>0</v>
      </c>
      <c r="N872" s="1433">
        <v>0</v>
      </c>
      <c r="O872" s="1433">
        <v>87</v>
      </c>
      <c r="P872" s="1433">
        <v>94</v>
      </c>
      <c r="Q872" s="1433">
        <v>88</v>
      </c>
      <c r="R872" s="1433">
        <v>87</v>
      </c>
      <c r="S872" s="1433">
        <v>62</v>
      </c>
      <c r="T872" s="1433">
        <v>70</v>
      </c>
      <c r="U872" s="1433">
        <v>97</v>
      </c>
      <c r="V872" s="1438">
        <v>98</v>
      </c>
    </row>
    <row r="873" spans="1:22" ht="15" x14ac:dyDescent="0.25">
      <c r="A873" s="1298" t="s">
        <v>809</v>
      </c>
      <c r="B873" s="1290" t="s">
        <v>864</v>
      </c>
      <c r="C873" s="1290" t="s">
        <v>49</v>
      </c>
      <c r="D873" s="1433">
        <v>0</v>
      </c>
      <c r="E873" s="1433">
        <v>0</v>
      </c>
      <c r="F873" s="1433">
        <v>0</v>
      </c>
      <c r="G873" s="1433">
        <v>0</v>
      </c>
      <c r="H873" s="1433">
        <v>0</v>
      </c>
      <c r="I873" s="1433">
        <v>0</v>
      </c>
      <c r="J873" s="1433">
        <v>0</v>
      </c>
      <c r="K873" s="1433">
        <v>0</v>
      </c>
      <c r="L873" s="1433">
        <v>0</v>
      </c>
      <c r="M873" s="1433">
        <v>0</v>
      </c>
      <c r="N873" s="1433">
        <v>0</v>
      </c>
      <c r="O873" s="1433">
        <v>0</v>
      </c>
      <c r="P873" s="1433">
        <v>0</v>
      </c>
      <c r="Q873" s="1433">
        <v>0</v>
      </c>
      <c r="R873" s="1433">
        <v>0</v>
      </c>
      <c r="S873" s="1433">
        <v>68</v>
      </c>
      <c r="T873" s="1433">
        <v>70</v>
      </c>
      <c r="U873" s="1433">
        <v>42</v>
      </c>
      <c r="V873" s="1438">
        <v>47</v>
      </c>
    </row>
    <row r="874" spans="1:22" ht="15" x14ac:dyDescent="0.25">
      <c r="A874" s="1298" t="s">
        <v>809</v>
      </c>
      <c r="B874" s="1290" t="s">
        <v>864</v>
      </c>
      <c r="C874" s="1290" t="s">
        <v>35</v>
      </c>
      <c r="D874" s="1433">
        <v>0</v>
      </c>
      <c r="E874" s="1433">
        <v>0</v>
      </c>
      <c r="F874" s="1433">
        <v>0</v>
      </c>
      <c r="G874" s="1433">
        <v>0</v>
      </c>
      <c r="H874" s="1433">
        <v>0</v>
      </c>
      <c r="I874" s="1433">
        <v>0</v>
      </c>
      <c r="J874" s="1433">
        <v>0</v>
      </c>
      <c r="K874" s="1433">
        <v>0</v>
      </c>
      <c r="L874" s="1433">
        <v>0</v>
      </c>
      <c r="M874" s="1433">
        <v>0</v>
      </c>
      <c r="N874" s="1433">
        <v>0</v>
      </c>
      <c r="O874" s="1433">
        <v>0</v>
      </c>
      <c r="P874" s="1433">
        <v>0</v>
      </c>
      <c r="Q874" s="1433">
        <v>0</v>
      </c>
      <c r="R874" s="1433">
        <v>0</v>
      </c>
      <c r="S874" s="1433">
        <v>39</v>
      </c>
      <c r="T874" s="1433">
        <v>50</v>
      </c>
      <c r="U874" s="1433">
        <v>48</v>
      </c>
      <c r="V874" s="1438">
        <v>59</v>
      </c>
    </row>
    <row r="875" spans="1:22" ht="15" x14ac:dyDescent="0.25">
      <c r="A875" s="1298" t="s">
        <v>809</v>
      </c>
      <c r="B875" s="1290" t="s">
        <v>864</v>
      </c>
      <c r="C875" s="1290" t="s">
        <v>36</v>
      </c>
      <c r="D875" s="1433">
        <v>0</v>
      </c>
      <c r="E875" s="1433">
        <v>0</v>
      </c>
      <c r="F875" s="1433">
        <v>0</v>
      </c>
      <c r="G875" s="1433">
        <v>0</v>
      </c>
      <c r="H875" s="1433">
        <v>0</v>
      </c>
      <c r="I875" s="1433">
        <v>0</v>
      </c>
      <c r="J875" s="1433">
        <v>0</v>
      </c>
      <c r="K875" s="1433">
        <v>0</v>
      </c>
      <c r="L875" s="1433">
        <v>0</v>
      </c>
      <c r="M875" s="1433">
        <v>0</v>
      </c>
      <c r="N875" s="1433">
        <v>0</v>
      </c>
      <c r="O875" s="1433">
        <v>0</v>
      </c>
      <c r="P875" s="1433">
        <v>0</v>
      </c>
      <c r="Q875" s="1433">
        <v>0</v>
      </c>
      <c r="R875" s="1433">
        <v>0</v>
      </c>
      <c r="S875" s="1433">
        <v>1</v>
      </c>
      <c r="T875" s="1433">
        <v>2</v>
      </c>
      <c r="U875" s="1433">
        <v>4</v>
      </c>
      <c r="V875" s="1438">
        <v>5</v>
      </c>
    </row>
    <row r="876" spans="1:22" ht="15" x14ac:dyDescent="0.25">
      <c r="A876" s="1298" t="s">
        <v>809</v>
      </c>
      <c r="B876" s="1290" t="s">
        <v>864</v>
      </c>
      <c r="C876" s="1290" t="s">
        <v>37</v>
      </c>
      <c r="D876" s="1433">
        <v>0</v>
      </c>
      <c r="E876" s="1433">
        <v>0</v>
      </c>
      <c r="F876" s="1433">
        <v>0</v>
      </c>
      <c r="G876" s="1433">
        <v>0</v>
      </c>
      <c r="H876" s="1433">
        <v>0</v>
      </c>
      <c r="I876" s="1433">
        <v>0</v>
      </c>
      <c r="J876" s="1433">
        <v>0</v>
      </c>
      <c r="K876" s="1433">
        <v>0</v>
      </c>
      <c r="L876" s="1433">
        <v>0</v>
      </c>
      <c r="M876" s="1433">
        <v>0</v>
      </c>
      <c r="N876" s="1433">
        <v>0</v>
      </c>
      <c r="O876" s="1433">
        <v>0</v>
      </c>
      <c r="P876" s="1433">
        <v>0</v>
      </c>
      <c r="Q876" s="1433">
        <v>0</v>
      </c>
      <c r="R876" s="1433">
        <v>0</v>
      </c>
      <c r="S876" s="1433">
        <v>7</v>
      </c>
      <c r="T876" s="1433">
        <v>8</v>
      </c>
      <c r="U876" s="1433">
        <v>8</v>
      </c>
      <c r="V876" s="1438">
        <v>6</v>
      </c>
    </row>
    <row r="877" spans="1:22" ht="15" x14ac:dyDescent="0.25">
      <c r="A877" s="1298" t="s">
        <v>809</v>
      </c>
      <c r="B877" s="1290" t="s">
        <v>864</v>
      </c>
      <c r="C877" s="1290" t="s">
        <v>38</v>
      </c>
      <c r="D877" s="1433">
        <v>0</v>
      </c>
      <c r="E877" s="1433">
        <v>0</v>
      </c>
      <c r="F877" s="1433">
        <v>0</v>
      </c>
      <c r="G877" s="1433">
        <v>0</v>
      </c>
      <c r="H877" s="1433">
        <v>0</v>
      </c>
      <c r="I877" s="1433">
        <v>0</v>
      </c>
      <c r="J877" s="1433">
        <v>0</v>
      </c>
      <c r="K877" s="1433">
        <v>0</v>
      </c>
      <c r="L877" s="1433">
        <v>0</v>
      </c>
      <c r="M877" s="1433">
        <v>0</v>
      </c>
      <c r="N877" s="1433">
        <v>0</v>
      </c>
      <c r="O877" s="1433">
        <v>0</v>
      </c>
      <c r="P877" s="1433">
        <v>0</v>
      </c>
      <c r="Q877" s="1433">
        <v>0</v>
      </c>
      <c r="R877" s="1433">
        <v>0</v>
      </c>
      <c r="S877" s="1433">
        <v>4</v>
      </c>
      <c r="T877" s="1433">
        <v>3</v>
      </c>
      <c r="U877" s="1433">
        <v>1</v>
      </c>
      <c r="V877" s="1438">
        <v>1</v>
      </c>
    </row>
    <row r="878" spans="1:22" ht="15" x14ac:dyDescent="0.25">
      <c r="A878" s="1298" t="s">
        <v>809</v>
      </c>
      <c r="B878" s="1290" t="s">
        <v>864</v>
      </c>
      <c r="C878" s="1290" t="s">
        <v>39</v>
      </c>
      <c r="D878" s="1433">
        <v>0</v>
      </c>
      <c r="E878" s="1433">
        <v>0</v>
      </c>
      <c r="F878" s="1433">
        <v>0</v>
      </c>
      <c r="G878" s="1433">
        <v>0</v>
      </c>
      <c r="H878" s="1433">
        <v>0</v>
      </c>
      <c r="I878" s="1433">
        <v>0</v>
      </c>
      <c r="J878" s="1433">
        <v>0</v>
      </c>
      <c r="K878" s="1433">
        <v>0</v>
      </c>
      <c r="L878" s="1433">
        <v>0</v>
      </c>
      <c r="M878" s="1433">
        <v>0</v>
      </c>
      <c r="N878" s="1433">
        <v>0</v>
      </c>
      <c r="O878" s="1433">
        <v>0</v>
      </c>
      <c r="P878" s="1433">
        <v>0</v>
      </c>
      <c r="Q878" s="1433">
        <v>0</v>
      </c>
      <c r="R878" s="1433">
        <v>0</v>
      </c>
      <c r="S878" s="1433">
        <v>2</v>
      </c>
      <c r="T878" s="1433">
        <v>2</v>
      </c>
      <c r="U878" s="1433">
        <v>1</v>
      </c>
      <c r="V878" s="1438">
        <v>2</v>
      </c>
    </row>
    <row r="879" spans="1:22" ht="15" x14ac:dyDescent="0.25">
      <c r="A879" s="1298" t="s">
        <v>809</v>
      </c>
      <c r="B879" s="1290" t="s">
        <v>864</v>
      </c>
      <c r="C879" s="1290" t="s">
        <v>40</v>
      </c>
      <c r="D879" s="1433">
        <v>0</v>
      </c>
      <c r="E879" s="1433">
        <v>0</v>
      </c>
      <c r="F879" s="1433">
        <v>0</v>
      </c>
      <c r="G879" s="1433">
        <v>0</v>
      </c>
      <c r="H879" s="1433">
        <v>0</v>
      </c>
      <c r="I879" s="1433">
        <v>0</v>
      </c>
      <c r="J879" s="1433">
        <v>0</v>
      </c>
      <c r="K879" s="1433">
        <v>0</v>
      </c>
      <c r="L879" s="1433">
        <v>0</v>
      </c>
      <c r="M879" s="1433">
        <v>0</v>
      </c>
      <c r="N879" s="1433">
        <v>0</v>
      </c>
      <c r="O879" s="1433">
        <v>0</v>
      </c>
      <c r="P879" s="1433">
        <v>0</v>
      </c>
      <c r="Q879" s="1433">
        <v>0</v>
      </c>
      <c r="R879" s="1433">
        <v>0</v>
      </c>
      <c r="S879" s="1433">
        <v>2</v>
      </c>
      <c r="T879" s="1433">
        <v>2</v>
      </c>
      <c r="U879" s="1433">
        <v>2</v>
      </c>
      <c r="V879" s="1438">
        <v>1</v>
      </c>
    </row>
    <row r="880" spans="1:22" ht="15" x14ac:dyDescent="0.25">
      <c r="A880" s="1298" t="s">
        <v>809</v>
      </c>
      <c r="B880" s="1290" t="s">
        <v>864</v>
      </c>
      <c r="C880" s="1290" t="s">
        <v>59</v>
      </c>
      <c r="D880" s="1433">
        <v>0</v>
      </c>
      <c r="E880" s="1433">
        <v>0</v>
      </c>
      <c r="F880" s="1433">
        <v>0</v>
      </c>
      <c r="G880" s="1433">
        <v>0</v>
      </c>
      <c r="H880" s="1433">
        <v>0</v>
      </c>
      <c r="I880" s="1433">
        <v>0</v>
      </c>
      <c r="J880" s="1433">
        <v>0</v>
      </c>
      <c r="K880" s="1433">
        <v>0</v>
      </c>
      <c r="L880" s="1433">
        <v>0</v>
      </c>
      <c r="M880" s="1433">
        <v>0</v>
      </c>
      <c r="N880" s="1433">
        <v>0</v>
      </c>
      <c r="O880" s="1433">
        <v>0</v>
      </c>
      <c r="P880" s="1433">
        <v>0</v>
      </c>
      <c r="Q880" s="1433">
        <v>0</v>
      </c>
      <c r="R880" s="1433">
        <v>0</v>
      </c>
      <c r="S880" s="1433">
        <v>123</v>
      </c>
      <c r="T880" s="1433">
        <v>137</v>
      </c>
      <c r="U880" s="1433">
        <v>106</v>
      </c>
      <c r="V880" s="1438">
        <v>121</v>
      </c>
    </row>
    <row r="881" spans="1:22" ht="15" x14ac:dyDescent="0.25">
      <c r="A881" s="1298" t="s">
        <v>809</v>
      </c>
      <c r="B881" s="1290" t="s">
        <v>864</v>
      </c>
      <c r="C881" s="1290" t="s">
        <v>754</v>
      </c>
      <c r="D881" s="1433">
        <v>0</v>
      </c>
      <c r="E881" s="1433">
        <v>0</v>
      </c>
      <c r="F881" s="1433">
        <v>0</v>
      </c>
      <c r="G881" s="1433">
        <v>0</v>
      </c>
      <c r="H881" s="1433">
        <v>0</v>
      </c>
      <c r="I881" s="1433">
        <v>0</v>
      </c>
      <c r="J881" s="1433">
        <v>0</v>
      </c>
      <c r="K881" s="1433">
        <v>0</v>
      </c>
      <c r="L881" s="1433">
        <v>0</v>
      </c>
      <c r="M881" s="1433">
        <v>0</v>
      </c>
      <c r="N881" s="1433">
        <v>0</v>
      </c>
      <c r="O881" s="1433">
        <v>0</v>
      </c>
      <c r="P881" s="1433">
        <v>0</v>
      </c>
      <c r="Q881" s="1433">
        <v>0</v>
      </c>
      <c r="R881" s="1433">
        <v>0</v>
      </c>
      <c r="S881" s="1433">
        <v>55</v>
      </c>
      <c r="T881" s="1433">
        <v>67</v>
      </c>
      <c r="U881" s="1433">
        <v>64</v>
      </c>
      <c r="V881" s="1438">
        <v>74</v>
      </c>
    </row>
    <row r="882" spans="1:22" ht="15" x14ac:dyDescent="0.25">
      <c r="A882" s="1298" t="s">
        <v>809</v>
      </c>
      <c r="B882" s="1290" t="s">
        <v>865</v>
      </c>
      <c r="C882" s="1290" t="s">
        <v>49</v>
      </c>
      <c r="D882" s="1433">
        <v>0</v>
      </c>
      <c r="E882" s="1433">
        <v>0</v>
      </c>
      <c r="F882" s="1433">
        <v>0</v>
      </c>
      <c r="G882" s="1433">
        <v>0</v>
      </c>
      <c r="H882" s="1433">
        <v>0</v>
      </c>
      <c r="I882" s="1433">
        <v>0</v>
      </c>
      <c r="J882" s="1433">
        <v>0</v>
      </c>
      <c r="K882" s="1433">
        <v>0</v>
      </c>
      <c r="L882" s="1433">
        <v>0</v>
      </c>
      <c r="M882" s="1433">
        <v>0</v>
      </c>
      <c r="N882" s="1433">
        <v>0</v>
      </c>
      <c r="O882" s="1433">
        <v>0</v>
      </c>
      <c r="P882" s="1433">
        <v>0</v>
      </c>
      <c r="Q882" s="1433">
        <v>0</v>
      </c>
      <c r="R882" s="1433">
        <v>0</v>
      </c>
      <c r="S882" s="1433">
        <v>76</v>
      </c>
      <c r="T882" s="1433">
        <v>76</v>
      </c>
      <c r="U882" s="1433">
        <v>79</v>
      </c>
      <c r="V882" s="1438">
        <v>85</v>
      </c>
    </row>
    <row r="883" spans="1:22" ht="15" x14ac:dyDescent="0.25">
      <c r="A883" s="1298" t="s">
        <v>809</v>
      </c>
      <c r="B883" s="1290" t="s">
        <v>865</v>
      </c>
      <c r="C883" s="1290" t="s">
        <v>35</v>
      </c>
      <c r="D883" s="1433">
        <v>0</v>
      </c>
      <c r="E883" s="1433">
        <v>0</v>
      </c>
      <c r="F883" s="1433">
        <v>0</v>
      </c>
      <c r="G883" s="1433">
        <v>0</v>
      </c>
      <c r="H883" s="1433">
        <v>0</v>
      </c>
      <c r="I883" s="1433">
        <v>0</v>
      </c>
      <c r="J883" s="1433">
        <v>0</v>
      </c>
      <c r="K883" s="1433">
        <v>0</v>
      </c>
      <c r="L883" s="1433">
        <v>0</v>
      </c>
      <c r="M883" s="1433">
        <v>0</v>
      </c>
      <c r="N883" s="1433">
        <v>0</v>
      </c>
      <c r="O883" s="1433">
        <v>0</v>
      </c>
      <c r="P883" s="1433">
        <v>0</v>
      </c>
      <c r="Q883" s="1433">
        <v>0</v>
      </c>
      <c r="R883" s="1433">
        <v>0</v>
      </c>
      <c r="S883" s="1433">
        <v>14</v>
      </c>
      <c r="T883" s="1433">
        <v>14</v>
      </c>
      <c r="U883" s="1433">
        <v>26</v>
      </c>
      <c r="V883" s="1438">
        <v>30</v>
      </c>
    </row>
    <row r="884" spans="1:22" ht="15" x14ac:dyDescent="0.25">
      <c r="A884" s="1298" t="s">
        <v>809</v>
      </c>
      <c r="B884" s="1290" t="s">
        <v>865</v>
      </c>
      <c r="C884" s="1290" t="s">
        <v>37</v>
      </c>
      <c r="D884" s="1433">
        <v>0</v>
      </c>
      <c r="E884" s="1433">
        <v>0</v>
      </c>
      <c r="F884" s="1433">
        <v>0</v>
      </c>
      <c r="G884" s="1433">
        <v>0</v>
      </c>
      <c r="H884" s="1433">
        <v>0</v>
      </c>
      <c r="I884" s="1433">
        <v>0</v>
      </c>
      <c r="J884" s="1433">
        <v>0</v>
      </c>
      <c r="K884" s="1433">
        <v>0</v>
      </c>
      <c r="L884" s="1433">
        <v>0</v>
      </c>
      <c r="M884" s="1433">
        <v>0</v>
      </c>
      <c r="N884" s="1433">
        <v>0</v>
      </c>
      <c r="O884" s="1433">
        <v>0</v>
      </c>
      <c r="P884" s="1433">
        <v>0</v>
      </c>
      <c r="Q884" s="1433">
        <v>0</v>
      </c>
      <c r="R884" s="1433">
        <v>0</v>
      </c>
      <c r="S884" s="1433">
        <v>5</v>
      </c>
      <c r="T884" s="1433">
        <v>4</v>
      </c>
      <c r="U884" s="1433">
        <v>4</v>
      </c>
      <c r="V884" s="1438">
        <v>1</v>
      </c>
    </row>
    <row r="885" spans="1:22" ht="15" x14ac:dyDescent="0.25">
      <c r="A885" s="1298" t="s">
        <v>809</v>
      </c>
      <c r="B885" s="1290" t="s">
        <v>865</v>
      </c>
      <c r="C885" s="1290" t="s">
        <v>38</v>
      </c>
      <c r="D885" s="1433">
        <v>0</v>
      </c>
      <c r="E885" s="1433">
        <v>0</v>
      </c>
      <c r="F885" s="1433">
        <v>0</v>
      </c>
      <c r="G885" s="1433">
        <v>0</v>
      </c>
      <c r="H885" s="1433">
        <v>0</v>
      </c>
      <c r="I885" s="1433">
        <v>0</v>
      </c>
      <c r="J885" s="1433">
        <v>0</v>
      </c>
      <c r="K885" s="1433">
        <v>0</v>
      </c>
      <c r="L885" s="1433">
        <v>0</v>
      </c>
      <c r="M885" s="1433">
        <v>0</v>
      </c>
      <c r="N885" s="1433">
        <v>0</v>
      </c>
      <c r="O885" s="1433">
        <v>0</v>
      </c>
      <c r="P885" s="1433">
        <v>0</v>
      </c>
      <c r="Q885" s="1433">
        <v>0</v>
      </c>
      <c r="R885" s="1433">
        <v>0</v>
      </c>
      <c r="S885" s="1433">
        <v>3</v>
      </c>
      <c r="T885" s="1433">
        <v>2</v>
      </c>
      <c r="U885" s="1433">
        <v>2</v>
      </c>
      <c r="V885" s="1438">
        <v>4</v>
      </c>
    </row>
    <row r="886" spans="1:22" ht="15" x14ac:dyDescent="0.25">
      <c r="A886" s="1298" t="s">
        <v>809</v>
      </c>
      <c r="B886" s="1290" t="s">
        <v>865</v>
      </c>
      <c r="C886" s="1290" t="s">
        <v>39</v>
      </c>
      <c r="D886" s="1433">
        <v>0</v>
      </c>
      <c r="E886" s="1433">
        <v>0</v>
      </c>
      <c r="F886" s="1433">
        <v>0</v>
      </c>
      <c r="G886" s="1433">
        <v>0</v>
      </c>
      <c r="H886" s="1433">
        <v>0</v>
      </c>
      <c r="I886" s="1433">
        <v>0</v>
      </c>
      <c r="J886" s="1433">
        <v>0</v>
      </c>
      <c r="K886" s="1433">
        <v>0</v>
      </c>
      <c r="L886" s="1433">
        <v>0</v>
      </c>
      <c r="M886" s="1433">
        <v>0</v>
      </c>
      <c r="N886" s="1433">
        <v>0</v>
      </c>
      <c r="O886" s="1433">
        <v>0</v>
      </c>
      <c r="P886" s="1433">
        <v>0</v>
      </c>
      <c r="Q886" s="1433">
        <v>0</v>
      </c>
      <c r="R886" s="1433">
        <v>0</v>
      </c>
      <c r="S886" s="1433">
        <v>3</v>
      </c>
      <c r="T886" s="1433">
        <v>3</v>
      </c>
      <c r="U886" s="1433">
        <v>3</v>
      </c>
      <c r="V886" s="1438">
        <v>1</v>
      </c>
    </row>
    <row r="887" spans="1:22" ht="15" x14ac:dyDescent="0.25">
      <c r="A887" s="1298" t="s">
        <v>809</v>
      </c>
      <c r="B887" s="1290" t="s">
        <v>865</v>
      </c>
      <c r="C887" s="1290" t="s">
        <v>40</v>
      </c>
      <c r="D887" s="1433">
        <v>0</v>
      </c>
      <c r="E887" s="1433">
        <v>0</v>
      </c>
      <c r="F887" s="1433">
        <v>0</v>
      </c>
      <c r="G887" s="1433">
        <v>0</v>
      </c>
      <c r="H887" s="1433">
        <v>0</v>
      </c>
      <c r="I887" s="1433">
        <v>0</v>
      </c>
      <c r="J887" s="1433">
        <v>0</v>
      </c>
      <c r="K887" s="1433">
        <v>0</v>
      </c>
      <c r="L887" s="1433">
        <v>0</v>
      </c>
      <c r="M887" s="1433">
        <v>0</v>
      </c>
      <c r="N887" s="1433">
        <v>0</v>
      </c>
      <c r="O887" s="1433">
        <v>0</v>
      </c>
      <c r="P887" s="1433">
        <v>0</v>
      </c>
      <c r="Q887" s="1433">
        <v>0</v>
      </c>
      <c r="R887" s="1433">
        <v>0</v>
      </c>
      <c r="S887" s="1433">
        <v>1</v>
      </c>
      <c r="T887" s="1433">
        <v>1</v>
      </c>
      <c r="U887" s="1433">
        <v>1</v>
      </c>
      <c r="V887" s="1438">
        <v>1</v>
      </c>
    </row>
    <row r="888" spans="1:22" ht="15" x14ac:dyDescent="0.25">
      <c r="A888" s="1298" t="s">
        <v>809</v>
      </c>
      <c r="B888" s="1290" t="s">
        <v>865</v>
      </c>
      <c r="C888" s="1290" t="s">
        <v>59</v>
      </c>
      <c r="D888" s="1433">
        <v>0</v>
      </c>
      <c r="E888" s="1433">
        <v>0</v>
      </c>
      <c r="F888" s="1433">
        <v>0</v>
      </c>
      <c r="G888" s="1433">
        <v>0</v>
      </c>
      <c r="H888" s="1433">
        <v>0</v>
      </c>
      <c r="I888" s="1433">
        <v>0</v>
      </c>
      <c r="J888" s="1433">
        <v>0</v>
      </c>
      <c r="K888" s="1433">
        <v>0</v>
      </c>
      <c r="L888" s="1433">
        <v>0</v>
      </c>
      <c r="M888" s="1433">
        <v>0</v>
      </c>
      <c r="N888" s="1433">
        <v>0</v>
      </c>
      <c r="O888" s="1433">
        <v>0</v>
      </c>
      <c r="P888" s="1433">
        <v>0</v>
      </c>
      <c r="Q888" s="1433">
        <v>0</v>
      </c>
      <c r="R888" s="1433">
        <v>0</v>
      </c>
      <c r="S888" s="1433">
        <v>102</v>
      </c>
      <c r="T888" s="1433">
        <v>100</v>
      </c>
      <c r="U888" s="1433">
        <v>115</v>
      </c>
      <c r="V888" s="1438">
        <v>122</v>
      </c>
    </row>
    <row r="889" spans="1:22" ht="15" x14ac:dyDescent="0.25">
      <c r="A889" s="1298" t="s">
        <v>809</v>
      </c>
      <c r="B889" s="1290" t="s">
        <v>865</v>
      </c>
      <c r="C889" s="1290" t="s">
        <v>754</v>
      </c>
      <c r="D889" s="1433">
        <v>0</v>
      </c>
      <c r="E889" s="1433">
        <v>0</v>
      </c>
      <c r="F889" s="1433">
        <v>0</v>
      </c>
      <c r="G889" s="1433">
        <v>0</v>
      </c>
      <c r="H889" s="1433">
        <v>0</v>
      </c>
      <c r="I889" s="1433">
        <v>0</v>
      </c>
      <c r="J889" s="1433">
        <v>0</v>
      </c>
      <c r="K889" s="1433">
        <v>0</v>
      </c>
      <c r="L889" s="1433">
        <v>0</v>
      </c>
      <c r="M889" s="1433">
        <v>0</v>
      </c>
      <c r="N889" s="1433">
        <v>0</v>
      </c>
      <c r="O889" s="1433">
        <v>0</v>
      </c>
      <c r="P889" s="1433">
        <v>0</v>
      </c>
      <c r="Q889" s="1433">
        <v>0</v>
      </c>
      <c r="R889" s="1433">
        <v>0</v>
      </c>
      <c r="S889" s="1433">
        <v>26</v>
      </c>
      <c r="T889" s="1433">
        <v>24</v>
      </c>
      <c r="U889" s="1433">
        <v>36</v>
      </c>
      <c r="V889" s="1438">
        <v>37</v>
      </c>
    </row>
    <row r="890" spans="1:22" ht="15" x14ac:dyDescent="0.25">
      <c r="A890" s="1298" t="s">
        <v>809</v>
      </c>
      <c r="B890" s="1290" t="s">
        <v>866</v>
      </c>
      <c r="C890" s="1290" t="s">
        <v>49</v>
      </c>
      <c r="D890" s="1433">
        <v>0</v>
      </c>
      <c r="E890" s="1433">
        <v>0</v>
      </c>
      <c r="F890" s="1433">
        <v>0</v>
      </c>
      <c r="G890" s="1433">
        <v>0</v>
      </c>
      <c r="H890" s="1433">
        <v>0</v>
      </c>
      <c r="I890" s="1433">
        <v>0</v>
      </c>
      <c r="J890" s="1433">
        <v>0</v>
      </c>
      <c r="K890" s="1433">
        <v>0</v>
      </c>
      <c r="L890" s="1433">
        <v>0</v>
      </c>
      <c r="M890" s="1433">
        <v>0</v>
      </c>
      <c r="N890" s="1433">
        <v>0</v>
      </c>
      <c r="O890" s="1433">
        <v>0</v>
      </c>
      <c r="P890" s="1433">
        <v>0</v>
      </c>
      <c r="Q890" s="1433">
        <v>0</v>
      </c>
      <c r="R890" s="1433">
        <v>0</v>
      </c>
      <c r="S890" s="1433">
        <v>0</v>
      </c>
      <c r="T890" s="1433">
        <v>172</v>
      </c>
      <c r="U890" s="1433">
        <v>182</v>
      </c>
      <c r="V890" s="1438">
        <v>309</v>
      </c>
    </row>
    <row r="891" spans="1:22" ht="15" x14ac:dyDescent="0.25">
      <c r="A891" s="1298" t="s">
        <v>809</v>
      </c>
      <c r="B891" s="1290" t="s">
        <v>866</v>
      </c>
      <c r="C891" s="1290" t="s">
        <v>35</v>
      </c>
      <c r="D891" s="1433">
        <v>0</v>
      </c>
      <c r="E891" s="1433">
        <v>0</v>
      </c>
      <c r="F891" s="1433">
        <v>0</v>
      </c>
      <c r="G891" s="1433">
        <v>0</v>
      </c>
      <c r="H891" s="1433">
        <v>0</v>
      </c>
      <c r="I891" s="1433">
        <v>0</v>
      </c>
      <c r="J891" s="1433">
        <v>0</v>
      </c>
      <c r="K891" s="1433">
        <v>0</v>
      </c>
      <c r="L891" s="1433">
        <v>0</v>
      </c>
      <c r="M891" s="1433">
        <v>0</v>
      </c>
      <c r="N891" s="1433">
        <v>0</v>
      </c>
      <c r="O891" s="1433">
        <v>0</v>
      </c>
      <c r="P891" s="1433">
        <v>0</v>
      </c>
      <c r="Q891" s="1433">
        <v>0</v>
      </c>
      <c r="R891" s="1433">
        <v>0</v>
      </c>
      <c r="S891" s="1433">
        <v>0</v>
      </c>
      <c r="T891" s="1433">
        <v>37</v>
      </c>
      <c r="U891" s="1433">
        <v>66</v>
      </c>
      <c r="V891" s="1438">
        <v>166</v>
      </c>
    </row>
    <row r="892" spans="1:22" ht="15" x14ac:dyDescent="0.25">
      <c r="A892" s="1298" t="s">
        <v>809</v>
      </c>
      <c r="B892" s="1290" t="s">
        <v>866</v>
      </c>
      <c r="C892" s="1290" t="s">
        <v>36</v>
      </c>
      <c r="D892" s="1433">
        <v>0</v>
      </c>
      <c r="E892" s="1433">
        <v>0</v>
      </c>
      <c r="F892" s="1433">
        <v>0</v>
      </c>
      <c r="G892" s="1433">
        <v>0</v>
      </c>
      <c r="H892" s="1433">
        <v>0</v>
      </c>
      <c r="I892" s="1433">
        <v>0</v>
      </c>
      <c r="J892" s="1433">
        <v>0</v>
      </c>
      <c r="K892" s="1433">
        <v>0</v>
      </c>
      <c r="L892" s="1433">
        <v>0</v>
      </c>
      <c r="M892" s="1433">
        <v>0</v>
      </c>
      <c r="N892" s="1433">
        <v>0</v>
      </c>
      <c r="O892" s="1433">
        <v>0</v>
      </c>
      <c r="P892" s="1433">
        <v>0</v>
      </c>
      <c r="Q892" s="1433">
        <v>0</v>
      </c>
      <c r="R892" s="1433">
        <v>0</v>
      </c>
      <c r="S892" s="1433">
        <v>0</v>
      </c>
      <c r="T892" s="1433">
        <v>7</v>
      </c>
      <c r="U892" s="1433">
        <v>18</v>
      </c>
      <c r="V892" s="1438">
        <v>33</v>
      </c>
    </row>
    <row r="893" spans="1:22" ht="15" x14ac:dyDescent="0.25">
      <c r="A893" s="1298" t="s">
        <v>809</v>
      </c>
      <c r="B893" s="1290" t="s">
        <v>866</v>
      </c>
      <c r="C893" s="1290" t="s">
        <v>37</v>
      </c>
      <c r="D893" s="1433">
        <v>0</v>
      </c>
      <c r="E893" s="1433">
        <v>0</v>
      </c>
      <c r="F893" s="1433">
        <v>0</v>
      </c>
      <c r="G893" s="1433">
        <v>0</v>
      </c>
      <c r="H893" s="1433">
        <v>0</v>
      </c>
      <c r="I893" s="1433">
        <v>0</v>
      </c>
      <c r="J893" s="1433">
        <v>0</v>
      </c>
      <c r="K893" s="1433">
        <v>0</v>
      </c>
      <c r="L893" s="1433">
        <v>0</v>
      </c>
      <c r="M893" s="1433">
        <v>0</v>
      </c>
      <c r="N893" s="1433">
        <v>0</v>
      </c>
      <c r="O893" s="1433">
        <v>0</v>
      </c>
      <c r="P893" s="1433">
        <v>0</v>
      </c>
      <c r="Q893" s="1433">
        <v>0</v>
      </c>
      <c r="R893" s="1433">
        <v>0</v>
      </c>
      <c r="S893" s="1433">
        <v>0</v>
      </c>
      <c r="T893" s="1433">
        <v>5</v>
      </c>
      <c r="U893" s="1433">
        <v>7</v>
      </c>
      <c r="V893" s="1438">
        <v>15</v>
      </c>
    </row>
    <row r="894" spans="1:22" ht="15" x14ac:dyDescent="0.25">
      <c r="A894" s="1298" t="s">
        <v>809</v>
      </c>
      <c r="B894" s="1290" t="s">
        <v>866</v>
      </c>
      <c r="C894" s="1290" t="s">
        <v>38</v>
      </c>
      <c r="D894" s="1433">
        <v>0</v>
      </c>
      <c r="E894" s="1433">
        <v>0</v>
      </c>
      <c r="F894" s="1433">
        <v>0</v>
      </c>
      <c r="G894" s="1433">
        <v>0</v>
      </c>
      <c r="H894" s="1433">
        <v>0</v>
      </c>
      <c r="I894" s="1433">
        <v>0</v>
      </c>
      <c r="J894" s="1433">
        <v>0</v>
      </c>
      <c r="K894" s="1433">
        <v>0</v>
      </c>
      <c r="L894" s="1433">
        <v>0</v>
      </c>
      <c r="M894" s="1433">
        <v>0</v>
      </c>
      <c r="N894" s="1433">
        <v>0</v>
      </c>
      <c r="O894" s="1433">
        <v>0</v>
      </c>
      <c r="P894" s="1433">
        <v>0</v>
      </c>
      <c r="Q894" s="1433">
        <v>0</v>
      </c>
      <c r="R894" s="1433">
        <v>0</v>
      </c>
      <c r="S894" s="1433">
        <v>0</v>
      </c>
      <c r="T894" s="1433">
        <v>3</v>
      </c>
      <c r="U894" s="1433">
        <v>4</v>
      </c>
      <c r="V894" s="1438">
        <v>9</v>
      </c>
    </row>
    <row r="895" spans="1:22" ht="15" x14ac:dyDescent="0.25">
      <c r="A895" s="1298" t="s">
        <v>809</v>
      </c>
      <c r="B895" s="1290" t="s">
        <v>866</v>
      </c>
      <c r="C895" s="1290" t="s">
        <v>39</v>
      </c>
      <c r="D895" s="1433">
        <v>0</v>
      </c>
      <c r="E895" s="1433">
        <v>0</v>
      </c>
      <c r="F895" s="1433">
        <v>0</v>
      </c>
      <c r="G895" s="1433">
        <v>0</v>
      </c>
      <c r="H895" s="1433">
        <v>0</v>
      </c>
      <c r="I895" s="1433">
        <v>0</v>
      </c>
      <c r="J895" s="1433">
        <v>0</v>
      </c>
      <c r="K895" s="1433">
        <v>0</v>
      </c>
      <c r="L895" s="1433">
        <v>0</v>
      </c>
      <c r="M895" s="1433">
        <v>0</v>
      </c>
      <c r="N895" s="1433">
        <v>0</v>
      </c>
      <c r="O895" s="1433">
        <v>0</v>
      </c>
      <c r="P895" s="1433">
        <v>0</v>
      </c>
      <c r="Q895" s="1433">
        <v>0</v>
      </c>
      <c r="R895" s="1433">
        <v>0</v>
      </c>
      <c r="S895" s="1433">
        <v>0</v>
      </c>
      <c r="T895" s="1433">
        <v>0</v>
      </c>
      <c r="U895" s="1433">
        <v>2</v>
      </c>
      <c r="V895" s="1438">
        <v>3</v>
      </c>
    </row>
    <row r="896" spans="1:22" ht="15" x14ac:dyDescent="0.25">
      <c r="A896" s="1298" t="s">
        <v>809</v>
      </c>
      <c r="B896" s="1290" t="s">
        <v>866</v>
      </c>
      <c r="C896" s="1290" t="s">
        <v>59</v>
      </c>
      <c r="D896" s="1433">
        <v>0</v>
      </c>
      <c r="E896" s="1433">
        <v>0</v>
      </c>
      <c r="F896" s="1433">
        <v>0</v>
      </c>
      <c r="G896" s="1433">
        <v>0</v>
      </c>
      <c r="H896" s="1433">
        <v>0</v>
      </c>
      <c r="I896" s="1433">
        <v>0</v>
      </c>
      <c r="J896" s="1433">
        <v>0</v>
      </c>
      <c r="K896" s="1433">
        <v>0</v>
      </c>
      <c r="L896" s="1433">
        <v>0</v>
      </c>
      <c r="M896" s="1433">
        <v>0</v>
      </c>
      <c r="N896" s="1433">
        <v>0</v>
      </c>
      <c r="O896" s="1433">
        <v>0</v>
      </c>
      <c r="P896" s="1433">
        <v>0</v>
      </c>
      <c r="Q896" s="1433">
        <v>0</v>
      </c>
      <c r="R896" s="1433">
        <v>0</v>
      </c>
      <c r="S896" s="1433">
        <v>0</v>
      </c>
      <c r="T896" s="1433">
        <v>224</v>
      </c>
      <c r="U896" s="1433">
        <v>279</v>
      </c>
      <c r="V896" s="1438">
        <v>535</v>
      </c>
    </row>
    <row r="897" spans="1:22" ht="15" x14ac:dyDescent="0.25">
      <c r="A897" s="1298" t="s">
        <v>809</v>
      </c>
      <c r="B897" s="1290" t="s">
        <v>866</v>
      </c>
      <c r="C897" s="1290" t="s">
        <v>754</v>
      </c>
      <c r="D897" s="1433">
        <v>0</v>
      </c>
      <c r="E897" s="1433">
        <v>0</v>
      </c>
      <c r="F897" s="1433">
        <v>0</v>
      </c>
      <c r="G897" s="1433">
        <v>0</v>
      </c>
      <c r="H897" s="1433">
        <v>0</v>
      </c>
      <c r="I897" s="1433">
        <v>0</v>
      </c>
      <c r="J897" s="1433">
        <v>0</v>
      </c>
      <c r="K897" s="1433">
        <v>0</v>
      </c>
      <c r="L897" s="1433">
        <v>0</v>
      </c>
      <c r="M897" s="1433">
        <v>0</v>
      </c>
      <c r="N897" s="1433">
        <v>0</v>
      </c>
      <c r="O897" s="1433">
        <v>0</v>
      </c>
      <c r="P897" s="1433">
        <v>0</v>
      </c>
      <c r="Q897" s="1433">
        <v>0</v>
      </c>
      <c r="R897" s="1433">
        <v>0</v>
      </c>
      <c r="S897" s="1433">
        <v>0</v>
      </c>
      <c r="T897" s="1433">
        <v>52</v>
      </c>
      <c r="U897" s="1433">
        <v>97</v>
      </c>
      <c r="V897" s="1438">
        <v>226</v>
      </c>
    </row>
    <row r="898" spans="1:22" ht="15" x14ac:dyDescent="0.25">
      <c r="A898" s="1298" t="s">
        <v>809</v>
      </c>
      <c r="B898" s="1290" t="s">
        <v>867</v>
      </c>
      <c r="C898" s="1290" t="s">
        <v>49</v>
      </c>
      <c r="D898" s="1433">
        <v>0</v>
      </c>
      <c r="E898" s="1433">
        <v>0</v>
      </c>
      <c r="F898" s="1433">
        <v>0</v>
      </c>
      <c r="G898" s="1433">
        <v>0</v>
      </c>
      <c r="H898" s="1433">
        <v>0</v>
      </c>
      <c r="I898" s="1433">
        <v>0</v>
      </c>
      <c r="J898" s="1433">
        <v>0</v>
      </c>
      <c r="K898" s="1433">
        <v>0</v>
      </c>
      <c r="L898" s="1433">
        <v>0</v>
      </c>
      <c r="M898" s="1433">
        <v>0</v>
      </c>
      <c r="N898" s="1433">
        <v>0</v>
      </c>
      <c r="O898" s="1433">
        <v>0</v>
      </c>
      <c r="P898" s="1433">
        <v>0</v>
      </c>
      <c r="Q898" s="1433">
        <v>0</v>
      </c>
      <c r="R898" s="1433">
        <v>0</v>
      </c>
      <c r="S898" s="1433">
        <v>0</v>
      </c>
      <c r="T898" s="1433">
        <v>60</v>
      </c>
      <c r="U898" s="1433">
        <v>63</v>
      </c>
      <c r="V898" s="1438">
        <v>70</v>
      </c>
    </row>
    <row r="899" spans="1:22" ht="15" x14ac:dyDescent="0.25">
      <c r="A899" s="1298" t="s">
        <v>809</v>
      </c>
      <c r="B899" s="1290" t="s">
        <v>867</v>
      </c>
      <c r="C899" s="1290" t="s">
        <v>35</v>
      </c>
      <c r="D899" s="1433">
        <v>0</v>
      </c>
      <c r="E899" s="1433">
        <v>0</v>
      </c>
      <c r="F899" s="1433">
        <v>0</v>
      </c>
      <c r="G899" s="1433">
        <v>0</v>
      </c>
      <c r="H899" s="1433">
        <v>0</v>
      </c>
      <c r="I899" s="1433">
        <v>0</v>
      </c>
      <c r="J899" s="1433">
        <v>0</v>
      </c>
      <c r="K899" s="1433">
        <v>0</v>
      </c>
      <c r="L899" s="1433">
        <v>0</v>
      </c>
      <c r="M899" s="1433">
        <v>0</v>
      </c>
      <c r="N899" s="1433">
        <v>0</v>
      </c>
      <c r="O899" s="1433">
        <v>0</v>
      </c>
      <c r="P899" s="1433">
        <v>0</v>
      </c>
      <c r="Q899" s="1433">
        <v>0</v>
      </c>
      <c r="R899" s="1433">
        <v>0</v>
      </c>
      <c r="S899" s="1433">
        <v>0</v>
      </c>
      <c r="T899" s="1433">
        <v>27</v>
      </c>
      <c r="U899" s="1433">
        <v>32</v>
      </c>
      <c r="V899" s="1438">
        <v>34</v>
      </c>
    </row>
    <row r="900" spans="1:22" ht="15" x14ac:dyDescent="0.25">
      <c r="A900" s="1298" t="s">
        <v>809</v>
      </c>
      <c r="B900" s="1290" t="s">
        <v>867</v>
      </c>
      <c r="C900" s="1290" t="s">
        <v>36</v>
      </c>
      <c r="D900" s="1433">
        <v>0</v>
      </c>
      <c r="E900" s="1433">
        <v>0</v>
      </c>
      <c r="F900" s="1433">
        <v>0</v>
      </c>
      <c r="G900" s="1433">
        <v>0</v>
      </c>
      <c r="H900" s="1433">
        <v>0</v>
      </c>
      <c r="I900" s="1433">
        <v>0</v>
      </c>
      <c r="J900" s="1433">
        <v>0</v>
      </c>
      <c r="K900" s="1433">
        <v>0</v>
      </c>
      <c r="L900" s="1433">
        <v>0</v>
      </c>
      <c r="M900" s="1433">
        <v>0</v>
      </c>
      <c r="N900" s="1433">
        <v>0</v>
      </c>
      <c r="O900" s="1433">
        <v>0</v>
      </c>
      <c r="P900" s="1433">
        <v>0</v>
      </c>
      <c r="Q900" s="1433">
        <v>0</v>
      </c>
      <c r="R900" s="1433">
        <v>0</v>
      </c>
      <c r="S900" s="1433">
        <v>0</v>
      </c>
      <c r="T900" s="1433">
        <v>2</v>
      </c>
      <c r="U900" s="1433">
        <v>2</v>
      </c>
      <c r="V900" s="1438">
        <v>2</v>
      </c>
    </row>
    <row r="901" spans="1:22" ht="15" x14ac:dyDescent="0.25">
      <c r="A901" s="1298" t="s">
        <v>809</v>
      </c>
      <c r="B901" s="1290" t="s">
        <v>867</v>
      </c>
      <c r="C901" s="1290" t="s">
        <v>37</v>
      </c>
      <c r="D901" s="1433">
        <v>0</v>
      </c>
      <c r="E901" s="1433">
        <v>0</v>
      </c>
      <c r="F901" s="1433">
        <v>0</v>
      </c>
      <c r="G901" s="1433">
        <v>0</v>
      </c>
      <c r="H901" s="1433">
        <v>0</v>
      </c>
      <c r="I901" s="1433">
        <v>0</v>
      </c>
      <c r="J901" s="1433">
        <v>0</v>
      </c>
      <c r="K901" s="1433">
        <v>0</v>
      </c>
      <c r="L901" s="1433">
        <v>0</v>
      </c>
      <c r="M901" s="1433">
        <v>0</v>
      </c>
      <c r="N901" s="1433">
        <v>0</v>
      </c>
      <c r="O901" s="1433">
        <v>0</v>
      </c>
      <c r="P901" s="1433">
        <v>0</v>
      </c>
      <c r="Q901" s="1433">
        <v>0</v>
      </c>
      <c r="R901" s="1433">
        <v>0</v>
      </c>
      <c r="S901" s="1433">
        <v>0</v>
      </c>
      <c r="T901" s="1433">
        <v>13</v>
      </c>
      <c r="U901" s="1433">
        <v>12</v>
      </c>
      <c r="V901" s="1438">
        <v>10</v>
      </c>
    </row>
    <row r="902" spans="1:22" ht="15" x14ac:dyDescent="0.25">
      <c r="A902" s="1298" t="s">
        <v>809</v>
      </c>
      <c r="B902" s="1290" t="s">
        <v>867</v>
      </c>
      <c r="C902" s="1290" t="s">
        <v>38</v>
      </c>
      <c r="D902" s="1433">
        <v>0</v>
      </c>
      <c r="E902" s="1433">
        <v>0</v>
      </c>
      <c r="F902" s="1433">
        <v>0</v>
      </c>
      <c r="G902" s="1433">
        <v>0</v>
      </c>
      <c r="H902" s="1433">
        <v>0</v>
      </c>
      <c r="I902" s="1433">
        <v>0</v>
      </c>
      <c r="J902" s="1433">
        <v>0</v>
      </c>
      <c r="K902" s="1433">
        <v>0</v>
      </c>
      <c r="L902" s="1433">
        <v>0</v>
      </c>
      <c r="M902" s="1433">
        <v>0</v>
      </c>
      <c r="N902" s="1433">
        <v>0</v>
      </c>
      <c r="O902" s="1433">
        <v>0</v>
      </c>
      <c r="P902" s="1433">
        <v>0</v>
      </c>
      <c r="Q902" s="1433">
        <v>0</v>
      </c>
      <c r="R902" s="1433">
        <v>0</v>
      </c>
      <c r="S902" s="1433">
        <v>0</v>
      </c>
      <c r="T902" s="1433">
        <v>2</v>
      </c>
      <c r="U902" s="1433">
        <v>3</v>
      </c>
      <c r="V902" s="1438">
        <v>2</v>
      </c>
    </row>
    <row r="903" spans="1:22" ht="15" x14ac:dyDescent="0.25">
      <c r="A903" s="1298" t="s">
        <v>809</v>
      </c>
      <c r="B903" s="1290" t="s">
        <v>867</v>
      </c>
      <c r="C903" s="1290" t="s">
        <v>39</v>
      </c>
      <c r="D903" s="1433">
        <v>0</v>
      </c>
      <c r="E903" s="1433">
        <v>0</v>
      </c>
      <c r="F903" s="1433">
        <v>0</v>
      </c>
      <c r="G903" s="1433">
        <v>0</v>
      </c>
      <c r="H903" s="1433">
        <v>0</v>
      </c>
      <c r="I903" s="1433">
        <v>0</v>
      </c>
      <c r="J903" s="1433">
        <v>0</v>
      </c>
      <c r="K903" s="1433">
        <v>0</v>
      </c>
      <c r="L903" s="1433">
        <v>0</v>
      </c>
      <c r="M903" s="1433">
        <v>0</v>
      </c>
      <c r="N903" s="1433">
        <v>0</v>
      </c>
      <c r="O903" s="1433">
        <v>0</v>
      </c>
      <c r="P903" s="1433">
        <v>0</v>
      </c>
      <c r="Q903" s="1433">
        <v>0</v>
      </c>
      <c r="R903" s="1433">
        <v>0</v>
      </c>
      <c r="S903" s="1433">
        <v>0</v>
      </c>
      <c r="T903" s="1433">
        <v>3</v>
      </c>
      <c r="U903" s="1433">
        <v>2</v>
      </c>
      <c r="V903" s="1438">
        <v>3</v>
      </c>
    </row>
    <row r="904" spans="1:22" ht="15" x14ac:dyDescent="0.25">
      <c r="A904" s="1298" t="s">
        <v>809</v>
      </c>
      <c r="B904" s="1290" t="s">
        <v>867</v>
      </c>
      <c r="C904" s="1290" t="s">
        <v>40</v>
      </c>
      <c r="D904" s="1433">
        <v>0</v>
      </c>
      <c r="E904" s="1433">
        <v>0</v>
      </c>
      <c r="F904" s="1433">
        <v>0</v>
      </c>
      <c r="G904" s="1433">
        <v>0</v>
      </c>
      <c r="H904" s="1433">
        <v>0</v>
      </c>
      <c r="I904" s="1433">
        <v>0</v>
      </c>
      <c r="J904" s="1433">
        <v>0</v>
      </c>
      <c r="K904" s="1433">
        <v>0</v>
      </c>
      <c r="L904" s="1433">
        <v>0</v>
      </c>
      <c r="M904" s="1433">
        <v>0</v>
      </c>
      <c r="N904" s="1433">
        <v>0</v>
      </c>
      <c r="O904" s="1433">
        <v>0</v>
      </c>
      <c r="P904" s="1433">
        <v>0</v>
      </c>
      <c r="Q904" s="1433">
        <v>0</v>
      </c>
      <c r="R904" s="1433">
        <v>0</v>
      </c>
      <c r="S904" s="1433">
        <v>0</v>
      </c>
      <c r="T904" s="1433">
        <v>2</v>
      </c>
      <c r="U904" s="1433">
        <v>2</v>
      </c>
      <c r="V904" s="1438">
        <v>1</v>
      </c>
    </row>
    <row r="905" spans="1:22" ht="15" x14ac:dyDescent="0.25">
      <c r="A905" s="1298" t="s">
        <v>809</v>
      </c>
      <c r="B905" s="1290" t="s">
        <v>867</v>
      </c>
      <c r="C905" s="1290" t="s">
        <v>59</v>
      </c>
      <c r="D905" s="1433">
        <v>0</v>
      </c>
      <c r="E905" s="1433">
        <v>0</v>
      </c>
      <c r="F905" s="1433">
        <v>0</v>
      </c>
      <c r="G905" s="1433">
        <v>0</v>
      </c>
      <c r="H905" s="1433">
        <v>0</v>
      </c>
      <c r="I905" s="1433">
        <v>0</v>
      </c>
      <c r="J905" s="1433">
        <v>0</v>
      </c>
      <c r="K905" s="1433">
        <v>0</v>
      </c>
      <c r="L905" s="1433">
        <v>0</v>
      </c>
      <c r="M905" s="1433">
        <v>0</v>
      </c>
      <c r="N905" s="1433">
        <v>0</v>
      </c>
      <c r="O905" s="1433">
        <v>0</v>
      </c>
      <c r="P905" s="1433">
        <v>0</v>
      </c>
      <c r="Q905" s="1433">
        <v>0</v>
      </c>
      <c r="R905" s="1433">
        <v>0</v>
      </c>
      <c r="S905" s="1433">
        <v>0</v>
      </c>
      <c r="T905" s="1433">
        <v>109</v>
      </c>
      <c r="U905" s="1433">
        <v>116</v>
      </c>
      <c r="V905" s="1438">
        <v>122</v>
      </c>
    </row>
    <row r="906" spans="1:22" ht="15" x14ac:dyDescent="0.25">
      <c r="A906" s="1298" t="s">
        <v>809</v>
      </c>
      <c r="B906" s="1290" t="s">
        <v>867</v>
      </c>
      <c r="C906" s="1290" t="s">
        <v>754</v>
      </c>
      <c r="D906" s="1433">
        <v>0</v>
      </c>
      <c r="E906" s="1433">
        <v>0</v>
      </c>
      <c r="F906" s="1433">
        <v>0</v>
      </c>
      <c r="G906" s="1433">
        <v>0</v>
      </c>
      <c r="H906" s="1433">
        <v>0</v>
      </c>
      <c r="I906" s="1433">
        <v>0</v>
      </c>
      <c r="J906" s="1433">
        <v>0</v>
      </c>
      <c r="K906" s="1433">
        <v>0</v>
      </c>
      <c r="L906" s="1433">
        <v>0</v>
      </c>
      <c r="M906" s="1433">
        <v>0</v>
      </c>
      <c r="N906" s="1433">
        <v>0</v>
      </c>
      <c r="O906" s="1433">
        <v>0</v>
      </c>
      <c r="P906" s="1433">
        <v>0</v>
      </c>
      <c r="Q906" s="1433">
        <v>0</v>
      </c>
      <c r="R906" s="1433">
        <v>0</v>
      </c>
      <c r="S906" s="1433">
        <v>0</v>
      </c>
      <c r="T906" s="1433">
        <v>49</v>
      </c>
      <c r="U906" s="1433">
        <v>53</v>
      </c>
      <c r="V906" s="1438">
        <v>52</v>
      </c>
    </row>
    <row r="907" spans="1:22" ht="15" x14ac:dyDescent="0.25">
      <c r="A907" s="1298" t="s">
        <v>809</v>
      </c>
      <c r="B907" s="1290" t="s">
        <v>1116</v>
      </c>
      <c r="C907" s="1290" t="s">
        <v>49</v>
      </c>
      <c r="D907" s="1433">
        <v>0</v>
      </c>
      <c r="E907" s="1433">
        <v>0</v>
      </c>
      <c r="F907" s="1433">
        <v>0</v>
      </c>
      <c r="G907" s="1433">
        <v>0</v>
      </c>
      <c r="H907" s="1433">
        <v>0</v>
      </c>
      <c r="I907" s="1433">
        <v>0</v>
      </c>
      <c r="J907" s="1433">
        <v>0</v>
      </c>
      <c r="K907" s="1433">
        <v>0</v>
      </c>
      <c r="L907" s="1433">
        <v>0</v>
      </c>
      <c r="M907" s="1433">
        <v>0</v>
      </c>
      <c r="N907" s="1433">
        <v>0</v>
      </c>
      <c r="O907" s="1433">
        <v>0</v>
      </c>
      <c r="P907" s="1433">
        <v>0</v>
      </c>
      <c r="Q907" s="1433">
        <v>0</v>
      </c>
      <c r="R907" s="1433">
        <v>0</v>
      </c>
      <c r="S907" s="1433">
        <v>0</v>
      </c>
      <c r="T907" s="1433">
        <v>0</v>
      </c>
      <c r="U907" s="1433">
        <v>579</v>
      </c>
      <c r="V907" s="1438">
        <v>573</v>
      </c>
    </row>
    <row r="908" spans="1:22" ht="15" x14ac:dyDescent="0.25">
      <c r="A908" s="1298" t="s">
        <v>809</v>
      </c>
      <c r="B908" s="1290" t="s">
        <v>1116</v>
      </c>
      <c r="C908" s="1290" t="s">
        <v>35</v>
      </c>
      <c r="D908" s="1433">
        <v>0</v>
      </c>
      <c r="E908" s="1433">
        <v>0</v>
      </c>
      <c r="F908" s="1433">
        <v>0</v>
      </c>
      <c r="G908" s="1433">
        <v>0</v>
      </c>
      <c r="H908" s="1433">
        <v>0</v>
      </c>
      <c r="I908" s="1433">
        <v>0</v>
      </c>
      <c r="J908" s="1433">
        <v>0</v>
      </c>
      <c r="K908" s="1433">
        <v>0</v>
      </c>
      <c r="L908" s="1433">
        <v>0</v>
      </c>
      <c r="M908" s="1433">
        <v>0</v>
      </c>
      <c r="N908" s="1433">
        <v>0</v>
      </c>
      <c r="O908" s="1433">
        <v>0</v>
      </c>
      <c r="P908" s="1433">
        <v>0</v>
      </c>
      <c r="Q908" s="1433">
        <v>0</v>
      </c>
      <c r="R908" s="1433">
        <v>0</v>
      </c>
      <c r="S908" s="1433">
        <v>0</v>
      </c>
      <c r="T908" s="1433">
        <v>0</v>
      </c>
      <c r="U908" s="1433">
        <v>62</v>
      </c>
      <c r="V908" s="1438">
        <v>72</v>
      </c>
    </row>
    <row r="909" spans="1:22" ht="15" x14ac:dyDescent="0.25">
      <c r="A909" s="1298" t="s">
        <v>809</v>
      </c>
      <c r="B909" s="1290" t="s">
        <v>1116</v>
      </c>
      <c r="C909" s="1290" t="s">
        <v>36</v>
      </c>
      <c r="D909" s="1433">
        <v>0</v>
      </c>
      <c r="E909" s="1433">
        <v>0</v>
      </c>
      <c r="F909" s="1433">
        <v>0</v>
      </c>
      <c r="G909" s="1433">
        <v>0</v>
      </c>
      <c r="H909" s="1433">
        <v>0</v>
      </c>
      <c r="I909" s="1433">
        <v>0</v>
      </c>
      <c r="J909" s="1433">
        <v>0</v>
      </c>
      <c r="K909" s="1433">
        <v>0</v>
      </c>
      <c r="L909" s="1433">
        <v>0</v>
      </c>
      <c r="M909" s="1433">
        <v>0</v>
      </c>
      <c r="N909" s="1433">
        <v>0</v>
      </c>
      <c r="O909" s="1433">
        <v>0</v>
      </c>
      <c r="P909" s="1433">
        <v>0</v>
      </c>
      <c r="Q909" s="1433">
        <v>0</v>
      </c>
      <c r="R909" s="1433">
        <v>0</v>
      </c>
      <c r="S909" s="1433">
        <v>0</v>
      </c>
      <c r="T909" s="1433">
        <v>0</v>
      </c>
      <c r="U909" s="1433">
        <v>9</v>
      </c>
      <c r="V909" s="1438">
        <v>5</v>
      </c>
    </row>
    <row r="910" spans="1:22" ht="15" x14ac:dyDescent="0.25">
      <c r="A910" s="1298" t="s">
        <v>809</v>
      </c>
      <c r="B910" s="1290" t="s">
        <v>1116</v>
      </c>
      <c r="C910" s="1290" t="s">
        <v>37</v>
      </c>
      <c r="D910" s="1433">
        <v>0</v>
      </c>
      <c r="E910" s="1433">
        <v>0</v>
      </c>
      <c r="F910" s="1433">
        <v>0</v>
      </c>
      <c r="G910" s="1433">
        <v>0</v>
      </c>
      <c r="H910" s="1433">
        <v>0</v>
      </c>
      <c r="I910" s="1433">
        <v>0</v>
      </c>
      <c r="J910" s="1433">
        <v>0</v>
      </c>
      <c r="K910" s="1433">
        <v>0</v>
      </c>
      <c r="L910" s="1433">
        <v>0</v>
      </c>
      <c r="M910" s="1433">
        <v>0</v>
      </c>
      <c r="N910" s="1433">
        <v>0</v>
      </c>
      <c r="O910" s="1433">
        <v>0</v>
      </c>
      <c r="P910" s="1433">
        <v>0</v>
      </c>
      <c r="Q910" s="1433">
        <v>0</v>
      </c>
      <c r="R910" s="1433">
        <v>0</v>
      </c>
      <c r="S910" s="1433">
        <v>0</v>
      </c>
      <c r="T910" s="1433">
        <v>0</v>
      </c>
      <c r="U910" s="1433">
        <v>15</v>
      </c>
      <c r="V910" s="1438">
        <v>9</v>
      </c>
    </row>
    <row r="911" spans="1:22" ht="15" x14ac:dyDescent="0.25">
      <c r="A911" s="1298" t="s">
        <v>809</v>
      </c>
      <c r="B911" s="1290" t="s">
        <v>1116</v>
      </c>
      <c r="C911" s="1290" t="s">
        <v>38</v>
      </c>
      <c r="D911" s="1433">
        <v>0</v>
      </c>
      <c r="E911" s="1433">
        <v>0</v>
      </c>
      <c r="F911" s="1433">
        <v>0</v>
      </c>
      <c r="G911" s="1433">
        <v>0</v>
      </c>
      <c r="H911" s="1433">
        <v>0</v>
      </c>
      <c r="I911" s="1433">
        <v>0</v>
      </c>
      <c r="J911" s="1433">
        <v>0</v>
      </c>
      <c r="K911" s="1433">
        <v>0</v>
      </c>
      <c r="L911" s="1433">
        <v>0</v>
      </c>
      <c r="M911" s="1433">
        <v>0</v>
      </c>
      <c r="N911" s="1433">
        <v>0</v>
      </c>
      <c r="O911" s="1433">
        <v>0</v>
      </c>
      <c r="P911" s="1433">
        <v>0</v>
      </c>
      <c r="Q911" s="1433">
        <v>0</v>
      </c>
      <c r="R911" s="1433">
        <v>0</v>
      </c>
      <c r="S911" s="1433">
        <v>0</v>
      </c>
      <c r="T911" s="1433">
        <v>0</v>
      </c>
      <c r="U911" s="1433">
        <v>3</v>
      </c>
      <c r="V911" s="1438">
        <v>3</v>
      </c>
    </row>
    <row r="912" spans="1:22" ht="15" x14ac:dyDescent="0.25">
      <c r="A912" s="1298" t="s">
        <v>809</v>
      </c>
      <c r="B912" s="1290" t="s">
        <v>1116</v>
      </c>
      <c r="C912" s="1290" t="s">
        <v>39</v>
      </c>
      <c r="D912" s="1433">
        <v>0</v>
      </c>
      <c r="E912" s="1433">
        <v>0</v>
      </c>
      <c r="F912" s="1433">
        <v>0</v>
      </c>
      <c r="G912" s="1433">
        <v>0</v>
      </c>
      <c r="H912" s="1433">
        <v>0</v>
      </c>
      <c r="I912" s="1433">
        <v>0</v>
      </c>
      <c r="J912" s="1433">
        <v>0</v>
      </c>
      <c r="K912" s="1433">
        <v>0</v>
      </c>
      <c r="L912" s="1433">
        <v>0</v>
      </c>
      <c r="M912" s="1433">
        <v>0</v>
      </c>
      <c r="N912" s="1433">
        <v>0</v>
      </c>
      <c r="O912" s="1433">
        <v>0</v>
      </c>
      <c r="P912" s="1433">
        <v>0</v>
      </c>
      <c r="Q912" s="1433">
        <v>0</v>
      </c>
      <c r="R912" s="1433">
        <v>0</v>
      </c>
      <c r="S912" s="1433">
        <v>0</v>
      </c>
      <c r="T912" s="1433">
        <v>0</v>
      </c>
      <c r="U912" s="1433">
        <v>4</v>
      </c>
      <c r="V912" s="1438">
        <v>4</v>
      </c>
    </row>
    <row r="913" spans="1:22" ht="15" x14ac:dyDescent="0.25">
      <c r="A913" s="1298" t="s">
        <v>809</v>
      </c>
      <c r="B913" s="1290" t="s">
        <v>1116</v>
      </c>
      <c r="C913" s="1290" t="s">
        <v>40</v>
      </c>
      <c r="D913" s="1433">
        <v>0</v>
      </c>
      <c r="E913" s="1433">
        <v>0</v>
      </c>
      <c r="F913" s="1433">
        <v>0</v>
      </c>
      <c r="G913" s="1433">
        <v>0</v>
      </c>
      <c r="H913" s="1433">
        <v>0</v>
      </c>
      <c r="I913" s="1433">
        <v>0</v>
      </c>
      <c r="J913" s="1433">
        <v>0</v>
      </c>
      <c r="K913" s="1433">
        <v>0</v>
      </c>
      <c r="L913" s="1433">
        <v>0</v>
      </c>
      <c r="M913" s="1433">
        <v>0</v>
      </c>
      <c r="N913" s="1433">
        <v>0</v>
      </c>
      <c r="O913" s="1433">
        <v>0</v>
      </c>
      <c r="P913" s="1433">
        <v>0</v>
      </c>
      <c r="Q913" s="1433">
        <v>0</v>
      </c>
      <c r="R913" s="1433">
        <v>0</v>
      </c>
      <c r="S913" s="1433">
        <v>0</v>
      </c>
      <c r="T913" s="1433">
        <v>0</v>
      </c>
      <c r="U913" s="1433">
        <v>1</v>
      </c>
      <c r="V913" s="1438">
        <v>1</v>
      </c>
    </row>
    <row r="914" spans="1:22" ht="15" x14ac:dyDescent="0.25">
      <c r="A914" s="1298" t="s">
        <v>809</v>
      </c>
      <c r="B914" s="1290" t="s">
        <v>1116</v>
      </c>
      <c r="C914" s="1290" t="s">
        <v>59</v>
      </c>
      <c r="D914" s="1433">
        <v>0</v>
      </c>
      <c r="E914" s="1433">
        <v>0</v>
      </c>
      <c r="F914" s="1433">
        <v>0</v>
      </c>
      <c r="G914" s="1433">
        <v>0</v>
      </c>
      <c r="H914" s="1433">
        <v>0</v>
      </c>
      <c r="I914" s="1433">
        <v>0</v>
      </c>
      <c r="J914" s="1433">
        <v>0</v>
      </c>
      <c r="K914" s="1433">
        <v>0</v>
      </c>
      <c r="L914" s="1433">
        <v>0</v>
      </c>
      <c r="M914" s="1433">
        <v>0</v>
      </c>
      <c r="N914" s="1433">
        <v>0</v>
      </c>
      <c r="O914" s="1433">
        <v>0</v>
      </c>
      <c r="P914" s="1433">
        <v>0</v>
      </c>
      <c r="Q914" s="1433">
        <v>0</v>
      </c>
      <c r="R914" s="1433">
        <v>0</v>
      </c>
      <c r="S914" s="1433">
        <v>0</v>
      </c>
      <c r="T914" s="1433">
        <v>0</v>
      </c>
      <c r="U914" s="1433">
        <v>673</v>
      </c>
      <c r="V914" s="1438">
        <v>667</v>
      </c>
    </row>
    <row r="915" spans="1:22" ht="15" x14ac:dyDescent="0.25">
      <c r="A915" s="1298" t="s">
        <v>809</v>
      </c>
      <c r="B915" s="1290" t="s">
        <v>1116</v>
      </c>
      <c r="C915" s="1290" t="s">
        <v>754</v>
      </c>
      <c r="D915" s="1433">
        <v>0</v>
      </c>
      <c r="E915" s="1433">
        <v>0</v>
      </c>
      <c r="F915" s="1433">
        <v>0</v>
      </c>
      <c r="G915" s="1433">
        <v>0</v>
      </c>
      <c r="H915" s="1433">
        <v>0</v>
      </c>
      <c r="I915" s="1433">
        <v>0</v>
      </c>
      <c r="J915" s="1433">
        <v>0</v>
      </c>
      <c r="K915" s="1433">
        <v>0</v>
      </c>
      <c r="L915" s="1433">
        <v>0</v>
      </c>
      <c r="M915" s="1433">
        <v>0</v>
      </c>
      <c r="N915" s="1433">
        <v>0</v>
      </c>
      <c r="O915" s="1433">
        <v>0</v>
      </c>
      <c r="P915" s="1433">
        <v>0</v>
      </c>
      <c r="Q915" s="1433">
        <v>0</v>
      </c>
      <c r="R915" s="1433">
        <v>0</v>
      </c>
      <c r="S915" s="1433">
        <v>0</v>
      </c>
      <c r="T915" s="1433">
        <v>0</v>
      </c>
      <c r="U915" s="1433">
        <v>94</v>
      </c>
      <c r="V915" s="1438">
        <v>94</v>
      </c>
    </row>
    <row r="916" spans="1:22" ht="15" x14ac:dyDescent="0.25">
      <c r="A916" s="1298" t="s">
        <v>809</v>
      </c>
      <c r="B916" s="1290" t="s">
        <v>1117</v>
      </c>
      <c r="C916" s="1290" t="s">
        <v>49</v>
      </c>
      <c r="D916" s="1433">
        <v>0</v>
      </c>
      <c r="E916" s="1433">
        <v>0</v>
      </c>
      <c r="F916" s="1433">
        <v>0</v>
      </c>
      <c r="G916" s="1433">
        <v>0</v>
      </c>
      <c r="H916" s="1433">
        <v>0</v>
      </c>
      <c r="I916" s="1433">
        <v>0</v>
      </c>
      <c r="J916" s="1433">
        <v>0</v>
      </c>
      <c r="K916" s="1433">
        <v>0</v>
      </c>
      <c r="L916" s="1433">
        <v>0</v>
      </c>
      <c r="M916" s="1433">
        <v>0</v>
      </c>
      <c r="N916" s="1433">
        <v>0</v>
      </c>
      <c r="O916" s="1433">
        <v>0</v>
      </c>
      <c r="P916" s="1433">
        <v>0</v>
      </c>
      <c r="Q916" s="1433">
        <v>0</v>
      </c>
      <c r="R916" s="1433">
        <v>0</v>
      </c>
      <c r="S916" s="1433">
        <v>0</v>
      </c>
      <c r="T916" s="1433">
        <v>0</v>
      </c>
      <c r="U916" s="1433">
        <v>4</v>
      </c>
      <c r="V916" s="1438">
        <v>9</v>
      </c>
    </row>
    <row r="917" spans="1:22" ht="15" x14ac:dyDescent="0.25">
      <c r="A917" s="1298" t="s">
        <v>809</v>
      </c>
      <c r="B917" s="1290" t="s">
        <v>1117</v>
      </c>
      <c r="C917" s="1290" t="s">
        <v>35</v>
      </c>
      <c r="D917" s="1433">
        <v>0</v>
      </c>
      <c r="E917" s="1433">
        <v>0</v>
      </c>
      <c r="F917" s="1433">
        <v>0</v>
      </c>
      <c r="G917" s="1433">
        <v>0</v>
      </c>
      <c r="H917" s="1433">
        <v>0</v>
      </c>
      <c r="I917" s="1433">
        <v>0</v>
      </c>
      <c r="J917" s="1433">
        <v>0</v>
      </c>
      <c r="K917" s="1433">
        <v>0</v>
      </c>
      <c r="L917" s="1433">
        <v>0</v>
      </c>
      <c r="M917" s="1433">
        <v>0</v>
      </c>
      <c r="N917" s="1433">
        <v>0</v>
      </c>
      <c r="O917" s="1433">
        <v>0</v>
      </c>
      <c r="P917" s="1433">
        <v>0</v>
      </c>
      <c r="Q917" s="1433">
        <v>0</v>
      </c>
      <c r="R917" s="1433">
        <v>0</v>
      </c>
      <c r="S917" s="1433">
        <v>0</v>
      </c>
      <c r="T917" s="1433">
        <v>0</v>
      </c>
      <c r="U917" s="1433">
        <v>68</v>
      </c>
      <c r="V917" s="1438">
        <v>98</v>
      </c>
    </row>
    <row r="918" spans="1:22" ht="15" x14ac:dyDescent="0.25">
      <c r="A918" s="1298" t="s">
        <v>809</v>
      </c>
      <c r="B918" s="1290" t="s">
        <v>1117</v>
      </c>
      <c r="C918" s="1290" t="s">
        <v>36</v>
      </c>
      <c r="D918" s="1433">
        <v>0</v>
      </c>
      <c r="E918" s="1433">
        <v>0</v>
      </c>
      <c r="F918" s="1433">
        <v>0</v>
      </c>
      <c r="G918" s="1433">
        <v>0</v>
      </c>
      <c r="H918" s="1433">
        <v>0</v>
      </c>
      <c r="I918" s="1433">
        <v>0</v>
      </c>
      <c r="J918" s="1433">
        <v>0</v>
      </c>
      <c r="K918" s="1433">
        <v>0</v>
      </c>
      <c r="L918" s="1433">
        <v>0</v>
      </c>
      <c r="M918" s="1433">
        <v>0</v>
      </c>
      <c r="N918" s="1433">
        <v>0</v>
      </c>
      <c r="O918" s="1433">
        <v>0</v>
      </c>
      <c r="P918" s="1433">
        <v>0</v>
      </c>
      <c r="Q918" s="1433">
        <v>0</v>
      </c>
      <c r="R918" s="1433">
        <v>0</v>
      </c>
      <c r="S918" s="1433">
        <v>0</v>
      </c>
      <c r="T918" s="1433">
        <v>0</v>
      </c>
      <c r="U918" s="1433">
        <v>4</v>
      </c>
      <c r="V918" s="1438">
        <v>4</v>
      </c>
    </row>
    <row r="919" spans="1:22" ht="15" x14ac:dyDescent="0.25">
      <c r="A919" s="1298" t="s">
        <v>809</v>
      </c>
      <c r="B919" s="1290" t="s">
        <v>1117</v>
      </c>
      <c r="C919" s="1290" t="s">
        <v>37</v>
      </c>
      <c r="D919" s="1433">
        <v>0</v>
      </c>
      <c r="E919" s="1433">
        <v>0</v>
      </c>
      <c r="F919" s="1433">
        <v>0</v>
      </c>
      <c r="G919" s="1433">
        <v>0</v>
      </c>
      <c r="H919" s="1433">
        <v>0</v>
      </c>
      <c r="I919" s="1433">
        <v>0</v>
      </c>
      <c r="J919" s="1433">
        <v>0</v>
      </c>
      <c r="K919" s="1433">
        <v>0</v>
      </c>
      <c r="L919" s="1433">
        <v>0</v>
      </c>
      <c r="M919" s="1433">
        <v>0</v>
      </c>
      <c r="N919" s="1433">
        <v>0</v>
      </c>
      <c r="O919" s="1433">
        <v>0</v>
      </c>
      <c r="P919" s="1433">
        <v>0</v>
      </c>
      <c r="Q919" s="1433">
        <v>0</v>
      </c>
      <c r="R919" s="1433">
        <v>0</v>
      </c>
      <c r="S919" s="1433">
        <v>0</v>
      </c>
      <c r="T919" s="1433">
        <v>0</v>
      </c>
      <c r="U919" s="1433">
        <v>23</v>
      </c>
      <c r="V919" s="1438">
        <v>26</v>
      </c>
    </row>
    <row r="920" spans="1:22" ht="15" x14ac:dyDescent="0.25">
      <c r="A920" s="1298" t="s">
        <v>809</v>
      </c>
      <c r="B920" s="1290" t="s">
        <v>1117</v>
      </c>
      <c r="C920" s="1290" t="s">
        <v>38</v>
      </c>
      <c r="D920" s="1433">
        <v>0</v>
      </c>
      <c r="E920" s="1433">
        <v>0</v>
      </c>
      <c r="F920" s="1433">
        <v>0</v>
      </c>
      <c r="G920" s="1433">
        <v>0</v>
      </c>
      <c r="H920" s="1433">
        <v>0</v>
      </c>
      <c r="I920" s="1433">
        <v>0</v>
      </c>
      <c r="J920" s="1433">
        <v>0</v>
      </c>
      <c r="K920" s="1433">
        <v>0</v>
      </c>
      <c r="L920" s="1433">
        <v>0</v>
      </c>
      <c r="M920" s="1433">
        <v>0</v>
      </c>
      <c r="N920" s="1433">
        <v>0</v>
      </c>
      <c r="O920" s="1433">
        <v>0</v>
      </c>
      <c r="P920" s="1433">
        <v>0</v>
      </c>
      <c r="Q920" s="1433">
        <v>0</v>
      </c>
      <c r="R920" s="1433">
        <v>0</v>
      </c>
      <c r="S920" s="1433">
        <v>0</v>
      </c>
      <c r="T920" s="1433">
        <v>0</v>
      </c>
      <c r="U920" s="1433">
        <v>12</v>
      </c>
      <c r="V920" s="1438">
        <v>13</v>
      </c>
    </row>
    <row r="921" spans="1:22" ht="15" x14ac:dyDescent="0.25">
      <c r="A921" s="1298" t="s">
        <v>809</v>
      </c>
      <c r="B921" s="1290" t="s">
        <v>1117</v>
      </c>
      <c r="C921" s="1290" t="s">
        <v>40</v>
      </c>
      <c r="D921" s="1433">
        <v>0</v>
      </c>
      <c r="E921" s="1433">
        <v>0</v>
      </c>
      <c r="F921" s="1433">
        <v>0</v>
      </c>
      <c r="G921" s="1433">
        <v>0</v>
      </c>
      <c r="H921" s="1433">
        <v>0</v>
      </c>
      <c r="I921" s="1433">
        <v>0</v>
      </c>
      <c r="J921" s="1433">
        <v>0</v>
      </c>
      <c r="K921" s="1433">
        <v>0</v>
      </c>
      <c r="L921" s="1433">
        <v>0</v>
      </c>
      <c r="M921" s="1433">
        <v>0</v>
      </c>
      <c r="N921" s="1433">
        <v>0</v>
      </c>
      <c r="O921" s="1433">
        <v>0</v>
      </c>
      <c r="P921" s="1433">
        <v>0</v>
      </c>
      <c r="Q921" s="1433">
        <v>0</v>
      </c>
      <c r="R921" s="1433">
        <v>0</v>
      </c>
      <c r="S921" s="1433">
        <v>0</v>
      </c>
      <c r="T921" s="1433">
        <v>0</v>
      </c>
      <c r="U921" s="1433">
        <v>3</v>
      </c>
      <c r="V921" s="1438">
        <v>2</v>
      </c>
    </row>
    <row r="922" spans="1:22" ht="15" x14ac:dyDescent="0.25">
      <c r="A922" s="1298" t="s">
        <v>809</v>
      </c>
      <c r="B922" s="1290" t="s">
        <v>1117</v>
      </c>
      <c r="C922" s="1290" t="s">
        <v>59</v>
      </c>
      <c r="D922" s="1433">
        <v>0</v>
      </c>
      <c r="E922" s="1433">
        <v>0</v>
      </c>
      <c r="F922" s="1433">
        <v>0</v>
      </c>
      <c r="G922" s="1433">
        <v>0</v>
      </c>
      <c r="H922" s="1433">
        <v>0</v>
      </c>
      <c r="I922" s="1433">
        <v>0</v>
      </c>
      <c r="J922" s="1433">
        <v>0</v>
      </c>
      <c r="K922" s="1433">
        <v>0</v>
      </c>
      <c r="L922" s="1433">
        <v>0</v>
      </c>
      <c r="M922" s="1433">
        <v>0</v>
      </c>
      <c r="N922" s="1433">
        <v>0</v>
      </c>
      <c r="O922" s="1433">
        <v>0</v>
      </c>
      <c r="P922" s="1433">
        <v>0</v>
      </c>
      <c r="Q922" s="1433">
        <v>0</v>
      </c>
      <c r="R922" s="1433">
        <v>0</v>
      </c>
      <c r="S922" s="1433">
        <v>0</v>
      </c>
      <c r="T922" s="1433">
        <v>0</v>
      </c>
      <c r="U922" s="1433">
        <v>114</v>
      </c>
      <c r="V922" s="1438">
        <v>152</v>
      </c>
    </row>
    <row r="923" spans="1:22" ht="15" x14ac:dyDescent="0.25">
      <c r="A923" s="1298" t="s">
        <v>809</v>
      </c>
      <c r="B923" s="1290" t="s">
        <v>1117</v>
      </c>
      <c r="C923" s="1290" t="s">
        <v>754</v>
      </c>
      <c r="D923" s="1433">
        <v>0</v>
      </c>
      <c r="E923" s="1433">
        <v>0</v>
      </c>
      <c r="F923" s="1433">
        <v>0</v>
      </c>
      <c r="G923" s="1433">
        <v>0</v>
      </c>
      <c r="H923" s="1433">
        <v>0</v>
      </c>
      <c r="I923" s="1433">
        <v>0</v>
      </c>
      <c r="J923" s="1433">
        <v>0</v>
      </c>
      <c r="K923" s="1433">
        <v>0</v>
      </c>
      <c r="L923" s="1433">
        <v>0</v>
      </c>
      <c r="M923" s="1433">
        <v>0</v>
      </c>
      <c r="N923" s="1433">
        <v>0</v>
      </c>
      <c r="O923" s="1433">
        <v>0</v>
      </c>
      <c r="P923" s="1433">
        <v>0</v>
      </c>
      <c r="Q923" s="1433">
        <v>0</v>
      </c>
      <c r="R923" s="1433">
        <v>0</v>
      </c>
      <c r="S923" s="1433">
        <v>0</v>
      </c>
      <c r="T923" s="1433">
        <v>0</v>
      </c>
      <c r="U923" s="1433">
        <v>110</v>
      </c>
      <c r="V923" s="1438">
        <v>143</v>
      </c>
    </row>
    <row r="924" spans="1:22" ht="15" x14ac:dyDescent="0.25">
      <c r="A924" s="1298" t="s">
        <v>809</v>
      </c>
      <c r="B924" s="1290" t="s">
        <v>1118</v>
      </c>
      <c r="C924" s="1290" t="s">
        <v>49</v>
      </c>
      <c r="D924" s="1433">
        <v>0</v>
      </c>
      <c r="E924" s="1433">
        <v>0</v>
      </c>
      <c r="F924" s="1433">
        <v>0</v>
      </c>
      <c r="G924" s="1433">
        <v>0</v>
      </c>
      <c r="H924" s="1433">
        <v>0</v>
      </c>
      <c r="I924" s="1433">
        <v>0</v>
      </c>
      <c r="J924" s="1433">
        <v>0</v>
      </c>
      <c r="K924" s="1433">
        <v>0</v>
      </c>
      <c r="L924" s="1433">
        <v>0</v>
      </c>
      <c r="M924" s="1433">
        <v>0</v>
      </c>
      <c r="N924" s="1433">
        <v>0</v>
      </c>
      <c r="O924" s="1433">
        <v>0</v>
      </c>
      <c r="P924" s="1433">
        <v>0</v>
      </c>
      <c r="Q924" s="1433">
        <v>0</v>
      </c>
      <c r="R924" s="1433">
        <v>0</v>
      </c>
      <c r="S924" s="1433">
        <v>0</v>
      </c>
      <c r="T924" s="1433">
        <v>0</v>
      </c>
      <c r="U924" s="1433">
        <v>215</v>
      </c>
      <c r="V924" s="1438">
        <v>195</v>
      </c>
    </row>
    <row r="925" spans="1:22" ht="15" x14ac:dyDescent="0.25">
      <c r="A925" s="1298" t="s">
        <v>809</v>
      </c>
      <c r="B925" s="1290" t="s">
        <v>1118</v>
      </c>
      <c r="C925" s="1290" t="s">
        <v>35</v>
      </c>
      <c r="D925" s="1433">
        <v>0</v>
      </c>
      <c r="E925" s="1433">
        <v>0</v>
      </c>
      <c r="F925" s="1433">
        <v>0</v>
      </c>
      <c r="G925" s="1433">
        <v>0</v>
      </c>
      <c r="H925" s="1433">
        <v>0</v>
      </c>
      <c r="I925" s="1433">
        <v>0</v>
      </c>
      <c r="J925" s="1433">
        <v>0</v>
      </c>
      <c r="K925" s="1433">
        <v>0</v>
      </c>
      <c r="L925" s="1433">
        <v>0</v>
      </c>
      <c r="M925" s="1433">
        <v>0</v>
      </c>
      <c r="N925" s="1433">
        <v>0</v>
      </c>
      <c r="O925" s="1433">
        <v>0</v>
      </c>
      <c r="P925" s="1433">
        <v>0</v>
      </c>
      <c r="Q925" s="1433">
        <v>0</v>
      </c>
      <c r="R925" s="1433">
        <v>0</v>
      </c>
      <c r="S925" s="1433">
        <v>0</v>
      </c>
      <c r="T925" s="1433">
        <v>0</v>
      </c>
      <c r="U925" s="1433">
        <v>64</v>
      </c>
      <c r="V925" s="1438">
        <v>84</v>
      </c>
    </row>
    <row r="926" spans="1:22" ht="15" x14ac:dyDescent="0.25">
      <c r="A926" s="1298" t="s">
        <v>809</v>
      </c>
      <c r="B926" s="1290" t="s">
        <v>1118</v>
      </c>
      <c r="C926" s="1290" t="s">
        <v>36</v>
      </c>
      <c r="D926" s="1433">
        <v>0</v>
      </c>
      <c r="E926" s="1433">
        <v>0</v>
      </c>
      <c r="F926" s="1433">
        <v>0</v>
      </c>
      <c r="G926" s="1433">
        <v>0</v>
      </c>
      <c r="H926" s="1433">
        <v>0</v>
      </c>
      <c r="I926" s="1433">
        <v>0</v>
      </c>
      <c r="J926" s="1433">
        <v>0</v>
      </c>
      <c r="K926" s="1433">
        <v>0</v>
      </c>
      <c r="L926" s="1433">
        <v>0</v>
      </c>
      <c r="M926" s="1433">
        <v>0</v>
      </c>
      <c r="N926" s="1433">
        <v>0</v>
      </c>
      <c r="O926" s="1433">
        <v>0</v>
      </c>
      <c r="P926" s="1433">
        <v>0</v>
      </c>
      <c r="Q926" s="1433">
        <v>0</v>
      </c>
      <c r="R926" s="1433">
        <v>0</v>
      </c>
      <c r="S926" s="1433">
        <v>0</v>
      </c>
      <c r="T926" s="1433">
        <v>0</v>
      </c>
      <c r="U926" s="1433">
        <v>4</v>
      </c>
      <c r="V926" s="1438">
        <v>6</v>
      </c>
    </row>
    <row r="927" spans="1:22" ht="15" x14ac:dyDescent="0.25">
      <c r="A927" s="1298" t="s">
        <v>809</v>
      </c>
      <c r="B927" s="1290" t="s">
        <v>1118</v>
      </c>
      <c r="C927" s="1290" t="s">
        <v>37</v>
      </c>
      <c r="D927" s="1433">
        <v>0</v>
      </c>
      <c r="E927" s="1433">
        <v>0</v>
      </c>
      <c r="F927" s="1433">
        <v>0</v>
      </c>
      <c r="G927" s="1433">
        <v>0</v>
      </c>
      <c r="H927" s="1433">
        <v>0</v>
      </c>
      <c r="I927" s="1433">
        <v>0</v>
      </c>
      <c r="J927" s="1433">
        <v>0</v>
      </c>
      <c r="K927" s="1433">
        <v>0</v>
      </c>
      <c r="L927" s="1433">
        <v>0</v>
      </c>
      <c r="M927" s="1433">
        <v>0</v>
      </c>
      <c r="N927" s="1433">
        <v>0</v>
      </c>
      <c r="O927" s="1433">
        <v>0</v>
      </c>
      <c r="P927" s="1433">
        <v>0</v>
      </c>
      <c r="Q927" s="1433">
        <v>0</v>
      </c>
      <c r="R927" s="1433">
        <v>0</v>
      </c>
      <c r="S927" s="1433">
        <v>0</v>
      </c>
      <c r="T927" s="1433">
        <v>0</v>
      </c>
      <c r="U927" s="1433">
        <v>12</v>
      </c>
      <c r="V927" s="1438">
        <v>11</v>
      </c>
    </row>
    <row r="928" spans="1:22" ht="15" x14ac:dyDescent="0.25">
      <c r="A928" s="1298" t="s">
        <v>809</v>
      </c>
      <c r="B928" s="1290" t="s">
        <v>1118</v>
      </c>
      <c r="C928" s="1290" t="s">
        <v>38</v>
      </c>
      <c r="D928" s="1433">
        <v>0</v>
      </c>
      <c r="E928" s="1433">
        <v>0</v>
      </c>
      <c r="F928" s="1433">
        <v>0</v>
      </c>
      <c r="G928" s="1433">
        <v>0</v>
      </c>
      <c r="H928" s="1433">
        <v>0</v>
      </c>
      <c r="I928" s="1433">
        <v>0</v>
      </c>
      <c r="J928" s="1433">
        <v>0</v>
      </c>
      <c r="K928" s="1433">
        <v>0</v>
      </c>
      <c r="L928" s="1433">
        <v>0</v>
      </c>
      <c r="M928" s="1433">
        <v>0</v>
      </c>
      <c r="N928" s="1433">
        <v>0</v>
      </c>
      <c r="O928" s="1433">
        <v>0</v>
      </c>
      <c r="P928" s="1433">
        <v>0</v>
      </c>
      <c r="Q928" s="1433">
        <v>0</v>
      </c>
      <c r="R928" s="1433">
        <v>0</v>
      </c>
      <c r="S928" s="1433">
        <v>0</v>
      </c>
      <c r="T928" s="1433">
        <v>0</v>
      </c>
      <c r="U928" s="1433">
        <v>11</v>
      </c>
      <c r="V928" s="1438">
        <v>8</v>
      </c>
    </row>
    <row r="929" spans="1:22" ht="15" x14ac:dyDescent="0.25">
      <c r="A929" s="1298" t="s">
        <v>809</v>
      </c>
      <c r="B929" s="1290" t="s">
        <v>1118</v>
      </c>
      <c r="C929" s="1290" t="s">
        <v>39</v>
      </c>
      <c r="D929" s="1433">
        <v>0</v>
      </c>
      <c r="E929" s="1433">
        <v>0</v>
      </c>
      <c r="F929" s="1433">
        <v>0</v>
      </c>
      <c r="G929" s="1433">
        <v>0</v>
      </c>
      <c r="H929" s="1433">
        <v>0</v>
      </c>
      <c r="I929" s="1433">
        <v>0</v>
      </c>
      <c r="J929" s="1433">
        <v>0</v>
      </c>
      <c r="K929" s="1433">
        <v>0</v>
      </c>
      <c r="L929" s="1433">
        <v>0</v>
      </c>
      <c r="M929" s="1433">
        <v>0</v>
      </c>
      <c r="N929" s="1433">
        <v>0</v>
      </c>
      <c r="O929" s="1433">
        <v>0</v>
      </c>
      <c r="P929" s="1433">
        <v>0</v>
      </c>
      <c r="Q929" s="1433">
        <v>0</v>
      </c>
      <c r="R929" s="1433">
        <v>0</v>
      </c>
      <c r="S929" s="1433">
        <v>0</v>
      </c>
      <c r="T929" s="1433">
        <v>0</v>
      </c>
      <c r="U929" s="1433">
        <v>3</v>
      </c>
      <c r="V929" s="1438">
        <v>2</v>
      </c>
    </row>
    <row r="930" spans="1:22" ht="15" x14ac:dyDescent="0.25">
      <c r="A930" s="1298" t="s">
        <v>809</v>
      </c>
      <c r="B930" s="1290" t="s">
        <v>1118</v>
      </c>
      <c r="C930" s="1290" t="s">
        <v>40</v>
      </c>
      <c r="D930" s="1433">
        <v>0</v>
      </c>
      <c r="E930" s="1433">
        <v>0</v>
      </c>
      <c r="F930" s="1433">
        <v>0</v>
      </c>
      <c r="G930" s="1433">
        <v>0</v>
      </c>
      <c r="H930" s="1433">
        <v>0</v>
      </c>
      <c r="I930" s="1433">
        <v>0</v>
      </c>
      <c r="J930" s="1433">
        <v>0</v>
      </c>
      <c r="K930" s="1433">
        <v>0</v>
      </c>
      <c r="L930" s="1433">
        <v>0</v>
      </c>
      <c r="M930" s="1433">
        <v>0</v>
      </c>
      <c r="N930" s="1433">
        <v>0</v>
      </c>
      <c r="O930" s="1433">
        <v>0</v>
      </c>
      <c r="P930" s="1433">
        <v>0</v>
      </c>
      <c r="Q930" s="1433">
        <v>0</v>
      </c>
      <c r="R930" s="1433">
        <v>0</v>
      </c>
      <c r="S930" s="1433">
        <v>0</v>
      </c>
      <c r="T930" s="1433">
        <v>0</v>
      </c>
      <c r="U930" s="1433">
        <v>1</v>
      </c>
      <c r="V930" s="1438">
        <v>1</v>
      </c>
    </row>
    <row r="931" spans="1:22" ht="15" x14ac:dyDescent="0.25">
      <c r="A931" s="1298" t="s">
        <v>809</v>
      </c>
      <c r="B931" s="1290" t="s">
        <v>1118</v>
      </c>
      <c r="C931" s="1290" t="s">
        <v>59</v>
      </c>
      <c r="D931" s="1433">
        <v>0</v>
      </c>
      <c r="E931" s="1433">
        <v>0</v>
      </c>
      <c r="F931" s="1433">
        <v>0</v>
      </c>
      <c r="G931" s="1433">
        <v>0</v>
      </c>
      <c r="H931" s="1433">
        <v>0</v>
      </c>
      <c r="I931" s="1433">
        <v>0</v>
      </c>
      <c r="J931" s="1433">
        <v>0</v>
      </c>
      <c r="K931" s="1433">
        <v>0</v>
      </c>
      <c r="L931" s="1433">
        <v>0</v>
      </c>
      <c r="M931" s="1433">
        <v>0</v>
      </c>
      <c r="N931" s="1433">
        <v>0</v>
      </c>
      <c r="O931" s="1433">
        <v>0</v>
      </c>
      <c r="P931" s="1433">
        <v>0</v>
      </c>
      <c r="Q931" s="1433">
        <v>0</v>
      </c>
      <c r="R931" s="1433">
        <v>0</v>
      </c>
      <c r="S931" s="1433">
        <v>0</v>
      </c>
      <c r="T931" s="1433">
        <v>0</v>
      </c>
      <c r="U931" s="1433">
        <v>310</v>
      </c>
      <c r="V931" s="1438">
        <v>307</v>
      </c>
    </row>
    <row r="932" spans="1:22" ht="15" x14ac:dyDescent="0.25">
      <c r="A932" s="1298" t="s">
        <v>809</v>
      </c>
      <c r="B932" s="1290" t="s">
        <v>1118</v>
      </c>
      <c r="C932" s="1290" t="s">
        <v>754</v>
      </c>
      <c r="D932" s="1433">
        <v>0</v>
      </c>
      <c r="E932" s="1433">
        <v>0</v>
      </c>
      <c r="F932" s="1433">
        <v>0</v>
      </c>
      <c r="G932" s="1433">
        <v>0</v>
      </c>
      <c r="H932" s="1433">
        <v>0</v>
      </c>
      <c r="I932" s="1433">
        <v>0</v>
      </c>
      <c r="J932" s="1433">
        <v>0</v>
      </c>
      <c r="K932" s="1433">
        <v>0</v>
      </c>
      <c r="L932" s="1433">
        <v>0</v>
      </c>
      <c r="M932" s="1433">
        <v>0</v>
      </c>
      <c r="N932" s="1433">
        <v>0</v>
      </c>
      <c r="O932" s="1433">
        <v>0</v>
      </c>
      <c r="P932" s="1433">
        <v>0</v>
      </c>
      <c r="Q932" s="1433">
        <v>0</v>
      </c>
      <c r="R932" s="1433">
        <v>0</v>
      </c>
      <c r="S932" s="1433">
        <v>0</v>
      </c>
      <c r="T932" s="1433">
        <v>0</v>
      </c>
      <c r="U932" s="1433">
        <v>95</v>
      </c>
      <c r="V932" s="1438">
        <v>112</v>
      </c>
    </row>
    <row r="933" spans="1:22" ht="15" x14ac:dyDescent="0.25">
      <c r="A933" s="1298" t="s">
        <v>809</v>
      </c>
      <c r="B933" s="1290" t="s">
        <v>1157</v>
      </c>
      <c r="C933" s="1290" t="s">
        <v>49</v>
      </c>
      <c r="D933" s="1433">
        <v>0</v>
      </c>
      <c r="E933" s="1433">
        <v>0</v>
      </c>
      <c r="F933" s="1433">
        <v>0</v>
      </c>
      <c r="G933" s="1433">
        <v>0</v>
      </c>
      <c r="H933" s="1433">
        <v>0</v>
      </c>
      <c r="I933" s="1433">
        <v>0</v>
      </c>
      <c r="J933" s="1433">
        <v>0</v>
      </c>
      <c r="K933" s="1433">
        <v>0</v>
      </c>
      <c r="L933" s="1433">
        <v>0</v>
      </c>
      <c r="M933" s="1433">
        <v>0</v>
      </c>
      <c r="N933" s="1433">
        <v>0</v>
      </c>
      <c r="O933" s="1433">
        <v>0</v>
      </c>
      <c r="P933" s="1433">
        <v>0</v>
      </c>
      <c r="Q933" s="1433">
        <v>0</v>
      </c>
      <c r="R933" s="1433">
        <v>0</v>
      </c>
      <c r="S933" s="1433">
        <v>0</v>
      </c>
      <c r="T933" s="1433">
        <v>0</v>
      </c>
      <c r="U933" s="1433">
        <v>0</v>
      </c>
      <c r="V933" s="1438">
        <v>44</v>
      </c>
    </row>
    <row r="934" spans="1:22" ht="15" x14ac:dyDescent="0.25">
      <c r="A934" s="1298" t="s">
        <v>809</v>
      </c>
      <c r="B934" s="1290" t="s">
        <v>1157</v>
      </c>
      <c r="C934" s="1290" t="s">
        <v>35</v>
      </c>
      <c r="D934" s="1433">
        <v>0</v>
      </c>
      <c r="E934" s="1433">
        <v>0</v>
      </c>
      <c r="F934" s="1433">
        <v>0</v>
      </c>
      <c r="G934" s="1433">
        <v>0</v>
      </c>
      <c r="H934" s="1433">
        <v>0</v>
      </c>
      <c r="I934" s="1433">
        <v>0</v>
      </c>
      <c r="J934" s="1433">
        <v>0</v>
      </c>
      <c r="K934" s="1433">
        <v>0</v>
      </c>
      <c r="L934" s="1433">
        <v>0</v>
      </c>
      <c r="M934" s="1433">
        <v>0</v>
      </c>
      <c r="N934" s="1433">
        <v>0</v>
      </c>
      <c r="O934" s="1433">
        <v>0</v>
      </c>
      <c r="P934" s="1433">
        <v>0</v>
      </c>
      <c r="Q934" s="1433">
        <v>0</v>
      </c>
      <c r="R934" s="1433">
        <v>0</v>
      </c>
      <c r="S934" s="1433">
        <v>0</v>
      </c>
      <c r="T934" s="1433">
        <v>0</v>
      </c>
      <c r="U934" s="1433">
        <v>0</v>
      </c>
      <c r="V934" s="1438">
        <v>41</v>
      </c>
    </row>
    <row r="935" spans="1:22" ht="15" x14ac:dyDescent="0.25">
      <c r="A935" s="1298" t="s">
        <v>809</v>
      </c>
      <c r="B935" s="1290" t="s">
        <v>1157</v>
      </c>
      <c r="C935" s="1290" t="s">
        <v>36</v>
      </c>
      <c r="D935" s="1433">
        <v>0</v>
      </c>
      <c r="E935" s="1433">
        <v>0</v>
      </c>
      <c r="F935" s="1433">
        <v>0</v>
      </c>
      <c r="G935" s="1433">
        <v>0</v>
      </c>
      <c r="H935" s="1433">
        <v>0</v>
      </c>
      <c r="I935" s="1433">
        <v>0</v>
      </c>
      <c r="J935" s="1433">
        <v>0</v>
      </c>
      <c r="K935" s="1433">
        <v>0</v>
      </c>
      <c r="L935" s="1433">
        <v>0</v>
      </c>
      <c r="M935" s="1433">
        <v>0</v>
      </c>
      <c r="N935" s="1433">
        <v>0</v>
      </c>
      <c r="O935" s="1433">
        <v>0</v>
      </c>
      <c r="P935" s="1433">
        <v>0</v>
      </c>
      <c r="Q935" s="1433">
        <v>0</v>
      </c>
      <c r="R935" s="1433">
        <v>0</v>
      </c>
      <c r="S935" s="1433">
        <v>0</v>
      </c>
      <c r="T935" s="1433">
        <v>0</v>
      </c>
      <c r="U935" s="1433">
        <v>0</v>
      </c>
      <c r="V935" s="1438">
        <v>4</v>
      </c>
    </row>
    <row r="936" spans="1:22" ht="15" x14ac:dyDescent="0.25">
      <c r="A936" s="1298" t="s">
        <v>809</v>
      </c>
      <c r="B936" s="1290" t="s">
        <v>1157</v>
      </c>
      <c r="C936" s="1290" t="s">
        <v>37</v>
      </c>
      <c r="D936" s="1433">
        <v>0</v>
      </c>
      <c r="E936" s="1433">
        <v>0</v>
      </c>
      <c r="F936" s="1433">
        <v>0</v>
      </c>
      <c r="G936" s="1433">
        <v>0</v>
      </c>
      <c r="H936" s="1433">
        <v>0</v>
      </c>
      <c r="I936" s="1433">
        <v>0</v>
      </c>
      <c r="J936" s="1433">
        <v>0</v>
      </c>
      <c r="K936" s="1433">
        <v>0</v>
      </c>
      <c r="L936" s="1433">
        <v>0</v>
      </c>
      <c r="M936" s="1433">
        <v>0</v>
      </c>
      <c r="N936" s="1433">
        <v>0</v>
      </c>
      <c r="O936" s="1433">
        <v>0</v>
      </c>
      <c r="P936" s="1433">
        <v>0</v>
      </c>
      <c r="Q936" s="1433">
        <v>0</v>
      </c>
      <c r="R936" s="1433">
        <v>0</v>
      </c>
      <c r="S936" s="1433">
        <v>0</v>
      </c>
      <c r="T936" s="1433">
        <v>0</v>
      </c>
      <c r="U936" s="1433">
        <v>0</v>
      </c>
      <c r="V936" s="1438">
        <v>8</v>
      </c>
    </row>
    <row r="937" spans="1:22" ht="15" x14ac:dyDescent="0.25">
      <c r="A937" s="1298" t="s">
        <v>809</v>
      </c>
      <c r="B937" s="1290" t="s">
        <v>1157</v>
      </c>
      <c r="C937" s="1290" t="s">
        <v>39</v>
      </c>
      <c r="D937" s="1433">
        <v>0</v>
      </c>
      <c r="E937" s="1433">
        <v>0</v>
      </c>
      <c r="F937" s="1433">
        <v>0</v>
      </c>
      <c r="G937" s="1433">
        <v>0</v>
      </c>
      <c r="H937" s="1433">
        <v>0</v>
      </c>
      <c r="I937" s="1433">
        <v>0</v>
      </c>
      <c r="J937" s="1433">
        <v>0</v>
      </c>
      <c r="K937" s="1433">
        <v>0</v>
      </c>
      <c r="L937" s="1433">
        <v>0</v>
      </c>
      <c r="M937" s="1433">
        <v>0</v>
      </c>
      <c r="N937" s="1433">
        <v>0</v>
      </c>
      <c r="O937" s="1433">
        <v>0</v>
      </c>
      <c r="P937" s="1433">
        <v>0</v>
      </c>
      <c r="Q937" s="1433">
        <v>0</v>
      </c>
      <c r="R937" s="1433">
        <v>0</v>
      </c>
      <c r="S937" s="1433">
        <v>0</v>
      </c>
      <c r="T937" s="1433">
        <v>0</v>
      </c>
      <c r="U937" s="1433">
        <v>0</v>
      </c>
      <c r="V937" s="1438">
        <v>1</v>
      </c>
    </row>
    <row r="938" spans="1:22" ht="15" x14ac:dyDescent="0.25">
      <c r="A938" s="1298" t="s">
        <v>809</v>
      </c>
      <c r="B938" s="1290" t="s">
        <v>1157</v>
      </c>
      <c r="C938" s="1290" t="s">
        <v>40</v>
      </c>
      <c r="D938" s="1433">
        <v>0</v>
      </c>
      <c r="E938" s="1433">
        <v>0</v>
      </c>
      <c r="F938" s="1433">
        <v>0</v>
      </c>
      <c r="G938" s="1433">
        <v>0</v>
      </c>
      <c r="H938" s="1433">
        <v>0</v>
      </c>
      <c r="I938" s="1433">
        <v>0</v>
      </c>
      <c r="J938" s="1433">
        <v>0</v>
      </c>
      <c r="K938" s="1433">
        <v>0</v>
      </c>
      <c r="L938" s="1433">
        <v>0</v>
      </c>
      <c r="M938" s="1433">
        <v>0</v>
      </c>
      <c r="N938" s="1433">
        <v>0</v>
      </c>
      <c r="O938" s="1433">
        <v>0</v>
      </c>
      <c r="P938" s="1433">
        <v>0</v>
      </c>
      <c r="Q938" s="1433">
        <v>0</v>
      </c>
      <c r="R938" s="1433">
        <v>0</v>
      </c>
      <c r="S938" s="1433">
        <v>0</v>
      </c>
      <c r="T938" s="1433">
        <v>0</v>
      </c>
      <c r="U938" s="1433">
        <v>0</v>
      </c>
      <c r="V938" s="1438">
        <v>1</v>
      </c>
    </row>
    <row r="939" spans="1:22" ht="15" x14ac:dyDescent="0.25">
      <c r="A939" s="1298" t="s">
        <v>809</v>
      </c>
      <c r="B939" s="1290" t="s">
        <v>1157</v>
      </c>
      <c r="C939" s="1290" t="s">
        <v>59</v>
      </c>
      <c r="D939" s="1433">
        <v>0</v>
      </c>
      <c r="E939" s="1433">
        <v>0</v>
      </c>
      <c r="F939" s="1433">
        <v>0</v>
      </c>
      <c r="G939" s="1433">
        <v>0</v>
      </c>
      <c r="H939" s="1433">
        <v>0</v>
      </c>
      <c r="I939" s="1433">
        <v>0</v>
      </c>
      <c r="J939" s="1433">
        <v>0</v>
      </c>
      <c r="K939" s="1433">
        <v>0</v>
      </c>
      <c r="L939" s="1433">
        <v>0</v>
      </c>
      <c r="M939" s="1433">
        <v>0</v>
      </c>
      <c r="N939" s="1433">
        <v>0</v>
      </c>
      <c r="O939" s="1433">
        <v>0</v>
      </c>
      <c r="P939" s="1433">
        <v>0</v>
      </c>
      <c r="Q939" s="1433">
        <v>0</v>
      </c>
      <c r="R939" s="1433">
        <v>0</v>
      </c>
      <c r="S939" s="1433">
        <v>0</v>
      </c>
      <c r="T939" s="1433">
        <v>0</v>
      </c>
      <c r="U939" s="1433">
        <v>0</v>
      </c>
      <c r="V939" s="1438">
        <v>99</v>
      </c>
    </row>
    <row r="940" spans="1:22" ht="15" x14ac:dyDescent="0.25">
      <c r="A940" s="1298" t="s">
        <v>809</v>
      </c>
      <c r="B940" s="1290" t="s">
        <v>1157</v>
      </c>
      <c r="C940" s="1290" t="s">
        <v>754</v>
      </c>
      <c r="D940" s="1433">
        <v>0</v>
      </c>
      <c r="E940" s="1433">
        <v>0</v>
      </c>
      <c r="F940" s="1433">
        <v>0</v>
      </c>
      <c r="G940" s="1433">
        <v>0</v>
      </c>
      <c r="H940" s="1433">
        <v>0</v>
      </c>
      <c r="I940" s="1433">
        <v>0</v>
      </c>
      <c r="J940" s="1433">
        <v>0</v>
      </c>
      <c r="K940" s="1433">
        <v>0</v>
      </c>
      <c r="L940" s="1433">
        <v>0</v>
      </c>
      <c r="M940" s="1433">
        <v>0</v>
      </c>
      <c r="N940" s="1433">
        <v>0</v>
      </c>
      <c r="O940" s="1433">
        <v>0</v>
      </c>
      <c r="P940" s="1433">
        <v>0</v>
      </c>
      <c r="Q940" s="1433">
        <v>0</v>
      </c>
      <c r="R940" s="1433">
        <v>0</v>
      </c>
      <c r="S940" s="1433">
        <v>0</v>
      </c>
      <c r="T940" s="1433">
        <v>0</v>
      </c>
      <c r="U940" s="1433">
        <v>0</v>
      </c>
      <c r="V940" s="1438">
        <v>55</v>
      </c>
    </row>
    <row r="941" spans="1:22" ht="15" x14ac:dyDescent="0.25">
      <c r="A941" s="1298" t="s">
        <v>809</v>
      </c>
      <c r="B941" s="1290" t="s">
        <v>868</v>
      </c>
      <c r="C941" s="1290" t="s">
        <v>49</v>
      </c>
      <c r="D941" s="1433">
        <v>0</v>
      </c>
      <c r="E941" s="1433">
        <v>60</v>
      </c>
      <c r="F941" s="1433">
        <v>53</v>
      </c>
      <c r="G941" s="1433">
        <v>54</v>
      </c>
      <c r="H941" s="1433">
        <v>54</v>
      </c>
      <c r="I941" s="1433">
        <v>54</v>
      </c>
      <c r="J941" s="1433">
        <v>62</v>
      </c>
      <c r="K941" s="1433">
        <v>75</v>
      </c>
      <c r="L941" s="1433">
        <v>79</v>
      </c>
      <c r="M941" s="1433">
        <v>90</v>
      </c>
      <c r="N941" s="1433">
        <v>105</v>
      </c>
      <c r="O941" s="1433">
        <v>0</v>
      </c>
      <c r="P941" s="1433">
        <v>0</v>
      </c>
      <c r="Q941" s="1433">
        <v>0</v>
      </c>
      <c r="R941" s="1433">
        <v>0</v>
      </c>
      <c r="S941" s="1433">
        <v>0</v>
      </c>
      <c r="T941" s="1433">
        <v>0</v>
      </c>
      <c r="U941" s="1433">
        <v>0</v>
      </c>
      <c r="V941" s="1438">
        <v>0</v>
      </c>
    </row>
    <row r="942" spans="1:22" ht="15" x14ac:dyDescent="0.25">
      <c r="A942" s="1298" t="s">
        <v>809</v>
      </c>
      <c r="B942" s="1290" t="s">
        <v>868</v>
      </c>
      <c r="C942" s="1290" t="s">
        <v>35</v>
      </c>
      <c r="D942" s="1433">
        <v>120</v>
      </c>
      <c r="E942" s="1433">
        <v>24</v>
      </c>
      <c r="F942" s="1433">
        <v>24</v>
      </c>
      <c r="G942" s="1433">
        <v>30</v>
      </c>
      <c r="H942" s="1433">
        <v>40</v>
      </c>
      <c r="I942" s="1433">
        <v>61</v>
      </c>
      <c r="J942" s="1433">
        <v>67</v>
      </c>
      <c r="K942" s="1433">
        <v>63</v>
      </c>
      <c r="L942" s="1433">
        <v>69</v>
      </c>
      <c r="M942" s="1433">
        <v>64</v>
      </c>
      <c r="N942" s="1433">
        <v>56</v>
      </c>
      <c r="O942" s="1433">
        <v>0</v>
      </c>
      <c r="P942" s="1433">
        <v>0</v>
      </c>
      <c r="Q942" s="1433">
        <v>0</v>
      </c>
      <c r="R942" s="1433">
        <v>0</v>
      </c>
      <c r="S942" s="1433">
        <v>0</v>
      </c>
      <c r="T942" s="1433">
        <v>0</v>
      </c>
      <c r="U942" s="1433">
        <v>0</v>
      </c>
      <c r="V942" s="1438">
        <v>0</v>
      </c>
    </row>
    <row r="943" spans="1:22" ht="15" x14ac:dyDescent="0.25">
      <c r="A943" s="1298" t="s">
        <v>809</v>
      </c>
      <c r="B943" s="1290" t="s">
        <v>868</v>
      </c>
      <c r="C943" s="1290" t="s">
        <v>36</v>
      </c>
      <c r="D943" s="1433">
        <v>5</v>
      </c>
      <c r="E943" s="1433">
        <v>5</v>
      </c>
      <c r="F943" s="1433">
        <v>4</v>
      </c>
      <c r="G943" s="1433">
        <v>3</v>
      </c>
      <c r="H943" s="1433">
        <v>3</v>
      </c>
      <c r="I943" s="1433">
        <v>1</v>
      </c>
      <c r="J943" s="1433">
        <v>1</v>
      </c>
      <c r="K943" s="1433">
        <v>1</v>
      </c>
      <c r="L943" s="1433">
        <v>1</v>
      </c>
      <c r="M943" s="1433">
        <v>1</v>
      </c>
      <c r="N943" s="1433">
        <v>1</v>
      </c>
      <c r="O943" s="1433">
        <v>0</v>
      </c>
      <c r="P943" s="1433">
        <v>0</v>
      </c>
      <c r="Q943" s="1433">
        <v>0</v>
      </c>
      <c r="R943" s="1433">
        <v>0</v>
      </c>
      <c r="S943" s="1433">
        <v>0</v>
      </c>
      <c r="T943" s="1433">
        <v>0</v>
      </c>
      <c r="U943" s="1433">
        <v>0</v>
      </c>
      <c r="V943" s="1438">
        <v>0</v>
      </c>
    </row>
    <row r="944" spans="1:22" ht="15" x14ac:dyDescent="0.25">
      <c r="A944" s="1298" t="s">
        <v>809</v>
      </c>
      <c r="B944" s="1290" t="s">
        <v>868</v>
      </c>
      <c r="C944" s="1290" t="s">
        <v>37</v>
      </c>
      <c r="D944" s="1433">
        <v>10</v>
      </c>
      <c r="E944" s="1433">
        <v>10</v>
      </c>
      <c r="F944" s="1433">
        <v>10</v>
      </c>
      <c r="G944" s="1433">
        <v>6</v>
      </c>
      <c r="H944" s="1433">
        <v>8</v>
      </c>
      <c r="I944" s="1433">
        <v>10</v>
      </c>
      <c r="J944" s="1433">
        <v>15</v>
      </c>
      <c r="K944" s="1433">
        <v>15</v>
      </c>
      <c r="L944" s="1433">
        <v>16</v>
      </c>
      <c r="M944" s="1433">
        <v>11</v>
      </c>
      <c r="N944" s="1433">
        <v>11</v>
      </c>
      <c r="O944" s="1433">
        <v>0</v>
      </c>
      <c r="P944" s="1433">
        <v>0</v>
      </c>
      <c r="Q944" s="1433">
        <v>0</v>
      </c>
      <c r="R944" s="1433">
        <v>0</v>
      </c>
      <c r="S944" s="1433">
        <v>0</v>
      </c>
      <c r="T944" s="1433">
        <v>0</v>
      </c>
      <c r="U944" s="1433">
        <v>0</v>
      </c>
      <c r="V944" s="1438">
        <v>0</v>
      </c>
    </row>
    <row r="945" spans="1:22" ht="15" x14ac:dyDescent="0.25">
      <c r="A945" s="1298" t="s">
        <v>809</v>
      </c>
      <c r="B945" s="1290" t="s">
        <v>868</v>
      </c>
      <c r="C945" s="1290" t="s">
        <v>38</v>
      </c>
      <c r="D945" s="1433">
        <v>7</v>
      </c>
      <c r="E945" s="1433">
        <v>7</v>
      </c>
      <c r="F945" s="1433">
        <v>6</v>
      </c>
      <c r="G945" s="1433">
        <v>6</v>
      </c>
      <c r="H945" s="1433">
        <v>6</v>
      </c>
      <c r="I945" s="1433">
        <v>7</v>
      </c>
      <c r="J945" s="1433">
        <v>5</v>
      </c>
      <c r="K945" s="1433">
        <v>6</v>
      </c>
      <c r="L945" s="1433">
        <v>5</v>
      </c>
      <c r="M945" s="1433">
        <v>4</v>
      </c>
      <c r="N945" s="1433">
        <v>4</v>
      </c>
      <c r="O945" s="1433">
        <v>0</v>
      </c>
      <c r="P945" s="1433">
        <v>0</v>
      </c>
      <c r="Q945" s="1433">
        <v>0</v>
      </c>
      <c r="R945" s="1433">
        <v>0</v>
      </c>
      <c r="S945" s="1433">
        <v>0</v>
      </c>
      <c r="T945" s="1433">
        <v>0</v>
      </c>
      <c r="U945" s="1433">
        <v>0</v>
      </c>
      <c r="V945" s="1438">
        <v>0</v>
      </c>
    </row>
    <row r="946" spans="1:22" ht="15" x14ac:dyDescent="0.25">
      <c r="A946" s="1298" t="s">
        <v>809</v>
      </c>
      <c r="B946" s="1290" t="s">
        <v>868</v>
      </c>
      <c r="C946" s="1290" t="s">
        <v>39</v>
      </c>
      <c r="D946" s="1433">
        <v>1</v>
      </c>
      <c r="E946" s="1433">
        <v>1</v>
      </c>
      <c r="F946" s="1433">
        <v>0</v>
      </c>
      <c r="G946" s="1433">
        <v>0</v>
      </c>
      <c r="H946" s="1433">
        <v>1</v>
      </c>
      <c r="I946" s="1433">
        <v>1</v>
      </c>
      <c r="J946" s="1433">
        <v>1</v>
      </c>
      <c r="K946" s="1433">
        <v>1</v>
      </c>
      <c r="L946" s="1433">
        <v>1</v>
      </c>
      <c r="M946" s="1433">
        <v>1</v>
      </c>
      <c r="N946" s="1433">
        <v>1</v>
      </c>
      <c r="O946" s="1433">
        <v>0</v>
      </c>
      <c r="P946" s="1433">
        <v>0</v>
      </c>
      <c r="Q946" s="1433">
        <v>0</v>
      </c>
      <c r="R946" s="1433">
        <v>0</v>
      </c>
      <c r="S946" s="1433">
        <v>0</v>
      </c>
      <c r="T946" s="1433">
        <v>0</v>
      </c>
      <c r="U946" s="1433">
        <v>0</v>
      </c>
      <c r="V946" s="1438">
        <v>0</v>
      </c>
    </row>
    <row r="947" spans="1:22" ht="15" x14ac:dyDescent="0.25">
      <c r="A947" s="1298" t="s">
        <v>809</v>
      </c>
      <c r="B947" s="1290" t="s">
        <v>868</v>
      </c>
      <c r="C947" s="1290" t="s">
        <v>40</v>
      </c>
      <c r="D947" s="1433">
        <v>0</v>
      </c>
      <c r="E947" s="1433">
        <v>0</v>
      </c>
      <c r="F947" s="1433">
        <v>0</v>
      </c>
      <c r="G947" s="1433">
        <v>0</v>
      </c>
      <c r="H947" s="1433">
        <v>1</v>
      </c>
      <c r="I947" s="1433">
        <v>2</v>
      </c>
      <c r="J947" s="1433">
        <v>2</v>
      </c>
      <c r="K947" s="1433">
        <v>2</v>
      </c>
      <c r="L947" s="1433">
        <v>1</v>
      </c>
      <c r="M947" s="1433">
        <v>1</v>
      </c>
      <c r="N947" s="1433">
        <v>1</v>
      </c>
      <c r="O947" s="1433">
        <v>0</v>
      </c>
      <c r="P947" s="1433">
        <v>0</v>
      </c>
      <c r="Q947" s="1433">
        <v>0</v>
      </c>
      <c r="R947" s="1433">
        <v>0</v>
      </c>
      <c r="S947" s="1433">
        <v>0</v>
      </c>
      <c r="T947" s="1433">
        <v>0</v>
      </c>
      <c r="U947" s="1433">
        <v>0</v>
      </c>
      <c r="V947" s="1438">
        <v>0</v>
      </c>
    </row>
    <row r="948" spans="1:22" ht="15" x14ac:dyDescent="0.25">
      <c r="A948" s="1298" t="s">
        <v>809</v>
      </c>
      <c r="B948" s="1290" t="s">
        <v>868</v>
      </c>
      <c r="C948" s="1290" t="s">
        <v>59</v>
      </c>
      <c r="D948" s="1433">
        <v>143</v>
      </c>
      <c r="E948" s="1433">
        <v>107</v>
      </c>
      <c r="F948" s="1433">
        <v>97</v>
      </c>
      <c r="G948" s="1433">
        <v>99</v>
      </c>
      <c r="H948" s="1433">
        <v>113</v>
      </c>
      <c r="I948" s="1433">
        <v>136</v>
      </c>
      <c r="J948" s="1433">
        <v>153</v>
      </c>
      <c r="K948" s="1433">
        <v>163</v>
      </c>
      <c r="L948" s="1433">
        <v>172</v>
      </c>
      <c r="M948" s="1433">
        <v>172</v>
      </c>
      <c r="N948" s="1433">
        <v>179</v>
      </c>
      <c r="O948" s="1433">
        <v>0</v>
      </c>
      <c r="P948" s="1433">
        <v>0</v>
      </c>
      <c r="Q948" s="1433">
        <v>0</v>
      </c>
      <c r="R948" s="1433">
        <v>0</v>
      </c>
      <c r="S948" s="1433">
        <v>0</v>
      </c>
      <c r="T948" s="1433">
        <v>0</v>
      </c>
      <c r="U948" s="1433">
        <v>0</v>
      </c>
      <c r="V948" s="1438">
        <v>0</v>
      </c>
    </row>
    <row r="949" spans="1:22" ht="15" x14ac:dyDescent="0.25">
      <c r="A949" s="1298" t="s">
        <v>809</v>
      </c>
      <c r="B949" s="1290" t="s">
        <v>868</v>
      </c>
      <c r="C949" s="1290" t="s">
        <v>754</v>
      </c>
      <c r="D949" s="1433">
        <v>143</v>
      </c>
      <c r="E949" s="1433">
        <v>47</v>
      </c>
      <c r="F949" s="1433">
        <v>44</v>
      </c>
      <c r="G949" s="1433">
        <v>45</v>
      </c>
      <c r="H949" s="1433">
        <v>59</v>
      </c>
      <c r="I949" s="1433">
        <v>82</v>
      </c>
      <c r="J949" s="1433">
        <v>91</v>
      </c>
      <c r="K949" s="1433">
        <v>88</v>
      </c>
      <c r="L949" s="1433">
        <v>93</v>
      </c>
      <c r="M949" s="1433">
        <v>82</v>
      </c>
      <c r="N949" s="1433">
        <v>74</v>
      </c>
      <c r="O949" s="1433">
        <v>0</v>
      </c>
      <c r="P949" s="1433">
        <v>0</v>
      </c>
      <c r="Q949" s="1433">
        <v>0</v>
      </c>
      <c r="R949" s="1433">
        <v>0</v>
      </c>
      <c r="S949" s="1433">
        <v>0</v>
      </c>
      <c r="T949" s="1433">
        <v>0</v>
      </c>
      <c r="U949" s="1433">
        <v>0</v>
      </c>
      <c r="V949" s="1438">
        <v>0</v>
      </c>
    </row>
    <row r="950" spans="1:22" ht="15" x14ac:dyDescent="0.25">
      <c r="A950" s="1298" t="s">
        <v>809</v>
      </c>
      <c r="B950" s="1290" t="s">
        <v>869</v>
      </c>
      <c r="C950" s="1290" t="s">
        <v>49</v>
      </c>
      <c r="D950" s="1433">
        <v>0</v>
      </c>
      <c r="E950" s="1433">
        <v>0</v>
      </c>
      <c r="F950" s="1433">
        <v>3</v>
      </c>
      <c r="G950" s="1433">
        <v>6</v>
      </c>
      <c r="H950" s="1433">
        <v>0</v>
      </c>
      <c r="I950" s="1433">
        <v>0</v>
      </c>
      <c r="J950" s="1433">
        <v>0</v>
      </c>
      <c r="K950" s="1433">
        <v>0</v>
      </c>
      <c r="L950" s="1433">
        <v>0</v>
      </c>
      <c r="M950" s="1433">
        <v>86</v>
      </c>
      <c r="N950" s="1433">
        <v>68</v>
      </c>
      <c r="O950" s="1433">
        <v>70</v>
      </c>
      <c r="P950" s="1433">
        <v>69</v>
      </c>
      <c r="Q950" s="1433">
        <v>62</v>
      </c>
      <c r="R950" s="1433">
        <v>68</v>
      </c>
      <c r="S950" s="1433">
        <v>65</v>
      </c>
      <c r="T950" s="1433">
        <v>60</v>
      </c>
      <c r="U950" s="1433">
        <v>60</v>
      </c>
      <c r="V950" s="1438">
        <v>59</v>
      </c>
    </row>
    <row r="951" spans="1:22" ht="15" x14ac:dyDescent="0.25">
      <c r="A951" s="1298" t="s">
        <v>809</v>
      </c>
      <c r="B951" s="1290" t="s">
        <v>869</v>
      </c>
      <c r="C951" s="1290" t="s">
        <v>35</v>
      </c>
      <c r="D951" s="1433">
        <v>53</v>
      </c>
      <c r="E951" s="1433">
        <v>66</v>
      </c>
      <c r="F951" s="1433">
        <v>63</v>
      </c>
      <c r="G951" s="1433">
        <v>55</v>
      </c>
      <c r="H951" s="1433">
        <v>0</v>
      </c>
      <c r="I951" s="1433">
        <v>0</v>
      </c>
      <c r="J951" s="1433">
        <v>0</v>
      </c>
      <c r="K951" s="1433">
        <v>0</v>
      </c>
      <c r="L951" s="1433">
        <v>0</v>
      </c>
      <c r="M951" s="1433">
        <v>10</v>
      </c>
      <c r="N951" s="1433">
        <v>9</v>
      </c>
      <c r="O951" s="1433">
        <v>11</v>
      </c>
      <c r="P951" s="1433">
        <v>13</v>
      </c>
      <c r="Q951" s="1433">
        <v>11</v>
      </c>
      <c r="R951" s="1433">
        <v>6</v>
      </c>
      <c r="S951" s="1433">
        <v>5</v>
      </c>
      <c r="T951" s="1433">
        <v>5</v>
      </c>
      <c r="U951" s="1433">
        <v>4</v>
      </c>
      <c r="V951" s="1438">
        <v>7</v>
      </c>
    </row>
    <row r="952" spans="1:22" ht="15" x14ac:dyDescent="0.25">
      <c r="A952" s="1298" t="s">
        <v>809</v>
      </c>
      <c r="B952" s="1290" t="s">
        <v>869</v>
      </c>
      <c r="C952" s="1290" t="s">
        <v>36</v>
      </c>
      <c r="D952" s="1433">
        <v>1</v>
      </c>
      <c r="E952" s="1433">
        <v>1</v>
      </c>
      <c r="F952" s="1433">
        <v>3</v>
      </c>
      <c r="G952" s="1433">
        <v>4</v>
      </c>
      <c r="H952" s="1433">
        <v>0</v>
      </c>
      <c r="I952" s="1433">
        <v>0</v>
      </c>
      <c r="J952" s="1433">
        <v>0</v>
      </c>
      <c r="K952" s="1433">
        <v>0</v>
      </c>
      <c r="L952" s="1433">
        <v>0</v>
      </c>
      <c r="M952" s="1433">
        <v>0</v>
      </c>
      <c r="N952" s="1433">
        <v>0</v>
      </c>
      <c r="O952" s="1433">
        <v>0</v>
      </c>
      <c r="P952" s="1433">
        <v>0</v>
      </c>
      <c r="Q952" s="1433">
        <v>0</v>
      </c>
      <c r="R952" s="1433">
        <v>0</v>
      </c>
      <c r="S952" s="1433">
        <v>0</v>
      </c>
      <c r="T952" s="1433">
        <v>0</v>
      </c>
      <c r="U952" s="1433">
        <v>0</v>
      </c>
      <c r="V952" s="1438">
        <v>0</v>
      </c>
    </row>
    <row r="953" spans="1:22" ht="15" x14ac:dyDescent="0.25">
      <c r="A953" s="1298" t="s">
        <v>809</v>
      </c>
      <c r="B953" s="1290" t="s">
        <v>869</v>
      </c>
      <c r="C953" s="1290" t="s">
        <v>37</v>
      </c>
      <c r="D953" s="1433">
        <v>10</v>
      </c>
      <c r="E953" s="1433">
        <v>10</v>
      </c>
      <c r="F953" s="1433">
        <v>10</v>
      </c>
      <c r="G953" s="1433">
        <v>10</v>
      </c>
      <c r="H953" s="1433">
        <v>0</v>
      </c>
      <c r="I953" s="1433">
        <v>0</v>
      </c>
      <c r="J953" s="1433">
        <v>0</v>
      </c>
      <c r="K953" s="1433">
        <v>0</v>
      </c>
      <c r="L953" s="1433">
        <v>0</v>
      </c>
      <c r="M953" s="1433">
        <v>1</v>
      </c>
      <c r="N953" s="1433">
        <v>1</v>
      </c>
      <c r="O953" s="1433">
        <v>1</v>
      </c>
      <c r="P953" s="1433">
        <v>3</v>
      </c>
      <c r="Q953" s="1433">
        <v>3</v>
      </c>
      <c r="R953" s="1433">
        <v>3</v>
      </c>
      <c r="S953" s="1433">
        <v>3</v>
      </c>
      <c r="T953" s="1433">
        <v>3</v>
      </c>
      <c r="U953" s="1433">
        <v>3</v>
      </c>
      <c r="V953" s="1438">
        <v>3</v>
      </c>
    </row>
    <row r="954" spans="1:22" ht="15" x14ac:dyDescent="0.25">
      <c r="A954" s="1298" t="s">
        <v>809</v>
      </c>
      <c r="B954" s="1290" t="s">
        <v>869</v>
      </c>
      <c r="C954" s="1290" t="s">
        <v>38</v>
      </c>
      <c r="D954" s="1433">
        <v>6</v>
      </c>
      <c r="E954" s="1433">
        <v>6</v>
      </c>
      <c r="F954" s="1433">
        <v>9</v>
      </c>
      <c r="G954" s="1433">
        <v>7</v>
      </c>
      <c r="H954" s="1433">
        <v>0</v>
      </c>
      <c r="I954" s="1433">
        <v>0</v>
      </c>
      <c r="J954" s="1433">
        <v>0</v>
      </c>
      <c r="K954" s="1433">
        <v>0</v>
      </c>
      <c r="L954" s="1433">
        <v>0</v>
      </c>
      <c r="M954" s="1433">
        <v>3</v>
      </c>
      <c r="N954" s="1433">
        <v>3</v>
      </c>
      <c r="O954" s="1433">
        <v>3</v>
      </c>
      <c r="P954" s="1433">
        <v>2</v>
      </c>
      <c r="Q954" s="1433">
        <v>2</v>
      </c>
      <c r="R954" s="1433">
        <v>2</v>
      </c>
      <c r="S954" s="1433">
        <v>1</v>
      </c>
      <c r="T954" s="1433">
        <v>1</v>
      </c>
      <c r="U954" s="1433">
        <v>1</v>
      </c>
      <c r="V954" s="1438">
        <v>0</v>
      </c>
    </row>
    <row r="955" spans="1:22" ht="15" x14ac:dyDescent="0.25">
      <c r="A955" s="1298" t="s">
        <v>809</v>
      </c>
      <c r="B955" s="1290" t="s">
        <v>869</v>
      </c>
      <c r="C955" s="1290" t="s">
        <v>39</v>
      </c>
      <c r="D955" s="1433">
        <v>1</v>
      </c>
      <c r="E955" s="1433">
        <v>1</v>
      </c>
      <c r="F955" s="1433">
        <v>2</v>
      </c>
      <c r="G955" s="1433">
        <v>2</v>
      </c>
      <c r="H955" s="1433">
        <v>0</v>
      </c>
      <c r="I955" s="1433">
        <v>0</v>
      </c>
      <c r="J955" s="1433">
        <v>0</v>
      </c>
      <c r="K955" s="1433">
        <v>0</v>
      </c>
      <c r="L955" s="1433">
        <v>0</v>
      </c>
      <c r="M955" s="1433">
        <v>1</v>
      </c>
      <c r="N955" s="1433">
        <v>1</v>
      </c>
      <c r="O955" s="1433">
        <v>1</v>
      </c>
      <c r="P955" s="1433">
        <v>0</v>
      </c>
      <c r="Q955" s="1433">
        <v>0</v>
      </c>
      <c r="R955" s="1433">
        <v>0</v>
      </c>
      <c r="S955" s="1433">
        <v>0</v>
      </c>
      <c r="T955" s="1433">
        <v>0</v>
      </c>
      <c r="U955" s="1433">
        <v>0</v>
      </c>
      <c r="V955" s="1438">
        <v>0</v>
      </c>
    </row>
    <row r="956" spans="1:22" ht="15" x14ac:dyDescent="0.25">
      <c r="A956" s="1298" t="s">
        <v>809</v>
      </c>
      <c r="B956" s="1290" t="s">
        <v>869</v>
      </c>
      <c r="C956" s="1290" t="s">
        <v>40</v>
      </c>
      <c r="D956" s="1433">
        <v>1</v>
      </c>
      <c r="E956" s="1433">
        <v>2</v>
      </c>
      <c r="F956" s="1433">
        <v>2</v>
      </c>
      <c r="G956" s="1433">
        <v>2</v>
      </c>
      <c r="H956" s="1433">
        <v>0</v>
      </c>
      <c r="I956" s="1433">
        <v>0</v>
      </c>
      <c r="J956" s="1433">
        <v>0</v>
      </c>
      <c r="K956" s="1433">
        <v>0</v>
      </c>
      <c r="L956" s="1433">
        <v>0</v>
      </c>
      <c r="M956" s="1433">
        <v>0</v>
      </c>
      <c r="N956" s="1433">
        <v>0</v>
      </c>
      <c r="O956" s="1433">
        <v>0</v>
      </c>
      <c r="P956" s="1433">
        <v>0</v>
      </c>
      <c r="Q956" s="1433">
        <v>0</v>
      </c>
      <c r="R956" s="1433">
        <v>0</v>
      </c>
      <c r="S956" s="1433">
        <v>0</v>
      </c>
      <c r="T956" s="1433">
        <v>0</v>
      </c>
      <c r="U956" s="1433">
        <v>0</v>
      </c>
      <c r="V956" s="1438">
        <v>0</v>
      </c>
    </row>
    <row r="957" spans="1:22" ht="15" x14ac:dyDescent="0.25">
      <c r="A957" s="1298" t="s">
        <v>809</v>
      </c>
      <c r="B957" s="1290" t="s">
        <v>869</v>
      </c>
      <c r="C957" s="1290" t="s">
        <v>59</v>
      </c>
      <c r="D957" s="1433">
        <v>72</v>
      </c>
      <c r="E957" s="1433">
        <v>86</v>
      </c>
      <c r="F957" s="1433">
        <v>92</v>
      </c>
      <c r="G957" s="1433">
        <v>86</v>
      </c>
      <c r="H957" s="1433">
        <v>0</v>
      </c>
      <c r="I957" s="1433">
        <v>0</v>
      </c>
      <c r="J957" s="1433">
        <v>0</v>
      </c>
      <c r="K957" s="1433">
        <v>0</v>
      </c>
      <c r="L957" s="1433">
        <v>0</v>
      </c>
      <c r="M957" s="1433">
        <v>101</v>
      </c>
      <c r="N957" s="1433">
        <v>82</v>
      </c>
      <c r="O957" s="1433">
        <v>86</v>
      </c>
      <c r="P957" s="1433">
        <v>87</v>
      </c>
      <c r="Q957" s="1433">
        <v>78</v>
      </c>
      <c r="R957" s="1433">
        <v>79</v>
      </c>
      <c r="S957" s="1433">
        <v>74</v>
      </c>
      <c r="T957" s="1433">
        <v>69</v>
      </c>
      <c r="U957" s="1433">
        <v>68</v>
      </c>
      <c r="V957" s="1438">
        <v>69</v>
      </c>
    </row>
    <row r="958" spans="1:22" ht="15" x14ac:dyDescent="0.25">
      <c r="A958" s="1298" t="s">
        <v>809</v>
      </c>
      <c r="B958" s="1290" t="s">
        <v>869</v>
      </c>
      <c r="C958" s="1290" t="s">
        <v>754</v>
      </c>
      <c r="D958" s="1433">
        <v>72</v>
      </c>
      <c r="E958" s="1433">
        <v>86</v>
      </c>
      <c r="F958" s="1433">
        <v>89</v>
      </c>
      <c r="G958" s="1433">
        <v>80</v>
      </c>
      <c r="H958" s="1433">
        <v>0</v>
      </c>
      <c r="I958" s="1433">
        <v>0</v>
      </c>
      <c r="J958" s="1433">
        <v>0</v>
      </c>
      <c r="K958" s="1433">
        <v>0</v>
      </c>
      <c r="L958" s="1433">
        <v>0</v>
      </c>
      <c r="M958" s="1433">
        <v>15</v>
      </c>
      <c r="N958" s="1433">
        <v>14</v>
      </c>
      <c r="O958" s="1433">
        <v>16</v>
      </c>
      <c r="P958" s="1433">
        <v>18</v>
      </c>
      <c r="Q958" s="1433">
        <v>16</v>
      </c>
      <c r="R958" s="1433">
        <v>11</v>
      </c>
      <c r="S958" s="1433">
        <v>9</v>
      </c>
      <c r="T958" s="1433">
        <v>9</v>
      </c>
      <c r="U958" s="1433">
        <v>8</v>
      </c>
      <c r="V958" s="1438">
        <v>10</v>
      </c>
    </row>
    <row r="959" spans="1:22" ht="15" x14ac:dyDescent="0.25">
      <c r="A959" s="1298" t="s">
        <v>809</v>
      </c>
      <c r="B959" s="1290" t="s">
        <v>870</v>
      </c>
      <c r="C959" s="1290" t="s">
        <v>49</v>
      </c>
      <c r="D959" s="1433">
        <v>0</v>
      </c>
      <c r="E959" s="1433">
        <v>101</v>
      </c>
      <c r="F959" s="1433">
        <v>102</v>
      </c>
      <c r="G959" s="1433">
        <v>71</v>
      </c>
      <c r="H959" s="1433">
        <v>73</v>
      </c>
      <c r="I959" s="1433">
        <v>77</v>
      </c>
      <c r="J959" s="1433">
        <v>84</v>
      </c>
      <c r="K959" s="1433">
        <v>0</v>
      </c>
      <c r="L959" s="1433">
        <v>0</v>
      </c>
      <c r="M959" s="1433">
        <v>0</v>
      </c>
      <c r="N959" s="1433">
        <v>0</v>
      </c>
      <c r="O959" s="1433">
        <v>0</v>
      </c>
      <c r="P959" s="1433">
        <v>0</v>
      </c>
      <c r="Q959" s="1433">
        <v>0</v>
      </c>
      <c r="R959" s="1433">
        <v>0</v>
      </c>
      <c r="S959" s="1433">
        <v>0</v>
      </c>
      <c r="T959" s="1433">
        <v>0</v>
      </c>
      <c r="U959" s="1433">
        <v>0</v>
      </c>
      <c r="V959" s="1438">
        <v>0</v>
      </c>
    </row>
    <row r="960" spans="1:22" ht="15" x14ac:dyDescent="0.25">
      <c r="A960" s="1298" t="s">
        <v>809</v>
      </c>
      <c r="B960" s="1290" t="s">
        <v>870</v>
      </c>
      <c r="C960" s="1290" t="s">
        <v>35</v>
      </c>
      <c r="D960" s="1433">
        <v>222</v>
      </c>
      <c r="E960" s="1433">
        <v>105</v>
      </c>
      <c r="F960" s="1433">
        <v>110</v>
      </c>
      <c r="G960" s="1433">
        <v>38</v>
      </c>
      <c r="H960" s="1433">
        <v>45</v>
      </c>
      <c r="I960" s="1433">
        <v>52</v>
      </c>
      <c r="J960" s="1433">
        <v>52</v>
      </c>
      <c r="K960" s="1433">
        <v>0</v>
      </c>
      <c r="L960" s="1433">
        <v>0</v>
      </c>
      <c r="M960" s="1433">
        <v>0</v>
      </c>
      <c r="N960" s="1433">
        <v>0</v>
      </c>
      <c r="O960" s="1433">
        <v>0</v>
      </c>
      <c r="P960" s="1433">
        <v>0</v>
      </c>
      <c r="Q960" s="1433">
        <v>0</v>
      </c>
      <c r="R960" s="1433">
        <v>0</v>
      </c>
      <c r="S960" s="1433">
        <v>0</v>
      </c>
      <c r="T960" s="1433">
        <v>0</v>
      </c>
      <c r="U960" s="1433">
        <v>0</v>
      </c>
      <c r="V960" s="1438">
        <v>0</v>
      </c>
    </row>
    <row r="961" spans="1:22" ht="15" x14ac:dyDescent="0.25">
      <c r="A961" s="1298" t="s">
        <v>809</v>
      </c>
      <c r="B961" s="1290" t="s">
        <v>870</v>
      </c>
      <c r="C961" s="1290" t="s">
        <v>36</v>
      </c>
      <c r="D961" s="1433">
        <v>21</v>
      </c>
      <c r="E961" s="1433">
        <v>16</v>
      </c>
      <c r="F961" s="1433">
        <v>17</v>
      </c>
      <c r="G961" s="1433">
        <v>13</v>
      </c>
      <c r="H961" s="1433">
        <v>13</v>
      </c>
      <c r="I961" s="1433">
        <v>12</v>
      </c>
      <c r="J961" s="1433">
        <v>7</v>
      </c>
      <c r="K961" s="1433">
        <v>0</v>
      </c>
      <c r="L961" s="1433">
        <v>0</v>
      </c>
      <c r="M961" s="1433">
        <v>0</v>
      </c>
      <c r="N961" s="1433">
        <v>0</v>
      </c>
      <c r="O961" s="1433">
        <v>0</v>
      </c>
      <c r="P961" s="1433">
        <v>0</v>
      </c>
      <c r="Q961" s="1433">
        <v>0</v>
      </c>
      <c r="R961" s="1433">
        <v>0</v>
      </c>
      <c r="S961" s="1433">
        <v>0</v>
      </c>
      <c r="T961" s="1433">
        <v>0</v>
      </c>
      <c r="U961" s="1433">
        <v>0</v>
      </c>
      <c r="V961" s="1438">
        <v>0</v>
      </c>
    </row>
    <row r="962" spans="1:22" ht="15" x14ac:dyDescent="0.25">
      <c r="A962" s="1298" t="s">
        <v>809</v>
      </c>
      <c r="B962" s="1290" t="s">
        <v>870</v>
      </c>
      <c r="C962" s="1290" t="s">
        <v>37</v>
      </c>
      <c r="D962" s="1433">
        <v>29</v>
      </c>
      <c r="E962" s="1433">
        <v>29</v>
      </c>
      <c r="F962" s="1433">
        <v>29</v>
      </c>
      <c r="G962" s="1433">
        <v>13</v>
      </c>
      <c r="H962" s="1433">
        <v>13</v>
      </c>
      <c r="I962" s="1433">
        <v>14</v>
      </c>
      <c r="J962" s="1433">
        <v>14</v>
      </c>
      <c r="K962" s="1433">
        <v>0</v>
      </c>
      <c r="L962" s="1433">
        <v>0</v>
      </c>
      <c r="M962" s="1433">
        <v>0</v>
      </c>
      <c r="N962" s="1433">
        <v>0</v>
      </c>
      <c r="O962" s="1433">
        <v>0</v>
      </c>
      <c r="P962" s="1433">
        <v>0</v>
      </c>
      <c r="Q962" s="1433">
        <v>0</v>
      </c>
      <c r="R962" s="1433">
        <v>0</v>
      </c>
      <c r="S962" s="1433">
        <v>0</v>
      </c>
      <c r="T962" s="1433">
        <v>0</v>
      </c>
      <c r="U962" s="1433">
        <v>0</v>
      </c>
      <c r="V962" s="1438">
        <v>0</v>
      </c>
    </row>
    <row r="963" spans="1:22" ht="15" x14ac:dyDescent="0.25">
      <c r="A963" s="1298" t="s">
        <v>809</v>
      </c>
      <c r="B963" s="1290" t="s">
        <v>870</v>
      </c>
      <c r="C963" s="1290" t="s">
        <v>38</v>
      </c>
      <c r="D963" s="1433">
        <v>16</v>
      </c>
      <c r="E963" s="1433">
        <v>15</v>
      </c>
      <c r="F963" s="1433">
        <v>15</v>
      </c>
      <c r="G963" s="1433">
        <v>5</v>
      </c>
      <c r="H963" s="1433">
        <v>5</v>
      </c>
      <c r="I963" s="1433">
        <v>5</v>
      </c>
      <c r="J963" s="1433">
        <v>5</v>
      </c>
      <c r="K963" s="1433">
        <v>0</v>
      </c>
      <c r="L963" s="1433">
        <v>0</v>
      </c>
      <c r="M963" s="1433">
        <v>0</v>
      </c>
      <c r="N963" s="1433">
        <v>0</v>
      </c>
      <c r="O963" s="1433">
        <v>0</v>
      </c>
      <c r="P963" s="1433">
        <v>0</v>
      </c>
      <c r="Q963" s="1433">
        <v>0</v>
      </c>
      <c r="R963" s="1433">
        <v>0</v>
      </c>
      <c r="S963" s="1433">
        <v>0</v>
      </c>
      <c r="T963" s="1433">
        <v>0</v>
      </c>
      <c r="U963" s="1433">
        <v>0</v>
      </c>
      <c r="V963" s="1438">
        <v>0</v>
      </c>
    </row>
    <row r="964" spans="1:22" ht="15" x14ac:dyDescent="0.25">
      <c r="A964" s="1298" t="s">
        <v>809</v>
      </c>
      <c r="B964" s="1290" t="s">
        <v>870</v>
      </c>
      <c r="C964" s="1290" t="s">
        <v>39</v>
      </c>
      <c r="D964" s="1433">
        <v>0</v>
      </c>
      <c r="E964" s="1433">
        <v>1</v>
      </c>
      <c r="F964" s="1433">
        <v>1</v>
      </c>
      <c r="G964" s="1433">
        <v>2</v>
      </c>
      <c r="H964" s="1433">
        <v>2</v>
      </c>
      <c r="I964" s="1433">
        <v>2</v>
      </c>
      <c r="J964" s="1433">
        <v>2</v>
      </c>
      <c r="K964" s="1433">
        <v>0</v>
      </c>
      <c r="L964" s="1433">
        <v>0</v>
      </c>
      <c r="M964" s="1433">
        <v>0</v>
      </c>
      <c r="N964" s="1433">
        <v>0</v>
      </c>
      <c r="O964" s="1433">
        <v>0</v>
      </c>
      <c r="P964" s="1433">
        <v>0</v>
      </c>
      <c r="Q964" s="1433">
        <v>0</v>
      </c>
      <c r="R964" s="1433">
        <v>0</v>
      </c>
      <c r="S964" s="1433">
        <v>0</v>
      </c>
      <c r="T964" s="1433">
        <v>0</v>
      </c>
      <c r="U964" s="1433">
        <v>0</v>
      </c>
      <c r="V964" s="1438">
        <v>0</v>
      </c>
    </row>
    <row r="965" spans="1:22" ht="15" x14ac:dyDescent="0.25">
      <c r="A965" s="1298" t="s">
        <v>809</v>
      </c>
      <c r="B965" s="1290" t="s">
        <v>870</v>
      </c>
      <c r="C965" s="1290" t="s">
        <v>40</v>
      </c>
      <c r="D965" s="1433">
        <v>4</v>
      </c>
      <c r="E965" s="1433">
        <v>4</v>
      </c>
      <c r="F965" s="1433">
        <v>4</v>
      </c>
      <c r="G965" s="1433">
        <v>1</v>
      </c>
      <c r="H965" s="1433">
        <v>1</v>
      </c>
      <c r="I965" s="1433">
        <v>1</v>
      </c>
      <c r="J965" s="1433">
        <v>1</v>
      </c>
      <c r="K965" s="1433">
        <v>0</v>
      </c>
      <c r="L965" s="1433">
        <v>0</v>
      </c>
      <c r="M965" s="1433">
        <v>0</v>
      </c>
      <c r="N965" s="1433">
        <v>0</v>
      </c>
      <c r="O965" s="1433">
        <v>0</v>
      </c>
      <c r="P965" s="1433">
        <v>0</v>
      </c>
      <c r="Q965" s="1433">
        <v>0</v>
      </c>
      <c r="R965" s="1433">
        <v>0</v>
      </c>
      <c r="S965" s="1433">
        <v>0</v>
      </c>
      <c r="T965" s="1433">
        <v>0</v>
      </c>
      <c r="U965" s="1433">
        <v>0</v>
      </c>
      <c r="V965" s="1438">
        <v>0</v>
      </c>
    </row>
    <row r="966" spans="1:22" ht="15" x14ac:dyDescent="0.25">
      <c r="A966" s="1298" t="s">
        <v>809</v>
      </c>
      <c r="B966" s="1290" t="s">
        <v>870</v>
      </c>
      <c r="C966" s="1290" t="s">
        <v>59</v>
      </c>
      <c r="D966" s="1433">
        <v>292</v>
      </c>
      <c r="E966" s="1433">
        <v>271</v>
      </c>
      <c r="F966" s="1433">
        <v>278</v>
      </c>
      <c r="G966" s="1433">
        <v>143</v>
      </c>
      <c r="H966" s="1433">
        <v>152</v>
      </c>
      <c r="I966" s="1433">
        <v>163</v>
      </c>
      <c r="J966" s="1433">
        <v>165</v>
      </c>
      <c r="K966" s="1433">
        <v>0</v>
      </c>
      <c r="L966" s="1433">
        <v>0</v>
      </c>
      <c r="M966" s="1433">
        <v>0</v>
      </c>
      <c r="N966" s="1433">
        <v>0</v>
      </c>
      <c r="O966" s="1433">
        <v>0</v>
      </c>
      <c r="P966" s="1433">
        <v>0</v>
      </c>
      <c r="Q966" s="1433">
        <v>0</v>
      </c>
      <c r="R966" s="1433">
        <v>0</v>
      </c>
      <c r="S966" s="1433">
        <v>0</v>
      </c>
      <c r="T966" s="1433">
        <v>0</v>
      </c>
      <c r="U966" s="1433">
        <v>0</v>
      </c>
      <c r="V966" s="1438">
        <v>0</v>
      </c>
    </row>
    <row r="967" spans="1:22" ht="15" x14ac:dyDescent="0.25">
      <c r="A967" s="1298" t="s">
        <v>809</v>
      </c>
      <c r="B967" s="1290" t="s">
        <v>870</v>
      </c>
      <c r="C967" s="1290" t="s">
        <v>754</v>
      </c>
      <c r="D967" s="1433">
        <v>292</v>
      </c>
      <c r="E967" s="1433">
        <v>170</v>
      </c>
      <c r="F967" s="1433">
        <v>176</v>
      </c>
      <c r="G967" s="1433">
        <v>72</v>
      </c>
      <c r="H967" s="1433">
        <v>79</v>
      </c>
      <c r="I967" s="1433">
        <v>86</v>
      </c>
      <c r="J967" s="1433">
        <v>81</v>
      </c>
      <c r="K967" s="1433">
        <v>0</v>
      </c>
      <c r="L967" s="1433">
        <v>0</v>
      </c>
      <c r="M967" s="1433">
        <v>0</v>
      </c>
      <c r="N967" s="1433">
        <v>0</v>
      </c>
      <c r="O967" s="1433">
        <v>0</v>
      </c>
      <c r="P967" s="1433">
        <v>0</v>
      </c>
      <c r="Q967" s="1433">
        <v>0</v>
      </c>
      <c r="R967" s="1433">
        <v>0</v>
      </c>
      <c r="S967" s="1433">
        <v>0</v>
      </c>
      <c r="T967" s="1433">
        <v>0</v>
      </c>
      <c r="U967" s="1433">
        <v>0</v>
      </c>
      <c r="V967" s="1438">
        <v>0</v>
      </c>
    </row>
    <row r="968" spans="1:22" ht="15" x14ac:dyDescent="0.25">
      <c r="A968" s="1298" t="s">
        <v>809</v>
      </c>
      <c r="B968" s="1290" t="s">
        <v>871</v>
      </c>
      <c r="C968" s="1290" t="s">
        <v>49</v>
      </c>
      <c r="D968" s="1433">
        <v>0</v>
      </c>
      <c r="E968" s="1433">
        <v>0</v>
      </c>
      <c r="F968" s="1433">
        <v>0</v>
      </c>
      <c r="G968" s="1433">
        <v>0</v>
      </c>
      <c r="H968" s="1433">
        <v>0</v>
      </c>
      <c r="I968" s="1433">
        <v>0</v>
      </c>
      <c r="J968" s="1433">
        <v>0</v>
      </c>
      <c r="K968" s="1433">
        <v>0</v>
      </c>
      <c r="L968" s="1433">
        <v>0</v>
      </c>
      <c r="M968" s="1433">
        <v>0</v>
      </c>
      <c r="N968" s="1433">
        <v>0</v>
      </c>
      <c r="O968" s="1433">
        <v>0</v>
      </c>
      <c r="P968" s="1433">
        <v>0</v>
      </c>
      <c r="Q968" s="1433">
        <v>18</v>
      </c>
      <c r="R968" s="1433">
        <v>44</v>
      </c>
      <c r="S968" s="1433">
        <v>75</v>
      </c>
      <c r="T968" s="1433">
        <v>91</v>
      </c>
      <c r="U968" s="1433">
        <v>0</v>
      </c>
      <c r="V968" s="1438">
        <v>0</v>
      </c>
    </row>
    <row r="969" spans="1:22" ht="15" x14ac:dyDescent="0.25">
      <c r="A969" s="1298" t="s">
        <v>809</v>
      </c>
      <c r="B969" s="1290" t="s">
        <v>871</v>
      </c>
      <c r="C969" s="1290" t="s">
        <v>35</v>
      </c>
      <c r="D969" s="1433">
        <v>0</v>
      </c>
      <c r="E969" s="1433">
        <v>0</v>
      </c>
      <c r="F969" s="1433">
        <v>0</v>
      </c>
      <c r="G969" s="1433">
        <v>0</v>
      </c>
      <c r="H969" s="1433">
        <v>0</v>
      </c>
      <c r="I969" s="1433">
        <v>0</v>
      </c>
      <c r="J969" s="1433">
        <v>0</v>
      </c>
      <c r="K969" s="1433">
        <v>0</v>
      </c>
      <c r="L969" s="1433">
        <v>0</v>
      </c>
      <c r="M969" s="1433">
        <v>21</v>
      </c>
      <c r="N969" s="1433">
        <v>39</v>
      </c>
      <c r="O969" s="1433">
        <v>69</v>
      </c>
      <c r="P969" s="1433">
        <v>90</v>
      </c>
      <c r="Q969" s="1433">
        <v>82</v>
      </c>
      <c r="R969" s="1433">
        <v>85</v>
      </c>
      <c r="S969" s="1433">
        <v>83</v>
      </c>
      <c r="T969" s="1433">
        <v>103</v>
      </c>
      <c r="U969" s="1433">
        <v>5</v>
      </c>
      <c r="V969" s="1438">
        <v>9</v>
      </c>
    </row>
    <row r="970" spans="1:22" ht="15" x14ac:dyDescent="0.25">
      <c r="A970" s="1298" t="s">
        <v>809</v>
      </c>
      <c r="B970" s="1290" t="s">
        <v>871</v>
      </c>
      <c r="C970" s="1290" t="s">
        <v>36</v>
      </c>
      <c r="D970" s="1433">
        <v>0</v>
      </c>
      <c r="E970" s="1433">
        <v>0</v>
      </c>
      <c r="F970" s="1433">
        <v>0</v>
      </c>
      <c r="G970" s="1433">
        <v>0</v>
      </c>
      <c r="H970" s="1433">
        <v>0</v>
      </c>
      <c r="I970" s="1433">
        <v>0</v>
      </c>
      <c r="J970" s="1433">
        <v>0</v>
      </c>
      <c r="K970" s="1433">
        <v>0</v>
      </c>
      <c r="L970" s="1433">
        <v>0</v>
      </c>
      <c r="M970" s="1433">
        <v>0</v>
      </c>
      <c r="N970" s="1433">
        <v>0</v>
      </c>
      <c r="O970" s="1433">
        <v>0</v>
      </c>
      <c r="P970" s="1433">
        <v>0</v>
      </c>
      <c r="Q970" s="1433">
        <v>2</v>
      </c>
      <c r="R970" s="1433">
        <v>2</v>
      </c>
      <c r="S970" s="1433">
        <v>2</v>
      </c>
      <c r="T970" s="1433">
        <v>4</v>
      </c>
      <c r="U970" s="1433">
        <v>1</v>
      </c>
      <c r="V970" s="1438">
        <v>3</v>
      </c>
    </row>
    <row r="971" spans="1:22" ht="15" x14ac:dyDescent="0.25">
      <c r="A971" s="1298" t="s">
        <v>809</v>
      </c>
      <c r="B971" s="1290" t="s">
        <v>871</v>
      </c>
      <c r="C971" s="1290" t="s">
        <v>37</v>
      </c>
      <c r="D971" s="1433">
        <v>0</v>
      </c>
      <c r="E971" s="1433">
        <v>0</v>
      </c>
      <c r="F971" s="1433">
        <v>0</v>
      </c>
      <c r="G971" s="1433">
        <v>0</v>
      </c>
      <c r="H971" s="1433">
        <v>0</v>
      </c>
      <c r="I971" s="1433">
        <v>0</v>
      </c>
      <c r="J971" s="1433">
        <v>0</v>
      </c>
      <c r="K971" s="1433">
        <v>0</v>
      </c>
      <c r="L971" s="1433">
        <v>0</v>
      </c>
      <c r="M971" s="1433">
        <v>7</v>
      </c>
      <c r="N971" s="1433">
        <v>9</v>
      </c>
      <c r="O971" s="1433">
        <v>10</v>
      </c>
      <c r="P971" s="1433">
        <v>16</v>
      </c>
      <c r="Q971" s="1433">
        <v>16</v>
      </c>
      <c r="R971" s="1433">
        <v>19</v>
      </c>
      <c r="S971" s="1433">
        <v>17</v>
      </c>
      <c r="T971" s="1433">
        <v>33</v>
      </c>
      <c r="U971" s="1433">
        <v>2</v>
      </c>
      <c r="V971" s="1438">
        <v>2</v>
      </c>
    </row>
    <row r="972" spans="1:22" ht="15" x14ac:dyDescent="0.25">
      <c r="A972" s="1298" t="s">
        <v>809</v>
      </c>
      <c r="B972" s="1290" t="s">
        <v>871</v>
      </c>
      <c r="C972" s="1290" t="s">
        <v>38</v>
      </c>
      <c r="D972" s="1433">
        <v>0</v>
      </c>
      <c r="E972" s="1433">
        <v>0</v>
      </c>
      <c r="F972" s="1433">
        <v>0</v>
      </c>
      <c r="G972" s="1433">
        <v>0</v>
      </c>
      <c r="H972" s="1433">
        <v>0</v>
      </c>
      <c r="I972" s="1433">
        <v>0</v>
      </c>
      <c r="J972" s="1433">
        <v>0</v>
      </c>
      <c r="K972" s="1433">
        <v>0</v>
      </c>
      <c r="L972" s="1433">
        <v>0</v>
      </c>
      <c r="M972" s="1433">
        <v>0</v>
      </c>
      <c r="N972" s="1433">
        <v>0</v>
      </c>
      <c r="O972" s="1433">
        <v>0</v>
      </c>
      <c r="P972" s="1433">
        <v>0</v>
      </c>
      <c r="Q972" s="1433">
        <v>0</v>
      </c>
      <c r="R972" s="1433">
        <v>1</v>
      </c>
      <c r="S972" s="1433">
        <v>3</v>
      </c>
      <c r="T972" s="1433">
        <v>11</v>
      </c>
      <c r="U972" s="1433">
        <v>1</v>
      </c>
      <c r="V972" s="1438">
        <v>1</v>
      </c>
    </row>
    <row r="973" spans="1:22" ht="15" x14ac:dyDescent="0.25">
      <c r="A973" s="1298" t="s">
        <v>809</v>
      </c>
      <c r="B973" s="1290" t="s">
        <v>871</v>
      </c>
      <c r="C973" s="1290" t="s">
        <v>39</v>
      </c>
      <c r="D973" s="1433">
        <v>0</v>
      </c>
      <c r="E973" s="1433">
        <v>0</v>
      </c>
      <c r="F973" s="1433">
        <v>0</v>
      </c>
      <c r="G973" s="1433">
        <v>0</v>
      </c>
      <c r="H973" s="1433">
        <v>0</v>
      </c>
      <c r="I973" s="1433">
        <v>0</v>
      </c>
      <c r="J973" s="1433">
        <v>0</v>
      </c>
      <c r="K973" s="1433">
        <v>0</v>
      </c>
      <c r="L973" s="1433">
        <v>0</v>
      </c>
      <c r="M973" s="1433">
        <v>2</v>
      </c>
      <c r="N973" s="1433">
        <v>2</v>
      </c>
      <c r="O973" s="1433">
        <v>3</v>
      </c>
      <c r="P973" s="1433">
        <v>6</v>
      </c>
      <c r="Q973" s="1433">
        <v>6</v>
      </c>
      <c r="R973" s="1433">
        <v>6</v>
      </c>
      <c r="S973" s="1433">
        <v>7</v>
      </c>
      <c r="T973" s="1433">
        <v>7</v>
      </c>
      <c r="U973" s="1433">
        <v>0</v>
      </c>
      <c r="V973" s="1438">
        <v>0</v>
      </c>
    </row>
    <row r="974" spans="1:22" ht="15" x14ac:dyDescent="0.25">
      <c r="A974" s="1298" t="s">
        <v>809</v>
      </c>
      <c r="B974" s="1290" t="s">
        <v>871</v>
      </c>
      <c r="C974" s="1290" t="s">
        <v>40</v>
      </c>
      <c r="D974" s="1433">
        <v>0</v>
      </c>
      <c r="E974" s="1433">
        <v>0</v>
      </c>
      <c r="F974" s="1433">
        <v>0</v>
      </c>
      <c r="G974" s="1433">
        <v>0</v>
      </c>
      <c r="H974" s="1433">
        <v>0</v>
      </c>
      <c r="I974" s="1433">
        <v>0</v>
      </c>
      <c r="J974" s="1433">
        <v>0</v>
      </c>
      <c r="K974" s="1433">
        <v>0</v>
      </c>
      <c r="L974" s="1433">
        <v>0</v>
      </c>
      <c r="M974" s="1433">
        <v>1</v>
      </c>
      <c r="N974" s="1433">
        <v>1</v>
      </c>
      <c r="O974" s="1433">
        <v>2</v>
      </c>
      <c r="P974" s="1433">
        <v>2</v>
      </c>
      <c r="Q974" s="1433">
        <v>2</v>
      </c>
      <c r="R974" s="1433">
        <v>3</v>
      </c>
      <c r="S974" s="1433">
        <v>4</v>
      </c>
      <c r="T974" s="1433">
        <v>5</v>
      </c>
      <c r="U974" s="1433">
        <v>0</v>
      </c>
      <c r="V974" s="1438">
        <v>0</v>
      </c>
    </row>
    <row r="975" spans="1:22" ht="15" x14ac:dyDescent="0.25">
      <c r="A975" s="1298" t="s">
        <v>809</v>
      </c>
      <c r="B975" s="1290" t="s">
        <v>871</v>
      </c>
      <c r="C975" s="1290" t="s">
        <v>59</v>
      </c>
      <c r="D975" s="1433">
        <v>0</v>
      </c>
      <c r="E975" s="1433">
        <v>0</v>
      </c>
      <c r="F975" s="1433">
        <v>0</v>
      </c>
      <c r="G975" s="1433">
        <v>0</v>
      </c>
      <c r="H975" s="1433">
        <v>0</v>
      </c>
      <c r="I975" s="1433">
        <v>0</v>
      </c>
      <c r="J975" s="1433">
        <v>0</v>
      </c>
      <c r="K975" s="1433">
        <v>0</v>
      </c>
      <c r="L975" s="1433">
        <v>0</v>
      </c>
      <c r="M975" s="1433">
        <v>31</v>
      </c>
      <c r="N975" s="1433">
        <v>51</v>
      </c>
      <c r="O975" s="1433">
        <v>84</v>
      </c>
      <c r="P975" s="1433">
        <v>114</v>
      </c>
      <c r="Q975" s="1433">
        <v>126</v>
      </c>
      <c r="R975" s="1433">
        <v>160</v>
      </c>
      <c r="S975" s="1433">
        <v>191</v>
      </c>
      <c r="T975" s="1433">
        <v>254</v>
      </c>
      <c r="U975" s="1433">
        <v>9</v>
      </c>
      <c r="V975" s="1438">
        <v>15</v>
      </c>
    </row>
    <row r="976" spans="1:22" ht="15" x14ac:dyDescent="0.25">
      <c r="A976" s="1298" t="s">
        <v>809</v>
      </c>
      <c r="B976" s="1290" t="s">
        <v>871</v>
      </c>
      <c r="C976" s="1290" t="s">
        <v>754</v>
      </c>
      <c r="D976" s="1433">
        <v>0</v>
      </c>
      <c r="E976" s="1433">
        <v>0</v>
      </c>
      <c r="F976" s="1433">
        <v>0</v>
      </c>
      <c r="G976" s="1433">
        <v>0</v>
      </c>
      <c r="H976" s="1433">
        <v>0</v>
      </c>
      <c r="I976" s="1433">
        <v>0</v>
      </c>
      <c r="J976" s="1433">
        <v>0</v>
      </c>
      <c r="K976" s="1433">
        <v>0</v>
      </c>
      <c r="L976" s="1433">
        <v>0</v>
      </c>
      <c r="M976" s="1433">
        <v>31</v>
      </c>
      <c r="N976" s="1433">
        <v>51</v>
      </c>
      <c r="O976" s="1433">
        <v>84</v>
      </c>
      <c r="P976" s="1433">
        <v>114</v>
      </c>
      <c r="Q976" s="1433">
        <v>108</v>
      </c>
      <c r="R976" s="1433">
        <v>116</v>
      </c>
      <c r="S976" s="1433">
        <v>116</v>
      </c>
      <c r="T976" s="1433">
        <v>163</v>
      </c>
      <c r="U976" s="1433">
        <v>9</v>
      </c>
      <c r="V976" s="1438">
        <v>15</v>
      </c>
    </row>
    <row r="977" spans="1:22" ht="15" x14ac:dyDescent="0.25">
      <c r="A977" s="1298" t="s">
        <v>809</v>
      </c>
      <c r="B977" s="1290" t="s">
        <v>872</v>
      </c>
      <c r="C977" s="1290" t="s">
        <v>49</v>
      </c>
      <c r="D977" s="1433">
        <v>0</v>
      </c>
      <c r="E977" s="1433">
        <v>0</v>
      </c>
      <c r="F977" s="1433">
        <v>0</v>
      </c>
      <c r="G977" s="1433">
        <v>0</v>
      </c>
      <c r="H977" s="1433">
        <v>26</v>
      </c>
      <c r="I977" s="1433">
        <v>43</v>
      </c>
      <c r="J977" s="1433">
        <v>45</v>
      </c>
      <c r="K977" s="1433">
        <v>0</v>
      </c>
      <c r="L977" s="1433">
        <v>0</v>
      </c>
      <c r="M977" s="1433">
        <v>0</v>
      </c>
      <c r="N977" s="1433">
        <v>16</v>
      </c>
      <c r="O977" s="1433">
        <v>28</v>
      </c>
      <c r="P977" s="1433">
        <v>37</v>
      </c>
      <c r="Q977" s="1433">
        <v>42</v>
      </c>
      <c r="R977" s="1433">
        <v>57</v>
      </c>
      <c r="S977" s="1433">
        <v>0</v>
      </c>
      <c r="T977" s="1433">
        <v>0</v>
      </c>
      <c r="U977" s="1433">
        <v>47</v>
      </c>
      <c r="V977" s="1438">
        <v>50</v>
      </c>
    </row>
    <row r="978" spans="1:22" ht="15" x14ac:dyDescent="0.25">
      <c r="A978" s="1298" t="s">
        <v>809</v>
      </c>
      <c r="B978" s="1290" t="s">
        <v>872</v>
      </c>
      <c r="C978" s="1290" t="s">
        <v>35</v>
      </c>
      <c r="D978" s="1433">
        <v>0</v>
      </c>
      <c r="E978" s="1433">
        <v>0</v>
      </c>
      <c r="F978" s="1433">
        <v>0</v>
      </c>
      <c r="G978" s="1433">
        <v>0</v>
      </c>
      <c r="H978" s="1433">
        <v>60</v>
      </c>
      <c r="I978" s="1433">
        <v>60</v>
      </c>
      <c r="J978" s="1433">
        <v>91</v>
      </c>
      <c r="K978" s="1433">
        <v>30</v>
      </c>
      <c r="L978" s="1433">
        <v>41</v>
      </c>
      <c r="M978" s="1433">
        <v>44</v>
      </c>
      <c r="N978" s="1433">
        <v>37</v>
      </c>
      <c r="O978" s="1433">
        <v>35</v>
      </c>
      <c r="P978" s="1433">
        <v>42</v>
      </c>
      <c r="Q978" s="1433">
        <v>43</v>
      </c>
      <c r="R978" s="1433">
        <v>42</v>
      </c>
      <c r="S978" s="1433">
        <v>0</v>
      </c>
      <c r="T978" s="1433">
        <v>0</v>
      </c>
      <c r="U978" s="1433">
        <v>3</v>
      </c>
      <c r="V978" s="1438">
        <v>5</v>
      </c>
    </row>
    <row r="979" spans="1:22" ht="15" x14ac:dyDescent="0.25">
      <c r="A979" s="1298" t="s">
        <v>809</v>
      </c>
      <c r="B979" s="1290" t="s">
        <v>872</v>
      </c>
      <c r="C979" s="1290" t="s">
        <v>36</v>
      </c>
      <c r="D979" s="1433">
        <v>0</v>
      </c>
      <c r="E979" s="1433">
        <v>0</v>
      </c>
      <c r="F979" s="1433">
        <v>0</v>
      </c>
      <c r="G979" s="1433">
        <v>0</v>
      </c>
      <c r="H979" s="1433">
        <v>3</v>
      </c>
      <c r="I979" s="1433">
        <v>6</v>
      </c>
      <c r="J979" s="1433">
        <v>6</v>
      </c>
      <c r="K979" s="1433">
        <v>0</v>
      </c>
      <c r="L979" s="1433">
        <v>0</v>
      </c>
      <c r="M979" s="1433">
        <v>0</v>
      </c>
      <c r="N979" s="1433">
        <v>0</v>
      </c>
      <c r="O979" s="1433">
        <v>0</v>
      </c>
      <c r="P979" s="1433">
        <v>0</v>
      </c>
      <c r="Q979" s="1433">
        <v>0</v>
      </c>
      <c r="R979" s="1433">
        <v>1</v>
      </c>
      <c r="S979" s="1433">
        <v>0</v>
      </c>
      <c r="T979" s="1433">
        <v>0</v>
      </c>
      <c r="U979" s="1433">
        <v>0</v>
      </c>
      <c r="V979" s="1438">
        <v>2</v>
      </c>
    </row>
    <row r="980" spans="1:22" ht="15" x14ac:dyDescent="0.25">
      <c r="A980" s="1298" t="s">
        <v>809</v>
      </c>
      <c r="B980" s="1290" t="s">
        <v>872</v>
      </c>
      <c r="C980" s="1290" t="s">
        <v>37</v>
      </c>
      <c r="D980" s="1433">
        <v>0</v>
      </c>
      <c r="E980" s="1433">
        <v>0</v>
      </c>
      <c r="F980" s="1433">
        <v>0</v>
      </c>
      <c r="G980" s="1433">
        <v>0</v>
      </c>
      <c r="H980" s="1433">
        <v>5</v>
      </c>
      <c r="I980" s="1433">
        <v>7</v>
      </c>
      <c r="J980" s="1433">
        <v>11</v>
      </c>
      <c r="K980" s="1433">
        <v>6</v>
      </c>
      <c r="L980" s="1433">
        <v>8</v>
      </c>
      <c r="M980" s="1433">
        <v>10</v>
      </c>
      <c r="N980" s="1433">
        <v>10</v>
      </c>
      <c r="O980" s="1433">
        <v>11</v>
      </c>
      <c r="P980" s="1433">
        <v>11</v>
      </c>
      <c r="Q980" s="1433">
        <v>11</v>
      </c>
      <c r="R980" s="1433">
        <v>12</v>
      </c>
      <c r="S980" s="1433">
        <v>0</v>
      </c>
      <c r="T980" s="1433">
        <v>0</v>
      </c>
      <c r="U980" s="1433">
        <v>1</v>
      </c>
      <c r="V980" s="1438">
        <v>1</v>
      </c>
    </row>
    <row r="981" spans="1:22" ht="15" x14ac:dyDescent="0.25">
      <c r="A981" s="1298" t="s">
        <v>809</v>
      </c>
      <c r="B981" s="1290" t="s">
        <v>872</v>
      </c>
      <c r="C981" s="1290" t="s">
        <v>38</v>
      </c>
      <c r="D981" s="1433">
        <v>0</v>
      </c>
      <c r="E981" s="1433">
        <v>0</v>
      </c>
      <c r="F981" s="1433">
        <v>0</v>
      </c>
      <c r="G981" s="1433">
        <v>0</v>
      </c>
      <c r="H981" s="1433">
        <v>1</v>
      </c>
      <c r="I981" s="1433">
        <v>1</v>
      </c>
      <c r="J981" s="1433">
        <v>1</v>
      </c>
      <c r="K981" s="1433">
        <v>1</v>
      </c>
      <c r="L981" s="1433">
        <v>1</v>
      </c>
      <c r="M981" s="1433">
        <v>1</v>
      </c>
      <c r="N981" s="1433">
        <v>1</v>
      </c>
      <c r="O981" s="1433">
        <v>2</v>
      </c>
      <c r="P981" s="1433">
        <v>4</v>
      </c>
      <c r="Q981" s="1433">
        <v>4</v>
      </c>
      <c r="R981" s="1433">
        <v>4</v>
      </c>
      <c r="S981" s="1433">
        <v>0</v>
      </c>
      <c r="T981" s="1433">
        <v>0</v>
      </c>
      <c r="U981" s="1433">
        <v>1</v>
      </c>
      <c r="V981" s="1438">
        <v>1</v>
      </c>
    </row>
    <row r="982" spans="1:22" ht="15" x14ac:dyDescent="0.25">
      <c r="A982" s="1298" t="s">
        <v>809</v>
      </c>
      <c r="B982" s="1290" t="s">
        <v>872</v>
      </c>
      <c r="C982" s="1290" t="s">
        <v>39</v>
      </c>
      <c r="D982" s="1433">
        <v>0</v>
      </c>
      <c r="E982" s="1433">
        <v>0</v>
      </c>
      <c r="F982" s="1433">
        <v>0</v>
      </c>
      <c r="G982" s="1433">
        <v>0</v>
      </c>
      <c r="H982" s="1433">
        <v>0</v>
      </c>
      <c r="I982" s="1433">
        <v>0</v>
      </c>
      <c r="J982" s="1433">
        <v>3</v>
      </c>
      <c r="K982" s="1433">
        <v>1</v>
      </c>
      <c r="L982" s="1433">
        <v>1</v>
      </c>
      <c r="M982" s="1433">
        <v>1</v>
      </c>
      <c r="N982" s="1433">
        <v>0</v>
      </c>
      <c r="O982" s="1433">
        <v>0</v>
      </c>
      <c r="P982" s="1433">
        <v>1</v>
      </c>
      <c r="Q982" s="1433">
        <v>2</v>
      </c>
      <c r="R982" s="1433">
        <v>2</v>
      </c>
      <c r="S982" s="1433">
        <v>0</v>
      </c>
      <c r="T982" s="1433">
        <v>0</v>
      </c>
      <c r="U982" s="1433">
        <v>1</v>
      </c>
      <c r="V982" s="1438">
        <v>1</v>
      </c>
    </row>
    <row r="983" spans="1:22" ht="15" x14ac:dyDescent="0.25">
      <c r="A983" s="1298" t="s">
        <v>809</v>
      </c>
      <c r="B983" s="1290" t="s">
        <v>872</v>
      </c>
      <c r="C983" s="1290" t="s">
        <v>40</v>
      </c>
      <c r="D983" s="1433">
        <v>0</v>
      </c>
      <c r="E983" s="1433">
        <v>0</v>
      </c>
      <c r="F983" s="1433">
        <v>0</v>
      </c>
      <c r="G983" s="1433">
        <v>0</v>
      </c>
      <c r="H983" s="1433">
        <v>1</v>
      </c>
      <c r="I983" s="1433">
        <v>1</v>
      </c>
      <c r="J983" s="1433">
        <v>2</v>
      </c>
      <c r="K983" s="1433">
        <v>1</v>
      </c>
      <c r="L983" s="1433">
        <v>1</v>
      </c>
      <c r="M983" s="1433">
        <v>1</v>
      </c>
      <c r="N983" s="1433">
        <v>1</v>
      </c>
      <c r="O983" s="1433">
        <v>1</v>
      </c>
      <c r="P983" s="1433">
        <v>2</v>
      </c>
      <c r="Q983" s="1433">
        <v>1</v>
      </c>
      <c r="R983" s="1433">
        <v>1</v>
      </c>
      <c r="S983" s="1433">
        <v>0</v>
      </c>
      <c r="T983" s="1433">
        <v>0</v>
      </c>
      <c r="U983" s="1433">
        <v>0</v>
      </c>
      <c r="V983" s="1438">
        <v>0</v>
      </c>
    </row>
    <row r="984" spans="1:22" ht="15" x14ac:dyDescent="0.25">
      <c r="A984" s="1298" t="s">
        <v>809</v>
      </c>
      <c r="B984" s="1290" t="s">
        <v>872</v>
      </c>
      <c r="C984" s="1290" t="s">
        <v>59</v>
      </c>
      <c r="D984" s="1433">
        <v>0</v>
      </c>
      <c r="E984" s="1433">
        <v>0</v>
      </c>
      <c r="F984" s="1433">
        <v>0</v>
      </c>
      <c r="G984" s="1433">
        <v>0</v>
      </c>
      <c r="H984" s="1433">
        <v>96</v>
      </c>
      <c r="I984" s="1433">
        <v>118</v>
      </c>
      <c r="J984" s="1433">
        <v>159</v>
      </c>
      <c r="K984" s="1433">
        <v>39</v>
      </c>
      <c r="L984" s="1433">
        <v>52</v>
      </c>
      <c r="M984" s="1433">
        <v>57</v>
      </c>
      <c r="N984" s="1433">
        <v>65</v>
      </c>
      <c r="O984" s="1433">
        <v>77</v>
      </c>
      <c r="P984" s="1433">
        <v>97</v>
      </c>
      <c r="Q984" s="1433">
        <v>103</v>
      </c>
      <c r="R984" s="1433">
        <v>119</v>
      </c>
      <c r="S984" s="1433">
        <v>0</v>
      </c>
      <c r="T984" s="1433">
        <v>0</v>
      </c>
      <c r="U984" s="1433">
        <v>53</v>
      </c>
      <c r="V984" s="1438">
        <v>60</v>
      </c>
    </row>
    <row r="985" spans="1:22" ht="15" x14ac:dyDescent="0.25">
      <c r="A985" s="1298" t="s">
        <v>809</v>
      </c>
      <c r="B985" s="1290" t="s">
        <v>872</v>
      </c>
      <c r="C985" s="1290" t="s">
        <v>754</v>
      </c>
      <c r="D985" s="1433">
        <v>0</v>
      </c>
      <c r="E985" s="1433">
        <v>0</v>
      </c>
      <c r="F985" s="1433">
        <v>0</v>
      </c>
      <c r="G985" s="1433">
        <v>0</v>
      </c>
      <c r="H985" s="1433">
        <v>70</v>
      </c>
      <c r="I985" s="1433">
        <v>75</v>
      </c>
      <c r="J985" s="1433">
        <v>114</v>
      </c>
      <c r="K985" s="1433">
        <v>39</v>
      </c>
      <c r="L985" s="1433">
        <v>52</v>
      </c>
      <c r="M985" s="1433">
        <v>57</v>
      </c>
      <c r="N985" s="1433">
        <v>49</v>
      </c>
      <c r="O985" s="1433">
        <v>49</v>
      </c>
      <c r="P985" s="1433">
        <v>60</v>
      </c>
      <c r="Q985" s="1433">
        <v>61</v>
      </c>
      <c r="R985" s="1433">
        <v>62</v>
      </c>
      <c r="S985" s="1433">
        <v>0</v>
      </c>
      <c r="T985" s="1433">
        <v>0</v>
      </c>
      <c r="U985" s="1433">
        <v>6</v>
      </c>
      <c r="V985" s="1438">
        <v>10</v>
      </c>
    </row>
    <row r="986" spans="1:22" ht="15" x14ac:dyDescent="0.25">
      <c r="A986" s="1298" t="s">
        <v>809</v>
      </c>
      <c r="B986" s="1290" t="s">
        <v>873</v>
      </c>
      <c r="C986" s="1290" t="s">
        <v>49</v>
      </c>
      <c r="D986" s="1433">
        <v>0</v>
      </c>
      <c r="E986" s="1433">
        <v>38</v>
      </c>
      <c r="F986" s="1433">
        <v>39</v>
      </c>
      <c r="G986" s="1433">
        <v>87</v>
      </c>
      <c r="H986" s="1433">
        <v>97</v>
      </c>
      <c r="I986" s="1433">
        <v>128</v>
      </c>
      <c r="J986" s="1433">
        <v>171</v>
      </c>
      <c r="K986" s="1433">
        <v>135</v>
      </c>
      <c r="L986" s="1433">
        <v>150</v>
      </c>
      <c r="M986" s="1433">
        <v>171</v>
      </c>
      <c r="N986" s="1433">
        <v>186</v>
      </c>
      <c r="O986" s="1433">
        <v>203</v>
      </c>
      <c r="P986" s="1433">
        <v>210</v>
      </c>
      <c r="Q986" s="1433">
        <v>196</v>
      </c>
      <c r="R986" s="1433">
        <v>194</v>
      </c>
      <c r="S986" s="1433">
        <v>193</v>
      </c>
      <c r="T986" s="1433">
        <v>193</v>
      </c>
      <c r="U986" s="1433">
        <v>173</v>
      </c>
      <c r="V986" s="1438">
        <v>157</v>
      </c>
    </row>
    <row r="987" spans="1:22" ht="15" x14ac:dyDescent="0.25">
      <c r="A987" s="1298" t="s">
        <v>809</v>
      </c>
      <c r="B987" s="1290" t="s">
        <v>873</v>
      </c>
      <c r="C987" s="1290" t="s">
        <v>35</v>
      </c>
      <c r="D987" s="1433">
        <v>143</v>
      </c>
      <c r="E987" s="1433">
        <v>79</v>
      </c>
      <c r="F987" s="1433">
        <v>103</v>
      </c>
      <c r="G987" s="1433">
        <v>130</v>
      </c>
      <c r="H987" s="1433">
        <v>154</v>
      </c>
      <c r="I987" s="1433">
        <v>155</v>
      </c>
      <c r="J987" s="1433">
        <v>143</v>
      </c>
      <c r="K987" s="1433">
        <v>75</v>
      </c>
      <c r="L987" s="1433">
        <v>63</v>
      </c>
      <c r="M987" s="1433">
        <v>52</v>
      </c>
      <c r="N987" s="1433">
        <v>39</v>
      </c>
      <c r="O987" s="1433">
        <v>22</v>
      </c>
      <c r="P987" s="1433">
        <v>19</v>
      </c>
      <c r="Q987" s="1433">
        <v>10</v>
      </c>
      <c r="R987" s="1433">
        <v>6</v>
      </c>
      <c r="S987" s="1433">
        <v>5</v>
      </c>
      <c r="T987" s="1433">
        <v>4</v>
      </c>
      <c r="U987" s="1433">
        <v>4</v>
      </c>
      <c r="V987" s="1438">
        <v>1</v>
      </c>
    </row>
    <row r="988" spans="1:22" ht="15" x14ac:dyDescent="0.25">
      <c r="A988" s="1298" t="s">
        <v>809</v>
      </c>
      <c r="B988" s="1290" t="s">
        <v>873</v>
      </c>
      <c r="C988" s="1290" t="s">
        <v>36</v>
      </c>
      <c r="D988" s="1433">
        <v>2</v>
      </c>
      <c r="E988" s="1433">
        <v>2</v>
      </c>
      <c r="F988" s="1433">
        <v>2</v>
      </c>
      <c r="G988" s="1433">
        <v>4</v>
      </c>
      <c r="H988" s="1433">
        <v>4</v>
      </c>
      <c r="I988" s="1433">
        <v>4</v>
      </c>
      <c r="J988" s="1433">
        <v>4</v>
      </c>
      <c r="K988" s="1433">
        <v>1</v>
      </c>
      <c r="L988" s="1433">
        <v>2</v>
      </c>
      <c r="M988" s="1433">
        <v>2</v>
      </c>
      <c r="N988" s="1433">
        <v>2</v>
      </c>
      <c r="O988" s="1433">
        <v>2</v>
      </c>
      <c r="P988" s="1433">
        <v>2</v>
      </c>
      <c r="Q988" s="1433">
        <v>2</v>
      </c>
      <c r="R988" s="1433">
        <v>2</v>
      </c>
      <c r="S988" s="1433">
        <v>0</v>
      </c>
      <c r="T988" s="1433">
        <v>0</v>
      </c>
      <c r="U988" s="1433">
        <v>0</v>
      </c>
      <c r="V988" s="1438">
        <v>0</v>
      </c>
    </row>
    <row r="989" spans="1:22" ht="15" x14ac:dyDescent="0.25">
      <c r="A989" s="1298" t="s">
        <v>809</v>
      </c>
      <c r="B989" s="1290" t="s">
        <v>873</v>
      </c>
      <c r="C989" s="1290" t="s">
        <v>37</v>
      </c>
      <c r="D989" s="1433">
        <v>27</v>
      </c>
      <c r="E989" s="1433">
        <v>27</v>
      </c>
      <c r="F989" s="1433">
        <v>26</v>
      </c>
      <c r="G989" s="1433">
        <v>24</v>
      </c>
      <c r="H989" s="1433">
        <v>26</v>
      </c>
      <c r="I989" s="1433">
        <v>26</v>
      </c>
      <c r="J989" s="1433">
        <v>23</v>
      </c>
      <c r="K989" s="1433">
        <v>15</v>
      </c>
      <c r="L989" s="1433">
        <v>14</v>
      </c>
      <c r="M989" s="1433">
        <v>9</v>
      </c>
      <c r="N989" s="1433">
        <v>7</v>
      </c>
      <c r="O989" s="1433">
        <v>7</v>
      </c>
      <c r="P989" s="1433">
        <v>3</v>
      </c>
      <c r="Q989" s="1433">
        <v>3</v>
      </c>
      <c r="R989" s="1433">
        <v>3</v>
      </c>
      <c r="S989" s="1433">
        <v>1</v>
      </c>
      <c r="T989" s="1433">
        <v>1</v>
      </c>
      <c r="U989" s="1433">
        <v>1</v>
      </c>
      <c r="V989" s="1438">
        <v>4</v>
      </c>
    </row>
    <row r="990" spans="1:22" ht="15" x14ac:dyDescent="0.25">
      <c r="A990" s="1298" t="s">
        <v>809</v>
      </c>
      <c r="B990" s="1290" t="s">
        <v>873</v>
      </c>
      <c r="C990" s="1290" t="s">
        <v>38</v>
      </c>
      <c r="D990" s="1433">
        <v>9</v>
      </c>
      <c r="E990" s="1433">
        <v>8</v>
      </c>
      <c r="F990" s="1433">
        <v>7</v>
      </c>
      <c r="G990" s="1433">
        <v>6</v>
      </c>
      <c r="H990" s="1433">
        <v>6</v>
      </c>
      <c r="I990" s="1433">
        <v>7</v>
      </c>
      <c r="J990" s="1433">
        <v>6</v>
      </c>
      <c r="K990" s="1433">
        <v>4</v>
      </c>
      <c r="L990" s="1433">
        <v>4</v>
      </c>
      <c r="M990" s="1433">
        <v>4</v>
      </c>
      <c r="N990" s="1433">
        <v>4</v>
      </c>
      <c r="O990" s="1433">
        <v>4</v>
      </c>
      <c r="P990" s="1433">
        <v>4</v>
      </c>
      <c r="Q990" s="1433">
        <v>3</v>
      </c>
      <c r="R990" s="1433">
        <v>3</v>
      </c>
      <c r="S990" s="1433">
        <v>3</v>
      </c>
      <c r="T990" s="1433">
        <v>4</v>
      </c>
      <c r="U990" s="1433">
        <v>4</v>
      </c>
      <c r="V990" s="1438">
        <v>0</v>
      </c>
    </row>
    <row r="991" spans="1:22" ht="15" x14ac:dyDescent="0.25">
      <c r="A991" s="1298" t="s">
        <v>809</v>
      </c>
      <c r="B991" s="1290" t="s">
        <v>873</v>
      </c>
      <c r="C991" s="1290" t="s">
        <v>39</v>
      </c>
      <c r="D991" s="1433">
        <v>1</v>
      </c>
      <c r="E991" s="1433">
        <v>2</v>
      </c>
      <c r="F991" s="1433">
        <v>2</v>
      </c>
      <c r="G991" s="1433">
        <v>2</v>
      </c>
      <c r="H991" s="1433">
        <v>3</v>
      </c>
      <c r="I991" s="1433">
        <v>3</v>
      </c>
      <c r="J991" s="1433">
        <v>2</v>
      </c>
      <c r="K991" s="1433">
        <v>2</v>
      </c>
      <c r="L991" s="1433">
        <v>2</v>
      </c>
      <c r="M991" s="1433">
        <v>2</v>
      </c>
      <c r="N991" s="1433">
        <v>3</v>
      </c>
      <c r="O991" s="1433">
        <v>3</v>
      </c>
      <c r="P991" s="1433">
        <v>1</v>
      </c>
      <c r="Q991" s="1433">
        <v>1</v>
      </c>
      <c r="R991" s="1433">
        <v>1</v>
      </c>
      <c r="S991" s="1433">
        <v>1</v>
      </c>
      <c r="T991" s="1433">
        <v>0</v>
      </c>
      <c r="U991" s="1433">
        <v>0</v>
      </c>
      <c r="V991" s="1438">
        <v>0</v>
      </c>
    </row>
    <row r="992" spans="1:22" ht="15" x14ac:dyDescent="0.25">
      <c r="A992" s="1298" t="s">
        <v>809</v>
      </c>
      <c r="B992" s="1290" t="s">
        <v>873</v>
      </c>
      <c r="C992" s="1290" t="s">
        <v>40</v>
      </c>
      <c r="D992" s="1433">
        <v>4</v>
      </c>
      <c r="E992" s="1433">
        <v>3</v>
      </c>
      <c r="F992" s="1433">
        <v>3</v>
      </c>
      <c r="G992" s="1433">
        <v>1</v>
      </c>
      <c r="H992" s="1433">
        <v>1</v>
      </c>
      <c r="I992" s="1433">
        <v>1</v>
      </c>
      <c r="J992" s="1433">
        <v>1</v>
      </c>
      <c r="K992" s="1433">
        <v>0</v>
      </c>
      <c r="L992" s="1433">
        <v>0</v>
      </c>
      <c r="M992" s="1433">
        <v>0</v>
      </c>
      <c r="N992" s="1433">
        <v>0</v>
      </c>
      <c r="O992" s="1433">
        <v>0</v>
      </c>
      <c r="P992" s="1433">
        <v>0</v>
      </c>
      <c r="Q992" s="1433">
        <v>0</v>
      </c>
      <c r="R992" s="1433">
        <v>0</v>
      </c>
      <c r="S992" s="1433">
        <v>0</v>
      </c>
      <c r="T992" s="1433">
        <v>0</v>
      </c>
      <c r="U992" s="1433">
        <v>0</v>
      </c>
      <c r="V992" s="1438">
        <v>0</v>
      </c>
    </row>
    <row r="993" spans="1:22" ht="15" x14ac:dyDescent="0.25">
      <c r="A993" s="1298" t="s">
        <v>809</v>
      </c>
      <c r="B993" s="1290" t="s">
        <v>873</v>
      </c>
      <c r="C993" s="1290" t="s">
        <v>59</v>
      </c>
      <c r="D993" s="1433">
        <v>186</v>
      </c>
      <c r="E993" s="1433">
        <v>159</v>
      </c>
      <c r="F993" s="1433">
        <v>182</v>
      </c>
      <c r="G993" s="1433">
        <v>254</v>
      </c>
      <c r="H993" s="1433">
        <v>291</v>
      </c>
      <c r="I993" s="1433">
        <v>324</v>
      </c>
      <c r="J993" s="1433">
        <v>350</v>
      </c>
      <c r="K993" s="1433">
        <v>232</v>
      </c>
      <c r="L993" s="1433">
        <v>235</v>
      </c>
      <c r="M993" s="1433">
        <v>240</v>
      </c>
      <c r="N993" s="1433">
        <v>241</v>
      </c>
      <c r="O993" s="1433">
        <v>241</v>
      </c>
      <c r="P993" s="1433">
        <v>239</v>
      </c>
      <c r="Q993" s="1433">
        <v>215</v>
      </c>
      <c r="R993" s="1433">
        <v>209</v>
      </c>
      <c r="S993" s="1433">
        <v>203</v>
      </c>
      <c r="T993" s="1433">
        <v>202</v>
      </c>
      <c r="U993" s="1433">
        <v>182</v>
      </c>
      <c r="V993" s="1438">
        <v>162</v>
      </c>
    </row>
    <row r="994" spans="1:22" ht="15" x14ac:dyDescent="0.25">
      <c r="A994" s="1298" t="s">
        <v>809</v>
      </c>
      <c r="B994" s="1290" t="s">
        <v>873</v>
      </c>
      <c r="C994" s="1290" t="s">
        <v>754</v>
      </c>
      <c r="D994" s="1433">
        <v>186</v>
      </c>
      <c r="E994" s="1433">
        <v>121</v>
      </c>
      <c r="F994" s="1433">
        <v>143</v>
      </c>
      <c r="G994" s="1433">
        <v>167</v>
      </c>
      <c r="H994" s="1433">
        <v>194</v>
      </c>
      <c r="I994" s="1433">
        <v>196</v>
      </c>
      <c r="J994" s="1433">
        <v>179</v>
      </c>
      <c r="K994" s="1433">
        <v>97</v>
      </c>
      <c r="L994" s="1433">
        <v>85</v>
      </c>
      <c r="M994" s="1433">
        <v>69</v>
      </c>
      <c r="N994" s="1433">
        <v>55</v>
      </c>
      <c r="O994" s="1433">
        <v>38</v>
      </c>
      <c r="P994" s="1433">
        <v>29</v>
      </c>
      <c r="Q994" s="1433">
        <v>19</v>
      </c>
      <c r="R994" s="1433">
        <v>15</v>
      </c>
      <c r="S994" s="1433">
        <v>10</v>
      </c>
      <c r="T994" s="1433">
        <v>9</v>
      </c>
      <c r="U994" s="1433">
        <v>9</v>
      </c>
      <c r="V994" s="1438">
        <v>5</v>
      </c>
    </row>
    <row r="995" spans="1:22" ht="15" x14ac:dyDescent="0.25">
      <c r="A995" s="1298" t="s">
        <v>809</v>
      </c>
      <c r="B995" s="1290" t="s">
        <v>874</v>
      </c>
      <c r="C995" s="1290" t="s">
        <v>49</v>
      </c>
      <c r="D995" s="1433">
        <v>0</v>
      </c>
      <c r="E995" s="1433">
        <v>17</v>
      </c>
      <c r="F995" s="1433">
        <v>28</v>
      </c>
      <c r="G995" s="1433">
        <v>37</v>
      </c>
      <c r="H995" s="1433">
        <v>40</v>
      </c>
      <c r="I995" s="1433">
        <v>56</v>
      </c>
      <c r="J995" s="1433">
        <v>74</v>
      </c>
      <c r="K995" s="1433">
        <v>0</v>
      </c>
      <c r="L995" s="1433">
        <v>0</v>
      </c>
      <c r="M995" s="1433">
        <v>0</v>
      </c>
      <c r="N995" s="1433">
        <v>0</v>
      </c>
      <c r="O995" s="1433">
        <v>0</v>
      </c>
      <c r="P995" s="1433">
        <v>0</v>
      </c>
      <c r="Q995" s="1433">
        <v>0</v>
      </c>
      <c r="R995" s="1433">
        <v>0</v>
      </c>
      <c r="S995" s="1433">
        <v>0</v>
      </c>
      <c r="T995" s="1433">
        <v>0</v>
      </c>
      <c r="U995" s="1433">
        <v>0</v>
      </c>
      <c r="V995" s="1438">
        <v>0</v>
      </c>
    </row>
    <row r="996" spans="1:22" ht="15" x14ac:dyDescent="0.25">
      <c r="A996" s="1298" t="s">
        <v>809</v>
      </c>
      <c r="B996" s="1290" t="s">
        <v>874</v>
      </c>
      <c r="C996" s="1290" t="s">
        <v>35</v>
      </c>
      <c r="D996" s="1433">
        <v>170</v>
      </c>
      <c r="E996" s="1433">
        <v>71</v>
      </c>
      <c r="F996" s="1433">
        <v>71</v>
      </c>
      <c r="G996" s="1433">
        <v>73</v>
      </c>
      <c r="H996" s="1433">
        <v>84</v>
      </c>
      <c r="I996" s="1433">
        <v>100</v>
      </c>
      <c r="J996" s="1433">
        <v>109</v>
      </c>
      <c r="K996" s="1433">
        <v>0</v>
      </c>
      <c r="L996" s="1433">
        <v>0</v>
      </c>
      <c r="M996" s="1433">
        <v>0</v>
      </c>
      <c r="N996" s="1433">
        <v>0</v>
      </c>
      <c r="O996" s="1433">
        <v>0</v>
      </c>
      <c r="P996" s="1433">
        <v>0</v>
      </c>
      <c r="Q996" s="1433">
        <v>0</v>
      </c>
      <c r="R996" s="1433">
        <v>0</v>
      </c>
      <c r="S996" s="1433">
        <v>0</v>
      </c>
      <c r="T996" s="1433">
        <v>0</v>
      </c>
      <c r="U996" s="1433">
        <v>0</v>
      </c>
      <c r="V996" s="1438">
        <v>0</v>
      </c>
    </row>
    <row r="997" spans="1:22" ht="15" x14ac:dyDescent="0.25">
      <c r="A997" s="1298" t="s">
        <v>809</v>
      </c>
      <c r="B997" s="1290" t="s">
        <v>874</v>
      </c>
      <c r="C997" s="1290" t="s">
        <v>36</v>
      </c>
      <c r="D997" s="1433">
        <v>1</v>
      </c>
      <c r="E997" s="1433">
        <v>0</v>
      </c>
      <c r="F997" s="1433">
        <v>0</v>
      </c>
      <c r="G997" s="1433">
        <v>0</v>
      </c>
      <c r="H997" s="1433">
        <v>2</v>
      </c>
      <c r="I997" s="1433">
        <v>3</v>
      </c>
      <c r="J997" s="1433">
        <v>3</v>
      </c>
      <c r="K997" s="1433">
        <v>0</v>
      </c>
      <c r="L997" s="1433">
        <v>0</v>
      </c>
      <c r="M997" s="1433">
        <v>0</v>
      </c>
      <c r="N997" s="1433">
        <v>0</v>
      </c>
      <c r="O997" s="1433">
        <v>0</v>
      </c>
      <c r="P997" s="1433">
        <v>0</v>
      </c>
      <c r="Q997" s="1433">
        <v>0</v>
      </c>
      <c r="R997" s="1433">
        <v>0</v>
      </c>
      <c r="S997" s="1433">
        <v>0</v>
      </c>
      <c r="T997" s="1433">
        <v>0</v>
      </c>
      <c r="U997" s="1433">
        <v>0</v>
      </c>
      <c r="V997" s="1438">
        <v>0</v>
      </c>
    </row>
    <row r="998" spans="1:22" ht="15" x14ac:dyDescent="0.25">
      <c r="A998" s="1298" t="s">
        <v>809</v>
      </c>
      <c r="B998" s="1290" t="s">
        <v>874</v>
      </c>
      <c r="C998" s="1290" t="s">
        <v>37</v>
      </c>
      <c r="D998" s="1433">
        <v>39</v>
      </c>
      <c r="E998" s="1433">
        <v>23</v>
      </c>
      <c r="F998" s="1433">
        <v>23</v>
      </c>
      <c r="G998" s="1433">
        <v>20</v>
      </c>
      <c r="H998" s="1433">
        <v>20</v>
      </c>
      <c r="I998" s="1433">
        <v>15</v>
      </c>
      <c r="J998" s="1433">
        <v>15</v>
      </c>
      <c r="K998" s="1433">
        <v>0</v>
      </c>
      <c r="L998" s="1433">
        <v>0</v>
      </c>
      <c r="M998" s="1433">
        <v>0</v>
      </c>
      <c r="N998" s="1433">
        <v>0</v>
      </c>
      <c r="O998" s="1433">
        <v>0</v>
      </c>
      <c r="P998" s="1433">
        <v>0</v>
      </c>
      <c r="Q998" s="1433">
        <v>0</v>
      </c>
      <c r="R998" s="1433">
        <v>0</v>
      </c>
      <c r="S998" s="1433">
        <v>0</v>
      </c>
      <c r="T998" s="1433">
        <v>0</v>
      </c>
      <c r="U998" s="1433">
        <v>0</v>
      </c>
      <c r="V998" s="1438">
        <v>0</v>
      </c>
    </row>
    <row r="999" spans="1:22" ht="15" x14ac:dyDescent="0.25">
      <c r="A999" s="1298" t="s">
        <v>809</v>
      </c>
      <c r="B999" s="1290" t="s">
        <v>874</v>
      </c>
      <c r="C999" s="1290" t="s">
        <v>38</v>
      </c>
      <c r="D999" s="1433">
        <v>10</v>
      </c>
      <c r="E999" s="1433">
        <v>4</v>
      </c>
      <c r="F999" s="1433">
        <v>4</v>
      </c>
      <c r="G999" s="1433">
        <v>4</v>
      </c>
      <c r="H999" s="1433">
        <v>4</v>
      </c>
      <c r="I999" s="1433">
        <v>4</v>
      </c>
      <c r="J999" s="1433">
        <v>4</v>
      </c>
      <c r="K999" s="1433">
        <v>0</v>
      </c>
      <c r="L999" s="1433">
        <v>0</v>
      </c>
      <c r="M999" s="1433">
        <v>0</v>
      </c>
      <c r="N999" s="1433">
        <v>0</v>
      </c>
      <c r="O999" s="1433">
        <v>0</v>
      </c>
      <c r="P999" s="1433">
        <v>0</v>
      </c>
      <c r="Q999" s="1433">
        <v>0</v>
      </c>
      <c r="R999" s="1433">
        <v>0</v>
      </c>
      <c r="S999" s="1433">
        <v>0</v>
      </c>
      <c r="T999" s="1433">
        <v>0</v>
      </c>
      <c r="U999" s="1433">
        <v>0</v>
      </c>
      <c r="V999" s="1438">
        <v>0</v>
      </c>
    </row>
    <row r="1000" spans="1:22" ht="15" x14ac:dyDescent="0.25">
      <c r="A1000" s="1298" t="s">
        <v>809</v>
      </c>
      <c r="B1000" s="1290" t="s">
        <v>874</v>
      </c>
      <c r="C1000" s="1290" t="s">
        <v>39</v>
      </c>
      <c r="D1000" s="1433">
        <v>2</v>
      </c>
      <c r="E1000" s="1433">
        <v>0</v>
      </c>
      <c r="F1000" s="1433">
        <v>0</v>
      </c>
      <c r="G1000" s="1433">
        <v>0</v>
      </c>
      <c r="H1000" s="1433">
        <v>0</v>
      </c>
      <c r="I1000" s="1433">
        <v>0</v>
      </c>
      <c r="J1000" s="1433">
        <v>0</v>
      </c>
      <c r="K1000" s="1433">
        <v>0</v>
      </c>
      <c r="L1000" s="1433">
        <v>0</v>
      </c>
      <c r="M1000" s="1433">
        <v>0</v>
      </c>
      <c r="N1000" s="1433">
        <v>0</v>
      </c>
      <c r="O1000" s="1433">
        <v>0</v>
      </c>
      <c r="P1000" s="1433">
        <v>0</v>
      </c>
      <c r="Q1000" s="1433">
        <v>0</v>
      </c>
      <c r="R1000" s="1433">
        <v>0</v>
      </c>
      <c r="S1000" s="1433">
        <v>0</v>
      </c>
      <c r="T1000" s="1433">
        <v>0</v>
      </c>
      <c r="U1000" s="1433">
        <v>0</v>
      </c>
      <c r="V1000" s="1438">
        <v>0</v>
      </c>
    </row>
    <row r="1001" spans="1:22" ht="15" x14ac:dyDescent="0.25">
      <c r="A1001" s="1298" t="s">
        <v>809</v>
      </c>
      <c r="B1001" s="1290" t="s">
        <v>874</v>
      </c>
      <c r="C1001" s="1290" t="s">
        <v>40</v>
      </c>
      <c r="D1001" s="1433">
        <v>4</v>
      </c>
      <c r="E1001" s="1433">
        <v>1</v>
      </c>
      <c r="F1001" s="1433">
        <v>1</v>
      </c>
      <c r="G1001" s="1433">
        <v>1</v>
      </c>
      <c r="H1001" s="1433">
        <v>1</v>
      </c>
      <c r="I1001" s="1433">
        <v>1</v>
      </c>
      <c r="J1001" s="1433">
        <v>1</v>
      </c>
      <c r="K1001" s="1433">
        <v>0</v>
      </c>
      <c r="L1001" s="1433">
        <v>0</v>
      </c>
      <c r="M1001" s="1433">
        <v>0</v>
      </c>
      <c r="N1001" s="1433">
        <v>0</v>
      </c>
      <c r="O1001" s="1433">
        <v>0</v>
      </c>
      <c r="P1001" s="1433">
        <v>0</v>
      </c>
      <c r="Q1001" s="1433">
        <v>0</v>
      </c>
      <c r="R1001" s="1433">
        <v>0</v>
      </c>
      <c r="S1001" s="1433">
        <v>0</v>
      </c>
      <c r="T1001" s="1433">
        <v>0</v>
      </c>
      <c r="U1001" s="1433">
        <v>0</v>
      </c>
      <c r="V1001" s="1438">
        <v>0</v>
      </c>
    </row>
    <row r="1002" spans="1:22" ht="15" x14ac:dyDescent="0.25">
      <c r="A1002" s="1298" t="s">
        <v>809</v>
      </c>
      <c r="B1002" s="1290" t="s">
        <v>874</v>
      </c>
      <c r="C1002" s="1290" t="s">
        <v>59</v>
      </c>
      <c r="D1002" s="1433">
        <v>226</v>
      </c>
      <c r="E1002" s="1433">
        <v>116</v>
      </c>
      <c r="F1002" s="1433">
        <v>127</v>
      </c>
      <c r="G1002" s="1433">
        <v>135</v>
      </c>
      <c r="H1002" s="1433">
        <v>151</v>
      </c>
      <c r="I1002" s="1433">
        <v>179</v>
      </c>
      <c r="J1002" s="1433">
        <v>206</v>
      </c>
      <c r="K1002" s="1433">
        <v>0</v>
      </c>
      <c r="L1002" s="1433">
        <v>0</v>
      </c>
      <c r="M1002" s="1433">
        <v>0</v>
      </c>
      <c r="N1002" s="1433">
        <v>0</v>
      </c>
      <c r="O1002" s="1433">
        <v>0</v>
      </c>
      <c r="P1002" s="1433">
        <v>0</v>
      </c>
      <c r="Q1002" s="1433">
        <v>0</v>
      </c>
      <c r="R1002" s="1433">
        <v>0</v>
      </c>
      <c r="S1002" s="1433">
        <v>0</v>
      </c>
      <c r="T1002" s="1433">
        <v>0</v>
      </c>
      <c r="U1002" s="1433">
        <v>0</v>
      </c>
      <c r="V1002" s="1438">
        <v>0</v>
      </c>
    </row>
    <row r="1003" spans="1:22" ht="15" x14ac:dyDescent="0.25">
      <c r="A1003" s="1298" t="s">
        <v>809</v>
      </c>
      <c r="B1003" s="1290" t="s">
        <v>874</v>
      </c>
      <c r="C1003" s="1290" t="s">
        <v>754</v>
      </c>
      <c r="D1003" s="1433">
        <v>226</v>
      </c>
      <c r="E1003" s="1433">
        <v>99</v>
      </c>
      <c r="F1003" s="1433">
        <v>99</v>
      </c>
      <c r="G1003" s="1433">
        <v>98</v>
      </c>
      <c r="H1003" s="1433">
        <v>111</v>
      </c>
      <c r="I1003" s="1433">
        <v>123</v>
      </c>
      <c r="J1003" s="1433">
        <v>132</v>
      </c>
      <c r="K1003" s="1433">
        <v>0</v>
      </c>
      <c r="L1003" s="1433">
        <v>0</v>
      </c>
      <c r="M1003" s="1433">
        <v>0</v>
      </c>
      <c r="N1003" s="1433">
        <v>0</v>
      </c>
      <c r="O1003" s="1433">
        <v>0</v>
      </c>
      <c r="P1003" s="1433">
        <v>0</v>
      </c>
      <c r="Q1003" s="1433">
        <v>0</v>
      </c>
      <c r="R1003" s="1433">
        <v>0</v>
      </c>
      <c r="S1003" s="1433">
        <v>0</v>
      </c>
      <c r="T1003" s="1433">
        <v>0</v>
      </c>
      <c r="U1003" s="1433">
        <v>0</v>
      </c>
      <c r="V1003" s="1438">
        <v>0</v>
      </c>
    </row>
    <row r="1004" spans="1:22" ht="15" x14ac:dyDescent="0.25">
      <c r="A1004" s="1298" t="s">
        <v>809</v>
      </c>
      <c r="B1004" s="1290" t="s">
        <v>875</v>
      </c>
      <c r="C1004" s="1290" t="s">
        <v>49</v>
      </c>
      <c r="D1004" s="1433">
        <v>0</v>
      </c>
      <c r="E1004" s="1433">
        <v>0</v>
      </c>
      <c r="F1004" s="1433">
        <v>0</v>
      </c>
      <c r="G1004" s="1433">
        <v>40</v>
      </c>
      <c r="H1004" s="1433">
        <v>43</v>
      </c>
      <c r="I1004" s="1433">
        <v>48</v>
      </c>
      <c r="J1004" s="1433">
        <v>49</v>
      </c>
      <c r="K1004" s="1433">
        <v>60</v>
      </c>
      <c r="L1004" s="1433">
        <v>58</v>
      </c>
      <c r="M1004" s="1433">
        <v>56</v>
      </c>
      <c r="N1004" s="1433">
        <v>0</v>
      </c>
      <c r="O1004" s="1433">
        <v>56</v>
      </c>
      <c r="P1004" s="1433">
        <v>56</v>
      </c>
      <c r="Q1004" s="1433">
        <v>36</v>
      </c>
      <c r="R1004" s="1433">
        <v>36</v>
      </c>
      <c r="S1004" s="1433">
        <v>34</v>
      </c>
      <c r="T1004" s="1433">
        <v>33</v>
      </c>
      <c r="U1004" s="1433">
        <v>30</v>
      </c>
      <c r="V1004" s="1438">
        <v>28</v>
      </c>
    </row>
    <row r="1005" spans="1:22" ht="15" x14ac:dyDescent="0.25">
      <c r="A1005" s="1298" t="s">
        <v>809</v>
      </c>
      <c r="B1005" s="1290" t="s">
        <v>875</v>
      </c>
      <c r="C1005" s="1290" t="s">
        <v>35</v>
      </c>
      <c r="D1005" s="1433">
        <v>0</v>
      </c>
      <c r="E1005" s="1433">
        <v>0</v>
      </c>
      <c r="F1005" s="1433">
        <v>0</v>
      </c>
      <c r="G1005" s="1433">
        <v>20</v>
      </c>
      <c r="H1005" s="1433">
        <v>17</v>
      </c>
      <c r="I1005" s="1433">
        <v>12</v>
      </c>
      <c r="J1005" s="1433">
        <v>12</v>
      </c>
      <c r="K1005" s="1433">
        <v>2</v>
      </c>
      <c r="L1005" s="1433">
        <v>7</v>
      </c>
      <c r="M1005" s="1433">
        <v>7</v>
      </c>
      <c r="N1005" s="1433">
        <v>0</v>
      </c>
      <c r="O1005" s="1433">
        <v>0</v>
      </c>
      <c r="P1005" s="1433">
        <v>0</v>
      </c>
      <c r="Q1005" s="1433">
        <v>0</v>
      </c>
      <c r="R1005" s="1433">
        <v>0</v>
      </c>
      <c r="S1005" s="1433">
        <v>0</v>
      </c>
      <c r="T1005" s="1433">
        <v>0</v>
      </c>
      <c r="U1005" s="1433">
        <v>0</v>
      </c>
      <c r="V1005" s="1438">
        <v>1</v>
      </c>
    </row>
    <row r="1006" spans="1:22" ht="15" x14ac:dyDescent="0.25">
      <c r="A1006" s="1298" t="s">
        <v>809</v>
      </c>
      <c r="B1006" s="1290" t="s">
        <v>875</v>
      </c>
      <c r="C1006" s="1290" t="s">
        <v>37</v>
      </c>
      <c r="D1006" s="1433">
        <v>0</v>
      </c>
      <c r="E1006" s="1433">
        <v>0</v>
      </c>
      <c r="F1006" s="1433">
        <v>0</v>
      </c>
      <c r="G1006" s="1433">
        <v>1</v>
      </c>
      <c r="H1006" s="1433">
        <v>1</v>
      </c>
      <c r="I1006" s="1433">
        <v>1</v>
      </c>
      <c r="J1006" s="1433">
        <v>0</v>
      </c>
      <c r="K1006" s="1433">
        <v>2</v>
      </c>
      <c r="L1006" s="1433">
        <v>3</v>
      </c>
      <c r="M1006" s="1433">
        <v>3</v>
      </c>
      <c r="N1006" s="1433">
        <v>0</v>
      </c>
      <c r="O1006" s="1433">
        <v>0</v>
      </c>
      <c r="P1006" s="1433">
        <v>1</v>
      </c>
      <c r="Q1006" s="1433">
        <v>1</v>
      </c>
      <c r="R1006" s="1433">
        <v>1</v>
      </c>
      <c r="S1006" s="1433">
        <v>1</v>
      </c>
      <c r="T1006" s="1433">
        <v>1</v>
      </c>
      <c r="U1006" s="1433">
        <v>1</v>
      </c>
      <c r="V1006" s="1438">
        <v>1</v>
      </c>
    </row>
    <row r="1007" spans="1:22" ht="15" x14ac:dyDescent="0.25">
      <c r="A1007" s="1298" t="s">
        <v>809</v>
      </c>
      <c r="B1007" s="1290" t="s">
        <v>875</v>
      </c>
      <c r="C1007" s="1290" t="s">
        <v>38</v>
      </c>
      <c r="D1007" s="1433">
        <v>0</v>
      </c>
      <c r="E1007" s="1433">
        <v>0</v>
      </c>
      <c r="F1007" s="1433">
        <v>0</v>
      </c>
      <c r="G1007" s="1433">
        <v>0</v>
      </c>
      <c r="H1007" s="1433">
        <v>0</v>
      </c>
      <c r="I1007" s="1433">
        <v>0</v>
      </c>
      <c r="J1007" s="1433">
        <v>1</v>
      </c>
      <c r="K1007" s="1433">
        <v>2</v>
      </c>
      <c r="L1007" s="1433">
        <v>2</v>
      </c>
      <c r="M1007" s="1433">
        <v>2</v>
      </c>
      <c r="N1007" s="1433">
        <v>0</v>
      </c>
      <c r="O1007" s="1433">
        <v>1</v>
      </c>
      <c r="P1007" s="1433">
        <v>2</v>
      </c>
      <c r="Q1007" s="1433">
        <v>2</v>
      </c>
      <c r="R1007" s="1433">
        <v>2</v>
      </c>
      <c r="S1007" s="1433">
        <v>2</v>
      </c>
      <c r="T1007" s="1433">
        <v>2</v>
      </c>
      <c r="U1007" s="1433">
        <v>1</v>
      </c>
      <c r="V1007" s="1438">
        <v>0</v>
      </c>
    </row>
    <row r="1008" spans="1:22" ht="15" x14ac:dyDescent="0.25">
      <c r="A1008" s="1298" t="s">
        <v>809</v>
      </c>
      <c r="B1008" s="1290" t="s">
        <v>875</v>
      </c>
      <c r="C1008" s="1290" t="s">
        <v>39</v>
      </c>
      <c r="D1008" s="1433">
        <v>0</v>
      </c>
      <c r="E1008" s="1433">
        <v>0</v>
      </c>
      <c r="F1008" s="1433">
        <v>0</v>
      </c>
      <c r="G1008" s="1433">
        <v>1</v>
      </c>
      <c r="H1008" s="1433">
        <v>1</v>
      </c>
      <c r="I1008" s="1433">
        <v>1</v>
      </c>
      <c r="J1008" s="1433">
        <v>2</v>
      </c>
      <c r="K1008" s="1433">
        <v>2</v>
      </c>
      <c r="L1008" s="1433">
        <v>2</v>
      </c>
      <c r="M1008" s="1433">
        <v>2</v>
      </c>
      <c r="N1008" s="1433">
        <v>0</v>
      </c>
      <c r="O1008" s="1433">
        <v>2</v>
      </c>
      <c r="P1008" s="1433">
        <v>0</v>
      </c>
      <c r="Q1008" s="1433">
        <v>0</v>
      </c>
      <c r="R1008" s="1433">
        <v>0</v>
      </c>
      <c r="S1008" s="1433">
        <v>0</v>
      </c>
      <c r="T1008" s="1433">
        <v>0</v>
      </c>
      <c r="U1008" s="1433">
        <v>0</v>
      </c>
      <c r="V1008" s="1438">
        <v>0</v>
      </c>
    </row>
    <row r="1009" spans="1:22" ht="15" x14ac:dyDescent="0.25">
      <c r="A1009" s="1298" t="s">
        <v>809</v>
      </c>
      <c r="B1009" s="1290" t="s">
        <v>875</v>
      </c>
      <c r="C1009" s="1290" t="s">
        <v>40</v>
      </c>
      <c r="D1009" s="1433">
        <v>0</v>
      </c>
      <c r="E1009" s="1433">
        <v>0</v>
      </c>
      <c r="F1009" s="1433">
        <v>0</v>
      </c>
      <c r="G1009" s="1433">
        <v>2</v>
      </c>
      <c r="H1009" s="1433">
        <v>2</v>
      </c>
      <c r="I1009" s="1433">
        <v>2</v>
      </c>
      <c r="J1009" s="1433">
        <v>0</v>
      </c>
      <c r="K1009" s="1433">
        <v>1</v>
      </c>
      <c r="L1009" s="1433">
        <v>1</v>
      </c>
      <c r="M1009" s="1433">
        <v>1</v>
      </c>
      <c r="N1009" s="1433">
        <v>0</v>
      </c>
      <c r="O1009" s="1433">
        <v>0</v>
      </c>
      <c r="P1009" s="1433">
        <v>0</v>
      </c>
      <c r="Q1009" s="1433">
        <v>0</v>
      </c>
      <c r="R1009" s="1433">
        <v>0</v>
      </c>
      <c r="S1009" s="1433">
        <v>0</v>
      </c>
      <c r="T1009" s="1433">
        <v>0</v>
      </c>
      <c r="U1009" s="1433">
        <v>0</v>
      </c>
      <c r="V1009" s="1438">
        <v>0</v>
      </c>
    </row>
    <row r="1010" spans="1:22" ht="15" x14ac:dyDescent="0.25">
      <c r="A1010" s="1298" t="s">
        <v>809</v>
      </c>
      <c r="B1010" s="1290" t="s">
        <v>875</v>
      </c>
      <c r="C1010" s="1290" t="s">
        <v>59</v>
      </c>
      <c r="D1010" s="1433">
        <v>0</v>
      </c>
      <c r="E1010" s="1433">
        <v>0</v>
      </c>
      <c r="F1010" s="1433">
        <v>0</v>
      </c>
      <c r="G1010" s="1433">
        <v>64</v>
      </c>
      <c r="H1010" s="1433">
        <v>64</v>
      </c>
      <c r="I1010" s="1433">
        <v>64</v>
      </c>
      <c r="J1010" s="1433">
        <v>64</v>
      </c>
      <c r="K1010" s="1433">
        <v>69</v>
      </c>
      <c r="L1010" s="1433">
        <v>73</v>
      </c>
      <c r="M1010" s="1433">
        <v>71</v>
      </c>
      <c r="N1010" s="1433">
        <v>0</v>
      </c>
      <c r="O1010" s="1433">
        <v>59</v>
      </c>
      <c r="P1010" s="1433">
        <v>59</v>
      </c>
      <c r="Q1010" s="1433">
        <v>39</v>
      </c>
      <c r="R1010" s="1433">
        <v>39</v>
      </c>
      <c r="S1010" s="1433">
        <v>37</v>
      </c>
      <c r="T1010" s="1433">
        <v>36</v>
      </c>
      <c r="U1010" s="1433">
        <v>32</v>
      </c>
      <c r="V1010" s="1438">
        <v>30</v>
      </c>
    </row>
    <row r="1011" spans="1:22" ht="15" x14ac:dyDescent="0.25">
      <c r="A1011" s="1298" t="s">
        <v>809</v>
      </c>
      <c r="B1011" s="1290" t="s">
        <v>875</v>
      </c>
      <c r="C1011" s="1290" t="s">
        <v>754</v>
      </c>
      <c r="D1011" s="1433">
        <v>0</v>
      </c>
      <c r="E1011" s="1433">
        <v>0</v>
      </c>
      <c r="F1011" s="1433">
        <v>0</v>
      </c>
      <c r="G1011" s="1433">
        <v>24</v>
      </c>
      <c r="H1011" s="1433">
        <v>21</v>
      </c>
      <c r="I1011" s="1433">
        <v>16</v>
      </c>
      <c r="J1011" s="1433">
        <v>15</v>
      </c>
      <c r="K1011" s="1433">
        <v>9</v>
      </c>
      <c r="L1011" s="1433">
        <v>15</v>
      </c>
      <c r="M1011" s="1433">
        <v>15</v>
      </c>
      <c r="N1011" s="1433">
        <v>0</v>
      </c>
      <c r="O1011" s="1433">
        <v>3</v>
      </c>
      <c r="P1011" s="1433">
        <v>3</v>
      </c>
      <c r="Q1011" s="1433">
        <v>3</v>
      </c>
      <c r="R1011" s="1433">
        <v>3</v>
      </c>
      <c r="S1011" s="1433">
        <v>3</v>
      </c>
      <c r="T1011" s="1433">
        <v>3</v>
      </c>
      <c r="U1011" s="1433">
        <v>2</v>
      </c>
      <c r="V1011" s="1438">
        <v>2</v>
      </c>
    </row>
    <row r="1012" spans="1:22" ht="15" x14ac:dyDescent="0.25">
      <c r="A1012" s="1298" t="s">
        <v>809</v>
      </c>
      <c r="B1012" s="1290" t="s">
        <v>876</v>
      </c>
      <c r="C1012" s="1290" t="s">
        <v>49</v>
      </c>
      <c r="D1012" s="1433">
        <v>0</v>
      </c>
      <c r="E1012" s="1433">
        <v>31</v>
      </c>
      <c r="F1012" s="1433">
        <v>26</v>
      </c>
      <c r="G1012" s="1433">
        <v>0</v>
      </c>
      <c r="H1012" s="1433">
        <v>0</v>
      </c>
      <c r="I1012" s="1433">
        <v>0</v>
      </c>
      <c r="J1012" s="1433">
        <v>0</v>
      </c>
      <c r="K1012" s="1433">
        <v>0</v>
      </c>
      <c r="L1012" s="1433">
        <v>0</v>
      </c>
      <c r="M1012" s="1433">
        <v>0</v>
      </c>
      <c r="N1012" s="1433">
        <v>0</v>
      </c>
      <c r="O1012" s="1433">
        <v>0</v>
      </c>
      <c r="P1012" s="1433">
        <v>0</v>
      </c>
      <c r="Q1012" s="1433">
        <v>0</v>
      </c>
      <c r="R1012" s="1433">
        <v>0</v>
      </c>
      <c r="S1012" s="1433">
        <v>0</v>
      </c>
      <c r="T1012" s="1433">
        <v>0</v>
      </c>
      <c r="U1012" s="1433">
        <v>0</v>
      </c>
      <c r="V1012" s="1438">
        <v>0</v>
      </c>
    </row>
    <row r="1013" spans="1:22" ht="15" x14ac:dyDescent="0.25">
      <c r="A1013" s="1298" t="s">
        <v>809</v>
      </c>
      <c r="B1013" s="1290" t="s">
        <v>876</v>
      </c>
      <c r="C1013" s="1290" t="s">
        <v>35</v>
      </c>
      <c r="D1013" s="1433">
        <v>123</v>
      </c>
      <c r="E1013" s="1433">
        <v>89</v>
      </c>
      <c r="F1013" s="1433">
        <v>90</v>
      </c>
      <c r="G1013" s="1433">
        <v>0</v>
      </c>
      <c r="H1013" s="1433">
        <v>0</v>
      </c>
      <c r="I1013" s="1433">
        <v>0</v>
      </c>
      <c r="J1013" s="1433">
        <v>0</v>
      </c>
      <c r="K1013" s="1433">
        <v>0</v>
      </c>
      <c r="L1013" s="1433">
        <v>0</v>
      </c>
      <c r="M1013" s="1433">
        <v>0</v>
      </c>
      <c r="N1013" s="1433">
        <v>0</v>
      </c>
      <c r="O1013" s="1433">
        <v>0</v>
      </c>
      <c r="P1013" s="1433">
        <v>0</v>
      </c>
      <c r="Q1013" s="1433">
        <v>0</v>
      </c>
      <c r="R1013" s="1433">
        <v>0</v>
      </c>
      <c r="S1013" s="1433">
        <v>0</v>
      </c>
      <c r="T1013" s="1433">
        <v>0</v>
      </c>
      <c r="U1013" s="1433">
        <v>0</v>
      </c>
      <c r="V1013" s="1438">
        <v>0</v>
      </c>
    </row>
    <row r="1014" spans="1:22" ht="15" x14ac:dyDescent="0.25">
      <c r="A1014" s="1298" t="s">
        <v>809</v>
      </c>
      <c r="B1014" s="1290" t="s">
        <v>876</v>
      </c>
      <c r="C1014" s="1290" t="s">
        <v>36</v>
      </c>
      <c r="D1014" s="1433">
        <v>8</v>
      </c>
      <c r="E1014" s="1433">
        <v>9</v>
      </c>
      <c r="F1014" s="1433">
        <v>12</v>
      </c>
      <c r="G1014" s="1433">
        <v>0</v>
      </c>
      <c r="H1014" s="1433">
        <v>0</v>
      </c>
      <c r="I1014" s="1433">
        <v>0</v>
      </c>
      <c r="J1014" s="1433">
        <v>0</v>
      </c>
      <c r="K1014" s="1433">
        <v>0</v>
      </c>
      <c r="L1014" s="1433">
        <v>0</v>
      </c>
      <c r="M1014" s="1433">
        <v>0</v>
      </c>
      <c r="N1014" s="1433">
        <v>0</v>
      </c>
      <c r="O1014" s="1433">
        <v>0</v>
      </c>
      <c r="P1014" s="1433">
        <v>0</v>
      </c>
      <c r="Q1014" s="1433">
        <v>0</v>
      </c>
      <c r="R1014" s="1433">
        <v>0</v>
      </c>
      <c r="S1014" s="1433">
        <v>0</v>
      </c>
      <c r="T1014" s="1433">
        <v>0</v>
      </c>
      <c r="U1014" s="1433">
        <v>0</v>
      </c>
      <c r="V1014" s="1438">
        <v>0</v>
      </c>
    </row>
    <row r="1015" spans="1:22" ht="15" x14ac:dyDescent="0.25">
      <c r="A1015" s="1298" t="s">
        <v>809</v>
      </c>
      <c r="B1015" s="1290" t="s">
        <v>876</v>
      </c>
      <c r="C1015" s="1290" t="s">
        <v>37</v>
      </c>
      <c r="D1015" s="1433">
        <v>22</v>
      </c>
      <c r="E1015" s="1433">
        <v>21</v>
      </c>
      <c r="F1015" s="1433">
        <v>23</v>
      </c>
      <c r="G1015" s="1433">
        <v>0</v>
      </c>
      <c r="H1015" s="1433">
        <v>0</v>
      </c>
      <c r="I1015" s="1433">
        <v>0</v>
      </c>
      <c r="J1015" s="1433">
        <v>0</v>
      </c>
      <c r="K1015" s="1433">
        <v>0</v>
      </c>
      <c r="L1015" s="1433">
        <v>0</v>
      </c>
      <c r="M1015" s="1433">
        <v>0</v>
      </c>
      <c r="N1015" s="1433">
        <v>0</v>
      </c>
      <c r="O1015" s="1433">
        <v>0</v>
      </c>
      <c r="P1015" s="1433">
        <v>0</v>
      </c>
      <c r="Q1015" s="1433">
        <v>0</v>
      </c>
      <c r="R1015" s="1433">
        <v>0</v>
      </c>
      <c r="S1015" s="1433">
        <v>0</v>
      </c>
      <c r="T1015" s="1433">
        <v>0</v>
      </c>
      <c r="U1015" s="1433">
        <v>0</v>
      </c>
      <c r="V1015" s="1438">
        <v>0</v>
      </c>
    </row>
    <row r="1016" spans="1:22" ht="15" x14ac:dyDescent="0.25">
      <c r="A1016" s="1298" t="s">
        <v>809</v>
      </c>
      <c r="B1016" s="1290" t="s">
        <v>876</v>
      </c>
      <c r="C1016" s="1290" t="s">
        <v>38</v>
      </c>
      <c r="D1016" s="1433">
        <v>8</v>
      </c>
      <c r="E1016" s="1433">
        <v>7</v>
      </c>
      <c r="F1016" s="1433">
        <v>7</v>
      </c>
      <c r="G1016" s="1433">
        <v>0</v>
      </c>
      <c r="H1016" s="1433">
        <v>0</v>
      </c>
      <c r="I1016" s="1433">
        <v>0</v>
      </c>
      <c r="J1016" s="1433">
        <v>0</v>
      </c>
      <c r="K1016" s="1433">
        <v>0</v>
      </c>
      <c r="L1016" s="1433">
        <v>0</v>
      </c>
      <c r="M1016" s="1433">
        <v>0</v>
      </c>
      <c r="N1016" s="1433">
        <v>0</v>
      </c>
      <c r="O1016" s="1433">
        <v>0</v>
      </c>
      <c r="P1016" s="1433">
        <v>0</v>
      </c>
      <c r="Q1016" s="1433">
        <v>0</v>
      </c>
      <c r="R1016" s="1433">
        <v>0</v>
      </c>
      <c r="S1016" s="1433">
        <v>0</v>
      </c>
      <c r="T1016" s="1433">
        <v>0</v>
      </c>
      <c r="U1016" s="1433">
        <v>0</v>
      </c>
      <c r="V1016" s="1438">
        <v>0</v>
      </c>
    </row>
    <row r="1017" spans="1:22" ht="15" x14ac:dyDescent="0.25">
      <c r="A1017" s="1298" t="s">
        <v>809</v>
      </c>
      <c r="B1017" s="1290" t="s">
        <v>876</v>
      </c>
      <c r="C1017" s="1290" t="s">
        <v>39</v>
      </c>
      <c r="D1017" s="1433">
        <v>2</v>
      </c>
      <c r="E1017" s="1433">
        <v>2</v>
      </c>
      <c r="F1017" s="1433">
        <v>2</v>
      </c>
      <c r="G1017" s="1433">
        <v>0</v>
      </c>
      <c r="H1017" s="1433">
        <v>0</v>
      </c>
      <c r="I1017" s="1433">
        <v>0</v>
      </c>
      <c r="J1017" s="1433">
        <v>0</v>
      </c>
      <c r="K1017" s="1433">
        <v>0</v>
      </c>
      <c r="L1017" s="1433">
        <v>0</v>
      </c>
      <c r="M1017" s="1433">
        <v>0</v>
      </c>
      <c r="N1017" s="1433">
        <v>0</v>
      </c>
      <c r="O1017" s="1433">
        <v>0</v>
      </c>
      <c r="P1017" s="1433">
        <v>0</v>
      </c>
      <c r="Q1017" s="1433">
        <v>0</v>
      </c>
      <c r="R1017" s="1433">
        <v>0</v>
      </c>
      <c r="S1017" s="1433">
        <v>0</v>
      </c>
      <c r="T1017" s="1433">
        <v>0</v>
      </c>
      <c r="U1017" s="1433">
        <v>0</v>
      </c>
      <c r="V1017" s="1438">
        <v>0</v>
      </c>
    </row>
    <row r="1018" spans="1:22" ht="15" x14ac:dyDescent="0.25">
      <c r="A1018" s="1298" t="s">
        <v>809</v>
      </c>
      <c r="B1018" s="1290" t="s">
        <v>876</v>
      </c>
      <c r="C1018" s="1290" t="s">
        <v>40</v>
      </c>
      <c r="D1018" s="1433">
        <v>3</v>
      </c>
      <c r="E1018" s="1433">
        <v>3</v>
      </c>
      <c r="F1018" s="1433">
        <v>2</v>
      </c>
      <c r="G1018" s="1433">
        <v>0</v>
      </c>
      <c r="H1018" s="1433">
        <v>0</v>
      </c>
      <c r="I1018" s="1433">
        <v>0</v>
      </c>
      <c r="J1018" s="1433">
        <v>0</v>
      </c>
      <c r="K1018" s="1433">
        <v>0</v>
      </c>
      <c r="L1018" s="1433">
        <v>0</v>
      </c>
      <c r="M1018" s="1433">
        <v>0</v>
      </c>
      <c r="N1018" s="1433">
        <v>0</v>
      </c>
      <c r="O1018" s="1433">
        <v>0</v>
      </c>
      <c r="P1018" s="1433">
        <v>0</v>
      </c>
      <c r="Q1018" s="1433">
        <v>0</v>
      </c>
      <c r="R1018" s="1433">
        <v>0</v>
      </c>
      <c r="S1018" s="1433">
        <v>0</v>
      </c>
      <c r="T1018" s="1433">
        <v>0</v>
      </c>
      <c r="U1018" s="1433">
        <v>0</v>
      </c>
      <c r="V1018" s="1438">
        <v>0</v>
      </c>
    </row>
    <row r="1019" spans="1:22" ht="15" x14ac:dyDescent="0.25">
      <c r="A1019" s="1298" t="s">
        <v>809</v>
      </c>
      <c r="B1019" s="1290" t="s">
        <v>876</v>
      </c>
      <c r="C1019" s="1290" t="s">
        <v>59</v>
      </c>
      <c r="D1019" s="1433">
        <v>166</v>
      </c>
      <c r="E1019" s="1433">
        <v>162</v>
      </c>
      <c r="F1019" s="1433">
        <v>162</v>
      </c>
      <c r="G1019" s="1433">
        <v>0</v>
      </c>
      <c r="H1019" s="1433">
        <v>0</v>
      </c>
      <c r="I1019" s="1433">
        <v>0</v>
      </c>
      <c r="J1019" s="1433">
        <v>0</v>
      </c>
      <c r="K1019" s="1433">
        <v>0</v>
      </c>
      <c r="L1019" s="1433">
        <v>0</v>
      </c>
      <c r="M1019" s="1433">
        <v>0</v>
      </c>
      <c r="N1019" s="1433">
        <v>0</v>
      </c>
      <c r="O1019" s="1433">
        <v>0</v>
      </c>
      <c r="P1019" s="1433">
        <v>0</v>
      </c>
      <c r="Q1019" s="1433">
        <v>0</v>
      </c>
      <c r="R1019" s="1433">
        <v>0</v>
      </c>
      <c r="S1019" s="1433">
        <v>0</v>
      </c>
      <c r="T1019" s="1433">
        <v>0</v>
      </c>
      <c r="U1019" s="1433">
        <v>0</v>
      </c>
      <c r="V1019" s="1438">
        <v>0</v>
      </c>
    </row>
    <row r="1020" spans="1:22" ht="15" x14ac:dyDescent="0.25">
      <c r="A1020" s="1298" t="s">
        <v>809</v>
      </c>
      <c r="B1020" s="1290" t="s">
        <v>876</v>
      </c>
      <c r="C1020" s="1290" t="s">
        <v>754</v>
      </c>
      <c r="D1020" s="1433">
        <v>166</v>
      </c>
      <c r="E1020" s="1433">
        <v>131</v>
      </c>
      <c r="F1020" s="1433">
        <v>136</v>
      </c>
      <c r="G1020" s="1433">
        <v>0</v>
      </c>
      <c r="H1020" s="1433">
        <v>0</v>
      </c>
      <c r="I1020" s="1433">
        <v>0</v>
      </c>
      <c r="J1020" s="1433">
        <v>0</v>
      </c>
      <c r="K1020" s="1433">
        <v>0</v>
      </c>
      <c r="L1020" s="1433">
        <v>0</v>
      </c>
      <c r="M1020" s="1433">
        <v>0</v>
      </c>
      <c r="N1020" s="1433">
        <v>0</v>
      </c>
      <c r="O1020" s="1433">
        <v>0</v>
      </c>
      <c r="P1020" s="1433">
        <v>0</v>
      </c>
      <c r="Q1020" s="1433">
        <v>0</v>
      </c>
      <c r="R1020" s="1433">
        <v>0</v>
      </c>
      <c r="S1020" s="1433">
        <v>0</v>
      </c>
      <c r="T1020" s="1433">
        <v>0</v>
      </c>
      <c r="U1020" s="1433">
        <v>0</v>
      </c>
      <c r="V1020" s="1438">
        <v>0</v>
      </c>
    </row>
    <row r="1021" spans="1:22" ht="15" x14ac:dyDescent="0.25">
      <c r="A1021" s="1298" t="s">
        <v>809</v>
      </c>
      <c r="B1021" s="1290" t="s">
        <v>877</v>
      </c>
      <c r="C1021" s="1290" t="s">
        <v>49</v>
      </c>
      <c r="D1021" s="1433">
        <v>0</v>
      </c>
      <c r="E1021" s="1433">
        <v>181</v>
      </c>
      <c r="F1021" s="1433">
        <v>189</v>
      </c>
      <c r="G1021" s="1433">
        <v>136</v>
      </c>
      <c r="H1021" s="1433">
        <v>141</v>
      </c>
      <c r="I1021" s="1433">
        <v>154</v>
      </c>
      <c r="J1021" s="1433">
        <v>55</v>
      </c>
      <c r="K1021" s="1433">
        <v>70</v>
      </c>
      <c r="L1021" s="1433">
        <v>78</v>
      </c>
      <c r="M1021" s="1433">
        <v>82</v>
      </c>
      <c r="N1021" s="1433">
        <v>0</v>
      </c>
      <c r="O1021" s="1433">
        <v>0</v>
      </c>
      <c r="P1021" s="1433">
        <v>0</v>
      </c>
      <c r="Q1021" s="1433">
        <v>0</v>
      </c>
      <c r="R1021" s="1433">
        <v>0</v>
      </c>
      <c r="S1021" s="1433">
        <v>0</v>
      </c>
      <c r="T1021" s="1433">
        <v>0</v>
      </c>
      <c r="U1021" s="1433">
        <v>0</v>
      </c>
      <c r="V1021" s="1438">
        <v>0</v>
      </c>
    </row>
    <row r="1022" spans="1:22" ht="15" x14ac:dyDescent="0.25">
      <c r="A1022" s="1298" t="s">
        <v>809</v>
      </c>
      <c r="B1022" s="1290" t="s">
        <v>877</v>
      </c>
      <c r="C1022" s="1290" t="s">
        <v>35</v>
      </c>
      <c r="D1022" s="1433">
        <v>489</v>
      </c>
      <c r="E1022" s="1433">
        <v>268</v>
      </c>
      <c r="F1022" s="1433">
        <v>192</v>
      </c>
      <c r="G1022" s="1433">
        <v>89</v>
      </c>
      <c r="H1022" s="1433">
        <v>97</v>
      </c>
      <c r="I1022" s="1433">
        <v>95</v>
      </c>
      <c r="J1022" s="1433">
        <v>56</v>
      </c>
      <c r="K1022" s="1433">
        <v>48</v>
      </c>
      <c r="L1022" s="1433">
        <v>38</v>
      </c>
      <c r="M1022" s="1433">
        <v>37</v>
      </c>
      <c r="N1022" s="1433">
        <v>0</v>
      </c>
      <c r="O1022" s="1433">
        <v>0</v>
      </c>
      <c r="P1022" s="1433">
        <v>0</v>
      </c>
      <c r="Q1022" s="1433">
        <v>0</v>
      </c>
      <c r="R1022" s="1433">
        <v>0</v>
      </c>
      <c r="S1022" s="1433">
        <v>0</v>
      </c>
      <c r="T1022" s="1433">
        <v>0</v>
      </c>
      <c r="U1022" s="1433">
        <v>0</v>
      </c>
      <c r="V1022" s="1438">
        <v>0</v>
      </c>
    </row>
    <row r="1023" spans="1:22" ht="15" x14ac:dyDescent="0.25">
      <c r="A1023" s="1298" t="s">
        <v>809</v>
      </c>
      <c r="B1023" s="1290" t="s">
        <v>877</v>
      </c>
      <c r="C1023" s="1290" t="s">
        <v>36</v>
      </c>
      <c r="D1023" s="1433">
        <v>25</v>
      </c>
      <c r="E1023" s="1433">
        <v>25</v>
      </c>
      <c r="F1023" s="1433">
        <v>22</v>
      </c>
      <c r="G1023" s="1433">
        <v>22</v>
      </c>
      <c r="H1023" s="1433">
        <v>23</v>
      </c>
      <c r="I1023" s="1433">
        <v>21</v>
      </c>
      <c r="J1023" s="1433">
        <v>12</v>
      </c>
      <c r="K1023" s="1433">
        <v>12</v>
      </c>
      <c r="L1023" s="1433">
        <v>10</v>
      </c>
      <c r="M1023" s="1433">
        <v>9</v>
      </c>
      <c r="N1023" s="1433">
        <v>0</v>
      </c>
      <c r="O1023" s="1433">
        <v>0</v>
      </c>
      <c r="P1023" s="1433">
        <v>0</v>
      </c>
      <c r="Q1023" s="1433">
        <v>0</v>
      </c>
      <c r="R1023" s="1433">
        <v>0</v>
      </c>
      <c r="S1023" s="1433">
        <v>0</v>
      </c>
      <c r="T1023" s="1433">
        <v>0</v>
      </c>
      <c r="U1023" s="1433">
        <v>0</v>
      </c>
      <c r="V1023" s="1438">
        <v>0</v>
      </c>
    </row>
    <row r="1024" spans="1:22" ht="15" x14ac:dyDescent="0.25">
      <c r="A1024" s="1298" t="s">
        <v>809</v>
      </c>
      <c r="B1024" s="1290" t="s">
        <v>877</v>
      </c>
      <c r="C1024" s="1290" t="s">
        <v>37</v>
      </c>
      <c r="D1024" s="1433">
        <v>49</v>
      </c>
      <c r="E1024" s="1433">
        <v>50</v>
      </c>
      <c r="F1024" s="1433">
        <v>36</v>
      </c>
      <c r="G1024" s="1433">
        <v>18</v>
      </c>
      <c r="H1024" s="1433">
        <v>18</v>
      </c>
      <c r="I1024" s="1433">
        <v>20</v>
      </c>
      <c r="J1024" s="1433">
        <v>6</v>
      </c>
      <c r="K1024" s="1433">
        <v>6</v>
      </c>
      <c r="L1024" s="1433">
        <v>4</v>
      </c>
      <c r="M1024" s="1433">
        <v>4</v>
      </c>
      <c r="N1024" s="1433">
        <v>0</v>
      </c>
      <c r="O1024" s="1433">
        <v>0</v>
      </c>
      <c r="P1024" s="1433">
        <v>0</v>
      </c>
      <c r="Q1024" s="1433">
        <v>0</v>
      </c>
      <c r="R1024" s="1433">
        <v>0</v>
      </c>
      <c r="S1024" s="1433">
        <v>0</v>
      </c>
      <c r="T1024" s="1433">
        <v>0</v>
      </c>
      <c r="U1024" s="1433">
        <v>0</v>
      </c>
      <c r="V1024" s="1438">
        <v>0</v>
      </c>
    </row>
    <row r="1025" spans="1:22" ht="15" x14ac:dyDescent="0.25">
      <c r="A1025" s="1298" t="s">
        <v>809</v>
      </c>
      <c r="B1025" s="1290" t="s">
        <v>877</v>
      </c>
      <c r="C1025" s="1290" t="s">
        <v>38</v>
      </c>
      <c r="D1025" s="1433">
        <v>19</v>
      </c>
      <c r="E1025" s="1433">
        <v>19</v>
      </c>
      <c r="F1025" s="1433">
        <v>15</v>
      </c>
      <c r="G1025" s="1433">
        <v>9</v>
      </c>
      <c r="H1025" s="1433">
        <v>9</v>
      </c>
      <c r="I1025" s="1433">
        <v>9</v>
      </c>
      <c r="J1025" s="1433">
        <v>4</v>
      </c>
      <c r="K1025" s="1433">
        <v>4</v>
      </c>
      <c r="L1025" s="1433">
        <v>4</v>
      </c>
      <c r="M1025" s="1433">
        <v>5</v>
      </c>
      <c r="N1025" s="1433">
        <v>0</v>
      </c>
      <c r="O1025" s="1433">
        <v>0</v>
      </c>
      <c r="P1025" s="1433">
        <v>0</v>
      </c>
      <c r="Q1025" s="1433">
        <v>0</v>
      </c>
      <c r="R1025" s="1433">
        <v>0</v>
      </c>
      <c r="S1025" s="1433">
        <v>0</v>
      </c>
      <c r="T1025" s="1433">
        <v>0</v>
      </c>
      <c r="U1025" s="1433">
        <v>0</v>
      </c>
      <c r="V1025" s="1438">
        <v>0</v>
      </c>
    </row>
    <row r="1026" spans="1:22" ht="15" x14ac:dyDescent="0.25">
      <c r="A1026" s="1298" t="s">
        <v>809</v>
      </c>
      <c r="B1026" s="1290" t="s">
        <v>877</v>
      </c>
      <c r="C1026" s="1290" t="s">
        <v>39</v>
      </c>
      <c r="D1026" s="1433">
        <v>6</v>
      </c>
      <c r="E1026" s="1433">
        <v>6</v>
      </c>
      <c r="F1026" s="1433">
        <v>5</v>
      </c>
      <c r="G1026" s="1433">
        <v>3</v>
      </c>
      <c r="H1026" s="1433">
        <v>3</v>
      </c>
      <c r="I1026" s="1433">
        <v>3</v>
      </c>
      <c r="J1026" s="1433">
        <v>2</v>
      </c>
      <c r="K1026" s="1433">
        <v>2</v>
      </c>
      <c r="L1026" s="1433">
        <v>2</v>
      </c>
      <c r="M1026" s="1433">
        <v>2</v>
      </c>
      <c r="N1026" s="1433">
        <v>0</v>
      </c>
      <c r="O1026" s="1433">
        <v>0</v>
      </c>
      <c r="P1026" s="1433">
        <v>0</v>
      </c>
      <c r="Q1026" s="1433">
        <v>0</v>
      </c>
      <c r="R1026" s="1433">
        <v>0</v>
      </c>
      <c r="S1026" s="1433">
        <v>0</v>
      </c>
      <c r="T1026" s="1433">
        <v>0</v>
      </c>
      <c r="U1026" s="1433">
        <v>0</v>
      </c>
      <c r="V1026" s="1438">
        <v>0</v>
      </c>
    </row>
    <row r="1027" spans="1:22" ht="15" x14ac:dyDescent="0.25">
      <c r="A1027" s="1298" t="s">
        <v>809</v>
      </c>
      <c r="B1027" s="1290" t="s">
        <v>877</v>
      </c>
      <c r="C1027" s="1290" t="s">
        <v>40</v>
      </c>
      <c r="D1027" s="1433">
        <v>2</v>
      </c>
      <c r="E1027" s="1433">
        <v>2</v>
      </c>
      <c r="F1027" s="1433">
        <v>1</v>
      </c>
      <c r="G1027" s="1433">
        <v>1</v>
      </c>
      <c r="H1027" s="1433">
        <v>1</v>
      </c>
      <c r="I1027" s="1433">
        <v>1</v>
      </c>
      <c r="J1027" s="1433">
        <v>1</v>
      </c>
      <c r="K1027" s="1433">
        <v>1</v>
      </c>
      <c r="L1027" s="1433">
        <v>1</v>
      </c>
      <c r="M1027" s="1433">
        <v>1</v>
      </c>
      <c r="N1027" s="1433">
        <v>0</v>
      </c>
      <c r="O1027" s="1433">
        <v>0</v>
      </c>
      <c r="P1027" s="1433">
        <v>0</v>
      </c>
      <c r="Q1027" s="1433">
        <v>0</v>
      </c>
      <c r="R1027" s="1433">
        <v>0</v>
      </c>
      <c r="S1027" s="1433">
        <v>0</v>
      </c>
      <c r="T1027" s="1433">
        <v>0</v>
      </c>
      <c r="U1027" s="1433">
        <v>0</v>
      </c>
      <c r="V1027" s="1438">
        <v>0</v>
      </c>
    </row>
    <row r="1028" spans="1:22" ht="15" x14ac:dyDescent="0.25">
      <c r="A1028" s="1298" t="s">
        <v>809</v>
      </c>
      <c r="B1028" s="1290" t="s">
        <v>877</v>
      </c>
      <c r="C1028" s="1290" t="s">
        <v>59</v>
      </c>
      <c r="D1028" s="1433">
        <v>590</v>
      </c>
      <c r="E1028" s="1433">
        <v>551</v>
      </c>
      <c r="F1028" s="1433">
        <v>460</v>
      </c>
      <c r="G1028" s="1433">
        <v>278</v>
      </c>
      <c r="H1028" s="1433">
        <v>292</v>
      </c>
      <c r="I1028" s="1433">
        <v>303</v>
      </c>
      <c r="J1028" s="1433">
        <v>136</v>
      </c>
      <c r="K1028" s="1433">
        <v>143</v>
      </c>
      <c r="L1028" s="1433">
        <v>137</v>
      </c>
      <c r="M1028" s="1433">
        <v>140</v>
      </c>
      <c r="N1028" s="1433">
        <v>0</v>
      </c>
      <c r="O1028" s="1433">
        <v>0</v>
      </c>
      <c r="P1028" s="1433">
        <v>0</v>
      </c>
      <c r="Q1028" s="1433">
        <v>0</v>
      </c>
      <c r="R1028" s="1433">
        <v>0</v>
      </c>
      <c r="S1028" s="1433">
        <v>0</v>
      </c>
      <c r="T1028" s="1433">
        <v>0</v>
      </c>
      <c r="U1028" s="1433">
        <v>0</v>
      </c>
      <c r="V1028" s="1438">
        <v>0</v>
      </c>
    </row>
    <row r="1029" spans="1:22" ht="15" x14ac:dyDescent="0.25">
      <c r="A1029" s="1298" t="s">
        <v>809</v>
      </c>
      <c r="B1029" s="1290" t="s">
        <v>877</v>
      </c>
      <c r="C1029" s="1290" t="s">
        <v>754</v>
      </c>
      <c r="D1029" s="1433">
        <v>590</v>
      </c>
      <c r="E1029" s="1433">
        <v>370</v>
      </c>
      <c r="F1029" s="1433">
        <v>271</v>
      </c>
      <c r="G1029" s="1433">
        <v>142</v>
      </c>
      <c r="H1029" s="1433">
        <v>151</v>
      </c>
      <c r="I1029" s="1433">
        <v>149</v>
      </c>
      <c r="J1029" s="1433">
        <v>81</v>
      </c>
      <c r="K1029" s="1433">
        <v>73</v>
      </c>
      <c r="L1029" s="1433">
        <v>59</v>
      </c>
      <c r="M1029" s="1433">
        <v>58</v>
      </c>
      <c r="N1029" s="1433">
        <v>0</v>
      </c>
      <c r="O1029" s="1433">
        <v>0</v>
      </c>
      <c r="P1029" s="1433">
        <v>0</v>
      </c>
      <c r="Q1029" s="1433">
        <v>0</v>
      </c>
      <c r="R1029" s="1433">
        <v>0</v>
      </c>
      <c r="S1029" s="1433">
        <v>0</v>
      </c>
      <c r="T1029" s="1433">
        <v>0</v>
      </c>
      <c r="U1029" s="1433">
        <v>0</v>
      </c>
      <c r="V1029" s="1438">
        <v>0</v>
      </c>
    </row>
    <row r="1030" spans="1:22" ht="15" x14ac:dyDescent="0.25">
      <c r="A1030" s="1298" t="s">
        <v>809</v>
      </c>
      <c r="B1030" s="1290" t="s">
        <v>878</v>
      </c>
      <c r="C1030" s="1290" t="s">
        <v>49</v>
      </c>
      <c r="D1030" s="1433">
        <v>0</v>
      </c>
      <c r="E1030" s="1433">
        <v>0</v>
      </c>
      <c r="F1030" s="1433">
        <v>0</v>
      </c>
      <c r="G1030" s="1433">
        <v>13</v>
      </c>
      <c r="H1030" s="1433">
        <v>28</v>
      </c>
      <c r="I1030" s="1433">
        <v>37</v>
      </c>
      <c r="J1030" s="1433">
        <v>38</v>
      </c>
      <c r="K1030" s="1433">
        <v>50</v>
      </c>
      <c r="L1030" s="1433">
        <v>58</v>
      </c>
      <c r="M1030" s="1433">
        <v>58</v>
      </c>
      <c r="N1030" s="1433">
        <v>60</v>
      </c>
      <c r="O1030" s="1433">
        <v>62</v>
      </c>
      <c r="P1030" s="1433">
        <v>66</v>
      </c>
      <c r="Q1030" s="1433">
        <v>57</v>
      </c>
      <c r="R1030" s="1433">
        <v>56</v>
      </c>
      <c r="S1030" s="1433">
        <v>55</v>
      </c>
      <c r="T1030" s="1433">
        <v>45</v>
      </c>
      <c r="U1030" s="1433">
        <v>109</v>
      </c>
      <c r="V1030" s="1438">
        <v>111</v>
      </c>
    </row>
    <row r="1031" spans="1:22" ht="15" x14ac:dyDescent="0.25">
      <c r="A1031" s="1298" t="s">
        <v>809</v>
      </c>
      <c r="B1031" s="1290" t="s">
        <v>878</v>
      </c>
      <c r="C1031" s="1290" t="s">
        <v>35</v>
      </c>
      <c r="D1031" s="1433">
        <v>0</v>
      </c>
      <c r="E1031" s="1433">
        <v>0</v>
      </c>
      <c r="F1031" s="1433">
        <v>0</v>
      </c>
      <c r="G1031" s="1433">
        <v>40</v>
      </c>
      <c r="H1031" s="1433">
        <v>34</v>
      </c>
      <c r="I1031" s="1433">
        <v>24</v>
      </c>
      <c r="J1031" s="1433">
        <v>26</v>
      </c>
      <c r="K1031" s="1433">
        <v>19</v>
      </c>
      <c r="L1031" s="1433">
        <v>15</v>
      </c>
      <c r="M1031" s="1433">
        <v>21</v>
      </c>
      <c r="N1031" s="1433">
        <v>17</v>
      </c>
      <c r="O1031" s="1433">
        <v>17</v>
      </c>
      <c r="P1031" s="1433">
        <v>11</v>
      </c>
      <c r="Q1031" s="1433">
        <v>6</v>
      </c>
      <c r="R1031" s="1433">
        <v>4</v>
      </c>
      <c r="S1031" s="1433">
        <v>3</v>
      </c>
      <c r="T1031" s="1433">
        <v>3</v>
      </c>
      <c r="U1031" s="1433">
        <v>13</v>
      </c>
      <c r="V1031" s="1438">
        <v>26</v>
      </c>
    </row>
    <row r="1032" spans="1:22" ht="15" x14ac:dyDescent="0.25">
      <c r="A1032" s="1298" t="s">
        <v>809</v>
      </c>
      <c r="B1032" s="1290" t="s">
        <v>878</v>
      </c>
      <c r="C1032" s="1290" t="s">
        <v>36</v>
      </c>
      <c r="D1032" s="1433">
        <v>0</v>
      </c>
      <c r="E1032" s="1433">
        <v>0</v>
      </c>
      <c r="F1032" s="1433">
        <v>0</v>
      </c>
      <c r="G1032" s="1433">
        <v>0</v>
      </c>
      <c r="H1032" s="1433">
        <v>0</v>
      </c>
      <c r="I1032" s="1433">
        <v>0</v>
      </c>
      <c r="J1032" s="1433">
        <v>0</v>
      </c>
      <c r="K1032" s="1433">
        <v>0</v>
      </c>
      <c r="L1032" s="1433">
        <v>0</v>
      </c>
      <c r="M1032" s="1433">
        <v>0</v>
      </c>
      <c r="N1032" s="1433">
        <v>0</v>
      </c>
      <c r="O1032" s="1433">
        <v>0</v>
      </c>
      <c r="P1032" s="1433">
        <v>0</v>
      </c>
      <c r="Q1032" s="1433">
        <v>1</v>
      </c>
      <c r="R1032" s="1433">
        <v>1</v>
      </c>
      <c r="S1032" s="1433">
        <v>1</v>
      </c>
      <c r="T1032" s="1433">
        <v>1</v>
      </c>
      <c r="U1032" s="1433">
        <v>1</v>
      </c>
      <c r="V1032" s="1438">
        <v>1</v>
      </c>
    </row>
    <row r="1033" spans="1:22" ht="15" x14ac:dyDescent="0.25">
      <c r="A1033" s="1298" t="s">
        <v>809</v>
      </c>
      <c r="B1033" s="1290" t="s">
        <v>878</v>
      </c>
      <c r="C1033" s="1290" t="s">
        <v>37</v>
      </c>
      <c r="D1033" s="1433">
        <v>0</v>
      </c>
      <c r="E1033" s="1433">
        <v>0</v>
      </c>
      <c r="F1033" s="1433">
        <v>0</v>
      </c>
      <c r="G1033" s="1433">
        <v>14</v>
      </c>
      <c r="H1033" s="1433">
        <v>8</v>
      </c>
      <c r="I1033" s="1433">
        <v>8</v>
      </c>
      <c r="J1033" s="1433">
        <v>8</v>
      </c>
      <c r="K1033" s="1433">
        <v>10</v>
      </c>
      <c r="L1033" s="1433">
        <v>9</v>
      </c>
      <c r="M1033" s="1433">
        <v>3</v>
      </c>
      <c r="N1033" s="1433">
        <v>2</v>
      </c>
      <c r="O1033" s="1433">
        <v>2</v>
      </c>
      <c r="P1033" s="1433">
        <v>3</v>
      </c>
      <c r="Q1033" s="1433">
        <v>2</v>
      </c>
      <c r="R1033" s="1433">
        <v>2</v>
      </c>
      <c r="S1033" s="1433">
        <v>1</v>
      </c>
      <c r="T1033" s="1433">
        <v>1</v>
      </c>
      <c r="U1033" s="1433">
        <v>3</v>
      </c>
      <c r="V1033" s="1438">
        <v>5</v>
      </c>
    </row>
    <row r="1034" spans="1:22" ht="15" x14ac:dyDescent="0.25">
      <c r="A1034" s="1298" t="s">
        <v>809</v>
      </c>
      <c r="B1034" s="1290" t="s">
        <v>878</v>
      </c>
      <c r="C1034" s="1290" t="s">
        <v>38</v>
      </c>
      <c r="D1034" s="1433">
        <v>0</v>
      </c>
      <c r="E1034" s="1433">
        <v>0</v>
      </c>
      <c r="F1034" s="1433">
        <v>0</v>
      </c>
      <c r="G1034" s="1433">
        <v>3</v>
      </c>
      <c r="H1034" s="1433">
        <v>2</v>
      </c>
      <c r="I1034" s="1433">
        <v>2</v>
      </c>
      <c r="J1034" s="1433">
        <v>2</v>
      </c>
      <c r="K1034" s="1433">
        <v>2</v>
      </c>
      <c r="L1034" s="1433">
        <v>2</v>
      </c>
      <c r="M1034" s="1433">
        <v>2</v>
      </c>
      <c r="N1034" s="1433">
        <v>2</v>
      </c>
      <c r="O1034" s="1433">
        <v>2</v>
      </c>
      <c r="P1034" s="1433">
        <v>1</v>
      </c>
      <c r="Q1034" s="1433">
        <v>1</v>
      </c>
      <c r="R1034" s="1433">
        <v>0</v>
      </c>
      <c r="S1034" s="1433">
        <v>0</v>
      </c>
      <c r="T1034" s="1433">
        <v>0</v>
      </c>
      <c r="U1034" s="1433">
        <v>1</v>
      </c>
      <c r="V1034" s="1438">
        <v>1</v>
      </c>
    </row>
    <row r="1035" spans="1:22" ht="15" x14ac:dyDescent="0.25">
      <c r="A1035" s="1298" t="s">
        <v>809</v>
      </c>
      <c r="B1035" s="1290" t="s">
        <v>878</v>
      </c>
      <c r="C1035" s="1290" t="s">
        <v>39</v>
      </c>
      <c r="D1035" s="1433">
        <v>0</v>
      </c>
      <c r="E1035" s="1433">
        <v>0</v>
      </c>
      <c r="F1035" s="1433">
        <v>0</v>
      </c>
      <c r="G1035" s="1433">
        <v>1</v>
      </c>
      <c r="H1035" s="1433">
        <v>1</v>
      </c>
      <c r="I1035" s="1433">
        <v>1</v>
      </c>
      <c r="J1035" s="1433">
        <v>1</v>
      </c>
      <c r="K1035" s="1433">
        <v>2</v>
      </c>
      <c r="L1035" s="1433">
        <v>2</v>
      </c>
      <c r="M1035" s="1433">
        <v>2</v>
      </c>
      <c r="N1035" s="1433">
        <v>2</v>
      </c>
      <c r="O1035" s="1433">
        <v>2</v>
      </c>
      <c r="P1035" s="1433">
        <v>2</v>
      </c>
      <c r="Q1035" s="1433">
        <v>2</v>
      </c>
      <c r="R1035" s="1433">
        <v>2</v>
      </c>
      <c r="S1035" s="1433">
        <v>1</v>
      </c>
      <c r="T1035" s="1433">
        <v>1</v>
      </c>
      <c r="U1035" s="1433">
        <v>4</v>
      </c>
      <c r="V1035" s="1438">
        <v>3</v>
      </c>
    </row>
    <row r="1036" spans="1:22" ht="15" x14ac:dyDescent="0.25">
      <c r="A1036" s="1298" t="s">
        <v>809</v>
      </c>
      <c r="B1036" s="1290" t="s">
        <v>878</v>
      </c>
      <c r="C1036" s="1290" t="s">
        <v>40</v>
      </c>
      <c r="D1036" s="1433">
        <v>0</v>
      </c>
      <c r="E1036" s="1433">
        <v>0</v>
      </c>
      <c r="F1036" s="1433">
        <v>0</v>
      </c>
      <c r="G1036" s="1433">
        <v>1</v>
      </c>
      <c r="H1036" s="1433">
        <v>1</v>
      </c>
      <c r="I1036" s="1433">
        <v>1</v>
      </c>
      <c r="J1036" s="1433">
        <v>1</v>
      </c>
      <c r="K1036" s="1433">
        <v>1</v>
      </c>
      <c r="L1036" s="1433">
        <v>1</v>
      </c>
      <c r="M1036" s="1433">
        <v>1</v>
      </c>
      <c r="N1036" s="1433">
        <v>1</v>
      </c>
      <c r="O1036" s="1433">
        <v>1</v>
      </c>
      <c r="P1036" s="1433">
        <v>0</v>
      </c>
      <c r="Q1036" s="1433">
        <v>0</v>
      </c>
      <c r="R1036" s="1433">
        <v>1</v>
      </c>
      <c r="S1036" s="1433">
        <v>1</v>
      </c>
      <c r="T1036" s="1433">
        <v>1</v>
      </c>
      <c r="U1036" s="1433">
        <v>1</v>
      </c>
      <c r="V1036" s="1438">
        <v>1</v>
      </c>
    </row>
    <row r="1037" spans="1:22" ht="15" x14ac:dyDescent="0.25">
      <c r="A1037" s="1298" t="s">
        <v>809</v>
      </c>
      <c r="B1037" s="1290" t="s">
        <v>878</v>
      </c>
      <c r="C1037" s="1290" t="s">
        <v>59</v>
      </c>
      <c r="D1037" s="1433">
        <v>0</v>
      </c>
      <c r="E1037" s="1433">
        <v>0</v>
      </c>
      <c r="F1037" s="1433">
        <v>0</v>
      </c>
      <c r="G1037" s="1433">
        <v>72</v>
      </c>
      <c r="H1037" s="1433">
        <v>74</v>
      </c>
      <c r="I1037" s="1433">
        <v>73</v>
      </c>
      <c r="J1037" s="1433">
        <v>76</v>
      </c>
      <c r="K1037" s="1433">
        <v>84</v>
      </c>
      <c r="L1037" s="1433">
        <v>87</v>
      </c>
      <c r="M1037" s="1433">
        <v>87</v>
      </c>
      <c r="N1037" s="1433">
        <v>84</v>
      </c>
      <c r="O1037" s="1433">
        <v>86</v>
      </c>
      <c r="P1037" s="1433">
        <v>83</v>
      </c>
      <c r="Q1037" s="1433">
        <v>69</v>
      </c>
      <c r="R1037" s="1433">
        <v>66</v>
      </c>
      <c r="S1037" s="1433">
        <v>62</v>
      </c>
      <c r="T1037" s="1433">
        <v>52</v>
      </c>
      <c r="U1037" s="1433">
        <v>132</v>
      </c>
      <c r="V1037" s="1438">
        <v>148</v>
      </c>
    </row>
    <row r="1038" spans="1:22" ht="15" x14ac:dyDescent="0.25">
      <c r="A1038" s="1298" t="s">
        <v>809</v>
      </c>
      <c r="B1038" s="1290" t="s">
        <v>878</v>
      </c>
      <c r="C1038" s="1290" t="s">
        <v>754</v>
      </c>
      <c r="D1038" s="1433">
        <v>0</v>
      </c>
      <c r="E1038" s="1433">
        <v>0</v>
      </c>
      <c r="F1038" s="1433">
        <v>0</v>
      </c>
      <c r="G1038" s="1433">
        <v>59</v>
      </c>
      <c r="H1038" s="1433">
        <v>46</v>
      </c>
      <c r="I1038" s="1433">
        <v>36</v>
      </c>
      <c r="J1038" s="1433">
        <v>38</v>
      </c>
      <c r="K1038" s="1433">
        <v>34</v>
      </c>
      <c r="L1038" s="1433">
        <v>29</v>
      </c>
      <c r="M1038" s="1433">
        <v>29</v>
      </c>
      <c r="N1038" s="1433">
        <v>24</v>
      </c>
      <c r="O1038" s="1433">
        <v>24</v>
      </c>
      <c r="P1038" s="1433">
        <v>17</v>
      </c>
      <c r="Q1038" s="1433">
        <v>12</v>
      </c>
      <c r="R1038" s="1433">
        <v>10</v>
      </c>
      <c r="S1038" s="1433">
        <v>7</v>
      </c>
      <c r="T1038" s="1433">
        <v>7</v>
      </c>
      <c r="U1038" s="1433">
        <v>23</v>
      </c>
      <c r="V1038" s="1438">
        <v>37</v>
      </c>
    </row>
    <row r="1039" spans="1:22" ht="15" x14ac:dyDescent="0.25">
      <c r="A1039" s="1298" t="s">
        <v>809</v>
      </c>
      <c r="B1039" s="1290" t="s">
        <v>879</v>
      </c>
      <c r="C1039" s="1290" t="s">
        <v>49</v>
      </c>
      <c r="D1039" s="1433">
        <v>0</v>
      </c>
      <c r="E1039" s="1433">
        <v>0</v>
      </c>
      <c r="F1039" s="1433">
        <v>0</v>
      </c>
      <c r="G1039" s="1433">
        <v>0</v>
      </c>
      <c r="H1039" s="1433">
        <v>0</v>
      </c>
      <c r="I1039" s="1433">
        <v>0</v>
      </c>
      <c r="J1039" s="1433">
        <v>0</v>
      </c>
      <c r="K1039" s="1433">
        <v>0</v>
      </c>
      <c r="L1039" s="1433">
        <v>0</v>
      </c>
      <c r="M1039" s="1433">
        <v>0</v>
      </c>
      <c r="N1039" s="1433">
        <v>0</v>
      </c>
      <c r="O1039" s="1433">
        <v>0</v>
      </c>
      <c r="P1039" s="1433">
        <v>0</v>
      </c>
      <c r="Q1039" s="1433">
        <v>23</v>
      </c>
      <c r="R1039" s="1433">
        <v>58</v>
      </c>
      <c r="S1039" s="1433">
        <v>15</v>
      </c>
      <c r="T1039" s="1433">
        <v>18</v>
      </c>
      <c r="U1039" s="1433">
        <v>25</v>
      </c>
      <c r="V1039" s="1438">
        <v>32</v>
      </c>
    </row>
    <row r="1040" spans="1:22" ht="15" x14ac:dyDescent="0.25">
      <c r="A1040" s="1298" t="s">
        <v>809</v>
      </c>
      <c r="B1040" s="1290" t="s">
        <v>879</v>
      </c>
      <c r="C1040" s="1290" t="s">
        <v>35</v>
      </c>
      <c r="D1040" s="1433">
        <v>0</v>
      </c>
      <c r="E1040" s="1433">
        <v>0</v>
      </c>
      <c r="F1040" s="1433">
        <v>0</v>
      </c>
      <c r="G1040" s="1433">
        <v>0</v>
      </c>
      <c r="H1040" s="1433">
        <v>0</v>
      </c>
      <c r="I1040" s="1433">
        <v>0</v>
      </c>
      <c r="J1040" s="1433">
        <v>0</v>
      </c>
      <c r="K1040" s="1433">
        <v>0</v>
      </c>
      <c r="L1040" s="1433">
        <v>0</v>
      </c>
      <c r="M1040" s="1433">
        <v>28</v>
      </c>
      <c r="N1040" s="1433">
        <v>43</v>
      </c>
      <c r="O1040" s="1433">
        <v>67</v>
      </c>
      <c r="P1040" s="1433">
        <v>93</v>
      </c>
      <c r="Q1040" s="1433">
        <v>74</v>
      </c>
      <c r="R1040" s="1433">
        <v>60</v>
      </c>
      <c r="S1040" s="1433">
        <v>27</v>
      </c>
      <c r="T1040" s="1433">
        <v>30</v>
      </c>
      <c r="U1040" s="1433">
        <v>41</v>
      </c>
      <c r="V1040" s="1438">
        <v>33</v>
      </c>
    </row>
    <row r="1041" spans="1:22" ht="15" x14ac:dyDescent="0.25">
      <c r="A1041" s="1298" t="s">
        <v>809</v>
      </c>
      <c r="B1041" s="1290" t="s">
        <v>879</v>
      </c>
      <c r="C1041" s="1290" t="s">
        <v>36</v>
      </c>
      <c r="D1041" s="1433">
        <v>0</v>
      </c>
      <c r="E1041" s="1433">
        <v>0</v>
      </c>
      <c r="F1041" s="1433">
        <v>0</v>
      </c>
      <c r="G1041" s="1433">
        <v>0</v>
      </c>
      <c r="H1041" s="1433">
        <v>0</v>
      </c>
      <c r="I1041" s="1433">
        <v>0</v>
      </c>
      <c r="J1041" s="1433">
        <v>0</v>
      </c>
      <c r="K1041" s="1433">
        <v>0</v>
      </c>
      <c r="L1041" s="1433">
        <v>0</v>
      </c>
      <c r="M1041" s="1433">
        <v>0</v>
      </c>
      <c r="N1041" s="1433">
        <v>0</v>
      </c>
      <c r="O1041" s="1433">
        <v>0</v>
      </c>
      <c r="P1041" s="1433">
        <v>0</v>
      </c>
      <c r="Q1041" s="1433">
        <v>0</v>
      </c>
      <c r="R1041" s="1433">
        <v>0</v>
      </c>
      <c r="S1041" s="1433">
        <v>0</v>
      </c>
      <c r="T1041" s="1433">
        <v>1</v>
      </c>
      <c r="U1041" s="1433">
        <v>1</v>
      </c>
      <c r="V1041" s="1438">
        <v>2</v>
      </c>
    </row>
    <row r="1042" spans="1:22" ht="15" x14ac:dyDescent="0.25">
      <c r="A1042" s="1298" t="s">
        <v>809</v>
      </c>
      <c r="B1042" s="1290" t="s">
        <v>879</v>
      </c>
      <c r="C1042" s="1290" t="s">
        <v>37</v>
      </c>
      <c r="D1042" s="1433">
        <v>0</v>
      </c>
      <c r="E1042" s="1433">
        <v>0</v>
      </c>
      <c r="F1042" s="1433">
        <v>0</v>
      </c>
      <c r="G1042" s="1433">
        <v>0</v>
      </c>
      <c r="H1042" s="1433">
        <v>0</v>
      </c>
      <c r="I1042" s="1433">
        <v>0</v>
      </c>
      <c r="J1042" s="1433">
        <v>0</v>
      </c>
      <c r="K1042" s="1433">
        <v>0</v>
      </c>
      <c r="L1042" s="1433">
        <v>0</v>
      </c>
      <c r="M1042" s="1433">
        <v>8</v>
      </c>
      <c r="N1042" s="1433">
        <v>8</v>
      </c>
      <c r="O1042" s="1433">
        <v>12</v>
      </c>
      <c r="P1042" s="1433">
        <v>12</v>
      </c>
      <c r="Q1042" s="1433">
        <v>12</v>
      </c>
      <c r="R1042" s="1433">
        <v>13</v>
      </c>
      <c r="S1042" s="1433">
        <v>0</v>
      </c>
      <c r="T1042" s="1433">
        <v>0</v>
      </c>
      <c r="U1042" s="1433">
        <v>0</v>
      </c>
      <c r="V1042" s="1438">
        <v>0</v>
      </c>
    </row>
    <row r="1043" spans="1:22" ht="15" x14ac:dyDescent="0.25">
      <c r="A1043" s="1298" t="s">
        <v>809</v>
      </c>
      <c r="B1043" s="1290" t="s">
        <v>879</v>
      </c>
      <c r="C1043" s="1290" t="s">
        <v>38</v>
      </c>
      <c r="D1043" s="1433">
        <v>0</v>
      </c>
      <c r="E1043" s="1433">
        <v>0</v>
      </c>
      <c r="F1043" s="1433">
        <v>0</v>
      </c>
      <c r="G1043" s="1433">
        <v>0</v>
      </c>
      <c r="H1043" s="1433">
        <v>0</v>
      </c>
      <c r="I1043" s="1433">
        <v>0</v>
      </c>
      <c r="J1043" s="1433">
        <v>0</v>
      </c>
      <c r="K1043" s="1433">
        <v>0</v>
      </c>
      <c r="L1043" s="1433">
        <v>0</v>
      </c>
      <c r="M1043" s="1433">
        <v>1</v>
      </c>
      <c r="N1043" s="1433">
        <v>2</v>
      </c>
      <c r="O1043" s="1433">
        <v>2</v>
      </c>
      <c r="P1043" s="1433">
        <v>3</v>
      </c>
      <c r="Q1043" s="1433">
        <v>3</v>
      </c>
      <c r="R1043" s="1433">
        <v>3</v>
      </c>
      <c r="S1043" s="1433">
        <v>0</v>
      </c>
      <c r="T1043" s="1433">
        <v>0</v>
      </c>
      <c r="U1043" s="1433">
        <v>0</v>
      </c>
      <c r="V1043" s="1438">
        <v>0</v>
      </c>
    </row>
    <row r="1044" spans="1:22" ht="15" x14ac:dyDescent="0.25">
      <c r="A1044" s="1298" t="s">
        <v>809</v>
      </c>
      <c r="B1044" s="1290" t="s">
        <v>879</v>
      </c>
      <c r="C1044" s="1290" t="s">
        <v>39</v>
      </c>
      <c r="D1044" s="1433">
        <v>0</v>
      </c>
      <c r="E1044" s="1433">
        <v>0</v>
      </c>
      <c r="F1044" s="1433">
        <v>0</v>
      </c>
      <c r="G1044" s="1433">
        <v>0</v>
      </c>
      <c r="H1044" s="1433">
        <v>0</v>
      </c>
      <c r="I1044" s="1433">
        <v>0</v>
      </c>
      <c r="J1044" s="1433">
        <v>0</v>
      </c>
      <c r="K1044" s="1433">
        <v>0</v>
      </c>
      <c r="L1044" s="1433">
        <v>0</v>
      </c>
      <c r="M1044" s="1433">
        <v>3</v>
      </c>
      <c r="N1044" s="1433">
        <v>4</v>
      </c>
      <c r="O1044" s="1433">
        <v>4</v>
      </c>
      <c r="P1044" s="1433">
        <v>5</v>
      </c>
      <c r="Q1044" s="1433">
        <v>6</v>
      </c>
      <c r="R1044" s="1433">
        <v>5</v>
      </c>
      <c r="S1044" s="1433">
        <v>1</v>
      </c>
      <c r="T1044" s="1433">
        <v>1</v>
      </c>
      <c r="U1044" s="1433">
        <v>1</v>
      </c>
      <c r="V1044" s="1438">
        <v>1</v>
      </c>
    </row>
    <row r="1045" spans="1:22" ht="15" x14ac:dyDescent="0.25">
      <c r="A1045" s="1298" t="s">
        <v>809</v>
      </c>
      <c r="B1045" s="1290" t="s">
        <v>879</v>
      </c>
      <c r="C1045" s="1290" t="s">
        <v>40</v>
      </c>
      <c r="D1045" s="1433">
        <v>0</v>
      </c>
      <c r="E1045" s="1433">
        <v>0</v>
      </c>
      <c r="F1045" s="1433">
        <v>0</v>
      </c>
      <c r="G1045" s="1433">
        <v>0</v>
      </c>
      <c r="H1045" s="1433">
        <v>0</v>
      </c>
      <c r="I1045" s="1433">
        <v>0</v>
      </c>
      <c r="J1045" s="1433">
        <v>0</v>
      </c>
      <c r="K1045" s="1433">
        <v>0</v>
      </c>
      <c r="L1045" s="1433">
        <v>0</v>
      </c>
      <c r="M1045" s="1433">
        <v>0</v>
      </c>
      <c r="N1045" s="1433">
        <v>0</v>
      </c>
      <c r="O1045" s="1433">
        <v>0</v>
      </c>
      <c r="P1045" s="1433">
        <v>1</v>
      </c>
      <c r="Q1045" s="1433">
        <v>1</v>
      </c>
      <c r="R1045" s="1433">
        <v>1</v>
      </c>
      <c r="S1045" s="1433">
        <v>0</v>
      </c>
      <c r="T1045" s="1433">
        <v>1</v>
      </c>
      <c r="U1045" s="1433">
        <v>1</v>
      </c>
      <c r="V1045" s="1438">
        <v>1</v>
      </c>
    </row>
    <row r="1046" spans="1:22" ht="15" x14ac:dyDescent="0.25">
      <c r="A1046" s="1298" t="s">
        <v>809</v>
      </c>
      <c r="B1046" s="1290" t="s">
        <v>879</v>
      </c>
      <c r="C1046" s="1290" t="s">
        <v>59</v>
      </c>
      <c r="D1046" s="1433">
        <v>0</v>
      </c>
      <c r="E1046" s="1433">
        <v>0</v>
      </c>
      <c r="F1046" s="1433">
        <v>0</v>
      </c>
      <c r="G1046" s="1433">
        <v>0</v>
      </c>
      <c r="H1046" s="1433">
        <v>0</v>
      </c>
      <c r="I1046" s="1433">
        <v>0</v>
      </c>
      <c r="J1046" s="1433">
        <v>0</v>
      </c>
      <c r="K1046" s="1433">
        <v>0</v>
      </c>
      <c r="L1046" s="1433">
        <v>0</v>
      </c>
      <c r="M1046" s="1433">
        <v>40</v>
      </c>
      <c r="N1046" s="1433">
        <v>57</v>
      </c>
      <c r="O1046" s="1433">
        <v>85</v>
      </c>
      <c r="P1046" s="1433">
        <v>114</v>
      </c>
      <c r="Q1046" s="1433">
        <v>119</v>
      </c>
      <c r="R1046" s="1433">
        <v>140</v>
      </c>
      <c r="S1046" s="1433">
        <v>43</v>
      </c>
      <c r="T1046" s="1433">
        <v>51</v>
      </c>
      <c r="U1046" s="1433">
        <v>69</v>
      </c>
      <c r="V1046" s="1438">
        <v>69</v>
      </c>
    </row>
    <row r="1047" spans="1:22" ht="15" x14ac:dyDescent="0.25">
      <c r="A1047" s="1298" t="s">
        <v>809</v>
      </c>
      <c r="B1047" s="1290" t="s">
        <v>879</v>
      </c>
      <c r="C1047" s="1290" t="s">
        <v>754</v>
      </c>
      <c r="D1047" s="1433">
        <v>0</v>
      </c>
      <c r="E1047" s="1433">
        <v>0</v>
      </c>
      <c r="F1047" s="1433">
        <v>0</v>
      </c>
      <c r="G1047" s="1433">
        <v>0</v>
      </c>
      <c r="H1047" s="1433">
        <v>0</v>
      </c>
      <c r="I1047" s="1433">
        <v>0</v>
      </c>
      <c r="J1047" s="1433">
        <v>0</v>
      </c>
      <c r="K1047" s="1433">
        <v>0</v>
      </c>
      <c r="L1047" s="1433">
        <v>0</v>
      </c>
      <c r="M1047" s="1433">
        <v>40</v>
      </c>
      <c r="N1047" s="1433">
        <v>57</v>
      </c>
      <c r="O1047" s="1433">
        <v>85</v>
      </c>
      <c r="P1047" s="1433">
        <v>114</v>
      </c>
      <c r="Q1047" s="1433">
        <v>96</v>
      </c>
      <c r="R1047" s="1433">
        <v>82</v>
      </c>
      <c r="S1047" s="1433">
        <v>28</v>
      </c>
      <c r="T1047" s="1433">
        <v>33</v>
      </c>
      <c r="U1047" s="1433">
        <v>44</v>
      </c>
      <c r="V1047" s="1438">
        <v>37</v>
      </c>
    </row>
    <row r="1048" spans="1:22" ht="15" x14ac:dyDescent="0.25">
      <c r="A1048" s="1298" t="s">
        <v>809</v>
      </c>
      <c r="B1048" s="1290" t="s">
        <v>1119</v>
      </c>
      <c r="C1048" s="1290" t="s">
        <v>35</v>
      </c>
      <c r="D1048" s="1433">
        <v>0</v>
      </c>
      <c r="E1048" s="1433">
        <v>0</v>
      </c>
      <c r="F1048" s="1433">
        <v>0</v>
      </c>
      <c r="G1048" s="1433">
        <v>0</v>
      </c>
      <c r="H1048" s="1433">
        <v>0</v>
      </c>
      <c r="I1048" s="1433">
        <v>0</v>
      </c>
      <c r="J1048" s="1433">
        <v>0</v>
      </c>
      <c r="K1048" s="1433">
        <v>0</v>
      </c>
      <c r="L1048" s="1433">
        <v>0</v>
      </c>
      <c r="M1048" s="1433">
        <v>0</v>
      </c>
      <c r="N1048" s="1433">
        <v>0</v>
      </c>
      <c r="O1048" s="1433">
        <v>0</v>
      </c>
      <c r="P1048" s="1433">
        <v>0</v>
      </c>
      <c r="Q1048" s="1433">
        <v>0</v>
      </c>
      <c r="R1048" s="1433">
        <v>0</v>
      </c>
      <c r="S1048" s="1433">
        <v>0</v>
      </c>
      <c r="T1048" s="1433">
        <v>0</v>
      </c>
      <c r="U1048" s="1433">
        <v>6</v>
      </c>
      <c r="V1048" s="1438">
        <v>20</v>
      </c>
    </row>
    <row r="1049" spans="1:22" ht="15" x14ac:dyDescent="0.25">
      <c r="A1049" s="1298" t="s">
        <v>809</v>
      </c>
      <c r="B1049" s="1290" t="s">
        <v>1119</v>
      </c>
      <c r="C1049" s="1290" t="s">
        <v>37</v>
      </c>
      <c r="D1049" s="1433">
        <v>0</v>
      </c>
      <c r="E1049" s="1433">
        <v>0</v>
      </c>
      <c r="F1049" s="1433">
        <v>0</v>
      </c>
      <c r="G1049" s="1433">
        <v>0</v>
      </c>
      <c r="H1049" s="1433">
        <v>0</v>
      </c>
      <c r="I1049" s="1433">
        <v>0</v>
      </c>
      <c r="J1049" s="1433">
        <v>0</v>
      </c>
      <c r="K1049" s="1433">
        <v>0</v>
      </c>
      <c r="L1049" s="1433">
        <v>0</v>
      </c>
      <c r="M1049" s="1433">
        <v>0</v>
      </c>
      <c r="N1049" s="1433">
        <v>0</v>
      </c>
      <c r="O1049" s="1433">
        <v>0</v>
      </c>
      <c r="P1049" s="1433">
        <v>0</v>
      </c>
      <c r="Q1049" s="1433">
        <v>0</v>
      </c>
      <c r="R1049" s="1433">
        <v>0</v>
      </c>
      <c r="S1049" s="1433">
        <v>0</v>
      </c>
      <c r="T1049" s="1433">
        <v>0</v>
      </c>
      <c r="U1049" s="1433">
        <v>3</v>
      </c>
      <c r="V1049" s="1438">
        <v>5</v>
      </c>
    </row>
    <row r="1050" spans="1:22" ht="15" x14ac:dyDescent="0.25">
      <c r="A1050" s="1298" t="s">
        <v>809</v>
      </c>
      <c r="B1050" s="1290" t="s">
        <v>1119</v>
      </c>
      <c r="C1050" s="1290" t="s">
        <v>38</v>
      </c>
      <c r="D1050" s="1433">
        <v>0</v>
      </c>
      <c r="E1050" s="1433">
        <v>0</v>
      </c>
      <c r="F1050" s="1433">
        <v>0</v>
      </c>
      <c r="G1050" s="1433">
        <v>0</v>
      </c>
      <c r="H1050" s="1433">
        <v>0</v>
      </c>
      <c r="I1050" s="1433">
        <v>0</v>
      </c>
      <c r="J1050" s="1433">
        <v>0</v>
      </c>
      <c r="K1050" s="1433">
        <v>0</v>
      </c>
      <c r="L1050" s="1433">
        <v>0</v>
      </c>
      <c r="M1050" s="1433">
        <v>0</v>
      </c>
      <c r="N1050" s="1433">
        <v>0</v>
      </c>
      <c r="O1050" s="1433">
        <v>0</v>
      </c>
      <c r="P1050" s="1433">
        <v>0</v>
      </c>
      <c r="Q1050" s="1433">
        <v>0</v>
      </c>
      <c r="R1050" s="1433">
        <v>0</v>
      </c>
      <c r="S1050" s="1433">
        <v>0</v>
      </c>
      <c r="T1050" s="1433">
        <v>0</v>
      </c>
      <c r="U1050" s="1433">
        <v>1</v>
      </c>
      <c r="V1050" s="1438">
        <v>1</v>
      </c>
    </row>
    <row r="1051" spans="1:22" ht="15" x14ac:dyDescent="0.25">
      <c r="A1051" s="1298" t="s">
        <v>809</v>
      </c>
      <c r="B1051" s="1290" t="s">
        <v>1119</v>
      </c>
      <c r="C1051" s="1290" t="s">
        <v>39</v>
      </c>
      <c r="D1051" s="1433">
        <v>0</v>
      </c>
      <c r="E1051" s="1433">
        <v>0</v>
      </c>
      <c r="F1051" s="1433">
        <v>0</v>
      </c>
      <c r="G1051" s="1433">
        <v>0</v>
      </c>
      <c r="H1051" s="1433">
        <v>0</v>
      </c>
      <c r="I1051" s="1433">
        <v>0</v>
      </c>
      <c r="J1051" s="1433">
        <v>0</v>
      </c>
      <c r="K1051" s="1433">
        <v>0</v>
      </c>
      <c r="L1051" s="1433">
        <v>0</v>
      </c>
      <c r="M1051" s="1433">
        <v>0</v>
      </c>
      <c r="N1051" s="1433">
        <v>0</v>
      </c>
      <c r="O1051" s="1433">
        <v>0</v>
      </c>
      <c r="P1051" s="1433">
        <v>0</v>
      </c>
      <c r="Q1051" s="1433">
        <v>0</v>
      </c>
      <c r="R1051" s="1433">
        <v>0</v>
      </c>
      <c r="S1051" s="1433">
        <v>0</v>
      </c>
      <c r="T1051" s="1433">
        <v>0</v>
      </c>
      <c r="U1051" s="1433">
        <v>0</v>
      </c>
      <c r="V1051" s="1438">
        <v>1</v>
      </c>
    </row>
    <row r="1052" spans="1:22" ht="15" x14ac:dyDescent="0.25">
      <c r="A1052" s="1298" t="s">
        <v>809</v>
      </c>
      <c r="B1052" s="1290" t="s">
        <v>1119</v>
      </c>
      <c r="C1052" s="1290" t="s">
        <v>40</v>
      </c>
      <c r="D1052" s="1433">
        <v>0</v>
      </c>
      <c r="E1052" s="1433">
        <v>0</v>
      </c>
      <c r="F1052" s="1433">
        <v>0</v>
      </c>
      <c r="G1052" s="1433">
        <v>0</v>
      </c>
      <c r="H1052" s="1433">
        <v>0</v>
      </c>
      <c r="I1052" s="1433">
        <v>0</v>
      </c>
      <c r="J1052" s="1433">
        <v>0</v>
      </c>
      <c r="K1052" s="1433">
        <v>0</v>
      </c>
      <c r="L1052" s="1433">
        <v>0</v>
      </c>
      <c r="M1052" s="1433">
        <v>0</v>
      </c>
      <c r="N1052" s="1433">
        <v>0</v>
      </c>
      <c r="O1052" s="1433">
        <v>0</v>
      </c>
      <c r="P1052" s="1433">
        <v>0</v>
      </c>
      <c r="Q1052" s="1433">
        <v>0</v>
      </c>
      <c r="R1052" s="1433">
        <v>0</v>
      </c>
      <c r="S1052" s="1433">
        <v>0</v>
      </c>
      <c r="T1052" s="1433">
        <v>0</v>
      </c>
      <c r="U1052" s="1433">
        <v>1</v>
      </c>
      <c r="V1052" s="1438">
        <v>3</v>
      </c>
    </row>
    <row r="1053" spans="1:22" ht="15" x14ac:dyDescent="0.25">
      <c r="A1053" s="1298" t="s">
        <v>809</v>
      </c>
      <c r="B1053" s="1290" t="s">
        <v>1119</v>
      </c>
      <c r="C1053" s="1290" t="s">
        <v>59</v>
      </c>
      <c r="D1053" s="1433">
        <v>0</v>
      </c>
      <c r="E1053" s="1433">
        <v>0</v>
      </c>
      <c r="F1053" s="1433">
        <v>0</v>
      </c>
      <c r="G1053" s="1433">
        <v>0</v>
      </c>
      <c r="H1053" s="1433">
        <v>0</v>
      </c>
      <c r="I1053" s="1433">
        <v>0</v>
      </c>
      <c r="J1053" s="1433">
        <v>0</v>
      </c>
      <c r="K1053" s="1433">
        <v>0</v>
      </c>
      <c r="L1053" s="1433">
        <v>0</v>
      </c>
      <c r="M1053" s="1433">
        <v>0</v>
      </c>
      <c r="N1053" s="1433">
        <v>0</v>
      </c>
      <c r="O1053" s="1433">
        <v>0</v>
      </c>
      <c r="P1053" s="1433">
        <v>0</v>
      </c>
      <c r="Q1053" s="1433">
        <v>0</v>
      </c>
      <c r="R1053" s="1433">
        <v>0</v>
      </c>
      <c r="S1053" s="1433">
        <v>0</v>
      </c>
      <c r="T1053" s="1433">
        <v>0</v>
      </c>
      <c r="U1053" s="1433">
        <v>11</v>
      </c>
      <c r="V1053" s="1438">
        <v>30</v>
      </c>
    </row>
    <row r="1054" spans="1:22" ht="15" x14ac:dyDescent="0.25">
      <c r="A1054" s="1298" t="s">
        <v>809</v>
      </c>
      <c r="B1054" s="1290" t="s">
        <v>1119</v>
      </c>
      <c r="C1054" s="1290" t="s">
        <v>754</v>
      </c>
      <c r="D1054" s="1433">
        <v>0</v>
      </c>
      <c r="E1054" s="1433">
        <v>0</v>
      </c>
      <c r="F1054" s="1433">
        <v>0</v>
      </c>
      <c r="G1054" s="1433">
        <v>0</v>
      </c>
      <c r="H1054" s="1433">
        <v>0</v>
      </c>
      <c r="I1054" s="1433">
        <v>0</v>
      </c>
      <c r="J1054" s="1433">
        <v>0</v>
      </c>
      <c r="K1054" s="1433">
        <v>0</v>
      </c>
      <c r="L1054" s="1433">
        <v>0</v>
      </c>
      <c r="M1054" s="1433">
        <v>0</v>
      </c>
      <c r="N1054" s="1433">
        <v>0</v>
      </c>
      <c r="O1054" s="1433">
        <v>0</v>
      </c>
      <c r="P1054" s="1433">
        <v>0</v>
      </c>
      <c r="Q1054" s="1433">
        <v>0</v>
      </c>
      <c r="R1054" s="1433">
        <v>0</v>
      </c>
      <c r="S1054" s="1433">
        <v>0</v>
      </c>
      <c r="T1054" s="1433">
        <v>0</v>
      </c>
      <c r="U1054" s="1433">
        <v>11</v>
      </c>
      <c r="V1054" s="1438">
        <v>30</v>
      </c>
    </row>
    <row r="1055" spans="1:22" ht="15" x14ac:dyDescent="0.25">
      <c r="A1055" s="1298" t="s">
        <v>809</v>
      </c>
      <c r="B1055" s="1290" t="s">
        <v>880</v>
      </c>
      <c r="C1055" s="1290" t="s">
        <v>49</v>
      </c>
      <c r="D1055" s="1433">
        <v>0</v>
      </c>
      <c r="E1055" s="1433">
        <v>18</v>
      </c>
      <c r="F1055" s="1433">
        <v>29</v>
      </c>
      <c r="G1055" s="1433">
        <v>47</v>
      </c>
      <c r="H1055" s="1433">
        <v>56</v>
      </c>
      <c r="I1055" s="1433">
        <v>75</v>
      </c>
      <c r="J1055" s="1433">
        <v>74</v>
      </c>
      <c r="K1055" s="1433">
        <v>55</v>
      </c>
      <c r="L1055" s="1433">
        <v>58</v>
      </c>
      <c r="M1055" s="1433">
        <v>52</v>
      </c>
      <c r="N1055" s="1433">
        <v>48</v>
      </c>
      <c r="O1055" s="1433">
        <v>54</v>
      </c>
      <c r="P1055" s="1433">
        <v>0</v>
      </c>
      <c r="Q1055" s="1433">
        <v>0</v>
      </c>
      <c r="R1055" s="1433">
        <v>0</v>
      </c>
      <c r="S1055" s="1433">
        <v>0</v>
      </c>
      <c r="T1055" s="1433">
        <v>2</v>
      </c>
      <c r="U1055" s="1433">
        <v>0</v>
      </c>
      <c r="V1055" s="1438">
        <v>0</v>
      </c>
    </row>
    <row r="1056" spans="1:22" ht="15" x14ac:dyDescent="0.25">
      <c r="A1056" s="1298" t="s">
        <v>809</v>
      </c>
      <c r="B1056" s="1290" t="s">
        <v>880</v>
      </c>
      <c r="C1056" s="1290" t="s">
        <v>35</v>
      </c>
      <c r="D1056" s="1433">
        <v>119</v>
      </c>
      <c r="E1056" s="1433">
        <v>114</v>
      </c>
      <c r="F1056" s="1433">
        <v>124</v>
      </c>
      <c r="G1056" s="1433">
        <v>116</v>
      </c>
      <c r="H1056" s="1433">
        <v>123</v>
      </c>
      <c r="I1056" s="1433">
        <v>128</v>
      </c>
      <c r="J1056" s="1433">
        <v>108</v>
      </c>
      <c r="K1056" s="1433">
        <v>26</v>
      </c>
      <c r="L1056" s="1433">
        <v>53</v>
      </c>
      <c r="M1056" s="1433">
        <v>66</v>
      </c>
      <c r="N1056" s="1433">
        <v>84</v>
      </c>
      <c r="O1056" s="1433">
        <v>33</v>
      </c>
      <c r="P1056" s="1433">
        <v>0</v>
      </c>
      <c r="Q1056" s="1433">
        <v>3</v>
      </c>
      <c r="R1056" s="1433">
        <v>4</v>
      </c>
      <c r="S1056" s="1433">
        <v>5</v>
      </c>
      <c r="T1056" s="1433">
        <v>3</v>
      </c>
      <c r="U1056" s="1433">
        <v>0</v>
      </c>
      <c r="V1056" s="1438">
        <v>0</v>
      </c>
    </row>
    <row r="1057" spans="1:22" ht="15" x14ac:dyDescent="0.25">
      <c r="A1057" s="1298" t="s">
        <v>809</v>
      </c>
      <c r="B1057" s="1290" t="s">
        <v>880</v>
      </c>
      <c r="C1057" s="1290" t="s">
        <v>36</v>
      </c>
      <c r="D1057" s="1433">
        <v>3</v>
      </c>
      <c r="E1057" s="1433">
        <v>3</v>
      </c>
      <c r="F1057" s="1433">
        <v>12</v>
      </c>
      <c r="G1057" s="1433">
        <v>13</v>
      </c>
      <c r="H1057" s="1433">
        <v>14</v>
      </c>
      <c r="I1057" s="1433">
        <v>15</v>
      </c>
      <c r="J1057" s="1433">
        <v>13</v>
      </c>
      <c r="K1057" s="1433">
        <v>1</v>
      </c>
      <c r="L1057" s="1433">
        <v>2</v>
      </c>
      <c r="M1057" s="1433">
        <v>2</v>
      </c>
      <c r="N1057" s="1433">
        <v>2</v>
      </c>
      <c r="O1057" s="1433">
        <v>2</v>
      </c>
      <c r="P1057" s="1433">
        <v>0</v>
      </c>
      <c r="Q1057" s="1433">
        <v>0</v>
      </c>
      <c r="R1057" s="1433">
        <v>0</v>
      </c>
      <c r="S1057" s="1433">
        <v>0</v>
      </c>
      <c r="T1057" s="1433">
        <v>0</v>
      </c>
      <c r="U1057" s="1433">
        <v>0</v>
      </c>
      <c r="V1057" s="1438">
        <v>0</v>
      </c>
    </row>
    <row r="1058" spans="1:22" ht="15" x14ac:dyDescent="0.25">
      <c r="A1058" s="1298" t="s">
        <v>809</v>
      </c>
      <c r="B1058" s="1290" t="s">
        <v>880</v>
      </c>
      <c r="C1058" s="1290" t="s">
        <v>37</v>
      </c>
      <c r="D1058" s="1433">
        <v>28</v>
      </c>
      <c r="E1058" s="1433">
        <v>27</v>
      </c>
      <c r="F1058" s="1433">
        <v>25</v>
      </c>
      <c r="G1058" s="1433">
        <v>22</v>
      </c>
      <c r="H1058" s="1433">
        <v>21</v>
      </c>
      <c r="I1058" s="1433">
        <v>19</v>
      </c>
      <c r="J1058" s="1433">
        <v>18</v>
      </c>
      <c r="K1058" s="1433">
        <v>9</v>
      </c>
      <c r="L1058" s="1433">
        <v>12</v>
      </c>
      <c r="M1058" s="1433">
        <v>11</v>
      </c>
      <c r="N1058" s="1433">
        <v>12</v>
      </c>
      <c r="O1058" s="1433">
        <v>5</v>
      </c>
      <c r="P1058" s="1433">
        <v>0</v>
      </c>
      <c r="Q1058" s="1433">
        <v>3</v>
      </c>
      <c r="R1058" s="1433">
        <v>3</v>
      </c>
      <c r="S1058" s="1433">
        <v>4</v>
      </c>
      <c r="T1058" s="1433">
        <v>4</v>
      </c>
      <c r="U1058" s="1433">
        <v>0</v>
      </c>
      <c r="V1058" s="1438">
        <v>0</v>
      </c>
    </row>
    <row r="1059" spans="1:22" ht="15" x14ac:dyDescent="0.25">
      <c r="A1059" s="1298" t="s">
        <v>809</v>
      </c>
      <c r="B1059" s="1290" t="s">
        <v>880</v>
      </c>
      <c r="C1059" s="1290" t="s">
        <v>38</v>
      </c>
      <c r="D1059" s="1433">
        <v>12</v>
      </c>
      <c r="E1059" s="1433">
        <v>12</v>
      </c>
      <c r="F1059" s="1433">
        <v>10</v>
      </c>
      <c r="G1059" s="1433">
        <v>11</v>
      </c>
      <c r="H1059" s="1433">
        <v>11</v>
      </c>
      <c r="I1059" s="1433">
        <v>9</v>
      </c>
      <c r="J1059" s="1433">
        <v>10</v>
      </c>
      <c r="K1059" s="1433">
        <v>4</v>
      </c>
      <c r="L1059" s="1433">
        <v>6</v>
      </c>
      <c r="M1059" s="1433">
        <v>5</v>
      </c>
      <c r="N1059" s="1433">
        <v>6</v>
      </c>
      <c r="O1059" s="1433">
        <v>3</v>
      </c>
      <c r="P1059" s="1433">
        <v>0</v>
      </c>
      <c r="Q1059" s="1433">
        <v>0</v>
      </c>
      <c r="R1059" s="1433">
        <v>0</v>
      </c>
      <c r="S1059" s="1433">
        <v>0</v>
      </c>
      <c r="T1059" s="1433">
        <v>0</v>
      </c>
      <c r="U1059" s="1433">
        <v>0</v>
      </c>
      <c r="V1059" s="1438">
        <v>0</v>
      </c>
    </row>
    <row r="1060" spans="1:22" ht="15" x14ac:dyDescent="0.25">
      <c r="A1060" s="1298" t="s">
        <v>809</v>
      </c>
      <c r="B1060" s="1290" t="s">
        <v>880</v>
      </c>
      <c r="C1060" s="1290" t="s">
        <v>39</v>
      </c>
      <c r="D1060" s="1433">
        <v>2</v>
      </c>
      <c r="E1060" s="1433">
        <v>2</v>
      </c>
      <c r="F1060" s="1433">
        <v>2</v>
      </c>
      <c r="G1060" s="1433">
        <v>2</v>
      </c>
      <c r="H1060" s="1433">
        <v>2</v>
      </c>
      <c r="I1060" s="1433">
        <v>1</v>
      </c>
      <c r="J1060" s="1433">
        <v>0</v>
      </c>
      <c r="K1060" s="1433">
        <v>0</v>
      </c>
      <c r="L1060" s="1433">
        <v>2</v>
      </c>
      <c r="M1060" s="1433">
        <v>2</v>
      </c>
      <c r="N1060" s="1433">
        <v>3</v>
      </c>
      <c r="O1060" s="1433">
        <v>0</v>
      </c>
      <c r="P1060" s="1433">
        <v>0</v>
      </c>
      <c r="Q1060" s="1433">
        <v>2</v>
      </c>
      <c r="R1060" s="1433">
        <v>2</v>
      </c>
      <c r="S1060" s="1433">
        <v>2</v>
      </c>
      <c r="T1060" s="1433">
        <v>2</v>
      </c>
      <c r="U1060" s="1433">
        <v>0</v>
      </c>
      <c r="V1060" s="1438">
        <v>0</v>
      </c>
    </row>
    <row r="1061" spans="1:22" ht="15" x14ac:dyDescent="0.25">
      <c r="A1061" s="1298" t="s">
        <v>809</v>
      </c>
      <c r="B1061" s="1290" t="s">
        <v>880</v>
      </c>
      <c r="C1061" s="1290" t="s">
        <v>40</v>
      </c>
      <c r="D1061" s="1433">
        <v>1</v>
      </c>
      <c r="E1061" s="1433">
        <v>1</v>
      </c>
      <c r="F1061" s="1433">
        <v>1</v>
      </c>
      <c r="G1061" s="1433">
        <v>1</v>
      </c>
      <c r="H1061" s="1433">
        <v>1</v>
      </c>
      <c r="I1061" s="1433">
        <v>1</v>
      </c>
      <c r="J1061" s="1433">
        <v>2</v>
      </c>
      <c r="K1061" s="1433">
        <v>1</v>
      </c>
      <c r="L1061" s="1433">
        <v>2</v>
      </c>
      <c r="M1061" s="1433">
        <v>2</v>
      </c>
      <c r="N1061" s="1433">
        <v>2</v>
      </c>
      <c r="O1061" s="1433">
        <v>1</v>
      </c>
      <c r="P1061" s="1433">
        <v>0</v>
      </c>
      <c r="Q1061" s="1433">
        <v>0</v>
      </c>
      <c r="R1061" s="1433">
        <v>0</v>
      </c>
      <c r="S1061" s="1433">
        <v>0</v>
      </c>
      <c r="T1061" s="1433">
        <v>0</v>
      </c>
      <c r="U1061" s="1433">
        <v>0</v>
      </c>
      <c r="V1061" s="1438">
        <v>0</v>
      </c>
    </row>
    <row r="1062" spans="1:22" ht="15" x14ac:dyDescent="0.25">
      <c r="A1062" s="1298" t="s">
        <v>809</v>
      </c>
      <c r="B1062" s="1290" t="s">
        <v>880</v>
      </c>
      <c r="C1062" s="1290" t="s">
        <v>59</v>
      </c>
      <c r="D1062" s="1433">
        <v>165</v>
      </c>
      <c r="E1062" s="1433">
        <v>177</v>
      </c>
      <c r="F1062" s="1433">
        <v>203</v>
      </c>
      <c r="G1062" s="1433">
        <v>212</v>
      </c>
      <c r="H1062" s="1433">
        <v>228</v>
      </c>
      <c r="I1062" s="1433">
        <v>248</v>
      </c>
      <c r="J1062" s="1433">
        <v>225</v>
      </c>
      <c r="K1062" s="1433">
        <v>96</v>
      </c>
      <c r="L1062" s="1433">
        <v>135</v>
      </c>
      <c r="M1062" s="1433">
        <v>140</v>
      </c>
      <c r="N1062" s="1433">
        <v>157</v>
      </c>
      <c r="O1062" s="1433">
        <v>98</v>
      </c>
      <c r="P1062" s="1433">
        <v>0</v>
      </c>
      <c r="Q1062" s="1433">
        <v>8</v>
      </c>
      <c r="R1062" s="1433">
        <v>9</v>
      </c>
      <c r="S1062" s="1433">
        <v>11</v>
      </c>
      <c r="T1062" s="1433">
        <v>11</v>
      </c>
      <c r="U1062" s="1433">
        <v>0</v>
      </c>
      <c r="V1062" s="1438">
        <v>0</v>
      </c>
    </row>
    <row r="1063" spans="1:22" ht="15" x14ac:dyDescent="0.25">
      <c r="A1063" s="1298" t="s">
        <v>809</v>
      </c>
      <c r="B1063" s="1290" t="s">
        <v>880</v>
      </c>
      <c r="C1063" s="1290" t="s">
        <v>754</v>
      </c>
      <c r="D1063" s="1433">
        <v>165</v>
      </c>
      <c r="E1063" s="1433">
        <v>159</v>
      </c>
      <c r="F1063" s="1433">
        <v>174</v>
      </c>
      <c r="G1063" s="1433">
        <v>165</v>
      </c>
      <c r="H1063" s="1433">
        <v>172</v>
      </c>
      <c r="I1063" s="1433">
        <v>173</v>
      </c>
      <c r="J1063" s="1433">
        <v>151</v>
      </c>
      <c r="K1063" s="1433">
        <v>41</v>
      </c>
      <c r="L1063" s="1433">
        <v>77</v>
      </c>
      <c r="M1063" s="1433">
        <v>88</v>
      </c>
      <c r="N1063" s="1433">
        <v>109</v>
      </c>
      <c r="O1063" s="1433">
        <v>44</v>
      </c>
      <c r="P1063" s="1433">
        <v>0</v>
      </c>
      <c r="Q1063" s="1433">
        <v>8</v>
      </c>
      <c r="R1063" s="1433">
        <v>9</v>
      </c>
      <c r="S1063" s="1433">
        <v>11</v>
      </c>
      <c r="T1063" s="1433">
        <v>9</v>
      </c>
      <c r="U1063" s="1433">
        <v>0</v>
      </c>
      <c r="V1063" s="1438">
        <v>0</v>
      </c>
    </row>
    <row r="1064" spans="1:22" ht="15" x14ac:dyDescent="0.25">
      <c r="A1064" s="1298" t="s">
        <v>809</v>
      </c>
      <c r="B1064" s="1290" t="s">
        <v>772</v>
      </c>
      <c r="C1064" s="1290" t="s">
        <v>49</v>
      </c>
      <c r="D1064" s="1433">
        <v>0</v>
      </c>
      <c r="E1064" s="1433">
        <v>0</v>
      </c>
      <c r="F1064" s="1433">
        <v>0</v>
      </c>
      <c r="G1064" s="1433">
        <v>0</v>
      </c>
      <c r="H1064" s="1433">
        <v>0</v>
      </c>
      <c r="I1064" s="1433">
        <v>0</v>
      </c>
      <c r="J1064" s="1433">
        <v>0</v>
      </c>
      <c r="K1064" s="1433">
        <v>2</v>
      </c>
      <c r="L1064" s="1433">
        <v>2</v>
      </c>
      <c r="M1064" s="1433">
        <v>2</v>
      </c>
      <c r="N1064" s="1433">
        <v>2</v>
      </c>
      <c r="O1064" s="1433">
        <v>2</v>
      </c>
      <c r="P1064" s="1433">
        <v>2</v>
      </c>
      <c r="Q1064" s="1433">
        <v>2</v>
      </c>
      <c r="R1064" s="1433">
        <v>2</v>
      </c>
      <c r="S1064" s="1433">
        <v>2</v>
      </c>
      <c r="T1064" s="1433">
        <v>1</v>
      </c>
      <c r="U1064" s="1433">
        <v>1</v>
      </c>
      <c r="V1064" s="1438">
        <v>1</v>
      </c>
    </row>
    <row r="1065" spans="1:22" ht="15" x14ac:dyDescent="0.25">
      <c r="A1065" s="1298" t="s">
        <v>809</v>
      </c>
      <c r="B1065" s="1290" t="s">
        <v>772</v>
      </c>
      <c r="C1065" s="1290" t="s">
        <v>35</v>
      </c>
      <c r="D1065" s="1433">
        <v>0</v>
      </c>
      <c r="E1065" s="1433">
        <v>1</v>
      </c>
      <c r="F1065" s="1433">
        <v>1</v>
      </c>
      <c r="G1065" s="1433">
        <v>1</v>
      </c>
      <c r="H1065" s="1433">
        <v>1</v>
      </c>
      <c r="I1065" s="1433">
        <v>1</v>
      </c>
      <c r="J1065" s="1433">
        <v>1</v>
      </c>
      <c r="K1065" s="1433">
        <v>1</v>
      </c>
      <c r="L1065" s="1433">
        <v>1</v>
      </c>
      <c r="M1065" s="1433">
        <v>1</v>
      </c>
      <c r="N1065" s="1433">
        <v>1</v>
      </c>
      <c r="O1065" s="1433">
        <v>1</v>
      </c>
      <c r="P1065" s="1433">
        <v>1</v>
      </c>
      <c r="Q1065" s="1433">
        <v>1</v>
      </c>
      <c r="R1065" s="1433">
        <v>1</v>
      </c>
      <c r="S1065" s="1433">
        <v>1</v>
      </c>
      <c r="T1065" s="1433">
        <v>1</v>
      </c>
      <c r="U1065" s="1433">
        <v>1</v>
      </c>
      <c r="V1065" s="1438">
        <v>1</v>
      </c>
    </row>
    <row r="1066" spans="1:22" ht="15" x14ac:dyDescent="0.25">
      <c r="A1066" s="1298" t="s">
        <v>809</v>
      </c>
      <c r="B1066" s="1290" t="s">
        <v>772</v>
      </c>
      <c r="C1066" s="1290" t="s">
        <v>59</v>
      </c>
      <c r="D1066" s="1433">
        <v>0</v>
      </c>
      <c r="E1066" s="1433">
        <v>1</v>
      </c>
      <c r="F1066" s="1433">
        <v>1</v>
      </c>
      <c r="G1066" s="1433">
        <v>1</v>
      </c>
      <c r="H1066" s="1433">
        <v>1</v>
      </c>
      <c r="I1066" s="1433">
        <v>1</v>
      </c>
      <c r="J1066" s="1433">
        <v>1</v>
      </c>
      <c r="K1066" s="1433">
        <v>3</v>
      </c>
      <c r="L1066" s="1433">
        <v>3</v>
      </c>
      <c r="M1066" s="1433">
        <v>3</v>
      </c>
      <c r="N1066" s="1433">
        <v>3</v>
      </c>
      <c r="O1066" s="1433">
        <v>3</v>
      </c>
      <c r="P1066" s="1433">
        <v>3</v>
      </c>
      <c r="Q1066" s="1433">
        <v>3</v>
      </c>
      <c r="R1066" s="1433">
        <v>3</v>
      </c>
      <c r="S1066" s="1433">
        <v>3</v>
      </c>
      <c r="T1066" s="1433">
        <v>2</v>
      </c>
      <c r="U1066" s="1433">
        <v>2</v>
      </c>
      <c r="V1066" s="1438">
        <v>2</v>
      </c>
    </row>
    <row r="1067" spans="1:22" ht="15" x14ac:dyDescent="0.25">
      <c r="A1067" s="1298" t="s">
        <v>809</v>
      </c>
      <c r="B1067" s="1290" t="s">
        <v>772</v>
      </c>
      <c r="C1067" s="1290" t="s">
        <v>754</v>
      </c>
      <c r="D1067" s="1433">
        <v>0</v>
      </c>
      <c r="E1067" s="1433">
        <v>1</v>
      </c>
      <c r="F1067" s="1433">
        <v>1</v>
      </c>
      <c r="G1067" s="1433">
        <v>1</v>
      </c>
      <c r="H1067" s="1433">
        <v>1</v>
      </c>
      <c r="I1067" s="1433">
        <v>1</v>
      </c>
      <c r="J1067" s="1433">
        <v>1</v>
      </c>
      <c r="K1067" s="1433">
        <v>1</v>
      </c>
      <c r="L1067" s="1433">
        <v>1</v>
      </c>
      <c r="M1067" s="1433">
        <v>1</v>
      </c>
      <c r="N1067" s="1433">
        <v>1</v>
      </c>
      <c r="O1067" s="1433">
        <v>1</v>
      </c>
      <c r="P1067" s="1433">
        <v>1</v>
      </c>
      <c r="Q1067" s="1433">
        <v>1</v>
      </c>
      <c r="R1067" s="1433">
        <v>1</v>
      </c>
      <c r="S1067" s="1433">
        <v>1</v>
      </c>
      <c r="T1067" s="1433">
        <v>1</v>
      </c>
      <c r="U1067" s="1433">
        <v>1</v>
      </c>
      <c r="V1067" s="1438">
        <v>1</v>
      </c>
    </row>
    <row r="1068" spans="1:22" ht="15" x14ac:dyDescent="0.25">
      <c r="A1068" s="1298" t="s">
        <v>809</v>
      </c>
      <c r="B1068" s="1290" t="s">
        <v>881</v>
      </c>
      <c r="C1068" s="1290" t="s">
        <v>49</v>
      </c>
      <c r="D1068" s="1433">
        <v>0</v>
      </c>
      <c r="E1068" s="1433">
        <v>0</v>
      </c>
      <c r="F1068" s="1433">
        <v>0</v>
      </c>
      <c r="G1068" s="1433">
        <v>0</v>
      </c>
      <c r="H1068" s="1433">
        <v>0</v>
      </c>
      <c r="I1068" s="1433">
        <v>0</v>
      </c>
      <c r="J1068" s="1433">
        <v>0</v>
      </c>
      <c r="K1068" s="1433">
        <v>0</v>
      </c>
      <c r="L1068" s="1433">
        <v>14</v>
      </c>
      <c r="M1068" s="1433">
        <v>14</v>
      </c>
      <c r="N1068" s="1433">
        <v>14</v>
      </c>
      <c r="O1068" s="1433">
        <v>15</v>
      </c>
      <c r="P1068" s="1433">
        <v>15</v>
      </c>
      <c r="Q1068" s="1433">
        <v>13</v>
      </c>
      <c r="R1068" s="1433">
        <v>13</v>
      </c>
      <c r="S1068" s="1433">
        <v>13</v>
      </c>
      <c r="T1068" s="1433">
        <v>13</v>
      </c>
      <c r="U1068" s="1433">
        <v>13</v>
      </c>
      <c r="V1068" s="1438">
        <v>13</v>
      </c>
    </row>
    <row r="1069" spans="1:22" ht="15" x14ac:dyDescent="0.25">
      <c r="A1069" s="1298" t="s">
        <v>809</v>
      </c>
      <c r="B1069" s="1290" t="s">
        <v>881</v>
      </c>
      <c r="C1069" s="1290" t="s">
        <v>35</v>
      </c>
      <c r="D1069" s="1433">
        <v>0</v>
      </c>
      <c r="E1069" s="1433">
        <v>0</v>
      </c>
      <c r="F1069" s="1433">
        <v>0</v>
      </c>
      <c r="G1069" s="1433">
        <v>0</v>
      </c>
      <c r="H1069" s="1433">
        <v>0</v>
      </c>
      <c r="I1069" s="1433">
        <v>0</v>
      </c>
      <c r="J1069" s="1433">
        <v>0</v>
      </c>
      <c r="K1069" s="1433">
        <v>0</v>
      </c>
      <c r="L1069" s="1433">
        <v>1</v>
      </c>
      <c r="M1069" s="1433">
        <v>1</v>
      </c>
      <c r="N1069" s="1433">
        <v>1</v>
      </c>
      <c r="O1069" s="1433">
        <v>0</v>
      </c>
      <c r="P1069" s="1433">
        <v>0</v>
      </c>
      <c r="Q1069" s="1433">
        <v>0</v>
      </c>
      <c r="R1069" s="1433">
        <v>0</v>
      </c>
      <c r="S1069" s="1433">
        <v>0</v>
      </c>
      <c r="T1069" s="1433">
        <v>0</v>
      </c>
      <c r="U1069" s="1433">
        <v>0</v>
      </c>
      <c r="V1069" s="1438">
        <v>0</v>
      </c>
    </row>
    <row r="1070" spans="1:22" ht="15" x14ac:dyDescent="0.25">
      <c r="A1070" s="1298" t="s">
        <v>809</v>
      </c>
      <c r="B1070" s="1290" t="s">
        <v>881</v>
      </c>
      <c r="C1070" s="1290" t="s">
        <v>59</v>
      </c>
      <c r="D1070" s="1433">
        <v>0</v>
      </c>
      <c r="E1070" s="1433">
        <v>0</v>
      </c>
      <c r="F1070" s="1433">
        <v>0</v>
      </c>
      <c r="G1070" s="1433">
        <v>0</v>
      </c>
      <c r="H1070" s="1433">
        <v>0</v>
      </c>
      <c r="I1070" s="1433">
        <v>0</v>
      </c>
      <c r="J1070" s="1433">
        <v>0</v>
      </c>
      <c r="K1070" s="1433">
        <v>0</v>
      </c>
      <c r="L1070" s="1433">
        <v>15</v>
      </c>
      <c r="M1070" s="1433">
        <v>15</v>
      </c>
      <c r="N1070" s="1433">
        <v>15</v>
      </c>
      <c r="O1070" s="1433">
        <v>15</v>
      </c>
      <c r="P1070" s="1433">
        <v>15</v>
      </c>
      <c r="Q1070" s="1433">
        <v>13</v>
      </c>
      <c r="R1070" s="1433">
        <v>13</v>
      </c>
      <c r="S1070" s="1433">
        <v>13</v>
      </c>
      <c r="T1070" s="1433">
        <v>13</v>
      </c>
      <c r="U1070" s="1433">
        <v>13</v>
      </c>
      <c r="V1070" s="1438">
        <v>13</v>
      </c>
    </row>
    <row r="1071" spans="1:22" ht="15" x14ac:dyDescent="0.25">
      <c r="A1071" s="1298" t="s">
        <v>809</v>
      </c>
      <c r="B1071" s="1290" t="s">
        <v>881</v>
      </c>
      <c r="C1071" s="1290" t="s">
        <v>754</v>
      </c>
      <c r="D1071" s="1433">
        <v>0</v>
      </c>
      <c r="E1071" s="1433">
        <v>0</v>
      </c>
      <c r="F1071" s="1433">
        <v>0</v>
      </c>
      <c r="G1071" s="1433">
        <v>0</v>
      </c>
      <c r="H1071" s="1433">
        <v>0</v>
      </c>
      <c r="I1071" s="1433">
        <v>0</v>
      </c>
      <c r="J1071" s="1433">
        <v>0</v>
      </c>
      <c r="K1071" s="1433">
        <v>0</v>
      </c>
      <c r="L1071" s="1433">
        <v>1</v>
      </c>
      <c r="M1071" s="1433">
        <v>1</v>
      </c>
      <c r="N1071" s="1433">
        <v>1</v>
      </c>
      <c r="O1071" s="1433">
        <v>0</v>
      </c>
      <c r="P1071" s="1433">
        <v>0</v>
      </c>
      <c r="Q1071" s="1433">
        <v>0</v>
      </c>
      <c r="R1071" s="1433">
        <v>0</v>
      </c>
      <c r="S1071" s="1433">
        <v>0</v>
      </c>
      <c r="T1071" s="1433">
        <v>0</v>
      </c>
      <c r="U1071" s="1433">
        <v>0</v>
      </c>
      <c r="V1071" s="1438">
        <v>0</v>
      </c>
    </row>
    <row r="1072" spans="1:22" ht="15" x14ac:dyDescent="0.25">
      <c r="A1072" s="1298" t="s">
        <v>809</v>
      </c>
      <c r="B1072" s="1290" t="s">
        <v>882</v>
      </c>
      <c r="C1072" s="1290" t="s">
        <v>49</v>
      </c>
      <c r="D1072" s="1433">
        <v>0</v>
      </c>
      <c r="E1072" s="1433">
        <v>0</v>
      </c>
      <c r="F1072" s="1433">
        <v>1</v>
      </c>
      <c r="G1072" s="1433">
        <v>5</v>
      </c>
      <c r="H1072" s="1433">
        <v>29</v>
      </c>
      <c r="I1072" s="1433">
        <v>30</v>
      </c>
      <c r="J1072" s="1433">
        <v>43</v>
      </c>
      <c r="K1072" s="1433">
        <v>52</v>
      </c>
      <c r="L1072" s="1433">
        <v>53</v>
      </c>
      <c r="M1072" s="1433">
        <v>54</v>
      </c>
      <c r="N1072" s="1433">
        <v>59</v>
      </c>
      <c r="O1072" s="1433">
        <v>66</v>
      </c>
      <c r="P1072" s="1433">
        <v>72</v>
      </c>
      <c r="Q1072" s="1433">
        <v>78</v>
      </c>
      <c r="R1072" s="1433">
        <v>90</v>
      </c>
      <c r="S1072" s="1433">
        <v>95</v>
      </c>
      <c r="T1072" s="1433">
        <v>74</v>
      </c>
      <c r="U1072" s="1433">
        <v>76</v>
      </c>
      <c r="V1072" s="1438">
        <v>71</v>
      </c>
    </row>
    <row r="1073" spans="1:22" ht="15" x14ac:dyDescent="0.25">
      <c r="A1073" s="1298" t="s">
        <v>809</v>
      </c>
      <c r="B1073" s="1290" t="s">
        <v>882</v>
      </c>
      <c r="C1073" s="1290" t="s">
        <v>35</v>
      </c>
      <c r="D1073" s="1433">
        <v>0</v>
      </c>
      <c r="E1073" s="1433">
        <v>45</v>
      </c>
      <c r="F1073" s="1433">
        <v>53</v>
      </c>
      <c r="G1073" s="1433">
        <v>50</v>
      </c>
      <c r="H1073" s="1433">
        <v>27</v>
      </c>
      <c r="I1073" s="1433">
        <v>26</v>
      </c>
      <c r="J1073" s="1433">
        <v>17</v>
      </c>
      <c r="K1073" s="1433">
        <v>14</v>
      </c>
      <c r="L1073" s="1433">
        <v>21</v>
      </c>
      <c r="M1073" s="1433">
        <v>28</v>
      </c>
      <c r="N1073" s="1433">
        <v>30</v>
      </c>
      <c r="O1073" s="1433">
        <v>31</v>
      </c>
      <c r="P1073" s="1433">
        <v>24</v>
      </c>
      <c r="Q1073" s="1433">
        <v>18</v>
      </c>
      <c r="R1073" s="1433">
        <v>8</v>
      </c>
      <c r="S1073" s="1433">
        <v>6</v>
      </c>
      <c r="T1073" s="1433">
        <v>5</v>
      </c>
      <c r="U1073" s="1433">
        <v>4</v>
      </c>
      <c r="V1073" s="1438">
        <v>13</v>
      </c>
    </row>
    <row r="1074" spans="1:22" ht="15" x14ac:dyDescent="0.25">
      <c r="A1074" s="1298" t="s">
        <v>809</v>
      </c>
      <c r="B1074" s="1290" t="s">
        <v>882</v>
      </c>
      <c r="C1074" s="1290" t="s">
        <v>37</v>
      </c>
      <c r="D1074" s="1433">
        <v>0</v>
      </c>
      <c r="E1074" s="1433">
        <v>6</v>
      </c>
      <c r="F1074" s="1433">
        <v>6</v>
      </c>
      <c r="G1074" s="1433">
        <v>4</v>
      </c>
      <c r="H1074" s="1433">
        <v>4</v>
      </c>
      <c r="I1074" s="1433">
        <v>3</v>
      </c>
      <c r="J1074" s="1433">
        <v>3</v>
      </c>
      <c r="K1074" s="1433">
        <v>4</v>
      </c>
      <c r="L1074" s="1433">
        <v>7</v>
      </c>
      <c r="M1074" s="1433">
        <v>6</v>
      </c>
      <c r="N1074" s="1433">
        <v>7</v>
      </c>
      <c r="O1074" s="1433">
        <v>8</v>
      </c>
      <c r="P1074" s="1433">
        <v>8</v>
      </c>
      <c r="Q1074" s="1433">
        <v>8</v>
      </c>
      <c r="R1074" s="1433">
        <v>6</v>
      </c>
      <c r="S1074" s="1433">
        <v>4</v>
      </c>
      <c r="T1074" s="1433">
        <v>4</v>
      </c>
      <c r="U1074" s="1433">
        <v>3</v>
      </c>
      <c r="V1074" s="1438">
        <v>6</v>
      </c>
    </row>
    <row r="1075" spans="1:22" ht="15" x14ac:dyDescent="0.25">
      <c r="A1075" s="1298" t="s">
        <v>809</v>
      </c>
      <c r="B1075" s="1290" t="s">
        <v>882</v>
      </c>
      <c r="C1075" s="1290" t="s">
        <v>38</v>
      </c>
      <c r="D1075" s="1433">
        <v>0</v>
      </c>
      <c r="E1075" s="1433">
        <v>2</v>
      </c>
      <c r="F1075" s="1433">
        <v>2</v>
      </c>
      <c r="G1075" s="1433">
        <v>2</v>
      </c>
      <c r="H1075" s="1433">
        <v>1</v>
      </c>
      <c r="I1075" s="1433">
        <v>1</v>
      </c>
      <c r="J1075" s="1433">
        <v>1</v>
      </c>
      <c r="K1075" s="1433">
        <v>2</v>
      </c>
      <c r="L1075" s="1433">
        <v>3</v>
      </c>
      <c r="M1075" s="1433">
        <v>3</v>
      </c>
      <c r="N1075" s="1433">
        <v>2</v>
      </c>
      <c r="O1075" s="1433">
        <v>2</v>
      </c>
      <c r="P1075" s="1433">
        <v>2</v>
      </c>
      <c r="Q1075" s="1433">
        <v>2</v>
      </c>
      <c r="R1075" s="1433">
        <v>4</v>
      </c>
      <c r="S1075" s="1433">
        <v>3</v>
      </c>
      <c r="T1075" s="1433">
        <v>3</v>
      </c>
      <c r="U1075" s="1433">
        <v>3</v>
      </c>
      <c r="V1075" s="1438">
        <v>3</v>
      </c>
    </row>
    <row r="1076" spans="1:22" ht="15" x14ac:dyDescent="0.25">
      <c r="A1076" s="1298" t="s">
        <v>809</v>
      </c>
      <c r="B1076" s="1290" t="s">
        <v>882</v>
      </c>
      <c r="C1076" s="1290" t="s">
        <v>39</v>
      </c>
      <c r="D1076" s="1433">
        <v>0</v>
      </c>
      <c r="E1076" s="1433">
        <v>1</v>
      </c>
      <c r="F1076" s="1433">
        <v>1</v>
      </c>
      <c r="G1076" s="1433">
        <v>1</v>
      </c>
      <c r="H1076" s="1433">
        <v>0</v>
      </c>
      <c r="I1076" s="1433">
        <v>0</v>
      </c>
      <c r="J1076" s="1433">
        <v>0</v>
      </c>
      <c r="K1076" s="1433">
        <v>2</v>
      </c>
      <c r="L1076" s="1433">
        <v>2</v>
      </c>
      <c r="M1076" s="1433">
        <v>2</v>
      </c>
      <c r="N1076" s="1433">
        <v>2</v>
      </c>
      <c r="O1076" s="1433">
        <v>2</v>
      </c>
      <c r="P1076" s="1433">
        <v>2</v>
      </c>
      <c r="Q1076" s="1433">
        <v>2</v>
      </c>
      <c r="R1076" s="1433">
        <v>1</v>
      </c>
      <c r="S1076" s="1433">
        <v>1</v>
      </c>
      <c r="T1076" s="1433">
        <v>1</v>
      </c>
      <c r="U1076" s="1433">
        <v>1</v>
      </c>
      <c r="V1076" s="1438">
        <v>1</v>
      </c>
    </row>
    <row r="1077" spans="1:22" ht="15" x14ac:dyDescent="0.25">
      <c r="A1077" s="1298" t="s">
        <v>809</v>
      </c>
      <c r="B1077" s="1290" t="s">
        <v>882</v>
      </c>
      <c r="C1077" s="1290" t="s">
        <v>40</v>
      </c>
      <c r="D1077" s="1433">
        <v>0</v>
      </c>
      <c r="E1077" s="1433">
        <v>0</v>
      </c>
      <c r="F1077" s="1433">
        <v>0</v>
      </c>
      <c r="G1077" s="1433">
        <v>0</v>
      </c>
      <c r="H1077" s="1433">
        <v>0</v>
      </c>
      <c r="I1077" s="1433">
        <v>0</v>
      </c>
      <c r="J1077" s="1433">
        <v>0</v>
      </c>
      <c r="K1077" s="1433">
        <v>1</v>
      </c>
      <c r="L1077" s="1433">
        <v>1</v>
      </c>
      <c r="M1077" s="1433">
        <v>1</v>
      </c>
      <c r="N1077" s="1433">
        <v>1</v>
      </c>
      <c r="O1077" s="1433">
        <v>1</v>
      </c>
      <c r="P1077" s="1433">
        <v>1</v>
      </c>
      <c r="Q1077" s="1433">
        <v>1</v>
      </c>
      <c r="R1077" s="1433">
        <v>0</v>
      </c>
      <c r="S1077" s="1433">
        <v>0</v>
      </c>
      <c r="T1077" s="1433">
        <v>0</v>
      </c>
      <c r="U1077" s="1433">
        <v>0</v>
      </c>
      <c r="V1077" s="1438">
        <v>0</v>
      </c>
    </row>
    <row r="1078" spans="1:22" ht="15" x14ac:dyDescent="0.25">
      <c r="A1078" s="1298" t="s">
        <v>809</v>
      </c>
      <c r="B1078" s="1290" t="s">
        <v>882</v>
      </c>
      <c r="C1078" s="1290" t="s">
        <v>59</v>
      </c>
      <c r="D1078" s="1433">
        <v>0</v>
      </c>
      <c r="E1078" s="1433">
        <v>54</v>
      </c>
      <c r="F1078" s="1433">
        <v>63</v>
      </c>
      <c r="G1078" s="1433">
        <v>62</v>
      </c>
      <c r="H1078" s="1433">
        <v>61</v>
      </c>
      <c r="I1078" s="1433">
        <v>60</v>
      </c>
      <c r="J1078" s="1433">
        <v>64</v>
      </c>
      <c r="K1078" s="1433">
        <v>75</v>
      </c>
      <c r="L1078" s="1433">
        <v>87</v>
      </c>
      <c r="M1078" s="1433">
        <v>94</v>
      </c>
      <c r="N1078" s="1433">
        <v>101</v>
      </c>
      <c r="O1078" s="1433">
        <v>110</v>
      </c>
      <c r="P1078" s="1433">
        <v>109</v>
      </c>
      <c r="Q1078" s="1433">
        <v>109</v>
      </c>
      <c r="R1078" s="1433">
        <v>109</v>
      </c>
      <c r="S1078" s="1433">
        <v>109</v>
      </c>
      <c r="T1078" s="1433">
        <v>87</v>
      </c>
      <c r="U1078" s="1433">
        <v>87</v>
      </c>
      <c r="V1078" s="1438">
        <v>94</v>
      </c>
    </row>
    <row r="1079" spans="1:22" ht="15" x14ac:dyDescent="0.25">
      <c r="A1079" s="1298" t="s">
        <v>809</v>
      </c>
      <c r="B1079" s="1290" t="s">
        <v>882</v>
      </c>
      <c r="C1079" s="1290" t="s">
        <v>754</v>
      </c>
      <c r="D1079" s="1433">
        <v>0</v>
      </c>
      <c r="E1079" s="1433">
        <v>54</v>
      </c>
      <c r="F1079" s="1433">
        <v>62</v>
      </c>
      <c r="G1079" s="1433">
        <v>57</v>
      </c>
      <c r="H1079" s="1433">
        <v>32</v>
      </c>
      <c r="I1079" s="1433">
        <v>30</v>
      </c>
      <c r="J1079" s="1433">
        <v>21</v>
      </c>
      <c r="K1079" s="1433">
        <v>23</v>
      </c>
      <c r="L1079" s="1433">
        <v>34</v>
      </c>
      <c r="M1079" s="1433">
        <v>40</v>
      </c>
      <c r="N1079" s="1433">
        <v>42</v>
      </c>
      <c r="O1079" s="1433">
        <v>44</v>
      </c>
      <c r="P1079" s="1433">
        <v>37</v>
      </c>
      <c r="Q1079" s="1433">
        <v>31</v>
      </c>
      <c r="R1079" s="1433">
        <v>19</v>
      </c>
      <c r="S1079" s="1433">
        <v>14</v>
      </c>
      <c r="T1079" s="1433">
        <v>13</v>
      </c>
      <c r="U1079" s="1433">
        <v>11</v>
      </c>
      <c r="V1079" s="1438">
        <v>23</v>
      </c>
    </row>
    <row r="1080" spans="1:22" ht="15" x14ac:dyDescent="0.25">
      <c r="A1080" s="1298" t="s">
        <v>809</v>
      </c>
      <c r="B1080" s="1290" t="s">
        <v>883</v>
      </c>
      <c r="C1080" s="1290" t="s">
        <v>49</v>
      </c>
      <c r="D1080" s="1433">
        <v>0</v>
      </c>
      <c r="E1080" s="1433">
        <v>68</v>
      </c>
      <c r="F1080" s="1433">
        <v>83</v>
      </c>
      <c r="G1080" s="1433">
        <v>235</v>
      </c>
      <c r="H1080" s="1433">
        <v>160</v>
      </c>
      <c r="I1080" s="1433">
        <v>182</v>
      </c>
      <c r="J1080" s="1433">
        <v>185</v>
      </c>
      <c r="K1080" s="1433">
        <v>207</v>
      </c>
      <c r="L1080" s="1433">
        <v>369</v>
      </c>
      <c r="M1080" s="1433">
        <v>376</v>
      </c>
      <c r="N1080" s="1433">
        <v>386</v>
      </c>
      <c r="O1080" s="1433">
        <v>396</v>
      </c>
      <c r="P1080" s="1433">
        <v>400</v>
      </c>
      <c r="Q1080" s="1433">
        <v>382</v>
      </c>
      <c r="R1080" s="1433">
        <v>380</v>
      </c>
      <c r="S1080" s="1433">
        <v>370</v>
      </c>
      <c r="T1080" s="1433">
        <v>336</v>
      </c>
      <c r="U1080" s="1433">
        <v>312</v>
      </c>
      <c r="V1080" s="1438">
        <v>302</v>
      </c>
    </row>
    <row r="1081" spans="1:22" ht="15" x14ac:dyDescent="0.25">
      <c r="A1081" s="1298" t="s">
        <v>809</v>
      </c>
      <c r="B1081" s="1290" t="s">
        <v>883</v>
      </c>
      <c r="C1081" s="1290" t="s">
        <v>35</v>
      </c>
      <c r="D1081" s="1433">
        <v>201</v>
      </c>
      <c r="E1081" s="1433">
        <v>217</v>
      </c>
      <c r="F1081" s="1433">
        <v>216</v>
      </c>
      <c r="G1081" s="1433">
        <v>199</v>
      </c>
      <c r="H1081" s="1433">
        <v>73</v>
      </c>
      <c r="I1081" s="1433">
        <v>61</v>
      </c>
      <c r="J1081" s="1433">
        <v>57</v>
      </c>
      <c r="K1081" s="1433">
        <v>38</v>
      </c>
      <c r="L1081" s="1433">
        <v>63</v>
      </c>
      <c r="M1081" s="1433">
        <v>58</v>
      </c>
      <c r="N1081" s="1433">
        <v>52</v>
      </c>
      <c r="O1081" s="1433">
        <v>47</v>
      </c>
      <c r="P1081" s="1433">
        <v>41</v>
      </c>
      <c r="Q1081" s="1433">
        <v>25</v>
      </c>
      <c r="R1081" s="1433">
        <v>17</v>
      </c>
      <c r="S1081" s="1433">
        <v>7</v>
      </c>
      <c r="T1081" s="1433">
        <v>9</v>
      </c>
      <c r="U1081" s="1433">
        <v>9</v>
      </c>
      <c r="V1081" s="1438">
        <v>10</v>
      </c>
    </row>
    <row r="1082" spans="1:22" ht="15" x14ac:dyDescent="0.25">
      <c r="A1082" s="1298" t="s">
        <v>809</v>
      </c>
      <c r="B1082" s="1290" t="s">
        <v>883</v>
      </c>
      <c r="C1082" s="1290" t="s">
        <v>36</v>
      </c>
      <c r="D1082" s="1433">
        <v>22</v>
      </c>
      <c r="E1082" s="1433">
        <v>19</v>
      </c>
      <c r="F1082" s="1433">
        <v>22</v>
      </c>
      <c r="G1082" s="1433">
        <v>30</v>
      </c>
      <c r="H1082" s="1433">
        <v>12</v>
      </c>
      <c r="I1082" s="1433">
        <v>8</v>
      </c>
      <c r="J1082" s="1433">
        <v>6</v>
      </c>
      <c r="K1082" s="1433">
        <v>3</v>
      </c>
      <c r="L1082" s="1433">
        <v>9</v>
      </c>
      <c r="M1082" s="1433">
        <v>5</v>
      </c>
      <c r="N1082" s="1433">
        <v>4</v>
      </c>
      <c r="O1082" s="1433">
        <v>3</v>
      </c>
      <c r="P1082" s="1433">
        <v>3</v>
      </c>
      <c r="Q1082" s="1433">
        <v>3</v>
      </c>
      <c r="R1082" s="1433">
        <v>1</v>
      </c>
      <c r="S1082" s="1433">
        <v>1</v>
      </c>
      <c r="T1082" s="1433">
        <v>1</v>
      </c>
      <c r="U1082" s="1433">
        <v>0</v>
      </c>
      <c r="V1082" s="1438">
        <v>0</v>
      </c>
    </row>
    <row r="1083" spans="1:22" ht="15" x14ac:dyDescent="0.25">
      <c r="A1083" s="1298" t="s">
        <v>809</v>
      </c>
      <c r="B1083" s="1290" t="s">
        <v>883</v>
      </c>
      <c r="C1083" s="1290" t="s">
        <v>37</v>
      </c>
      <c r="D1083" s="1433">
        <v>17</v>
      </c>
      <c r="E1083" s="1433">
        <v>37</v>
      </c>
      <c r="F1083" s="1433">
        <v>37</v>
      </c>
      <c r="G1083" s="1433">
        <v>43</v>
      </c>
      <c r="H1083" s="1433">
        <v>17</v>
      </c>
      <c r="I1083" s="1433">
        <v>17</v>
      </c>
      <c r="J1083" s="1433">
        <v>12</v>
      </c>
      <c r="K1083" s="1433">
        <v>12</v>
      </c>
      <c r="L1083" s="1433">
        <v>18</v>
      </c>
      <c r="M1083" s="1433">
        <v>5</v>
      </c>
      <c r="N1083" s="1433">
        <v>5</v>
      </c>
      <c r="O1083" s="1433">
        <v>5</v>
      </c>
      <c r="P1083" s="1433">
        <v>3</v>
      </c>
      <c r="Q1083" s="1433">
        <v>3</v>
      </c>
      <c r="R1083" s="1433">
        <v>3</v>
      </c>
      <c r="S1083" s="1433">
        <v>3</v>
      </c>
      <c r="T1083" s="1433">
        <v>3</v>
      </c>
      <c r="U1083" s="1433">
        <v>3</v>
      </c>
      <c r="V1083" s="1438">
        <v>1</v>
      </c>
    </row>
    <row r="1084" spans="1:22" ht="15" x14ac:dyDescent="0.25">
      <c r="A1084" s="1298" t="s">
        <v>809</v>
      </c>
      <c r="B1084" s="1290" t="s">
        <v>883</v>
      </c>
      <c r="C1084" s="1290" t="s">
        <v>38</v>
      </c>
      <c r="D1084" s="1433">
        <v>4</v>
      </c>
      <c r="E1084" s="1433">
        <v>11</v>
      </c>
      <c r="F1084" s="1433">
        <v>10</v>
      </c>
      <c r="G1084" s="1433">
        <v>13</v>
      </c>
      <c r="H1084" s="1433">
        <v>3</v>
      </c>
      <c r="I1084" s="1433">
        <v>3</v>
      </c>
      <c r="J1084" s="1433">
        <v>2</v>
      </c>
      <c r="K1084" s="1433">
        <v>1</v>
      </c>
      <c r="L1084" s="1433">
        <v>5</v>
      </c>
      <c r="M1084" s="1433">
        <v>4</v>
      </c>
      <c r="N1084" s="1433">
        <v>3</v>
      </c>
      <c r="O1084" s="1433">
        <v>3</v>
      </c>
      <c r="P1084" s="1433">
        <v>1</v>
      </c>
      <c r="Q1084" s="1433">
        <v>1</v>
      </c>
      <c r="R1084" s="1433">
        <v>1</v>
      </c>
      <c r="S1084" s="1433">
        <v>1</v>
      </c>
      <c r="T1084" s="1433">
        <v>1</v>
      </c>
      <c r="U1084" s="1433">
        <v>1</v>
      </c>
      <c r="V1084" s="1438">
        <v>2</v>
      </c>
    </row>
    <row r="1085" spans="1:22" ht="15" x14ac:dyDescent="0.25">
      <c r="A1085" s="1298" t="s">
        <v>809</v>
      </c>
      <c r="B1085" s="1290" t="s">
        <v>883</v>
      </c>
      <c r="C1085" s="1290" t="s">
        <v>39</v>
      </c>
      <c r="D1085" s="1433">
        <v>2</v>
      </c>
      <c r="E1085" s="1433">
        <v>5</v>
      </c>
      <c r="F1085" s="1433">
        <v>7</v>
      </c>
      <c r="G1085" s="1433">
        <v>8</v>
      </c>
      <c r="H1085" s="1433">
        <v>4</v>
      </c>
      <c r="I1085" s="1433">
        <v>3</v>
      </c>
      <c r="J1085" s="1433">
        <v>1</v>
      </c>
      <c r="K1085" s="1433">
        <v>1</v>
      </c>
      <c r="L1085" s="1433">
        <v>1</v>
      </c>
      <c r="M1085" s="1433">
        <v>1</v>
      </c>
      <c r="N1085" s="1433">
        <v>1</v>
      </c>
      <c r="O1085" s="1433">
        <v>1</v>
      </c>
      <c r="P1085" s="1433">
        <v>1</v>
      </c>
      <c r="Q1085" s="1433">
        <v>1</v>
      </c>
      <c r="R1085" s="1433">
        <v>1</v>
      </c>
      <c r="S1085" s="1433">
        <v>1</v>
      </c>
      <c r="T1085" s="1433">
        <v>1</v>
      </c>
      <c r="U1085" s="1433">
        <v>1</v>
      </c>
      <c r="V1085" s="1438">
        <v>0</v>
      </c>
    </row>
    <row r="1086" spans="1:22" ht="15" x14ac:dyDescent="0.25">
      <c r="A1086" s="1298" t="s">
        <v>809</v>
      </c>
      <c r="B1086" s="1290" t="s">
        <v>883</v>
      </c>
      <c r="C1086" s="1290" t="s">
        <v>40</v>
      </c>
      <c r="D1086" s="1433">
        <v>2</v>
      </c>
      <c r="E1086" s="1433">
        <v>5</v>
      </c>
      <c r="F1086" s="1433">
        <v>5</v>
      </c>
      <c r="G1086" s="1433">
        <v>5</v>
      </c>
      <c r="H1086" s="1433">
        <v>3</v>
      </c>
      <c r="I1086" s="1433">
        <v>3</v>
      </c>
      <c r="J1086" s="1433">
        <v>1</v>
      </c>
      <c r="K1086" s="1433">
        <v>0</v>
      </c>
      <c r="L1086" s="1433">
        <v>1</v>
      </c>
      <c r="M1086" s="1433">
        <v>0</v>
      </c>
      <c r="N1086" s="1433">
        <v>0</v>
      </c>
      <c r="O1086" s="1433">
        <v>0</v>
      </c>
      <c r="P1086" s="1433">
        <v>0</v>
      </c>
      <c r="Q1086" s="1433">
        <v>0</v>
      </c>
      <c r="R1086" s="1433">
        <v>0</v>
      </c>
      <c r="S1086" s="1433">
        <v>0</v>
      </c>
      <c r="T1086" s="1433">
        <v>0</v>
      </c>
      <c r="U1086" s="1433">
        <v>0</v>
      </c>
      <c r="V1086" s="1438">
        <v>0</v>
      </c>
    </row>
    <row r="1087" spans="1:22" ht="15" x14ac:dyDescent="0.25">
      <c r="A1087" s="1298" t="s">
        <v>809</v>
      </c>
      <c r="B1087" s="1290" t="s">
        <v>883</v>
      </c>
      <c r="C1087" s="1290" t="s">
        <v>59</v>
      </c>
      <c r="D1087" s="1433">
        <v>248</v>
      </c>
      <c r="E1087" s="1433">
        <v>362</v>
      </c>
      <c r="F1087" s="1433">
        <v>380</v>
      </c>
      <c r="G1087" s="1433">
        <v>533</v>
      </c>
      <c r="H1087" s="1433">
        <v>272</v>
      </c>
      <c r="I1087" s="1433">
        <v>277</v>
      </c>
      <c r="J1087" s="1433">
        <v>264</v>
      </c>
      <c r="K1087" s="1433">
        <v>262</v>
      </c>
      <c r="L1087" s="1433">
        <v>466</v>
      </c>
      <c r="M1087" s="1433">
        <v>449</v>
      </c>
      <c r="N1087" s="1433">
        <v>451</v>
      </c>
      <c r="O1087" s="1433">
        <v>455</v>
      </c>
      <c r="P1087" s="1433">
        <v>449</v>
      </c>
      <c r="Q1087" s="1433">
        <v>415</v>
      </c>
      <c r="R1087" s="1433">
        <v>403</v>
      </c>
      <c r="S1087" s="1433">
        <v>383</v>
      </c>
      <c r="T1087" s="1433">
        <v>351</v>
      </c>
      <c r="U1087" s="1433">
        <v>326</v>
      </c>
      <c r="V1087" s="1438">
        <v>315</v>
      </c>
    </row>
    <row r="1088" spans="1:22" ht="15" x14ac:dyDescent="0.25">
      <c r="A1088" s="1298" t="s">
        <v>809</v>
      </c>
      <c r="B1088" s="1290" t="s">
        <v>883</v>
      </c>
      <c r="C1088" s="1290" t="s">
        <v>754</v>
      </c>
      <c r="D1088" s="1433">
        <v>248</v>
      </c>
      <c r="E1088" s="1433">
        <v>294</v>
      </c>
      <c r="F1088" s="1433">
        <v>297</v>
      </c>
      <c r="G1088" s="1433">
        <v>298</v>
      </c>
      <c r="H1088" s="1433">
        <v>112</v>
      </c>
      <c r="I1088" s="1433">
        <v>95</v>
      </c>
      <c r="J1088" s="1433">
        <v>79</v>
      </c>
      <c r="K1088" s="1433">
        <v>55</v>
      </c>
      <c r="L1088" s="1433">
        <v>97</v>
      </c>
      <c r="M1088" s="1433">
        <v>73</v>
      </c>
      <c r="N1088" s="1433">
        <v>65</v>
      </c>
      <c r="O1088" s="1433">
        <v>59</v>
      </c>
      <c r="P1088" s="1433">
        <v>49</v>
      </c>
      <c r="Q1088" s="1433">
        <v>33</v>
      </c>
      <c r="R1088" s="1433">
        <v>23</v>
      </c>
      <c r="S1088" s="1433">
        <v>13</v>
      </c>
      <c r="T1088" s="1433">
        <v>15</v>
      </c>
      <c r="U1088" s="1433">
        <v>14</v>
      </c>
      <c r="V1088" s="1438">
        <v>13</v>
      </c>
    </row>
    <row r="1089" spans="1:22" ht="15" x14ac:dyDescent="0.25">
      <c r="A1089" s="1298" t="s">
        <v>809</v>
      </c>
      <c r="B1089" s="1290" t="s">
        <v>884</v>
      </c>
      <c r="C1089" s="1290" t="s">
        <v>49</v>
      </c>
      <c r="D1089" s="1433">
        <v>0</v>
      </c>
      <c r="E1089" s="1433">
        <v>99</v>
      </c>
      <c r="F1089" s="1433">
        <v>112</v>
      </c>
      <c r="G1089" s="1433">
        <v>0</v>
      </c>
      <c r="H1089" s="1433">
        <v>0</v>
      </c>
      <c r="I1089" s="1433">
        <v>0</v>
      </c>
      <c r="J1089" s="1433">
        <v>0</v>
      </c>
      <c r="K1089" s="1433">
        <v>0</v>
      </c>
      <c r="L1089" s="1433">
        <v>0</v>
      </c>
      <c r="M1089" s="1433">
        <v>0</v>
      </c>
      <c r="N1089" s="1433">
        <v>0</v>
      </c>
      <c r="O1089" s="1433">
        <v>0</v>
      </c>
      <c r="P1089" s="1433">
        <v>0</v>
      </c>
      <c r="Q1089" s="1433">
        <v>0</v>
      </c>
      <c r="R1089" s="1433">
        <v>0</v>
      </c>
      <c r="S1089" s="1433">
        <v>0</v>
      </c>
      <c r="T1089" s="1433">
        <v>0</v>
      </c>
      <c r="U1089" s="1433">
        <v>0</v>
      </c>
      <c r="V1089" s="1438">
        <v>0</v>
      </c>
    </row>
    <row r="1090" spans="1:22" ht="15" x14ac:dyDescent="0.25">
      <c r="A1090" s="1298" t="s">
        <v>809</v>
      </c>
      <c r="B1090" s="1290" t="s">
        <v>884</v>
      </c>
      <c r="C1090" s="1290" t="s">
        <v>35</v>
      </c>
      <c r="D1090" s="1433">
        <v>257</v>
      </c>
      <c r="E1090" s="1433">
        <v>151</v>
      </c>
      <c r="F1090" s="1433">
        <v>150</v>
      </c>
      <c r="G1090" s="1433">
        <v>0</v>
      </c>
      <c r="H1090" s="1433">
        <v>0</v>
      </c>
      <c r="I1090" s="1433">
        <v>0</v>
      </c>
      <c r="J1090" s="1433">
        <v>0</v>
      </c>
      <c r="K1090" s="1433">
        <v>0</v>
      </c>
      <c r="L1090" s="1433">
        <v>0</v>
      </c>
      <c r="M1090" s="1433">
        <v>0</v>
      </c>
      <c r="N1090" s="1433">
        <v>0</v>
      </c>
      <c r="O1090" s="1433">
        <v>0</v>
      </c>
      <c r="P1090" s="1433">
        <v>0</v>
      </c>
      <c r="Q1090" s="1433">
        <v>0</v>
      </c>
      <c r="R1090" s="1433">
        <v>0</v>
      </c>
      <c r="S1090" s="1433">
        <v>0</v>
      </c>
      <c r="T1090" s="1433">
        <v>0</v>
      </c>
      <c r="U1090" s="1433">
        <v>0</v>
      </c>
      <c r="V1090" s="1438">
        <v>0</v>
      </c>
    </row>
    <row r="1091" spans="1:22" ht="15" x14ac:dyDescent="0.25">
      <c r="A1091" s="1298" t="s">
        <v>809</v>
      </c>
      <c r="B1091" s="1290" t="s">
        <v>884</v>
      </c>
      <c r="C1091" s="1290" t="s">
        <v>36</v>
      </c>
      <c r="D1091" s="1433">
        <v>16</v>
      </c>
      <c r="E1091" s="1433">
        <v>19</v>
      </c>
      <c r="F1091" s="1433">
        <v>17</v>
      </c>
      <c r="G1091" s="1433">
        <v>0</v>
      </c>
      <c r="H1091" s="1433">
        <v>0</v>
      </c>
      <c r="I1091" s="1433">
        <v>0</v>
      </c>
      <c r="J1091" s="1433">
        <v>0</v>
      </c>
      <c r="K1091" s="1433">
        <v>0</v>
      </c>
      <c r="L1091" s="1433">
        <v>0</v>
      </c>
      <c r="M1091" s="1433">
        <v>0</v>
      </c>
      <c r="N1091" s="1433">
        <v>0</v>
      </c>
      <c r="O1091" s="1433">
        <v>0</v>
      </c>
      <c r="P1091" s="1433">
        <v>0</v>
      </c>
      <c r="Q1091" s="1433">
        <v>0</v>
      </c>
      <c r="R1091" s="1433">
        <v>0</v>
      </c>
      <c r="S1091" s="1433">
        <v>0</v>
      </c>
      <c r="T1091" s="1433">
        <v>0</v>
      </c>
      <c r="U1091" s="1433">
        <v>0</v>
      </c>
      <c r="V1091" s="1438">
        <v>0</v>
      </c>
    </row>
    <row r="1092" spans="1:22" ht="15" x14ac:dyDescent="0.25">
      <c r="A1092" s="1298" t="s">
        <v>809</v>
      </c>
      <c r="B1092" s="1290" t="s">
        <v>884</v>
      </c>
      <c r="C1092" s="1290" t="s">
        <v>37</v>
      </c>
      <c r="D1092" s="1433">
        <v>19</v>
      </c>
      <c r="E1092" s="1433">
        <v>19</v>
      </c>
      <c r="F1092" s="1433">
        <v>19</v>
      </c>
      <c r="G1092" s="1433">
        <v>0</v>
      </c>
      <c r="H1092" s="1433">
        <v>0</v>
      </c>
      <c r="I1092" s="1433">
        <v>0</v>
      </c>
      <c r="J1092" s="1433">
        <v>0</v>
      </c>
      <c r="K1092" s="1433">
        <v>0</v>
      </c>
      <c r="L1092" s="1433">
        <v>0</v>
      </c>
      <c r="M1092" s="1433">
        <v>0</v>
      </c>
      <c r="N1092" s="1433">
        <v>0</v>
      </c>
      <c r="O1092" s="1433">
        <v>0</v>
      </c>
      <c r="P1092" s="1433">
        <v>0</v>
      </c>
      <c r="Q1092" s="1433">
        <v>0</v>
      </c>
      <c r="R1092" s="1433">
        <v>0</v>
      </c>
      <c r="S1092" s="1433">
        <v>0</v>
      </c>
      <c r="T1092" s="1433">
        <v>0</v>
      </c>
      <c r="U1092" s="1433">
        <v>0</v>
      </c>
      <c r="V1092" s="1438">
        <v>0</v>
      </c>
    </row>
    <row r="1093" spans="1:22" ht="15" x14ac:dyDescent="0.25">
      <c r="A1093" s="1298" t="s">
        <v>809</v>
      </c>
      <c r="B1093" s="1290" t="s">
        <v>884</v>
      </c>
      <c r="C1093" s="1290" t="s">
        <v>38</v>
      </c>
      <c r="D1093" s="1433">
        <v>4</v>
      </c>
      <c r="E1093" s="1433">
        <v>4</v>
      </c>
      <c r="F1093" s="1433">
        <v>4</v>
      </c>
      <c r="G1093" s="1433">
        <v>0</v>
      </c>
      <c r="H1093" s="1433">
        <v>0</v>
      </c>
      <c r="I1093" s="1433">
        <v>0</v>
      </c>
      <c r="J1093" s="1433">
        <v>0</v>
      </c>
      <c r="K1093" s="1433">
        <v>0</v>
      </c>
      <c r="L1093" s="1433">
        <v>0</v>
      </c>
      <c r="M1093" s="1433">
        <v>0</v>
      </c>
      <c r="N1093" s="1433">
        <v>0</v>
      </c>
      <c r="O1093" s="1433">
        <v>0</v>
      </c>
      <c r="P1093" s="1433">
        <v>0</v>
      </c>
      <c r="Q1093" s="1433">
        <v>0</v>
      </c>
      <c r="R1093" s="1433">
        <v>0</v>
      </c>
      <c r="S1093" s="1433">
        <v>0</v>
      </c>
      <c r="T1093" s="1433">
        <v>0</v>
      </c>
      <c r="U1093" s="1433">
        <v>0</v>
      </c>
      <c r="V1093" s="1438">
        <v>0</v>
      </c>
    </row>
    <row r="1094" spans="1:22" ht="15" x14ac:dyDescent="0.25">
      <c r="A1094" s="1298" t="s">
        <v>809</v>
      </c>
      <c r="B1094" s="1290" t="s">
        <v>884</v>
      </c>
      <c r="C1094" s="1290" t="s">
        <v>39</v>
      </c>
      <c r="D1094" s="1433">
        <v>4</v>
      </c>
      <c r="E1094" s="1433">
        <v>4</v>
      </c>
      <c r="F1094" s="1433">
        <v>4</v>
      </c>
      <c r="G1094" s="1433">
        <v>0</v>
      </c>
      <c r="H1094" s="1433">
        <v>0</v>
      </c>
      <c r="I1094" s="1433">
        <v>0</v>
      </c>
      <c r="J1094" s="1433">
        <v>0</v>
      </c>
      <c r="K1094" s="1433">
        <v>0</v>
      </c>
      <c r="L1094" s="1433">
        <v>0</v>
      </c>
      <c r="M1094" s="1433">
        <v>0</v>
      </c>
      <c r="N1094" s="1433">
        <v>0</v>
      </c>
      <c r="O1094" s="1433">
        <v>0</v>
      </c>
      <c r="P1094" s="1433">
        <v>0</v>
      </c>
      <c r="Q1094" s="1433">
        <v>0</v>
      </c>
      <c r="R1094" s="1433">
        <v>0</v>
      </c>
      <c r="S1094" s="1433">
        <v>0</v>
      </c>
      <c r="T1094" s="1433">
        <v>0</v>
      </c>
      <c r="U1094" s="1433">
        <v>0</v>
      </c>
      <c r="V1094" s="1438">
        <v>0</v>
      </c>
    </row>
    <row r="1095" spans="1:22" ht="15" x14ac:dyDescent="0.25">
      <c r="A1095" s="1298" t="s">
        <v>809</v>
      </c>
      <c r="B1095" s="1290" t="s">
        <v>884</v>
      </c>
      <c r="C1095" s="1290" t="s">
        <v>40</v>
      </c>
      <c r="D1095" s="1433">
        <v>2</v>
      </c>
      <c r="E1095" s="1433">
        <v>2</v>
      </c>
      <c r="F1095" s="1433">
        <v>2</v>
      </c>
      <c r="G1095" s="1433">
        <v>0</v>
      </c>
      <c r="H1095" s="1433">
        <v>0</v>
      </c>
      <c r="I1095" s="1433">
        <v>0</v>
      </c>
      <c r="J1095" s="1433">
        <v>0</v>
      </c>
      <c r="K1095" s="1433">
        <v>0</v>
      </c>
      <c r="L1095" s="1433">
        <v>0</v>
      </c>
      <c r="M1095" s="1433">
        <v>0</v>
      </c>
      <c r="N1095" s="1433">
        <v>0</v>
      </c>
      <c r="O1095" s="1433">
        <v>0</v>
      </c>
      <c r="P1095" s="1433">
        <v>0</v>
      </c>
      <c r="Q1095" s="1433">
        <v>0</v>
      </c>
      <c r="R1095" s="1433">
        <v>0</v>
      </c>
      <c r="S1095" s="1433">
        <v>0</v>
      </c>
      <c r="T1095" s="1433">
        <v>0</v>
      </c>
      <c r="U1095" s="1433">
        <v>0</v>
      </c>
      <c r="V1095" s="1438">
        <v>0</v>
      </c>
    </row>
    <row r="1096" spans="1:22" ht="15" x14ac:dyDescent="0.25">
      <c r="A1096" s="1298" t="s">
        <v>809</v>
      </c>
      <c r="B1096" s="1290" t="s">
        <v>884</v>
      </c>
      <c r="C1096" s="1290" t="s">
        <v>59</v>
      </c>
      <c r="D1096" s="1433">
        <v>302</v>
      </c>
      <c r="E1096" s="1433">
        <v>298</v>
      </c>
      <c r="F1096" s="1433">
        <v>308</v>
      </c>
      <c r="G1096" s="1433">
        <v>0</v>
      </c>
      <c r="H1096" s="1433">
        <v>0</v>
      </c>
      <c r="I1096" s="1433">
        <v>0</v>
      </c>
      <c r="J1096" s="1433">
        <v>0</v>
      </c>
      <c r="K1096" s="1433">
        <v>0</v>
      </c>
      <c r="L1096" s="1433">
        <v>0</v>
      </c>
      <c r="M1096" s="1433">
        <v>0</v>
      </c>
      <c r="N1096" s="1433">
        <v>0</v>
      </c>
      <c r="O1096" s="1433">
        <v>0</v>
      </c>
      <c r="P1096" s="1433">
        <v>0</v>
      </c>
      <c r="Q1096" s="1433">
        <v>0</v>
      </c>
      <c r="R1096" s="1433">
        <v>0</v>
      </c>
      <c r="S1096" s="1433">
        <v>0</v>
      </c>
      <c r="T1096" s="1433">
        <v>0</v>
      </c>
      <c r="U1096" s="1433">
        <v>0</v>
      </c>
      <c r="V1096" s="1438">
        <v>0</v>
      </c>
    </row>
    <row r="1097" spans="1:22" ht="15" x14ac:dyDescent="0.25">
      <c r="A1097" s="1298" t="s">
        <v>809</v>
      </c>
      <c r="B1097" s="1290" t="s">
        <v>884</v>
      </c>
      <c r="C1097" s="1290" t="s">
        <v>754</v>
      </c>
      <c r="D1097" s="1433">
        <v>302</v>
      </c>
      <c r="E1097" s="1433">
        <v>199</v>
      </c>
      <c r="F1097" s="1433">
        <v>196</v>
      </c>
      <c r="G1097" s="1433">
        <v>0</v>
      </c>
      <c r="H1097" s="1433">
        <v>0</v>
      </c>
      <c r="I1097" s="1433">
        <v>0</v>
      </c>
      <c r="J1097" s="1433">
        <v>0</v>
      </c>
      <c r="K1097" s="1433">
        <v>0</v>
      </c>
      <c r="L1097" s="1433">
        <v>0</v>
      </c>
      <c r="M1097" s="1433">
        <v>0</v>
      </c>
      <c r="N1097" s="1433">
        <v>0</v>
      </c>
      <c r="O1097" s="1433">
        <v>0</v>
      </c>
      <c r="P1097" s="1433">
        <v>0</v>
      </c>
      <c r="Q1097" s="1433">
        <v>0</v>
      </c>
      <c r="R1097" s="1433">
        <v>0</v>
      </c>
      <c r="S1097" s="1433">
        <v>0</v>
      </c>
      <c r="T1097" s="1433">
        <v>0</v>
      </c>
      <c r="U1097" s="1433">
        <v>0</v>
      </c>
      <c r="V1097" s="1438">
        <v>0</v>
      </c>
    </row>
    <row r="1098" spans="1:22" ht="15" x14ac:dyDescent="0.25">
      <c r="A1098" s="1298" t="s">
        <v>809</v>
      </c>
      <c r="B1098" s="1290" t="s">
        <v>885</v>
      </c>
      <c r="C1098" s="1290" t="s">
        <v>49</v>
      </c>
      <c r="D1098" s="1433">
        <v>0</v>
      </c>
      <c r="E1098" s="1433">
        <v>0</v>
      </c>
      <c r="F1098" s="1433">
        <v>0</v>
      </c>
      <c r="G1098" s="1433">
        <v>0</v>
      </c>
      <c r="H1098" s="1433">
        <v>0</v>
      </c>
      <c r="I1098" s="1433">
        <v>0</v>
      </c>
      <c r="J1098" s="1433">
        <v>66</v>
      </c>
      <c r="K1098" s="1433">
        <v>72</v>
      </c>
      <c r="L1098" s="1433">
        <v>92</v>
      </c>
      <c r="M1098" s="1433">
        <v>101</v>
      </c>
      <c r="N1098" s="1433">
        <v>195</v>
      </c>
      <c r="O1098" s="1433">
        <v>200</v>
      </c>
      <c r="P1098" s="1433">
        <v>216</v>
      </c>
      <c r="Q1098" s="1433">
        <v>222</v>
      </c>
      <c r="R1098" s="1433">
        <v>259</v>
      </c>
      <c r="S1098" s="1433">
        <v>267</v>
      </c>
      <c r="T1098" s="1433">
        <v>255</v>
      </c>
      <c r="U1098" s="1433">
        <v>178</v>
      </c>
      <c r="V1098" s="1438">
        <v>181</v>
      </c>
    </row>
    <row r="1099" spans="1:22" ht="15" x14ac:dyDescent="0.25">
      <c r="A1099" s="1298" t="s">
        <v>809</v>
      </c>
      <c r="B1099" s="1290" t="s">
        <v>885</v>
      </c>
      <c r="C1099" s="1290" t="s">
        <v>35</v>
      </c>
      <c r="D1099" s="1433">
        <v>0</v>
      </c>
      <c r="E1099" s="1433">
        <v>0</v>
      </c>
      <c r="F1099" s="1433">
        <v>0</v>
      </c>
      <c r="G1099" s="1433">
        <v>0</v>
      </c>
      <c r="H1099" s="1433">
        <v>0</v>
      </c>
      <c r="I1099" s="1433">
        <v>0</v>
      </c>
      <c r="J1099" s="1433">
        <v>45</v>
      </c>
      <c r="K1099" s="1433">
        <v>43</v>
      </c>
      <c r="L1099" s="1433">
        <v>37</v>
      </c>
      <c r="M1099" s="1433">
        <v>37</v>
      </c>
      <c r="N1099" s="1433">
        <v>97</v>
      </c>
      <c r="O1099" s="1433">
        <v>91</v>
      </c>
      <c r="P1099" s="1433">
        <v>82</v>
      </c>
      <c r="Q1099" s="1433">
        <v>84</v>
      </c>
      <c r="R1099" s="1433">
        <v>49</v>
      </c>
      <c r="S1099" s="1433">
        <v>42</v>
      </c>
      <c r="T1099" s="1433">
        <v>38</v>
      </c>
      <c r="U1099" s="1433">
        <v>28</v>
      </c>
      <c r="V1099" s="1438">
        <v>18</v>
      </c>
    </row>
    <row r="1100" spans="1:22" ht="15" x14ac:dyDescent="0.25">
      <c r="A1100" s="1298" t="s">
        <v>809</v>
      </c>
      <c r="B1100" s="1290" t="s">
        <v>885</v>
      </c>
      <c r="C1100" s="1290" t="s">
        <v>36</v>
      </c>
      <c r="D1100" s="1433">
        <v>0</v>
      </c>
      <c r="E1100" s="1433">
        <v>0</v>
      </c>
      <c r="F1100" s="1433">
        <v>0</v>
      </c>
      <c r="G1100" s="1433">
        <v>0</v>
      </c>
      <c r="H1100" s="1433">
        <v>0</v>
      </c>
      <c r="I1100" s="1433">
        <v>0</v>
      </c>
      <c r="J1100" s="1433">
        <v>1</v>
      </c>
      <c r="K1100" s="1433">
        <v>1</v>
      </c>
      <c r="L1100" s="1433">
        <v>1</v>
      </c>
      <c r="M1100" s="1433">
        <v>1</v>
      </c>
      <c r="N1100" s="1433">
        <v>2</v>
      </c>
      <c r="O1100" s="1433">
        <v>2</v>
      </c>
      <c r="P1100" s="1433">
        <v>2</v>
      </c>
      <c r="Q1100" s="1433">
        <v>2</v>
      </c>
      <c r="R1100" s="1433">
        <v>2</v>
      </c>
      <c r="S1100" s="1433">
        <v>2</v>
      </c>
      <c r="T1100" s="1433">
        <v>2</v>
      </c>
      <c r="U1100" s="1433">
        <v>3</v>
      </c>
      <c r="V1100" s="1438">
        <v>3</v>
      </c>
    </row>
    <row r="1101" spans="1:22" ht="15" x14ac:dyDescent="0.25">
      <c r="A1101" s="1298" t="s">
        <v>809</v>
      </c>
      <c r="B1101" s="1290" t="s">
        <v>885</v>
      </c>
      <c r="C1101" s="1290" t="s">
        <v>37</v>
      </c>
      <c r="D1101" s="1433">
        <v>0</v>
      </c>
      <c r="E1101" s="1433">
        <v>0</v>
      </c>
      <c r="F1101" s="1433">
        <v>0</v>
      </c>
      <c r="G1101" s="1433">
        <v>0</v>
      </c>
      <c r="H1101" s="1433">
        <v>0</v>
      </c>
      <c r="I1101" s="1433">
        <v>0</v>
      </c>
      <c r="J1101" s="1433">
        <v>20</v>
      </c>
      <c r="K1101" s="1433">
        <v>20</v>
      </c>
      <c r="L1101" s="1433">
        <v>18</v>
      </c>
      <c r="M1101" s="1433">
        <v>10</v>
      </c>
      <c r="N1101" s="1433">
        <v>15</v>
      </c>
      <c r="O1101" s="1433">
        <v>14</v>
      </c>
      <c r="P1101" s="1433">
        <v>13</v>
      </c>
      <c r="Q1101" s="1433">
        <v>13</v>
      </c>
      <c r="R1101" s="1433">
        <v>11</v>
      </c>
      <c r="S1101" s="1433">
        <v>8</v>
      </c>
      <c r="T1101" s="1433">
        <v>6</v>
      </c>
      <c r="U1101" s="1433">
        <v>5</v>
      </c>
      <c r="V1101" s="1438">
        <v>3</v>
      </c>
    </row>
    <row r="1102" spans="1:22" ht="15" x14ac:dyDescent="0.25">
      <c r="A1102" s="1298" t="s">
        <v>809</v>
      </c>
      <c r="B1102" s="1290" t="s">
        <v>885</v>
      </c>
      <c r="C1102" s="1290" t="s">
        <v>38</v>
      </c>
      <c r="D1102" s="1433">
        <v>0</v>
      </c>
      <c r="E1102" s="1433">
        <v>0</v>
      </c>
      <c r="F1102" s="1433">
        <v>0</v>
      </c>
      <c r="G1102" s="1433">
        <v>0</v>
      </c>
      <c r="H1102" s="1433">
        <v>0</v>
      </c>
      <c r="I1102" s="1433">
        <v>0</v>
      </c>
      <c r="J1102" s="1433">
        <v>3</v>
      </c>
      <c r="K1102" s="1433">
        <v>3</v>
      </c>
      <c r="L1102" s="1433">
        <v>3</v>
      </c>
      <c r="M1102" s="1433">
        <v>3</v>
      </c>
      <c r="N1102" s="1433">
        <v>4</v>
      </c>
      <c r="O1102" s="1433">
        <v>4</v>
      </c>
      <c r="P1102" s="1433">
        <v>2</v>
      </c>
      <c r="Q1102" s="1433">
        <v>2</v>
      </c>
      <c r="R1102" s="1433">
        <v>2</v>
      </c>
      <c r="S1102" s="1433">
        <v>2</v>
      </c>
      <c r="T1102" s="1433">
        <v>2</v>
      </c>
      <c r="U1102" s="1433">
        <v>1</v>
      </c>
      <c r="V1102" s="1438">
        <v>0</v>
      </c>
    </row>
    <row r="1103" spans="1:22" ht="15" x14ac:dyDescent="0.25">
      <c r="A1103" s="1298" t="s">
        <v>809</v>
      </c>
      <c r="B1103" s="1290" t="s">
        <v>885</v>
      </c>
      <c r="C1103" s="1290" t="s">
        <v>39</v>
      </c>
      <c r="D1103" s="1433">
        <v>0</v>
      </c>
      <c r="E1103" s="1433">
        <v>0</v>
      </c>
      <c r="F1103" s="1433">
        <v>0</v>
      </c>
      <c r="G1103" s="1433">
        <v>0</v>
      </c>
      <c r="H1103" s="1433">
        <v>0</v>
      </c>
      <c r="I1103" s="1433">
        <v>0</v>
      </c>
      <c r="J1103" s="1433">
        <v>1</v>
      </c>
      <c r="K1103" s="1433">
        <v>1</v>
      </c>
      <c r="L1103" s="1433">
        <v>1</v>
      </c>
      <c r="M1103" s="1433">
        <v>1</v>
      </c>
      <c r="N1103" s="1433">
        <v>2</v>
      </c>
      <c r="O1103" s="1433">
        <v>2</v>
      </c>
      <c r="P1103" s="1433">
        <v>3</v>
      </c>
      <c r="Q1103" s="1433">
        <v>4</v>
      </c>
      <c r="R1103" s="1433">
        <v>3</v>
      </c>
      <c r="S1103" s="1433">
        <v>2</v>
      </c>
      <c r="T1103" s="1433">
        <v>2</v>
      </c>
      <c r="U1103" s="1433">
        <v>1</v>
      </c>
      <c r="V1103" s="1438">
        <v>1</v>
      </c>
    </row>
    <row r="1104" spans="1:22" ht="15" x14ac:dyDescent="0.25">
      <c r="A1104" s="1298" t="s">
        <v>809</v>
      </c>
      <c r="B1104" s="1290" t="s">
        <v>885</v>
      </c>
      <c r="C1104" s="1290" t="s">
        <v>40</v>
      </c>
      <c r="D1104" s="1433">
        <v>0</v>
      </c>
      <c r="E1104" s="1433">
        <v>0</v>
      </c>
      <c r="F1104" s="1433">
        <v>0</v>
      </c>
      <c r="G1104" s="1433">
        <v>0</v>
      </c>
      <c r="H1104" s="1433">
        <v>0</v>
      </c>
      <c r="I1104" s="1433">
        <v>0</v>
      </c>
      <c r="J1104" s="1433">
        <v>0</v>
      </c>
      <c r="K1104" s="1433">
        <v>0</v>
      </c>
      <c r="L1104" s="1433">
        <v>0</v>
      </c>
      <c r="M1104" s="1433">
        <v>0</v>
      </c>
      <c r="N1104" s="1433">
        <v>1</v>
      </c>
      <c r="O1104" s="1433">
        <v>1</v>
      </c>
      <c r="P1104" s="1433">
        <v>0</v>
      </c>
      <c r="Q1104" s="1433">
        <v>0</v>
      </c>
      <c r="R1104" s="1433">
        <v>0</v>
      </c>
      <c r="S1104" s="1433">
        <v>0</v>
      </c>
      <c r="T1104" s="1433">
        <v>0</v>
      </c>
      <c r="U1104" s="1433">
        <v>0</v>
      </c>
      <c r="V1104" s="1438">
        <v>0</v>
      </c>
    </row>
    <row r="1105" spans="1:22" ht="15" x14ac:dyDescent="0.25">
      <c r="A1105" s="1298" t="s">
        <v>809</v>
      </c>
      <c r="B1105" s="1290" t="s">
        <v>885</v>
      </c>
      <c r="C1105" s="1290" t="s">
        <v>59</v>
      </c>
      <c r="D1105" s="1433">
        <v>0</v>
      </c>
      <c r="E1105" s="1433">
        <v>0</v>
      </c>
      <c r="F1105" s="1433">
        <v>0</v>
      </c>
      <c r="G1105" s="1433">
        <v>0</v>
      </c>
      <c r="H1105" s="1433">
        <v>0</v>
      </c>
      <c r="I1105" s="1433">
        <v>0</v>
      </c>
      <c r="J1105" s="1433">
        <v>136</v>
      </c>
      <c r="K1105" s="1433">
        <v>140</v>
      </c>
      <c r="L1105" s="1433">
        <v>152</v>
      </c>
      <c r="M1105" s="1433">
        <v>153</v>
      </c>
      <c r="N1105" s="1433">
        <v>316</v>
      </c>
      <c r="O1105" s="1433">
        <v>314</v>
      </c>
      <c r="P1105" s="1433">
        <v>318</v>
      </c>
      <c r="Q1105" s="1433">
        <v>327</v>
      </c>
      <c r="R1105" s="1433">
        <v>326</v>
      </c>
      <c r="S1105" s="1433">
        <v>323</v>
      </c>
      <c r="T1105" s="1433">
        <v>305</v>
      </c>
      <c r="U1105" s="1433">
        <v>216</v>
      </c>
      <c r="V1105" s="1438">
        <v>206</v>
      </c>
    </row>
    <row r="1106" spans="1:22" ht="15" x14ac:dyDescent="0.25">
      <c r="A1106" s="1298" t="s">
        <v>809</v>
      </c>
      <c r="B1106" s="1290" t="s">
        <v>885</v>
      </c>
      <c r="C1106" s="1290" t="s">
        <v>754</v>
      </c>
      <c r="D1106" s="1433">
        <v>0</v>
      </c>
      <c r="E1106" s="1433">
        <v>0</v>
      </c>
      <c r="F1106" s="1433">
        <v>0</v>
      </c>
      <c r="G1106" s="1433">
        <v>0</v>
      </c>
      <c r="H1106" s="1433">
        <v>0</v>
      </c>
      <c r="I1106" s="1433">
        <v>0</v>
      </c>
      <c r="J1106" s="1433">
        <v>70</v>
      </c>
      <c r="K1106" s="1433">
        <v>68</v>
      </c>
      <c r="L1106" s="1433">
        <v>60</v>
      </c>
      <c r="M1106" s="1433">
        <v>52</v>
      </c>
      <c r="N1106" s="1433">
        <v>121</v>
      </c>
      <c r="O1106" s="1433">
        <v>114</v>
      </c>
      <c r="P1106" s="1433">
        <v>102</v>
      </c>
      <c r="Q1106" s="1433">
        <v>105</v>
      </c>
      <c r="R1106" s="1433">
        <v>67</v>
      </c>
      <c r="S1106" s="1433">
        <v>56</v>
      </c>
      <c r="T1106" s="1433">
        <v>50</v>
      </c>
      <c r="U1106" s="1433">
        <v>38</v>
      </c>
      <c r="V1106" s="1438">
        <v>25</v>
      </c>
    </row>
    <row r="1107" spans="1:22" ht="15" x14ac:dyDescent="0.25">
      <c r="A1107" s="1298" t="s">
        <v>809</v>
      </c>
      <c r="B1107" s="1290" t="s">
        <v>886</v>
      </c>
      <c r="C1107" s="1290" t="s">
        <v>49</v>
      </c>
      <c r="D1107" s="1433">
        <v>0</v>
      </c>
      <c r="E1107" s="1433">
        <v>0</v>
      </c>
      <c r="F1107" s="1433">
        <v>0</v>
      </c>
      <c r="G1107" s="1433">
        <v>0</v>
      </c>
      <c r="H1107" s="1433">
        <v>0</v>
      </c>
      <c r="I1107" s="1433">
        <v>0</v>
      </c>
      <c r="J1107" s="1433">
        <v>0</v>
      </c>
      <c r="K1107" s="1433">
        <v>0</v>
      </c>
      <c r="L1107" s="1433">
        <v>0</v>
      </c>
      <c r="M1107" s="1433">
        <v>0</v>
      </c>
      <c r="N1107" s="1433">
        <v>0</v>
      </c>
      <c r="O1107" s="1433">
        <v>0</v>
      </c>
      <c r="P1107" s="1433">
        <v>0</v>
      </c>
      <c r="Q1107" s="1433">
        <v>0</v>
      </c>
      <c r="R1107" s="1433">
        <v>0</v>
      </c>
      <c r="S1107" s="1433">
        <v>0</v>
      </c>
      <c r="T1107" s="1433">
        <v>0</v>
      </c>
      <c r="U1107" s="1433">
        <v>0</v>
      </c>
      <c r="V1107" s="1438">
        <v>4</v>
      </c>
    </row>
    <row r="1108" spans="1:22" ht="15" x14ac:dyDescent="0.25">
      <c r="A1108" s="1298" t="s">
        <v>809</v>
      </c>
      <c r="B1108" s="1290" t="s">
        <v>886</v>
      </c>
      <c r="C1108" s="1290" t="s">
        <v>35</v>
      </c>
      <c r="D1108" s="1433">
        <v>0</v>
      </c>
      <c r="E1108" s="1433">
        <v>0</v>
      </c>
      <c r="F1108" s="1433">
        <v>0</v>
      </c>
      <c r="G1108" s="1433">
        <v>0</v>
      </c>
      <c r="H1108" s="1433">
        <v>0</v>
      </c>
      <c r="I1108" s="1433">
        <v>0</v>
      </c>
      <c r="J1108" s="1433">
        <v>0</v>
      </c>
      <c r="K1108" s="1433">
        <v>0</v>
      </c>
      <c r="L1108" s="1433">
        <v>0</v>
      </c>
      <c r="M1108" s="1433">
        <v>0</v>
      </c>
      <c r="N1108" s="1433">
        <v>0</v>
      </c>
      <c r="O1108" s="1433">
        <v>0</v>
      </c>
      <c r="P1108" s="1433">
        <v>0</v>
      </c>
      <c r="Q1108" s="1433">
        <v>0</v>
      </c>
      <c r="R1108" s="1433">
        <v>1</v>
      </c>
      <c r="S1108" s="1433">
        <v>5</v>
      </c>
      <c r="T1108" s="1433">
        <v>20</v>
      </c>
      <c r="U1108" s="1433">
        <v>32</v>
      </c>
      <c r="V1108" s="1438">
        <v>29</v>
      </c>
    </row>
    <row r="1109" spans="1:22" ht="15" x14ac:dyDescent="0.25">
      <c r="A1109" s="1298" t="s">
        <v>809</v>
      </c>
      <c r="B1109" s="1290" t="s">
        <v>886</v>
      </c>
      <c r="C1109" s="1290" t="s">
        <v>37</v>
      </c>
      <c r="D1109" s="1433">
        <v>0</v>
      </c>
      <c r="E1109" s="1433">
        <v>0</v>
      </c>
      <c r="F1109" s="1433">
        <v>0</v>
      </c>
      <c r="G1109" s="1433">
        <v>0</v>
      </c>
      <c r="H1109" s="1433">
        <v>0</v>
      </c>
      <c r="I1109" s="1433">
        <v>0</v>
      </c>
      <c r="J1109" s="1433">
        <v>0</v>
      </c>
      <c r="K1109" s="1433">
        <v>0</v>
      </c>
      <c r="L1109" s="1433">
        <v>0</v>
      </c>
      <c r="M1109" s="1433">
        <v>0</v>
      </c>
      <c r="N1109" s="1433">
        <v>0</v>
      </c>
      <c r="O1109" s="1433">
        <v>0</v>
      </c>
      <c r="P1109" s="1433">
        <v>0</v>
      </c>
      <c r="Q1109" s="1433">
        <v>0</v>
      </c>
      <c r="R1109" s="1433">
        <v>1</v>
      </c>
      <c r="S1109" s="1433">
        <v>2</v>
      </c>
      <c r="T1109" s="1433">
        <v>4</v>
      </c>
      <c r="U1109" s="1433">
        <v>4</v>
      </c>
      <c r="V1109" s="1438">
        <v>4</v>
      </c>
    </row>
    <row r="1110" spans="1:22" ht="15" x14ac:dyDescent="0.25">
      <c r="A1110" s="1298" t="s">
        <v>809</v>
      </c>
      <c r="B1110" s="1290" t="s">
        <v>886</v>
      </c>
      <c r="C1110" s="1290" t="s">
        <v>38</v>
      </c>
      <c r="D1110" s="1433">
        <v>0</v>
      </c>
      <c r="E1110" s="1433">
        <v>0</v>
      </c>
      <c r="F1110" s="1433">
        <v>0</v>
      </c>
      <c r="G1110" s="1433">
        <v>0</v>
      </c>
      <c r="H1110" s="1433">
        <v>0</v>
      </c>
      <c r="I1110" s="1433">
        <v>0</v>
      </c>
      <c r="J1110" s="1433">
        <v>0</v>
      </c>
      <c r="K1110" s="1433">
        <v>0</v>
      </c>
      <c r="L1110" s="1433">
        <v>0</v>
      </c>
      <c r="M1110" s="1433">
        <v>0</v>
      </c>
      <c r="N1110" s="1433">
        <v>0</v>
      </c>
      <c r="O1110" s="1433">
        <v>0</v>
      </c>
      <c r="P1110" s="1433">
        <v>0</v>
      </c>
      <c r="Q1110" s="1433">
        <v>0</v>
      </c>
      <c r="R1110" s="1433">
        <v>1</v>
      </c>
      <c r="S1110" s="1433">
        <v>2</v>
      </c>
      <c r="T1110" s="1433">
        <v>2</v>
      </c>
      <c r="U1110" s="1433">
        <v>3</v>
      </c>
      <c r="V1110" s="1438">
        <v>3</v>
      </c>
    </row>
    <row r="1111" spans="1:22" ht="15" x14ac:dyDescent="0.25">
      <c r="A1111" s="1298" t="s">
        <v>809</v>
      </c>
      <c r="B1111" s="1290" t="s">
        <v>886</v>
      </c>
      <c r="C1111" s="1290" t="s">
        <v>39</v>
      </c>
      <c r="D1111" s="1433">
        <v>0</v>
      </c>
      <c r="E1111" s="1433">
        <v>0</v>
      </c>
      <c r="F1111" s="1433">
        <v>0</v>
      </c>
      <c r="G1111" s="1433">
        <v>0</v>
      </c>
      <c r="H1111" s="1433">
        <v>0</v>
      </c>
      <c r="I1111" s="1433">
        <v>0</v>
      </c>
      <c r="J1111" s="1433">
        <v>0</v>
      </c>
      <c r="K1111" s="1433">
        <v>0</v>
      </c>
      <c r="L1111" s="1433">
        <v>0</v>
      </c>
      <c r="M1111" s="1433">
        <v>0</v>
      </c>
      <c r="N1111" s="1433">
        <v>0</v>
      </c>
      <c r="O1111" s="1433">
        <v>0</v>
      </c>
      <c r="P1111" s="1433">
        <v>0</v>
      </c>
      <c r="Q1111" s="1433">
        <v>0</v>
      </c>
      <c r="R1111" s="1433">
        <v>0</v>
      </c>
      <c r="S1111" s="1433">
        <v>0</v>
      </c>
      <c r="T1111" s="1433">
        <v>1</v>
      </c>
      <c r="U1111" s="1433">
        <v>1</v>
      </c>
      <c r="V1111" s="1438">
        <v>1</v>
      </c>
    </row>
    <row r="1112" spans="1:22" ht="15" x14ac:dyDescent="0.25">
      <c r="A1112" s="1298" t="s">
        <v>809</v>
      </c>
      <c r="B1112" s="1290" t="s">
        <v>886</v>
      </c>
      <c r="C1112" s="1290" t="s">
        <v>59</v>
      </c>
      <c r="D1112" s="1433">
        <v>0</v>
      </c>
      <c r="E1112" s="1433">
        <v>0</v>
      </c>
      <c r="F1112" s="1433">
        <v>0</v>
      </c>
      <c r="G1112" s="1433">
        <v>0</v>
      </c>
      <c r="H1112" s="1433">
        <v>0</v>
      </c>
      <c r="I1112" s="1433">
        <v>0</v>
      </c>
      <c r="J1112" s="1433">
        <v>0</v>
      </c>
      <c r="K1112" s="1433">
        <v>0</v>
      </c>
      <c r="L1112" s="1433">
        <v>0</v>
      </c>
      <c r="M1112" s="1433">
        <v>0</v>
      </c>
      <c r="N1112" s="1433">
        <v>0</v>
      </c>
      <c r="O1112" s="1433">
        <v>0</v>
      </c>
      <c r="P1112" s="1433">
        <v>0</v>
      </c>
      <c r="Q1112" s="1433">
        <v>0</v>
      </c>
      <c r="R1112" s="1433">
        <v>3</v>
      </c>
      <c r="S1112" s="1433">
        <v>9</v>
      </c>
      <c r="T1112" s="1433">
        <v>27</v>
      </c>
      <c r="U1112" s="1433">
        <v>40</v>
      </c>
      <c r="V1112" s="1438">
        <v>41</v>
      </c>
    </row>
    <row r="1113" spans="1:22" ht="15" x14ac:dyDescent="0.25">
      <c r="A1113" s="1298" t="s">
        <v>809</v>
      </c>
      <c r="B1113" s="1290" t="s">
        <v>886</v>
      </c>
      <c r="C1113" s="1290" t="s">
        <v>754</v>
      </c>
      <c r="D1113" s="1433">
        <v>0</v>
      </c>
      <c r="E1113" s="1433">
        <v>0</v>
      </c>
      <c r="F1113" s="1433">
        <v>0</v>
      </c>
      <c r="G1113" s="1433">
        <v>0</v>
      </c>
      <c r="H1113" s="1433">
        <v>0</v>
      </c>
      <c r="I1113" s="1433">
        <v>0</v>
      </c>
      <c r="J1113" s="1433">
        <v>0</v>
      </c>
      <c r="K1113" s="1433">
        <v>0</v>
      </c>
      <c r="L1113" s="1433">
        <v>0</v>
      </c>
      <c r="M1113" s="1433">
        <v>0</v>
      </c>
      <c r="N1113" s="1433">
        <v>0</v>
      </c>
      <c r="O1113" s="1433">
        <v>0</v>
      </c>
      <c r="P1113" s="1433">
        <v>0</v>
      </c>
      <c r="Q1113" s="1433">
        <v>0</v>
      </c>
      <c r="R1113" s="1433">
        <v>3</v>
      </c>
      <c r="S1113" s="1433">
        <v>9</v>
      </c>
      <c r="T1113" s="1433">
        <v>27</v>
      </c>
      <c r="U1113" s="1433">
        <v>40</v>
      </c>
      <c r="V1113" s="1438">
        <v>37</v>
      </c>
    </row>
    <row r="1114" spans="1:22" ht="15" x14ac:dyDescent="0.25">
      <c r="A1114" s="1298" t="s">
        <v>809</v>
      </c>
      <c r="B1114" s="1290" t="s">
        <v>887</v>
      </c>
      <c r="C1114" s="1290" t="s">
        <v>49</v>
      </c>
      <c r="D1114" s="1433">
        <v>0</v>
      </c>
      <c r="E1114" s="1433">
        <v>0</v>
      </c>
      <c r="F1114" s="1433">
        <v>0</v>
      </c>
      <c r="G1114" s="1433">
        <v>0</v>
      </c>
      <c r="H1114" s="1433">
        <v>0</v>
      </c>
      <c r="I1114" s="1433">
        <v>0</v>
      </c>
      <c r="J1114" s="1433">
        <v>0</v>
      </c>
      <c r="K1114" s="1433">
        <v>0</v>
      </c>
      <c r="L1114" s="1433">
        <v>0</v>
      </c>
      <c r="M1114" s="1433">
        <v>120</v>
      </c>
      <c r="N1114" s="1433">
        <v>0</v>
      </c>
      <c r="O1114" s="1433">
        <v>0</v>
      </c>
      <c r="P1114" s="1433">
        <v>0</v>
      </c>
      <c r="Q1114" s="1433">
        <v>0</v>
      </c>
      <c r="R1114" s="1433">
        <v>2</v>
      </c>
      <c r="S1114" s="1433">
        <v>6</v>
      </c>
      <c r="T1114" s="1433">
        <v>7</v>
      </c>
      <c r="U1114" s="1433">
        <v>7</v>
      </c>
      <c r="V1114" s="1438">
        <v>14</v>
      </c>
    </row>
    <row r="1115" spans="1:22" ht="15" x14ac:dyDescent="0.25">
      <c r="A1115" s="1298" t="s">
        <v>809</v>
      </c>
      <c r="B1115" s="1290" t="s">
        <v>887</v>
      </c>
      <c r="C1115" s="1290" t="s">
        <v>35</v>
      </c>
      <c r="D1115" s="1433">
        <v>0</v>
      </c>
      <c r="E1115" s="1433">
        <v>0</v>
      </c>
      <c r="F1115" s="1433">
        <v>0</v>
      </c>
      <c r="G1115" s="1433">
        <v>0</v>
      </c>
      <c r="H1115" s="1433">
        <v>0</v>
      </c>
      <c r="I1115" s="1433">
        <v>0</v>
      </c>
      <c r="J1115" s="1433">
        <v>0</v>
      </c>
      <c r="K1115" s="1433">
        <v>6</v>
      </c>
      <c r="L1115" s="1433">
        <v>13</v>
      </c>
      <c r="M1115" s="1433">
        <v>64</v>
      </c>
      <c r="N1115" s="1433">
        <v>6</v>
      </c>
      <c r="O1115" s="1433">
        <v>9</v>
      </c>
      <c r="P1115" s="1433">
        <v>12</v>
      </c>
      <c r="Q1115" s="1433">
        <v>12</v>
      </c>
      <c r="R1115" s="1433">
        <v>17</v>
      </c>
      <c r="S1115" s="1433">
        <v>19</v>
      </c>
      <c r="T1115" s="1433">
        <v>26</v>
      </c>
      <c r="U1115" s="1433">
        <v>24</v>
      </c>
      <c r="V1115" s="1438">
        <v>28</v>
      </c>
    </row>
    <row r="1116" spans="1:22" ht="15" x14ac:dyDescent="0.25">
      <c r="A1116" s="1298" t="s">
        <v>809</v>
      </c>
      <c r="B1116" s="1290" t="s">
        <v>887</v>
      </c>
      <c r="C1116" s="1290" t="s">
        <v>36</v>
      </c>
      <c r="D1116" s="1433">
        <v>0</v>
      </c>
      <c r="E1116" s="1433">
        <v>0</v>
      </c>
      <c r="F1116" s="1433">
        <v>0</v>
      </c>
      <c r="G1116" s="1433">
        <v>0</v>
      </c>
      <c r="H1116" s="1433">
        <v>0</v>
      </c>
      <c r="I1116" s="1433">
        <v>0</v>
      </c>
      <c r="J1116" s="1433">
        <v>0</v>
      </c>
      <c r="K1116" s="1433">
        <v>0</v>
      </c>
      <c r="L1116" s="1433">
        <v>0</v>
      </c>
      <c r="M1116" s="1433">
        <v>0</v>
      </c>
      <c r="N1116" s="1433">
        <v>0</v>
      </c>
      <c r="O1116" s="1433">
        <v>0</v>
      </c>
      <c r="P1116" s="1433">
        <v>0</v>
      </c>
      <c r="Q1116" s="1433">
        <v>0</v>
      </c>
      <c r="R1116" s="1433">
        <v>0</v>
      </c>
      <c r="S1116" s="1433">
        <v>1</v>
      </c>
      <c r="T1116" s="1433">
        <v>2</v>
      </c>
      <c r="U1116" s="1433">
        <v>4</v>
      </c>
      <c r="V1116" s="1438">
        <v>7</v>
      </c>
    </row>
    <row r="1117" spans="1:22" ht="15" x14ac:dyDescent="0.25">
      <c r="A1117" s="1298" t="s">
        <v>809</v>
      </c>
      <c r="B1117" s="1290" t="s">
        <v>887</v>
      </c>
      <c r="C1117" s="1290" t="s">
        <v>37</v>
      </c>
      <c r="D1117" s="1433">
        <v>0</v>
      </c>
      <c r="E1117" s="1433">
        <v>0</v>
      </c>
      <c r="F1117" s="1433">
        <v>0</v>
      </c>
      <c r="G1117" s="1433">
        <v>0</v>
      </c>
      <c r="H1117" s="1433">
        <v>0</v>
      </c>
      <c r="I1117" s="1433">
        <v>0</v>
      </c>
      <c r="J1117" s="1433">
        <v>0</v>
      </c>
      <c r="K1117" s="1433">
        <v>0</v>
      </c>
      <c r="L1117" s="1433">
        <v>7</v>
      </c>
      <c r="M1117" s="1433">
        <v>12</v>
      </c>
      <c r="N1117" s="1433">
        <v>3</v>
      </c>
      <c r="O1117" s="1433">
        <v>4</v>
      </c>
      <c r="P1117" s="1433">
        <v>6</v>
      </c>
      <c r="Q1117" s="1433">
        <v>6</v>
      </c>
      <c r="R1117" s="1433">
        <v>9</v>
      </c>
      <c r="S1117" s="1433">
        <v>10</v>
      </c>
      <c r="T1117" s="1433">
        <v>12</v>
      </c>
      <c r="U1117" s="1433">
        <v>12</v>
      </c>
      <c r="V1117" s="1438">
        <v>10</v>
      </c>
    </row>
    <row r="1118" spans="1:22" ht="15" x14ac:dyDescent="0.25">
      <c r="A1118" s="1298" t="s">
        <v>809</v>
      </c>
      <c r="B1118" s="1290" t="s">
        <v>887</v>
      </c>
      <c r="C1118" s="1290" t="s">
        <v>38</v>
      </c>
      <c r="D1118" s="1433">
        <v>0</v>
      </c>
      <c r="E1118" s="1433">
        <v>0</v>
      </c>
      <c r="F1118" s="1433">
        <v>0</v>
      </c>
      <c r="G1118" s="1433">
        <v>0</v>
      </c>
      <c r="H1118" s="1433">
        <v>0</v>
      </c>
      <c r="I1118" s="1433">
        <v>0</v>
      </c>
      <c r="J1118" s="1433">
        <v>0</v>
      </c>
      <c r="K1118" s="1433">
        <v>1</v>
      </c>
      <c r="L1118" s="1433">
        <v>1</v>
      </c>
      <c r="M1118" s="1433">
        <v>4</v>
      </c>
      <c r="N1118" s="1433">
        <v>4</v>
      </c>
      <c r="O1118" s="1433">
        <v>4</v>
      </c>
      <c r="P1118" s="1433">
        <v>4</v>
      </c>
      <c r="Q1118" s="1433">
        <v>4</v>
      </c>
      <c r="R1118" s="1433">
        <v>5</v>
      </c>
      <c r="S1118" s="1433">
        <v>4</v>
      </c>
      <c r="T1118" s="1433">
        <v>4</v>
      </c>
      <c r="U1118" s="1433">
        <v>4</v>
      </c>
      <c r="V1118" s="1438">
        <v>5</v>
      </c>
    </row>
    <row r="1119" spans="1:22" ht="15" x14ac:dyDescent="0.25">
      <c r="A1119" s="1298" t="s">
        <v>809</v>
      </c>
      <c r="B1119" s="1290" t="s">
        <v>887</v>
      </c>
      <c r="C1119" s="1290" t="s">
        <v>39</v>
      </c>
      <c r="D1119" s="1433">
        <v>0</v>
      </c>
      <c r="E1119" s="1433">
        <v>0</v>
      </c>
      <c r="F1119" s="1433">
        <v>0</v>
      </c>
      <c r="G1119" s="1433">
        <v>0</v>
      </c>
      <c r="H1119" s="1433">
        <v>0</v>
      </c>
      <c r="I1119" s="1433">
        <v>0</v>
      </c>
      <c r="J1119" s="1433">
        <v>0</v>
      </c>
      <c r="K1119" s="1433">
        <v>1</v>
      </c>
      <c r="L1119" s="1433">
        <v>2</v>
      </c>
      <c r="M1119" s="1433">
        <v>3</v>
      </c>
      <c r="N1119" s="1433">
        <v>1</v>
      </c>
      <c r="O1119" s="1433">
        <v>1</v>
      </c>
      <c r="P1119" s="1433">
        <v>2</v>
      </c>
      <c r="Q1119" s="1433">
        <v>2</v>
      </c>
      <c r="R1119" s="1433">
        <v>2</v>
      </c>
      <c r="S1119" s="1433">
        <v>2</v>
      </c>
      <c r="T1119" s="1433">
        <v>2</v>
      </c>
      <c r="U1119" s="1433">
        <v>2</v>
      </c>
      <c r="V1119" s="1438">
        <v>1</v>
      </c>
    </row>
    <row r="1120" spans="1:22" ht="15" x14ac:dyDescent="0.25">
      <c r="A1120" s="1298" t="s">
        <v>809</v>
      </c>
      <c r="B1120" s="1290" t="s">
        <v>887</v>
      </c>
      <c r="C1120" s="1290" t="s">
        <v>59</v>
      </c>
      <c r="D1120" s="1433">
        <v>0</v>
      </c>
      <c r="E1120" s="1433">
        <v>0</v>
      </c>
      <c r="F1120" s="1433">
        <v>0</v>
      </c>
      <c r="G1120" s="1433">
        <v>0</v>
      </c>
      <c r="H1120" s="1433">
        <v>0</v>
      </c>
      <c r="I1120" s="1433">
        <v>0</v>
      </c>
      <c r="J1120" s="1433">
        <v>0</v>
      </c>
      <c r="K1120" s="1433">
        <v>8</v>
      </c>
      <c r="L1120" s="1433">
        <v>23</v>
      </c>
      <c r="M1120" s="1433">
        <v>203</v>
      </c>
      <c r="N1120" s="1433">
        <v>14</v>
      </c>
      <c r="O1120" s="1433">
        <v>18</v>
      </c>
      <c r="P1120" s="1433">
        <v>24</v>
      </c>
      <c r="Q1120" s="1433">
        <v>24</v>
      </c>
      <c r="R1120" s="1433">
        <v>35</v>
      </c>
      <c r="S1120" s="1433">
        <v>42</v>
      </c>
      <c r="T1120" s="1433">
        <v>53</v>
      </c>
      <c r="U1120" s="1433">
        <v>53</v>
      </c>
      <c r="V1120" s="1438">
        <v>65</v>
      </c>
    </row>
    <row r="1121" spans="1:22" ht="15" x14ac:dyDescent="0.25">
      <c r="A1121" s="1298" t="s">
        <v>809</v>
      </c>
      <c r="B1121" s="1290" t="s">
        <v>887</v>
      </c>
      <c r="C1121" s="1290" t="s">
        <v>754</v>
      </c>
      <c r="D1121" s="1433">
        <v>0</v>
      </c>
      <c r="E1121" s="1433">
        <v>0</v>
      </c>
      <c r="F1121" s="1433">
        <v>0</v>
      </c>
      <c r="G1121" s="1433">
        <v>0</v>
      </c>
      <c r="H1121" s="1433">
        <v>0</v>
      </c>
      <c r="I1121" s="1433">
        <v>0</v>
      </c>
      <c r="J1121" s="1433">
        <v>0</v>
      </c>
      <c r="K1121" s="1433">
        <v>8</v>
      </c>
      <c r="L1121" s="1433">
        <v>23</v>
      </c>
      <c r="M1121" s="1433">
        <v>83</v>
      </c>
      <c r="N1121" s="1433">
        <v>14</v>
      </c>
      <c r="O1121" s="1433">
        <v>18</v>
      </c>
      <c r="P1121" s="1433">
        <v>24</v>
      </c>
      <c r="Q1121" s="1433">
        <v>24</v>
      </c>
      <c r="R1121" s="1433">
        <v>33</v>
      </c>
      <c r="S1121" s="1433">
        <v>36</v>
      </c>
      <c r="T1121" s="1433">
        <v>46</v>
      </c>
      <c r="U1121" s="1433">
        <v>46</v>
      </c>
      <c r="V1121" s="1438">
        <v>51</v>
      </c>
    </row>
    <row r="1122" spans="1:22" ht="15" x14ac:dyDescent="0.25">
      <c r="A1122" s="1298" t="s">
        <v>809</v>
      </c>
      <c r="B1122" s="1290" t="s">
        <v>888</v>
      </c>
      <c r="C1122" s="1290" t="s">
        <v>49</v>
      </c>
      <c r="D1122" s="1433">
        <v>0</v>
      </c>
      <c r="E1122" s="1433">
        <v>9</v>
      </c>
      <c r="F1122" s="1433">
        <v>12</v>
      </c>
      <c r="G1122" s="1433">
        <v>15</v>
      </c>
      <c r="H1122" s="1433">
        <v>18</v>
      </c>
      <c r="I1122" s="1433">
        <v>15</v>
      </c>
      <c r="J1122" s="1433">
        <v>14</v>
      </c>
      <c r="K1122" s="1433">
        <v>20</v>
      </c>
      <c r="L1122" s="1433">
        <v>21</v>
      </c>
      <c r="M1122" s="1433">
        <v>0</v>
      </c>
      <c r="N1122" s="1433">
        <v>0</v>
      </c>
      <c r="O1122" s="1433">
        <v>0</v>
      </c>
      <c r="P1122" s="1433">
        <v>0</v>
      </c>
      <c r="Q1122" s="1433">
        <v>0</v>
      </c>
      <c r="R1122" s="1433">
        <v>0</v>
      </c>
      <c r="S1122" s="1433">
        <v>0</v>
      </c>
      <c r="T1122" s="1433">
        <v>0</v>
      </c>
      <c r="U1122" s="1433">
        <v>0</v>
      </c>
      <c r="V1122" s="1438">
        <v>0</v>
      </c>
    </row>
    <row r="1123" spans="1:22" ht="15" x14ac:dyDescent="0.25">
      <c r="A1123" s="1298" t="s">
        <v>809</v>
      </c>
      <c r="B1123" s="1290" t="s">
        <v>888</v>
      </c>
      <c r="C1123" s="1290" t="s">
        <v>35</v>
      </c>
      <c r="D1123" s="1433">
        <v>30</v>
      </c>
      <c r="E1123" s="1433">
        <v>20</v>
      </c>
      <c r="F1123" s="1433">
        <v>17</v>
      </c>
      <c r="G1123" s="1433">
        <v>18</v>
      </c>
      <c r="H1123" s="1433">
        <v>15</v>
      </c>
      <c r="I1123" s="1433">
        <v>15</v>
      </c>
      <c r="J1123" s="1433">
        <v>15</v>
      </c>
      <c r="K1123" s="1433">
        <v>13</v>
      </c>
      <c r="L1123" s="1433">
        <v>14</v>
      </c>
      <c r="M1123" s="1433">
        <v>0</v>
      </c>
      <c r="N1123" s="1433">
        <v>0</v>
      </c>
      <c r="O1123" s="1433">
        <v>0</v>
      </c>
      <c r="P1123" s="1433">
        <v>0</v>
      </c>
      <c r="Q1123" s="1433">
        <v>0</v>
      </c>
      <c r="R1123" s="1433">
        <v>0</v>
      </c>
      <c r="S1123" s="1433">
        <v>0</v>
      </c>
      <c r="T1123" s="1433">
        <v>0</v>
      </c>
      <c r="U1123" s="1433">
        <v>0</v>
      </c>
      <c r="V1123" s="1438">
        <v>0</v>
      </c>
    </row>
    <row r="1124" spans="1:22" ht="15" x14ac:dyDescent="0.25">
      <c r="A1124" s="1298" t="s">
        <v>809</v>
      </c>
      <c r="B1124" s="1290" t="s">
        <v>888</v>
      </c>
      <c r="C1124" s="1290" t="s">
        <v>36</v>
      </c>
      <c r="D1124" s="1433">
        <v>0</v>
      </c>
      <c r="E1124" s="1433">
        <v>0</v>
      </c>
      <c r="F1124" s="1433">
        <v>0</v>
      </c>
      <c r="G1124" s="1433">
        <v>1</v>
      </c>
      <c r="H1124" s="1433">
        <v>1</v>
      </c>
      <c r="I1124" s="1433">
        <v>1</v>
      </c>
      <c r="J1124" s="1433">
        <v>1</v>
      </c>
      <c r="K1124" s="1433">
        <v>1</v>
      </c>
      <c r="L1124" s="1433">
        <v>0</v>
      </c>
      <c r="M1124" s="1433">
        <v>0</v>
      </c>
      <c r="N1124" s="1433">
        <v>0</v>
      </c>
      <c r="O1124" s="1433">
        <v>0</v>
      </c>
      <c r="P1124" s="1433">
        <v>0</v>
      </c>
      <c r="Q1124" s="1433">
        <v>0</v>
      </c>
      <c r="R1124" s="1433">
        <v>0</v>
      </c>
      <c r="S1124" s="1433">
        <v>0</v>
      </c>
      <c r="T1124" s="1433">
        <v>0</v>
      </c>
      <c r="U1124" s="1433">
        <v>0</v>
      </c>
      <c r="V1124" s="1438">
        <v>0</v>
      </c>
    </row>
    <row r="1125" spans="1:22" ht="15" x14ac:dyDescent="0.25">
      <c r="A1125" s="1298" t="s">
        <v>809</v>
      </c>
      <c r="B1125" s="1290" t="s">
        <v>888</v>
      </c>
      <c r="C1125" s="1290" t="s">
        <v>37</v>
      </c>
      <c r="D1125" s="1433">
        <v>4</v>
      </c>
      <c r="E1125" s="1433">
        <v>4</v>
      </c>
      <c r="F1125" s="1433">
        <v>4</v>
      </c>
      <c r="G1125" s="1433">
        <v>5</v>
      </c>
      <c r="H1125" s="1433">
        <v>5</v>
      </c>
      <c r="I1125" s="1433">
        <v>5</v>
      </c>
      <c r="J1125" s="1433">
        <v>5</v>
      </c>
      <c r="K1125" s="1433">
        <v>5</v>
      </c>
      <c r="L1125" s="1433">
        <v>5</v>
      </c>
      <c r="M1125" s="1433">
        <v>0</v>
      </c>
      <c r="N1125" s="1433">
        <v>0</v>
      </c>
      <c r="O1125" s="1433">
        <v>0</v>
      </c>
      <c r="P1125" s="1433">
        <v>0</v>
      </c>
      <c r="Q1125" s="1433">
        <v>0</v>
      </c>
      <c r="R1125" s="1433">
        <v>0</v>
      </c>
      <c r="S1125" s="1433">
        <v>0</v>
      </c>
      <c r="T1125" s="1433">
        <v>0</v>
      </c>
      <c r="U1125" s="1433">
        <v>0</v>
      </c>
      <c r="V1125" s="1438">
        <v>0</v>
      </c>
    </row>
    <row r="1126" spans="1:22" ht="15" x14ac:dyDescent="0.25">
      <c r="A1126" s="1298" t="s">
        <v>809</v>
      </c>
      <c r="B1126" s="1290" t="s">
        <v>888</v>
      </c>
      <c r="C1126" s="1290" t="s">
        <v>38</v>
      </c>
      <c r="D1126" s="1433">
        <v>1</v>
      </c>
      <c r="E1126" s="1433">
        <v>1</v>
      </c>
      <c r="F1126" s="1433">
        <v>1</v>
      </c>
      <c r="G1126" s="1433">
        <v>0</v>
      </c>
      <c r="H1126" s="1433">
        <v>0</v>
      </c>
      <c r="I1126" s="1433">
        <v>0</v>
      </c>
      <c r="J1126" s="1433">
        <v>0</v>
      </c>
      <c r="K1126" s="1433">
        <v>0</v>
      </c>
      <c r="L1126" s="1433">
        <v>0</v>
      </c>
      <c r="M1126" s="1433">
        <v>0</v>
      </c>
      <c r="N1126" s="1433">
        <v>0</v>
      </c>
      <c r="O1126" s="1433">
        <v>0</v>
      </c>
      <c r="P1126" s="1433">
        <v>0</v>
      </c>
      <c r="Q1126" s="1433">
        <v>0</v>
      </c>
      <c r="R1126" s="1433">
        <v>0</v>
      </c>
      <c r="S1126" s="1433">
        <v>0</v>
      </c>
      <c r="T1126" s="1433">
        <v>0</v>
      </c>
      <c r="U1126" s="1433">
        <v>0</v>
      </c>
      <c r="V1126" s="1438">
        <v>0</v>
      </c>
    </row>
    <row r="1127" spans="1:22" ht="15" x14ac:dyDescent="0.25">
      <c r="A1127" s="1298" t="s">
        <v>809</v>
      </c>
      <c r="B1127" s="1290" t="s">
        <v>888</v>
      </c>
      <c r="C1127" s="1290" t="s">
        <v>39</v>
      </c>
      <c r="D1127" s="1433">
        <v>1</v>
      </c>
      <c r="E1127" s="1433">
        <v>1</v>
      </c>
      <c r="F1127" s="1433">
        <v>1</v>
      </c>
      <c r="G1127" s="1433">
        <v>1</v>
      </c>
      <c r="H1127" s="1433">
        <v>1</v>
      </c>
      <c r="I1127" s="1433">
        <v>1</v>
      </c>
      <c r="J1127" s="1433">
        <v>1</v>
      </c>
      <c r="K1127" s="1433">
        <v>1</v>
      </c>
      <c r="L1127" s="1433">
        <v>1</v>
      </c>
      <c r="M1127" s="1433">
        <v>0</v>
      </c>
      <c r="N1127" s="1433">
        <v>0</v>
      </c>
      <c r="O1127" s="1433">
        <v>0</v>
      </c>
      <c r="P1127" s="1433">
        <v>0</v>
      </c>
      <c r="Q1127" s="1433">
        <v>0</v>
      </c>
      <c r="R1127" s="1433">
        <v>0</v>
      </c>
      <c r="S1127" s="1433">
        <v>0</v>
      </c>
      <c r="T1127" s="1433">
        <v>0</v>
      </c>
      <c r="U1127" s="1433">
        <v>0</v>
      </c>
      <c r="V1127" s="1438">
        <v>0</v>
      </c>
    </row>
    <row r="1128" spans="1:22" ht="15" x14ac:dyDescent="0.25">
      <c r="A1128" s="1298" t="s">
        <v>809</v>
      </c>
      <c r="B1128" s="1290" t="s">
        <v>888</v>
      </c>
      <c r="C1128" s="1290" t="s">
        <v>59</v>
      </c>
      <c r="D1128" s="1433">
        <v>36</v>
      </c>
      <c r="E1128" s="1433">
        <v>35</v>
      </c>
      <c r="F1128" s="1433">
        <v>35</v>
      </c>
      <c r="G1128" s="1433">
        <v>40</v>
      </c>
      <c r="H1128" s="1433">
        <v>40</v>
      </c>
      <c r="I1128" s="1433">
        <v>37</v>
      </c>
      <c r="J1128" s="1433">
        <v>36</v>
      </c>
      <c r="K1128" s="1433">
        <v>40</v>
      </c>
      <c r="L1128" s="1433">
        <v>41</v>
      </c>
      <c r="M1128" s="1433">
        <v>0</v>
      </c>
      <c r="N1128" s="1433">
        <v>0</v>
      </c>
      <c r="O1128" s="1433">
        <v>0</v>
      </c>
      <c r="P1128" s="1433">
        <v>0</v>
      </c>
      <c r="Q1128" s="1433">
        <v>0</v>
      </c>
      <c r="R1128" s="1433">
        <v>0</v>
      </c>
      <c r="S1128" s="1433">
        <v>0</v>
      </c>
      <c r="T1128" s="1433">
        <v>0</v>
      </c>
      <c r="U1128" s="1433">
        <v>0</v>
      </c>
      <c r="V1128" s="1438">
        <v>0</v>
      </c>
    </row>
    <row r="1129" spans="1:22" ht="15" x14ac:dyDescent="0.25">
      <c r="A1129" s="1298" t="s">
        <v>809</v>
      </c>
      <c r="B1129" s="1290" t="s">
        <v>888</v>
      </c>
      <c r="C1129" s="1290" t="s">
        <v>754</v>
      </c>
      <c r="D1129" s="1433">
        <v>36</v>
      </c>
      <c r="E1129" s="1433">
        <v>26</v>
      </c>
      <c r="F1129" s="1433">
        <v>23</v>
      </c>
      <c r="G1129" s="1433">
        <v>25</v>
      </c>
      <c r="H1129" s="1433">
        <v>22</v>
      </c>
      <c r="I1129" s="1433">
        <v>22</v>
      </c>
      <c r="J1129" s="1433">
        <v>22</v>
      </c>
      <c r="K1129" s="1433">
        <v>20</v>
      </c>
      <c r="L1129" s="1433">
        <v>20</v>
      </c>
      <c r="M1129" s="1433">
        <v>0</v>
      </c>
      <c r="N1129" s="1433">
        <v>0</v>
      </c>
      <c r="O1129" s="1433">
        <v>0</v>
      </c>
      <c r="P1129" s="1433">
        <v>0</v>
      </c>
      <c r="Q1129" s="1433">
        <v>0</v>
      </c>
      <c r="R1129" s="1433">
        <v>0</v>
      </c>
      <c r="S1129" s="1433">
        <v>0</v>
      </c>
      <c r="T1129" s="1433">
        <v>0</v>
      </c>
      <c r="U1129" s="1433">
        <v>0</v>
      </c>
      <c r="V1129" s="1438">
        <v>0</v>
      </c>
    </row>
    <row r="1130" spans="1:22" ht="15" x14ac:dyDescent="0.25">
      <c r="A1130" s="1298" t="s">
        <v>809</v>
      </c>
      <c r="B1130" s="1290" t="s">
        <v>889</v>
      </c>
      <c r="C1130" s="1290" t="s">
        <v>49</v>
      </c>
      <c r="D1130" s="1433">
        <v>0</v>
      </c>
      <c r="E1130" s="1433">
        <v>0</v>
      </c>
      <c r="F1130" s="1433">
        <v>0</v>
      </c>
      <c r="G1130" s="1433">
        <v>0</v>
      </c>
      <c r="H1130" s="1433">
        <v>0</v>
      </c>
      <c r="I1130" s="1433">
        <v>0</v>
      </c>
      <c r="J1130" s="1433">
        <v>0</v>
      </c>
      <c r="K1130" s="1433">
        <v>0</v>
      </c>
      <c r="L1130" s="1433">
        <v>0</v>
      </c>
      <c r="M1130" s="1433">
        <v>0</v>
      </c>
      <c r="N1130" s="1433">
        <v>5</v>
      </c>
      <c r="O1130" s="1433">
        <v>7</v>
      </c>
      <c r="P1130" s="1433">
        <v>17</v>
      </c>
      <c r="Q1130" s="1433">
        <v>31</v>
      </c>
      <c r="R1130" s="1433">
        <v>47</v>
      </c>
      <c r="S1130" s="1433">
        <v>66</v>
      </c>
      <c r="T1130" s="1433">
        <v>0</v>
      </c>
      <c r="U1130" s="1433">
        <v>0</v>
      </c>
      <c r="V1130" s="1438">
        <v>8</v>
      </c>
    </row>
    <row r="1131" spans="1:22" ht="15" x14ac:dyDescent="0.25">
      <c r="A1131" s="1298" t="s">
        <v>809</v>
      </c>
      <c r="B1131" s="1290" t="s">
        <v>889</v>
      </c>
      <c r="C1131" s="1290" t="s">
        <v>35</v>
      </c>
      <c r="D1131" s="1433">
        <v>0</v>
      </c>
      <c r="E1131" s="1433">
        <v>0</v>
      </c>
      <c r="F1131" s="1433">
        <v>0</v>
      </c>
      <c r="G1131" s="1433">
        <v>0</v>
      </c>
      <c r="H1131" s="1433">
        <v>0</v>
      </c>
      <c r="I1131" s="1433">
        <v>0</v>
      </c>
      <c r="J1131" s="1433">
        <v>11</v>
      </c>
      <c r="K1131" s="1433">
        <v>27</v>
      </c>
      <c r="L1131" s="1433">
        <v>57</v>
      </c>
      <c r="M1131" s="1433">
        <v>81</v>
      </c>
      <c r="N1131" s="1433">
        <v>96</v>
      </c>
      <c r="O1131" s="1433">
        <v>77</v>
      </c>
      <c r="P1131" s="1433">
        <v>75</v>
      </c>
      <c r="Q1131" s="1433">
        <v>62</v>
      </c>
      <c r="R1131" s="1433">
        <v>50</v>
      </c>
      <c r="S1131" s="1433">
        <v>41</v>
      </c>
      <c r="T1131" s="1433">
        <v>0</v>
      </c>
      <c r="U1131" s="1433">
        <v>0</v>
      </c>
      <c r="V1131" s="1438">
        <v>4</v>
      </c>
    </row>
    <row r="1132" spans="1:22" ht="15" x14ac:dyDescent="0.25">
      <c r="A1132" s="1298" t="s">
        <v>809</v>
      </c>
      <c r="B1132" s="1290" t="s">
        <v>889</v>
      </c>
      <c r="C1132" s="1290" t="s">
        <v>36</v>
      </c>
      <c r="D1132" s="1433">
        <v>0</v>
      </c>
      <c r="E1132" s="1433">
        <v>0</v>
      </c>
      <c r="F1132" s="1433">
        <v>0</v>
      </c>
      <c r="G1132" s="1433">
        <v>0</v>
      </c>
      <c r="H1132" s="1433">
        <v>0</v>
      </c>
      <c r="I1132" s="1433">
        <v>0</v>
      </c>
      <c r="J1132" s="1433">
        <v>0</v>
      </c>
      <c r="K1132" s="1433">
        <v>0</v>
      </c>
      <c r="L1132" s="1433">
        <v>0</v>
      </c>
      <c r="M1132" s="1433">
        <v>4</v>
      </c>
      <c r="N1132" s="1433">
        <v>4</v>
      </c>
      <c r="O1132" s="1433">
        <v>1</v>
      </c>
      <c r="P1132" s="1433">
        <v>3</v>
      </c>
      <c r="Q1132" s="1433">
        <v>4</v>
      </c>
      <c r="R1132" s="1433">
        <v>5</v>
      </c>
      <c r="S1132" s="1433">
        <v>4</v>
      </c>
      <c r="T1132" s="1433">
        <v>0</v>
      </c>
      <c r="U1132" s="1433">
        <v>0</v>
      </c>
      <c r="V1132" s="1438">
        <v>0</v>
      </c>
    </row>
    <row r="1133" spans="1:22" ht="15" x14ac:dyDescent="0.25">
      <c r="A1133" s="1298" t="s">
        <v>809</v>
      </c>
      <c r="B1133" s="1290" t="s">
        <v>889</v>
      </c>
      <c r="C1133" s="1290" t="s">
        <v>37</v>
      </c>
      <c r="D1133" s="1433">
        <v>0</v>
      </c>
      <c r="E1133" s="1433">
        <v>0</v>
      </c>
      <c r="F1133" s="1433">
        <v>0</v>
      </c>
      <c r="G1133" s="1433">
        <v>0</v>
      </c>
      <c r="H1133" s="1433">
        <v>0</v>
      </c>
      <c r="I1133" s="1433">
        <v>0</v>
      </c>
      <c r="J1133" s="1433">
        <v>7</v>
      </c>
      <c r="K1133" s="1433">
        <v>12</v>
      </c>
      <c r="L1133" s="1433">
        <v>14</v>
      </c>
      <c r="M1133" s="1433">
        <v>17</v>
      </c>
      <c r="N1133" s="1433">
        <v>19</v>
      </c>
      <c r="O1133" s="1433">
        <v>11</v>
      </c>
      <c r="P1133" s="1433">
        <v>10</v>
      </c>
      <c r="Q1133" s="1433">
        <v>10</v>
      </c>
      <c r="R1133" s="1433">
        <v>9</v>
      </c>
      <c r="S1133" s="1433">
        <v>7</v>
      </c>
      <c r="T1133" s="1433">
        <v>0</v>
      </c>
      <c r="U1133" s="1433">
        <v>0</v>
      </c>
      <c r="V1133" s="1438">
        <v>1</v>
      </c>
    </row>
    <row r="1134" spans="1:22" ht="15" x14ac:dyDescent="0.25">
      <c r="A1134" s="1298" t="s">
        <v>809</v>
      </c>
      <c r="B1134" s="1290" t="s">
        <v>889</v>
      </c>
      <c r="C1134" s="1290" t="s">
        <v>38</v>
      </c>
      <c r="D1134" s="1433">
        <v>0</v>
      </c>
      <c r="E1134" s="1433">
        <v>0</v>
      </c>
      <c r="F1134" s="1433">
        <v>0</v>
      </c>
      <c r="G1134" s="1433">
        <v>0</v>
      </c>
      <c r="H1134" s="1433">
        <v>0</v>
      </c>
      <c r="I1134" s="1433">
        <v>0</v>
      </c>
      <c r="J1134" s="1433">
        <v>1</v>
      </c>
      <c r="K1134" s="1433">
        <v>3</v>
      </c>
      <c r="L1134" s="1433">
        <v>4</v>
      </c>
      <c r="M1134" s="1433">
        <v>4</v>
      </c>
      <c r="N1134" s="1433">
        <v>4</v>
      </c>
      <c r="O1134" s="1433">
        <v>2</v>
      </c>
      <c r="P1134" s="1433">
        <v>1</v>
      </c>
      <c r="Q1134" s="1433">
        <v>1</v>
      </c>
      <c r="R1134" s="1433">
        <v>1</v>
      </c>
      <c r="S1134" s="1433">
        <v>0</v>
      </c>
      <c r="T1134" s="1433">
        <v>0</v>
      </c>
      <c r="U1134" s="1433">
        <v>0</v>
      </c>
      <c r="V1134" s="1438">
        <v>0</v>
      </c>
    </row>
    <row r="1135" spans="1:22" ht="15" x14ac:dyDescent="0.25">
      <c r="A1135" s="1298" t="s">
        <v>809</v>
      </c>
      <c r="B1135" s="1290" t="s">
        <v>889</v>
      </c>
      <c r="C1135" s="1290" t="s">
        <v>39</v>
      </c>
      <c r="D1135" s="1433">
        <v>0</v>
      </c>
      <c r="E1135" s="1433">
        <v>0</v>
      </c>
      <c r="F1135" s="1433">
        <v>0</v>
      </c>
      <c r="G1135" s="1433">
        <v>0</v>
      </c>
      <c r="H1135" s="1433">
        <v>0</v>
      </c>
      <c r="I1135" s="1433">
        <v>0</v>
      </c>
      <c r="J1135" s="1433">
        <v>0</v>
      </c>
      <c r="K1135" s="1433">
        <v>3</v>
      </c>
      <c r="L1135" s="1433">
        <v>4</v>
      </c>
      <c r="M1135" s="1433">
        <v>6</v>
      </c>
      <c r="N1135" s="1433">
        <v>5</v>
      </c>
      <c r="O1135" s="1433">
        <v>2</v>
      </c>
      <c r="P1135" s="1433">
        <v>2</v>
      </c>
      <c r="Q1135" s="1433">
        <v>2</v>
      </c>
      <c r="R1135" s="1433">
        <v>2</v>
      </c>
      <c r="S1135" s="1433">
        <v>2</v>
      </c>
      <c r="T1135" s="1433">
        <v>0</v>
      </c>
      <c r="U1135" s="1433">
        <v>0</v>
      </c>
      <c r="V1135" s="1438">
        <v>0</v>
      </c>
    </row>
    <row r="1136" spans="1:22" ht="15" x14ac:dyDescent="0.25">
      <c r="A1136" s="1298" t="s">
        <v>809</v>
      </c>
      <c r="B1136" s="1290" t="s">
        <v>889</v>
      </c>
      <c r="C1136" s="1290" t="s">
        <v>59</v>
      </c>
      <c r="D1136" s="1433">
        <v>0</v>
      </c>
      <c r="E1136" s="1433">
        <v>0</v>
      </c>
      <c r="F1136" s="1433">
        <v>0</v>
      </c>
      <c r="G1136" s="1433">
        <v>0</v>
      </c>
      <c r="H1136" s="1433">
        <v>0</v>
      </c>
      <c r="I1136" s="1433">
        <v>0</v>
      </c>
      <c r="J1136" s="1433">
        <v>19</v>
      </c>
      <c r="K1136" s="1433">
        <v>45</v>
      </c>
      <c r="L1136" s="1433">
        <v>79</v>
      </c>
      <c r="M1136" s="1433">
        <v>112</v>
      </c>
      <c r="N1136" s="1433">
        <v>133</v>
      </c>
      <c r="O1136" s="1433">
        <v>100</v>
      </c>
      <c r="P1136" s="1433">
        <v>108</v>
      </c>
      <c r="Q1136" s="1433">
        <v>110</v>
      </c>
      <c r="R1136" s="1433">
        <v>114</v>
      </c>
      <c r="S1136" s="1433">
        <v>120</v>
      </c>
      <c r="T1136" s="1433">
        <v>0</v>
      </c>
      <c r="U1136" s="1433">
        <v>0</v>
      </c>
      <c r="V1136" s="1438">
        <v>13</v>
      </c>
    </row>
    <row r="1137" spans="1:22" ht="15" x14ac:dyDescent="0.25">
      <c r="A1137" s="1298" t="s">
        <v>809</v>
      </c>
      <c r="B1137" s="1290" t="s">
        <v>889</v>
      </c>
      <c r="C1137" s="1290" t="s">
        <v>754</v>
      </c>
      <c r="D1137" s="1433">
        <v>0</v>
      </c>
      <c r="E1137" s="1433">
        <v>0</v>
      </c>
      <c r="F1137" s="1433">
        <v>0</v>
      </c>
      <c r="G1137" s="1433">
        <v>0</v>
      </c>
      <c r="H1137" s="1433">
        <v>0</v>
      </c>
      <c r="I1137" s="1433">
        <v>0</v>
      </c>
      <c r="J1137" s="1433">
        <v>19</v>
      </c>
      <c r="K1137" s="1433">
        <v>45</v>
      </c>
      <c r="L1137" s="1433">
        <v>79</v>
      </c>
      <c r="M1137" s="1433">
        <v>112</v>
      </c>
      <c r="N1137" s="1433">
        <v>128</v>
      </c>
      <c r="O1137" s="1433">
        <v>93</v>
      </c>
      <c r="P1137" s="1433">
        <v>91</v>
      </c>
      <c r="Q1137" s="1433">
        <v>79</v>
      </c>
      <c r="R1137" s="1433">
        <v>67</v>
      </c>
      <c r="S1137" s="1433">
        <v>54</v>
      </c>
      <c r="T1137" s="1433">
        <v>0</v>
      </c>
      <c r="U1137" s="1433">
        <v>0</v>
      </c>
      <c r="V1137" s="1438">
        <v>5</v>
      </c>
    </row>
    <row r="1138" spans="1:22" ht="15" x14ac:dyDescent="0.25">
      <c r="A1138" s="1298" t="s">
        <v>809</v>
      </c>
      <c r="B1138" s="1290" t="s">
        <v>890</v>
      </c>
      <c r="C1138" s="1290" t="s">
        <v>49</v>
      </c>
      <c r="D1138" s="1433">
        <v>0</v>
      </c>
      <c r="E1138" s="1433">
        <v>0</v>
      </c>
      <c r="F1138" s="1433">
        <v>0</v>
      </c>
      <c r="G1138" s="1433">
        <v>0</v>
      </c>
      <c r="H1138" s="1433">
        <v>0</v>
      </c>
      <c r="I1138" s="1433">
        <v>0</v>
      </c>
      <c r="J1138" s="1433">
        <v>0</v>
      </c>
      <c r="K1138" s="1433">
        <v>0</v>
      </c>
      <c r="L1138" s="1433">
        <v>0</v>
      </c>
      <c r="M1138" s="1433">
        <v>0</v>
      </c>
      <c r="N1138" s="1433">
        <v>0</v>
      </c>
      <c r="O1138" s="1433">
        <v>1</v>
      </c>
      <c r="P1138" s="1433">
        <v>1</v>
      </c>
      <c r="Q1138" s="1433">
        <v>5</v>
      </c>
      <c r="R1138" s="1433">
        <v>15</v>
      </c>
      <c r="S1138" s="1433">
        <v>17</v>
      </c>
      <c r="T1138" s="1433">
        <v>31</v>
      </c>
      <c r="U1138" s="1433">
        <v>40</v>
      </c>
      <c r="V1138" s="1438">
        <v>0</v>
      </c>
    </row>
    <row r="1139" spans="1:22" ht="15" x14ac:dyDescent="0.25">
      <c r="A1139" s="1298" t="s">
        <v>809</v>
      </c>
      <c r="B1139" s="1290" t="s">
        <v>890</v>
      </c>
      <c r="C1139" s="1290" t="s">
        <v>35</v>
      </c>
      <c r="D1139" s="1433">
        <v>0</v>
      </c>
      <c r="E1139" s="1433">
        <v>0</v>
      </c>
      <c r="F1139" s="1433">
        <v>0</v>
      </c>
      <c r="G1139" s="1433">
        <v>0</v>
      </c>
      <c r="H1139" s="1433">
        <v>0</v>
      </c>
      <c r="I1139" s="1433">
        <v>0</v>
      </c>
      <c r="J1139" s="1433">
        <v>4</v>
      </c>
      <c r="K1139" s="1433">
        <v>4</v>
      </c>
      <c r="L1139" s="1433">
        <v>4</v>
      </c>
      <c r="M1139" s="1433">
        <v>9</v>
      </c>
      <c r="N1139" s="1433">
        <v>18</v>
      </c>
      <c r="O1139" s="1433">
        <v>20</v>
      </c>
      <c r="P1139" s="1433">
        <v>23</v>
      </c>
      <c r="Q1139" s="1433">
        <v>37</v>
      </c>
      <c r="R1139" s="1433">
        <v>45</v>
      </c>
      <c r="S1139" s="1433">
        <v>51</v>
      </c>
      <c r="T1139" s="1433">
        <v>41</v>
      </c>
      <c r="U1139" s="1433">
        <v>47</v>
      </c>
      <c r="V1139" s="1438">
        <v>0</v>
      </c>
    </row>
    <row r="1140" spans="1:22" ht="15" x14ac:dyDescent="0.25">
      <c r="A1140" s="1298" t="s">
        <v>809</v>
      </c>
      <c r="B1140" s="1290" t="s">
        <v>890</v>
      </c>
      <c r="C1140" s="1290" t="s">
        <v>36</v>
      </c>
      <c r="D1140" s="1433">
        <v>0</v>
      </c>
      <c r="E1140" s="1433">
        <v>0</v>
      </c>
      <c r="F1140" s="1433">
        <v>0</v>
      </c>
      <c r="G1140" s="1433">
        <v>0</v>
      </c>
      <c r="H1140" s="1433">
        <v>0</v>
      </c>
      <c r="I1140" s="1433">
        <v>0</v>
      </c>
      <c r="J1140" s="1433">
        <v>0</v>
      </c>
      <c r="K1140" s="1433">
        <v>0</v>
      </c>
      <c r="L1140" s="1433">
        <v>0</v>
      </c>
      <c r="M1140" s="1433">
        <v>0</v>
      </c>
      <c r="N1140" s="1433">
        <v>0</v>
      </c>
      <c r="O1140" s="1433">
        <v>1</v>
      </c>
      <c r="P1140" s="1433">
        <v>1</v>
      </c>
      <c r="Q1140" s="1433">
        <v>1</v>
      </c>
      <c r="R1140" s="1433">
        <v>1</v>
      </c>
      <c r="S1140" s="1433">
        <v>2</v>
      </c>
      <c r="T1140" s="1433">
        <v>2</v>
      </c>
      <c r="U1140" s="1433">
        <v>3</v>
      </c>
      <c r="V1140" s="1438">
        <v>0</v>
      </c>
    </row>
    <row r="1141" spans="1:22" ht="15" x14ac:dyDescent="0.25">
      <c r="A1141" s="1298" t="s">
        <v>809</v>
      </c>
      <c r="B1141" s="1290" t="s">
        <v>890</v>
      </c>
      <c r="C1141" s="1290" t="s">
        <v>37</v>
      </c>
      <c r="D1141" s="1433">
        <v>0</v>
      </c>
      <c r="E1141" s="1433">
        <v>0</v>
      </c>
      <c r="F1141" s="1433">
        <v>0</v>
      </c>
      <c r="G1141" s="1433">
        <v>0</v>
      </c>
      <c r="H1141" s="1433">
        <v>0</v>
      </c>
      <c r="I1141" s="1433">
        <v>0</v>
      </c>
      <c r="J1141" s="1433">
        <v>1</v>
      </c>
      <c r="K1141" s="1433">
        <v>1</v>
      </c>
      <c r="L1141" s="1433">
        <v>2</v>
      </c>
      <c r="M1141" s="1433">
        <v>2</v>
      </c>
      <c r="N1141" s="1433">
        <v>3</v>
      </c>
      <c r="O1141" s="1433">
        <v>5</v>
      </c>
      <c r="P1141" s="1433">
        <v>5</v>
      </c>
      <c r="Q1141" s="1433">
        <v>5</v>
      </c>
      <c r="R1141" s="1433">
        <v>10</v>
      </c>
      <c r="S1141" s="1433">
        <v>10</v>
      </c>
      <c r="T1141" s="1433">
        <v>10</v>
      </c>
      <c r="U1141" s="1433">
        <v>11</v>
      </c>
      <c r="V1141" s="1438">
        <v>0</v>
      </c>
    </row>
    <row r="1142" spans="1:22" ht="15" x14ac:dyDescent="0.25">
      <c r="A1142" s="1298" t="s">
        <v>809</v>
      </c>
      <c r="B1142" s="1290" t="s">
        <v>890</v>
      </c>
      <c r="C1142" s="1290" t="s">
        <v>38</v>
      </c>
      <c r="D1142" s="1433">
        <v>0</v>
      </c>
      <c r="E1142" s="1433">
        <v>0</v>
      </c>
      <c r="F1142" s="1433">
        <v>0</v>
      </c>
      <c r="G1142" s="1433">
        <v>0</v>
      </c>
      <c r="H1142" s="1433">
        <v>0</v>
      </c>
      <c r="I1142" s="1433">
        <v>0</v>
      </c>
      <c r="J1142" s="1433">
        <v>1</v>
      </c>
      <c r="K1142" s="1433">
        <v>1</v>
      </c>
      <c r="L1142" s="1433">
        <v>1</v>
      </c>
      <c r="M1142" s="1433">
        <v>1</v>
      </c>
      <c r="N1142" s="1433">
        <v>1</v>
      </c>
      <c r="O1142" s="1433">
        <v>1</v>
      </c>
      <c r="P1142" s="1433">
        <v>1</v>
      </c>
      <c r="Q1142" s="1433">
        <v>1</v>
      </c>
      <c r="R1142" s="1433">
        <v>2</v>
      </c>
      <c r="S1142" s="1433">
        <v>2</v>
      </c>
      <c r="T1142" s="1433">
        <v>2</v>
      </c>
      <c r="U1142" s="1433">
        <v>2</v>
      </c>
      <c r="V1142" s="1438">
        <v>0</v>
      </c>
    </row>
    <row r="1143" spans="1:22" ht="15" x14ac:dyDescent="0.25">
      <c r="A1143" s="1298" t="s">
        <v>809</v>
      </c>
      <c r="B1143" s="1290" t="s">
        <v>890</v>
      </c>
      <c r="C1143" s="1290" t="s">
        <v>39</v>
      </c>
      <c r="D1143" s="1433">
        <v>0</v>
      </c>
      <c r="E1143" s="1433">
        <v>0</v>
      </c>
      <c r="F1143" s="1433">
        <v>0</v>
      </c>
      <c r="G1143" s="1433">
        <v>0</v>
      </c>
      <c r="H1143" s="1433">
        <v>0</v>
      </c>
      <c r="I1143" s="1433">
        <v>0</v>
      </c>
      <c r="J1143" s="1433">
        <v>1</v>
      </c>
      <c r="K1143" s="1433">
        <v>1</v>
      </c>
      <c r="L1143" s="1433">
        <v>1</v>
      </c>
      <c r="M1143" s="1433">
        <v>1</v>
      </c>
      <c r="N1143" s="1433">
        <v>1</v>
      </c>
      <c r="O1143" s="1433">
        <v>1</v>
      </c>
      <c r="P1143" s="1433">
        <v>1</v>
      </c>
      <c r="Q1143" s="1433">
        <v>1</v>
      </c>
      <c r="R1143" s="1433">
        <v>1</v>
      </c>
      <c r="S1143" s="1433">
        <v>1</v>
      </c>
      <c r="T1143" s="1433">
        <v>1</v>
      </c>
      <c r="U1143" s="1433">
        <v>1</v>
      </c>
      <c r="V1143" s="1438">
        <v>0</v>
      </c>
    </row>
    <row r="1144" spans="1:22" ht="15" x14ac:dyDescent="0.25">
      <c r="A1144" s="1298" t="s">
        <v>809</v>
      </c>
      <c r="B1144" s="1290" t="s">
        <v>890</v>
      </c>
      <c r="C1144" s="1290" t="s">
        <v>40</v>
      </c>
      <c r="D1144" s="1433">
        <v>0</v>
      </c>
      <c r="E1144" s="1433">
        <v>0</v>
      </c>
      <c r="F1144" s="1433">
        <v>0</v>
      </c>
      <c r="G1144" s="1433">
        <v>0</v>
      </c>
      <c r="H1144" s="1433">
        <v>0</v>
      </c>
      <c r="I1144" s="1433">
        <v>0</v>
      </c>
      <c r="J1144" s="1433">
        <v>0</v>
      </c>
      <c r="K1144" s="1433">
        <v>0</v>
      </c>
      <c r="L1144" s="1433">
        <v>0</v>
      </c>
      <c r="M1144" s="1433">
        <v>1</v>
      </c>
      <c r="N1144" s="1433">
        <v>1</v>
      </c>
      <c r="O1144" s="1433">
        <v>1</v>
      </c>
      <c r="P1144" s="1433">
        <v>1</v>
      </c>
      <c r="Q1144" s="1433">
        <v>1</v>
      </c>
      <c r="R1144" s="1433">
        <v>2</v>
      </c>
      <c r="S1144" s="1433">
        <v>2</v>
      </c>
      <c r="T1144" s="1433">
        <v>2</v>
      </c>
      <c r="U1144" s="1433">
        <v>2</v>
      </c>
      <c r="V1144" s="1438">
        <v>0</v>
      </c>
    </row>
    <row r="1145" spans="1:22" ht="15" x14ac:dyDescent="0.25">
      <c r="A1145" s="1298" t="s">
        <v>809</v>
      </c>
      <c r="B1145" s="1290" t="s">
        <v>890</v>
      </c>
      <c r="C1145" s="1290" t="s">
        <v>59</v>
      </c>
      <c r="D1145" s="1433">
        <v>0</v>
      </c>
      <c r="E1145" s="1433">
        <v>0</v>
      </c>
      <c r="F1145" s="1433">
        <v>0</v>
      </c>
      <c r="G1145" s="1433">
        <v>0</v>
      </c>
      <c r="H1145" s="1433">
        <v>0</v>
      </c>
      <c r="I1145" s="1433">
        <v>0</v>
      </c>
      <c r="J1145" s="1433">
        <v>7</v>
      </c>
      <c r="K1145" s="1433">
        <v>7</v>
      </c>
      <c r="L1145" s="1433">
        <v>8</v>
      </c>
      <c r="M1145" s="1433">
        <v>14</v>
      </c>
      <c r="N1145" s="1433">
        <v>24</v>
      </c>
      <c r="O1145" s="1433">
        <v>30</v>
      </c>
      <c r="P1145" s="1433">
        <v>33</v>
      </c>
      <c r="Q1145" s="1433">
        <v>51</v>
      </c>
      <c r="R1145" s="1433">
        <v>76</v>
      </c>
      <c r="S1145" s="1433">
        <v>85</v>
      </c>
      <c r="T1145" s="1433">
        <v>89</v>
      </c>
      <c r="U1145" s="1433">
        <v>106</v>
      </c>
      <c r="V1145" s="1438">
        <v>0</v>
      </c>
    </row>
    <row r="1146" spans="1:22" ht="15" x14ac:dyDescent="0.25">
      <c r="A1146" s="1298" t="s">
        <v>809</v>
      </c>
      <c r="B1146" s="1290" t="s">
        <v>890</v>
      </c>
      <c r="C1146" s="1290" t="s">
        <v>754</v>
      </c>
      <c r="D1146" s="1433">
        <v>0</v>
      </c>
      <c r="E1146" s="1433">
        <v>0</v>
      </c>
      <c r="F1146" s="1433">
        <v>0</v>
      </c>
      <c r="G1146" s="1433">
        <v>0</v>
      </c>
      <c r="H1146" s="1433">
        <v>0</v>
      </c>
      <c r="I1146" s="1433">
        <v>0</v>
      </c>
      <c r="J1146" s="1433">
        <v>7</v>
      </c>
      <c r="K1146" s="1433">
        <v>7</v>
      </c>
      <c r="L1146" s="1433">
        <v>8</v>
      </c>
      <c r="M1146" s="1433">
        <v>14</v>
      </c>
      <c r="N1146" s="1433">
        <v>24</v>
      </c>
      <c r="O1146" s="1433">
        <v>29</v>
      </c>
      <c r="P1146" s="1433">
        <v>32</v>
      </c>
      <c r="Q1146" s="1433">
        <v>46</v>
      </c>
      <c r="R1146" s="1433">
        <v>61</v>
      </c>
      <c r="S1146" s="1433">
        <v>68</v>
      </c>
      <c r="T1146" s="1433">
        <v>58</v>
      </c>
      <c r="U1146" s="1433">
        <v>66</v>
      </c>
      <c r="V1146" s="1438">
        <v>0</v>
      </c>
    </row>
    <row r="1147" spans="1:22" ht="15" x14ac:dyDescent="0.25">
      <c r="A1147" s="1298" t="s">
        <v>809</v>
      </c>
      <c r="B1147" s="1290" t="s">
        <v>891</v>
      </c>
      <c r="C1147" s="1290" t="s">
        <v>49</v>
      </c>
      <c r="D1147" s="1433">
        <v>0</v>
      </c>
      <c r="E1147" s="1433">
        <v>90</v>
      </c>
      <c r="F1147" s="1433">
        <v>90</v>
      </c>
      <c r="G1147" s="1433">
        <v>96</v>
      </c>
      <c r="H1147" s="1433">
        <v>100</v>
      </c>
      <c r="I1147" s="1433">
        <v>105</v>
      </c>
      <c r="J1147" s="1433">
        <v>106</v>
      </c>
      <c r="K1147" s="1433">
        <v>108</v>
      </c>
      <c r="L1147" s="1433">
        <v>112</v>
      </c>
      <c r="M1147" s="1433">
        <v>0</v>
      </c>
      <c r="N1147" s="1433">
        <v>0</v>
      </c>
      <c r="O1147" s="1433">
        <v>0</v>
      </c>
      <c r="P1147" s="1433">
        <v>0</v>
      </c>
      <c r="Q1147" s="1433">
        <v>0</v>
      </c>
      <c r="R1147" s="1433">
        <v>0</v>
      </c>
      <c r="S1147" s="1433">
        <v>0</v>
      </c>
      <c r="T1147" s="1433">
        <v>0</v>
      </c>
      <c r="U1147" s="1433">
        <v>0</v>
      </c>
      <c r="V1147" s="1438">
        <v>0</v>
      </c>
    </row>
    <row r="1148" spans="1:22" ht="15" x14ac:dyDescent="0.25">
      <c r="A1148" s="1298" t="s">
        <v>809</v>
      </c>
      <c r="B1148" s="1290" t="s">
        <v>891</v>
      </c>
      <c r="C1148" s="1290" t="s">
        <v>35</v>
      </c>
      <c r="D1148" s="1433">
        <v>147</v>
      </c>
      <c r="E1148" s="1433">
        <v>60</v>
      </c>
      <c r="F1148" s="1433">
        <v>40</v>
      </c>
      <c r="G1148" s="1433">
        <v>31</v>
      </c>
      <c r="H1148" s="1433">
        <v>27</v>
      </c>
      <c r="I1148" s="1433">
        <v>22</v>
      </c>
      <c r="J1148" s="1433">
        <v>19</v>
      </c>
      <c r="K1148" s="1433">
        <v>22</v>
      </c>
      <c r="L1148" s="1433">
        <v>16</v>
      </c>
      <c r="M1148" s="1433">
        <v>0</v>
      </c>
      <c r="N1148" s="1433">
        <v>0</v>
      </c>
      <c r="O1148" s="1433">
        <v>0</v>
      </c>
      <c r="P1148" s="1433">
        <v>0</v>
      </c>
      <c r="Q1148" s="1433">
        <v>0</v>
      </c>
      <c r="R1148" s="1433">
        <v>0</v>
      </c>
      <c r="S1148" s="1433">
        <v>0</v>
      </c>
      <c r="T1148" s="1433">
        <v>0</v>
      </c>
      <c r="U1148" s="1433">
        <v>0</v>
      </c>
      <c r="V1148" s="1438">
        <v>0</v>
      </c>
    </row>
    <row r="1149" spans="1:22" ht="15" x14ac:dyDescent="0.25">
      <c r="A1149" s="1298" t="s">
        <v>809</v>
      </c>
      <c r="B1149" s="1290" t="s">
        <v>891</v>
      </c>
      <c r="C1149" s="1290" t="s">
        <v>36</v>
      </c>
      <c r="D1149" s="1433">
        <v>5</v>
      </c>
      <c r="E1149" s="1433">
        <v>5</v>
      </c>
      <c r="F1149" s="1433">
        <v>5</v>
      </c>
      <c r="G1149" s="1433">
        <v>4</v>
      </c>
      <c r="H1149" s="1433">
        <v>4</v>
      </c>
      <c r="I1149" s="1433">
        <v>4</v>
      </c>
      <c r="J1149" s="1433">
        <v>4</v>
      </c>
      <c r="K1149" s="1433">
        <v>2</v>
      </c>
      <c r="L1149" s="1433">
        <v>3</v>
      </c>
      <c r="M1149" s="1433">
        <v>0</v>
      </c>
      <c r="N1149" s="1433">
        <v>0</v>
      </c>
      <c r="O1149" s="1433">
        <v>0</v>
      </c>
      <c r="P1149" s="1433">
        <v>0</v>
      </c>
      <c r="Q1149" s="1433">
        <v>0</v>
      </c>
      <c r="R1149" s="1433">
        <v>0</v>
      </c>
      <c r="S1149" s="1433">
        <v>0</v>
      </c>
      <c r="T1149" s="1433">
        <v>0</v>
      </c>
      <c r="U1149" s="1433">
        <v>0</v>
      </c>
      <c r="V1149" s="1438">
        <v>0</v>
      </c>
    </row>
    <row r="1150" spans="1:22" ht="15" x14ac:dyDescent="0.25">
      <c r="A1150" s="1298" t="s">
        <v>809</v>
      </c>
      <c r="B1150" s="1290" t="s">
        <v>891</v>
      </c>
      <c r="C1150" s="1290" t="s">
        <v>37</v>
      </c>
      <c r="D1150" s="1433">
        <v>11</v>
      </c>
      <c r="E1150" s="1433">
        <v>12</v>
      </c>
      <c r="F1150" s="1433">
        <v>10</v>
      </c>
      <c r="G1150" s="1433">
        <v>6</v>
      </c>
      <c r="H1150" s="1433">
        <v>6</v>
      </c>
      <c r="I1150" s="1433">
        <v>6</v>
      </c>
      <c r="J1150" s="1433">
        <v>6</v>
      </c>
      <c r="K1150" s="1433">
        <v>7</v>
      </c>
      <c r="L1150" s="1433">
        <v>6</v>
      </c>
      <c r="M1150" s="1433">
        <v>0</v>
      </c>
      <c r="N1150" s="1433">
        <v>0</v>
      </c>
      <c r="O1150" s="1433">
        <v>0</v>
      </c>
      <c r="P1150" s="1433">
        <v>0</v>
      </c>
      <c r="Q1150" s="1433">
        <v>0</v>
      </c>
      <c r="R1150" s="1433">
        <v>0</v>
      </c>
      <c r="S1150" s="1433">
        <v>0</v>
      </c>
      <c r="T1150" s="1433">
        <v>0</v>
      </c>
      <c r="U1150" s="1433">
        <v>0</v>
      </c>
      <c r="V1150" s="1438">
        <v>0</v>
      </c>
    </row>
    <row r="1151" spans="1:22" ht="15" x14ac:dyDescent="0.25">
      <c r="A1151" s="1298" t="s">
        <v>809</v>
      </c>
      <c r="B1151" s="1290" t="s">
        <v>891</v>
      </c>
      <c r="C1151" s="1290" t="s">
        <v>38</v>
      </c>
      <c r="D1151" s="1433">
        <v>8</v>
      </c>
      <c r="E1151" s="1433">
        <v>8</v>
      </c>
      <c r="F1151" s="1433">
        <v>7</v>
      </c>
      <c r="G1151" s="1433">
        <v>7</v>
      </c>
      <c r="H1151" s="1433">
        <v>7</v>
      </c>
      <c r="I1151" s="1433">
        <v>7</v>
      </c>
      <c r="J1151" s="1433">
        <v>5</v>
      </c>
      <c r="K1151" s="1433">
        <v>5</v>
      </c>
      <c r="L1151" s="1433">
        <v>5</v>
      </c>
      <c r="M1151" s="1433">
        <v>0</v>
      </c>
      <c r="N1151" s="1433">
        <v>0</v>
      </c>
      <c r="O1151" s="1433">
        <v>0</v>
      </c>
      <c r="P1151" s="1433">
        <v>0</v>
      </c>
      <c r="Q1151" s="1433">
        <v>0</v>
      </c>
      <c r="R1151" s="1433">
        <v>0</v>
      </c>
      <c r="S1151" s="1433">
        <v>0</v>
      </c>
      <c r="T1151" s="1433">
        <v>0</v>
      </c>
      <c r="U1151" s="1433">
        <v>0</v>
      </c>
      <c r="V1151" s="1438">
        <v>0</v>
      </c>
    </row>
    <row r="1152" spans="1:22" ht="15" x14ac:dyDescent="0.25">
      <c r="A1152" s="1298" t="s">
        <v>809</v>
      </c>
      <c r="B1152" s="1290" t="s">
        <v>891</v>
      </c>
      <c r="C1152" s="1290" t="s">
        <v>39</v>
      </c>
      <c r="D1152" s="1433">
        <v>2</v>
      </c>
      <c r="E1152" s="1433">
        <v>2</v>
      </c>
      <c r="F1152" s="1433">
        <v>2</v>
      </c>
      <c r="G1152" s="1433">
        <v>2</v>
      </c>
      <c r="H1152" s="1433">
        <v>2</v>
      </c>
      <c r="I1152" s="1433">
        <v>2</v>
      </c>
      <c r="J1152" s="1433">
        <v>2</v>
      </c>
      <c r="K1152" s="1433">
        <v>2</v>
      </c>
      <c r="L1152" s="1433">
        <v>2</v>
      </c>
      <c r="M1152" s="1433">
        <v>0</v>
      </c>
      <c r="N1152" s="1433">
        <v>0</v>
      </c>
      <c r="O1152" s="1433">
        <v>0</v>
      </c>
      <c r="P1152" s="1433">
        <v>0</v>
      </c>
      <c r="Q1152" s="1433">
        <v>0</v>
      </c>
      <c r="R1152" s="1433">
        <v>0</v>
      </c>
      <c r="S1152" s="1433">
        <v>0</v>
      </c>
      <c r="T1152" s="1433">
        <v>0</v>
      </c>
      <c r="U1152" s="1433">
        <v>0</v>
      </c>
      <c r="V1152" s="1438">
        <v>0</v>
      </c>
    </row>
    <row r="1153" spans="1:22" ht="15" x14ac:dyDescent="0.25">
      <c r="A1153" s="1298" t="s">
        <v>809</v>
      </c>
      <c r="B1153" s="1290" t="s">
        <v>891</v>
      </c>
      <c r="C1153" s="1290" t="s">
        <v>40</v>
      </c>
      <c r="D1153" s="1433">
        <v>1</v>
      </c>
      <c r="E1153" s="1433">
        <v>1</v>
      </c>
      <c r="F1153" s="1433">
        <v>1</v>
      </c>
      <c r="G1153" s="1433">
        <v>0</v>
      </c>
      <c r="H1153" s="1433">
        <v>0</v>
      </c>
      <c r="I1153" s="1433">
        <v>0</v>
      </c>
      <c r="J1153" s="1433">
        <v>0</v>
      </c>
      <c r="K1153" s="1433">
        <v>0</v>
      </c>
      <c r="L1153" s="1433">
        <v>0</v>
      </c>
      <c r="M1153" s="1433">
        <v>0</v>
      </c>
      <c r="N1153" s="1433">
        <v>0</v>
      </c>
      <c r="O1153" s="1433">
        <v>0</v>
      </c>
      <c r="P1153" s="1433">
        <v>0</v>
      </c>
      <c r="Q1153" s="1433">
        <v>0</v>
      </c>
      <c r="R1153" s="1433">
        <v>0</v>
      </c>
      <c r="S1153" s="1433">
        <v>0</v>
      </c>
      <c r="T1153" s="1433">
        <v>0</v>
      </c>
      <c r="U1153" s="1433">
        <v>0</v>
      </c>
      <c r="V1153" s="1438">
        <v>0</v>
      </c>
    </row>
    <row r="1154" spans="1:22" ht="15" x14ac:dyDescent="0.25">
      <c r="A1154" s="1298" t="s">
        <v>809</v>
      </c>
      <c r="B1154" s="1290" t="s">
        <v>891</v>
      </c>
      <c r="C1154" s="1290" t="s">
        <v>59</v>
      </c>
      <c r="D1154" s="1433">
        <v>174</v>
      </c>
      <c r="E1154" s="1433">
        <v>178</v>
      </c>
      <c r="F1154" s="1433">
        <v>155</v>
      </c>
      <c r="G1154" s="1433">
        <v>146</v>
      </c>
      <c r="H1154" s="1433">
        <v>146</v>
      </c>
      <c r="I1154" s="1433">
        <v>146</v>
      </c>
      <c r="J1154" s="1433">
        <v>142</v>
      </c>
      <c r="K1154" s="1433">
        <v>146</v>
      </c>
      <c r="L1154" s="1433">
        <v>144</v>
      </c>
      <c r="M1154" s="1433">
        <v>0</v>
      </c>
      <c r="N1154" s="1433">
        <v>0</v>
      </c>
      <c r="O1154" s="1433">
        <v>0</v>
      </c>
      <c r="P1154" s="1433">
        <v>0</v>
      </c>
      <c r="Q1154" s="1433">
        <v>0</v>
      </c>
      <c r="R1154" s="1433">
        <v>0</v>
      </c>
      <c r="S1154" s="1433">
        <v>0</v>
      </c>
      <c r="T1154" s="1433">
        <v>0</v>
      </c>
      <c r="U1154" s="1433">
        <v>0</v>
      </c>
      <c r="V1154" s="1438">
        <v>0</v>
      </c>
    </row>
    <row r="1155" spans="1:22" ht="15" x14ac:dyDescent="0.25">
      <c r="A1155" s="1298" t="s">
        <v>809</v>
      </c>
      <c r="B1155" s="1290" t="s">
        <v>891</v>
      </c>
      <c r="C1155" s="1290" t="s">
        <v>754</v>
      </c>
      <c r="D1155" s="1433">
        <v>174</v>
      </c>
      <c r="E1155" s="1433">
        <v>88</v>
      </c>
      <c r="F1155" s="1433">
        <v>65</v>
      </c>
      <c r="G1155" s="1433">
        <v>50</v>
      </c>
      <c r="H1155" s="1433">
        <v>46</v>
      </c>
      <c r="I1155" s="1433">
        <v>41</v>
      </c>
      <c r="J1155" s="1433">
        <v>36</v>
      </c>
      <c r="K1155" s="1433">
        <v>38</v>
      </c>
      <c r="L1155" s="1433">
        <v>32</v>
      </c>
      <c r="M1155" s="1433">
        <v>0</v>
      </c>
      <c r="N1155" s="1433">
        <v>0</v>
      </c>
      <c r="O1155" s="1433">
        <v>0</v>
      </c>
      <c r="P1155" s="1433">
        <v>0</v>
      </c>
      <c r="Q1155" s="1433">
        <v>0</v>
      </c>
      <c r="R1155" s="1433">
        <v>0</v>
      </c>
      <c r="S1155" s="1433">
        <v>0</v>
      </c>
      <c r="T1155" s="1433">
        <v>0</v>
      </c>
      <c r="U1155" s="1433">
        <v>0</v>
      </c>
      <c r="V1155" s="1438">
        <v>0</v>
      </c>
    </row>
    <row r="1156" spans="1:22" ht="15" x14ac:dyDescent="0.25">
      <c r="A1156" s="1298" t="s">
        <v>809</v>
      </c>
      <c r="B1156" s="1290" t="s">
        <v>892</v>
      </c>
      <c r="C1156" s="1290" t="s">
        <v>49</v>
      </c>
      <c r="D1156" s="1433">
        <v>0</v>
      </c>
      <c r="E1156" s="1433">
        <v>59</v>
      </c>
      <c r="F1156" s="1433">
        <v>73</v>
      </c>
      <c r="G1156" s="1433">
        <v>101</v>
      </c>
      <c r="H1156" s="1433">
        <v>108</v>
      </c>
      <c r="I1156" s="1433">
        <v>74</v>
      </c>
      <c r="J1156" s="1433">
        <v>139</v>
      </c>
      <c r="K1156" s="1433">
        <v>149</v>
      </c>
      <c r="L1156" s="1433">
        <v>159</v>
      </c>
      <c r="M1156" s="1433">
        <v>293</v>
      </c>
      <c r="N1156" s="1433">
        <v>214</v>
      </c>
      <c r="O1156" s="1433">
        <v>0</v>
      </c>
      <c r="P1156" s="1433">
        <v>0</v>
      </c>
      <c r="Q1156" s="1433">
        <v>0</v>
      </c>
      <c r="R1156" s="1433">
        <v>0</v>
      </c>
      <c r="S1156" s="1433">
        <v>0</v>
      </c>
      <c r="T1156" s="1433">
        <v>0</v>
      </c>
      <c r="U1156" s="1433">
        <v>0</v>
      </c>
      <c r="V1156" s="1438">
        <v>0</v>
      </c>
    </row>
    <row r="1157" spans="1:22" ht="15" x14ac:dyDescent="0.25">
      <c r="A1157" s="1298" t="s">
        <v>809</v>
      </c>
      <c r="B1157" s="1290" t="s">
        <v>892</v>
      </c>
      <c r="C1157" s="1290" t="s">
        <v>35</v>
      </c>
      <c r="D1157" s="1433">
        <v>184</v>
      </c>
      <c r="E1157" s="1433">
        <v>120</v>
      </c>
      <c r="F1157" s="1433">
        <v>105</v>
      </c>
      <c r="G1157" s="1433">
        <v>77</v>
      </c>
      <c r="H1157" s="1433">
        <v>85</v>
      </c>
      <c r="I1157" s="1433">
        <v>67</v>
      </c>
      <c r="J1157" s="1433">
        <v>65</v>
      </c>
      <c r="K1157" s="1433">
        <v>59</v>
      </c>
      <c r="L1157" s="1433">
        <v>64</v>
      </c>
      <c r="M1157" s="1433">
        <v>64</v>
      </c>
      <c r="N1157" s="1433">
        <v>40</v>
      </c>
      <c r="O1157" s="1433">
        <v>0</v>
      </c>
      <c r="P1157" s="1433">
        <v>0</v>
      </c>
      <c r="Q1157" s="1433">
        <v>0</v>
      </c>
      <c r="R1157" s="1433">
        <v>0</v>
      </c>
      <c r="S1157" s="1433">
        <v>0</v>
      </c>
      <c r="T1157" s="1433">
        <v>0</v>
      </c>
      <c r="U1157" s="1433">
        <v>0</v>
      </c>
      <c r="V1157" s="1438">
        <v>0</v>
      </c>
    </row>
    <row r="1158" spans="1:22" ht="15" x14ac:dyDescent="0.25">
      <c r="A1158" s="1298" t="s">
        <v>809</v>
      </c>
      <c r="B1158" s="1290" t="s">
        <v>892</v>
      </c>
      <c r="C1158" s="1290" t="s">
        <v>36</v>
      </c>
      <c r="D1158" s="1433">
        <v>7</v>
      </c>
      <c r="E1158" s="1433">
        <v>10</v>
      </c>
      <c r="F1158" s="1433">
        <v>14</v>
      </c>
      <c r="G1158" s="1433">
        <v>13</v>
      </c>
      <c r="H1158" s="1433">
        <v>14</v>
      </c>
      <c r="I1158" s="1433">
        <v>11</v>
      </c>
      <c r="J1158" s="1433">
        <v>7</v>
      </c>
      <c r="K1158" s="1433">
        <v>6</v>
      </c>
      <c r="L1158" s="1433">
        <v>4</v>
      </c>
      <c r="M1158" s="1433">
        <v>7</v>
      </c>
      <c r="N1158" s="1433">
        <v>3</v>
      </c>
      <c r="O1158" s="1433">
        <v>0</v>
      </c>
      <c r="P1158" s="1433">
        <v>0</v>
      </c>
      <c r="Q1158" s="1433">
        <v>0</v>
      </c>
      <c r="R1158" s="1433">
        <v>0</v>
      </c>
      <c r="S1158" s="1433">
        <v>0</v>
      </c>
      <c r="T1158" s="1433">
        <v>0</v>
      </c>
      <c r="U1158" s="1433">
        <v>0</v>
      </c>
      <c r="V1158" s="1438">
        <v>0</v>
      </c>
    </row>
    <row r="1159" spans="1:22" ht="15" x14ac:dyDescent="0.25">
      <c r="A1159" s="1298" t="s">
        <v>809</v>
      </c>
      <c r="B1159" s="1290" t="s">
        <v>892</v>
      </c>
      <c r="C1159" s="1290" t="s">
        <v>37</v>
      </c>
      <c r="D1159" s="1433">
        <v>27</v>
      </c>
      <c r="E1159" s="1433">
        <v>27</v>
      </c>
      <c r="F1159" s="1433">
        <v>26</v>
      </c>
      <c r="G1159" s="1433">
        <v>25</v>
      </c>
      <c r="H1159" s="1433">
        <v>24</v>
      </c>
      <c r="I1159" s="1433">
        <v>15</v>
      </c>
      <c r="J1159" s="1433">
        <v>20</v>
      </c>
      <c r="K1159" s="1433">
        <v>18</v>
      </c>
      <c r="L1159" s="1433">
        <v>13</v>
      </c>
      <c r="M1159" s="1433">
        <v>21</v>
      </c>
      <c r="N1159" s="1433">
        <v>8</v>
      </c>
      <c r="O1159" s="1433">
        <v>0</v>
      </c>
      <c r="P1159" s="1433">
        <v>0</v>
      </c>
      <c r="Q1159" s="1433">
        <v>0</v>
      </c>
      <c r="R1159" s="1433">
        <v>0</v>
      </c>
      <c r="S1159" s="1433">
        <v>0</v>
      </c>
      <c r="T1159" s="1433">
        <v>0</v>
      </c>
      <c r="U1159" s="1433">
        <v>0</v>
      </c>
      <c r="V1159" s="1438">
        <v>0</v>
      </c>
    </row>
    <row r="1160" spans="1:22" ht="15" x14ac:dyDescent="0.25">
      <c r="A1160" s="1298" t="s">
        <v>809</v>
      </c>
      <c r="B1160" s="1290" t="s">
        <v>892</v>
      </c>
      <c r="C1160" s="1290" t="s">
        <v>38</v>
      </c>
      <c r="D1160" s="1433">
        <v>14</v>
      </c>
      <c r="E1160" s="1433">
        <v>13</v>
      </c>
      <c r="F1160" s="1433">
        <v>13</v>
      </c>
      <c r="G1160" s="1433">
        <v>13</v>
      </c>
      <c r="H1160" s="1433">
        <v>13</v>
      </c>
      <c r="I1160" s="1433">
        <v>6</v>
      </c>
      <c r="J1160" s="1433">
        <v>9</v>
      </c>
      <c r="K1160" s="1433">
        <v>9</v>
      </c>
      <c r="L1160" s="1433">
        <v>8</v>
      </c>
      <c r="M1160" s="1433">
        <v>15</v>
      </c>
      <c r="N1160" s="1433">
        <v>10</v>
      </c>
      <c r="O1160" s="1433">
        <v>0</v>
      </c>
      <c r="P1160" s="1433">
        <v>0</v>
      </c>
      <c r="Q1160" s="1433">
        <v>0</v>
      </c>
      <c r="R1160" s="1433">
        <v>0</v>
      </c>
      <c r="S1160" s="1433">
        <v>0</v>
      </c>
      <c r="T1160" s="1433">
        <v>0</v>
      </c>
      <c r="U1160" s="1433">
        <v>0</v>
      </c>
      <c r="V1160" s="1438">
        <v>0</v>
      </c>
    </row>
    <row r="1161" spans="1:22" ht="15" x14ac:dyDescent="0.25">
      <c r="A1161" s="1298" t="s">
        <v>809</v>
      </c>
      <c r="B1161" s="1290" t="s">
        <v>892</v>
      </c>
      <c r="C1161" s="1290" t="s">
        <v>39</v>
      </c>
      <c r="D1161" s="1433">
        <v>4</v>
      </c>
      <c r="E1161" s="1433">
        <v>4</v>
      </c>
      <c r="F1161" s="1433">
        <v>4</v>
      </c>
      <c r="G1161" s="1433">
        <v>4</v>
      </c>
      <c r="H1161" s="1433">
        <v>4</v>
      </c>
      <c r="I1161" s="1433">
        <v>2</v>
      </c>
      <c r="J1161" s="1433">
        <v>3</v>
      </c>
      <c r="K1161" s="1433">
        <v>3</v>
      </c>
      <c r="L1161" s="1433">
        <v>3</v>
      </c>
      <c r="M1161" s="1433">
        <v>6</v>
      </c>
      <c r="N1161" s="1433">
        <v>4</v>
      </c>
      <c r="O1161" s="1433">
        <v>0</v>
      </c>
      <c r="P1161" s="1433">
        <v>0</v>
      </c>
      <c r="Q1161" s="1433">
        <v>0</v>
      </c>
      <c r="R1161" s="1433">
        <v>0</v>
      </c>
      <c r="S1161" s="1433">
        <v>0</v>
      </c>
      <c r="T1161" s="1433">
        <v>0</v>
      </c>
      <c r="U1161" s="1433">
        <v>0</v>
      </c>
      <c r="V1161" s="1438">
        <v>0</v>
      </c>
    </row>
    <row r="1162" spans="1:22" ht="15" x14ac:dyDescent="0.25">
      <c r="A1162" s="1298" t="s">
        <v>809</v>
      </c>
      <c r="B1162" s="1290" t="s">
        <v>892</v>
      </c>
      <c r="C1162" s="1290" t="s">
        <v>40</v>
      </c>
      <c r="D1162" s="1433">
        <v>2</v>
      </c>
      <c r="E1162" s="1433">
        <v>2</v>
      </c>
      <c r="F1162" s="1433">
        <v>2</v>
      </c>
      <c r="G1162" s="1433">
        <v>2</v>
      </c>
      <c r="H1162" s="1433">
        <v>2</v>
      </c>
      <c r="I1162" s="1433">
        <v>2</v>
      </c>
      <c r="J1162" s="1433">
        <v>2</v>
      </c>
      <c r="K1162" s="1433">
        <v>2</v>
      </c>
      <c r="L1162" s="1433">
        <v>2</v>
      </c>
      <c r="M1162" s="1433">
        <v>3</v>
      </c>
      <c r="N1162" s="1433">
        <v>1</v>
      </c>
      <c r="O1162" s="1433">
        <v>0</v>
      </c>
      <c r="P1162" s="1433">
        <v>0</v>
      </c>
      <c r="Q1162" s="1433">
        <v>0</v>
      </c>
      <c r="R1162" s="1433">
        <v>0</v>
      </c>
      <c r="S1162" s="1433">
        <v>0</v>
      </c>
      <c r="T1162" s="1433">
        <v>0</v>
      </c>
      <c r="U1162" s="1433">
        <v>0</v>
      </c>
      <c r="V1162" s="1438">
        <v>0</v>
      </c>
    </row>
    <row r="1163" spans="1:22" ht="15" x14ac:dyDescent="0.25">
      <c r="A1163" s="1298" t="s">
        <v>809</v>
      </c>
      <c r="B1163" s="1290" t="s">
        <v>892</v>
      </c>
      <c r="C1163" s="1290" t="s">
        <v>59</v>
      </c>
      <c r="D1163" s="1433">
        <v>238</v>
      </c>
      <c r="E1163" s="1433">
        <v>235</v>
      </c>
      <c r="F1163" s="1433">
        <v>237</v>
      </c>
      <c r="G1163" s="1433">
        <v>235</v>
      </c>
      <c r="H1163" s="1433">
        <v>250</v>
      </c>
      <c r="I1163" s="1433">
        <v>177</v>
      </c>
      <c r="J1163" s="1433">
        <v>245</v>
      </c>
      <c r="K1163" s="1433">
        <v>246</v>
      </c>
      <c r="L1163" s="1433">
        <v>253</v>
      </c>
      <c r="M1163" s="1433">
        <v>409</v>
      </c>
      <c r="N1163" s="1433">
        <v>280</v>
      </c>
      <c r="O1163" s="1433">
        <v>0</v>
      </c>
      <c r="P1163" s="1433">
        <v>0</v>
      </c>
      <c r="Q1163" s="1433">
        <v>0</v>
      </c>
      <c r="R1163" s="1433">
        <v>0</v>
      </c>
      <c r="S1163" s="1433">
        <v>0</v>
      </c>
      <c r="T1163" s="1433">
        <v>0</v>
      </c>
      <c r="U1163" s="1433">
        <v>0</v>
      </c>
      <c r="V1163" s="1438">
        <v>0</v>
      </c>
    </row>
    <row r="1164" spans="1:22" ht="15" x14ac:dyDescent="0.25">
      <c r="A1164" s="1298" t="s">
        <v>809</v>
      </c>
      <c r="B1164" s="1290" t="s">
        <v>892</v>
      </c>
      <c r="C1164" s="1290" t="s">
        <v>754</v>
      </c>
      <c r="D1164" s="1433">
        <v>238</v>
      </c>
      <c r="E1164" s="1433">
        <v>176</v>
      </c>
      <c r="F1164" s="1433">
        <v>164</v>
      </c>
      <c r="G1164" s="1433">
        <v>134</v>
      </c>
      <c r="H1164" s="1433">
        <v>142</v>
      </c>
      <c r="I1164" s="1433">
        <v>103</v>
      </c>
      <c r="J1164" s="1433">
        <v>106</v>
      </c>
      <c r="K1164" s="1433">
        <v>97</v>
      </c>
      <c r="L1164" s="1433">
        <v>94</v>
      </c>
      <c r="M1164" s="1433">
        <v>116</v>
      </c>
      <c r="N1164" s="1433">
        <v>66</v>
      </c>
      <c r="O1164" s="1433">
        <v>0</v>
      </c>
      <c r="P1164" s="1433">
        <v>0</v>
      </c>
      <c r="Q1164" s="1433">
        <v>0</v>
      </c>
      <c r="R1164" s="1433">
        <v>0</v>
      </c>
      <c r="S1164" s="1433">
        <v>0</v>
      </c>
      <c r="T1164" s="1433">
        <v>0</v>
      </c>
      <c r="U1164" s="1433">
        <v>0</v>
      </c>
      <c r="V1164" s="1438">
        <v>0</v>
      </c>
    </row>
    <row r="1165" spans="1:22" ht="15" x14ac:dyDescent="0.25">
      <c r="A1165" s="1298" t="s">
        <v>809</v>
      </c>
      <c r="B1165" s="1290" t="s">
        <v>893</v>
      </c>
      <c r="C1165" s="1290" t="s">
        <v>49</v>
      </c>
      <c r="D1165" s="1433">
        <v>0</v>
      </c>
      <c r="E1165" s="1433">
        <v>0</v>
      </c>
      <c r="F1165" s="1433">
        <v>6</v>
      </c>
      <c r="G1165" s="1433">
        <v>16</v>
      </c>
      <c r="H1165" s="1433">
        <v>27</v>
      </c>
      <c r="I1165" s="1433">
        <v>51</v>
      </c>
      <c r="J1165" s="1433">
        <v>57</v>
      </c>
      <c r="K1165" s="1433">
        <v>73</v>
      </c>
      <c r="L1165" s="1433">
        <v>79</v>
      </c>
      <c r="M1165" s="1433">
        <v>107</v>
      </c>
      <c r="N1165" s="1433">
        <v>35</v>
      </c>
      <c r="O1165" s="1433">
        <v>36</v>
      </c>
      <c r="P1165" s="1433">
        <v>39</v>
      </c>
      <c r="Q1165" s="1433">
        <v>44</v>
      </c>
      <c r="R1165" s="1433">
        <v>52</v>
      </c>
      <c r="S1165" s="1433">
        <v>53</v>
      </c>
      <c r="T1165" s="1433">
        <v>55</v>
      </c>
      <c r="U1165" s="1433">
        <v>49</v>
      </c>
      <c r="V1165" s="1438">
        <v>3</v>
      </c>
    </row>
    <row r="1166" spans="1:22" ht="15" x14ac:dyDescent="0.25">
      <c r="A1166" s="1298" t="s">
        <v>809</v>
      </c>
      <c r="B1166" s="1290" t="s">
        <v>893</v>
      </c>
      <c r="C1166" s="1290" t="s">
        <v>35</v>
      </c>
      <c r="D1166" s="1433">
        <v>87</v>
      </c>
      <c r="E1166" s="1433">
        <v>114</v>
      </c>
      <c r="F1166" s="1433">
        <v>108</v>
      </c>
      <c r="G1166" s="1433">
        <v>63</v>
      </c>
      <c r="H1166" s="1433">
        <v>58</v>
      </c>
      <c r="I1166" s="1433">
        <v>63</v>
      </c>
      <c r="J1166" s="1433">
        <v>72</v>
      </c>
      <c r="K1166" s="1433">
        <v>62</v>
      </c>
      <c r="L1166" s="1433">
        <v>65</v>
      </c>
      <c r="M1166" s="1433">
        <v>44</v>
      </c>
      <c r="N1166" s="1433">
        <v>19</v>
      </c>
      <c r="O1166" s="1433">
        <v>20</v>
      </c>
      <c r="P1166" s="1433">
        <v>17</v>
      </c>
      <c r="Q1166" s="1433">
        <v>25</v>
      </c>
      <c r="R1166" s="1433">
        <v>19</v>
      </c>
      <c r="S1166" s="1433">
        <v>20</v>
      </c>
      <c r="T1166" s="1433">
        <v>15</v>
      </c>
      <c r="U1166" s="1433">
        <v>19</v>
      </c>
      <c r="V1166" s="1438">
        <v>16</v>
      </c>
    </row>
    <row r="1167" spans="1:22" ht="15" x14ac:dyDescent="0.25">
      <c r="A1167" s="1298" t="s">
        <v>809</v>
      </c>
      <c r="B1167" s="1290" t="s">
        <v>893</v>
      </c>
      <c r="C1167" s="1290" t="s">
        <v>36</v>
      </c>
      <c r="D1167" s="1433">
        <v>0</v>
      </c>
      <c r="E1167" s="1433">
        <v>0</v>
      </c>
      <c r="F1167" s="1433">
        <v>8</v>
      </c>
      <c r="G1167" s="1433">
        <v>8</v>
      </c>
      <c r="H1167" s="1433">
        <v>8</v>
      </c>
      <c r="I1167" s="1433">
        <v>8</v>
      </c>
      <c r="J1167" s="1433">
        <v>6</v>
      </c>
      <c r="K1167" s="1433">
        <v>5</v>
      </c>
      <c r="L1167" s="1433">
        <v>2</v>
      </c>
      <c r="M1167" s="1433">
        <v>2</v>
      </c>
      <c r="N1167" s="1433">
        <v>1</v>
      </c>
      <c r="O1167" s="1433">
        <v>0</v>
      </c>
      <c r="P1167" s="1433">
        <v>0</v>
      </c>
      <c r="Q1167" s="1433">
        <v>0</v>
      </c>
      <c r="R1167" s="1433">
        <v>0</v>
      </c>
      <c r="S1167" s="1433">
        <v>1</v>
      </c>
      <c r="T1167" s="1433">
        <v>3</v>
      </c>
      <c r="U1167" s="1433">
        <v>4</v>
      </c>
      <c r="V1167" s="1438">
        <v>3</v>
      </c>
    </row>
    <row r="1168" spans="1:22" ht="15" x14ac:dyDescent="0.25">
      <c r="A1168" s="1298" t="s">
        <v>809</v>
      </c>
      <c r="B1168" s="1290" t="s">
        <v>893</v>
      </c>
      <c r="C1168" s="1290" t="s">
        <v>37</v>
      </c>
      <c r="D1168" s="1433">
        <v>17</v>
      </c>
      <c r="E1168" s="1433">
        <v>21</v>
      </c>
      <c r="F1168" s="1433">
        <v>18</v>
      </c>
      <c r="G1168" s="1433">
        <v>16</v>
      </c>
      <c r="H1168" s="1433">
        <v>16</v>
      </c>
      <c r="I1168" s="1433">
        <v>11</v>
      </c>
      <c r="J1168" s="1433">
        <v>7</v>
      </c>
      <c r="K1168" s="1433">
        <v>9</v>
      </c>
      <c r="L1168" s="1433">
        <v>12</v>
      </c>
      <c r="M1168" s="1433">
        <v>11</v>
      </c>
      <c r="N1168" s="1433">
        <v>5</v>
      </c>
      <c r="O1168" s="1433">
        <v>5</v>
      </c>
      <c r="P1168" s="1433">
        <v>6</v>
      </c>
      <c r="Q1168" s="1433">
        <v>1</v>
      </c>
      <c r="R1168" s="1433">
        <v>3</v>
      </c>
      <c r="S1168" s="1433">
        <v>3</v>
      </c>
      <c r="T1168" s="1433">
        <v>4</v>
      </c>
      <c r="U1168" s="1433">
        <v>4</v>
      </c>
      <c r="V1168" s="1438">
        <v>1</v>
      </c>
    </row>
    <row r="1169" spans="1:22" ht="15" x14ac:dyDescent="0.25">
      <c r="A1169" s="1298" t="s">
        <v>809</v>
      </c>
      <c r="B1169" s="1290" t="s">
        <v>893</v>
      </c>
      <c r="C1169" s="1290" t="s">
        <v>38</v>
      </c>
      <c r="D1169" s="1433">
        <v>5</v>
      </c>
      <c r="E1169" s="1433">
        <v>5</v>
      </c>
      <c r="F1169" s="1433">
        <v>4</v>
      </c>
      <c r="G1169" s="1433">
        <v>4</v>
      </c>
      <c r="H1169" s="1433">
        <v>4</v>
      </c>
      <c r="I1169" s="1433">
        <v>4</v>
      </c>
      <c r="J1169" s="1433">
        <v>4</v>
      </c>
      <c r="K1169" s="1433">
        <v>4</v>
      </c>
      <c r="L1169" s="1433">
        <v>3</v>
      </c>
      <c r="M1169" s="1433">
        <v>3</v>
      </c>
      <c r="N1169" s="1433">
        <v>2</v>
      </c>
      <c r="O1169" s="1433">
        <v>2</v>
      </c>
      <c r="P1169" s="1433">
        <v>1</v>
      </c>
      <c r="Q1169" s="1433">
        <v>1</v>
      </c>
      <c r="R1169" s="1433">
        <v>1</v>
      </c>
      <c r="S1169" s="1433">
        <v>1</v>
      </c>
      <c r="T1169" s="1433">
        <v>1</v>
      </c>
      <c r="U1169" s="1433">
        <v>1</v>
      </c>
      <c r="V1169" s="1438">
        <v>1</v>
      </c>
    </row>
    <row r="1170" spans="1:22" ht="15" x14ac:dyDescent="0.25">
      <c r="A1170" s="1298" t="s">
        <v>809</v>
      </c>
      <c r="B1170" s="1290" t="s">
        <v>893</v>
      </c>
      <c r="C1170" s="1290" t="s">
        <v>39</v>
      </c>
      <c r="D1170" s="1433">
        <v>0</v>
      </c>
      <c r="E1170" s="1433">
        <v>0</v>
      </c>
      <c r="F1170" s="1433">
        <v>0</v>
      </c>
      <c r="G1170" s="1433">
        <v>0</v>
      </c>
      <c r="H1170" s="1433">
        <v>0</v>
      </c>
      <c r="I1170" s="1433">
        <v>0</v>
      </c>
      <c r="J1170" s="1433">
        <v>1</v>
      </c>
      <c r="K1170" s="1433">
        <v>1</v>
      </c>
      <c r="L1170" s="1433">
        <v>0</v>
      </c>
      <c r="M1170" s="1433">
        <v>0</v>
      </c>
      <c r="N1170" s="1433">
        <v>0</v>
      </c>
      <c r="O1170" s="1433">
        <v>0</v>
      </c>
      <c r="P1170" s="1433">
        <v>1</v>
      </c>
      <c r="Q1170" s="1433">
        <v>0</v>
      </c>
      <c r="R1170" s="1433">
        <v>0</v>
      </c>
      <c r="S1170" s="1433">
        <v>0</v>
      </c>
      <c r="T1170" s="1433">
        <v>1</v>
      </c>
      <c r="U1170" s="1433">
        <v>2</v>
      </c>
      <c r="V1170" s="1438">
        <v>2</v>
      </c>
    </row>
    <row r="1171" spans="1:22" ht="15" x14ac:dyDescent="0.25">
      <c r="A1171" s="1298" t="s">
        <v>809</v>
      </c>
      <c r="B1171" s="1290" t="s">
        <v>893</v>
      </c>
      <c r="C1171" s="1290" t="s">
        <v>40</v>
      </c>
      <c r="D1171" s="1433">
        <v>1</v>
      </c>
      <c r="E1171" s="1433">
        <v>1</v>
      </c>
      <c r="F1171" s="1433">
        <v>1</v>
      </c>
      <c r="G1171" s="1433">
        <v>2</v>
      </c>
      <c r="H1171" s="1433">
        <v>2</v>
      </c>
      <c r="I1171" s="1433">
        <v>2</v>
      </c>
      <c r="J1171" s="1433">
        <v>2</v>
      </c>
      <c r="K1171" s="1433">
        <v>2</v>
      </c>
      <c r="L1171" s="1433">
        <v>2</v>
      </c>
      <c r="M1171" s="1433">
        <v>2</v>
      </c>
      <c r="N1171" s="1433">
        <v>1</v>
      </c>
      <c r="O1171" s="1433">
        <v>1</v>
      </c>
      <c r="P1171" s="1433">
        <v>0</v>
      </c>
      <c r="Q1171" s="1433">
        <v>0</v>
      </c>
      <c r="R1171" s="1433">
        <v>0</v>
      </c>
      <c r="S1171" s="1433">
        <v>0</v>
      </c>
      <c r="T1171" s="1433">
        <v>1</v>
      </c>
      <c r="U1171" s="1433">
        <v>1</v>
      </c>
      <c r="V1171" s="1438">
        <v>1</v>
      </c>
    </row>
    <row r="1172" spans="1:22" ht="15" x14ac:dyDescent="0.25">
      <c r="A1172" s="1298" t="s">
        <v>809</v>
      </c>
      <c r="B1172" s="1290" t="s">
        <v>893</v>
      </c>
      <c r="C1172" s="1290" t="s">
        <v>59</v>
      </c>
      <c r="D1172" s="1433">
        <v>110</v>
      </c>
      <c r="E1172" s="1433">
        <v>141</v>
      </c>
      <c r="F1172" s="1433">
        <v>145</v>
      </c>
      <c r="G1172" s="1433">
        <v>109</v>
      </c>
      <c r="H1172" s="1433">
        <v>115</v>
      </c>
      <c r="I1172" s="1433">
        <v>139</v>
      </c>
      <c r="J1172" s="1433">
        <v>149</v>
      </c>
      <c r="K1172" s="1433">
        <v>156</v>
      </c>
      <c r="L1172" s="1433">
        <v>163</v>
      </c>
      <c r="M1172" s="1433">
        <v>169</v>
      </c>
      <c r="N1172" s="1433">
        <v>63</v>
      </c>
      <c r="O1172" s="1433">
        <v>64</v>
      </c>
      <c r="P1172" s="1433">
        <v>64</v>
      </c>
      <c r="Q1172" s="1433">
        <v>71</v>
      </c>
      <c r="R1172" s="1433">
        <v>75</v>
      </c>
      <c r="S1172" s="1433">
        <v>78</v>
      </c>
      <c r="T1172" s="1433">
        <v>80</v>
      </c>
      <c r="U1172" s="1433">
        <v>80</v>
      </c>
      <c r="V1172" s="1438">
        <v>27</v>
      </c>
    </row>
    <row r="1173" spans="1:22" ht="15" x14ac:dyDescent="0.25">
      <c r="A1173" s="1298" t="s">
        <v>809</v>
      </c>
      <c r="B1173" s="1290" t="s">
        <v>893</v>
      </c>
      <c r="C1173" s="1290" t="s">
        <v>754</v>
      </c>
      <c r="D1173" s="1433">
        <v>110</v>
      </c>
      <c r="E1173" s="1433">
        <v>141</v>
      </c>
      <c r="F1173" s="1433">
        <v>139</v>
      </c>
      <c r="G1173" s="1433">
        <v>93</v>
      </c>
      <c r="H1173" s="1433">
        <v>88</v>
      </c>
      <c r="I1173" s="1433">
        <v>88</v>
      </c>
      <c r="J1173" s="1433">
        <v>92</v>
      </c>
      <c r="K1173" s="1433">
        <v>83</v>
      </c>
      <c r="L1173" s="1433">
        <v>84</v>
      </c>
      <c r="M1173" s="1433">
        <v>62</v>
      </c>
      <c r="N1173" s="1433">
        <v>28</v>
      </c>
      <c r="O1173" s="1433">
        <v>28</v>
      </c>
      <c r="P1173" s="1433">
        <v>25</v>
      </c>
      <c r="Q1173" s="1433">
        <v>27</v>
      </c>
      <c r="R1173" s="1433">
        <v>23</v>
      </c>
      <c r="S1173" s="1433">
        <v>25</v>
      </c>
      <c r="T1173" s="1433">
        <v>25</v>
      </c>
      <c r="U1173" s="1433">
        <v>31</v>
      </c>
      <c r="V1173" s="1438">
        <v>24</v>
      </c>
    </row>
    <row r="1174" spans="1:22" ht="15" x14ac:dyDescent="0.25">
      <c r="A1174" s="1298" t="s">
        <v>809</v>
      </c>
      <c r="B1174" s="1290" t="s">
        <v>894</v>
      </c>
      <c r="C1174" s="1290" t="s">
        <v>49</v>
      </c>
      <c r="D1174" s="1433">
        <v>0</v>
      </c>
      <c r="E1174" s="1433">
        <v>99</v>
      </c>
      <c r="F1174" s="1433">
        <v>116</v>
      </c>
      <c r="G1174" s="1433">
        <v>150</v>
      </c>
      <c r="H1174" s="1433">
        <v>170</v>
      </c>
      <c r="I1174" s="1433">
        <v>183</v>
      </c>
      <c r="J1174" s="1433">
        <v>103</v>
      </c>
      <c r="K1174" s="1433">
        <v>116</v>
      </c>
      <c r="L1174" s="1433">
        <v>123</v>
      </c>
      <c r="M1174" s="1433">
        <v>0</v>
      </c>
      <c r="N1174" s="1433">
        <v>0</v>
      </c>
      <c r="O1174" s="1433">
        <v>0</v>
      </c>
      <c r="P1174" s="1433">
        <v>0</v>
      </c>
      <c r="Q1174" s="1433">
        <v>0</v>
      </c>
      <c r="R1174" s="1433">
        <v>0</v>
      </c>
      <c r="S1174" s="1433">
        <v>0</v>
      </c>
      <c r="T1174" s="1433">
        <v>0</v>
      </c>
      <c r="U1174" s="1433">
        <v>0</v>
      </c>
      <c r="V1174" s="1438">
        <v>0</v>
      </c>
    </row>
    <row r="1175" spans="1:22" ht="15" x14ac:dyDescent="0.25">
      <c r="A1175" s="1298" t="s">
        <v>809</v>
      </c>
      <c r="B1175" s="1290" t="s">
        <v>894</v>
      </c>
      <c r="C1175" s="1290" t="s">
        <v>35</v>
      </c>
      <c r="D1175" s="1433">
        <v>329</v>
      </c>
      <c r="E1175" s="1433">
        <v>234</v>
      </c>
      <c r="F1175" s="1433">
        <v>188</v>
      </c>
      <c r="G1175" s="1433">
        <v>114</v>
      </c>
      <c r="H1175" s="1433">
        <v>124</v>
      </c>
      <c r="I1175" s="1433">
        <v>125</v>
      </c>
      <c r="J1175" s="1433">
        <v>42</v>
      </c>
      <c r="K1175" s="1433">
        <v>33</v>
      </c>
      <c r="L1175" s="1433">
        <v>29</v>
      </c>
      <c r="M1175" s="1433">
        <v>0</v>
      </c>
      <c r="N1175" s="1433">
        <v>0</v>
      </c>
      <c r="O1175" s="1433">
        <v>0</v>
      </c>
      <c r="P1175" s="1433">
        <v>0</v>
      </c>
      <c r="Q1175" s="1433">
        <v>0</v>
      </c>
      <c r="R1175" s="1433">
        <v>0</v>
      </c>
      <c r="S1175" s="1433">
        <v>0</v>
      </c>
      <c r="T1175" s="1433">
        <v>0</v>
      </c>
      <c r="U1175" s="1433">
        <v>0</v>
      </c>
      <c r="V1175" s="1438">
        <v>0</v>
      </c>
    </row>
    <row r="1176" spans="1:22" ht="15" x14ac:dyDescent="0.25">
      <c r="A1176" s="1298" t="s">
        <v>809</v>
      </c>
      <c r="B1176" s="1290" t="s">
        <v>894</v>
      </c>
      <c r="C1176" s="1290" t="s">
        <v>36</v>
      </c>
      <c r="D1176" s="1433">
        <v>10</v>
      </c>
      <c r="E1176" s="1433">
        <v>12</v>
      </c>
      <c r="F1176" s="1433">
        <v>11</v>
      </c>
      <c r="G1176" s="1433">
        <v>12</v>
      </c>
      <c r="H1176" s="1433">
        <v>9</v>
      </c>
      <c r="I1176" s="1433">
        <v>7</v>
      </c>
      <c r="J1176" s="1433">
        <v>4</v>
      </c>
      <c r="K1176" s="1433">
        <v>4</v>
      </c>
      <c r="L1176" s="1433">
        <v>3</v>
      </c>
      <c r="M1176" s="1433">
        <v>0</v>
      </c>
      <c r="N1176" s="1433">
        <v>0</v>
      </c>
      <c r="O1176" s="1433">
        <v>0</v>
      </c>
      <c r="P1176" s="1433">
        <v>0</v>
      </c>
      <c r="Q1176" s="1433">
        <v>0</v>
      </c>
      <c r="R1176" s="1433">
        <v>0</v>
      </c>
      <c r="S1176" s="1433">
        <v>0</v>
      </c>
      <c r="T1176" s="1433">
        <v>0</v>
      </c>
      <c r="U1176" s="1433">
        <v>0</v>
      </c>
      <c r="V1176" s="1438">
        <v>0</v>
      </c>
    </row>
    <row r="1177" spans="1:22" ht="15" x14ac:dyDescent="0.25">
      <c r="A1177" s="1298" t="s">
        <v>809</v>
      </c>
      <c r="B1177" s="1290" t="s">
        <v>894</v>
      </c>
      <c r="C1177" s="1290" t="s">
        <v>37</v>
      </c>
      <c r="D1177" s="1433">
        <v>52</v>
      </c>
      <c r="E1177" s="1433">
        <v>57</v>
      </c>
      <c r="F1177" s="1433">
        <v>55</v>
      </c>
      <c r="G1177" s="1433">
        <v>47</v>
      </c>
      <c r="H1177" s="1433">
        <v>41</v>
      </c>
      <c r="I1177" s="1433">
        <v>39</v>
      </c>
      <c r="J1177" s="1433">
        <v>15</v>
      </c>
      <c r="K1177" s="1433">
        <v>14</v>
      </c>
      <c r="L1177" s="1433">
        <v>14</v>
      </c>
      <c r="M1177" s="1433">
        <v>0</v>
      </c>
      <c r="N1177" s="1433">
        <v>0</v>
      </c>
      <c r="O1177" s="1433">
        <v>0</v>
      </c>
      <c r="P1177" s="1433">
        <v>0</v>
      </c>
      <c r="Q1177" s="1433">
        <v>0</v>
      </c>
      <c r="R1177" s="1433">
        <v>0</v>
      </c>
      <c r="S1177" s="1433">
        <v>0</v>
      </c>
      <c r="T1177" s="1433">
        <v>0</v>
      </c>
      <c r="U1177" s="1433">
        <v>0</v>
      </c>
      <c r="V1177" s="1438">
        <v>0</v>
      </c>
    </row>
    <row r="1178" spans="1:22" ht="15" x14ac:dyDescent="0.25">
      <c r="A1178" s="1298" t="s">
        <v>809</v>
      </c>
      <c r="B1178" s="1290" t="s">
        <v>894</v>
      </c>
      <c r="C1178" s="1290" t="s">
        <v>38</v>
      </c>
      <c r="D1178" s="1433">
        <v>19</v>
      </c>
      <c r="E1178" s="1433">
        <v>19</v>
      </c>
      <c r="F1178" s="1433">
        <v>17</v>
      </c>
      <c r="G1178" s="1433">
        <v>17</v>
      </c>
      <c r="H1178" s="1433">
        <v>16</v>
      </c>
      <c r="I1178" s="1433">
        <v>15</v>
      </c>
      <c r="J1178" s="1433">
        <v>7</v>
      </c>
      <c r="K1178" s="1433">
        <v>7</v>
      </c>
      <c r="L1178" s="1433">
        <v>6</v>
      </c>
      <c r="M1178" s="1433">
        <v>0</v>
      </c>
      <c r="N1178" s="1433">
        <v>0</v>
      </c>
      <c r="O1178" s="1433">
        <v>0</v>
      </c>
      <c r="P1178" s="1433">
        <v>0</v>
      </c>
      <c r="Q1178" s="1433">
        <v>0</v>
      </c>
      <c r="R1178" s="1433">
        <v>0</v>
      </c>
      <c r="S1178" s="1433">
        <v>0</v>
      </c>
      <c r="T1178" s="1433">
        <v>0</v>
      </c>
      <c r="U1178" s="1433">
        <v>0</v>
      </c>
      <c r="V1178" s="1438">
        <v>0</v>
      </c>
    </row>
    <row r="1179" spans="1:22" ht="15" x14ac:dyDescent="0.25">
      <c r="A1179" s="1298" t="s">
        <v>809</v>
      </c>
      <c r="B1179" s="1290" t="s">
        <v>894</v>
      </c>
      <c r="C1179" s="1290" t="s">
        <v>39</v>
      </c>
      <c r="D1179" s="1433">
        <v>4</v>
      </c>
      <c r="E1179" s="1433">
        <v>5</v>
      </c>
      <c r="F1179" s="1433">
        <v>4</v>
      </c>
      <c r="G1179" s="1433">
        <v>4</v>
      </c>
      <c r="H1179" s="1433">
        <v>4</v>
      </c>
      <c r="I1179" s="1433">
        <v>4</v>
      </c>
      <c r="J1179" s="1433">
        <v>3</v>
      </c>
      <c r="K1179" s="1433">
        <v>3</v>
      </c>
      <c r="L1179" s="1433">
        <v>3</v>
      </c>
      <c r="M1179" s="1433">
        <v>0</v>
      </c>
      <c r="N1179" s="1433">
        <v>0</v>
      </c>
      <c r="O1179" s="1433">
        <v>0</v>
      </c>
      <c r="P1179" s="1433">
        <v>0</v>
      </c>
      <c r="Q1179" s="1433">
        <v>0</v>
      </c>
      <c r="R1179" s="1433">
        <v>0</v>
      </c>
      <c r="S1179" s="1433">
        <v>0</v>
      </c>
      <c r="T1179" s="1433">
        <v>0</v>
      </c>
      <c r="U1179" s="1433">
        <v>0</v>
      </c>
      <c r="V1179" s="1438">
        <v>0</v>
      </c>
    </row>
    <row r="1180" spans="1:22" ht="15" x14ac:dyDescent="0.25">
      <c r="A1180" s="1298" t="s">
        <v>809</v>
      </c>
      <c r="B1180" s="1290" t="s">
        <v>894</v>
      </c>
      <c r="C1180" s="1290" t="s">
        <v>40</v>
      </c>
      <c r="D1180" s="1433">
        <v>1</v>
      </c>
      <c r="E1180" s="1433">
        <v>1</v>
      </c>
      <c r="F1180" s="1433">
        <v>1</v>
      </c>
      <c r="G1180" s="1433">
        <v>1</v>
      </c>
      <c r="H1180" s="1433">
        <v>1</v>
      </c>
      <c r="I1180" s="1433">
        <v>1</v>
      </c>
      <c r="J1180" s="1433">
        <v>1</v>
      </c>
      <c r="K1180" s="1433">
        <v>1</v>
      </c>
      <c r="L1180" s="1433">
        <v>1</v>
      </c>
      <c r="M1180" s="1433">
        <v>0</v>
      </c>
      <c r="N1180" s="1433">
        <v>0</v>
      </c>
      <c r="O1180" s="1433">
        <v>0</v>
      </c>
      <c r="P1180" s="1433">
        <v>0</v>
      </c>
      <c r="Q1180" s="1433">
        <v>0</v>
      </c>
      <c r="R1180" s="1433">
        <v>0</v>
      </c>
      <c r="S1180" s="1433">
        <v>0</v>
      </c>
      <c r="T1180" s="1433">
        <v>0</v>
      </c>
      <c r="U1180" s="1433">
        <v>0</v>
      </c>
      <c r="V1180" s="1438">
        <v>0</v>
      </c>
    </row>
    <row r="1181" spans="1:22" ht="15" x14ac:dyDescent="0.25">
      <c r="A1181" s="1298" t="s">
        <v>809</v>
      </c>
      <c r="B1181" s="1290" t="s">
        <v>894</v>
      </c>
      <c r="C1181" s="1290" t="s">
        <v>59</v>
      </c>
      <c r="D1181" s="1433">
        <v>415</v>
      </c>
      <c r="E1181" s="1433">
        <v>427</v>
      </c>
      <c r="F1181" s="1433">
        <v>392</v>
      </c>
      <c r="G1181" s="1433">
        <v>345</v>
      </c>
      <c r="H1181" s="1433">
        <v>365</v>
      </c>
      <c r="I1181" s="1433">
        <v>374</v>
      </c>
      <c r="J1181" s="1433">
        <v>175</v>
      </c>
      <c r="K1181" s="1433">
        <v>178</v>
      </c>
      <c r="L1181" s="1433">
        <v>179</v>
      </c>
      <c r="M1181" s="1433">
        <v>0</v>
      </c>
      <c r="N1181" s="1433">
        <v>0</v>
      </c>
      <c r="O1181" s="1433">
        <v>0</v>
      </c>
      <c r="P1181" s="1433">
        <v>0</v>
      </c>
      <c r="Q1181" s="1433">
        <v>0</v>
      </c>
      <c r="R1181" s="1433">
        <v>0</v>
      </c>
      <c r="S1181" s="1433">
        <v>0</v>
      </c>
      <c r="T1181" s="1433">
        <v>0</v>
      </c>
      <c r="U1181" s="1433">
        <v>0</v>
      </c>
      <c r="V1181" s="1438">
        <v>0</v>
      </c>
    </row>
    <row r="1182" spans="1:22" ht="15" x14ac:dyDescent="0.25">
      <c r="A1182" s="1298" t="s">
        <v>809</v>
      </c>
      <c r="B1182" s="1290" t="s">
        <v>894</v>
      </c>
      <c r="C1182" s="1290" t="s">
        <v>754</v>
      </c>
      <c r="D1182" s="1433">
        <v>415</v>
      </c>
      <c r="E1182" s="1433">
        <v>328</v>
      </c>
      <c r="F1182" s="1433">
        <v>276</v>
      </c>
      <c r="G1182" s="1433">
        <v>195</v>
      </c>
      <c r="H1182" s="1433">
        <v>195</v>
      </c>
      <c r="I1182" s="1433">
        <v>191</v>
      </c>
      <c r="J1182" s="1433">
        <v>72</v>
      </c>
      <c r="K1182" s="1433">
        <v>62</v>
      </c>
      <c r="L1182" s="1433">
        <v>56</v>
      </c>
      <c r="M1182" s="1433">
        <v>0</v>
      </c>
      <c r="N1182" s="1433">
        <v>0</v>
      </c>
      <c r="O1182" s="1433">
        <v>0</v>
      </c>
      <c r="P1182" s="1433">
        <v>0</v>
      </c>
      <c r="Q1182" s="1433">
        <v>0</v>
      </c>
      <c r="R1182" s="1433">
        <v>0</v>
      </c>
      <c r="S1182" s="1433">
        <v>0</v>
      </c>
      <c r="T1182" s="1433">
        <v>0</v>
      </c>
      <c r="U1182" s="1433">
        <v>0</v>
      </c>
      <c r="V1182" s="1438">
        <v>0</v>
      </c>
    </row>
    <row r="1183" spans="1:22" ht="15" x14ac:dyDescent="0.25">
      <c r="A1183" s="1298" t="s">
        <v>809</v>
      </c>
      <c r="B1183" s="1290" t="s">
        <v>895</v>
      </c>
      <c r="C1183" s="1290" t="s">
        <v>49</v>
      </c>
      <c r="D1183" s="1433">
        <v>0</v>
      </c>
      <c r="E1183" s="1433">
        <v>153</v>
      </c>
      <c r="F1183" s="1433">
        <v>159</v>
      </c>
      <c r="G1183" s="1433">
        <v>179</v>
      </c>
      <c r="H1183" s="1433">
        <v>180</v>
      </c>
      <c r="I1183" s="1433">
        <v>187</v>
      </c>
      <c r="J1183" s="1433">
        <v>193</v>
      </c>
      <c r="K1183" s="1433">
        <v>203</v>
      </c>
      <c r="L1183" s="1433">
        <v>144</v>
      </c>
      <c r="M1183" s="1433">
        <v>152</v>
      </c>
      <c r="N1183" s="1433">
        <v>0</v>
      </c>
      <c r="O1183" s="1433">
        <v>0</v>
      </c>
      <c r="P1183" s="1433">
        <v>0</v>
      </c>
      <c r="Q1183" s="1433">
        <v>0</v>
      </c>
      <c r="R1183" s="1433">
        <v>0</v>
      </c>
      <c r="S1183" s="1433">
        <v>0</v>
      </c>
      <c r="T1183" s="1433">
        <v>0</v>
      </c>
      <c r="U1183" s="1433">
        <v>0</v>
      </c>
      <c r="V1183" s="1438">
        <v>0</v>
      </c>
    </row>
    <row r="1184" spans="1:22" ht="15" x14ac:dyDescent="0.25">
      <c r="A1184" s="1298" t="s">
        <v>809</v>
      </c>
      <c r="B1184" s="1290" t="s">
        <v>895</v>
      </c>
      <c r="C1184" s="1290" t="s">
        <v>35</v>
      </c>
      <c r="D1184" s="1433">
        <v>320</v>
      </c>
      <c r="E1184" s="1433">
        <v>134</v>
      </c>
      <c r="F1184" s="1433">
        <v>118</v>
      </c>
      <c r="G1184" s="1433">
        <v>94</v>
      </c>
      <c r="H1184" s="1433">
        <v>95</v>
      </c>
      <c r="I1184" s="1433">
        <v>92</v>
      </c>
      <c r="J1184" s="1433">
        <v>83</v>
      </c>
      <c r="K1184" s="1433">
        <v>58</v>
      </c>
      <c r="L1184" s="1433">
        <v>30</v>
      </c>
      <c r="M1184" s="1433">
        <v>29</v>
      </c>
      <c r="N1184" s="1433">
        <v>0</v>
      </c>
      <c r="O1184" s="1433">
        <v>0</v>
      </c>
      <c r="P1184" s="1433">
        <v>0</v>
      </c>
      <c r="Q1184" s="1433">
        <v>0</v>
      </c>
      <c r="R1184" s="1433">
        <v>0</v>
      </c>
      <c r="S1184" s="1433">
        <v>0</v>
      </c>
      <c r="T1184" s="1433">
        <v>0</v>
      </c>
      <c r="U1184" s="1433">
        <v>0</v>
      </c>
      <c r="V1184" s="1438">
        <v>0</v>
      </c>
    </row>
    <row r="1185" spans="1:22" ht="15" x14ac:dyDescent="0.25">
      <c r="A1185" s="1298" t="s">
        <v>809</v>
      </c>
      <c r="B1185" s="1290" t="s">
        <v>895</v>
      </c>
      <c r="C1185" s="1290" t="s">
        <v>36</v>
      </c>
      <c r="D1185" s="1433">
        <v>16</v>
      </c>
      <c r="E1185" s="1433">
        <v>16</v>
      </c>
      <c r="F1185" s="1433">
        <v>14</v>
      </c>
      <c r="G1185" s="1433">
        <v>14</v>
      </c>
      <c r="H1185" s="1433">
        <v>11</v>
      </c>
      <c r="I1185" s="1433">
        <v>12</v>
      </c>
      <c r="J1185" s="1433">
        <v>10</v>
      </c>
      <c r="K1185" s="1433">
        <v>8</v>
      </c>
      <c r="L1185" s="1433">
        <v>6</v>
      </c>
      <c r="M1185" s="1433">
        <v>5</v>
      </c>
      <c r="N1185" s="1433">
        <v>0</v>
      </c>
      <c r="O1185" s="1433">
        <v>0</v>
      </c>
      <c r="P1185" s="1433">
        <v>0</v>
      </c>
      <c r="Q1185" s="1433">
        <v>0</v>
      </c>
      <c r="R1185" s="1433">
        <v>0</v>
      </c>
      <c r="S1185" s="1433">
        <v>0</v>
      </c>
      <c r="T1185" s="1433">
        <v>0</v>
      </c>
      <c r="U1185" s="1433">
        <v>0</v>
      </c>
      <c r="V1185" s="1438">
        <v>0</v>
      </c>
    </row>
    <row r="1186" spans="1:22" ht="15" x14ac:dyDescent="0.25">
      <c r="A1186" s="1298" t="s">
        <v>809</v>
      </c>
      <c r="B1186" s="1290" t="s">
        <v>895</v>
      </c>
      <c r="C1186" s="1290" t="s">
        <v>37</v>
      </c>
      <c r="D1186" s="1433">
        <v>32</v>
      </c>
      <c r="E1186" s="1433">
        <v>28</v>
      </c>
      <c r="F1186" s="1433">
        <v>27</v>
      </c>
      <c r="G1186" s="1433">
        <v>12</v>
      </c>
      <c r="H1186" s="1433">
        <v>11</v>
      </c>
      <c r="I1186" s="1433">
        <v>12</v>
      </c>
      <c r="J1186" s="1433">
        <v>14</v>
      </c>
      <c r="K1186" s="1433">
        <v>14</v>
      </c>
      <c r="L1186" s="1433">
        <v>9</v>
      </c>
      <c r="M1186" s="1433">
        <v>6</v>
      </c>
      <c r="N1186" s="1433">
        <v>0</v>
      </c>
      <c r="O1186" s="1433">
        <v>0</v>
      </c>
      <c r="P1186" s="1433">
        <v>0</v>
      </c>
      <c r="Q1186" s="1433">
        <v>0</v>
      </c>
      <c r="R1186" s="1433">
        <v>0</v>
      </c>
      <c r="S1186" s="1433">
        <v>0</v>
      </c>
      <c r="T1186" s="1433">
        <v>0</v>
      </c>
      <c r="U1186" s="1433">
        <v>0</v>
      </c>
      <c r="V1186" s="1438">
        <v>0</v>
      </c>
    </row>
    <row r="1187" spans="1:22" ht="15" x14ac:dyDescent="0.25">
      <c r="A1187" s="1298" t="s">
        <v>809</v>
      </c>
      <c r="B1187" s="1290" t="s">
        <v>895</v>
      </c>
      <c r="C1187" s="1290" t="s">
        <v>38</v>
      </c>
      <c r="D1187" s="1433">
        <v>9</v>
      </c>
      <c r="E1187" s="1433">
        <v>9</v>
      </c>
      <c r="F1187" s="1433">
        <v>7</v>
      </c>
      <c r="G1187" s="1433">
        <v>7</v>
      </c>
      <c r="H1187" s="1433">
        <v>6</v>
      </c>
      <c r="I1187" s="1433">
        <v>5</v>
      </c>
      <c r="J1187" s="1433">
        <v>2</v>
      </c>
      <c r="K1187" s="1433">
        <v>2</v>
      </c>
      <c r="L1187" s="1433">
        <v>1</v>
      </c>
      <c r="M1187" s="1433">
        <v>1</v>
      </c>
      <c r="N1187" s="1433">
        <v>0</v>
      </c>
      <c r="O1187" s="1433">
        <v>0</v>
      </c>
      <c r="P1187" s="1433">
        <v>0</v>
      </c>
      <c r="Q1187" s="1433">
        <v>0</v>
      </c>
      <c r="R1187" s="1433">
        <v>0</v>
      </c>
      <c r="S1187" s="1433">
        <v>0</v>
      </c>
      <c r="T1187" s="1433">
        <v>0</v>
      </c>
      <c r="U1187" s="1433">
        <v>0</v>
      </c>
      <c r="V1187" s="1438">
        <v>0</v>
      </c>
    </row>
    <row r="1188" spans="1:22" ht="15" x14ac:dyDescent="0.25">
      <c r="A1188" s="1298" t="s">
        <v>809</v>
      </c>
      <c r="B1188" s="1290" t="s">
        <v>895</v>
      </c>
      <c r="C1188" s="1290" t="s">
        <v>39</v>
      </c>
      <c r="D1188" s="1433">
        <v>4</v>
      </c>
      <c r="E1188" s="1433">
        <v>3</v>
      </c>
      <c r="F1188" s="1433">
        <v>3</v>
      </c>
      <c r="G1188" s="1433">
        <v>2</v>
      </c>
      <c r="H1188" s="1433">
        <v>2</v>
      </c>
      <c r="I1188" s="1433">
        <v>2</v>
      </c>
      <c r="J1188" s="1433">
        <v>2</v>
      </c>
      <c r="K1188" s="1433">
        <v>2</v>
      </c>
      <c r="L1188" s="1433">
        <v>1</v>
      </c>
      <c r="M1188" s="1433">
        <v>1</v>
      </c>
      <c r="N1188" s="1433">
        <v>0</v>
      </c>
      <c r="O1188" s="1433">
        <v>0</v>
      </c>
      <c r="P1188" s="1433">
        <v>0</v>
      </c>
      <c r="Q1188" s="1433">
        <v>0</v>
      </c>
      <c r="R1188" s="1433">
        <v>0</v>
      </c>
      <c r="S1188" s="1433">
        <v>0</v>
      </c>
      <c r="T1188" s="1433">
        <v>0</v>
      </c>
      <c r="U1188" s="1433">
        <v>0</v>
      </c>
      <c r="V1188" s="1438">
        <v>0</v>
      </c>
    </row>
    <row r="1189" spans="1:22" ht="15" x14ac:dyDescent="0.25">
      <c r="A1189" s="1298" t="s">
        <v>809</v>
      </c>
      <c r="B1189" s="1290" t="s">
        <v>895</v>
      </c>
      <c r="C1189" s="1290" t="s">
        <v>40</v>
      </c>
      <c r="D1189" s="1433">
        <v>1</v>
      </c>
      <c r="E1189" s="1433">
        <v>1</v>
      </c>
      <c r="F1189" s="1433">
        <v>1</v>
      </c>
      <c r="G1189" s="1433">
        <v>1</v>
      </c>
      <c r="H1189" s="1433">
        <v>1</v>
      </c>
      <c r="I1189" s="1433">
        <v>1</v>
      </c>
      <c r="J1189" s="1433">
        <v>1</v>
      </c>
      <c r="K1189" s="1433">
        <v>1</v>
      </c>
      <c r="L1189" s="1433">
        <v>1</v>
      </c>
      <c r="M1189" s="1433">
        <v>1</v>
      </c>
      <c r="N1189" s="1433">
        <v>0</v>
      </c>
      <c r="O1189" s="1433">
        <v>0</v>
      </c>
      <c r="P1189" s="1433">
        <v>0</v>
      </c>
      <c r="Q1189" s="1433">
        <v>0</v>
      </c>
      <c r="R1189" s="1433">
        <v>0</v>
      </c>
      <c r="S1189" s="1433">
        <v>0</v>
      </c>
      <c r="T1189" s="1433">
        <v>0</v>
      </c>
      <c r="U1189" s="1433">
        <v>0</v>
      </c>
      <c r="V1189" s="1438">
        <v>0</v>
      </c>
    </row>
    <row r="1190" spans="1:22" ht="15" x14ac:dyDescent="0.25">
      <c r="A1190" s="1298" t="s">
        <v>809</v>
      </c>
      <c r="B1190" s="1290" t="s">
        <v>895</v>
      </c>
      <c r="C1190" s="1290" t="s">
        <v>59</v>
      </c>
      <c r="D1190" s="1433">
        <v>382</v>
      </c>
      <c r="E1190" s="1433">
        <v>344</v>
      </c>
      <c r="F1190" s="1433">
        <v>329</v>
      </c>
      <c r="G1190" s="1433">
        <v>309</v>
      </c>
      <c r="H1190" s="1433">
        <v>306</v>
      </c>
      <c r="I1190" s="1433">
        <v>311</v>
      </c>
      <c r="J1190" s="1433">
        <v>305</v>
      </c>
      <c r="K1190" s="1433">
        <v>288</v>
      </c>
      <c r="L1190" s="1433">
        <v>192</v>
      </c>
      <c r="M1190" s="1433">
        <v>195</v>
      </c>
      <c r="N1190" s="1433">
        <v>0</v>
      </c>
      <c r="O1190" s="1433">
        <v>0</v>
      </c>
      <c r="P1190" s="1433">
        <v>0</v>
      </c>
      <c r="Q1190" s="1433">
        <v>0</v>
      </c>
      <c r="R1190" s="1433">
        <v>0</v>
      </c>
      <c r="S1190" s="1433">
        <v>0</v>
      </c>
      <c r="T1190" s="1433">
        <v>0</v>
      </c>
      <c r="U1190" s="1433">
        <v>0</v>
      </c>
      <c r="V1190" s="1438">
        <v>0</v>
      </c>
    </row>
    <row r="1191" spans="1:22" ht="15" x14ac:dyDescent="0.25">
      <c r="A1191" s="1298" t="s">
        <v>809</v>
      </c>
      <c r="B1191" s="1290" t="s">
        <v>895</v>
      </c>
      <c r="C1191" s="1290" t="s">
        <v>754</v>
      </c>
      <c r="D1191" s="1433">
        <v>382</v>
      </c>
      <c r="E1191" s="1433">
        <v>191</v>
      </c>
      <c r="F1191" s="1433">
        <v>170</v>
      </c>
      <c r="G1191" s="1433">
        <v>130</v>
      </c>
      <c r="H1191" s="1433">
        <v>126</v>
      </c>
      <c r="I1191" s="1433">
        <v>124</v>
      </c>
      <c r="J1191" s="1433">
        <v>112</v>
      </c>
      <c r="K1191" s="1433">
        <v>85</v>
      </c>
      <c r="L1191" s="1433">
        <v>48</v>
      </c>
      <c r="M1191" s="1433">
        <v>43</v>
      </c>
      <c r="N1191" s="1433">
        <v>0</v>
      </c>
      <c r="O1191" s="1433">
        <v>0</v>
      </c>
      <c r="P1191" s="1433">
        <v>0</v>
      </c>
      <c r="Q1191" s="1433">
        <v>0</v>
      </c>
      <c r="R1191" s="1433">
        <v>0</v>
      </c>
      <c r="S1191" s="1433">
        <v>0</v>
      </c>
      <c r="T1191" s="1433">
        <v>0</v>
      </c>
      <c r="U1191" s="1433">
        <v>0</v>
      </c>
      <c r="V1191" s="1438">
        <v>0</v>
      </c>
    </row>
    <row r="1192" spans="1:22" ht="15" x14ac:dyDescent="0.25">
      <c r="A1192" s="1298" t="s">
        <v>809</v>
      </c>
      <c r="B1192" s="1290" t="s">
        <v>896</v>
      </c>
      <c r="C1192" s="1290" t="s">
        <v>49</v>
      </c>
      <c r="D1192" s="1433">
        <v>0</v>
      </c>
      <c r="E1192" s="1433">
        <v>2</v>
      </c>
      <c r="F1192" s="1433">
        <v>12</v>
      </c>
      <c r="G1192" s="1433">
        <v>16</v>
      </c>
      <c r="H1192" s="1433">
        <v>51</v>
      </c>
      <c r="I1192" s="1433">
        <v>73</v>
      </c>
      <c r="J1192" s="1433">
        <v>100</v>
      </c>
      <c r="K1192" s="1433">
        <v>26</v>
      </c>
      <c r="L1192" s="1433">
        <v>12</v>
      </c>
      <c r="M1192" s="1433">
        <v>8</v>
      </c>
      <c r="N1192" s="1433">
        <v>11</v>
      </c>
      <c r="O1192" s="1433">
        <v>23</v>
      </c>
      <c r="P1192" s="1433">
        <v>26</v>
      </c>
      <c r="Q1192" s="1433">
        <v>30</v>
      </c>
      <c r="R1192" s="1433">
        <v>58</v>
      </c>
      <c r="S1192" s="1433">
        <v>71</v>
      </c>
      <c r="T1192" s="1433">
        <v>0</v>
      </c>
      <c r="U1192" s="1433">
        <v>0</v>
      </c>
      <c r="V1192" s="1438">
        <v>0</v>
      </c>
    </row>
    <row r="1193" spans="1:22" ht="15" x14ac:dyDescent="0.25">
      <c r="A1193" s="1298" t="s">
        <v>809</v>
      </c>
      <c r="B1193" s="1290" t="s">
        <v>896</v>
      </c>
      <c r="C1193" s="1290" t="s">
        <v>35</v>
      </c>
      <c r="D1193" s="1433">
        <v>68</v>
      </c>
      <c r="E1193" s="1433">
        <v>86</v>
      </c>
      <c r="F1193" s="1433">
        <v>95</v>
      </c>
      <c r="G1193" s="1433">
        <v>115</v>
      </c>
      <c r="H1193" s="1433">
        <v>156</v>
      </c>
      <c r="I1193" s="1433">
        <v>161</v>
      </c>
      <c r="J1193" s="1433">
        <v>159</v>
      </c>
      <c r="K1193" s="1433">
        <v>58</v>
      </c>
      <c r="L1193" s="1433">
        <v>31</v>
      </c>
      <c r="M1193" s="1433">
        <v>24</v>
      </c>
      <c r="N1193" s="1433">
        <v>46</v>
      </c>
      <c r="O1193" s="1433">
        <v>46</v>
      </c>
      <c r="P1193" s="1433">
        <v>46</v>
      </c>
      <c r="Q1193" s="1433">
        <v>51</v>
      </c>
      <c r="R1193" s="1433">
        <v>28</v>
      </c>
      <c r="S1193" s="1433">
        <v>20</v>
      </c>
      <c r="T1193" s="1433">
        <v>0</v>
      </c>
      <c r="U1193" s="1433">
        <v>0</v>
      </c>
      <c r="V1193" s="1438">
        <v>0</v>
      </c>
    </row>
    <row r="1194" spans="1:22" ht="15" x14ac:dyDescent="0.25">
      <c r="A1194" s="1298" t="s">
        <v>809</v>
      </c>
      <c r="B1194" s="1290" t="s">
        <v>896</v>
      </c>
      <c r="C1194" s="1290" t="s">
        <v>36</v>
      </c>
      <c r="D1194" s="1433">
        <v>1</v>
      </c>
      <c r="E1194" s="1433">
        <v>2</v>
      </c>
      <c r="F1194" s="1433">
        <v>7</v>
      </c>
      <c r="G1194" s="1433">
        <v>8</v>
      </c>
      <c r="H1194" s="1433">
        <v>10</v>
      </c>
      <c r="I1194" s="1433">
        <v>11</v>
      </c>
      <c r="J1194" s="1433">
        <v>10</v>
      </c>
      <c r="K1194" s="1433">
        <v>2</v>
      </c>
      <c r="L1194" s="1433">
        <v>2</v>
      </c>
      <c r="M1194" s="1433">
        <v>2</v>
      </c>
      <c r="N1194" s="1433">
        <v>2</v>
      </c>
      <c r="O1194" s="1433">
        <v>3</v>
      </c>
      <c r="P1194" s="1433">
        <v>4</v>
      </c>
      <c r="Q1194" s="1433">
        <v>4</v>
      </c>
      <c r="R1194" s="1433">
        <v>4</v>
      </c>
      <c r="S1194" s="1433">
        <v>2</v>
      </c>
      <c r="T1194" s="1433">
        <v>0</v>
      </c>
      <c r="U1194" s="1433">
        <v>0</v>
      </c>
      <c r="V1194" s="1438">
        <v>0</v>
      </c>
    </row>
    <row r="1195" spans="1:22" ht="15" x14ac:dyDescent="0.25">
      <c r="A1195" s="1298" t="s">
        <v>809</v>
      </c>
      <c r="B1195" s="1290" t="s">
        <v>896</v>
      </c>
      <c r="C1195" s="1290" t="s">
        <v>37</v>
      </c>
      <c r="D1195" s="1433">
        <v>9</v>
      </c>
      <c r="E1195" s="1433">
        <v>12</v>
      </c>
      <c r="F1195" s="1433">
        <v>13</v>
      </c>
      <c r="G1195" s="1433">
        <v>15</v>
      </c>
      <c r="H1195" s="1433">
        <v>27</v>
      </c>
      <c r="I1195" s="1433">
        <v>31</v>
      </c>
      <c r="J1195" s="1433">
        <v>32</v>
      </c>
      <c r="K1195" s="1433">
        <v>11</v>
      </c>
      <c r="L1195" s="1433">
        <v>6</v>
      </c>
      <c r="M1195" s="1433">
        <v>4</v>
      </c>
      <c r="N1195" s="1433">
        <v>9</v>
      </c>
      <c r="O1195" s="1433">
        <v>9</v>
      </c>
      <c r="P1195" s="1433">
        <v>6</v>
      </c>
      <c r="Q1195" s="1433">
        <v>9</v>
      </c>
      <c r="R1195" s="1433">
        <v>9</v>
      </c>
      <c r="S1195" s="1433">
        <v>12</v>
      </c>
      <c r="T1195" s="1433">
        <v>0</v>
      </c>
      <c r="U1195" s="1433">
        <v>0</v>
      </c>
      <c r="V1195" s="1438">
        <v>0</v>
      </c>
    </row>
    <row r="1196" spans="1:22" ht="15" x14ac:dyDescent="0.25">
      <c r="A1196" s="1298" t="s">
        <v>809</v>
      </c>
      <c r="B1196" s="1290" t="s">
        <v>896</v>
      </c>
      <c r="C1196" s="1290" t="s">
        <v>38</v>
      </c>
      <c r="D1196" s="1433">
        <v>3</v>
      </c>
      <c r="E1196" s="1433">
        <v>4</v>
      </c>
      <c r="F1196" s="1433">
        <v>4</v>
      </c>
      <c r="G1196" s="1433">
        <v>5</v>
      </c>
      <c r="H1196" s="1433">
        <v>9</v>
      </c>
      <c r="I1196" s="1433">
        <v>10</v>
      </c>
      <c r="J1196" s="1433">
        <v>9</v>
      </c>
      <c r="K1196" s="1433">
        <v>3</v>
      </c>
      <c r="L1196" s="1433">
        <v>1</v>
      </c>
      <c r="M1196" s="1433">
        <v>1</v>
      </c>
      <c r="N1196" s="1433">
        <v>1</v>
      </c>
      <c r="O1196" s="1433">
        <v>1</v>
      </c>
      <c r="P1196" s="1433">
        <v>1</v>
      </c>
      <c r="Q1196" s="1433">
        <v>1</v>
      </c>
      <c r="R1196" s="1433">
        <v>1</v>
      </c>
      <c r="S1196" s="1433">
        <v>2</v>
      </c>
      <c r="T1196" s="1433">
        <v>0</v>
      </c>
      <c r="U1196" s="1433">
        <v>0</v>
      </c>
      <c r="V1196" s="1438">
        <v>0</v>
      </c>
    </row>
    <row r="1197" spans="1:22" ht="15" x14ac:dyDescent="0.25">
      <c r="A1197" s="1298" t="s">
        <v>809</v>
      </c>
      <c r="B1197" s="1290" t="s">
        <v>896</v>
      </c>
      <c r="C1197" s="1290" t="s">
        <v>39</v>
      </c>
      <c r="D1197" s="1433">
        <v>1</v>
      </c>
      <c r="E1197" s="1433">
        <v>1</v>
      </c>
      <c r="F1197" s="1433">
        <v>1</v>
      </c>
      <c r="G1197" s="1433">
        <v>3</v>
      </c>
      <c r="H1197" s="1433">
        <v>3</v>
      </c>
      <c r="I1197" s="1433">
        <v>3</v>
      </c>
      <c r="J1197" s="1433">
        <v>3</v>
      </c>
      <c r="K1197" s="1433">
        <v>3</v>
      </c>
      <c r="L1197" s="1433">
        <v>1</v>
      </c>
      <c r="M1197" s="1433">
        <v>1</v>
      </c>
      <c r="N1197" s="1433">
        <v>2</v>
      </c>
      <c r="O1197" s="1433">
        <v>2</v>
      </c>
      <c r="P1197" s="1433">
        <v>2</v>
      </c>
      <c r="Q1197" s="1433">
        <v>2</v>
      </c>
      <c r="R1197" s="1433">
        <v>2</v>
      </c>
      <c r="S1197" s="1433">
        <v>3</v>
      </c>
      <c r="T1197" s="1433">
        <v>0</v>
      </c>
      <c r="U1197" s="1433">
        <v>0</v>
      </c>
      <c r="V1197" s="1438">
        <v>0</v>
      </c>
    </row>
    <row r="1198" spans="1:22" ht="15" x14ac:dyDescent="0.25">
      <c r="A1198" s="1298" t="s">
        <v>809</v>
      </c>
      <c r="B1198" s="1290" t="s">
        <v>896</v>
      </c>
      <c r="C1198" s="1290" t="s">
        <v>40</v>
      </c>
      <c r="D1198" s="1433">
        <v>2</v>
      </c>
      <c r="E1198" s="1433">
        <v>3</v>
      </c>
      <c r="F1198" s="1433">
        <v>3</v>
      </c>
      <c r="G1198" s="1433">
        <v>3</v>
      </c>
      <c r="H1198" s="1433">
        <v>3</v>
      </c>
      <c r="I1198" s="1433">
        <v>3</v>
      </c>
      <c r="J1198" s="1433">
        <v>2</v>
      </c>
      <c r="K1198" s="1433">
        <v>1</v>
      </c>
      <c r="L1198" s="1433">
        <v>0</v>
      </c>
      <c r="M1198" s="1433">
        <v>0</v>
      </c>
      <c r="N1198" s="1433">
        <v>1</v>
      </c>
      <c r="O1198" s="1433">
        <v>1</v>
      </c>
      <c r="P1198" s="1433">
        <v>1</v>
      </c>
      <c r="Q1198" s="1433">
        <v>2</v>
      </c>
      <c r="R1198" s="1433">
        <v>2</v>
      </c>
      <c r="S1198" s="1433">
        <v>2</v>
      </c>
      <c r="T1198" s="1433">
        <v>0</v>
      </c>
      <c r="U1198" s="1433">
        <v>0</v>
      </c>
      <c r="V1198" s="1438">
        <v>0</v>
      </c>
    </row>
    <row r="1199" spans="1:22" ht="15" x14ac:dyDescent="0.25">
      <c r="A1199" s="1298" t="s">
        <v>809</v>
      </c>
      <c r="B1199" s="1290" t="s">
        <v>896</v>
      </c>
      <c r="C1199" s="1290" t="s">
        <v>59</v>
      </c>
      <c r="D1199" s="1433">
        <v>84</v>
      </c>
      <c r="E1199" s="1433">
        <v>110</v>
      </c>
      <c r="F1199" s="1433">
        <v>135</v>
      </c>
      <c r="G1199" s="1433">
        <v>165</v>
      </c>
      <c r="H1199" s="1433">
        <v>259</v>
      </c>
      <c r="I1199" s="1433">
        <v>292</v>
      </c>
      <c r="J1199" s="1433">
        <v>315</v>
      </c>
      <c r="K1199" s="1433">
        <v>104</v>
      </c>
      <c r="L1199" s="1433">
        <v>53</v>
      </c>
      <c r="M1199" s="1433">
        <v>40</v>
      </c>
      <c r="N1199" s="1433">
        <v>72</v>
      </c>
      <c r="O1199" s="1433">
        <v>85</v>
      </c>
      <c r="P1199" s="1433">
        <v>86</v>
      </c>
      <c r="Q1199" s="1433">
        <v>99</v>
      </c>
      <c r="R1199" s="1433">
        <v>104</v>
      </c>
      <c r="S1199" s="1433">
        <v>112</v>
      </c>
      <c r="T1199" s="1433">
        <v>0</v>
      </c>
      <c r="U1199" s="1433">
        <v>0</v>
      </c>
      <c r="V1199" s="1438">
        <v>0</v>
      </c>
    </row>
    <row r="1200" spans="1:22" ht="15" x14ac:dyDescent="0.25">
      <c r="A1200" s="1298" t="s">
        <v>809</v>
      </c>
      <c r="B1200" s="1290" t="s">
        <v>896</v>
      </c>
      <c r="C1200" s="1290" t="s">
        <v>754</v>
      </c>
      <c r="D1200" s="1433">
        <v>84</v>
      </c>
      <c r="E1200" s="1433">
        <v>108</v>
      </c>
      <c r="F1200" s="1433">
        <v>123</v>
      </c>
      <c r="G1200" s="1433">
        <v>149</v>
      </c>
      <c r="H1200" s="1433">
        <v>208</v>
      </c>
      <c r="I1200" s="1433">
        <v>219</v>
      </c>
      <c r="J1200" s="1433">
        <v>215</v>
      </c>
      <c r="K1200" s="1433">
        <v>78</v>
      </c>
      <c r="L1200" s="1433">
        <v>41</v>
      </c>
      <c r="M1200" s="1433">
        <v>32</v>
      </c>
      <c r="N1200" s="1433">
        <v>61</v>
      </c>
      <c r="O1200" s="1433">
        <v>62</v>
      </c>
      <c r="P1200" s="1433">
        <v>60</v>
      </c>
      <c r="Q1200" s="1433">
        <v>69</v>
      </c>
      <c r="R1200" s="1433">
        <v>46</v>
      </c>
      <c r="S1200" s="1433">
        <v>41</v>
      </c>
      <c r="T1200" s="1433">
        <v>0</v>
      </c>
      <c r="U1200" s="1433">
        <v>0</v>
      </c>
      <c r="V1200" s="1438">
        <v>0</v>
      </c>
    </row>
    <row r="1201" spans="1:22" ht="15" x14ac:dyDescent="0.25">
      <c r="A1201" s="1298" t="s">
        <v>809</v>
      </c>
      <c r="B1201" s="1290" t="s">
        <v>897</v>
      </c>
      <c r="C1201" s="1290" t="s">
        <v>49</v>
      </c>
      <c r="D1201" s="1433">
        <v>0</v>
      </c>
      <c r="E1201" s="1433">
        <v>96</v>
      </c>
      <c r="F1201" s="1433">
        <v>100</v>
      </c>
      <c r="G1201" s="1433">
        <v>114</v>
      </c>
      <c r="H1201" s="1433">
        <v>118</v>
      </c>
      <c r="I1201" s="1433">
        <v>129</v>
      </c>
      <c r="J1201" s="1433">
        <v>146</v>
      </c>
      <c r="K1201" s="1433">
        <v>168</v>
      </c>
      <c r="L1201" s="1433">
        <v>173</v>
      </c>
      <c r="M1201" s="1433">
        <v>0</v>
      </c>
      <c r="N1201" s="1433">
        <v>0</v>
      </c>
      <c r="O1201" s="1433">
        <v>0</v>
      </c>
      <c r="P1201" s="1433">
        <v>0</v>
      </c>
      <c r="Q1201" s="1433">
        <v>0</v>
      </c>
      <c r="R1201" s="1433">
        <v>0</v>
      </c>
      <c r="S1201" s="1433">
        <v>0</v>
      </c>
      <c r="T1201" s="1433">
        <v>0</v>
      </c>
      <c r="U1201" s="1433">
        <v>0</v>
      </c>
      <c r="V1201" s="1438">
        <v>0</v>
      </c>
    </row>
    <row r="1202" spans="1:22" ht="15" x14ac:dyDescent="0.25">
      <c r="A1202" s="1298" t="s">
        <v>809</v>
      </c>
      <c r="B1202" s="1290" t="s">
        <v>897</v>
      </c>
      <c r="C1202" s="1290" t="s">
        <v>35</v>
      </c>
      <c r="D1202" s="1433">
        <v>180</v>
      </c>
      <c r="E1202" s="1433">
        <v>71</v>
      </c>
      <c r="F1202" s="1433">
        <v>74</v>
      </c>
      <c r="G1202" s="1433">
        <v>74</v>
      </c>
      <c r="H1202" s="1433">
        <v>74</v>
      </c>
      <c r="I1202" s="1433">
        <v>87</v>
      </c>
      <c r="J1202" s="1433">
        <v>77</v>
      </c>
      <c r="K1202" s="1433">
        <v>69</v>
      </c>
      <c r="L1202" s="1433">
        <v>71</v>
      </c>
      <c r="M1202" s="1433">
        <v>0</v>
      </c>
      <c r="N1202" s="1433">
        <v>0</v>
      </c>
      <c r="O1202" s="1433">
        <v>0</v>
      </c>
      <c r="P1202" s="1433">
        <v>0</v>
      </c>
      <c r="Q1202" s="1433">
        <v>0</v>
      </c>
      <c r="R1202" s="1433">
        <v>0</v>
      </c>
      <c r="S1202" s="1433">
        <v>0</v>
      </c>
      <c r="T1202" s="1433">
        <v>0</v>
      </c>
      <c r="U1202" s="1433">
        <v>0</v>
      </c>
      <c r="V1202" s="1438">
        <v>0</v>
      </c>
    </row>
    <row r="1203" spans="1:22" ht="15" x14ac:dyDescent="0.25">
      <c r="A1203" s="1298" t="s">
        <v>809</v>
      </c>
      <c r="B1203" s="1290" t="s">
        <v>897</v>
      </c>
      <c r="C1203" s="1290" t="s">
        <v>36</v>
      </c>
      <c r="D1203" s="1433">
        <v>12</v>
      </c>
      <c r="E1203" s="1433">
        <v>10</v>
      </c>
      <c r="F1203" s="1433">
        <v>9</v>
      </c>
      <c r="G1203" s="1433">
        <v>9</v>
      </c>
      <c r="H1203" s="1433">
        <v>6</v>
      </c>
      <c r="I1203" s="1433">
        <v>7</v>
      </c>
      <c r="J1203" s="1433">
        <v>6</v>
      </c>
      <c r="K1203" s="1433">
        <v>6</v>
      </c>
      <c r="L1203" s="1433">
        <v>7</v>
      </c>
      <c r="M1203" s="1433">
        <v>0</v>
      </c>
      <c r="N1203" s="1433">
        <v>0</v>
      </c>
      <c r="O1203" s="1433">
        <v>0</v>
      </c>
      <c r="P1203" s="1433">
        <v>0</v>
      </c>
      <c r="Q1203" s="1433">
        <v>0</v>
      </c>
      <c r="R1203" s="1433">
        <v>0</v>
      </c>
      <c r="S1203" s="1433">
        <v>0</v>
      </c>
      <c r="T1203" s="1433">
        <v>0</v>
      </c>
      <c r="U1203" s="1433">
        <v>0</v>
      </c>
      <c r="V1203" s="1438">
        <v>0</v>
      </c>
    </row>
    <row r="1204" spans="1:22" ht="15" x14ac:dyDescent="0.25">
      <c r="A1204" s="1298" t="s">
        <v>809</v>
      </c>
      <c r="B1204" s="1290" t="s">
        <v>897</v>
      </c>
      <c r="C1204" s="1290" t="s">
        <v>37</v>
      </c>
      <c r="D1204" s="1433">
        <v>12</v>
      </c>
      <c r="E1204" s="1433">
        <v>16</v>
      </c>
      <c r="F1204" s="1433">
        <v>17</v>
      </c>
      <c r="G1204" s="1433">
        <v>15</v>
      </c>
      <c r="H1204" s="1433">
        <v>17</v>
      </c>
      <c r="I1204" s="1433">
        <v>16</v>
      </c>
      <c r="J1204" s="1433">
        <v>14</v>
      </c>
      <c r="K1204" s="1433">
        <v>14</v>
      </c>
      <c r="L1204" s="1433">
        <v>10</v>
      </c>
      <c r="M1204" s="1433">
        <v>0</v>
      </c>
      <c r="N1204" s="1433">
        <v>0</v>
      </c>
      <c r="O1204" s="1433">
        <v>0</v>
      </c>
      <c r="P1204" s="1433">
        <v>0</v>
      </c>
      <c r="Q1204" s="1433">
        <v>0</v>
      </c>
      <c r="R1204" s="1433">
        <v>0</v>
      </c>
      <c r="S1204" s="1433">
        <v>0</v>
      </c>
      <c r="T1204" s="1433">
        <v>0</v>
      </c>
      <c r="U1204" s="1433">
        <v>0</v>
      </c>
      <c r="V1204" s="1438">
        <v>0</v>
      </c>
    </row>
    <row r="1205" spans="1:22" ht="15" x14ac:dyDescent="0.25">
      <c r="A1205" s="1298" t="s">
        <v>809</v>
      </c>
      <c r="B1205" s="1290" t="s">
        <v>897</v>
      </c>
      <c r="C1205" s="1290" t="s">
        <v>38</v>
      </c>
      <c r="D1205" s="1433">
        <v>5</v>
      </c>
      <c r="E1205" s="1433">
        <v>4</v>
      </c>
      <c r="F1205" s="1433">
        <v>3</v>
      </c>
      <c r="G1205" s="1433">
        <v>4</v>
      </c>
      <c r="H1205" s="1433">
        <v>4</v>
      </c>
      <c r="I1205" s="1433">
        <v>4</v>
      </c>
      <c r="J1205" s="1433">
        <v>3</v>
      </c>
      <c r="K1205" s="1433">
        <v>4</v>
      </c>
      <c r="L1205" s="1433">
        <v>3</v>
      </c>
      <c r="M1205" s="1433">
        <v>0</v>
      </c>
      <c r="N1205" s="1433">
        <v>0</v>
      </c>
      <c r="O1205" s="1433">
        <v>0</v>
      </c>
      <c r="P1205" s="1433">
        <v>0</v>
      </c>
      <c r="Q1205" s="1433">
        <v>0</v>
      </c>
      <c r="R1205" s="1433">
        <v>0</v>
      </c>
      <c r="S1205" s="1433">
        <v>0</v>
      </c>
      <c r="T1205" s="1433">
        <v>0</v>
      </c>
      <c r="U1205" s="1433">
        <v>0</v>
      </c>
      <c r="V1205" s="1438">
        <v>0</v>
      </c>
    </row>
    <row r="1206" spans="1:22" ht="15" x14ac:dyDescent="0.25">
      <c r="A1206" s="1298" t="s">
        <v>809</v>
      </c>
      <c r="B1206" s="1290" t="s">
        <v>897</v>
      </c>
      <c r="C1206" s="1290" t="s">
        <v>39</v>
      </c>
      <c r="D1206" s="1433">
        <v>1</v>
      </c>
      <c r="E1206" s="1433">
        <v>1</v>
      </c>
      <c r="F1206" s="1433">
        <v>2</v>
      </c>
      <c r="G1206" s="1433">
        <v>1</v>
      </c>
      <c r="H1206" s="1433">
        <v>1</v>
      </c>
      <c r="I1206" s="1433">
        <v>1</v>
      </c>
      <c r="J1206" s="1433">
        <v>2</v>
      </c>
      <c r="K1206" s="1433">
        <v>2</v>
      </c>
      <c r="L1206" s="1433">
        <v>2</v>
      </c>
      <c r="M1206" s="1433">
        <v>0</v>
      </c>
      <c r="N1206" s="1433">
        <v>0</v>
      </c>
      <c r="O1206" s="1433">
        <v>0</v>
      </c>
      <c r="P1206" s="1433">
        <v>0</v>
      </c>
      <c r="Q1206" s="1433">
        <v>0</v>
      </c>
      <c r="R1206" s="1433">
        <v>0</v>
      </c>
      <c r="S1206" s="1433">
        <v>0</v>
      </c>
      <c r="T1206" s="1433">
        <v>0</v>
      </c>
      <c r="U1206" s="1433">
        <v>0</v>
      </c>
      <c r="V1206" s="1438">
        <v>0</v>
      </c>
    </row>
    <row r="1207" spans="1:22" ht="15" x14ac:dyDescent="0.25">
      <c r="A1207" s="1298" t="s">
        <v>809</v>
      </c>
      <c r="B1207" s="1290" t="s">
        <v>897</v>
      </c>
      <c r="C1207" s="1290" t="s">
        <v>40</v>
      </c>
      <c r="D1207" s="1433">
        <v>1</v>
      </c>
      <c r="E1207" s="1433">
        <v>1</v>
      </c>
      <c r="F1207" s="1433">
        <v>1</v>
      </c>
      <c r="G1207" s="1433">
        <v>2</v>
      </c>
      <c r="H1207" s="1433">
        <v>2</v>
      </c>
      <c r="I1207" s="1433">
        <v>2</v>
      </c>
      <c r="J1207" s="1433">
        <v>1</v>
      </c>
      <c r="K1207" s="1433">
        <v>1</v>
      </c>
      <c r="L1207" s="1433">
        <v>0</v>
      </c>
      <c r="M1207" s="1433">
        <v>0</v>
      </c>
      <c r="N1207" s="1433">
        <v>0</v>
      </c>
      <c r="O1207" s="1433">
        <v>0</v>
      </c>
      <c r="P1207" s="1433">
        <v>0</v>
      </c>
      <c r="Q1207" s="1433">
        <v>0</v>
      </c>
      <c r="R1207" s="1433">
        <v>0</v>
      </c>
      <c r="S1207" s="1433">
        <v>0</v>
      </c>
      <c r="T1207" s="1433">
        <v>0</v>
      </c>
      <c r="U1207" s="1433">
        <v>0</v>
      </c>
      <c r="V1207" s="1438">
        <v>0</v>
      </c>
    </row>
    <row r="1208" spans="1:22" ht="15" x14ac:dyDescent="0.25">
      <c r="A1208" s="1298" t="s">
        <v>809</v>
      </c>
      <c r="B1208" s="1290" t="s">
        <v>897</v>
      </c>
      <c r="C1208" s="1290" t="s">
        <v>59</v>
      </c>
      <c r="D1208" s="1433">
        <v>211</v>
      </c>
      <c r="E1208" s="1433">
        <v>199</v>
      </c>
      <c r="F1208" s="1433">
        <v>206</v>
      </c>
      <c r="G1208" s="1433">
        <v>219</v>
      </c>
      <c r="H1208" s="1433">
        <v>222</v>
      </c>
      <c r="I1208" s="1433">
        <v>246</v>
      </c>
      <c r="J1208" s="1433">
        <v>249</v>
      </c>
      <c r="K1208" s="1433">
        <v>264</v>
      </c>
      <c r="L1208" s="1433">
        <v>266</v>
      </c>
      <c r="M1208" s="1433">
        <v>0</v>
      </c>
      <c r="N1208" s="1433">
        <v>0</v>
      </c>
      <c r="O1208" s="1433">
        <v>0</v>
      </c>
      <c r="P1208" s="1433">
        <v>0</v>
      </c>
      <c r="Q1208" s="1433">
        <v>0</v>
      </c>
      <c r="R1208" s="1433">
        <v>0</v>
      </c>
      <c r="S1208" s="1433">
        <v>0</v>
      </c>
      <c r="T1208" s="1433">
        <v>0</v>
      </c>
      <c r="U1208" s="1433">
        <v>0</v>
      </c>
      <c r="V1208" s="1438">
        <v>0</v>
      </c>
    </row>
    <row r="1209" spans="1:22" ht="15" x14ac:dyDescent="0.25">
      <c r="A1209" s="1298" t="s">
        <v>809</v>
      </c>
      <c r="B1209" s="1290" t="s">
        <v>897</v>
      </c>
      <c r="C1209" s="1290" t="s">
        <v>754</v>
      </c>
      <c r="D1209" s="1433">
        <v>211</v>
      </c>
      <c r="E1209" s="1433">
        <v>103</v>
      </c>
      <c r="F1209" s="1433">
        <v>106</v>
      </c>
      <c r="G1209" s="1433">
        <v>105</v>
      </c>
      <c r="H1209" s="1433">
        <v>104</v>
      </c>
      <c r="I1209" s="1433">
        <v>117</v>
      </c>
      <c r="J1209" s="1433">
        <v>103</v>
      </c>
      <c r="K1209" s="1433">
        <v>96</v>
      </c>
      <c r="L1209" s="1433">
        <v>93</v>
      </c>
      <c r="M1209" s="1433">
        <v>0</v>
      </c>
      <c r="N1209" s="1433">
        <v>0</v>
      </c>
      <c r="O1209" s="1433">
        <v>0</v>
      </c>
      <c r="P1209" s="1433">
        <v>0</v>
      </c>
      <c r="Q1209" s="1433">
        <v>0</v>
      </c>
      <c r="R1209" s="1433">
        <v>0</v>
      </c>
      <c r="S1209" s="1433">
        <v>0</v>
      </c>
      <c r="T1209" s="1433">
        <v>0</v>
      </c>
      <c r="U1209" s="1433">
        <v>0</v>
      </c>
      <c r="V1209" s="1438">
        <v>0</v>
      </c>
    </row>
    <row r="1210" spans="1:22" ht="15" x14ac:dyDescent="0.25">
      <c r="A1210" s="1298" t="s">
        <v>809</v>
      </c>
      <c r="B1210" s="1290" t="s">
        <v>898</v>
      </c>
      <c r="C1210" s="1290" t="s">
        <v>49</v>
      </c>
      <c r="D1210" s="1433">
        <v>0</v>
      </c>
      <c r="E1210" s="1433">
        <v>189</v>
      </c>
      <c r="F1210" s="1433">
        <v>202</v>
      </c>
      <c r="G1210" s="1433">
        <v>61</v>
      </c>
      <c r="H1210" s="1433">
        <v>66</v>
      </c>
      <c r="I1210" s="1433">
        <v>88</v>
      </c>
      <c r="J1210" s="1433">
        <v>131</v>
      </c>
      <c r="K1210" s="1433">
        <v>62</v>
      </c>
      <c r="L1210" s="1433">
        <v>0</v>
      </c>
      <c r="M1210" s="1433">
        <v>0</v>
      </c>
      <c r="N1210" s="1433">
        <v>0</v>
      </c>
      <c r="O1210" s="1433">
        <v>0</v>
      </c>
      <c r="P1210" s="1433">
        <v>0</v>
      </c>
      <c r="Q1210" s="1433">
        <v>0</v>
      </c>
      <c r="R1210" s="1433">
        <v>0</v>
      </c>
      <c r="S1210" s="1433">
        <v>0</v>
      </c>
      <c r="T1210" s="1433">
        <v>0</v>
      </c>
      <c r="U1210" s="1433">
        <v>0</v>
      </c>
      <c r="V1210" s="1438">
        <v>0</v>
      </c>
    </row>
    <row r="1211" spans="1:22" ht="15" x14ac:dyDescent="0.25">
      <c r="A1211" s="1298" t="s">
        <v>809</v>
      </c>
      <c r="B1211" s="1290" t="s">
        <v>898</v>
      </c>
      <c r="C1211" s="1290" t="s">
        <v>35</v>
      </c>
      <c r="D1211" s="1433">
        <v>505</v>
      </c>
      <c r="E1211" s="1433">
        <v>260</v>
      </c>
      <c r="F1211" s="1433">
        <v>298</v>
      </c>
      <c r="G1211" s="1433">
        <v>140</v>
      </c>
      <c r="H1211" s="1433">
        <v>130</v>
      </c>
      <c r="I1211" s="1433">
        <v>164</v>
      </c>
      <c r="J1211" s="1433">
        <v>148</v>
      </c>
      <c r="K1211" s="1433">
        <v>86</v>
      </c>
      <c r="L1211" s="1433">
        <v>0</v>
      </c>
      <c r="M1211" s="1433">
        <v>0</v>
      </c>
      <c r="N1211" s="1433">
        <v>0</v>
      </c>
      <c r="O1211" s="1433">
        <v>0</v>
      </c>
      <c r="P1211" s="1433">
        <v>0</v>
      </c>
      <c r="Q1211" s="1433">
        <v>0</v>
      </c>
      <c r="R1211" s="1433">
        <v>0</v>
      </c>
      <c r="S1211" s="1433">
        <v>0</v>
      </c>
      <c r="T1211" s="1433">
        <v>0</v>
      </c>
      <c r="U1211" s="1433">
        <v>0</v>
      </c>
      <c r="V1211" s="1438">
        <v>0</v>
      </c>
    </row>
    <row r="1212" spans="1:22" ht="15" x14ac:dyDescent="0.25">
      <c r="A1212" s="1298" t="s">
        <v>809</v>
      </c>
      <c r="B1212" s="1290" t="s">
        <v>898</v>
      </c>
      <c r="C1212" s="1290" t="s">
        <v>36</v>
      </c>
      <c r="D1212" s="1433">
        <v>24</v>
      </c>
      <c r="E1212" s="1433">
        <v>18</v>
      </c>
      <c r="F1212" s="1433">
        <v>18</v>
      </c>
      <c r="G1212" s="1433">
        <v>3</v>
      </c>
      <c r="H1212" s="1433">
        <v>9</v>
      </c>
      <c r="I1212" s="1433">
        <v>10</v>
      </c>
      <c r="J1212" s="1433">
        <v>13</v>
      </c>
      <c r="K1212" s="1433">
        <v>12</v>
      </c>
      <c r="L1212" s="1433">
        <v>0</v>
      </c>
      <c r="M1212" s="1433">
        <v>0</v>
      </c>
      <c r="N1212" s="1433">
        <v>0</v>
      </c>
      <c r="O1212" s="1433">
        <v>0</v>
      </c>
      <c r="P1212" s="1433">
        <v>0</v>
      </c>
      <c r="Q1212" s="1433">
        <v>0</v>
      </c>
      <c r="R1212" s="1433">
        <v>0</v>
      </c>
      <c r="S1212" s="1433">
        <v>0</v>
      </c>
      <c r="T1212" s="1433">
        <v>0</v>
      </c>
      <c r="U1212" s="1433">
        <v>0</v>
      </c>
      <c r="V1212" s="1438">
        <v>0</v>
      </c>
    </row>
    <row r="1213" spans="1:22" ht="15" x14ac:dyDescent="0.25">
      <c r="A1213" s="1298" t="s">
        <v>809</v>
      </c>
      <c r="B1213" s="1290" t="s">
        <v>898</v>
      </c>
      <c r="C1213" s="1290" t="s">
        <v>37</v>
      </c>
      <c r="D1213" s="1433">
        <v>60</v>
      </c>
      <c r="E1213" s="1433">
        <v>62</v>
      </c>
      <c r="F1213" s="1433">
        <v>67</v>
      </c>
      <c r="G1213" s="1433">
        <v>22</v>
      </c>
      <c r="H1213" s="1433">
        <v>23</v>
      </c>
      <c r="I1213" s="1433">
        <v>23</v>
      </c>
      <c r="J1213" s="1433">
        <v>24</v>
      </c>
      <c r="K1213" s="1433">
        <v>12</v>
      </c>
      <c r="L1213" s="1433">
        <v>0</v>
      </c>
      <c r="M1213" s="1433">
        <v>0</v>
      </c>
      <c r="N1213" s="1433">
        <v>0</v>
      </c>
      <c r="O1213" s="1433">
        <v>0</v>
      </c>
      <c r="P1213" s="1433">
        <v>0</v>
      </c>
      <c r="Q1213" s="1433">
        <v>0</v>
      </c>
      <c r="R1213" s="1433">
        <v>0</v>
      </c>
      <c r="S1213" s="1433">
        <v>0</v>
      </c>
      <c r="T1213" s="1433">
        <v>0</v>
      </c>
      <c r="U1213" s="1433">
        <v>0</v>
      </c>
      <c r="V1213" s="1438">
        <v>0</v>
      </c>
    </row>
    <row r="1214" spans="1:22" ht="15" x14ac:dyDescent="0.25">
      <c r="A1214" s="1298" t="s">
        <v>809</v>
      </c>
      <c r="B1214" s="1290" t="s">
        <v>898</v>
      </c>
      <c r="C1214" s="1290" t="s">
        <v>38</v>
      </c>
      <c r="D1214" s="1433">
        <v>25</v>
      </c>
      <c r="E1214" s="1433">
        <v>23</v>
      </c>
      <c r="F1214" s="1433">
        <v>22</v>
      </c>
      <c r="G1214" s="1433">
        <v>6</v>
      </c>
      <c r="H1214" s="1433">
        <v>6</v>
      </c>
      <c r="I1214" s="1433">
        <v>6</v>
      </c>
      <c r="J1214" s="1433">
        <v>4</v>
      </c>
      <c r="K1214" s="1433">
        <v>3</v>
      </c>
      <c r="L1214" s="1433">
        <v>0</v>
      </c>
      <c r="M1214" s="1433">
        <v>0</v>
      </c>
      <c r="N1214" s="1433">
        <v>0</v>
      </c>
      <c r="O1214" s="1433">
        <v>0</v>
      </c>
      <c r="P1214" s="1433">
        <v>0</v>
      </c>
      <c r="Q1214" s="1433">
        <v>0</v>
      </c>
      <c r="R1214" s="1433">
        <v>0</v>
      </c>
      <c r="S1214" s="1433">
        <v>0</v>
      </c>
      <c r="T1214" s="1433">
        <v>0</v>
      </c>
      <c r="U1214" s="1433">
        <v>0</v>
      </c>
      <c r="V1214" s="1438">
        <v>0</v>
      </c>
    </row>
    <row r="1215" spans="1:22" ht="15" x14ac:dyDescent="0.25">
      <c r="A1215" s="1298" t="s">
        <v>809</v>
      </c>
      <c r="B1215" s="1290" t="s">
        <v>898</v>
      </c>
      <c r="C1215" s="1290" t="s">
        <v>39</v>
      </c>
      <c r="D1215" s="1433">
        <v>8</v>
      </c>
      <c r="E1215" s="1433">
        <v>9</v>
      </c>
      <c r="F1215" s="1433">
        <v>9</v>
      </c>
      <c r="G1215" s="1433">
        <v>5</v>
      </c>
      <c r="H1215" s="1433">
        <v>5</v>
      </c>
      <c r="I1215" s="1433">
        <v>5</v>
      </c>
      <c r="J1215" s="1433">
        <v>5</v>
      </c>
      <c r="K1215" s="1433">
        <v>3</v>
      </c>
      <c r="L1215" s="1433">
        <v>0</v>
      </c>
      <c r="M1215" s="1433">
        <v>0</v>
      </c>
      <c r="N1215" s="1433">
        <v>0</v>
      </c>
      <c r="O1215" s="1433">
        <v>0</v>
      </c>
      <c r="P1215" s="1433">
        <v>0</v>
      </c>
      <c r="Q1215" s="1433">
        <v>0</v>
      </c>
      <c r="R1215" s="1433">
        <v>0</v>
      </c>
      <c r="S1215" s="1433">
        <v>0</v>
      </c>
      <c r="T1215" s="1433">
        <v>0</v>
      </c>
      <c r="U1215" s="1433">
        <v>0</v>
      </c>
      <c r="V1215" s="1438">
        <v>0</v>
      </c>
    </row>
    <row r="1216" spans="1:22" ht="15" x14ac:dyDescent="0.25">
      <c r="A1216" s="1298" t="s">
        <v>809</v>
      </c>
      <c r="B1216" s="1290" t="s">
        <v>898</v>
      </c>
      <c r="C1216" s="1290" t="s">
        <v>40</v>
      </c>
      <c r="D1216" s="1433">
        <v>2</v>
      </c>
      <c r="E1216" s="1433">
        <v>2</v>
      </c>
      <c r="F1216" s="1433">
        <v>2</v>
      </c>
      <c r="G1216" s="1433">
        <v>1</v>
      </c>
      <c r="H1216" s="1433">
        <v>2</v>
      </c>
      <c r="I1216" s="1433">
        <v>2</v>
      </c>
      <c r="J1216" s="1433">
        <v>1</v>
      </c>
      <c r="K1216" s="1433">
        <v>1</v>
      </c>
      <c r="L1216" s="1433">
        <v>0</v>
      </c>
      <c r="M1216" s="1433">
        <v>0</v>
      </c>
      <c r="N1216" s="1433">
        <v>0</v>
      </c>
      <c r="O1216" s="1433">
        <v>0</v>
      </c>
      <c r="P1216" s="1433">
        <v>0</v>
      </c>
      <c r="Q1216" s="1433">
        <v>0</v>
      </c>
      <c r="R1216" s="1433">
        <v>0</v>
      </c>
      <c r="S1216" s="1433">
        <v>0</v>
      </c>
      <c r="T1216" s="1433">
        <v>0</v>
      </c>
      <c r="U1216" s="1433">
        <v>0</v>
      </c>
      <c r="V1216" s="1438">
        <v>0</v>
      </c>
    </row>
    <row r="1217" spans="1:22" ht="15" x14ac:dyDescent="0.25">
      <c r="A1217" s="1298" t="s">
        <v>809</v>
      </c>
      <c r="B1217" s="1290" t="s">
        <v>898</v>
      </c>
      <c r="C1217" s="1290" t="s">
        <v>59</v>
      </c>
      <c r="D1217" s="1433">
        <v>624</v>
      </c>
      <c r="E1217" s="1433">
        <v>563</v>
      </c>
      <c r="F1217" s="1433">
        <v>618</v>
      </c>
      <c r="G1217" s="1433">
        <v>238</v>
      </c>
      <c r="H1217" s="1433">
        <v>241</v>
      </c>
      <c r="I1217" s="1433">
        <v>298</v>
      </c>
      <c r="J1217" s="1433">
        <v>326</v>
      </c>
      <c r="K1217" s="1433">
        <v>179</v>
      </c>
      <c r="L1217" s="1433">
        <v>0</v>
      </c>
      <c r="M1217" s="1433">
        <v>0</v>
      </c>
      <c r="N1217" s="1433">
        <v>0</v>
      </c>
      <c r="O1217" s="1433">
        <v>0</v>
      </c>
      <c r="P1217" s="1433">
        <v>0</v>
      </c>
      <c r="Q1217" s="1433">
        <v>0</v>
      </c>
      <c r="R1217" s="1433">
        <v>0</v>
      </c>
      <c r="S1217" s="1433">
        <v>0</v>
      </c>
      <c r="T1217" s="1433">
        <v>0</v>
      </c>
      <c r="U1217" s="1433">
        <v>0</v>
      </c>
      <c r="V1217" s="1438">
        <v>0</v>
      </c>
    </row>
    <row r="1218" spans="1:22" ht="15" x14ac:dyDescent="0.25">
      <c r="A1218" s="1298" t="s">
        <v>809</v>
      </c>
      <c r="B1218" s="1290" t="s">
        <v>898</v>
      </c>
      <c r="C1218" s="1290" t="s">
        <v>754</v>
      </c>
      <c r="D1218" s="1433">
        <v>624</v>
      </c>
      <c r="E1218" s="1433">
        <v>374</v>
      </c>
      <c r="F1218" s="1433">
        <v>416</v>
      </c>
      <c r="G1218" s="1433">
        <v>177</v>
      </c>
      <c r="H1218" s="1433">
        <v>175</v>
      </c>
      <c r="I1218" s="1433">
        <v>210</v>
      </c>
      <c r="J1218" s="1433">
        <v>195</v>
      </c>
      <c r="K1218" s="1433">
        <v>117</v>
      </c>
      <c r="L1218" s="1433">
        <v>0</v>
      </c>
      <c r="M1218" s="1433">
        <v>0</v>
      </c>
      <c r="N1218" s="1433">
        <v>0</v>
      </c>
      <c r="O1218" s="1433">
        <v>0</v>
      </c>
      <c r="P1218" s="1433">
        <v>0</v>
      </c>
      <c r="Q1218" s="1433">
        <v>0</v>
      </c>
      <c r="R1218" s="1433">
        <v>0</v>
      </c>
      <c r="S1218" s="1433">
        <v>0</v>
      </c>
      <c r="T1218" s="1433">
        <v>0</v>
      </c>
      <c r="U1218" s="1433">
        <v>0</v>
      </c>
      <c r="V1218" s="1438">
        <v>0</v>
      </c>
    </row>
    <row r="1219" spans="1:22" ht="15" x14ac:dyDescent="0.25">
      <c r="A1219" s="1298" t="s">
        <v>809</v>
      </c>
      <c r="B1219" s="1290" t="s">
        <v>899</v>
      </c>
      <c r="C1219" s="1290" t="s">
        <v>49</v>
      </c>
      <c r="D1219" s="1433">
        <v>0</v>
      </c>
      <c r="E1219" s="1433">
        <v>70</v>
      </c>
      <c r="F1219" s="1433">
        <v>0</v>
      </c>
      <c r="G1219" s="1433">
        <v>0</v>
      </c>
      <c r="H1219" s="1433">
        <v>0</v>
      </c>
      <c r="I1219" s="1433">
        <v>0</v>
      </c>
      <c r="J1219" s="1433">
        <v>0</v>
      </c>
      <c r="K1219" s="1433">
        <v>0</v>
      </c>
      <c r="L1219" s="1433">
        <v>0</v>
      </c>
      <c r="M1219" s="1433">
        <v>0</v>
      </c>
      <c r="N1219" s="1433">
        <v>0</v>
      </c>
      <c r="O1219" s="1433">
        <v>119</v>
      </c>
      <c r="P1219" s="1433">
        <v>121</v>
      </c>
      <c r="Q1219" s="1433">
        <v>114</v>
      </c>
      <c r="R1219" s="1433">
        <v>110</v>
      </c>
      <c r="S1219" s="1433">
        <v>110</v>
      </c>
      <c r="T1219" s="1433">
        <v>105</v>
      </c>
      <c r="U1219" s="1433">
        <v>100</v>
      </c>
      <c r="V1219" s="1438">
        <v>99</v>
      </c>
    </row>
    <row r="1220" spans="1:22" ht="15" x14ac:dyDescent="0.25">
      <c r="A1220" s="1298" t="s">
        <v>809</v>
      </c>
      <c r="B1220" s="1290" t="s">
        <v>899</v>
      </c>
      <c r="C1220" s="1290" t="s">
        <v>35</v>
      </c>
      <c r="D1220" s="1433">
        <v>142</v>
      </c>
      <c r="E1220" s="1433">
        <v>42</v>
      </c>
      <c r="F1220" s="1433">
        <v>4</v>
      </c>
      <c r="G1220" s="1433">
        <v>62</v>
      </c>
      <c r="H1220" s="1433">
        <v>75</v>
      </c>
      <c r="I1220" s="1433">
        <v>0</v>
      </c>
      <c r="J1220" s="1433">
        <v>0</v>
      </c>
      <c r="K1220" s="1433">
        <v>0</v>
      </c>
      <c r="L1220" s="1433">
        <v>0</v>
      </c>
      <c r="M1220" s="1433">
        <v>0</v>
      </c>
      <c r="N1220" s="1433">
        <v>0</v>
      </c>
      <c r="O1220" s="1433">
        <v>5</v>
      </c>
      <c r="P1220" s="1433">
        <v>7</v>
      </c>
      <c r="Q1220" s="1433">
        <v>4</v>
      </c>
      <c r="R1220" s="1433">
        <v>4</v>
      </c>
      <c r="S1220" s="1433">
        <v>0</v>
      </c>
      <c r="T1220" s="1433">
        <v>0</v>
      </c>
      <c r="U1220" s="1433">
        <v>0</v>
      </c>
      <c r="V1220" s="1438">
        <v>1</v>
      </c>
    </row>
    <row r="1221" spans="1:22" ht="15" x14ac:dyDescent="0.25">
      <c r="A1221" s="1298" t="s">
        <v>809</v>
      </c>
      <c r="B1221" s="1290" t="s">
        <v>899</v>
      </c>
      <c r="C1221" s="1290" t="s">
        <v>36</v>
      </c>
      <c r="D1221" s="1433">
        <v>7</v>
      </c>
      <c r="E1221" s="1433">
        <v>5</v>
      </c>
      <c r="F1221" s="1433">
        <v>0</v>
      </c>
      <c r="G1221" s="1433">
        <v>0</v>
      </c>
      <c r="H1221" s="1433">
        <v>2</v>
      </c>
      <c r="I1221" s="1433">
        <v>0</v>
      </c>
      <c r="J1221" s="1433">
        <v>0</v>
      </c>
      <c r="K1221" s="1433">
        <v>0</v>
      </c>
      <c r="L1221" s="1433">
        <v>0</v>
      </c>
      <c r="M1221" s="1433">
        <v>0</v>
      </c>
      <c r="N1221" s="1433">
        <v>0</v>
      </c>
      <c r="O1221" s="1433">
        <v>0</v>
      </c>
      <c r="P1221" s="1433">
        <v>0</v>
      </c>
      <c r="Q1221" s="1433">
        <v>0</v>
      </c>
      <c r="R1221" s="1433">
        <v>0</v>
      </c>
      <c r="S1221" s="1433">
        <v>0</v>
      </c>
      <c r="T1221" s="1433">
        <v>0</v>
      </c>
      <c r="U1221" s="1433">
        <v>0</v>
      </c>
      <c r="V1221" s="1438">
        <v>0</v>
      </c>
    </row>
    <row r="1222" spans="1:22" ht="15" x14ac:dyDescent="0.25">
      <c r="A1222" s="1298" t="s">
        <v>809</v>
      </c>
      <c r="B1222" s="1290" t="s">
        <v>899</v>
      </c>
      <c r="C1222" s="1290" t="s">
        <v>37</v>
      </c>
      <c r="D1222" s="1433">
        <v>12</v>
      </c>
      <c r="E1222" s="1433">
        <v>11</v>
      </c>
      <c r="F1222" s="1433">
        <v>0</v>
      </c>
      <c r="G1222" s="1433">
        <v>10</v>
      </c>
      <c r="H1222" s="1433">
        <v>14</v>
      </c>
      <c r="I1222" s="1433">
        <v>0</v>
      </c>
      <c r="J1222" s="1433">
        <v>0</v>
      </c>
      <c r="K1222" s="1433">
        <v>0</v>
      </c>
      <c r="L1222" s="1433">
        <v>0</v>
      </c>
      <c r="M1222" s="1433">
        <v>0</v>
      </c>
      <c r="N1222" s="1433">
        <v>0</v>
      </c>
      <c r="O1222" s="1433">
        <v>4</v>
      </c>
      <c r="P1222" s="1433">
        <v>1</v>
      </c>
      <c r="Q1222" s="1433">
        <v>1</v>
      </c>
      <c r="R1222" s="1433">
        <v>1</v>
      </c>
      <c r="S1222" s="1433">
        <v>1</v>
      </c>
      <c r="T1222" s="1433">
        <v>1</v>
      </c>
      <c r="U1222" s="1433">
        <v>1</v>
      </c>
      <c r="V1222" s="1438">
        <v>1</v>
      </c>
    </row>
    <row r="1223" spans="1:22" ht="15" x14ac:dyDescent="0.25">
      <c r="A1223" s="1298" t="s">
        <v>809</v>
      </c>
      <c r="B1223" s="1290" t="s">
        <v>899</v>
      </c>
      <c r="C1223" s="1290" t="s">
        <v>38</v>
      </c>
      <c r="D1223" s="1433">
        <v>5</v>
      </c>
      <c r="E1223" s="1433">
        <v>5</v>
      </c>
      <c r="F1223" s="1433">
        <v>0</v>
      </c>
      <c r="G1223" s="1433">
        <v>1</v>
      </c>
      <c r="H1223" s="1433">
        <v>2</v>
      </c>
      <c r="I1223" s="1433">
        <v>0</v>
      </c>
      <c r="J1223" s="1433">
        <v>0</v>
      </c>
      <c r="K1223" s="1433">
        <v>0</v>
      </c>
      <c r="L1223" s="1433">
        <v>0</v>
      </c>
      <c r="M1223" s="1433">
        <v>0</v>
      </c>
      <c r="N1223" s="1433">
        <v>0</v>
      </c>
      <c r="O1223" s="1433">
        <v>2</v>
      </c>
      <c r="P1223" s="1433">
        <v>1</v>
      </c>
      <c r="Q1223" s="1433">
        <v>1</v>
      </c>
      <c r="R1223" s="1433">
        <v>1</v>
      </c>
      <c r="S1223" s="1433">
        <v>1</v>
      </c>
      <c r="T1223" s="1433">
        <v>1</v>
      </c>
      <c r="U1223" s="1433">
        <v>1</v>
      </c>
      <c r="V1223" s="1438">
        <v>1</v>
      </c>
    </row>
    <row r="1224" spans="1:22" ht="15" x14ac:dyDescent="0.25">
      <c r="A1224" s="1298" t="s">
        <v>809</v>
      </c>
      <c r="B1224" s="1290" t="s">
        <v>899</v>
      </c>
      <c r="C1224" s="1290" t="s">
        <v>39</v>
      </c>
      <c r="D1224" s="1433">
        <v>2</v>
      </c>
      <c r="E1224" s="1433">
        <v>2</v>
      </c>
      <c r="F1224" s="1433">
        <v>1</v>
      </c>
      <c r="G1224" s="1433">
        <v>1</v>
      </c>
      <c r="H1224" s="1433">
        <v>1</v>
      </c>
      <c r="I1224" s="1433">
        <v>0</v>
      </c>
      <c r="J1224" s="1433">
        <v>0</v>
      </c>
      <c r="K1224" s="1433">
        <v>0</v>
      </c>
      <c r="L1224" s="1433">
        <v>0</v>
      </c>
      <c r="M1224" s="1433">
        <v>0</v>
      </c>
      <c r="N1224" s="1433">
        <v>0</v>
      </c>
      <c r="O1224" s="1433">
        <v>1</v>
      </c>
      <c r="P1224" s="1433">
        <v>1</v>
      </c>
      <c r="Q1224" s="1433">
        <v>1</v>
      </c>
      <c r="R1224" s="1433">
        <v>1</v>
      </c>
      <c r="S1224" s="1433">
        <v>1</v>
      </c>
      <c r="T1224" s="1433">
        <v>1</v>
      </c>
      <c r="U1224" s="1433">
        <v>1</v>
      </c>
      <c r="V1224" s="1438">
        <v>0</v>
      </c>
    </row>
    <row r="1225" spans="1:22" ht="15" x14ac:dyDescent="0.25">
      <c r="A1225" s="1298" t="s">
        <v>809</v>
      </c>
      <c r="B1225" s="1290" t="s">
        <v>899</v>
      </c>
      <c r="C1225" s="1290" t="s">
        <v>40</v>
      </c>
      <c r="D1225" s="1433">
        <v>0</v>
      </c>
      <c r="E1225" s="1433">
        <v>0</v>
      </c>
      <c r="F1225" s="1433">
        <v>0</v>
      </c>
      <c r="G1225" s="1433">
        <v>1</v>
      </c>
      <c r="H1225" s="1433">
        <v>1</v>
      </c>
      <c r="I1225" s="1433">
        <v>0</v>
      </c>
      <c r="J1225" s="1433">
        <v>0</v>
      </c>
      <c r="K1225" s="1433">
        <v>0</v>
      </c>
      <c r="L1225" s="1433">
        <v>0</v>
      </c>
      <c r="M1225" s="1433">
        <v>0</v>
      </c>
      <c r="N1225" s="1433">
        <v>0</v>
      </c>
      <c r="O1225" s="1433">
        <v>0</v>
      </c>
      <c r="P1225" s="1433">
        <v>0</v>
      </c>
      <c r="Q1225" s="1433">
        <v>0</v>
      </c>
      <c r="R1225" s="1433">
        <v>0</v>
      </c>
      <c r="S1225" s="1433">
        <v>0</v>
      </c>
      <c r="T1225" s="1433">
        <v>0</v>
      </c>
      <c r="U1225" s="1433">
        <v>0</v>
      </c>
      <c r="V1225" s="1438">
        <v>0</v>
      </c>
    </row>
    <row r="1226" spans="1:22" ht="15" x14ac:dyDescent="0.25">
      <c r="A1226" s="1298" t="s">
        <v>809</v>
      </c>
      <c r="B1226" s="1290" t="s">
        <v>899</v>
      </c>
      <c r="C1226" s="1290" t="s">
        <v>59</v>
      </c>
      <c r="D1226" s="1433">
        <v>168</v>
      </c>
      <c r="E1226" s="1433">
        <v>135</v>
      </c>
      <c r="F1226" s="1433">
        <v>5</v>
      </c>
      <c r="G1226" s="1433">
        <v>75</v>
      </c>
      <c r="H1226" s="1433">
        <v>95</v>
      </c>
      <c r="I1226" s="1433">
        <v>0</v>
      </c>
      <c r="J1226" s="1433">
        <v>0</v>
      </c>
      <c r="K1226" s="1433">
        <v>0</v>
      </c>
      <c r="L1226" s="1433">
        <v>0</v>
      </c>
      <c r="M1226" s="1433">
        <v>0</v>
      </c>
      <c r="N1226" s="1433">
        <v>0</v>
      </c>
      <c r="O1226" s="1433">
        <v>131</v>
      </c>
      <c r="P1226" s="1433">
        <v>131</v>
      </c>
      <c r="Q1226" s="1433">
        <v>121</v>
      </c>
      <c r="R1226" s="1433">
        <v>117</v>
      </c>
      <c r="S1226" s="1433">
        <v>113</v>
      </c>
      <c r="T1226" s="1433">
        <v>108</v>
      </c>
      <c r="U1226" s="1433">
        <v>103</v>
      </c>
      <c r="V1226" s="1438">
        <v>102</v>
      </c>
    </row>
    <row r="1227" spans="1:22" ht="15" x14ac:dyDescent="0.25">
      <c r="A1227" s="1298" t="s">
        <v>809</v>
      </c>
      <c r="B1227" s="1290" t="s">
        <v>899</v>
      </c>
      <c r="C1227" s="1290" t="s">
        <v>754</v>
      </c>
      <c r="D1227" s="1433">
        <v>168</v>
      </c>
      <c r="E1227" s="1433">
        <v>65</v>
      </c>
      <c r="F1227" s="1433">
        <v>5</v>
      </c>
      <c r="G1227" s="1433">
        <v>75</v>
      </c>
      <c r="H1227" s="1433">
        <v>95</v>
      </c>
      <c r="I1227" s="1433">
        <v>0</v>
      </c>
      <c r="J1227" s="1433">
        <v>0</v>
      </c>
      <c r="K1227" s="1433">
        <v>0</v>
      </c>
      <c r="L1227" s="1433">
        <v>0</v>
      </c>
      <c r="M1227" s="1433">
        <v>0</v>
      </c>
      <c r="N1227" s="1433">
        <v>0</v>
      </c>
      <c r="O1227" s="1433">
        <v>12</v>
      </c>
      <c r="P1227" s="1433">
        <v>10</v>
      </c>
      <c r="Q1227" s="1433">
        <v>7</v>
      </c>
      <c r="R1227" s="1433">
        <v>7</v>
      </c>
      <c r="S1227" s="1433">
        <v>3</v>
      </c>
      <c r="T1227" s="1433">
        <v>3</v>
      </c>
      <c r="U1227" s="1433">
        <v>3</v>
      </c>
      <c r="V1227" s="1438">
        <v>3</v>
      </c>
    </row>
    <row r="1228" spans="1:22" ht="15" x14ac:dyDescent="0.25">
      <c r="A1228" s="1298" t="s">
        <v>809</v>
      </c>
      <c r="B1228" s="1290" t="s">
        <v>900</v>
      </c>
      <c r="C1228" s="1290" t="s">
        <v>49</v>
      </c>
      <c r="D1228" s="1433">
        <v>0</v>
      </c>
      <c r="E1228" s="1433">
        <v>34</v>
      </c>
      <c r="F1228" s="1433">
        <v>36</v>
      </c>
      <c r="G1228" s="1433">
        <v>46</v>
      </c>
      <c r="H1228" s="1433">
        <v>48</v>
      </c>
      <c r="I1228" s="1433">
        <v>49</v>
      </c>
      <c r="J1228" s="1433">
        <v>49</v>
      </c>
      <c r="K1228" s="1433">
        <v>50</v>
      </c>
      <c r="L1228" s="1433">
        <v>50</v>
      </c>
      <c r="M1228" s="1433">
        <v>51</v>
      </c>
      <c r="N1228" s="1433">
        <v>51</v>
      </c>
      <c r="O1228" s="1433">
        <v>50</v>
      </c>
      <c r="P1228" s="1433">
        <v>49</v>
      </c>
      <c r="Q1228" s="1433">
        <v>42</v>
      </c>
      <c r="R1228" s="1433">
        <v>41</v>
      </c>
      <c r="S1228" s="1433">
        <v>32</v>
      </c>
      <c r="T1228" s="1433">
        <v>178</v>
      </c>
      <c r="U1228" s="1433">
        <v>182</v>
      </c>
      <c r="V1228" s="1438">
        <v>181</v>
      </c>
    </row>
    <row r="1229" spans="1:22" ht="15" x14ac:dyDescent="0.25">
      <c r="A1229" s="1298" t="s">
        <v>809</v>
      </c>
      <c r="B1229" s="1290" t="s">
        <v>900</v>
      </c>
      <c r="C1229" s="1290" t="s">
        <v>35</v>
      </c>
      <c r="D1229" s="1433">
        <v>58</v>
      </c>
      <c r="E1229" s="1433">
        <v>19</v>
      </c>
      <c r="F1229" s="1433">
        <v>14</v>
      </c>
      <c r="G1229" s="1433">
        <v>11</v>
      </c>
      <c r="H1229" s="1433">
        <v>4</v>
      </c>
      <c r="I1229" s="1433">
        <v>5</v>
      </c>
      <c r="J1229" s="1433">
        <v>5</v>
      </c>
      <c r="K1229" s="1433">
        <v>5</v>
      </c>
      <c r="L1229" s="1433">
        <v>5</v>
      </c>
      <c r="M1229" s="1433">
        <v>6</v>
      </c>
      <c r="N1229" s="1433">
        <v>6</v>
      </c>
      <c r="O1229" s="1433">
        <v>7</v>
      </c>
      <c r="P1229" s="1433">
        <v>6</v>
      </c>
      <c r="Q1229" s="1433">
        <v>1</v>
      </c>
      <c r="R1229" s="1433">
        <v>1</v>
      </c>
      <c r="S1229" s="1433">
        <v>2</v>
      </c>
      <c r="T1229" s="1433">
        <v>13</v>
      </c>
      <c r="U1229" s="1433">
        <v>17</v>
      </c>
      <c r="V1229" s="1438">
        <v>23</v>
      </c>
    </row>
    <row r="1230" spans="1:22" ht="15" x14ac:dyDescent="0.25">
      <c r="A1230" s="1298" t="s">
        <v>809</v>
      </c>
      <c r="B1230" s="1290" t="s">
        <v>900</v>
      </c>
      <c r="C1230" s="1290" t="s">
        <v>36</v>
      </c>
      <c r="D1230" s="1433">
        <v>1</v>
      </c>
      <c r="E1230" s="1433">
        <v>1</v>
      </c>
      <c r="F1230" s="1433">
        <v>1</v>
      </c>
      <c r="G1230" s="1433">
        <v>0</v>
      </c>
      <c r="H1230" s="1433">
        <v>0</v>
      </c>
      <c r="I1230" s="1433">
        <v>0</v>
      </c>
      <c r="J1230" s="1433">
        <v>0</v>
      </c>
      <c r="K1230" s="1433">
        <v>0</v>
      </c>
      <c r="L1230" s="1433">
        <v>0</v>
      </c>
      <c r="M1230" s="1433">
        <v>0</v>
      </c>
      <c r="N1230" s="1433">
        <v>0</v>
      </c>
      <c r="O1230" s="1433">
        <v>0</v>
      </c>
      <c r="P1230" s="1433">
        <v>0</v>
      </c>
      <c r="Q1230" s="1433">
        <v>0</v>
      </c>
      <c r="R1230" s="1433">
        <v>0</v>
      </c>
      <c r="S1230" s="1433">
        <v>0</v>
      </c>
      <c r="T1230" s="1433">
        <v>0</v>
      </c>
      <c r="U1230" s="1433">
        <v>0</v>
      </c>
      <c r="V1230" s="1438">
        <v>0</v>
      </c>
    </row>
    <row r="1231" spans="1:22" ht="15" x14ac:dyDescent="0.25">
      <c r="A1231" s="1298" t="s">
        <v>809</v>
      </c>
      <c r="B1231" s="1290" t="s">
        <v>900</v>
      </c>
      <c r="C1231" s="1290" t="s">
        <v>37</v>
      </c>
      <c r="D1231" s="1433">
        <v>3</v>
      </c>
      <c r="E1231" s="1433">
        <v>2</v>
      </c>
      <c r="F1231" s="1433">
        <v>2</v>
      </c>
      <c r="G1231" s="1433">
        <v>5</v>
      </c>
      <c r="H1231" s="1433">
        <v>1</v>
      </c>
      <c r="I1231" s="1433">
        <v>2</v>
      </c>
      <c r="J1231" s="1433">
        <v>3</v>
      </c>
      <c r="K1231" s="1433">
        <v>4</v>
      </c>
      <c r="L1231" s="1433">
        <v>3</v>
      </c>
      <c r="M1231" s="1433">
        <v>1</v>
      </c>
      <c r="N1231" s="1433">
        <v>1</v>
      </c>
      <c r="O1231" s="1433">
        <v>1</v>
      </c>
      <c r="P1231" s="1433">
        <v>2</v>
      </c>
      <c r="Q1231" s="1433">
        <v>2</v>
      </c>
      <c r="R1231" s="1433">
        <v>2</v>
      </c>
      <c r="S1231" s="1433">
        <v>1</v>
      </c>
      <c r="T1231" s="1433">
        <v>5</v>
      </c>
      <c r="U1231" s="1433">
        <v>6</v>
      </c>
      <c r="V1231" s="1438">
        <v>6</v>
      </c>
    </row>
    <row r="1232" spans="1:22" ht="15" x14ac:dyDescent="0.25">
      <c r="A1232" s="1298" t="s">
        <v>809</v>
      </c>
      <c r="B1232" s="1290" t="s">
        <v>900</v>
      </c>
      <c r="C1232" s="1290" t="s">
        <v>38</v>
      </c>
      <c r="D1232" s="1433">
        <v>3</v>
      </c>
      <c r="E1232" s="1433">
        <v>3</v>
      </c>
      <c r="F1232" s="1433">
        <v>3</v>
      </c>
      <c r="G1232" s="1433">
        <v>3</v>
      </c>
      <c r="H1232" s="1433">
        <v>3</v>
      </c>
      <c r="I1232" s="1433">
        <v>3</v>
      </c>
      <c r="J1232" s="1433">
        <v>1</v>
      </c>
      <c r="K1232" s="1433">
        <v>1</v>
      </c>
      <c r="L1232" s="1433">
        <v>1</v>
      </c>
      <c r="M1232" s="1433">
        <v>1</v>
      </c>
      <c r="N1232" s="1433">
        <v>1</v>
      </c>
      <c r="O1232" s="1433">
        <v>1</v>
      </c>
      <c r="P1232" s="1433">
        <v>1</v>
      </c>
      <c r="Q1232" s="1433">
        <v>1</v>
      </c>
      <c r="R1232" s="1433">
        <v>1</v>
      </c>
      <c r="S1232" s="1433">
        <v>1</v>
      </c>
      <c r="T1232" s="1433">
        <v>4</v>
      </c>
      <c r="U1232" s="1433">
        <v>5</v>
      </c>
      <c r="V1232" s="1438">
        <v>3</v>
      </c>
    </row>
    <row r="1233" spans="1:22" ht="15" x14ac:dyDescent="0.25">
      <c r="A1233" s="1298" t="s">
        <v>809</v>
      </c>
      <c r="B1233" s="1290" t="s">
        <v>900</v>
      </c>
      <c r="C1233" s="1290" t="s">
        <v>39</v>
      </c>
      <c r="D1233" s="1433">
        <v>1</v>
      </c>
      <c r="E1233" s="1433">
        <v>1</v>
      </c>
      <c r="F1233" s="1433">
        <v>1</v>
      </c>
      <c r="G1233" s="1433">
        <v>2</v>
      </c>
      <c r="H1233" s="1433">
        <v>1</v>
      </c>
      <c r="I1233" s="1433">
        <v>1</v>
      </c>
      <c r="J1233" s="1433">
        <v>1</v>
      </c>
      <c r="K1233" s="1433">
        <v>1</v>
      </c>
      <c r="L1233" s="1433">
        <v>1</v>
      </c>
      <c r="M1233" s="1433">
        <v>1</v>
      </c>
      <c r="N1233" s="1433">
        <v>1</v>
      </c>
      <c r="O1233" s="1433">
        <v>1</v>
      </c>
      <c r="P1233" s="1433">
        <v>0</v>
      </c>
      <c r="Q1233" s="1433">
        <v>0</v>
      </c>
      <c r="R1233" s="1433">
        <v>0</v>
      </c>
      <c r="S1233" s="1433">
        <v>0</v>
      </c>
      <c r="T1233" s="1433">
        <v>1</v>
      </c>
      <c r="U1233" s="1433">
        <v>2</v>
      </c>
      <c r="V1233" s="1438">
        <v>1</v>
      </c>
    </row>
    <row r="1234" spans="1:22" ht="15" x14ac:dyDescent="0.25">
      <c r="A1234" s="1298" t="s">
        <v>809</v>
      </c>
      <c r="B1234" s="1290" t="s">
        <v>900</v>
      </c>
      <c r="C1234" s="1290" t="s">
        <v>40</v>
      </c>
      <c r="D1234" s="1433">
        <v>0</v>
      </c>
      <c r="E1234" s="1433">
        <v>0</v>
      </c>
      <c r="F1234" s="1433">
        <v>0</v>
      </c>
      <c r="G1234" s="1433">
        <v>0</v>
      </c>
      <c r="H1234" s="1433">
        <v>0</v>
      </c>
      <c r="I1234" s="1433">
        <v>0</v>
      </c>
      <c r="J1234" s="1433">
        <v>0</v>
      </c>
      <c r="K1234" s="1433">
        <v>0</v>
      </c>
      <c r="L1234" s="1433">
        <v>0</v>
      </c>
      <c r="M1234" s="1433">
        <v>0</v>
      </c>
      <c r="N1234" s="1433">
        <v>0</v>
      </c>
      <c r="O1234" s="1433">
        <v>0</v>
      </c>
      <c r="P1234" s="1433">
        <v>0</v>
      </c>
      <c r="Q1234" s="1433">
        <v>0</v>
      </c>
      <c r="R1234" s="1433">
        <v>0</v>
      </c>
      <c r="S1234" s="1433">
        <v>0</v>
      </c>
      <c r="T1234" s="1433">
        <v>1</v>
      </c>
      <c r="U1234" s="1433">
        <v>0</v>
      </c>
      <c r="V1234" s="1438">
        <v>0</v>
      </c>
    </row>
    <row r="1235" spans="1:22" ht="15" x14ac:dyDescent="0.25">
      <c r="A1235" s="1298" t="s">
        <v>809</v>
      </c>
      <c r="B1235" s="1290" t="s">
        <v>900</v>
      </c>
      <c r="C1235" s="1290" t="s">
        <v>59</v>
      </c>
      <c r="D1235" s="1433">
        <v>66</v>
      </c>
      <c r="E1235" s="1433">
        <v>60</v>
      </c>
      <c r="F1235" s="1433">
        <v>57</v>
      </c>
      <c r="G1235" s="1433">
        <v>67</v>
      </c>
      <c r="H1235" s="1433">
        <v>57</v>
      </c>
      <c r="I1235" s="1433">
        <v>60</v>
      </c>
      <c r="J1235" s="1433">
        <v>59</v>
      </c>
      <c r="K1235" s="1433">
        <v>61</v>
      </c>
      <c r="L1235" s="1433">
        <v>60</v>
      </c>
      <c r="M1235" s="1433">
        <v>60</v>
      </c>
      <c r="N1235" s="1433">
        <v>60</v>
      </c>
      <c r="O1235" s="1433">
        <v>60</v>
      </c>
      <c r="P1235" s="1433">
        <v>58</v>
      </c>
      <c r="Q1235" s="1433">
        <v>46</v>
      </c>
      <c r="R1235" s="1433">
        <v>45</v>
      </c>
      <c r="S1235" s="1433">
        <v>36</v>
      </c>
      <c r="T1235" s="1433">
        <v>202</v>
      </c>
      <c r="U1235" s="1433">
        <v>212</v>
      </c>
      <c r="V1235" s="1438">
        <v>214</v>
      </c>
    </row>
    <row r="1236" spans="1:22" ht="15" x14ac:dyDescent="0.25">
      <c r="A1236" s="1298" t="s">
        <v>809</v>
      </c>
      <c r="B1236" s="1290" t="s">
        <v>900</v>
      </c>
      <c r="C1236" s="1290" t="s">
        <v>754</v>
      </c>
      <c r="D1236" s="1433">
        <v>66</v>
      </c>
      <c r="E1236" s="1433">
        <v>26</v>
      </c>
      <c r="F1236" s="1433">
        <v>21</v>
      </c>
      <c r="G1236" s="1433">
        <v>21</v>
      </c>
      <c r="H1236" s="1433">
        <v>9</v>
      </c>
      <c r="I1236" s="1433">
        <v>11</v>
      </c>
      <c r="J1236" s="1433">
        <v>10</v>
      </c>
      <c r="K1236" s="1433">
        <v>11</v>
      </c>
      <c r="L1236" s="1433">
        <v>10</v>
      </c>
      <c r="M1236" s="1433">
        <v>9</v>
      </c>
      <c r="N1236" s="1433">
        <v>9</v>
      </c>
      <c r="O1236" s="1433">
        <v>10</v>
      </c>
      <c r="P1236" s="1433">
        <v>9</v>
      </c>
      <c r="Q1236" s="1433">
        <v>4</v>
      </c>
      <c r="R1236" s="1433">
        <v>4</v>
      </c>
      <c r="S1236" s="1433">
        <v>4</v>
      </c>
      <c r="T1236" s="1433">
        <v>24</v>
      </c>
      <c r="U1236" s="1433">
        <v>30</v>
      </c>
      <c r="V1236" s="1438">
        <v>33</v>
      </c>
    </row>
    <row r="1237" spans="1:22" ht="15" x14ac:dyDescent="0.25">
      <c r="A1237" s="1298" t="s">
        <v>709</v>
      </c>
      <c r="B1237" s="1290" t="s">
        <v>901</v>
      </c>
      <c r="C1237" s="1290" t="s">
        <v>49</v>
      </c>
      <c r="D1237" s="1433">
        <v>0</v>
      </c>
      <c r="E1237" s="1433">
        <v>21</v>
      </c>
      <c r="F1237" s="1433">
        <v>36</v>
      </c>
      <c r="G1237" s="1433">
        <v>58</v>
      </c>
      <c r="H1237" s="1433">
        <v>68</v>
      </c>
      <c r="I1237" s="1433">
        <v>82</v>
      </c>
      <c r="J1237" s="1433">
        <v>94</v>
      </c>
      <c r="K1237" s="1433">
        <v>122</v>
      </c>
      <c r="L1237" s="1433">
        <v>129</v>
      </c>
      <c r="M1237" s="1433">
        <v>144</v>
      </c>
      <c r="N1237" s="1433">
        <v>227</v>
      </c>
      <c r="O1237" s="1433">
        <v>136</v>
      </c>
      <c r="P1237" s="1433">
        <v>162</v>
      </c>
      <c r="Q1237" s="1433">
        <v>192</v>
      </c>
      <c r="R1237" s="1433">
        <v>215</v>
      </c>
      <c r="S1237" s="1433">
        <v>228</v>
      </c>
      <c r="T1237" s="1433">
        <v>241</v>
      </c>
      <c r="U1237" s="1433">
        <v>252</v>
      </c>
      <c r="V1237" s="1438">
        <v>240</v>
      </c>
    </row>
    <row r="1238" spans="1:22" ht="15" x14ac:dyDescent="0.25">
      <c r="A1238" s="1298" t="s">
        <v>709</v>
      </c>
      <c r="B1238" s="1290" t="s">
        <v>901</v>
      </c>
      <c r="C1238" s="1290" t="s">
        <v>35</v>
      </c>
      <c r="D1238" s="1433">
        <v>175</v>
      </c>
      <c r="E1238" s="1433">
        <v>114</v>
      </c>
      <c r="F1238" s="1433">
        <v>91</v>
      </c>
      <c r="G1238" s="1433">
        <v>83</v>
      </c>
      <c r="H1238" s="1433">
        <v>78</v>
      </c>
      <c r="I1238" s="1433">
        <v>77</v>
      </c>
      <c r="J1238" s="1433">
        <v>126</v>
      </c>
      <c r="K1238" s="1433">
        <v>174</v>
      </c>
      <c r="L1238" s="1433">
        <v>196</v>
      </c>
      <c r="M1238" s="1433">
        <v>204</v>
      </c>
      <c r="N1238" s="1433">
        <v>158</v>
      </c>
      <c r="O1238" s="1433">
        <v>147</v>
      </c>
      <c r="P1238" s="1433">
        <v>156</v>
      </c>
      <c r="Q1238" s="1433">
        <v>132</v>
      </c>
      <c r="R1238" s="1433">
        <v>128</v>
      </c>
      <c r="S1238" s="1433">
        <v>102</v>
      </c>
      <c r="T1238" s="1433">
        <v>111</v>
      </c>
      <c r="U1238" s="1433">
        <v>94</v>
      </c>
      <c r="V1238" s="1438">
        <v>88</v>
      </c>
    </row>
    <row r="1239" spans="1:22" ht="15" x14ac:dyDescent="0.25">
      <c r="A1239" s="1298" t="s">
        <v>709</v>
      </c>
      <c r="B1239" s="1290" t="s">
        <v>901</v>
      </c>
      <c r="C1239" s="1290" t="s">
        <v>36</v>
      </c>
      <c r="D1239" s="1433">
        <v>3</v>
      </c>
      <c r="E1239" s="1433">
        <v>7</v>
      </c>
      <c r="F1239" s="1433">
        <v>7</v>
      </c>
      <c r="G1239" s="1433">
        <v>7</v>
      </c>
      <c r="H1239" s="1433">
        <v>8</v>
      </c>
      <c r="I1239" s="1433">
        <v>5</v>
      </c>
      <c r="J1239" s="1433">
        <v>5</v>
      </c>
      <c r="K1239" s="1433">
        <v>5</v>
      </c>
      <c r="L1239" s="1433">
        <v>3</v>
      </c>
      <c r="M1239" s="1433">
        <v>2</v>
      </c>
      <c r="N1239" s="1433">
        <v>3</v>
      </c>
      <c r="O1239" s="1433">
        <v>3</v>
      </c>
      <c r="P1239" s="1433">
        <v>2</v>
      </c>
      <c r="Q1239" s="1433">
        <v>1</v>
      </c>
      <c r="R1239" s="1433">
        <v>2</v>
      </c>
      <c r="S1239" s="1433">
        <v>4</v>
      </c>
      <c r="T1239" s="1433">
        <v>6</v>
      </c>
      <c r="U1239" s="1433">
        <v>7</v>
      </c>
      <c r="V1239" s="1438">
        <v>8</v>
      </c>
    </row>
    <row r="1240" spans="1:22" ht="15" x14ac:dyDescent="0.25">
      <c r="A1240" s="1298" t="s">
        <v>709</v>
      </c>
      <c r="B1240" s="1290" t="s">
        <v>901</v>
      </c>
      <c r="C1240" s="1290" t="s">
        <v>37</v>
      </c>
      <c r="D1240" s="1433">
        <v>26</v>
      </c>
      <c r="E1240" s="1433">
        <v>25</v>
      </c>
      <c r="F1240" s="1433">
        <v>25</v>
      </c>
      <c r="G1240" s="1433">
        <v>15</v>
      </c>
      <c r="H1240" s="1433">
        <v>15</v>
      </c>
      <c r="I1240" s="1433">
        <v>13</v>
      </c>
      <c r="J1240" s="1433">
        <v>10</v>
      </c>
      <c r="K1240" s="1433">
        <v>11</v>
      </c>
      <c r="L1240" s="1433">
        <v>15</v>
      </c>
      <c r="M1240" s="1433">
        <v>10</v>
      </c>
      <c r="N1240" s="1433">
        <v>11</v>
      </c>
      <c r="O1240" s="1433">
        <v>7</v>
      </c>
      <c r="P1240" s="1433">
        <v>7</v>
      </c>
      <c r="Q1240" s="1433">
        <v>8</v>
      </c>
      <c r="R1240" s="1433">
        <v>9</v>
      </c>
      <c r="S1240" s="1433">
        <v>7</v>
      </c>
      <c r="T1240" s="1433">
        <v>7</v>
      </c>
      <c r="U1240" s="1433">
        <v>8</v>
      </c>
      <c r="V1240" s="1438">
        <v>9</v>
      </c>
    </row>
    <row r="1241" spans="1:22" ht="15" x14ac:dyDescent="0.25">
      <c r="A1241" s="1298" t="s">
        <v>709</v>
      </c>
      <c r="B1241" s="1290" t="s">
        <v>901</v>
      </c>
      <c r="C1241" s="1290" t="s">
        <v>38</v>
      </c>
      <c r="D1241" s="1433">
        <v>6</v>
      </c>
      <c r="E1241" s="1433">
        <v>5</v>
      </c>
      <c r="F1241" s="1433">
        <v>5</v>
      </c>
      <c r="G1241" s="1433">
        <v>5</v>
      </c>
      <c r="H1241" s="1433">
        <v>5</v>
      </c>
      <c r="I1241" s="1433">
        <v>5</v>
      </c>
      <c r="J1241" s="1433">
        <v>5</v>
      </c>
      <c r="K1241" s="1433">
        <v>5</v>
      </c>
      <c r="L1241" s="1433">
        <v>7</v>
      </c>
      <c r="M1241" s="1433">
        <v>5</v>
      </c>
      <c r="N1241" s="1433">
        <v>5</v>
      </c>
      <c r="O1241" s="1433">
        <v>3</v>
      </c>
      <c r="P1241" s="1433">
        <v>4</v>
      </c>
      <c r="Q1241" s="1433">
        <v>4</v>
      </c>
      <c r="R1241" s="1433">
        <v>4</v>
      </c>
      <c r="S1241" s="1433">
        <v>4</v>
      </c>
      <c r="T1241" s="1433">
        <v>4</v>
      </c>
      <c r="U1241" s="1433">
        <v>4</v>
      </c>
      <c r="V1241" s="1438">
        <v>3</v>
      </c>
    </row>
    <row r="1242" spans="1:22" ht="15" x14ac:dyDescent="0.25">
      <c r="A1242" s="1298" t="s">
        <v>709</v>
      </c>
      <c r="B1242" s="1290" t="s">
        <v>901</v>
      </c>
      <c r="C1242" s="1290" t="s">
        <v>39</v>
      </c>
      <c r="D1242" s="1433">
        <v>2</v>
      </c>
      <c r="E1242" s="1433">
        <v>2</v>
      </c>
      <c r="F1242" s="1433">
        <v>2</v>
      </c>
      <c r="G1242" s="1433">
        <v>2</v>
      </c>
      <c r="H1242" s="1433">
        <v>2</v>
      </c>
      <c r="I1242" s="1433">
        <v>2</v>
      </c>
      <c r="J1242" s="1433">
        <v>1</v>
      </c>
      <c r="K1242" s="1433">
        <v>1</v>
      </c>
      <c r="L1242" s="1433">
        <v>2</v>
      </c>
      <c r="M1242" s="1433">
        <v>3</v>
      </c>
      <c r="N1242" s="1433">
        <v>3</v>
      </c>
      <c r="O1242" s="1433">
        <v>2</v>
      </c>
      <c r="P1242" s="1433">
        <v>2</v>
      </c>
      <c r="Q1242" s="1433">
        <v>2</v>
      </c>
      <c r="R1242" s="1433">
        <v>2</v>
      </c>
      <c r="S1242" s="1433">
        <v>2</v>
      </c>
      <c r="T1242" s="1433">
        <v>2</v>
      </c>
      <c r="U1242" s="1433">
        <v>2</v>
      </c>
      <c r="V1242" s="1438">
        <v>2</v>
      </c>
    </row>
    <row r="1243" spans="1:22" ht="15" x14ac:dyDescent="0.25">
      <c r="A1243" s="1298" t="s">
        <v>709</v>
      </c>
      <c r="B1243" s="1290" t="s">
        <v>901</v>
      </c>
      <c r="C1243" s="1290" t="s">
        <v>40</v>
      </c>
      <c r="D1243" s="1433">
        <v>1</v>
      </c>
      <c r="E1243" s="1433">
        <v>1</v>
      </c>
      <c r="F1243" s="1433">
        <v>1</v>
      </c>
      <c r="G1243" s="1433">
        <v>1</v>
      </c>
      <c r="H1243" s="1433">
        <v>1</v>
      </c>
      <c r="I1243" s="1433">
        <v>1</v>
      </c>
      <c r="J1243" s="1433">
        <v>1</v>
      </c>
      <c r="K1243" s="1433">
        <v>1</v>
      </c>
      <c r="L1243" s="1433">
        <v>1</v>
      </c>
      <c r="M1243" s="1433">
        <v>0</v>
      </c>
      <c r="N1243" s="1433">
        <v>0</v>
      </c>
      <c r="O1243" s="1433">
        <v>0</v>
      </c>
      <c r="P1243" s="1433">
        <v>0</v>
      </c>
      <c r="Q1243" s="1433">
        <v>0</v>
      </c>
      <c r="R1243" s="1433">
        <v>0</v>
      </c>
      <c r="S1243" s="1433">
        <v>0</v>
      </c>
      <c r="T1243" s="1433">
        <v>0</v>
      </c>
      <c r="U1243" s="1433">
        <v>0</v>
      </c>
      <c r="V1243" s="1438">
        <v>1</v>
      </c>
    </row>
    <row r="1244" spans="1:22" ht="15" x14ac:dyDescent="0.25">
      <c r="A1244" s="1298" t="s">
        <v>709</v>
      </c>
      <c r="B1244" s="1290" t="s">
        <v>901</v>
      </c>
      <c r="C1244" s="1290" t="s">
        <v>59</v>
      </c>
      <c r="D1244" s="1433">
        <v>213</v>
      </c>
      <c r="E1244" s="1433">
        <v>175</v>
      </c>
      <c r="F1244" s="1433">
        <v>167</v>
      </c>
      <c r="G1244" s="1433">
        <v>171</v>
      </c>
      <c r="H1244" s="1433">
        <v>177</v>
      </c>
      <c r="I1244" s="1433">
        <v>185</v>
      </c>
      <c r="J1244" s="1433">
        <v>242</v>
      </c>
      <c r="K1244" s="1433">
        <v>319</v>
      </c>
      <c r="L1244" s="1433">
        <v>353</v>
      </c>
      <c r="M1244" s="1433">
        <v>368</v>
      </c>
      <c r="N1244" s="1433">
        <v>407</v>
      </c>
      <c r="O1244" s="1433">
        <v>298</v>
      </c>
      <c r="P1244" s="1433">
        <v>333</v>
      </c>
      <c r="Q1244" s="1433">
        <v>339</v>
      </c>
      <c r="R1244" s="1433">
        <v>360</v>
      </c>
      <c r="S1244" s="1433">
        <v>347</v>
      </c>
      <c r="T1244" s="1433">
        <v>371</v>
      </c>
      <c r="U1244" s="1433">
        <v>367</v>
      </c>
      <c r="V1244" s="1438">
        <v>351</v>
      </c>
    </row>
    <row r="1245" spans="1:22" ht="15" x14ac:dyDescent="0.25">
      <c r="A1245" s="1298" t="s">
        <v>709</v>
      </c>
      <c r="B1245" s="1290" t="s">
        <v>901</v>
      </c>
      <c r="C1245" s="1290" t="s">
        <v>754</v>
      </c>
      <c r="D1245" s="1433">
        <v>213</v>
      </c>
      <c r="E1245" s="1433">
        <v>154</v>
      </c>
      <c r="F1245" s="1433">
        <v>131</v>
      </c>
      <c r="G1245" s="1433">
        <v>113</v>
      </c>
      <c r="H1245" s="1433">
        <v>109</v>
      </c>
      <c r="I1245" s="1433">
        <v>103</v>
      </c>
      <c r="J1245" s="1433">
        <v>148</v>
      </c>
      <c r="K1245" s="1433">
        <v>197</v>
      </c>
      <c r="L1245" s="1433">
        <v>224</v>
      </c>
      <c r="M1245" s="1433">
        <v>224</v>
      </c>
      <c r="N1245" s="1433">
        <v>180</v>
      </c>
      <c r="O1245" s="1433">
        <v>162</v>
      </c>
      <c r="P1245" s="1433">
        <v>171</v>
      </c>
      <c r="Q1245" s="1433">
        <v>147</v>
      </c>
      <c r="R1245" s="1433">
        <v>145</v>
      </c>
      <c r="S1245" s="1433">
        <v>119</v>
      </c>
      <c r="T1245" s="1433">
        <v>130</v>
      </c>
      <c r="U1245" s="1433">
        <v>115</v>
      </c>
      <c r="V1245" s="1438">
        <v>111</v>
      </c>
    </row>
    <row r="1246" spans="1:22" ht="15" x14ac:dyDescent="0.25">
      <c r="A1246" s="1298" t="s">
        <v>709</v>
      </c>
      <c r="B1246" s="1290" t="s">
        <v>902</v>
      </c>
      <c r="C1246" s="1290" t="s">
        <v>49</v>
      </c>
      <c r="D1246" s="1433">
        <v>0</v>
      </c>
      <c r="E1246" s="1433">
        <v>0</v>
      </c>
      <c r="F1246" s="1433">
        <v>0</v>
      </c>
      <c r="G1246" s="1433">
        <v>0</v>
      </c>
      <c r="H1246" s="1433">
        <v>0</v>
      </c>
      <c r="I1246" s="1433">
        <v>0</v>
      </c>
      <c r="J1246" s="1433">
        <v>0</v>
      </c>
      <c r="K1246" s="1433">
        <v>0</v>
      </c>
      <c r="L1246" s="1433">
        <v>0</v>
      </c>
      <c r="M1246" s="1433">
        <v>0</v>
      </c>
      <c r="N1246" s="1433">
        <v>0</v>
      </c>
      <c r="O1246" s="1433">
        <v>0</v>
      </c>
      <c r="P1246" s="1433">
        <v>0</v>
      </c>
      <c r="Q1246" s="1433">
        <v>0</v>
      </c>
      <c r="R1246" s="1433">
        <v>0</v>
      </c>
      <c r="S1246" s="1433">
        <v>0</v>
      </c>
      <c r="T1246" s="1433">
        <v>0</v>
      </c>
      <c r="U1246" s="1433">
        <v>0</v>
      </c>
      <c r="V1246" s="1438">
        <v>2</v>
      </c>
    </row>
    <row r="1247" spans="1:22" ht="15" x14ac:dyDescent="0.25">
      <c r="A1247" s="1298" t="s">
        <v>709</v>
      </c>
      <c r="B1247" s="1290" t="s">
        <v>902</v>
      </c>
      <c r="C1247" s="1290" t="s">
        <v>35</v>
      </c>
      <c r="D1247" s="1433">
        <v>0</v>
      </c>
      <c r="E1247" s="1433">
        <v>0</v>
      </c>
      <c r="F1247" s="1433">
        <v>0</v>
      </c>
      <c r="G1247" s="1433">
        <v>0</v>
      </c>
      <c r="H1247" s="1433">
        <v>0</v>
      </c>
      <c r="I1247" s="1433">
        <v>0</v>
      </c>
      <c r="J1247" s="1433">
        <v>0</v>
      </c>
      <c r="K1247" s="1433">
        <v>0</v>
      </c>
      <c r="L1247" s="1433">
        <v>0</v>
      </c>
      <c r="M1247" s="1433">
        <v>0</v>
      </c>
      <c r="N1247" s="1433">
        <v>0</v>
      </c>
      <c r="O1247" s="1433">
        <v>0</v>
      </c>
      <c r="P1247" s="1433">
        <v>0</v>
      </c>
      <c r="Q1247" s="1433">
        <v>0</v>
      </c>
      <c r="R1247" s="1433">
        <v>0</v>
      </c>
      <c r="S1247" s="1433">
        <v>2</v>
      </c>
      <c r="T1247" s="1433">
        <v>3</v>
      </c>
      <c r="U1247" s="1433">
        <v>3</v>
      </c>
      <c r="V1247" s="1438">
        <v>7</v>
      </c>
    </row>
    <row r="1248" spans="1:22" ht="15" x14ac:dyDescent="0.25">
      <c r="A1248" s="1298" t="s">
        <v>709</v>
      </c>
      <c r="B1248" s="1290" t="s">
        <v>902</v>
      </c>
      <c r="C1248" s="1290" t="s">
        <v>36</v>
      </c>
      <c r="D1248" s="1433">
        <v>0</v>
      </c>
      <c r="E1248" s="1433">
        <v>0</v>
      </c>
      <c r="F1248" s="1433">
        <v>0</v>
      </c>
      <c r="G1248" s="1433">
        <v>0</v>
      </c>
      <c r="H1248" s="1433">
        <v>0</v>
      </c>
      <c r="I1248" s="1433">
        <v>0</v>
      </c>
      <c r="J1248" s="1433">
        <v>0</v>
      </c>
      <c r="K1248" s="1433">
        <v>0</v>
      </c>
      <c r="L1248" s="1433">
        <v>0</v>
      </c>
      <c r="M1248" s="1433">
        <v>0</v>
      </c>
      <c r="N1248" s="1433">
        <v>0</v>
      </c>
      <c r="O1248" s="1433">
        <v>0</v>
      </c>
      <c r="P1248" s="1433">
        <v>0</v>
      </c>
      <c r="Q1248" s="1433">
        <v>0</v>
      </c>
      <c r="R1248" s="1433">
        <v>0</v>
      </c>
      <c r="S1248" s="1433">
        <v>0</v>
      </c>
      <c r="T1248" s="1433">
        <v>1</v>
      </c>
      <c r="U1248" s="1433">
        <v>2</v>
      </c>
      <c r="V1248" s="1438">
        <v>3</v>
      </c>
    </row>
    <row r="1249" spans="1:22" ht="15" x14ac:dyDescent="0.25">
      <c r="A1249" s="1298" t="s">
        <v>709</v>
      </c>
      <c r="B1249" s="1290" t="s">
        <v>902</v>
      </c>
      <c r="C1249" s="1290" t="s">
        <v>37</v>
      </c>
      <c r="D1249" s="1433">
        <v>0</v>
      </c>
      <c r="E1249" s="1433">
        <v>0</v>
      </c>
      <c r="F1249" s="1433">
        <v>0</v>
      </c>
      <c r="G1249" s="1433">
        <v>0</v>
      </c>
      <c r="H1249" s="1433">
        <v>0</v>
      </c>
      <c r="I1249" s="1433">
        <v>0</v>
      </c>
      <c r="J1249" s="1433">
        <v>0</v>
      </c>
      <c r="K1249" s="1433">
        <v>0</v>
      </c>
      <c r="L1249" s="1433">
        <v>0</v>
      </c>
      <c r="M1249" s="1433">
        <v>0</v>
      </c>
      <c r="N1249" s="1433">
        <v>0</v>
      </c>
      <c r="O1249" s="1433">
        <v>0</v>
      </c>
      <c r="P1249" s="1433">
        <v>1</v>
      </c>
      <c r="Q1249" s="1433">
        <v>1</v>
      </c>
      <c r="R1249" s="1433">
        <v>1</v>
      </c>
      <c r="S1249" s="1433">
        <v>1</v>
      </c>
      <c r="T1249" s="1433">
        <v>2</v>
      </c>
      <c r="U1249" s="1433">
        <v>2</v>
      </c>
      <c r="V1249" s="1438">
        <v>1</v>
      </c>
    </row>
    <row r="1250" spans="1:22" ht="15" x14ac:dyDescent="0.25">
      <c r="A1250" s="1298" t="s">
        <v>709</v>
      </c>
      <c r="B1250" s="1290" t="s">
        <v>902</v>
      </c>
      <c r="C1250" s="1290" t="s">
        <v>38</v>
      </c>
      <c r="D1250" s="1433">
        <v>0</v>
      </c>
      <c r="E1250" s="1433">
        <v>0</v>
      </c>
      <c r="F1250" s="1433">
        <v>0</v>
      </c>
      <c r="G1250" s="1433">
        <v>0</v>
      </c>
      <c r="H1250" s="1433">
        <v>0</v>
      </c>
      <c r="I1250" s="1433">
        <v>0</v>
      </c>
      <c r="J1250" s="1433">
        <v>0</v>
      </c>
      <c r="K1250" s="1433">
        <v>0</v>
      </c>
      <c r="L1250" s="1433">
        <v>0</v>
      </c>
      <c r="M1250" s="1433">
        <v>0</v>
      </c>
      <c r="N1250" s="1433">
        <v>0</v>
      </c>
      <c r="O1250" s="1433">
        <v>0</v>
      </c>
      <c r="P1250" s="1433">
        <v>0</v>
      </c>
      <c r="Q1250" s="1433">
        <v>0</v>
      </c>
      <c r="R1250" s="1433">
        <v>0</v>
      </c>
      <c r="S1250" s="1433">
        <v>0</v>
      </c>
      <c r="T1250" s="1433">
        <v>0</v>
      </c>
      <c r="U1250" s="1433">
        <v>1</v>
      </c>
      <c r="V1250" s="1438">
        <v>2</v>
      </c>
    </row>
    <row r="1251" spans="1:22" ht="15" x14ac:dyDescent="0.25">
      <c r="A1251" s="1298" t="s">
        <v>709</v>
      </c>
      <c r="B1251" s="1290" t="s">
        <v>902</v>
      </c>
      <c r="C1251" s="1290" t="s">
        <v>39</v>
      </c>
      <c r="D1251" s="1433">
        <v>0</v>
      </c>
      <c r="E1251" s="1433">
        <v>0</v>
      </c>
      <c r="F1251" s="1433">
        <v>0</v>
      </c>
      <c r="G1251" s="1433">
        <v>0</v>
      </c>
      <c r="H1251" s="1433">
        <v>0</v>
      </c>
      <c r="I1251" s="1433">
        <v>0</v>
      </c>
      <c r="J1251" s="1433">
        <v>0</v>
      </c>
      <c r="K1251" s="1433">
        <v>0</v>
      </c>
      <c r="L1251" s="1433">
        <v>0</v>
      </c>
      <c r="M1251" s="1433">
        <v>0</v>
      </c>
      <c r="N1251" s="1433">
        <v>0</v>
      </c>
      <c r="O1251" s="1433">
        <v>0</v>
      </c>
      <c r="P1251" s="1433">
        <v>1</v>
      </c>
      <c r="Q1251" s="1433">
        <v>1</v>
      </c>
      <c r="R1251" s="1433">
        <v>1</v>
      </c>
      <c r="S1251" s="1433">
        <v>1</v>
      </c>
      <c r="T1251" s="1433">
        <v>1</v>
      </c>
      <c r="U1251" s="1433">
        <v>1</v>
      </c>
      <c r="V1251" s="1438">
        <v>0</v>
      </c>
    </row>
    <row r="1252" spans="1:22" ht="15" x14ac:dyDescent="0.25">
      <c r="A1252" s="1298" t="s">
        <v>709</v>
      </c>
      <c r="B1252" s="1290" t="s">
        <v>902</v>
      </c>
      <c r="C1252" s="1290" t="s">
        <v>59</v>
      </c>
      <c r="D1252" s="1433">
        <v>0</v>
      </c>
      <c r="E1252" s="1433">
        <v>0</v>
      </c>
      <c r="F1252" s="1433">
        <v>0</v>
      </c>
      <c r="G1252" s="1433">
        <v>0</v>
      </c>
      <c r="H1252" s="1433">
        <v>0</v>
      </c>
      <c r="I1252" s="1433">
        <v>0</v>
      </c>
      <c r="J1252" s="1433">
        <v>0</v>
      </c>
      <c r="K1252" s="1433">
        <v>0</v>
      </c>
      <c r="L1252" s="1433">
        <v>0</v>
      </c>
      <c r="M1252" s="1433">
        <v>0</v>
      </c>
      <c r="N1252" s="1433">
        <v>0</v>
      </c>
      <c r="O1252" s="1433">
        <v>0</v>
      </c>
      <c r="P1252" s="1433">
        <v>2</v>
      </c>
      <c r="Q1252" s="1433">
        <v>2</v>
      </c>
      <c r="R1252" s="1433">
        <v>2</v>
      </c>
      <c r="S1252" s="1433">
        <v>4</v>
      </c>
      <c r="T1252" s="1433">
        <v>7</v>
      </c>
      <c r="U1252" s="1433">
        <v>9</v>
      </c>
      <c r="V1252" s="1438">
        <v>15</v>
      </c>
    </row>
    <row r="1253" spans="1:22" ht="15" x14ac:dyDescent="0.25">
      <c r="A1253" s="1298" t="s">
        <v>709</v>
      </c>
      <c r="B1253" s="1290" t="s">
        <v>902</v>
      </c>
      <c r="C1253" s="1290" t="s">
        <v>754</v>
      </c>
      <c r="D1253" s="1433">
        <v>0</v>
      </c>
      <c r="E1253" s="1433">
        <v>0</v>
      </c>
      <c r="F1253" s="1433">
        <v>0</v>
      </c>
      <c r="G1253" s="1433">
        <v>0</v>
      </c>
      <c r="H1253" s="1433">
        <v>0</v>
      </c>
      <c r="I1253" s="1433">
        <v>0</v>
      </c>
      <c r="J1253" s="1433">
        <v>0</v>
      </c>
      <c r="K1253" s="1433">
        <v>0</v>
      </c>
      <c r="L1253" s="1433">
        <v>0</v>
      </c>
      <c r="M1253" s="1433">
        <v>0</v>
      </c>
      <c r="N1253" s="1433">
        <v>0</v>
      </c>
      <c r="O1253" s="1433">
        <v>0</v>
      </c>
      <c r="P1253" s="1433">
        <v>2</v>
      </c>
      <c r="Q1253" s="1433">
        <v>2</v>
      </c>
      <c r="R1253" s="1433">
        <v>2</v>
      </c>
      <c r="S1253" s="1433">
        <v>4</v>
      </c>
      <c r="T1253" s="1433">
        <v>7</v>
      </c>
      <c r="U1253" s="1433">
        <v>9</v>
      </c>
      <c r="V1253" s="1438">
        <v>13</v>
      </c>
    </row>
    <row r="1254" spans="1:22" ht="15" x14ac:dyDescent="0.25">
      <c r="A1254" s="1298" t="s">
        <v>709</v>
      </c>
      <c r="B1254" s="1290" t="s">
        <v>903</v>
      </c>
      <c r="C1254" s="1290" t="s">
        <v>49</v>
      </c>
      <c r="D1254" s="1433">
        <v>0</v>
      </c>
      <c r="E1254" s="1433">
        <v>0</v>
      </c>
      <c r="F1254" s="1433">
        <v>0</v>
      </c>
      <c r="G1254" s="1433">
        <v>0</v>
      </c>
      <c r="H1254" s="1433">
        <v>0</v>
      </c>
      <c r="I1254" s="1433">
        <v>0</v>
      </c>
      <c r="J1254" s="1433">
        <v>0</v>
      </c>
      <c r="K1254" s="1433">
        <v>0</v>
      </c>
      <c r="L1254" s="1433">
        <v>2</v>
      </c>
      <c r="M1254" s="1433">
        <v>0</v>
      </c>
      <c r="N1254" s="1433">
        <v>0</v>
      </c>
      <c r="O1254" s="1433">
        <v>0</v>
      </c>
      <c r="P1254" s="1433">
        <v>0</v>
      </c>
      <c r="Q1254" s="1433">
        <v>0</v>
      </c>
      <c r="R1254" s="1433">
        <v>0</v>
      </c>
      <c r="S1254" s="1433">
        <v>0</v>
      </c>
      <c r="T1254" s="1433">
        <v>0</v>
      </c>
      <c r="U1254" s="1433">
        <v>0</v>
      </c>
      <c r="V1254" s="1438">
        <v>0</v>
      </c>
    </row>
    <row r="1255" spans="1:22" ht="15" x14ac:dyDescent="0.25">
      <c r="A1255" s="1298" t="s">
        <v>709</v>
      </c>
      <c r="B1255" s="1290" t="s">
        <v>903</v>
      </c>
      <c r="C1255" s="1290" t="s">
        <v>35</v>
      </c>
      <c r="D1255" s="1433">
        <v>0</v>
      </c>
      <c r="E1255" s="1433">
        <v>0</v>
      </c>
      <c r="F1255" s="1433">
        <v>0</v>
      </c>
      <c r="G1255" s="1433">
        <v>0</v>
      </c>
      <c r="H1255" s="1433">
        <v>6</v>
      </c>
      <c r="I1255" s="1433">
        <v>12</v>
      </c>
      <c r="J1255" s="1433">
        <v>19</v>
      </c>
      <c r="K1255" s="1433">
        <v>24</v>
      </c>
      <c r="L1255" s="1433">
        <v>22</v>
      </c>
      <c r="M1255" s="1433">
        <v>0</v>
      </c>
      <c r="N1255" s="1433">
        <v>0</v>
      </c>
      <c r="O1255" s="1433">
        <v>0</v>
      </c>
      <c r="P1255" s="1433">
        <v>0</v>
      </c>
      <c r="Q1255" s="1433">
        <v>0</v>
      </c>
      <c r="R1255" s="1433">
        <v>0</v>
      </c>
      <c r="S1255" s="1433">
        <v>0</v>
      </c>
      <c r="T1255" s="1433">
        <v>0</v>
      </c>
      <c r="U1255" s="1433">
        <v>0</v>
      </c>
      <c r="V1255" s="1438">
        <v>0</v>
      </c>
    </row>
    <row r="1256" spans="1:22" ht="15" x14ac:dyDescent="0.25">
      <c r="A1256" s="1298" t="s">
        <v>709</v>
      </c>
      <c r="B1256" s="1290" t="s">
        <v>903</v>
      </c>
      <c r="C1256" s="1290" t="s">
        <v>37</v>
      </c>
      <c r="D1256" s="1433">
        <v>0</v>
      </c>
      <c r="E1256" s="1433">
        <v>0</v>
      </c>
      <c r="F1256" s="1433">
        <v>0</v>
      </c>
      <c r="G1256" s="1433">
        <v>0</v>
      </c>
      <c r="H1256" s="1433">
        <v>1</v>
      </c>
      <c r="I1256" s="1433">
        <v>1</v>
      </c>
      <c r="J1256" s="1433">
        <v>4</v>
      </c>
      <c r="K1256" s="1433">
        <v>4</v>
      </c>
      <c r="L1256" s="1433">
        <v>5</v>
      </c>
      <c r="M1256" s="1433">
        <v>0</v>
      </c>
      <c r="N1256" s="1433">
        <v>0</v>
      </c>
      <c r="O1256" s="1433">
        <v>0</v>
      </c>
      <c r="P1256" s="1433">
        <v>0</v>
      </c>
      <c r="Q1256" s="1433">
        <v>0</v>
      </c>
      <c r="R1256" s="1433">
        <v>0</v>
      </c>
      <c r="S1256" s="1433">
        <v>0</v>
      </c>
      <c r="T1256" s="1433">
        <v>0</v>
      </c>
      <c r="U1256" s="1433">
        <v>0</v>
      </c>
      <c r="V1256" s="1438">
        <v>0</v>
      </c>
    </row>
    <row r="1257" spans="1:22" ht="15" x14ac:dyDescent="0.25">
      <c r="A1257" s="1298" t="s">
        <v>709</v>
      </c>
      <c r="B1257" s="1290" t="s">
        <v>903</v>
      </c>
      <c r="C1257" s="1290" t="s">
        <v>38</v>
      </c>
      <c r="D1257" s="1433">
        <v>0</v>
      </c>
      <c r="E1257" s="1433">
        <v>0</v>
      </c>
      <c r="F1257" s="1433">
        <v>0</v>
      </c>
      <c r="G1257" s="1433">
        <v>0</v>
      </c>
      <c r="H1257" s="1433">
        <v>0</v>
      </c>
      <c r="I1257" s="1433">
        <v>1</v>
      </c>
      <c r="J1257" s="1433">
        <v>2</v>
      </c>
      <c r="K1257" s="1433">
        <v>2</v>
      </c>
      <c r="L1257" s="1433">
        <v>2</v>
      </c>
      <c r="M1257" s="1433">
        <v>0</v>
      </c>
      <c r="N1257" s="1433">
        <v>0</v>
      </c>
      <c r="O1257" s="1433">
        <v>0</v>
      </c>
      <c r="P1257" s="1433">
        <v>0</v>
      </c>
      <c r="Q1257" s="1433">
        <v>0</v>
      </c>
      <c r="R1257" s="1433">
        <v>0</v>
      </c>
      <c r="S1257" s="1433">
        <v>0</v>
      </c>
      <c r="T1257" s="1433">
        <v>0</v>
      </c>
      <c r="U1257" s="1433">
        <v>0</v>
      </c>
      <c r="V1257" s="1438">
        <v>0</v>
      </c>
    </row>
    <row r="1258" spans="1:22" ht="15" x14ac:dyDescent="0.25">
      <c r="A1258" s="1298" t="s">
        <v>709</v>
      </c>
      <c r="B1258" s="1290" t="s">
        <v>903</v>
      </c>
      <c r="C1258" s="1290" t="s">
        <v>39</v>
      </c>
      <c r="D1258" s="1433">
        <v>0</v>
      </c>
      <c r="E1258" s="1433">
        <v>0</v>
      </c>
      <c r="F1258" s="1433">
        <v>0</v>
      </c>
      <c r="G1258" s="1433">
        <v>0</v>
      </c>
      <c r="H1258" s="1433">
        <v>1</v>
      </c>
      <c r="I1258" s="1433">
        <v>1</v>
      </c>
      <c r="J1258" s="1433">
        <v>1</v>
      </c>
      <c r="K1258" s="1433">
        <v>1</v>
      </c>
      <c r="L1258" s="1433">
        <v>1</v>
      </c>
      <c r="M1258" s="1433">
        <v>0</v>
      </c>
      <c r="N1258" s="1433">
        <v>0</v>
      </c>
      <c r="O1258" s="1433">
        <v>0</v>
      </c>
      <c r="P1258" s="1433">
        <v>0</v>
      </c>
      <c r="Q1258" s="1433">
        <v>0</v>
      </c>
      <c r="R1258" s="1433">
        <v>0</v>
      </c>
      <c r="S1258" s="1433">
        <v>0</v>
      </c>
      <c r="T1258" s="1433">
        <v>0</v>
      </c>
      <c r="U1258" s="1433">
        <v>0</v>
      </c>
      <c r="V1258" s="1438">
        <v>0</v>
      </c>
    </row>
    <row r="1259" spans="1:22" ht="15" x14ac:dyDescent="0.25">
      <c r="A1259" s="1298" t="s">
        <v>709</v>
      </c>
      <c r="B1259" s="1290" t="s">
        <v>903</v>
      </c>
      <c r="C1259" s="1290" t="s">
        <v>40</v>
      </c>
      <c r="D1259" s="1433">
        <v>0</v>
      </c>
      <c r="E1259" s="1433">
        <v>0</v>
      </c>
      <c r="F1259" s="1433">
        <v>0</v>
      </c>
      <c r="G1259" s="1433">
        <v>0</v>
      </c>
      <c r="H1259" s="1433">
        <v>0</v>
      </c>
      <c r="I1259" s="1433">
        <v>1</v>
      </c>
      <c r="J1259" s="1433">
        <v>1</v>
      </c>
      <c r="K1259" s="1433">
        <v>1</v>
      </c>
      <c r="L1259" s="1433">
        <v>0</v>
      </c>
      <c r="M1259" s="1433">
        <v>0</v>
      </c>
      <c r="N1259" s="1433">
        <v>0</v>
      </c>
      <c r="O1259" s="1433">
        <v>0</v>
      </c>
      <c r="P1259" s="1433">
        <v>0</v>
      </c>
      <c r="Q1259" s="1433">
        <v>0</v>
      </c>
      <c r="R1259" s="1433">
        <v>0</v>
      </c>
      <c r="S1259" s="1433">
        <v>0</v>
      </c>
      <c r="T1259" s="1433">
        <v>0</v>
      </c>
      <c r="U1259" s="1433">
        <v>0</v>
      </c>
      <c r="V1259" s="1438">
        <v>0</v>
      </c>
    </row>
    <row r="1260" spans="1:22" ht="15" x14ac:dyDescent="0.25">
      <c r="A1260" s="1298" t="s">
        <v>709</v>
      </c>
      <c r="B1260" s="1290" t="s">
        <v>903</v>
      </c>
      <c r="C1260" s="1290" t="s">
        <v>59</v>
      </c>
      <c r="D1260" s="1433">
        <v>0</v>
      </c>
      <c r="E1260" s="1433">
        <v>0</v>
      </c>
      <c r="F1260" s="1433">
        <v>0</v>
      </c>
      <c r="G1260" s="1433">
        <v>0</v>
      </c>
      <c r="H1260" s="1433">
        <v>8</v>
      </c>
      <c r="I1260" s="1433">
        <v>16</v>
      </c>
      <c r="J1260" s="1433">
        <v>27</v>
      </c>
      <c r="K1260" s="1433">
        <v>32</v>
      </c>
      <c r="L1260" s="1433">
        <v>32</v>
      </c>
      <c r="M1260" s="1433">
        <v>0</v>
      </c>
      <c r="N1260" s="1433">
        <v>0</v>
      </c>
      <c r="O1260" s="1433">
        <v>0</v>
      </c>
      <c r="P1260" s="1433">
        <v>0</v>
      </c>
      <c r="Q1260" s="1433">
        <v>0</v>
      </c>
      <c r="R1260" s="1433">
        <v>0</v>
      </c>
      <c r="S1260" s="1433">
        <v>0</v>
      </c>
      <c r="T1260" s="1433">
        <v>0</v>
      </c>
      <c r="U1260" s="1433">
        <v>0</v>
      </c>
      <c r="V1260" s="1438">
        <v>0</v>
      </c>
    </row>
    <row r="1261" spans="1:22" ht="15" x14ac:dyDescent="0.25">
      <c r="A1261" s="1298" t="s">
        <v>709</v>
      </c>
      <c r="B1261" s="1290" t="s">
        <v>903</v>
      </c>
      <c r="C1261" s="1290" t="s">
        <v>754</v>
      </c>
      <c r="D1261" s="1433">
        <v>0</v>
      </c>
      <c r="E1261" s="1433">
        <v>0</v>
      </c>
      <c r="F1261" s="1433">
        <v>0</v>
      </c>
      <c r="G1261" s="1433">
        <v>0</v>
      </c>
      <c r="H1261" s="1433">
        <v>8</v>
      </c>
      <c r="I1261" s="1433">
        <v>16</v>
      </c>
      <c r="J1261" s="1433">
        <v>27</v>
      </c>
      <c r="K1261" s="1433">
        <v>32</v>
      </c>
      <c r="L1261" s="1433">
        <v>30</v>
      </c>
      <c r="M1261" s="1433">
        <v>0</v>
      </c>
      <c r="N1261" s="1433">
        <v>0</v>
      </c>
      <c r="O1261" s="1433">
        <v>0</v>
      </c>
      <c r="P1261" s="1433">
        <v>0</v>
      </c>
      <c r="Q1261" s="1433">
        <v>0</v>
      </c>
      <c r="R1261" s="1433">
        <v>0</v>
      </c>
      <c r="S1261" s="1433">
        <v>0</v>
      </c>
      <c r="T1261" s="1433">
        <v>0</v>
      </c>
      <c r="U1261" s="1433">
        <v>0</v>
      </c>
      <c r="V1261" s="1438">
        <v>0</v>
      </c>
    </row>
    <row r="1262" spans="1:22" ht="15" x14ac:dyDescent="0.25">
      <c r="A1262" s="1298" t="s">
        <v>709</v>
      </c>
      <c r="B1262" s="1290" t="s">
        <v>904</v>
      </c>
      <c r="C1262" s="1290" t="s">
        <v>49</v>
      </c>
      <c r="D1262" s="1433">
        <v>0</v>
      </c>
      <c r="E1262" s="1433">
        <v>43</v>
      </c>
      <c r="F1262" s="1433">
        <v>40</v>
      </c>
      <c r="G1262" s="1433">
        <v>44</v>
      </c>
      <c r="H1262" s="1433">
        <v>44</v>
      </c>
      <c r="I1262" s="1433">
        <v>50</v>
      </c>
      <c r="J1262" s="1433">
        <v>106</v>
      </c>
      <c r="K1262" s="1433">
        <v>108</v>
      </c>
      <c r="L1262" s="1433">
        <v>112</v>
      </c>
      <c r="M1262" s="1433">
        <v>0</v>
      </c>
      <c r="N1262" s="1433">
        <v>0</v>
      </c>
      <c r="O1262" s="1433">
        <v>0</v>
      </c>
      <c r="P1262" s="1433">
        <v>0</v>
      </c>
      <c r="Q1262" s="1433">
        <v>0</v>
      </c>
      <c r="R1262" s="1433">
        <v>0</v>
      </c>
      <c r="S1262" s="1433">
        <v>0</v>
      </c>
      <c r="T1262" s="1433">
        <v>0</v>
      </c>
      <c r="U1262" s="1433">
        <v>0</v>
      </c>
      <c r="V1262" s="1438">
        <v>0</v>
      </c>
    </row>
    <row r="1263" spans="1:22" ht="15" x14ac:dyDescent="0.25">
      <c r="A1263" s="1298" t="s">
        <v>709</v>
      </c>
      <c r="B1263" s="1290" t="s">
        <v>904</v>
      </c>
      <c r="C1263" s="1290" t="s">
        <v>35</v>
      </c>
      <c r="D1263" s="1433">
        <v>60</v>
      </c>
      <c r="E1263" s="1433">
        <v>21</v>
      </c>
      <c r="F1263" s="1433">
        <v>20</v>
      </c>
      <c r="G1263" s="1433">
        <v>14</v>
      </c>
      <c r="H1263" s="1433">
        <v>15</v>
      </c>
      <c r="I1263" s="1433">
        <v>9</v>
      </c>
      <c r="J1263" s="1433">
        <v>19</v>
      </c>
      <c r="K1263" s="1433">
        <v>22</v>
      </c>
      <c r="L1263" s="1433">
        <v>16</v>
      </c>
      <c r="M1263" s="1433">
        <v>0</v>
      </c>
      <c r="N1263" s="1433">
        <v>0</v>
      </c>
      <c r="O1263" s="1433">
        <v>0</v>
      </c>
      <c r="P1263" s="1433">
        <v>0</v>
      </c>
      <c r="Q1263" s="1433">
        <v>0</v>
      </c>
      <c r="R1263" s="1433">
        <v>0</v>
      </c>
      <c r="S1263" s="1433">
        <v>0</v>
      </c>
      <c r="T1263" s="1433">
        <v>0</v>
      </c>
      <c r="U1263" s="1433">
        <v>0</v>
      </c>
      <c r="V1263" s="1438">
        <v>0</v>
      </c>
    </row>
    <row r="1264" spans="1:22" ht="15" x14ac:dyDescent="0.25">
      <c r="A1264" s="1298" t="s">
        <v>709</v>
      </c>
      <c r="B1264" s="1290" t="s">
        <v>904</v>
      </c>
      <c r="C1264" s="1290" t="s">
        <v>36</v>
      </c>
      <c r="D1264" s="1433">
        <v>0</v>
      </c>
      <c r="E1264" s="1433">
        <v>0</v>
      </c>
      <c r="F1264" s="1433">
        <v>0</v>
      </c>
      <c r="G1264" s="1433">
        <v>0</v>
      </c>
      <c r="H1264" s="1433">
        <v>1</v>
      </c>
      <c r="I1264" s="1433">
        <v>1</v>
      </c>
      <c r="J1264" s="1433">
        <v>4</v>
      </c>
      <c r="K1264" s="1433">
        <v>2</v>
      </c>
      <c r="L1264" s="1433">
        <v>3</v>
      </c>
      <c r="M1264" s="1433">
        <v>0</v>
      </c>
      <c r="N1264" s="1433">
        <v>0</v>
      </c>
      <c r="O1264" s="1433">
        <v>0</v>
      </c>
      <c r="P1264" s="1433">
        <v>0</v>
      </c>
      <c r="Q1264" s="1433">
        <v>0</v>
      </c>
      <c r="R1264" s="1433">
        <v>0</v>
      </c>
      <c r="S1264" s="1433">
        <v>0</v>
      </c>
      <c r="T1264" s="1433">
        <v>0</v>
      </c>
      <c r="U1264" s="1433">
        <v>0</v>
      </c>
      <c r="V1264" s="1438">
        <v>0</v>
      </c>
    </row>
    <row r="1265" spans="1:22" ht="15" x14ac:dyDescent="0.25">
      <c r="A1265" s="1298" t="s">
        <v>709</v>
      </c>
      <c r="B1265" s="1290" t="s">
        <v>904</v>
      </c>
      <c r="C1265" s="1290" t="s">
        <v>37</v>
      </c>
      <c r="D1265" s="1433">
        <v>4</v>
      </c>
      <c r="E1265" s="1433">
        <v>5</v>
      </c>
      <c r="F1265" s="1433">
        <v>5</v>
      </c>
      <c r="G1265" s="1433">
        <v>4</v>
      </c>
      <c r="H1265" s="1433">
        <v>4</v>
      </c>
      <c r="I1265" s="1433">
        <v>4</v>
      </c>
      <c r="J1265" s="1433">
        <v>6</v>
      </c>
      <c r="K1265" s="1433">
        <v>7</v>
      </c>
      <c r="L1265" s="1433">
        <v>6</v>
      </c>
      <c r="M1265" s="1433">
        <v>0</v>
      </c>
      <c r="N1265" s="1433">
        <v>0</v>
      </c>
      <c r="O1265" s="1433">
        <v>0</v>
      </c>
      <c r="P1265" s="1433">
        <v>0</v>
      </c>
      <c r="Q1265" s="1433">
        <v>0</v>
      </c>
      <c r="R1265" s="1433">
        <v>0</v>
      </c>
      <c r="S1265" s="1433">
        <v>0</v>
      </c>
      <c r="T1265" s="1433">
        <v>0</v>
      </c>
      <c r="U1265" s="1433">
        <v>0</v>
      </c>
      <c r="V1265" s="1438">
        <v>0</v>
      </c>
    </row>
    <row r="1266" spans="1:22" ht="15" x14ac:dyDescent="0.25">
      <c r="A1266" s="1298" t="s">
        <v>709</v>
      </c>
      <c r="B1266" s="1290" t="s">
        <v>904</v>
      </c>
      <c r="C1266" s="1290" t="s">
        <v>38</v>
      </c>
      <c r="D1266" s="1433">
        <v>3</v>
      </c>
      <c r="E1266" s="1433">
        <v>3</v>
      </c>
      <c r="F1266" s="1433">
        <v>3</v>
      </c>
      <c r="G1266" s="1433">
        <v>3</v>
      </c>
      <c r="H1266" s="1433">
        <v>3</v>
      </c>
      <c r="I1266" s="1433">
        <v>3</v>
      </c>
      <c r="J1266" s="1433">
        <v>5</v>
      </c>
      <c r="K1266" s="1433">
        <v>5</v>
      </c>
      <c r="L1266" s="1433">
        <v>5</v>
      </c>
      <c r="M1266" s="1433">
        <v>0</v>
      </c>
      <c r="N1266" s="1433">
        <v>0</v>
      </c>
      <c r="O1266" s="1433">
        <v>0</v>
      </c>
      <c r="P1266" s="1433">
        <v>0</v>
      </c>
      <c r="Q1266" s="1433">
        <v>0</v>
      </c>
      <c r="R1266" s="1433">
        <v>0</v>
      </c>
      <c r="S1266" s="1433">
        <v>0</v>
      </c>
      <c r="T1266" s="1433">
        <v>0</v>
      </c>
      <c r="U1266" s="1433">
        <v>0</v>
      </c>
      <c r="V1266" s="1438">
        <v>0</v>
      </c>
    </row>
    <row r="1267" spans="1:22" ht="15" x14ac:dyDescent="0.25">
      <c r="A1267" s="1298" t="s">
        <v>709</v>
      </c>
      <c r="B1267" s="1290" t="s">
        <v>904</v>
      </c>
      <c r="C1267" s="1290" t="s">
        <v>39</v>
      </c>
      <c r="D1267" s="1433">
        <v>1</v>
      </c>
      <c r="E1267" s="1433">
        <v>1</v>
      </c>
      <c r="F1267" s="1433">
        <v>1</v>
      </c>
      <c r="G1267" s="1433">
        <v>1</v>
      </c>
      <c r="H1267" s="1433">
        <v>1</v>
      </c>
      <c r="I1267" s="1433">
        <v>1</v>
      </c>
      <c r="J1267" s="1433">
        <v>2</v>
      </c>
      <c r="K1267" s="1433">
        <v>2</v>
      </c>
      <c r="L1267" s="1433">
        <v>2</v>
      </c>
      <c r="M1267" s="1433">
        <v>0</v>
      </c>
      <c r="N1267" s="1433">
        <v>0</v>
      </c>
      <c r="O1267" s="1433">
        <v>0</v>
      </c>
      <c r="P1267" s="1433">
        <v>0</v>
      </c>
      <c r="Q1267" s="1433">
        <v>0</v>
      </c>
      <c r="R1267" s="1433">
        <v>0</v>
      </c>
      <c r="S1267" s="1433">
        <v>0</v>
      </c>
      <c r="T1267" s="1433">
        <v>0</v>
      </c>
      <c r="U1267" s="1433">
        <v>0</v>
      </c>
      <c r="V1267" s="1438">
        <v>0</v>
      </c>
    </row>
    <row r="1268" spans="1:22" ht="15" x14ac:dyDescent="0.25">
      <c r="A1268" s="1298" t="s">
        <v>709</v>
      </c>
      <c r="B1268" s="1290" t="s">
        <v>904</v>
      </c>
      <c r="C1268" s="1290" t="s">
        <v>40</v>
      </c>
      <c r="D1268" s="1433">
        <v>1</v>
      </c>
      <c r="E1268" s="1433">
        <v>1</v>
      </c>
      <c r="F1268" s="1433">
        <v>1</v>
      </c>
      <c r="G1268" s="1433">
        <v>0</v>
      </c>
      <c r="H1268" s="1433">
        <v>0</v>
      </c>
      <c r="I1268" s="1433">
        <v>0</v>
      </c>
      <c r="J1268" s="1433">
        <v>0</v>
      </c>
      <c r="K1268" s="1433">
        <v>0</v>
      </c>
      <c r="L1268" s="1433">
        <v>0</v>
      </c>
      <c r="M1268" s="1433">
        <v>0</v>
      </c>
      <c r="N1268" s="1433">
        <v>0</v>
      </c>
      <c r="O1268" s="1433">
        <v>0</v>
      </c>
      <c r="P1268" s="1433">
        <v>0</v>
      </c>
      <c r="Q1268" s="1433">
        <v>0</v>
      </c>
      <c r="R1268" s="1433">
        <v>0</v>
      </c>
      <c r="S1268" s="1433">
        <v>0</v>
      </c>
      <c r="T1268" s="1433">
        <v>0</v>
      </c>
      <c r="U1268" s="1433">
        <v>0</v>
      </c>
      <c r="V1268" s="1438">
        <v>0</v>
      </c>
    </row>
    <row r="1269" spans="1:22" ht="15" x14ac:dyDescent="0.25">
      <c r="A1269" s="1298" t="s">
        <v>709</v>
      </c>
      <c r="B1269" s="1290" t="s">
        <v>904</v>
      </c>
      <c r="C1269" s="1290" t="s">
        <v>59</v>
      </c>
      <c r="D1269" s="1433">
        <v>69</v>
      </c>
      <c r="E1269" s="1433">
        <v>74</v>
      </c>
      <c r="F1269" s="1433">
        <v>70</v>
      </c>
      <c r="G1269" s="1433">
        <v>66</v>
      </c>
      <c r="H1269" s="1433">
        <v>68</v>
      </c>
      <c r="I1269" s="1433">
        <v>68</v>
      </c>
      <c r="J1269" s="1433">
        <v>142</v>
      </c>
      <c r="K1269" s="1433">
        <v>146</v>
      </c>
      <c r="L1269" s="1433">
        <v>144</v>
      </c>
      <c r="M1269" s="1433">
        <v>0</v>
      </c>
      <c r="N1269" s="1433">
        <v>0</v>
      </c>
      <c r="O1269" s="1433">
        <v>0</v>
      </c>
      <c r="P1269" s="1433">
        <v>0</v>
      </c>
      <c r="Q1269" s="1433">
        <v>0</v>
      </c>
      <c r="R1269" s="1433">
        <v>0</v>
      </c>
      <c r="S1269" s="1433">
        <v>0</v>
      </c>
      <c r="T1269" s="1433">
        <v>0</v>
      </c>
      <c r="U1269" s="1433">
        <v>0</v>
      </c>
      <c r="V1269" s="1438">
        <v>0</v>
      </c>
    </row>
    <row r="1270" spans="1:22" ht="15" x14ac:dyDescent="0.25">
      <c r="A1270" s="1298" t="s">
        <v>709</v>
      </c>
      <c r="B1270" s="1290" t="s">
        <v>904</v>
      </c>
      <c r="C1270" s="1290" t="s">
        <v>754</v>
      </c>
      <c r="D1270" s="1433">
        <v>69</v>
      </c>
      <c r="E1270" s="1433">
        <v>31</v>
      </c>
      <c r="F1270" s="1433">
        <v>30</v>
      </c>
      <c r="G1270" s="1433">
        <v>22</v>
      </c>
      <c r="H1270" s="1433">
        <v>24</v>
      </c>
      <c r="I1270" s="1433">
        <v>18</v>
      </c>
      <c r="J1270" s="1433">
        <v>36</v>
      </c>
      <c r="K1270" s="1433">
        <v>38</v>
      </c>
      <c r="L1270" s="1433">
        <v>32</v>
      </c>
      <c r="M1270" s="1433">
        <v>0</v>
      </c>
      <c r="N1270" s="1433">
        <v>0</v>
      </c>
      <c r="O1270" s="1433">
        <v>0</v>
      </c>
      <c r="P1270" s="1433">
        <v>0</v>
      </c>
      <c r="Q1270" s="1433">
        <v>0</v>
      </c>
      <c r="R1270" s="1433">
        <v>0</v>
      </c>
      <c r="S1270" s="1433">
        <v>0</v>
      </c>
      <c r="T1270" s="1433">
        <v>0</v>
      </c>
      <c r="U1270" s="1433">
        <v>0</v>
      </c>
      <c r="V1270" s="1438">
        <v>0</v>
      </c>
    </row>
    <row r="1271" spans="1:22" ht="15" x14ac:dyDescent="0.25">
      <c r="A1271" s="1298" t="s">
        <v>709</v>
      </c>
      <c r="B1271" s="1290" t="s">
        <v>905</v>
      </c>
      <c r="C1271" s="1290" t="s">
        <v>49</v>
      </c>
      <c r="D1271" s="1433">
        <v>0</v>
      </c>
      <c r="E1271" s="1433">
        <v>0</v>
      </c>
      <c r="F1271" s="1433">
        <v>0</v>
      </c>
      <c r="G1271" s="1433">
        <v>0</v>
      </c>
      <c r="H1271" s="1433">
        <v>0</v>
      </c>
      <c r="I1271" s="1433">
        <v>0</v>
      </c>
      <c r="J1271" s="1433">
        <v>0</v>
      </c>
      <c r="K1271" s="1433">
        <v>0</v>
      </c>
      <c r="L1271" s="1433">
        <v>0</v>
      </c>
      <c r="M1271" s="1433">
        <v>0</v>
      </c>
      <c r="N1271" s="1433">
        <v>0</v>
      </c>
      <c r="O1271" s="1433">
        <v>0</v>
      </c>
      <c r="P1271" s="1433">
        <v>0</v>
      </c>
      <c r="Q1271" s="1433">
        <v>0</v>
      </c>
      <c r="R1271" s="1433">
        <v>0</v>
      </c>
      <c r="S1271" s="1433">
        <v>0</v>
      </c>
      <c r="T1271" s="1433">
        <v>0</v>
      </c>
      <c r="U1271" s="1433">
        <v>0</v>
      </c>
      <c r="V1271" s="1438">
        <v>3</v>
      </c>
    </row>
    <row r="1272" spans="1:22" ht="15" x14ac:dyDescent="0.25">
      <c r="A1272" s="1298" t="s">
        <v>709</v>
      </c>
      <c r="B1272" s="1290" t="s">
        <v>905</v>
      </c>
      <c r="C1272" s="1290" t="s">
        <v>35</v>
      </c>
      <c r="D1272" s="1433">
        <v>0</v>
      </c>
      <c r="E1272" s="1433">
        <v>0</v>
      </c>
      <c r="F1272" s="1433">
        <v>0</v>
      </c>
      <c r="G1272" s="1433">
        <v>0</v>
      </c>
      <c r="H1272" s="1433">
        <v>0</v>
      </c>
      <c r="I1272" s="1433">
        <v>0</v>
      </c>
      <c r="J1272" s="1433">
        <v>0</v>
      </c>
      <c r="K1272" s="1433">
        <v>0</v>
      </c>
      <c r="L1272" s="1433">
        <v>0</v>
      </c>
      <c r="M1272" s="1433">
        <v>0</v>
      </c>
      <c r="N1272" s="1433">
        <v>0</v>
      </c>
      <c r="O1272" s="1433">
        <v>0</v>
      </c>
      <c r="P1272" s="1433">
        <v>0</v>
      </c>
      <c r="Q1272" s="1433">
        <v>0</v>
      </c>
      <c r="R1272" s="1433">
        <v>0</v>
      </c>
      <c r="S1272" s="1433">
        <v>4</v>
      </c>
      <c r="T1272" s="1433">
        <v>12</v>
      </c>
      <c r="U1272" s="1433">
        <v>17</v>
      </c>
      <c r="V1272" s="1438">
        <v>16</v>
      </c>
    </row>
    <row r="1273" spans="1:22" ht="15" x14ac:dyDescent="0.25">
      <c r="A1273" s="1298" t="s">
        <v>709</v>
      </c>
      <c r="B1273" s="1290" t="s">
        <v>905</v>
      </c>
      <c r="C1273" s="1290" t="s">
        <v>36</v>
      </c>
      <c r="D1273" s="1433">
        <v>0</v>
      </c>
      <c r="E1273" s="1433">
        <v>0</v>
      </c>
      <c r="F1273" s="1433">
        <v>0</v>
      </c>
      <c r="G1273" s="1433">
        <v>0</v>
      </c>
      <c r="H1273" s="1433">
        <v>0</v>
      </c>
      <c r="I1273" s="1433">
        <v>0</v>
      </c>
      <c r="J1273" s="1433">
        <v>0</v>
      </c>
      <c r="K1273" s="1433">
        <v>0</v>
      </c>
      <c r="L1273" s="1433">
        <v>0</v>
      </c>
      <c r="M1273" s="1433">
        <v>0</v>
      </c>
      <c r="N1273" s="1433">
        <v>0</v>
      </c>
      <c r="O1273" s="1433">
        <v>0</v>
      </c>
      <c r="P1273" s="1433">
        <v>0</v>
      </c>
      <c r="Q1273" s="1433">
        <v>0</v>
      </c>
      <c r="R1273" s="1433">
        <v>0</v>
      </c>
      <c r="S1273" s="1433">
        <v>1</v>
      </c>
      <c r="T1273" s="1433">
        <v>3</v>
      </c>
      <c r="U1273" s="1433">
        <v>4</v>
      </c>
      <c r="V1273" s="1438">
        <v>3</v>
      </c>
    </row>
    <row r="1274" spans="1:22" ht="15" x14ac:dyDescent="0.25">
      <c r="A1274" s="1298" t="s">
        <v>709</v>
      </c>
      <c r="B1274" s="1290" t="s">
        <v>905</v>
      </c>
      <c r="C1274" s="1290" t="s">
        <v>37</v>
      </c>
      <c r="D1274" s="1433">
        <v>0</v>
      </c>
      <c r="E1274" s="1433">
        <v>0</v>
      </c>
      <c r="F1274" s="1433">
        <v>0</v>
      </c>
      <c r="G1274" s="1433">
        <v>0</v>
      </c>
      <c r="H1274" s="1433">
        <v>0</v>
      </c>
      <c r="I1274" s="1433">
        <v>0</v>
      </c>
      <c r="J1274" s="1433">
        <v>0</v>
      </c>
      <c r="K1274" s="1433">
        <v>0</v>
      </c>
      <c r="L1274" s="1433">
        <v>0</v>
      </c>
      <c r="M1274" s="1433">
        <v>0</v>
      </c>
      <c r="N1274" s="1433">
        <v>0</v>
      </c>
      <c r="O1274" s="1433">
        <v>0</v>
      </c>
      <c r="P1274" s="1433">
        <v>0</v>
      </c>
      <c r="Q1274" s="1433">
        <v>0</v>
      </c>
      <c r="R1274" s="1433">
        <v>0</v>
      </c>
      <c r="S1274" s="1433">
        <v>0</v>
      </c>
      <c r="T1274" s="1433">
        <v>1</v>
      </c>
      <c r="U1274" s="1433">
        <v>1</v>
      </c>
      <c r="V1274" s="1438">
        <v>1</v>
      </c>
    </row>
    <row r="1275" spans="1:22" ht="15" x14ac:dyDescent="0.25">
      <c r="A1275" s="1298" t="s">
        <v>709</v>
      </c>
      <c r="B1275" s="1290" t="s">
        <v>905</v>
      </c>
      <c r="C1275" s="1290" t="s">
        <v>38</v>
      </c>
      <c r="D1275" s="1433">
        <v>0</v>
      </c>
      <c r="E1275" s="1433">
        <v>0</v>
      </c>
      <c r="F1275" s="1433">
        <v>0</v>
      </c>
      <c r="G1275" s="1433">
        <v>0</v>
      </c>
      <c r="H1275" s="1433">
        <v>0</v>
      </c>
      <c r="I1275" s="1433">
        <v>0</v>
      </c>
      <c r="J1275" s="1433">
        <v>0</v>
      </c>
      <c r="K1275" s="1433">
        <v>0</v>
      </c>
      <c r="L1275" s="1433">
        <v>0</v>
      </c>
      <c r="M1275" s="1433">
        <v>0</v>
      </c>
      <c r="N1275" s="1433">
        <v>0</v>
      </c>
      <c r="O1275" s="1433">
        <v>0</v>
      </c>
      <c r="P1275" s="1433">
        <v>0</v>
      </c>
      <c r="Q1275" s="1433">
        <v>0</v>
      </c>
      <c r="R1275" s="1433">
        <v>0</v>
      </c>
      <c r="S1275" s="1433">
        <v>0</v>
      </c>
      <c r="T1275" s="1433">
        <v>1</v>
      </c>
      <c r="U1275" s="1433">
        <v>1</v>
      </c>
      <c r="V1275" s="1438">
        <v>1</v>
      </c>
    </row>
    <row r="1276" spans="1:22" ht="15" x14ac:dyDescent="0.25">
      <c r="A1276" s="1298" t="s">
        <v>709</v>
      </c>
      <c r="B1276" s="1290" t="s">
        <v>905</v>
      </c>
      <c r="C1276" s="1290" t="s">
        <v>39</v>
      </c>
      <c r="D1276" s="1433">
        <v>0</v>
      </c>
      <c r="E1276" s="1433">
        <v>0</v>
      </c>
      <c r="F1276" s="1433">
        <v>0</v>
      </c>
      <c r="G1276" s="1433">
        <v>0</v>
      </c>
      <c r="H1276" s="1433">
        <v>0</v>
      </c>
      <c r="I1276" s="1433">
        <v>0</v>
      </c>
      <c r="J1276" s="1433">
        <v>0</v>
      </c>
      <c r="K1276" s="1433">
        <v>0</v>
      </c>
      <c r="L1276" s="1433">
        <v>0</v>
      </c>
      <c r="M1276" s="1433">
        <v>0</v>
      </c>
      <c r="N1276" s="1433">
        <v>0</v>
      </c>
      <c r="O1276" s="1433">
        <v>0</v>
      </c>
      <c r="P1276" s="1433">
        <v>0</v>
      </c>
      <c r="Q1276" s="1433">
        <v>0</v>
      </c>
      <c r="R1276" s="1433">
        <v>0</v>
      </c>
      <c r="S1276" s="1433">
        <v>0</v>
      </c>
      <c r="T1276" s="1433">
        <v>1</v>
      </c>
      <c r="U1276" s="1433">
        <v>2</v>
      </c>
      <c r="V1276" s="1438">
        <v>2</v>
      </c>
    </row>
    <row r="1277" spans="1:22" ht="15" x14ac:dyDescent="0.25">
      <c r="A1277" s="1298" t="s">
        <v>709</v>
      </c>
      <c r="B1277" s="1290" t="s">
        <v>905</v>
      </c>
      <c r="C1277" s="1290" t="s">
        <v>40</v>
      </c>
      <c r="D1277" s="1433">
        <v>0</v>
      </c>
      <c r="E1277" s="1433">
        <v>0</v>
      </c>
      <c r="F1277" s="1433">
        <v>0</v>
      </c>
      <c r="G1277" s="1433">
        <v>0</v>
      </c>
      <c r="H1277" s="1433">
        <v>0</v>
      </c>
      <c r="I1277" s="1433">
        <v>0</v>
      </c>
      <c r="J1277" s="1433">
        <v>0</v>
      </c>
      <c r="K1277" s="1433">
        <v>0</v>
      </c>
      <c r="L1277" s="1433">
        <v>0</v>
      </c>
      <c r="M1277" s="1433">
        <v>0</v>
      </c>
      <c r="N1277" s="1433">
        <v>0</v>
      </c>
      <c r="O1277" s="1433">
        <v>0</v>
      </c>
      <c r="P1277" s="1433">
        <v>0</v>
      </c>
      <c r="Q1277" s="1433">
        <v>0</v>
      </c>
      <c r="R1277" s="1433">
        <v>0</v>
      </c>
      <c r="S1277" s="1433">
        <v>0</v>
      </c>
      <c r="T1277" s="1433">
        <v>1</v>
      </c>
      <c r="U1277" s="1433">
        <v>1</v>
      </c>
      <c r="V1277" s="1438">
        <v>1</v>
      </c>
    </row>
    <row r="1278" spans="1:22" ht="15" x14ac:dyDescent="0.25">
      <c r="A1278" s="1298" t="s">
        <v>709</v>
      </c>
      <c r="B1278" s="1290" t="s">
        <v>905</v>
      </c>
      <c r="C1278" s="1290" t="s">
        <v>59</v>
      </c>
      <c r="D1278" s="1433">
        <v>0</v>
      </c>
      <c r="E1278" s="1433">
        <v>0</v>
      </c>
      <c r="F1278" s="1433">
        <v>0</v>
      </c>
      <c r="G1278" s="1433">
        <v>0</v>
      </c>
      <c r="H1278" s="1433">
        <v>0</v>
      </c>
      <c r="I1278" s="1433">
        <v>0</v>
      </c>
      <c r="J1278" s="1433">
        <v>0</v>
      </c>
      <c r="K1278" s="1433">
        <v>0</v>
      </c>
      <c r="L1278" s="1433">
        <v>0</v>
      </c>
      <c r="M1278" s="1433">
        <v>0</v>
      </c>
      <c r="N1278" s="1433">
        <v>0</v>
      </c>
      <c r="O1278" s="1433">
        <v>0</v>
      </c>
      <c r="P1278" s="1433">
        <v>0</v>
      </c>
      <c r="Q1278" s="1433">
        <v>0</v>
      </c>
      <c r="R1278" s="1433">
        <v>0</v>
      </c>
      <c r="S1278" s="1433">
        <v>5</v>
      </c>
      <c r="T1278" s="1433">
        <v>19</v>
      </c>
      <c r="U1278" s="1433">
        <v>26</v>
      </c>
      <c r="V1278" s="1438">
        <v>27</v>
      </c>
    </row>
    <row r="1279" spans="1:22" ht="15" x14ac:dyDescent="0.25">
      <c r="A1279" s="1298" t="s">
        <v>709</v>
      </c>
      <c r="B1279" s="1290" t="s">
        <v>905</v>
      </c>
      <c r="C1279" s="1290" t="s">
        <v>754</v>
      </c>
      <c r="D1279" s="1433">
        <v>0</v>
      </c>
      <c r="E1279" s="1433">
        <v>0</v>
      </c>
      <c r="F1279" s="1433">
        <v>0</v>
      </c>
      <c r="G1279" s="1433">
        <v>0</v>
      </c>
      <c r="H1279" s="1433">
        <v>0</v>
      </c>
      <c r="I1279" s="1433">
        <v>0</v>
      </c>
      <c r="J1279" s="1433">
        <v>0</v>
      </c>
      <c r="K1279" s="1433">
        <v>0</v>
      </c>
      <c r="L1279" s="1433">
        <v>0</v>
      </c>
      <c r="M1279" s="1433">
        <v>0</v>
      </c>
      <c r="N1279" s="1433">
        <v>0</v>
      </c>
      <c r="O1279" s="1433">
        <v>0</v>
      </c>
      <c r="P1279" s="1433">
        <v>0</v>
      </c>
      <c r="Q1279" s="1433">
        <v>0</v>
      </c>
      <c r="R1279" s="1433">
        <v>0</v>
      </c>
      <c r="S1279" s="1433">
        <v>5</v>
      </c>
      <c r="T1279" s="1433">
        <v>19</v>
      </c>
      <c r="U1279" s="1433">
        <v>26</v>
      </c>
      <c r="V1279" s="1438">
        <v>24</v>
      </c>
    </row>
    <row r="1280" spans="1:22" ht="15" x14ac:dyDescent="0.25">
      <c r="A1280" s="1298" t="s">
        <v>709</v>
      </c>
      <c r="B1280" s="1290" t="s">
        <v>906</v>
      </c>
      <c r="C1280" s="1290" t="s">
        <v>49</v>
      </c>
      <c r="D1280" s="1433">
        <v>0</v>
      </c>
      <c r="E1280" s="1433">
        <v>0</v>
      </c>
      <c r="F1280" s="1433">
        <v>0</v>
      </c>
      <c r="G1280" s="1433">
        <v>0</v>
      </c>
      <c r="H1280" s="1433">
        <v>0</v>
      </c>
      <c r="I1280" s="1433">
        <v>0</v>
      </c>
      <c r="J1280" s="1433">
        <v>0</v>
      </c>
      <c r="K1280" s="1433">
        <v>0</v>
      </c>
      <c r="L1280" s="1433">
        <v>0</v>
      </c>
      <c r="M1280" s="1433">
        <v>0</v>
      </c>
      <c r="N1280" s="1433">
        <v>0</v>
      </c>
      <c r="O1280" s="1433">
        <v>0</v>
      </c>
      <c r="P1280" s="1433">
        <v>0</v>
      </c>
      <c r="Q1280" s="1433">
        <v>0</v>
      </c>
      <c r="R1280" s="1433">
        <v>0</v>
      </c>
      <c r="S1280" s="1433">
        <v>13</v>
      </c>
      <c r="T1280" s="1433">
        <v>16</v>
      </c>
      <c r="U1280" s="1433">
        <v>25</v>
      </c>
      <c r="V1280" s="1438">
        <v>32</v>
      </c>
    </row>
    <row r="1281" spans="1:22" ht="15" x14ac:dyDescent="0.25">
      <c r="A1281" s="1298" t="s">
        <v>709</v>
      </c>
      <c r="B1281" s="1290" t="s">
        <v>906</v>
      </c>
      <c r="C1281" s="1290" t="s">
        <v>35</v>
      </c>
      <c r="D1281" s="1433">
        <v>0</v>
      </c>
      <c r="E1281" s="1433">
        <v>0</v>
      </c>
      <c r="F1281" s="1433">
        <v>0</v>
      </c>
      <c r="G1281" s="1433">
        <v>0</v>
      </c>
      <c r="H1281" s="1433">
        <v>0</v>
      </c>
      <c r="I1281" s="1433">
        <v>0</v>
      </c>
      <c r="J1281" s="1433">
        <v>0</v>
      </c>
      <c r="K1281" s="1433">
        <v>0</v>
      </c>
      <c r="L1281" s="1433">
        <v>0</v>
      </c>
      <c r="M1281" s="1433">
        <v>0</v>
      </c>
      <c r="N1281" s="1433">
        <v>0</v>
      </c>
      <c r="O1281" s="1433">
        <v>0</v>
      </c>
      <c r="P1281" s="1433">
        <v>15</v>
      </c>
      <c r="Q1281" s="1433">
        <v>19</v>
      </c>
      <c r="R1281" s="1433">
        <v>34</v>
      </c>
      <c r="S1281" s="1433">
        <v>26</v>
      </c>
      <c r="T1281" s="1433">
        <v>29</v>
      </c>
      <c r="U1281" s="1433">
        <v>41</v>
      </c>
      <c r="V1281" s="1438">
        <v>33</v>
      </c>
    </row>
    <row r="1282" spans="1:22" ht="15" x14ac:dyDescent="0.25">
      <c r="A1282" s="1298" t="s">
        <v>709</v>
      </c>
      <c r="B1282" s="1290" t="s">
        <v>906</v>
      </c>
      <c r="C1282" s="1290" t="s">
        <v>36</v>
      </c>
      <c r="D1282" s="1433">
        <v>0</v>
      </c>
      <c r="E1282" s="1433">
        <v>0</v>
      </c>
      <c r="F1282" s="1433">
        <v>0</v>
      </c>
      <c r="G1282" s="1433">
        <v>0</v>
      </c>
      <c r="H1282" s="1433">
        <v>0</v>
      </c>
      <c r="I1282" s="1433">
        <v>0</v>
      </c>
      <c r="J1282" s="1433">
        <v>0</v>
      </c>
      <c r="K1282" s="1433">
        <v>0</v>
      </c>
      <c r="L1282" s="1433">
        <v>0</v>
      </c>
      <c r="M1282" s="1433">
        <v>0</v>
      </c>
      <c r="N1282" s="1433">
        <v>0</v>
      </c>
      <c r="O1282" s="1433">
        <v>0</v>
      </c>
      <c r="P1282" s="1433">
        <v>0</v>
      </c>
      <c r="Q1282" s="1433">
        <v>0</v>
      </c>
      <c r="R1282" s="1433">
        <v>0</v>
      </c>
      <c r="S1282" s="1433">
        <v>0</v>
      </c>
      <c r="T1282" s="1433">
        <v>1</v>
      </c>
      <c r="U1282" s="1433">
        <v>1</v>
      </c>
      <c r="V1282" s="1438">
        <v>2</v>
      </c>
    </row>
    <row r="1283" spans="1:22" ht="15" x14ac:dyDescent="0.25">
      <c r="A1283" s="1298" t="s">
        <v>709</v>
      </c>
      <c r="B1283" s="1290" t="s">
        <v>906</v>
      </c>
      <c r="C1283" s="1290" t="s">
        <v>39</v>
      </c>
      <c r="D1283" s="1433">
        <v>0</v>
      </c>
      <c r="E1283" s="1433">
        <v>0</v>
      </c>
      <c r="F1283" s="1433">
        <v>0</v>
      </c>
      <c r="G1283" s="1433">
        <v>0</v>
      </c>
      <c r="H1283" s="1433">
        <v>0</v>
      </c>
      <c r="I1283" s="1433">
        <v>0</v>
      </c>
      <c r="J1283" s="1433">
        <v>0</v>
      </c>
      <c r="K1283" s="1433">
        <v>0</v>
      </c>
      <c r="L1283" s="1433">
        <v>0</v>
      </c>
      <c r="M1283" s="1433">
        <v>0</v>
      </c>
      <c r="N1283" s="1433">
        <v>0</v>
      </c>
      <c r="O1283" s="1433">
        <v>0</v>
      </c>
      <c r="P1283" s="1433">
        <v>0</v>
      </c>
      <c r="Q1283" s="1433">
        <v>1</v>
      </c>
      <c r="R1283" s="1433">
        <v>1</v>
      </c>
      <c r="S1283" s="1433">
        <v>1</v>
      </c>
      <c r="T1283" s="1433">
        <v>1</v>
      </c>
      <c r="U1283" s="1433">
        <v>1</v>
      </c>
      <c r="V1283" s="1438">
        <v>1</v>
      </c>
    </row>
    <row r="1284" spans="1:22" ht="15" x14ac:dyDescent="0.25">
      <c r="A1284" s="1298" t="s">
        <v>709</v>
      </c>
      <c r="B1284" s="1290" t="s">
        <v>906</v>
      </c>
      <c r="C1284" s="1290" t="s">
        <v>40</v>
      </c>
      <c r="D1284" s="1433">
        <v>0</v>
      </c>
      <c r="E1284" s="1433">
        <v>0</v>
      </c>
      <c r="F1284" s="1433">
        <v>0</v>
      </c>
      <c r="G1284" s="1433">
        <v>0</v>
      </c>
      <c r="H1284" s="1433">
        <v>0</v>
      </c>
      <c r="I1284" s="1433">
        <v>0</v>
      </c>
      <c r="J1284" s="1433">
        <v>0</v>
      </c>
      <c r="K1284" s="1433">
        <v>0</v>
      </c>
      <c r="L1284" s="1433">
        <v>0</v>
      </c>
      <c r="M1284" s="1433">
        <v>0</v>
      </c>
      <c r="N1284" s="1433">
        <v>0</v>
      </c>
      <c r="O1284" s="1433">
        <v>0</v>
      </c>
      <c r="P1284" s="1433">
        <v>0</v>
      </c>
      <c r="Q1284" s="1433">
        <v>0</v>
      </c>
      <c r="R1284" s="1433">
        <v>0</v>
      </c>
      <c r="S1284" s="1433">
        <v>0</v>
      </c>
      <c r="T1284" s="1433">
        <v>1</v>
      </c>
      <c r="U1284" s="1433">
        <v>1</v>
      </c>
      <c r="V1284" s="1438">
        <v>1</v>
      </c>
    </row>
    <row r="1285" spans="1:22" ht="15" x14ac:dyDescent="0.25">
      <c r="A1285" s="1298" t="s">
        <v>709</v>
      </c>
      <c r="B1285" s="1290" t="s">
        <v>906</v>
      </c>
      <c r="C1285" s="1290" t="s">
        <v>59</v>
      </c>
      <c r="D1285" s="1433">
        <v>0</v>
      </c>
      <c r="E1285" s="1433">
        <v>0</v>
      </c>
      <c r="F1285" s="1433">
        <v>0</v>
      </c>
      <c r="G1285" s="1433">
        <v>0</v>
      </c>
      <c r="H1285" s="1433">
        <v>0</v>
      </c>
      <c r="I1285" s="1433">
        <v>0</v>
      </c>
      <c r="J1285" s="1433">
        <v>0</v>
      </c>
      <c r="K1285" s="1433">
        <v>0</v>
      </c>
      <c r="L1285" s="1433">
        <v>0</v>
      </c>
      <c r="M1285" s="1433">
        <v>0</v>
      </c>
      <c r="N1285" s="1433">
        <v>0</v>
      </c>
      <c r="O1285" s="1433">
        <v>0</v>
      </c>
      <c r="P1285" s="1433">
        <v>15</v>
      </c>
      <c r="Q1285" s="1433">
        <v>20</v>
      </c>
      <c r="R1285" s="1433">
        <v>35</v>
      </c>
      <c r="S1285" s="1433">
        <v>40</v>
      </c>
      <c r="T1285" s="1433">
        <v>48</v>
      </c>
      <c r="U1285" s="1433">
        <v>69</v>
      </c>
      <c r="V1285" s="1438">
        <v>69</v>
      </c>
    </row>
    <row r="1286" spans="1:22" ht="15" x14ac:dyDescent="0.25">
      <c r="A1286" s="1298" t="s">
        <v>709</v>
      </c>
      <c r="B1286" s="1290" t="s">
        <v>906</v>
      </c>
      <c r="C1286" s="1290" t="s">
        <v>754</v>
      </c>
      <c r="D1286" s="1433">
        <v>0</v>
      </c>
      <c r="E1286" s="1433">
        <v>0</v>
      </c>
      <c r="F1286" s="1433">
        <v>0</v>
      </c>
      <c r="G1286" s="1433">
        <v>0</v>
      </c>
      <c r="H1286" s="1433">
        <v>0</v>
      </c>
      <c r="I1286" s="1433">
        <v>0</v>
      </c>
      <c r="J1286" s="1433">
        <v>0</v>
      </c>
      <c r="K1286" s="1433">
        <v>0</v>
      </c>
      <c r="L1286" s="1433">
        <v>0</v>
      </c>
      <c r="M1286" s="1433">
        <v>0</v>
      </c>
      <c r="N1286" s="1433">
        <v>0</v>
      </c>
      <c r="O1286" s="1433">
        <v>0</v>
      </c>
      <c r="P1286" s="1433">
        <v>15</v>
      </c>
      <c r="Q1286" s="1433">
        <v>20</v>
      </c>
      <c r="R1286" s="1433">
        <v>35</v>
      </c>
      <c r="S1286" s="1433">
        <v>27</v>
      </c>
      <c r="T1286" s="1433">
        <v>32</v>
      </c>
      <c r="U1286" s="1433">
        <v>44</v>
      </c>
      <c r="V1286" s="1438">
        <v>37</v>
      </c>
    </row>
    <row r="1287" spans="1:22" ht="15" x14ac:dyDescent="0.25">
      <c r="A1287" s="1298" t="s">
        <v>709</v>
      </c>
      <c r="B1287" s="1290" t="s">
        <v>907</v>
      </c>
      <c r="C1287" s="1290" t="s">
        <v>49</v>
      </c>
      <c r="D1287" s="1433">
        <v>0</v>
      </c>
      <c r="E1287" s="1433">
        <v>14</v>
      </c>
      <c r="F1287" s="1433">
        <v>14</v>
      </c>
      <c r="G1287" s="1433">
        <v>14</v>
      </c>
      <c r="H1287" s="1433">
        <v>16</v>
      </c>
      <c r="I1287" s="1433">
        <v>16</v>
      </c>
      <c r="J1287" s="1433">
        <v>0</v>
      </c>
      <c r="K1287" s="1433">
        <v>0</v>
      </c>
      <c r="L1287" s="1433">
        <v>0</v>
      </c>
      <c r="M1287" s="1433">
        <v>0</v>
      </c>
      <c r="N1287" s="1433">
        <v>0</v>
      </c>
      <c r="O1287" s="1433">
        <v>0</v>
      </c>
      <c r="P1287" s="1433">
        <v>0</v>
      </c>
      <c r="Q1287" s="1433">
        <v>0</v>
      </c>
      <c r="R1287" s="1433">
        <v>0</v>
      </c>
      <c r="S1287" s="1433">
        <v>0</v>
      </c>
      <c r="T1287" s="1433">
        <v>0</v>
      </c>
      <c r="U1287" s="1433">
        <v>0</v>
      </c>
      <c r="V1287" s="1438">
        <v>0</v>
      </c>
    </row>
    <row r="1288" spans="1:22" ht="15" x14ac:dyDescent="0.25">
      <c r="A1288" s="1298" t="s">
        <v>709</v>
      </c>
      <c r="B1288" s="1290" t="s">
        <v>907</v>
      </c>
      <c r="C1288" s="1290" t="s">
        <v>35</v>
      </c>
      <c r="D1288" s="1433">
        <v>22</v>
      </c>
      <c r="E1288" s="1433">
        <v>8</v>
      </c>
      <c r="F1288" s="1433">
        <v>3</v>
      </c>
      <c r="G1288" s="1433">
        <v>4</v>
      </c>
      <c r="H1288" s="1433">
        <v>1</v>
      </c>
      <c r="I1288" s="1433">
        <v>1</v>
      </c>
      <c r="J1288" s="1433">
        <v>0</v>
      </c>
      <c r="K1288" s="1433">
        <v>0</v>
      </c>
      <c r="L1288" s="1433">
        <v>0</v>
      </c>
      <c r="M1288" s="1433">
        <v>0</v>
      </c>
      <c r="N1288" s="1433">
        <v>0</v>
      </c>
      <c r="O1288" s="1433">
        <v>0</v>
      </c>
      <c r="P1288" s="1433">
        <v>0</v>
      </c>
      <c r="Q1288" s="1433">
        <v>0</v>
      </c>
      <c r="R1288" s="1433">
        <v>0</v>
      </c>
      <c r="S1288" s="1433">
        <v>0</v>
      </c>
      <c r="T1288" s="1433">
        <v>0</v>
      </c>
      <c r="U1288" s="1433">
        <v>0</v>
      </c>
      <c r="V1288" s="1438">
        <v>0</v>
      </c>
    </row>
    <row r="1289" spans="1:22" ht="15" x14ac:dyDescent="0.25">
      <c r="A1289" s="1298" t="s">
        <v>709</v>
      </c>
      <c r="B1289" s="1290" t="s">
        <v>907</v>
      </c>
      <c r="C1289" s="1290" t="s">
        <v>36</v>
      </c>
      <c r="D1289" s="1433">
        <v>1</v>
      </c>
      <c r="E1289" s="1433">
        <v>1</v>
      </c>
      <c r="F1289" s="1433">
        <v>1</v>
      </c>
      <c r="G1289" s="1433">
        <v>1</v>
      </c>
      <c r="H1289" s="1433">
        <v>1</v>
      </c>
      <c r="I1289" s="1433">
        <v>1</v>
      </c>
      <c r="J1289" s="1433">
        <v>0</v>
      </c>
      <c r="K1289" s="1433">
        <v>0</v>
      </c>
      <c r="L1289" s="1433">
        <v>0</v>
      </c>
      <c r="M1289" s="1433">
        <v>0</v>
      </c>
      <c r="N1289" s="1433">
        <v>0</v>
      </c>
      <c r="O1289" s="1433">
        <v>0</v>
      </c>
      <c r="P1289" s="1433">
        <v>0</v>
      </c>
      <c r="Q1289" s="1433">
        <v>0</v>
      </c>
      <c r="R1289" s="1433">
        <v>0</v>
      </c>
      <c r="S1289" s="1433">
        <v>0</v>
      </c>
      <c r="T1289" s="1433">
        <v>0</v>
      </c>
      <c r="U1289" s="1433">
        <v>0</v>
      </c>
      <c r="V1289" s="1438">
        <v>0</v>
      </c>
    </row>
    <row r="1290" spans="1:22" ht="15" x14ac:dyDescent="0.25">
      <c r="A1290" s="1298" t="s">
        <v>709</v>
      </c>
      <c r="B1290" s="1290" t="s">
        <v>907</v>
      </c>
      <c r="C1290" s="1290" t="s">
        <v>37</v>
      </c>
      <c r="D1290" s="1433">
        <v>2</v>
      </c>
      <c r="E1290" s="1433">
        <v>2</v>
      </c>
      <c r="F1290" s="1433">
        <v>2</v>
      </c>
      <c r="G1290" s="1433">
        <v>1</v>
      </c>
      <c r="H1290" s="1433">
        <v>1</v>
      </c>
      <c r="I1290" s="1433">
        <v>1</v>
      </c>
      <c r="J1290" s="1433">
        <v>0</v>
      </c>
      <c r="K1290" s="1433">
        <v>0</v>
      </c>
      <c r="L1290" s="1433">
        <v>0</v>
      </c>
      <c r="M1290" s="1433">
        <v>0</v>
      </c>
      <c r="N1290" s="1433">
        <v>0</v>
      </c>
      <c r="O1290" s="1433">
        <v>0</v>
      </c>
      <c r="P1290" s="1433">
        <v>0</v>
      </c>
      <c r="Q1290" s="1433">
        <v>0</v>
      </c>
      <c r="R1290" s="1433">
        <v>0</v>
      </c>
      <c r="S1290" s="1433">
        <v>0</v>
      </c>
      <c r="T1290" s="1433">
        <v>0</v>
      </c>
      <c r="U1290" s="1433">
        <v>0</v>
      </c>
      <c r="V1290" s="1438">
        <v>0</v>
      </c>
    </row>
    <row r="1291" spans="1:22" ht="15" x14ac:dyDescent="0.25">
      <c r="A1291" s="1298" t="s">
        <v>709</v>
      </c>
      <c r="B1291" s="1290" t="s">
        <v>907</v>
      </c>
      <c r="C1291" s="1290" t="s">
        <v>38</v>
      </c>
      <c r="D1291" s="1433">
        <v>2</v>
      </c>
      <c r="E1291" s="1433">
        <v>2</v>
      </c>
      <c r="F1291" s="1433">
        <v>2</v>
      </c>
      <c r="G1291" s="1433">
        <v>2</v>
      </c>
      <c r="H1291" s="1433">
        <v>2</v>
      </c>
      <c r="I1291" s="1433">
        <v>2</v>
      </c>
      <c r="J1291" s="1433">
        <v>0</v>
      </c>
      <c r="K1291" s="1433">
        <v>0</v>
      </c>
      <c r="L1291" s="1433">
        <v>0</v>
      </c>
      <c r="M1291" s="1433">
        <v>0</v>
      </c>
      <c r="N1291" s="1433">
        <v>0</v>
      </c>
      <c r="O1291" s="1433">
        <v>0</v>
      </c>
      <c r="P1291" s="1433">
        <v>0</v>
      </c>
      <c r="Q1291" s="1433">
        <v>0</v>
      </c>
      <c r="R1291" s="1433">
        <v>0</v>
      </c>
      <c r="S1291" s="1433">
        <v>0</v>
      </c>
      <c r="T1291" s="1433">
        <v>0</v>
      </c>
      <c r="U1291" s="1433">
        <v>0</v>
      </c>
      <c r="V1291" s="1438">
        <v>0</v>
      </c>
    </row>
    <row r="1292" spans="1:22" ht="15" x14ac:dyDescent="0.25">
      <c r="A1292" s="1298" t="s">
        <v>709</v>
      </c>
      <c r="B1292" s="1290" t="s">
        <v>907</v>
      </c>
      <c r="C1292" s="1290" t="s">
        <v>59</v>
      </c>
      <c r="D1292" s="1433">
        <v>27</v>
      </c>
      <c r="E1292" s="1433">
        <v>27</v>
      </c>
      <c r="F1292" s="1433">
        <v>22</v>
      </c>
      <c r="G1292" s="1433">
        <v>22</v>
      </c>
      <c r="H1292" s="1433">
        <v>21</v>
      </c>
      <c r="I1292" s="1433">
        <v>21</v>
      </c>
      <c r="J1292" s="1433">
        <v>0</v>
      </c>
      <c r="K1292" s="1433">
        <v>0</v>
      </c>
      <c r="L1292" s="1433">
        <v>0</v>
      </c>
      <c r="M1292" s="1433">
        <v>0</v>
      </c>
      <c r="N1292" s="1433">
        <v>0</v>
      </c>
      <c r="O1292" s="1433">
        <v>0</v>
      </c>
      <c r="P1292" s="1433">
        <v>0</v>
      </c>
      <c r="Q1292" s="1433">
        <v>0</v>
      </c>
      <c r="R1292" s="1433">
        <v>0</v>
      </c>
      <c r="S1292" s="1433">
        <v>0</v>
      </c>
      <c r="T1292" s="1433">
        <v>0</v>
      </c>
      <c r="U1292" s="1433">
        <v>0</v>
      </c>
      <c r="V1292" s="1438">
        <v>0</v>
      </c>
    </row>
    <row r="1293" spans="1:22" ht="15" x14ac:dyDescent="0.25">
      <c r="A1293" s="1298" t="s">
        <v>709</v>
      </c>
      <c r="B1293" s="1290" t="s">
        <v>907</v>
      </c>
      <c r="C1293" s="1290" t="s">
        <v>754</v>
      </c>
      <c r="D1293" s="1433">
        <v>27</v>
      </c>
      <c r="E1293" s="1433">
        <v>13</v>
      </c>
      <c r="F1293" s="1433">
        <v>8</v>
      </c>
      <c r="G1293" s="1433">
        <v>8</v>
      </c>
      <c r="H1293" s="1433">
        <v>5</v>
      </c>
      <c r="I1293" s="1433">
        <v>5</v>
      </c>
      <c r="J1293" s="1433">
        <v>0</v>
      </c>
      <c r="K1293" s="1433">
        <v>0</v>
      </c>
      <c r="L1293" s="1433">
        <v>0</v>
      </c>
      <c r="M1293" s="1433">
        <v>0</v>
      </c>
      <c r="N1293" s="1433">
        <v>0</v>
      </c>
      <c r="O1293" s="1433">
        <v>0</v>
      </c>
      <c r="P1293" s="1433">
        <v>0</v>
      </c>
      <c r="Q1293" s="1433">
        <v>0</v>
      </c>
      <c r="R1293" s="1433">
        <v>0</v>
      </c>
      <c r="S1293" s="1433">
        <v>0</v>
      </c>
      <c r="T1293" s="1433">
        <v>0</v>
      </c>
      <c r="U1293" s="1433">
        <v>0</v>
      </c>
      <c r="V1293" s="1438">
        <v>0</v>
      </c>
    </row>
    <row r="1294" spans="1:22" ht="15" x14ac:dyDescent="0.25">
      <c r="A1294" s="1298" t="s">
        <v>709</v>
      </c>
      <c r="B1294" s="1290" t="s">
        <v>908</v>
      </c>
      <c r="C1294" s="1290" t="s">
        <v>49</v>
      </c>
      <c r="D1294" s="1433">
        <v>0</v>
      </c>
      <c r="E1294" s="1433">
        <v>0</v>
      </c>
      <c r="F1294" s="1433">
        <v>3</v>
      </c>
      <c r="G1294" s="1433">
        <v>6</v>
      </c>
      <c r="H1294" s="1433">
        <v>16</v>
      </c>
      <c r="I1294" s="1433">
        <v>27</v>
      </c>
      <c r="J1294" s="1433">
        <v>35</v>
      </c>
      <c r="K1294" s="1433">
        <v>49</v>
      </c>
      <c r="L1294" s="1433">
        <v>57</v>
      </c>
      <c r="M1294" s="1433">
        <v>77</v>
      </c>
      <c r="N1294" s="1433">
        <v>108</v>
      </c>
      <c r="O1294" s="1433">
        <v>119</v>
      </c>
      <c r="P1294" s="1433">
        <v>133</v>
      </c>
      <c r="Q1294" s="1433">
        <v>158</v>
      </c>
      <c r="R1294" s="1433">
        <v>216</v>
      </c>
      <c r="S1294" s="1433">
        <v>259</v>
      </c>
      <c r="T1294" s="1433">
        <v>245</v>
      </c>
      <c r="U1294" s="1433">
        <v>251</v>
      </c>
      <c r="V1294" s="1438">
        <v>268</v>
      </c>
    </row>
    <row r="1295" spans="1:22" ht="15" x14ac:dyDescent="0.25">
      <c r="A1295" s="1298" t="s">
        <v>709</v>
      </c>
      <c r="B1295" s="1290" t="s">
        <v>908</v>
      </c>
      <c r="C1295" s="1290" t="s">
        <v>35</v>
      </c>
      <c r="D1295" s="1433">
        <v>53</v>
      </c>
      <c r="E1295" s="1433">
        <v>66</v>
      </c>
      <c r="F1295" s="1433">
        <v>63</v>
      </c>
      <c r="G1295" s="1433">
        <v>55</v>
      </c>
      <c r="H1295" s="1433">
        <v>58</v>
      </c>
      <c r="I1295" s="1433">
        <v>66</v>
      </c>
      <c r="J1295" s="1433">
        <v>94</v>
      </c>
      <c r="K1295" s="1433">
        <v>88</v>
      </c>
      <c r="L1295" s="1433">
        <v>87</v>
      </c>
      <c r="M1295" s="1433">
        <v>93</v>
      </c>
      <c r="N1295" s="1433">
        <v>93</v>
      </c>
      <c r="O1295" s="1433">
        <v>165</v>
      </c>
      <c r="P1295" s="1433">
        <v>162</v>
      </c>
      <c r="Q1295" s="1433">
        <v>137</v>
      </c>
      <c r="R1295" s="1433">
        <v>80</v>
      </c>
      <c r="S1295" s="1433">
        <v>47</v>
      </c>
      <c r="T1295" s="1433">
        <v>63</v>
      </c>
      <c r="U1295" s="1433">
        <v>66</v>
      </c>
      <c r="V1295" s="1438">
        <v>60</v>
      </c>
    </row>
    <row r="1296" spans="1:22" ht="15" x14ac:dyDescent="0.25">
      <c r="A1296" s="1298" t="s">
        <v>709</v>
      </c>
      <c r="B1296" s="1290" t="s">
        <v>908</v>
      </c>
      <c r="C1296" s="1290" t="s">
        <v>36</v>
      </c>
      <c r="D1296" s="1433">
        <v>1</v>
      </c>
      <c r="E1296" s="1433">
        <v>1</v>
      </c>
      <c r="F1296" s="1433">
        <v>3</v>
      </c>
      <c r="G1296" s="1433">
        <v>4</v>
      </c>
      <c r="H1296" s="1433">
        <v>4</v>
      </c>
      <c r="I1296" s="1433">
        <v>6</v>
      </c>
      <c r="J1296" s="1433">
        <v>7</v>
      </c>
      <c r="K1296" s="1433">
        <v>9</v>
      </c>
      <c r="L1296" s="1433">
        <v>10</v>
      </c>
      <c r="M1296" s="1433">
        <v>11</v>
      </c>
      <c r="N1296" s="1433">
        <v>10</v>
      </c>
      <c r="O1296" s="1433">
        <v>9</v>
      </c>
      <c r="P1296" s="1433">
        <v>8</v>
      </c>
      <c r="Q1296" s="1433">
        <v>8</v>
      </c>
      <c r="R1296" s="1433">
        <v>7</v>
      </c>
      <c r="S1296" s="1433">
        <v>7</v>
      </c>
      <c r="T1296" s="1433">
        <v>8</v>
      </c>
      <c r="U1296" s="1433">
        <v>7</v>
      </c>
      <c r="V1296" s="1438">
        <v>7</v>
      </c>
    </row>
    <row r="1297" spans="1:22" ht="15" x14ac:dyDescent="0.25">
      <c r="A1297" s="1298" t="s">
        <v>709</v>
      </c>
      <c r="B1297" s="1290" t="s">
        <v>908</v>
      </c>
      <c r="C1297" s="1290" t="s">
        <v>37</v>
      </c>
      <c r="D1297" s="1433">
        <v>10</v>
      </c>
      <c r="E1297" s="1433">
        <v>10</v>
      </c>
      <c r="F1297" s="1433">
        <v>10</v>
      </c>
      <c r="G1297" s="1433">
        <v>10</v>
      </c>
      <c r="H1297" s="1433">
        <v>10</v>
      </c>
      <c r="I1297" s="1433">
        <v>10</v>
      </c>
      <c r="J1297" s="1433">
        <v>7</v>
      </c>
      <c r="K1297" s="1433">
        <v>9</v>
      </c>
      <c r="L1297" s="1433">
        <v>9</v>
      </c>
      <c r="M1297" s="1433">
        <v>7</v>
      </c>
      <c r="N1297" s="1433">
        <v>7</v>
      </c>
      <c r="O1297" s="1433">
        <v>8</v>
      </c>
      <c r="P1297" s="1433">
        <v>10</v>
      </c>
      <c r="Q1297" s="1433">
        <v>9</v>
      </c>
      <c r="R1297" s="1433">
        <v>9</v>
      </c>
      <c r="S1297" s="1433">
        <v>11</v>
      </c>
      <c r="T1297" s="1433">
        <v>14</v>
      </c>
      <c r="U1297" s="1433">
        <v>8</v>
      </c>
      <c r="V1297" s="1438">
        <v>4</v>
      </c>
    </row>
    <row r="1298" spans="1:22" ht="15" x14ac:dyDescent="0.25">
      <c r="A1298" s="1298" t="s">
        <v>709</v>
      </c>
      <c r="B1298" s="1290" t="s">
        <v>908</v>
      </c>
      <c r="C1298" s="1290" t="s">
        <v>38</v>
      </c>
      <c r="D1298" s="1433">
        <v>6</v>
      </c>
      <c r="E1298" s="1433">
        <v>6</v>
      </c>
      <c r="F1298" s="1433">
        <v>9</v>
      </c>
      <c r="G1298" s="1433">
        <v>7</v>
      </c>
      <c r="H1298" s="1433">
        <v>8</v>
      </c>
      <c r="I1298" s="1433">
        <v>7</v>
      </c>
      <c r="J1298" s="1433">
        <v>5</v>
      </c>
      <c r="K1298" s="1433">
        <v>4</v>
      </c>
      <c r="L1298" s="1433">
        <v>4</v>
      </c>
      <c r="M1298" s="1433">
        <v>5</v>
      </c>
      <c r="N1298" s="1433">
        <v>5</v>
      </c>
      <c r="O1298" s="1433">
        <v>4</v>
      </c>
      <c r="P1298" s="1433">
        <v>3</v>
      </c>
      <c r="Q1298" s="1433">
        <v>3</v>
      </c>
      <c r="R1298" s="1433">
        <v>4</v>
      </c>
      <c r="S1298" s="1433">
        <v>3</v>
      </c>
      <c r="T1298" s="1433">
        <v>3</v>
      </c>
      <c r="U1298" s="1433">
        <v>3</v>
      </c>
      <c r="V1298" s="1438">
        <v>4</v>
      </c>
    </row>
    <row r="1299" spans="1:22" ht="15" x14ac:dyDescent="0.25">
      <c r="A1299" s="1298" t="s">
        <v>709</v>
      </c>
      <c r="B1299" s="1290" t="s">
        <v>908</v>
      </c>
      <c r="C1299" s="1290" t="s">
        <v>39</v>
      </c>
      <c r="D1299" s="1433">
        <v>1</v>
      </c>
      <c r="E1299" s="1433">
        <v>1</v>
      </c>
      <c r="F1299" s="1433">
        <v>2</v>
      </c>
      <c r="G1299" s="1433">
        <v>2</v>
      </c>
      <c r="H1299" s="1433">
        <v>2</v>
      </c>
      <c r="I1299" s="1433">
        <v>2</v>
      </c>
      <c r="J1299" s="1433">
        <v>1</v>
      </c>
      <c r="K1299" s="1433">
        <v>1</v>
      </c>
      <c r="L1299" s="1433">
        <v>1</v>
      </c>
      <c r="M1299" s="1433">
        <v>1</v>
      </c>
      <c r="N1299" s="1433">
        <v>1</v>
      </c>
      <c r="O1299" s="1433">
        <v>1</v>
      </c>
      <c r="P1299" s="1433">
        <v>1</v>
      </c>
      <c r="Q1299" s="1433">
        <v>1</v>
      </c>
      <c r="R1299" s="1433">
        <v>2</v>
      </c>
      <c r="S1299" s="1433">
        <v>3</v>
      </c>
      <c r="T1299" s="1433">
        <v>3</v>
      </c>
      <c r="U1299" s="1433">
        <v>3</v>
      </c>
      <c r="V1299" s="1438">
        <v>4</v>
      </c>
    </row>
    <row r="1300" spans="1:22" ht="15" x14ac:dyDescent="0.25">
      <c r="A1300" s="1298" t="s">
        <v>709</v>
      </c>
      <c r="B1300" s="1290" t="s">
        <v>908</v>
      </c>
      <c r="C1300" s="1290" t="s">
        <v>40</v>
      </c>
      <c r="D1300" s="1433">
        <v>1</v>
      </c>
      <c r="E1300" s="1433">
        <v>2</v>
      </c>
      <c r="F1300" s="1433">
        <v>2</v>
      </c>
      <c r="G1300" s="1433">
        <v>2</v>
      </c>
      <c r="H1300" s="1433">
        <v>2</v>
      </c>
      <c r="I1300" s="1433">
        <v>2</v>
      </c>
      <c r="J1300" s="1433">
        <v>1</v>
      </c>
      <c r="K1300" s="1433">
        <v>1</v>
      </c>
      <c r="L1300" s="1433">
        <v>1</v>
      </c>
      <c r="M1300" s="1433">
        <v>1</v>
      </c>
      <c r="N1300" s="1433">
        <v>2</v>
      </c>
      <c r="O1300" s="1433">
        <v>2</v>
      </c>
      <c r="P1300" s="1433">
        <v>2</v>
      </c>
      <c r="Q1300" s="1433">
        <v>2</v>
      </c>
      <c r="R1300" s="1433">
        <v>2</v>
      </c>
      <c r="S1300" s="1433">
        <v>1</v>
      </c>
      <c r="T1300" s="1433">
        <v>1</v>
      </c>
      <c r="U1300" s="1433">
        <v>1</v>
      </c>
      <c r="V1300" s="1438">
        <v>0</v>
      </c>
    </row>
    <row r="1301" spans="1:22" ht="15" x14ac:dyDescent="0.25">
      <c r="A1301" s="1298" t="s">
        <v>709</v>
      </c>
      <c r="B1301" s="1290" t="s">
        <v>908</v>
      </c>
      <c r="C1301" s="1290" t="s">
        <v>59</v>
      </c>
      <c r="D1301" s="1433">
        <v>72</v>
      </c>
      <c r="E1301" s="1433">
        <v>86</v>
      </c>
      <c r="F1301" s="1433">
        <v>92</v>
      </c>
      <c r="G1301" s="1433">
        <v>86</v>
      </c>
      <c r="H1301" s="1433">
        <v>100</v>
      </c>
      <c r="I1301" s="1433">
        <v>120</v>
      </c>
      <c r="J1301" s="1433">
        <v>150</v>
      </c>
      <c r="K1301" s="1433">
        <v>161</v>
      </c>
      <c r="L1301" s="1433">
        <v>169</v>
      </c>
      <c r="M1301" s="1433">
        <v>195</v>
      </c>
      <c r="N1301" s="1433">
        <v>226</v>
      </c>
      <c r="O1301" s="1433">
        <v>308</v>
      </c>
      <c r="P1301" s="1433">
        <v>319</v>
      </c>
      <c r="Q1301" s="1433">
        <v>318</v>
      </c>
      <c r="R1301" s="1433">
        <v>320</v>
      </c>
      <c r="S1301" s="1433">
        <v>331</v>
      </c>
      <c r="T1301" s="1433">
        <v>337</v>
      </c>
      <c r="U1301" s="1433">
        <v>339</v>
      </c>
      <c r="V1301" s="1438">
        <v>347</v>
      </c>
    </row>
    <row r="1302" spans="1:22" ht="15" x14ac:dyDescent="0.25">
      <c r="A1302" s="1298" t="s">
        <v>709</v>
      </c>
      <c r="B1302" s="1290" t="s">
        <v>908</v>
      </c>
      <c r="C1302" s="1290" t="s">
        <v>754</v>
      </c>
      <c r="D1302" s="1433">
        <v>72</v>
      </c>
      <c r="E1302" s="1433">
        <v>86</v>
      </c>
      <c r="F1302" s="1433">
        <v>89</v>
      </c>
      <c r="G1302" s="1433">
        <v>80</v>
      </c>
      <c r="H1302" s="1433">
        <v>84</v>
      </c>
      <c r="I1302" s="1433">
        <v>93</v>
      </c>
      <c r="J1302" s="1433">
        <v>115</v>
      </c>
      <c r="K1302" s="1433">
        <v>112</v>
      </c>
      <c r="L1302" s="1433">
        <v>112</v>
      </c>
      <c r="M1302" s="1433">
        <v>118</v>
      </c>
      <c r="N1302" s="1433">
        <v>118</v>
      </c>
      <c r="O1302" s="1433">
        <v>189</v>
      </c>
      <c r="P1302" s="1433">
        <v>186</v>
      </c>
      <c r="Q1302" s="1433">
        <v>160</v>
      </c>
      <c r="R1302" s="1433">
        <v>104</v>
      </c>
      <c r="S1302" s="1433">
        <v>72</v>
      </c>
      <c r="T1302" s="1433">
        <v>92</v>
      </c>
      <c r="U1302" s="1433">
        <v>88</v>
      </c>
      <c r="V1302" s="1438">
        <v>79</v>
      </c>
    </row>
    <row r="1303" spans="1:22" ht="15" x14ac:dyDescent="0.25">
      <c r="A1303" s="1298" t="s">
        <v>709</v>
      </c>
      <c r="B1303" s="1290" t="s">
        <v>909</v>
      </c>
      <c r="C1303" s="1290" t="s">
        <v>49</v>
      </c>
      <c r="D1303" s="1433">
        <v>0</v>
      </c>
      <c r="E1303" s="1433">
        <v>56</v>
      </c>
      <c r="F1303" s="1433">
        <v>62</v>
      </c>
      <c r="G1303" s="1433">
        <v>64</v>
      </c>
      <c r="H1303" s="1433">
        <v>72</v>
      </c>
      <c r="I1303" s="1433">
        <v>74</v>
      </c>
      <c r="J1303" s="1433">
        <v>77</v>
      </c>
      <c r="K1303" s="1433">
        <v>82</v>
      </c>
      <c r="L1303" s="1433">
        <v>82</v>
      </c>
      <c r="M1303" s="1433">
        <v>86</v>
      </c>
      <c r="N1303" s="1433">
        <v>68</v>
      </c>
      <c r="O1303" s="1433">
        <v>70</v>
      </c>
      <c r="P1303" s="1433">
        <v>69</v>
      </c>
      <c r="Q1303" s="1433">
        <v>62</v>
      </c>
      <c r="R1303" s="1433">
        <v>68</v>
      </c>
      <c r="S1303" s="1433">
        <v>65</v>
      </c>
      <c r="T1303" s="1433">
        <v>60</v>
      </c>
      <c r="U1303" s="1433">
        <v>60</v>
      </c>
      <c r="V1303" s="1438">
        <v>59</v>
      </c>
    </row>
    <row r="1304" spans="1:22" ht="15" x14ac:dyDescent="0.25">
      <c r="A1304" s="1298" t="s">
        <v>709</v>
      </c>
      <c r="B1304" s="1290" t="s">
        <v>909</v>
      </c>
      <c r="C1304" s="1290" t="s">
        <v>35</v>
      </c>
      <c r="D1304" s="1433">
        <v>103</v>
      </c>
      <c r="E1304" s="1433">
        <v>49</v>
      </c>
      <c r="F1304" s="1433">
        <v>30</v>
      </c>
      <c r="G1304" s="1433">
        <v>22</v>
      </c>
      <c r="H1304" s="1433">
        <v>13</v>
      </c>
      <c r="I1304" s="1433">
        <v>15</v>
      </c>
      <c r="J1304" s="1433">
        <v>15</v>
      </c>
      <c r="K1304" s="1433">
        <v>13</v>
      </c>
      <c r="L1304" s="1433">
        <v>13</v>
      </c>
      <c r="M1304" s="1433">
        <v>10</v>
      </c>
      <c r="N1304" s="1433">
        <v>9</v>
      </c>
      <c r="O1304" s="1433">
        <v>11</v>
      </c>
      <c r="P1304" s="1433">
        <v>13</v>
      </c>
      <c r="Q1304" s="1433">
        <v>11</v>
      </c>
      <c r="R1304" s="1433">
        <v>6</v>
      </c>
      <c r="S1304" s="1433">
        <v>5</v>
      </c>
      <c r="T1304" s="1433">
        <v>5</v>
      </c>
      <c r="U1304" s="1433">
        <v>4</v>
      </c>
      <c r="V1304" s="1438">
        <v>7</v>
      </c>
    </row>
    <row r="1305" spans="1:22" ht="15" x14ac:dyDescent="0.25">
      <c r="A1305" s="1298" t="s">
        <v>709</v>
      </c>
      <c r="B1305" s="1290" t="s">
        <v>909</v>
      </c>
      <c r="C1305" s="1290" t="s">
        <v>36</v>
      </c>
      <c r="D1305" s="1433">
        <v>1</v>
      </c>
      <c r="E1305" s="1433">
        <v>0</v>
      </c>
      <c r="F1305" s="1433">
        <v>0</v>
      </c>
      <c r="G1305" s="1433">
        <v>0</v>
      </c>
      <c r="H1305" s="1433">
        <v>0</v>
      </c>
      <c r="I1305" s="1433">
        <v>0</v>
      </c>
      <c r="J1305" s="1433">
        <v>0</v>
      </c>
      <c r="K1305" s="1433">
        <v>0</v>
      </c>
      <c r="L1305" s="1433">
        <v>0</v>
      </c>
      <c r="M1305" s="1433">
        <v>0</v>
      </c>
      <c r="N1305" s="1433">
        <v>0</v>
      </c>
      <c r="O1305" s="1433">
        <v>0</v>
      </c>
      <c r="P1305" s="1433">
        <v>0</v>
      </c>
      <c r="Q1305" s="1433">
        <v>0</v>
      </c>
      <c r="R1305" s="1433">
        <v>0</v>
      </c>
      <c r="S1305" s="1433">
        <v>0</v>
      </c>
      <c r="T1305" s="1433">
        <v>0</v>
      </c>
      <c r="U1305" s="1433">
        <v>0</v>
      </c>
      <c r="V1305" s="1438">
        <v>0</v>
      </c>
    </row>
    <row r="1306" spans="1:22" ht="15" x14ac:dyDescent="0.25">
      <c r="A1306" s="1298" t="s">
        <v>709</v>
      </c>
      <c r="B1306" s="1290" t="s">
        <v>909</v>
      </c>
      <c r="C1306" s="1290" t="s">
        <v>37</v>
      </c>
      <c r="D1306" s="1433">
        <v>13</v>
      </c>
      <c r="E1306" s="1433">
        <v>11</v>
      </c>
      <c r="F1306" s="1433">
        <v>11</v>
      </c>
      <c r="G1306" s="1433">
        <v>6</v>
      </c>
      <c r="H1306" s="1433">
        <v>6</v>
      </c>
      <c r="I1306" s="1433">
        <v>4</v>
      </c>
      <c r="J1306" s="1433">
        <v>3</v>
      </c>
      <c r="K1306" s="1433">
        <v>3</v>
      </c>
      <c r="L1306" s="1433">
        <v>2</v>
      </c>
      <c r="M1306" s="1433">
        <v>1</v>
      </c>
      <c r="N1306" s="1433">
        <v>1</v>
      </c>
      <c r="O1306" s="1433">
        <v>1</v>
      </c>
      <c r="P1306" s="1433">
        <v>3</v>
      </c>
      <c r="Q1306" s="1433">
        <v>3</v>
      </c>
      <c r="R1306" s="1433">
        <v>3</v>
      </c>
      <c r="S1306" s="1433">
        <v>3</v>
      </c>
      <c r="T1306" s="1433">
        <v>3</v>
      </c>
      <c r="U1306" s="1433">
        <v>3</v>
      </c>
      <c r="V1306" s="1438">
        <v>3</v>
      </c>
    </row>
    <row r="1307" spans="1:22" ht="15" x14ac:dyDescent="0.25">
      <c r="A1307" s="1298" t="s">
        <v>709</v>
      </c>
      <c r="B1307" s="1290" t="s">
        <v>909</v>
      </c>
      <c r="C1307" s="1290" t="s">
        <v>38</v>
      </c>
      <c r="D1307" s="1433">
        <v>4</v>
      </c>
      <c r="E1307" s="1433">
        <v>4</v>
      </c>
      <c r="F1307" s="1433">
        <v>4</v>
      </c>
      <c r="G1307" s="1433">
        <v>4</v>
      </c>
      <c r="H1307" s="1433">
        <v>4</v>
      </c>
      <c r="I1307" s="1433">
        <v>4</v>
      </c>
      <c r="J1307" s="1433">
        <v>3</v>
      </c>
      <c r="K1307" s="1433">
        <v>3</v>
      </c>
      <c r="L1307" s="1433">
        <v>3</v>
      </c>
      <c r="M1307" s="1433">
        <v>3</v>
      </c>
      <c r="N1307" s="1433">
        <v>3</v>
      </c>
      <c r="O1307" s="1433">
        <v>3</v>
      </c>
      <c r="P1307" s="1433">
        <v>2</v>
      </c>
      <c r="Q1307" s="1433">
        <v>2</v>
      </c>
      <c r="R1307" s="1433">
        <v>2</v>
      </c>
      <c r="S1307" s="1433">
        <v>1</v>
      </c>
      <c r="T1307" s="1433">
        <v>1</v>
      </c>
      <c r="U1307" s="1433">
        <v>1</v>
      </c>
      <c r="V1307" s="1438">
        <v>0</v>
      </c>
    </row>
    <row r="1308" spans="1:22" ht="15" x14ac:dyDescent="0.25">
      <c r="A1308" s="1298" t="s">
        <v>709</v>
      </c>
      <c r="B1308" s="1290" t="s">
        <v>909</v>
      </c>
      <c r="C1308" s="1290" t="s">
        <v>39</v>
      </c>
      <c r="D1308" s="1433">
        <v>2</v>
      </c>
      <c r="E1308" s="1433">
        <v>2</v>
      </c>
      <c r="F1308" s="1433">
        <v>2</v>
      </c>
      <c r="G1308" s="1433">
        <v>2</v>
      </c>
      <c r="H1308" s="1433">
        <v>2</v>
      </c>
      <c r="I1308" s="1433">
        <v>2</v>
      </c>
      <c r="J1308" s="1433">
        <v>1</v>
      </c>
      <c r="K1308" s="1433">
        <v>1</v>
      </c>
      <c r="L1308" s="1433">
        <v>1</v>
      </c>
      <c r="M1308" s="1433">
        <v>1</v>
      </c>
      <c r="N1308" s="1433">
        <v>1</v>
      </c>
      <c r="O1308" s="1433">
        <v>1</v>
      </c>
      <c r="P1308" s="1433">
        <v>0</v>
      </c>
      <c r="Q1308" s="1433">
        <v>0</v>
      </c>
      <c r="R1308" s="1433">
        <v>0</v>
      </c>
      <c r="S1308" s="1433">
        <v>0</v>
      </c>
      <c r="T1308" s="1433">
        <v>0</v>
      </c>
      <c r="U1308" s="1433">
        <v>0</v>
      </c>
      <c r="V1308" s="1438">
        <v>0</v>
      </c>
    </row>
    <row r="1309" spans="1:22" ht="15" x14ac:dyDescent="0.25">
      <c r="A1309" s="1298" t="s">
        <v>709</v>
      </c>
      <c r="B1309" s="1290" t="s">
        <v>909</v>
      </c>
      <c r="C1309" s="1290" t="s">
        <v>40</v>
      </c>
      <c r="D1309" s="1433">
        <v>1</v>
      </c>
      <c r="E1309" s="1433">
        <v>0</v>
      </c>
      <c r="F1309" s="1433">
        <v>0</v>
      </c>
      <c r="G1309" s="1433">
        <v>0</v>
      </c>
      <c r="H1309" s="1433">
        <v>0</v>
      </c>
      <c r="I1309" s="1433">
        <v>0</v>
      </c>
      <c r="J1309" s="1433">
        <v>0</v>
      </c>
      <c r="K1309" s="1433">
        <v>0</v>
      </c>
      <c r="L1309" s="1433">
        <v>0</v>
      </c>
      <c r="M1309" s="1433">
        <v>0</v>
      </c>
      <c r="N1309" s="1433">
        <v>0</v>
      </c>
      <c r="O1309" s="1433">
        <v>0</v>
      </c>
      <c r="P1309" s="1433">
        <v>0</v>
      </c>
      <c r="Q1309" s="1433">
        <v>0</v>
      </c>
      <c r="R1309" s="1433">
        <v>0</v>
      </c>
      <c r="S1309" s="1433">
        <v>0</v>
      </c>
      <c r="T1309" s="1433">
        <v>0</v>
      </c>
      <c r="U1309" s="1433">
        <v>0</v>
      </c>
      <c r="V1309" s="1438">
        <v>0</v>
      </c>
    </row>
    <row r="1310" spans="1:22" ht="15" x14ac:dyDescent="0.25">
      <c r="A1310" s="1298" t="s">
        <v>709</v>
      </c>
      <c r="B1310" s="1290" t="s">
        <v>909</v>
      </c>
      <c r="C1310" s="1290" t="s">
        <v>59</v>
      </c>
      <c r="D1310" s="1433">
        <v>124</v>
      </c>
      <c r="E1310" s="1433">
        <v>122</v>
      </c>
      <c r="F1310" s="1433">
        <v>109</v>
      </c>
      <c r="G1310" s="1433">
        <v>98</v>
      </c>
      <c r="H1310" s="1433">
        <v>97</v>
      </c>
      <c r="I1310" s="1433">
        <v>99</v>
      </c>
      <c r="J1310" s="1433">
        <v>99</v>
      </c>
      <c r="K1310" s="1433">
        <v>102</v>
      </c>
      <c r="L1310" s="1433">
        <v>101</v>
      </c>
      <c r="M1310" s="1433">
        <v>101</v>
      </c>
      <c r="N1310" s="1433">
        <v>82</v>
      </c>
      <c r="O1310" s="1433">
        <v>86</v>
      </c>
      <c r="P1310" s="1433">
        <v>87</v>
      </c>
      <c r="Q1310" s="1433">
        <v>78</v>
      </c>
      <c r="R1310" s="1433">
        <v>79</v>
      </c>
      <c r="S1310" s="1433">
        <v>74</v>
      </c>
      <c r="T1310" s="1433">
        <v>69</v>
      </c>
      <c r="U1310" s="1433">
        <v>68</v>
      </c>
      <c r="V1310" s="1438">
        <v>69</v>
      </c>
    </row>
    <row r="1311" spans="1:22" ht="15" x14ac:dyDescent="0.25">
      <c r="A1311" s="1298" t="s">
        <v>709</v>
      </c>
      <c r="B1311" s="1290" t="s">
        <v>909</v>
      </c>
      <c r="C1311" s="1290" t="s">
        <v>754</v>
      </c>
      <c r="D1311" s="1433">
        <v>124</v>
      </c>
      <c r="E1311" s="1433">
        <v>66</v>
      </c>
      <c r="F1311" s="1433">
        <v>47</v>
      </c>
      <c r="G1311" s="1433">
        <v>34</v>
      </c>
      <c r="H1311" s="1433">
        <v>25</v>
      </c>
      <c r="I1311" s="1433">
        <v>25</v>
      </c>
      <c r="J1311" s="1433">
        <v>22</v>
      </c>
      <c r="K1311" s="1433">
        <v>20</v>
      </c>
      <c r="L1311" s="1433">
        <v>19</v>
      </c>
      <c r="M1311" s="1433">
        <v>15</v>
      </c>
      <c r="N1311" s="1433">
        <v>14</v>
      </c>
      <c r="O1311" s="1433">
        <v>16</v>
      </c>
      <c r="P1311" s="1433">
        <v>18</v>
      </c>
      <c r="Q1311" s="1433">
        <v>16</v>
      </c>
      <c r="R1311" s="1433">
        <v>11</v>
      </c>
      <c r="S1311" s="1433">
        <v>9</v>
      </c>
      <c r="T1311" s="1433">
        <v>9</v>
      </c>
      <c r="U1311" s="1433">
        <v>8</v>
      </c>
      <c r="V1311" s="1438">
        <v>10</v>
      </c>
    </row>
    <row r="1312" spans="1:22" ht="15" x14ac:dyDescent="0.25">
      <c r="A1312" s="1298" t="s">
        <v>709</v>
      </c>
      <c r="B1312" s="1290" t="s">
        <v>910</v>
      </c>
      <c r="C1312" s="1290" t="s">
        <v>49</v>
      </c>
      <c r="D1312" s="1433">
        <v>0</v>
      </c>
      <c r="E1312" s="1433">
        <v>23</v>
      </c>
      <c r="F1312" s="1433">
        <v>0</v>
      </c>
      <c r="G1312" s="1433">
        <v>0</v>
      </c>
      <c r="H1312" s="1433">
        <v>0</v>
      </c>
      <c r="I1312" s="1433">
        <v>0</v>
      </c>
      <c r="J1312" s="1433">
        <v>0</v>
      </c>
      <c r="K1312" s="1433">
        <v>0</v>
      </c>
      <c r="L1312" s="1433">
        <v>0</v>
      </c>
      <c r="M1312" s="1433">
        <v>0</v>
      </c>
      <c r="N1312" s="1433">
        <v>0</v>
      </c>
      <c r="O1312" s="1433">
        <v>0</v>
      </c>
      <c r="P1312" s="1433">
        <v>0</v>
      </c>
      <c r="Q1312" s="1433">
        <v>0</v>
      </c>
      <c r="R1312" s="1433">
        <v>0</v>
      </c>
      <c r="S1312" s="1433">
        <v>0</v>
      </c>
      <c r="T1312" s="1433">
        <v>0</v>
      </c>
      <c r="U1312" s="1433">
        <v>0</v>
      </c>
      <c r="V1312" s="1438">
        <v>0</v>
      </c>
    </row>
    <row r="1313" spans="1:22" ht="15" x14ac:dyDescent="0.25">
      <c r="A1313" s="1298" t="s">
        <v>709</v>
      </c>
      <c r="B1313" s="1290" t="s">
        <v>910</v>
      </c>
      <c r="C1313" s="1290" t="s">
        <v>35</v>
      </c>
      <c r="D1313" s="1433">
        <v>57</v>
      </c>
      <c r="E1313" s="1433">
        <v>20</v>
      </c>
      <c r="F1313" s="1433">
        <v>0</v>
      </c>
      <c r="G1313" s="1433">
        <v>0</v>
      </c>
      <c r="H1313" s="1433">
        <v>0</v>
      </c>
      <c r="I1313" s="1433">
        <v>0</v>
      </c>
      <c r="J1313" s="1433">
        <v>0</v>
      </c>
      <c r="K1313" s="1433">
        <v>0</v>
      </c>
      <c r="L1313" s="1433">
        <v>0</v>
      </c>
      <c r="M1313" s="1433">
        <v>0</v>
      </c>
      <c r="N1313" s="1433">
        <v>0</v>
      </c>
      <c r="O1313" s="1433">
        <v>0</v>
      </c>
      <c r="P1313" s="1433">
        <v>0</v>
      </c>
      <c r="Q1313" s="1433">
        <v>0</v>
      </c>
      <c r="R1313" s="1433">
        <v>0</v>
      </c>
      <c r="S1313" s="1433">
        <v>0</v>
      </c>
      <c r="T1313" s="1433">
        <v>0</v>
      </c>
      <c r="U1313" s="1433">
        <v>0</v>
      </c>
      <c r="V1313" s="1438">
        <v>0</v>
      </c>
    </row>
    <row r="1314" spans="1:22" ht="15" x14ac:dyDescent="0.25">
      <c r="A1314" s="1298" t="s">
        <v>709</v>
      </c>
      <c r="B1314" s="1290" t="s">
        <v>910</v>
      </c>
      <c r="C1314" s="1290" t="s">
        <v>36</v>
      </c>
      <c r="D1314" s="1433">
        <v>4</v>
      </c>
      <c r="E1314" s="1433">
        <v>3</v>
      </c>
      <c r="F1314" s="1433">
        <v>0</v>
      </c>
      <c r="G1314" s="1433">
        <v>0</v>
      </c>
      <c r="H1314" s="1433">
        <v>0</v>
      </c>
      <c r="I1314" s="1433">
        <v>0</v>
      </c>
      <c r="J1314" s="1433">
        <v>0</v>
      </c>
      <c r="K1314" s="1433">
        <v>0</v>
      </c>
      <c r="L1314" s="1433">
        <v>0</v>
      </c>
      <c r="M1314" s="1433">
        <v>0</v>
      </c>
      <c r="N1314" s="1433">
        <v>0</v>
      </c>
      <c r="O1314" s="1433">
        <v>0</v>
      </c>
      <c r="P1314" s="1433">
        <v>0</v>
      </c>
      <c r="Q1314" s="1433">
        <v>0</v>
      </c>
      <c r="R1314" s="1433">
        <v>0</v>
      </c>
      <c r="S1314" s="1433">
        <v>0</v>
      </c>
      <c r="T1314" s="1433">
        <v>0</v>
      </c>
      <c r="U1314" s="1433">
        <v>0</v>
      </c>
      <c r="V1314" s="1438">
        <v>0</v>
      </c>
    </row>
    <row r="1315" spans="1:22" ht="15" x14ac:dyDescent="0.25">
      <c r="A1315" s="1298" t="s">
        <v>709</v>
      </c>
      <c r="B1315" s="1290" t="s">
        <v>910</v>
      </c>
      <c r="C1315" s="1290" t="s">
        <v>37</v>
      </c>
      <c r="D1315" s="1433">
        <v>7</v>
      </c>
      <c r="E1315" s="1433">
        <v>6</v>
      </c>
      <c r="F1315" s="1433">
        <v>0</v>
      </c>
      <c r="G1315" s="1433">
        <v>0</v>
      </c>
      <c r="H1315" s="1433">
        <v>0</v>
      </c>
      <c r="I1315" s="1433">
        <v>0</v>
      </c>
      <c r="J1315" s="1433">
        <v>0</v>
      </c>
      <c r="K1315" s="1433">
        <v>0</v>
      </c>
      <c r="L1315" s="1433">
        <v>0</v>
      </c>
      <c r="M1315" s="1433">
        <v>0</v>
      </c>
      <c r="N1315" s="1433">
        <v>0</v>
      </c>
      <c r="O1315" s="1433">
        <v>0</v>
      </c>
      <c r="P1315" s="1433">
        <v>0</v>
      </c>
      <c r="Q1315" s="1433">
        <v>0</v>
      </c>
      <c r="R1315" s="1433">
        <v>0</v>
      </c>
      <c r="S1315" s="1433">
        <v>0</v>
      </c>
      <c r="T1315" s="1433">
        <v>0</v>
      </c>
      <c r="U1315" s="1433">
        <v>0</v>
      </c>
      <c r="V1315" s="1438">
        <v>0</v>
      </c>
    </row>
    <row r="1316" spans="1:22" ht="15" x14ac:dyDescent="0.25">
      <c r="A1316" s="1298" t="s">
        <v>709</v>
      </c>
      <c r="B1316" s="1290" t="s">
        <v>910</v>
      </c>
      <c r="C1316" s="1290" t="s">
        <v>38</v>
      </c>
      <c r="D1316" s="1433">
        <v>2</v>
      </c>
      <c r="E1316" s="1433">
        <v>2</v>
      </c>
      <c r="F1316" s="1433">
        <v>0</v>
      </c>
      <c r="G1316" s="1433">
        <v>0</v>
      </c>
      <c r="H1316" s="1433">
        <v>0</v>
      </c>
      <c r="I1316" s="1433">
        <v>0</v>
      </c>
      <c r="J1316" s="1433">
        <v>0</v>
      </c>
      <c r="K1316" s="1433">
        <v>0</v>
      </c>
      <c r="L1316" s="1433">
        <v>0</v>
      </c>
      <c r="M1316" s="1433">
        <v>0</v>
      </c>
      <c r="N1316" s="1433">
        <v>0</v>
      </c>
      <c r="O1316" s="1433">
        <v>0</v>
      </c>
      <c r="P1316" s="1433">
        <v>0</v>
      </c>
      <c r="Q1316" s="1433">
        <v>0</v>
      </c>
      <c r="R1316" s="1433">
        <v>0</v>
      </c>
      <c r="S1316" s="1433">
        <v>0</v>
      </c>
      <c r="T1316" s="1433">
        <v>0</v>
      </c>
      <c r="U1316" s="1433">
        <v>0</v>
      </c>
      <c r="V1316" s="1438">
        <v>0</v>
      </c>
    </row>
    <row r="1317" spans="1:22" ht="15" x14ac:dyDescent="0.25">
      <c r="A1317" s="1298" t="s">
        <v>709</v>
      </c>
      <c r="B1317" s="1290" t="s">
        <v>910</v>
      </c>
      <c r="C1317" s="1290" t="s">
        <v>39</v>
      </c>
      <c r="D1317" s="1433">
        <v>1</v>
      </c>
      <c r="E1317" s="1433">
        <v>0</v>
      </c>
      <c r="F1317" s="1433">
        <v>0</v>
      </c>
      <c r="G1317" s="1433">
        <v>0</v>
      </c>
      <c r="H1317" s="1433">
        <v>0</v>
      </c>
      <c r="I1317" s="1433">
        <v>0</v>
      </c>
      <c r="J1317" s="1433">
        <v>0</v>
      </c>
      <c r="K1317" s="1433">
        <v>0</v>
      </c>
      <c r="L1317" s="1433">
        <v>0</v>
      </c>
      <c r="M1317" s="1433">
        <v>0</v>
      </c>
      <c r="N1317" s="1433">
        <v>0</v>
      </c>
      <c r="O1317" s="1433">
        <v>0</v>
      </c>
      <c r="P1317" s="1433">
        <v>0</v>
      </c>
      <c r="Q1317" s="1433">
        <v>0</v>
      </c>
      <c r="R1317" s="1433">
        <v>0</v>
      </c>
      <c r="S1317" s="1433">
        <v>0</v>
      </c>
      <c r="T1317" s="1433">
        <v>0</v>
      </c>
      <c r="U1317" s="1433">
        <v>0</v>
      </c>
      <c r="V1317" s="1438">
        <v>0</v>
      </c>
    </row>
    <row r="1318" spans="1:22" ht="15" x14ac:dyDescent="0.25">
      <c r="A1318" s="1298" t="s">
        <v>709</v>
      </c>
      <c r="B1318" s="1290" t="s">
        <v>910</v>
      </c>
      <c r="C1318" s="1290" t="s">
        <v>59</v>
      </c>
      <c r="D1318" s="1433">
        <v>71</v>
      </c>
      <c r="E1318" s="1433">
        <v>54</v>
      </c>
      <c r="F1318" s="1433">
        <v>0</v>
      </c>
      <c r="G1318" s="1433">
        <v>0</v>
      </c>
      <c r="H1318" s="1433">
        <v>0</v>
      </c>
      <c r="I1318" s="1433">
        <v>0</v>
      </c>
      <c r="J1318" s="1433">
        <v>0</v>
      </c>
      <c r="K1318" s="1433">
        <v>0</v>
      </c>
      <c r="L1318" s="1433">
        <v>0</v>
      </c>
      <c r="M1318" s="1433">
        <v>0</v>
      </c>
      <c r="N1318" s="1433">
        <v>0</v>
      </c>
      <c r="O1318" s="1433">
        <v>0</v>
      </c>
      <c r="P1318" s="1433">
        <v>0</v>
      </c>
      <c r="Q1318" s="1433">
        <v>0</v>
      </c>
      <c r="R1318" s="1433">
        <v>0</v>
      </c>
      <c r="S1318" s="1433">
        <v>0</v>
      </c>
      <c r="T1318" s="1433">
        <v>0</v>
      </c>
      <c r="U1318" s="1433">
        <v>0</v>
      </c>
      <c r="V1318" s="1438">
        <v>0</v>
      </c>
    </row>
    <row r="1319" spans="1:22" ht="15" x14ac:dyDescent="0.25">
      <c r="A1319" s="1298" t="s">
        <v>709</v>
      </c>
      <c r="B1319" s="1290" t="s">
        <v>910</v>
      </c>
      <c r="C1319" s="1290" t="s">
        <v>754</v>
      </c>
      <c r="D1319" s="1433">
        <v>71</v>
      </c>
      <c r="E1319" s="1433">
        <v>31</v>
      </c>
      <c r="F1319" s="1433">
        <v>0</v>
      </c>
      <c r="G1319" s="1433">
        <v>0</v>
      </c>
      <c r="H1319" s="1433">
        <v>0</v>
      </c>
      <c r="I1319" s="1433">
        <v>0</v>
      </c>
      <c r="J1319" s="1433">
        <v>0</v>
      </c>
      <c r="K1319" s="1433">
        <v>0</v>
      </c>
      <c r="L1319" s="1433">
        <v>0</v>
      </c>
      <c r="M1319" s="1433">
        <v>0</v>
      </c>
      <c r="N1319" s="1433">
        <v>0</v>
      </c>
      <c r="O1319" s="1433">
        <v>0</v>
      </c>
      <c r="P1319" s="1433">
        <v>0</v>
      </c>
      <c r="Q1319" s="1433">
        <v>0</v>
      </c>
      <c r="R1319" s="1433">
        <v>0</v>
      </c>
      <c r="S1319" s="1433">
        <v>0</v>
      </c>
      <c r="T1319" s="1433">
        <v>0</v>
      </c>
      <c r="U1319" s="1433">
        <v>0</v>
      </c>
      <c r="V1319" s="1438">
        <v>0</v>
      </c>
    </row>
    <row r="1320" spans="1:22" ht="15" x14ac:dyDescent="0.25">
      <c r="A1320" s="1298" t="s">
        <v>709</v>
      </c>
      <c r="B1320" s="1290" t="s">
        <v>911</v>
      </c>
      <c r="C1320" s="1290" t="s">
        <v>49</v>
      </c>
      <c r="D1320" s="1433">
        <v>0</v>
      </c>
      <c r="E1320" s="1433">
        <v>8</v>
      </c>
      <c r="F1320" s="1433">
        <v>11</v>
      </c>
      <c r="G1320" s="1433">
        <v>13</v>
      </c>
      <c r="H1320" s="1433">
        <v>28</v>
      </c>
      <c r="I1320" s="1433">
        <v>37</v>
      </c>
      <c r="J1320" s="1433">
        <v>38</v>
      </c>
      <c r="K1320" s="1433">
        <v>50</v>
      </c>
      <c r="L1320" s="1433">
        <v>58</v>
      </c>
      <c r="M1320" s="1433">
        <v>58</v>
      </c>
      <c r="N1320" s="1433">
        <v>60</v>
      </c>
      <c r="O1320" s="1433">
        <v>62</v>
      </c>
      <c r="P1320" s="1433">
        <v>66</v>
      </c>
      <c r="Q1320" s="1433">
        <v>57</v>
      </c>
      <c r="R1320" s="1433">
        <v>56</v>
      </c>
      <c r="S1320" s="1433">
        <v>55</v>
      </c>
      <c r="T1320" s="1433">
        <v>45</v>
      </c>
      <c r="U1320" s="1433">
        <v>41</v>
      </c>
      <c r="V1320" s="1438">
        <v>44</v>
      </c>
    </row>
    <row r="1321" spans="1:22" ht="15" x14ac:dyDescent="0.25">
      <c r="A1321" s="1298" t="s">
        <v>709</v>
      </c>
      <c r="B1321" s="1290" t="s">
        <v>911</v>
      </c>
      <c r="C1321" s="1290" t="s">
        <v>35</v>
      </c>
      <c r="D1321" s="1433">
        <v>63</v>
      </c>
      <c r="E1321" s="1433">
        <v>48</v>
      </c>
      <c r="F1321" s="1433">
        <v>36</v>
      </c>
      <c r="G1321" s="1433">
        <v>40</v>
      </c>
      <c r="H1321" s="1433">
        <v>34</v>
      </c>
      <c r="I1321" s="1433">
        <v>24</v>
      </c>
      <c r="J1321" s="1433">
        <v>26</v>
      </c>
      <c r="K1321" s="1433">
        <v>19</v>
      </c>
      <c r="L1321" s="1433">
        <v>15</v>
      </c>
      <c r="M1321" s="1433">
        <v>21</v>
      </c>
      <c r="N1321" s="1433">
        <v>17</v>
      </c>
      <c r="O1321" s="1433">
        <v>17</v>
      </c>
      <c r="P1321" s="1433">
        <v>11</v>
      </c>
      <c r="Q1321" s="1433">
        <v>6</v>
      </c>
      <c r="R1321" s="1433">
        <v>4</v>
      </c>
      <c r="S1321" s="1433">
        <v>3</v>
      </c>
      <c r="T1321" s="1433">
        <v>3</v>
      </c>
      <c r="U1321" s="1433">
        <v>13</v>
      </c>
      <c r="V1321" s="1438">
        <v>26</v>
      </c>
    </row>
    <row r="1322" spans="1:22" ht="15" x14ac:dyDescent="0.25">
      <c r="A1322" s="1298" t="s">
        <v>709</v>
      </c>
      <c r="B1322" s="1290" t="s">
        <v>911</v>
      </c>
      <c r="C1322" s="1290" t="s">
        <v>36</v>
      </c>
      <c r="D1322" s="1433">
        <v>0</v>
      </c>
      <c r="E1322" s="1433">
        <v>0</v>
      </c>
      <c r="F1322" s="1433">
        <v>0</v>
      </c>
      <c r="G1322" s="1433">
        <v>0</v>
      </c>
      <c r="H1322" s="1433">
        <v>0</v>
      </c>
      <c r="I1322" s="1433">
        <v>0</v>
      </c>
      <c r="J1322" s="1433">
        <v>0</v>
      </c>
      <c r="K1322" s="1433">
        <v>0</v>
      </c>
      <c r="L1322" s="1433">
        <v>0</v>
      </c>
      <c r="M1322" s="1433">
        <v>0</v>
      </c>
      <c r="N1322" s="1433">
        <v>0</v>
      </c>
      <c r="O1322" s="1433">
        <v>0</v>
      </c>
      <c r="P1322" s="1433">
        <v>0</v>
      </c>
      <c r="Q1322" s="1433">
        <v>1</v>
      </c>
      <c r="R1322" s="1433">
        <v>1</v>
      </c>
      <c r="S1322" s="1433">
        <v>1</v>
      </c>
      <c r="T1322" s="1433">
        <v>1</v>
      </c>
      <c r="U1322" s="1433">
        <v>1</v>
      </c>
      <c r="V1322" s="1438">
        <v>1</v>
      </c>
    </row>
    <row r="1323" spans="1:22" ht="15" x14ac:dyDescent="0.25">
      <c r="A1323" s="1298" t="s">
        <v>709</v>
      </c>
      <c r="B1323" s="1290" t="s">
        <v>911</v>
      </c>
      <c r="C1323" s="1290" t="s">
        <v>37</v>
      </c>
      <c r="D1323" s="1433">
        <v>19</v>
      </c>
      <c r="E1323" s="1433">
        <v>19</v>
      </c>
      <c r="F1323" s="1433">
        <v>19</v>
      </c>
      <c r="G1323" s="1433">
        <v>14</v>
      </c>
      <c r="H1323" s="1433">
        <v>8</v>
      </c>
      <c r="I1323" s="1433">
        <v>8</v>
      </c>
      <c r="J1323" s="1433">
        <v>8</v>
      </c>
      <c r="K1323" s="1433">
        <v>10</v>
      </c>
      <c r="L1323" s="1433">
        <v>9</v>
      </c>
      <c r="M1323" s="1433">
        <v>3</v>
      </c>
      <c r="N1323" s="1433">
        <v>2</v>
      </c>
      <c r="O1323" s="1433">
        <v>2</v>
      </c>
      <c r="P1323" s="1433">
        <v>3</v>
      </c>
      <c r="Q1323" s="1433">
        <v>2</v>
      </c>
      <c r="R1323" s="1433">
        <v>2</v>
      </c>
      <c r="S1323" s="1433">
        <v>1</v>
      </c>
      <c r="T1323" s="1433">
        <v>1</v>
      </c>
      <c r="U1323" s="1433">
        <v>3</v>
      </c>
      <c r="V1323" s="1438">
        <v>4</v>
      </c>
    </row>
    <row r="1324" spans="1:22" ht="15" x14ac:dyDescent="0.25">
      <c r="A1324" s="1298" t="s">
        <v>709</v>
      </c>
      <c r="B1324" s="1290" t="s">
        <v>911</v>
      </c>
      <c r="C1324" s="1290" t="s">
        <v>38</v>
      </c>
      <c r="D1324" s="1433">
        <v>4</v>
      </c>
      <c r="E1324" s="1433">
        <v>4</v>
      </c>
      <c r="F1324" s="1433">
        <v>4</v>
      </c>
      <c r="G1324" s="1433">
        <v>3</v>
      </c>
      <c r="H1324" s="1433">
        <v>2</v>
      </c>
      <c r="I1324" s="1433">
        <v>2</v>
      </c>
      <c r="J1324" s="1433">
        <v>2</v>
      </c>
      <c r="K1324" s="1433">
        <v>2</v>
      </c>
      <c r="L1324" s="1433">
        <v>2</v>
      </c>
      <c r="M1324" s="1433">
        <v>2</v>
      </c>
      <c r="N1324" s="1433">
        <v>2</v>
      </c>
      <c r="O1324" s="1433">
        <v>2</v>
      </c>
      <c r="P1324" s="1433">
        <v>1</v>
      </c>
      <c r="Q1324" s="1433">
        <v>1</v>
      </c>
      <c r="R1324" s="1433">
        <v>0</v>
      </c>
      <c r="S1324" s="1433">
        <v>0</v>
      </c>
      <c r="T1324" s="1433">
        <v>0</v>
      </c>
      <c r="U1324" s="1433">
        <v>0</v>
      </c>
      <c r="V1324" s="1438">
        <v>0</v>
      </c>
    </row>
    <row r="1325" spans="1:22" ht="15" x14ac:dyDescent="0.25">
      <c r="A1325" s="1298" t="s">
        <v>709</v>
      </c>
      <c r="B1325" s="1290" t="s">
        <v>911</v>
      </c>
      <c r="C1325" s="1290" t="s">
        <v>39</v>
      </c>
      <c r="D1325" s="1433">
        <v>1</v>
      </c>
      <c r="E1325" s="1433">
        <v>1</v>
      </c>
      <c r="F1325" s="1433">
        <v>1</v>
      </c>
      <c r="G1325" s="1433">
        <v>1</v>
      </c>
      <c r="H1325" s="1433">
        <v>1</v>
      </c>
      <c r="I1325" s="1433">
        <v>1</v>
      </c>
      <c r="J1325" s="1433">
        <v>1</v>
      </c>
      <c r="K1325" s="1433">
        <v>2</v>
      </c>
      <c r="L1325" s="1433">
        <v>2</v>
      </c>
      <c r="M1325" s="1433">
        <v>2</v>
      </c>
      <c r="N1325" s="1433">
        <v>2</v>
      </c>
      <c r="O1325" s="1433">
        <v>2</v>
      </c>
      <c r="P1325" s="1433">
        <v>2</v>
      </c>
      <c r="Q1325" s="1433">
        <v>2</v>
      </c>
      <c r="R1325" s="1433">
        <v>2</v>
      </c>
      <c r="S1325" s="1433">
        <v>1</v>
      </c>
      <c r="T1325" s="1433">
        <v>1</v>
      </c>
      <c r="U1325" s="1433">
        <v>2</v>
      </c>
      <c r="V1325" s="1438">
        <v>2</v>
      </c>
    </row>
    <row r="1326" spans="1:22" ht="15" x14ac:dyDescent="0.25">
      <c r="A1326" s="1298" t="s">
        <v>709</v>
      </c>
      <c r="B1326" s="1290" t="s">
        <v>911</v>
      </c>
      <c r="C1326" s="1290" t="s">
        <v>40</v>
      </c>
      <c r="D1326" s="1433">
        <v>1</v>
      </c>
      <c r="E1326" s="1433">
        <v>1</v>
      </c>
      <c r="F1326" s="1433">
        <v>1</v>
      </c>
      <c r="G1326" s="1433">
        <v>1</v>
      </c>
      <c r="H1326" s="1433">
        <v>1</v>
      </c>
      <c r="I1326" s="1433">
        <v>1</v>
      </c>
      <c r="J1326" s="1433">
        <v>1</v>
      </c>
      <c r="K1326" s="1433">
        <v>1</v>
      </c>
      <c r="L1326" s="1433">
        <v>1</v>
      </c>
      <c r="M1326" s="1433">
        <v>1</v>
      </c>
      <c r="N1326" s="1433">
        <v>1</v>
      </c>
      <c r="O1326" s="1433">
        <v>1</v>
      </c>
      <c r="P1326" s="1433">
        <v>0</v>
      </c>
      <c r="Q1326" s="1433">
        <v>0</v>
      </c>
      <c r="R1326" s="1433">
        <v>1</v>
      </c>
      <c r="S1326" s="1433">
        <v>1</v>
      </c>
      <c r="T1326" s="1433">
        <v>1</v>
      </c>
      <c r="U1326" s="1433">
        <v>1</v>
      </c>
      <c r="V1326" s="1438">
        <v>1</v>
      </c>
    </row>
    <row r="1327" spans="1:22" ht="15" x14ac:dyDescent="0.25">
      <c r="A1327" s="1298" t="s">
        <v>709</v>
      </c>
      <c r="B1327" s="1290" t="s">
        <v>911</v>
      </c>
      <c r="C1327" s="1290" t="s">
        <v>59</v>
      </c>
      <c r="D1327" s="1433">
        <v>88</v>
      </c>
      <c r="E1327" s="1433">
        <v>81</v>
      </c>
      <c r="F1327" s="1433">
        <v>72</v>
      </c>
      <c r="G1327" s="1433">
        <v>72</v>
      </c>
      <c r="H1327" s="1433">
        <v>74</v>
      </c>
      <c r="I1327" s="1433">
        <v>73</v>
      </c>
      <c r="J1327" s="1433">
        <v>76</v>
      </c>
      <c r="K1327" s="1433">
        <v>84</v>
      </c>
      <c r="L1327" s="1433">
        <v>87</v>
      </c>
      <c r="M1327" s="1433">
        <v>87</v>
      </c>
      <c r="N1327" s="1433">
        <v>84</v>
      </c>
      <c r="O1327" s="1433">
        <v>86</v>
      </c>
      <c r="P1327" s="1433">
        <v>83</v>
      </c>
      <c r="Q1327" s="1433">
        <v>69</v>
      </c>
      <c r="R1327" s="1433">
        <v>66</v>
      </c>
      <c r="S1327" s="1433">
        <v>62</v>
      </c>
      <c r="T1327" s="1433">
        <v>52</v>
      </c>
      <c r="U1327" s="1433">
        <v>61</v>
      </c>
      <c r="V1327" s="1438">
        <v>78</v>
      </c>
    </row>
    <row r="1328" spans="1:22" ht="15" x14ac:dyDescent="0.25">
      <c r="A1328" s="1298" t="s">
        <v>709</v>
      </c>
      <c r="B1328" s="1290" t="s">
        <v>911</v>
      </c>
      <c r="C1328" s="1290" t="s">
        <v>754</v>
      </c>
      <c r="D1328" s="1433">
        <v>88</v>
      </c>
      <c r="E1328" s="1433">
        <v>73</v>
      </c>
      <c r="F1328" s="1433">
        <v>61</v>
      </c>
      <c r="G1328" s="1433">
        <v>59</v>
      </c>
      <c r="H1328" s="1433">
        <v>46</v>
      </c>
      <c r="I1328" s="1433">
        <v>36</v>
      </c>
      <c r="J1328" s="1433">
        <v>38</v>
      </c>
      <c r="K1328" s="1433">
        <v>34</v>
      </c>
      <c r="L1328" s="1433">
        <v>29</v>
      </c>
      <c r="M1328" s="1433">
        <v>29</v>
      </c>
      <c r="N1328" s="1433">
        <v>24</v>
      </c>
      <c r="O1328" s="1433">
        <v>24</v>
      </c>
      <c r="P1328" s="1433">
        <v>17</v>
      </c>
      <c r="Q1328" s="1433">
        <v>12</v>
      </c>
      <c r="R1328" s="1433">
        <v>10</v>
      </c>
      <c r="S1328" s="1433">
        <v>7</v>
      </c>
      <c r="T1328" s="1433">
        <v>7</v>
      </c>
      <c r="U1328" s="1433">
        <v>20</v>
      </c>
      <c r="V1328" s="1438">
        <v>34</v>
      </c>
    </row>
    <row r="1329" spans="1:22" ht="15" x14ac:dyDescent="0.25">
      <c r="A1329" s="1298" t="s">
        <v>709</v>
      </c>
      <c r="B1329" s="1290" t="s">
        <v>912</v>
      </c>
      <c r="C1329" s="1290" t="s">
        <v>49</v>
      </c>
      <c r="D1329" s="1433">
        <v>0</v>
      </c>
      <c r="E1329" s="1433">
        <v>18</v>
      </c>
      <c r="F1329" s="1433">
        <v>29</v>
      </c>
      <c r="G1329" s="1433">
        <v>47</v>
      </c>
      <c r="H1329" s="1433">
        <v>56</v>
      </c>
      <c r="I1329" s="1433">
        <v>75</v>
      </c>
      <c r="J1329" s="1433">
        <v>74</v>
      </c>
      <c r="K1329" s="1433">
        <v>55</v>
      </c>
      <c r="L1329" s="1433">
        <v>58</v>
      </c>
      <c r="M1329" s="1433">
        <v>52</v>
      </c>
      <c r="N1329" s="1433">
        <v>48</v>
      </c>
      <c r="O1329" s="1433">
        <v>54</v>
      </c>
      <c r="P1329" s="1433">
        <v>0</v>
      </c>
      <c r="Q1329" s="1433">
        <v>0</v>
      </c>
      <c r="R1329" s="1433">
        <v>0</v>
      </c>
      <c r="S1329" s="1433">
        <v>0</v>
      </c>
      <c r="T1329" s="1433">
        <v>0</v>
      </c>
      <c r="U1329" s="1433">
        <v>0</v>
      </c>
      <c r="V1329" s="1438">
        <v>0</v>
      </c>
    </row>
    <row r="1330" spans="1:22" ht="15" x14ac:dyDescent="0.25">
      <c r="A1330" s="1298" t="s">
        <v>709</v>
      </c>
      <c r="B1330" s="1290" t="s">
        <v>912</v>
      </c>
      <c r="C1330" s="1290" t="s">
        <v>35</v>
      </c>
      <c r="D1330" s="1433">
        <v>119</v>
      </c>
      <c r="E1330" s="1433">
        <v>114</v>
      </c>
      <c r="F1330" s="1433">
        <v>124</v>
      </c>
      <c r="G1330" s="1433">
        <v>116</v>
      </c>
      <c r="H1330" s="1433">
        <v>123</v>
      </c>
      <c r="I1330" s="1433">
        <v>128</v>
      </c>
      <c r="J1330" s="1433">
        <v>108</v>
      </c>
      <c r="K1330" s="1433">
        <v>26</v>
      </c>
      <c r="L1330" s="1433">
        <v>27</v>
      </c>
      <c r="M1330" s="1433">
        <v>31</v>
      </c>
      <c r="N1330" s="1433">
        <v>31</v>
      </c>
      <c r="O1330" s="1433">
        <v>33</v>
      </c>
      <c r="P1330" s="1433">
        <v>0</v>
      </c>
      <c r="Q1330" s="1433">
        <v>0</v>
      </c>
      <c r="R1330" s="1433">
        <v>0</v>
      </c>
      <c r="S1330" s="1433">
        <v>0</v>
      </c>
      <c r="T1330" s="1433">
        <v>0</v>
      </c>
      <c r="U1330" s="1433">
        <v>0</v>
      </c>
      <c r="V1330" s="1438">
        <v>0</v>
      </c>
    </row>
    <row r="1331" spans="1:22" ht="15" x14ac:dyDescent="0.25">
      <c r="A1331" s="1298" t="s">
        <v>709</v>
      </c>
      <c r="B1331" s="1290" t="s">
        <v>912</v>
      </c>
      <c r="C1331" s="1290" t="s">
        <v>36</v>
      </c>
      <c r="D1331" s="1433">
        <v>3</v>
      </c>
      <c r="E1331" s="1433">
        <v>3</v>
      </c>
      <c r="F1331" s="1433">
        <v>12</v>
      </c>
      <c r="G1331" s="1433">
        <v>13</v>
      </c>
      <c r="H1331" s="1433">
        <v>14</v>
      </c>
      <c r="I1331" s="1433">
        <v>15</v>
      </c>
      <c r="J1331" s="1433">
        <v>13</v>
      </c>
      <c r="K1331" s="1433">
        <v>1</v>
      </c>
      <c r="L1331" s="1433">
        <v>2</v>
      </c>
      <c r="M1331" s="1433">
        <v>2</v>
      </c>
      <c r="N1331" s="1433">
        <v>2</v>
      </c>
      <c r="O1331" s="1433">
        <v>2</v>
      </c>
      <c r="P1331" s="1433">
        <v>0</v>
      </c>
      <c r="Q1331" s="1433">
        <v>0</v>
      </c>
      <c r="R1331" s="1433">
        <v>0</v>
      </c>
      <c r="S1331" s="1433">
        <v>0</v>
      </c>
      <c r="T1331" s="1433">
        <v>0</v>
      </c>
      <c r="U1331" s="1433">
        <v>0</v>
      </c>
      <c r="V1331" s="1438">
        <v>0</v>
      </c>
    </row>
    <row r="1332" spans="1:22" ht="15" x14ac:dyDescent="0.25">
      <c r="A1332" s="1298" t="s">
        <v>709</v>
      </c>
      <c r="B1332" s="1290" t="s">
        <v>912</v>
      </c>
      <c r="C1332" s="1290" t="s">
        <v>37</v>
      </c>
      <c r="D1332" s="1433">
        <v>28</v>
      </c>
      <c r="E1332" s="1433">
        <v>27</v>
      </c>
      <c r="F1332" s="1433">
        <v>25</v>
      </c>
      <c r="G1332" s="1433">
        <v>22</v>
      </c>
      <c r="H1332" s="1433">
        <v>21</v>
      </c>
      <c r="I1332" s="1433">
        <v>19</v>
      </c>
      <c r="J1332" s="1433">
        <v>18</v>
      </c>
      <c r="K1332" s="1433">
        <v>9</v>
      </c>
      <c r="L1332" s="1433">
        <v>9</v>
      </c>
      <c r="M1332" s="1433">
        <v>6</v>
      </c>
      <c r="N1332" s="1433">
        <v>5</v>
      </c>
      <c r="O1332" s="1433">
        <v>5</v>
      </c>
      <c r="P1332" s="1433">
        <v>0</v>
      </c>
      <c r="Q1332" s="1433">
        <v>0</v>
      </c>
      <c r="R1332" s="1433">
        <v>0</v>
      </c>
      <c r="S1332" s="1433">
        <v>0</v>
      </c>
      <c r="T1332" s="1433">
        <v>0</v>
      </c>
      <c r="U1332" s="1433">
        <v>0</v>
      </c>
      <c r="V1332" s="1438">
        <v>0</v>
      </c>
    </row>
    <row r="1333" spans="1:22" ht="15" x14ac:dyDescent="0.25">
      <c r="A1333" s="1298" t="s">
        <v>709</v>
      </c>
      <c r="B1333" s="1290" t="s">
        <v>912</v>
      </c>
      <c r="C1333" s="1290" t="s">
        <v>38</v>
      </c>
      <c r="D1333" s="1433">
        <v>12</v>
      </c>
      <c r="E1333" s="1433">
        <v>12</v>
      </c>
      <c r="F1333" s="1433">
        <v>10</v>
      </c>
      <c r="G1333" s="1433">
        <v>11</v>
      </c>
      <c r="H1333" s="1433">
        <v>11</v>
      </c>
      <c r="I1333" s="1433">
        <v>9</v>
      </c>
      <c r="J1333" s="1433">
        <v>10</v>
      </c>
      <c r="K1333" s="1433">
        <v>4</v>
      </c>
      <c r="L1333" s="1433">
        <v>4</v>
      </c>
      <c r="M1333" s="1433">
        <v>3</v>
      </c>
      <c r="N1333" s="1433">
        <v>3</v>
      </c>
      <c r="O1333" s="1433">
        <v>3</v>
      </c>
      <c r="P1333" s="1433">
        <v>0</v>
      </c>
      <c r="Q1333" s="1433">
        <v>0</v>
      </c>
      <c r="R1333" s="1433">
        <v>0</v>
      </c>
      <c r="S1333" s="1433">
        <v>0</v>
      </c>
      <c r="T1333" s="1433">
        <v>0</v>
      </c>
      <c r="U1333" s="1433">
        <v>0</v>
      </c>
      <c r="V1333" s="1438">
        <v>0</v>
      </c>
    </row>
    <row r="1334" spans="1:22" ht="15" x14ac:dyDescent="0.25">
      <c r="A1334" s="1298" t="s">
        <v>709</v>
      </c>
      <c r="B1334" s="1290" t="s">
        <v>912</v>
      </c>
      <c r="C1334" s="1290" t="s">
        <v>39</v>
      </c>
      <c r="D1334" s="1433">
        <v>2</v>
      </c>
      <c r="E1334" s="1433">
        <v>2</v>
      </c>
      <c r="F1334" s="1433">
        <v>2</v>
      </c>
      <c r="G1334" s="1433">
        <v>2</v>
      </c>
      <c r="H1334" s="1433">
        <v>2</v>
      </c>
      <c r="I1334" s="1433">
        <v>1</v>
      </c>
      <c r="J1334" s="1433">
        <v>0</v>
      </c>
      <c r="K1334" s="1433">
        <v>0</v>
      </c>
      <c r="L1334" s="1433">
        <v>0</v>
      </c>
      <c r="M1334" s="1433">
        <v>0</v>
      </c>
      <c r="N1334" s="1433">
        <v>0</v>
      </c>
      <c r="O1334" s="1433">
        <v>0</v>
      </c>
      <c r="P1334" s="1433">
        <v>0</v>
      </c>
      <c r="Q1334" s="1433">
        <v>0</v>
      </c>
      <c r="R1334" s="1433">
        <v>0</v>
      </c>
      <c r="S1334" s="1433">
        <v>0</v>
      </c>
      <c r="T1334" s="1433">
        <v>0</v>
      </c>
      <c r="U1334" s="1433">
        <v>0</v>
      </c>
      <c r="V1334" s="1438">
        <v>0</v>
      </c>
    </row>
    <row r="1335" spans="1:22" ht="15" x14ac:dyDescent="0.25">
      <c r="A1335" s="1298" t="s">
        <v>709</v>
      </c>
      <c r="B1335" s="1290" t="s">
        <v>912</v>
      </c>
      <c r="C1335" s="1290" t="s">
        <v>40</v>
      </c>
      <c r="D1335" s="1433">
        <v>1</v>
      </c>
      <c r="E1335" s="1433">
        <v>1</v>
      </c>
      <c r="F1335" s="1433">
        <v>1</v>
      </c>
      <c r="G1335" s="1433">
        <v>1</v>
      </c>
      <c r="H1335" s="1433">
        <v>1</v>
      </c>
      <c r="I1335" s="1433">
        <v>1</v>
      </c>
      <c r="J1335" s="1433">
        <v>2</v>
      </c>
      <c r="K1335" s="1433">
        <v>1</v>
      </c>
      <c r="L1335" s="1433">
        <v>1</v>
      </c>
      <c r="M1335" s="1433">
        <v>1</v>
      </c>
      <c r="N1335" s="1433">
        <v>1</v>
      </c>
      <c r="O1335" s="1433">
        <v>1</v>
      </c>
      <c r="P1335" s="1433">
        <v>0</v>
      </c>
      <c r="Q1335" s="1433">
        <v>0</v>
      </c>
      <c r="R1335" s="1433">
        <v>0</v>
      </c>
      <c r="S1335" s="1433">
        <v>0</v>
      </c>
      <c r="T1335" s="1433">
        <v>0</v>
      </c>
      <c r="U1335" s="1433">
        <v>0</v>
      </c>
      <c r="V1335" s="1438">
        <v>0</v>
      </c>
    </row>
    <row r="1336" spans="1:22" ht="15" x14ac:dyDescent="0.25">
      <c r="A1336" s="1298" t="s">
        <v>709</v>
      </c>
      <c r="B1336" s="1290" t="s">
        <v>912</v>
      </c>
      <c r="C1336" s="1290" t="s">
        <v>59</v>
      </c>
      <c r="D1336" s="1433">
        <v>165</v>
      </c>
      <c r="E1336" s="1433">
        <v>177</v>
      </c>
      <c r="F1336" s="1433">
        <v>203</v>
      </c>
      <c r="G1336" s="1433">
        <v>212</v>
      </c>
      <c r="H1336" s="1433">
        <v>228</v>
      </c>
      <c r="I1336" s="1433">
        <v>248</v>
      </c>
      <c r="J1336" s="1433">
        <v>225</v>
      </c>
      <c r="K1336" s="1433">
        <v>96</v>
      </c>
      <c r="L1336" s="1433">
        <v>101</v>
      </c>
      <c r="M1336" s="1433">
        <v>95</v>
      </c>
      <c r="N1336" s="1433">
        <v>90</v>
      </c>
      <c r="O1336" s="1433">
        <v>98</v>
      </c>
      <c r="P1336" s="1433">
        <v>0</v>
      </c>
      <c r="Q1336" s="1433">
        <v>0</v>
      </c>
      <c r="R1336" s="1433">
        <v>0</v>
      </c>
      <c r="S1336" s="1433">
        <v>0</v>
      </c>
      <c r="T1336" s="1433">
        <v>0</v>
      </c>
      <c r="U1336" s="1433">
        <v>0</v>
      </c>
      <c r="V1336" s="1438">
        <v>0</v>
      </c>
    </row>
    <row r="1337" spans="1:22" ht="15" x14ac:dyDescent="0.25">
      <c r="A1337" s="1298" t="s">
        <v>709</v>
      </c>
      <c r="B1337" s="1290" t="s">
        <v>912</v>
      </c>
      <c r="C1337" s="1290" t="s">
        <v>754</v>
      </c>
      <c r="D1337" s="1433">
        <v>165</v>
      </c>
      <c r="E1337" s="1433">
        <v>159</v>
      </c>
      <c r="F1337" s="1433">
        <v>174</v>
      </c>
      <c r="G1337" s="1433">
        <v>165</v>
      </c>
      <c r="H1337" s="1433">
        <v>172</v>
      </c>
      <c r="I1337" s="1433">
        <v>173</v>
      </c>
      <c r="J1337" s="1433">
        <v>151</v>
      </c>
      <c r="K1337" s="1433">
        <v>41</v>
      </c>
      <c r="L1337" s="1433">
        <v>43</v>
      </c>
      <c r="M1337" s="1433">
        <v>43</v>
      </c>
      <c r="N1337" s="1433">
        <v>42</v>
      </c>
      <c r="O1337" s="1433">
        <v>44</v>
      </c>
      <c r="P1337" s="1433">
        <v>0</v>
      </c>
      <c r="Q1337" s="1433">
        <v>0</v>
      </c>
      <c r="R1337" s="1433">
        <v>0</v>
      </c>
      <c r="S1337" s="1433">
        <v>0</v>
      </c>
      <c r="T1337" s="1433">
        <v>0</v>
      </c>
      <c r="U1337" s="1433">
        <v>0</v>
      </c>
      <c r="V1337" s="1438">
        <v>0</v>
      </c>
    </row>
    <row r="1338" spans="1:22" ht="15" x14ac:dyDescent="0.25">
      <c r="A1338" s="1298" t="s">
        <v>709</v>
      </c>
      <c r="B1338" s="1290" t="s">
        <v>913</v>
      </c>
      <c r="C1338" s="1290" t="s">
        <v>49</v>
      </c>
      <c r="D1338" s="1433">
        <v>0</v>
      </c>
      <c r="E1338" s="1433">
        <v>22</v>
      </c>
      <c r="F1338" s="1433">
        <v>3</v>
      </c>
      <c r="G1338" s="1433">
        <v>0</v>
      </c>
      <c r="H1338" s="1433">
        <v>0</v>
      </c>
      <c r="I1338" s="1433">
        <v>0</v>
      </c>
      <c r="J1338" s="1433">
        <v>0</v>
      </c>
      <c r="K1338" s="1433">
        <v>0</v>
      </c>
      <c r="L1338" s="1433">
        <v>0</v>
      </c>
      <c r="M1338" s="1433">
        <v>0</v>
      </c>
      <c r="N1338" s="1433">
        <v>0</v>
      </c>
      <c r="O1338" s="1433">
        <v>0</v>
      </c>
      <c r="P1338" s="1433">
        <v>0</v>
      </c>
      <c r="Q1338" s="1433">
        <v>0</v>
      </c>
      <c r="R1338" s="1433">
        <v>0</v>
      </c>
      <c r="S1338" s="1433">
        <v>0</v>
      </c>
      <c r="T1338" s="1433">
        <v>0</v>
      </c>
      <c r="U1338" s="1433">
        <v>0</v>
      </c>
      <c r="V1338" s="1438">
        <v>0</v>
      </c>
    </row>
    <row r="1339" spans="1:22" ht="15" x14ac:dyDescent="0.25">
      <c r="A1339" s="1298" t="s">
        <v>709</v>
      </c>
      <c r="B1339" s="1290" t="s">
        <v>913</v>
      </c>
      <c r="C1339" s="1290" t="s">
        <v>35</v>
      </c>
      <c r="D1339" s="1433">
        <v>89</v>
      </c>
      <c r="E1339" s="1433">
        <v>63</v>
      </c>
      <c r="F1339" s="1433">
        <v>0</v>
      </c>
      <c r="G1339" s="1433">
        <v>0</v>
      </c>
      <c r="H1339" s="1433">
        <v>0</v>
      </c>
      <c r="I1339" s="1433">
        <v>0</v>
      </c>
      <c r="J1339" s="1433">
        <v>0</v>
      </c>
      <c r="K1339" s="1433">
        <v>0</v>
      </c>
      <c r="L1339" s="1433">
        <v>0</v>
      </c>
      <c r="M1339" s="1433">
        <v>0</v>
      </c>
      <c r="N1339" s="1433">
        <v>0</v>
      </c>
      <c r="O1339" s="1433">
        <v>0</v>
      </c>
      <c r="P1339" s="1433">
        <v>0</v>
      </c>
      <c r="Q1339" s="1433">
        <v>0</v>
      </c>
      <c r="R1339" s="1433">
        <v>0</v>
      </c>
      <c r="S1339" s="1433">
        <v>0</v>
      </c>
      <c r="T1339" s="1433">
        <v>0</v>
      </c>
      <c r="U1339" s="1433">
        <v>0</v>
      </c>
      <c r="V1339" s="1438">
        <v>0</v>
      </c>
    </row>
    <row r="1340" spans="1:22" ht="15" x14ac:dyDescent="0.25">
      <c r="A1340" s="1298" t="s">
        <v>709</v>
      </c>
      <c r="B1340" s="1290" t="s">
        <v>913</v>
      </c>
      <c r="C1340" s="1290" t="s">
        <v>36</v>
      </c>
      <c r="D1340" s="1433">
        <v>7</v>
      </c>
      <c r="E1340" s="1433">
        <v>5</v>
      </c>
      <c r="F1340" s="1433">
        <v>0</v>
      </c>
      <c r="G1340" s="1433">
        <v>0</v>
      </c>
      <c r="H1340" s="1433">
        <v>0</v>
      </c>
      <c r="I1340" s="1433">
        <v>0</v>
      </c>
      <c r="J1340" s="1433">
        <v>0</v>
      </c>
      <c r="K1340" s="1433">
        <v>0</v>
      </c>
      <c r="L1340" s="1433">
        <v>0</v>
      </c>
      <c r="M1340" s="1433">
        <v>0</v>
      </c>
      <c r="N1340" s="1433">
        <v>0</v>
      </c>
      <c r="O1340" s="1433">
        <v>0</v>
      </c>
      <c r="P1340" s="1433">
        <v>0</v>
      </c>
      <c r="Q1340" s="1433">
        <v>0</v>
      </c>
      <c r="R1340" s="1433">
        <v>0</v>
      </c>
      <c r="S1340" s="1433">
        <v>0</v>
      </c>
      <c r="T1340" s="1433">
        <v>0</v>
      </c>
      <c r="U1340" s="1433">
        <v>0</v>
      </c>
      <c r="V1340" s="1438">
        <v>0</v>
      </c>
    </row>
    <row r="1341" spans="1:22" ht="15" x14ac:dyDescent="0.25">
      <c r="A1341" s="1298" t="s">
        <v>709</v>
      </c>
      <c r="B1341" s="1290" t="s">
        <v>913</v>
      </c>
      <c r="C1341" s="1290" t="s">
        <v>37</v>
      </c>
      <c r="D1341" s="1433">
        <v>11</v>
      </c>
      <c r="E1341" s="1433">
        <v>11</v>
      </c>
      <c r="F1341" s="1433">
        <v>0</v>
      </c>
      <c r="G1341" s="1433">
        <v>0</v>
      </c>
      <c r="H1341" s="1433">
        <v>0</v>
      </c>
      <c r="I1341" s="1433">
        <v>0</v>
      </c>
      <c r="J1341" s="1433">
        <v>0</v>
      </c>
      <c r="K1341" s="1433">
        <v>0</v>
      </c>
      <c r="L1341" s="1433">
        <v>0</v>
      </c>
      <c r="M1341" s="1433">
        <v>0</v>
      </c>
      <c r="N1341" s="1433">
        <v>0</v>
      </c>
      <c r="O1341" s="1433">
        <v>0</v>
      </c>
      <c r="P1341" s="1433">
        <v>0</v>
      </c>
      <c r="Q1341" s="1433">
        <v>0</v>
      </c>
      <c r="R1341" s="1433">
        <v>0</v>
      </c>
      <c r="S1341" s="1433">
        <v>0</v>
      </c>
      <c r="T1341" s="1433">
        <v>0</v>
      </c>
      <c r="U1341" s="1433">
        <v>0</v>
      </c>
      <c r="V1341" s="1438">
        <v>0</v>
      </c>
    </row>
    <row r="1342" spans="1:22" ht="15" x14ac:dyDescent="0.25">
      <c r="A1342" s="1298" t="s">
        <v>709</v>
      </c>
      <c r="B1342" s="1290" t="s">
        <v>913</v>
      </c>
      <c r="C1342" s="1290" t="s">
        <v>38</v>
      </c>
      <c r="D1342" s="1433">
        <v>4</v>
      </c>
      <c r="E1342" s="1433">
        <v>4</v>
      </c>
      <c r="F1342" s="1433">
        <v>0</v>
      </c>
      <c r="G1342" s="1433">
        <v>0</v>
      </c>
      <c r="H1342" s="1433">
        <v>0</v>
      </c>
      <c r="I1342" s="1433">
        <v>0</v>
      </c>
      <c r="J1342" s="1433">
        <v>0</v>
      </c>
      <c r="K1342" s="1433">
        <v>0</v>
      </c>
      <c r="L1342" s="1433">
        <v>0</v>
      </c>
      <c r="M1342" s="1433">
        <v>0</v>
      </c>
      <c r="N1342" s="1433">
        <v>0</v>
      </c>
      <c r="O1342" s="1433">
        <v>0</v>
      </c>
      <c r="P1342" s="1433">
        <v>0</v>
      </c>
      <c r="Q1342" s="1433">
        <v>0</v>
      </c>
      <c r="R1342" s="1433">
        <v>0</v>
      </c>
      <c r="S1342" s="1433">
        <v>0</v>
      </c>
      <c r="T1342" s="1433">
        <v>0</v>
      </c>
      <c r="U1342" s="1433">
        <v>0</v>
      </c>
      <c r="V1342" s="1438">
        <v>0</v>
      </c>
    </row>
    <row r="1343" spans="1:22" ht="15" x14ac:dyDescent="0.25">
      <c r="A1343" s="1298" t="s">
        <v>709</v>
      </c>
      <c r="B1343" s="1290" t="s">
        <v>913</v>
      </c>
      <c r="C1343" s="1290" t="s">
        <v>39</v>
      </c>
      <c r="D1343" s="1433">
        <v>1</v>
      </c>
      <c r="E1343" s="1433">
        <v>1</v>
      </c>
      <c r="F1343" s="1433">
        <v>0</v>
      </c>
      <c r="G1343" s="1433">
        <v>0</v>
      </c>
      <c r="H1343" s="1433">
        <v>0</v>
      </c>
      <c r="I1343" s="1433">
        <v>0</v>
      </c>
      <c r="J1343" s="1433">
        <v>0</v>
      </c>
      <c r="K1343" s="1433">
        <v>0</v>
      </c>
      <c r="L1343" s="1433">
        <v>0</v>
      </c>
      <c r="M1343" s="1433">
        <v>0</v>
      </c>
      <c r="N1343" s="1433">
        <v>0</v>
      </c>
      <c r="O1343" s="1433">
        <v>0</v>
      </c>
      <c r="P1343" s="1433">
        <v>0</v>
      </c>
      <c r="Q1343" s="1433">
        <v>0</v>
      </c>
      <c r="R1343" s="1433">
        <v>0</v>
      </c>
      <c r="S1343" s="1433">
        <v>0</v>
      </c>
      <c r="T1343" s="1433">
        <v>0</v>
      </c>
      <c r="U1343" s="1433">
        <v>0</v>
      </c>
      <c r="V1343" s="1438">
        <v>0</v>
      </c>
    </row>
    <row r="1344" spans="1:22" ht="15" x14ac:dyDescent="0.25">
      <c r="A1344" s="1298" t="s">
        <v>709</v>
      </c>
      <c r="B1344" s="1290" t="s">
        <v>913</v>
      </c>
      <c r="C1344" s="1290" t="s">
        <v>40</v>
      </c>
      <c r="D1344" s="1433">
        <v>1</v>
      </c>
      <c r="E1344" s="1433">
        <v>1</v>
      </c>
      <c r="F1344" s="1433">
        <v>0</v>
      </c>
      <c r="G1344" s="1433">
        <v>0</v>
      </c>
      <c r="H1344" s="1433">
        <v>0</v>
      </c>
      <c r="I1344" s="1433">
        <v>0</v>
      </c>
      <c r="J1344" s="1433">
        <v>0</v>
      </c>
      <c r="K1344" s="1433">
        <v>0</v>
      </c>
      <c r="L1344" s="1433">
        <v>0</v>
      </c>
      <c r="M1344" s="1433">
        <v>0</v>
      </c>
      <c r="N1344" s="1433">
        <v>0</v>
      </c>
      <c r="O1344" s="1433">
        <v>0</v>
      </c>
      <c r="P1344" s="1433">
        <v>0</v>
      </c>
      <c r="Q1344" s="1433">
        <v>0</v>
      </c>
      <c r="R1344" s="1433">
        <v>0</v>
      </c>
      <c r="S1344" s="1433">
        <v>0</v>
      </c>
      <c r="T1344" s="1433">
        <v>0</v>
      </c>
      <c r="U1344" s="1433">
        <v>0</v>
      </c>
      <c r="V1344" s="1438">
        <v>0</v>
      </c>
    </row>
    <row r="1345" spans="1:22" ht="15" x14ac:dyDescent="0.25">
      <c r="A1345" s="1298" t="s">
        <v>709</v>
      </c>
      <c r="B1345" s="1290" t="s">
        <v>913</v>
      </c>
      <c r="C1345" s="1290" t="s">
        <v>59</v>
      </c>
      <c r="D1345" s="1433">
        <v>113</v>
      </c>
      <c r="E1345" s="1433">
        <v>107</v>
      </c>
      <c r="F1345" s="1433">
        <v>3</v>
      </c>
      <c r="G1345" s="1433">
        <v>0</v>
      </c>
      <c r="H1345" s="1433">
        <v>0</v>
      </c>
      <c r="I1345" s="1433">
        <v>0</v>
      </c>
      <c r="J1345" s="1433">
        <v>0</v>
      </c>
      <c r="K1345" s="1433">
        <v>0</v>
      </c>
      <c r="L1345" s="1433">
        <v>0</v>
      </c>
      <c r="M1345" s="1433">
        <v>0</v>
      </c>
      <c r="N1345" s="1433">
        <v>0</v>
      </c>
      <c r="O1345" s="1433">
        <v>0</v>
      </c>
      <c r="P1345" s="1433">
        <v>0</v>
      </c>
      <c r="Q1345" s="1433">
        <v>0</v>
      </c>
      <c r="R1345" s="1433">
        <v>0</v>
      </c>
      <c r="S1345" s="1433">
        <v>0</v>
      </c>
      <c r="T1345" s="1433">
        <v>0</v>
      </c>
      <c r="U1345" s="1433">
        <v>0</v>
      </c>
      <c r="V1345" s="1438">
        <v>0</v>
      </c>
    </row>
    <row r="1346" spans="1:22" ht="15" x14ac:dyDescent="0.25">
      <c r="A1346" s="1298" t="s">
        <v>709</v>
      </c>
      <c r="B1346" s="1290" t="s">
        <v>913</v>
      </c>
      <c r="C1346" s="1290" t="s">
        <v>754</v>
      </c>
      <c r="D1346" s="1433">
        <v>113</v>
      </c>
      <c r="E1346" s="1433">
        <v>85</v>
      </c>
      <c r="F1346" s="1433">
        <v>0</v>
      </c>
      <c r="G1346" s="1433">
        <v>0</v>
      </c>
      <c r="H1346" s="1433">
        <v>0</v>
      </c>
      <c r="I1346" s="1433">
        <v>0</v>
      </c>
      <c r="J1346" s="1433">
        <v>0</v>
      </c>
      <c r="K1346" s="1433">
        <v>0</v>
      </c>
      <c r="L1346" s="1433">
        <v>0</v>
      </c>
      <c r="M1346" s="1433">
        <v>0</v>
      </c>
      <c r="N1346" s="1433">
        <v>0</v>
      </c>
      <c r="O1346" s="1433">
        <v>0</v>
      </c>
      <c r="P1346" s="1433">
        <v>0</v>
      </c>
      <c r="Q1346" s="1433">
        <v>0</v>
      </c>
      <c r="R1346" s="1433">
        <v>0</v>
      </c>
      <c r="S1346" s="1433">
        <v>0</v>
      </c>
      <c r="T1346" s="1433">
        <v>0</v>
      </c>
      <c r="U1346" s="1433">
        <v>0</v>
      </c>
      <c r="V1346" s="1438">
        <v>0</v>
      </c>
    </row>
    <row r="1347" spans="1:22" ht="15" x14ac:dyDescent="0.25">
      <c r="A1347" s="1298" t="s">
        <v>709</v>
      </c>
      <c r="B1347" s="1290" t="s">
        <v>772</v>
      </c>
      <c r="C1347" s="1290" t="s">
        <v>49</v>
      </c>
      <c r="D1347" s="1433">
        <v>0</v>
      </c>
      <c r="E1347" s="1433">
        <v>0</v>
      </c>
      <c r="F1347" s="1433">
        <v>0</v>
      </c>
      <c r="G1347" s="1433">
        <v>0</v>
      </c>
      <c r="H1347" s="1433">
        <v>0</v>
      </c>
      <c r="I1347" s="1433">
        <v>0</v>
      </c>
      <c r="J1347" s="1433">
        <v>0</v>
      </c>
      <c r="K1347" s="1433">
        <v>2</v>
      </c>
      <c r="L1347" s="1433">
        <v>2</v>
      </c>
      <c r="M1347" s="1433">
        <v>2</v>
      </c>
      <c r="N1347" s="1433">
        <v>2</v>
      </c>
      <c r="O1347" s="1433">
        <v>2</v>
      </c>
      <c r="P1347" s="1433">
        <v>2</v>
      </c>
      <c r="Q1347" s="1433">
        <v>2</v>
      </c>
      <c r="R1347" s="1433">
        <v>2</v>
      </c>
      <c r="S1347" s="1433">
        <v>2</v>
      </c>
      <c r="T1347" s="1433">
        <v>1</v>
      </c>
      <c r="U1347" s="1433">
        <v>1</v>
      </c>
      <c r="V1347" s="1438">
        <v>1</v>
      </c>
    </row>
    <row r="1348" spans="1:22" ht="15" x14ac:dyDescent="0.25">
      <c r="A1348" s="1298" t="s">
        <v>709</v>
      </c>
      <c r="B1348" s="1290" t="s">
        <v>772</v>
      </c>
      <c r="C1348" s="1290" t="s">
        <v>35</v>
      </c>
      <c r="D1348" s="1433">
        <v>0</v>
      </c>
      <c r="E1348" s="1433">
        <v>1</v>
      </c>
      <c r="F1348" s="1433">
        <v>1</v>
      </c>
      <c r="G1348" s="1433">
        <v>1</v>
      </c>
      <c r="H1348" s="1433">
        <v>1</v>
      </c>
      <c r="I1348" s="1433">
        <v>1</v>
      </c>
      <c r="J1348" s="1433">
        <v>1</v>
      </c>
      <c r="K1348" s="1433">
        <v>1</v>
      </c>
      <c r="L1348" s="1433">
        <v>1</v>
      </c>
      <c r="M1348" s="1433">
        <v>1</v>
      </c>
      <c r="N1348" s="1433">
        <v>1</v>
      </c>
      <c r="O1348" s="1433">
        <v>1</v>
      </c>
      <c r="P1348" s="1433">
        <v>1</v>
      </c>
      <c r="Q1348" s="1433">
        <v>1</v>
      </c>
      <c r="R1348" s="1433">
        <v>1</v>
      </c>
      <c r="S1348" s="1433">
        <v>1</v>
      </c>
      <c r="T1348" s="1433">
        <v>1</v>
      </c>
      <c r="U1348" s="1433">
        <v>1</v>
      </c>
      <c r="V1348" s="1438">
        <v>1</v>
      </c>
    </row>
    <row r="1349" spans="1:22" ht="15" x14ac:dyDescent="0.25">
      <c r="A1349" s="1298" t="s">
        <v>709</v>
      </c>
      <c r="B1349" s="1290" t="s">
        <v>772</v>
      </c>
      <c r="C1349" s="1290" t="s">
        <v>59</v>
      </c>
      <c r="D1349" s="1433">
        <v>0</v>
      </c>
      <c r="E1349" s="1433">
        <v>1</v>
      </c>
      <c r="F1349" s="1433">
        <v>1</v>
      </c>
      <c r="G1349" s="1433">
        <v>1</v>
      </c>
      <c r="H1349" s="1433">
        <v>1</v>
      </c>
      <c r="I1349" s="1433">
        <v>1</v>
      </c>
      <c r="J1349" s="1433">
        <v>1</v>
      </c>
      <c r="K1349" s="1433">
        <v>3</v>
      </c>
      <c r="L1349" s="1433">
        <v>3</v>
      </c>
      <c r="M1349" s="1433">
        <v>3</v>
      </c>
      <c r="N1349" s="1433">
        <v>3</v>
      </c>
      <c r="O1349" s="1433">
        <v>3</v>
      </c>
      <c r="P1349" s="1433">
        <v>3</v>
      </c>
      <c r="Q1349" s="1433">
        <v>3</v>
      </c>
      <c r="R1349" s="1433">
        <v>3</v>
      </c>
      <c r="S1349" s="1433">
        <v>3</v>
      </c>
      <c r="T1349" s="1433">
        <v>2</v>
      </c>
      <c r="U1349" s="1433">
        <v>2</v>
      </c>
      <c r="V1349" s="1438">
        <v>2</v>
      </c>
    </row>
    <row r="1350" spans="1:22" ht="15" x14ac:dyDescent="0.25">
      <c r="A1350" s="1298" t="s">
        <v>709</v>
      </c>
      <c r="B1350" s="1290" t="s">
        <v>772</v>
      </c>
      <c r="C1350" s="1290" t="s">
        <v>754</v>
      </c>
      <c r="D1350" s="1433">
        <v>0</v>
      </c>
      <c r="E1350" s="1433">
        <v>1</v>
      </c>
      <c r="F1350" s="1433">
        <v>1</v>
      </c>
      <c r="G1350" s="1433">
        <v>1</v>
      </c>
      <c r="H1350" s="1433">
        <v>1</v>
      </c>
      <c r="I1350" s="1433">
        <v>1</v>
      </c>
      <c r="J1350" s="1433">
        <v>1</v>
      </c>
      <c r="K1350" s="1433">
        <v>1</v>
      </c>
      <c r="L1350" s="1433">
        <v>1</v>
      </c>
      <c r="M1350" s="1433">
        <v>1</v>
      </c>
      <c r="N1350" s="1433">
        <v>1</v>
      </c>
      <c r="O1350" s="1433">
        <v>1</v>
      </c>
      <c r="P1350" s="1433">
        <v>1</v>
      </c>
      <c r="Q1350" s="1433">
        <v>1</v>
      </c>
      <c r="R1350" s="1433">
        <v>1</v>
      </c>
      <c r="S1350" s="1433">
        <v>1</v>
      </c>
      <c r="T1350" s="1433">
        <v>1</v>
      </c>
      <c r="U1350" s="1433">
        <v>1</v>
      </c>
      <c r="V1350" s="1438">
        <v>1</v>
      </c>
    </row>
    <row r="1351" spans="1:22" ht="15" x14ac:dyDescent="0.25">
      <c r="A1351" s="1298" t="s">
        <v>709</v>
      </c>
      <c r="B1351" s="1290" t="s">
        <v>1158</v>
      </c>
      <c r="C1351" s="1290" t="s">
        <v>49</v>
      </c>
      <c r="D1351" s="1433">
        <v>0</v>
      </c>
      <c r="E1351" s="1433">
        <v>36</v>
      </c>
      <c r="F1351" s="1433">
        <v>37</v>
      </c>
      <c r="G1351" s="1433">
        <v>40</v>
      </c>
      <c r="H1351" s="1433">
        <v>43</v>
      </c>
      <c r="I1351" s="1433">
        <v>48</v>
      </c>
      <c r="J1351" s="1433">
        <v>49</v>
      </c>
      <c r="K1351" s="1433">
        <v>60</v>
      </c>
      <c r="L1351" s="1433">
        <v>58</v>
      </c>
      <c r="M1351" s="1433">
        <v>56</v>
      </c>
      <c r="N1351" s="1433">
        <v>0</v>
      </c>
      <c r="O1351" s="1433">
        <v>56</v>
      </c>
      <c r="P1351" s="1433">
        <v>56</v>
      </c>
      <c r="Q1351" s="1433">
        <v>36</v>
      </c>
      <c r="R1351" s="1433">
        <v>36</v>
      </c>
      <c r="S1351" s="1433">
        <v>34</v>
      </c>
      <c r="T1351" s="1433">
        <v>33</v>
      </c>
      <c r="U1351" s="1433">
        <v>30</v>
      </c>
      <c r="V1351" s="1438">
        <v>28</v>
      </c>
    </row>
    <row r="1352" spans="1:22" ht="15" x14ac:dyDescent="0.25">
      <c r="A1352" s="1298" t="s">
        <v>709</v>
      </c>
      <c r="B1352" s="1290" t="s">
        <v>1158</v>
      </c>
      <c r="C1352" s="1290" t="s">
        <v>35</v>
      </c>
      <c r="D1352" s="1433">
        <v>100</v>
      </c>
      <c r="E1352" s="1433">
        <v>26</v>
      </c>
      <c r="F1352" s="1433">
        <v>24</v>
      </c>
      <c r="G1352" s="1433">
        <v>20</v>
      </c>
      <c r="H1352" s="1433">
        <v>17</v>
      </c>
      <c r="I1352" s="1433">
        <v>12</v>
      </c>
      <c r="J1352" s="1433">
        <v>12</v>
      </c>
      <c r="K1352" s="1433">
        <v>1</v>
      </c>
      <c r="L1352" s="1433">
        <v>1</v>
      </c>
      <c r="M1352" s="1433">
        <v>1</v>
      </c>
      <c r="N1352" s="1433">
        <v>0</v>
      </c>
      <c r="O1352" s="1433">
        <v>0</v>
      </c>
      <c r="P1352" s="1433">
        <v>0</v>
      </c>
      <c r="Q1352" s="1433">
        <v>0</v>
      </c>
      <c r="R1352" s="1433">
        <v>0</v>
      </c>
      <c r="S1352" s="1433">
        <v>0</v>
      </c>
      <c r="T1352" s="1433">
        <v>0</v>
      </c>
      <c r="U1352" s="1433">
        <v>0</v>
      </c>
      <c r="V1352" s="1438">
        <v>1</v>
      </c>
    </row>
    <row r="1353" spans="1:22" ht="15" x14ac:dyDescent="0.25">
      <c r="A1353" s="1298" t="s">
        <v>709</v>
      </c>
      <c r="B1353" s="1290" t="s">
        <v>1158</v>
      </c>
      <c r="C1353" s="1290" t="s">
        <v>36</v>
      </c>
      <c r="D1353" s="1433">
        <v>2</v>
      </c>
      <c r="E1353" s="1433">
        <v>2</v>
      </c>
      <c r="F1353" s="1433">
        <v>2</v>
      </c>
      <c r="G1353" s="1433">
        <v>0</v>
      </c>
      <c r="H1353" s="1433">
        <v>0</v>
      </c>
      <c r="I1353" s="1433">
        <v>0</v>
      </c>
      <c r="J1353" s="1433">
        <v>0</v>
      </c>
      <c r="K1353" s="1433">
        <v>0</v>
      </c>
      <c r="L1353" s="1433">
        <v>0</v>
      </c>
      <c r="M1353" s="1433">
        <v>0</v>
      </c>
      <c r="N1353" s="1433">
        <v>0</v>
      </c>
      <c r="O1353" s="1433">
        <v>0</v>
      </c>
      <c r="P1353" s="1433">
        <v>0</v>
      </c>
      <c r="Q1353" s="1433">
        <v>0</v>
      </c>
      <c r="R1353" s="1433">
        <v>0</v>
      </c>
      <c r="S1353" s="1433">
        <v>0</v>
      </c>
      <c r="T1353" s="1433">
        <v>0</v>
      </c>
      <c r="U1353" s="1433">
        <v>0</v>
      </c>
      <c r="V1353" s="1438">
        <v>0</v>
      </c>
    </row>
    <row r="1354" spans="1:22" ht="15" x14ac:dyDescent="0.25">
      <c r="A1354" s="1298" t="s">
        <v>709</v>
      </c>
      <c r="B1354" s="1290" t="s">
        <v>1158</v>
      </c>
      <c r="C1354" s="1290" t="s">
        <v>37</v>
      </c>
      <c r="D1354" s="1433">
        <v>16</v>
      </c>
      <c r="E1354" s="1433">
        <v>13</v>
      </c>
      <c r="F1354" s="1433">
        <v>12</v>
      </c>
      <c r="G1354" s="1433">
        <v>1</v>
      </c>
      <c r="H1354" s="1433">
        <v>1</v>
      </c>
      <c r="I1354" s="1433">
        <v>1</v>
      </c>
      <c r="J1354" s="1433">
        <v>0</v>
      </c>
      <c r="K1354" s="1433">
        <v>0</v>
      </c>
      <c r="L1354" s="1433">
        <v>0</v>
      </c>
      <c r="M1354" s="1433">
        <v>0</v>
      </c>
      <c r="N1354" s="1433">
        <v>0</v>
      </c>
      <c r="O1354" s="1433">
        <v>0</v>
      </c>
      <c r="P1354" s="1433">
        <v>1</v>
      </c>
      <c r="Q1354" s="1433">
        <v>1</v>
      </c>
      <c r="R1354" s="1433">
        <v>1</v>
      </c>
      <c r="S1354" s="1433">
        <v>1</v>
      </c>
      <c r="T1354" s="1433">
        <v>1</v>
      </c>
      <c r="U1354" s="1433">
        <v>1</v>
      </c>
      <c r="V1354" s="1438">
        <v>1</v>
      </c>
    </row>
    <row r="1355" spans="1:22" ht="15" x14ac:dyDescent="0.25">
      <c r="A1355" s="1298" t="s">
        <v>709</v>
      </c>
      <c r="B1355" s="1290" t="s">
        <v>1158</v>
      </c>
      <c r="C1355" s="1290" t="s">
        <v>38</v>
      </c>
      <c r="D1355" s="1433">
        <v>4</v>
      </c>
      <c r="E1355" s="1433">
        <v>3</v>
      </c>
      <c r="F1355" s="1433">
        <v>2</v>
      </c>
      <c r="G1355" s="1433">
        <v>0</v>
      </c>
      <c r="H1355" s="1433">
        <v>0</v>
      </c>
      <c r="I1355" s="1433">
        <v>0</v>
      </c>
      <c r="J1355" s="1433">
        <v>1</v>
      </c>
      <c r="K1355" s="1433">
        <v>1</v>
      </c>
      <c r="L1355" s="1433">
        <v>1</v>
      </c>
      <c r="M1355" s="1433">
        <v>1</v>
      </c>
      <c r="N1355" s="1433">
        <v>0</v>
      </c>
      <c r="O1355" s="1433">
        <v>1</v>
      </c>
      <c r="P1355" s="1433">
        <v>2</v>
      </c>
      <c r="Q1355" s="1433">
        <v>2</v>
      </c>
      <c r="R1355" s="1433">
        <v>2</v>
      </c>
      <c r="S1355" s="1433">
        <v>2</v>
      </c>
      <c r="T1355" s="1433">
        <v>2</v>
      </c>
      <c r="U1355" s="1433">
        <v>1</v>
      </c>
      <c r="V1355" s="1438">
        <v>0</v>
      </c>
    </row>
    <row r="1356" spans="1:22" ht="15" x14ac:dyDescent="0.25">
      <c r="A1356" s="1298" t="s">
        <v>709</v>
      </c>
      <c r="B1356" s="1290" t="s">
        <v>1158</v>
      </c>
      <c r="C1356" s="1290" t="s">
        <v>39</v>
      </c>
      <c r="D1356" s="1433">
        <v>0</v>
      </c>
      <c r="E1356" s="1433">
        <v>1</v>
      </c>
      <c r="F1356" s="1433">
        <v>1</v>
      </c>
      <c r="G1356" s="1433">
        <v>1</v>
      </c>
      <c r="H1356" s="1433">
        <v>1</v>
      </c>
      <c r="I1356" s="1433">
        <v>1</v>
      </c>
      <c r="J1356" s="1433">
        <v>2</v>
      </c>
      <c r="K1356" s="1433">
        <v>2</v>
      </c>
      <c r="L1356" s="1433">
        <v>2</v>
      </c>
      <c r="M1356" s="1433">
        <v>2</v>
      </c>
      <c r="N1356" s="1433">
        <v>0</v>
      </c>
      <c r="O1356" s="1433">
        <v>2</v>
      </c>
      <c r="P1356" s="1433">
        <v>0</v>
      </c>
      <c r="Q1356" s="1433">
        <v>0</v>
      </c>
      <c r="R1356" s="1433">
        <v>0</v>
      </c>
      <c r="S1356" s="1433">
        <v>0</v>
      </c>
      <c r="T1356" s="1433">
        <v>0</v>
      </c>
      <c r="U1356" s="1433">
        <v>0</v>
      </c>
      <c r="V1356" s="1438">
        <v>0</v>
      </c>
    </row>
    <row r="1357" spans="1:22" ht="15" x14ac:dyDescent="0.25">
      <c r="A1357" s="1298" t="s">
        <v>709</v>
      </c>
      <c r="B1357" s="1290" t="s">
        <v>1158</v>
      </c>
      <c r="C1357" s="1290" t="s">
        <v>40</v>
      </c>
      <c r="D1357" s="1433">
        <v>3</v>
      </c>
      <c r="E1357" s="1433">
        <v>2</v>
      </c>
      <c r="F1357" s="1433">
        <v>2</v>
      </c>
      <c r="G1357" s="1433">
        <v>2</v>
      </c>
      <c r="H1357" s="1433">
        <v>2</v>
      </c>
      <c r="I1357" s="1433">
        <v>2</v>
      </c>
      <c r="J1357" s="1433">
        <v>0</v>
      </c>
      <c r="K1357" s="1433">
        <v>0</v>
      </c>
      <c r="L1357" s="1433">
        <v>0</v>
      </c>
      <c r="M1357" s="1433">
        <v>0</v>
      </c>
      <c r="N1357" s="1433">
        <v>0</v>
      </c>
      <c r="O1357" s="1433">
        <v>0</v>
      </c>
      <c r="P1357" s="1433">
        <v>0</v>
      </c>
      <c r="Q1357" s="1433">
        <v>0</v>
      </c>
      <c r="R1357" s="1433">
        <v>0</v>
      </c>
      <c r="S1357" s="1433">
        <v>0</v>
      </c>
      <c r="T1357" s="1433">
        <v>0</v>
      </c>
      <c r="U1357" s="1433">
        <v>0</v>
      </c>
      <c r="V1357" s="1438">
        <v>0</v>
      </c>
    </row>
    <row r="1358" spans="1:22" ht="15" x14ac:dyDescent="0.25">
      <c r="A1358" s="1298" t="s">
        <v>709</v>
      </c>
      <c r="B1358" s="1290" t="s">
        <v>1158</v>
      </c>
      <c r="C1358" s="1290" t="s">
        <v>59</v>
      </c>
      <c r="D1358" s="1433">
        <v>125</v>
      </c>
      <c r="E1358" s="1433">
        <v>83</v>
      </c>
      <c r="F1358" s="1433">
        <v>80</v>
      </c>
      <c r="G1358" s="1433">
        <v>64</v>
      </c>
      <c r="H1358" s="1433">
        <v>64</v>
      </c>
      <c r="I1358" s="1433">
        <v>64</v>
      </c>
      <c r="J1358" s="1433">
        <v>64</v>
      </c>
      <c r="K1358" s="1433">
        <v>64</v>
      </c>
      <c r="L1358" s="1433">
        <v>62</v>
      </c>
      <c r="M1358" s="1433">
        <v>60</v>
      </c>
      <c r="N1358" s="1433">
        <v>0</v>
      </c>
      <c r="O1358" s="1433">
        <v>59</v>
      </c>
      <c r="P1358" s="1433">
        <v>59</v>
      </c>
      <c r="Q1358" s="1433">
        <v>39</v>
      </c>
      <c r="R1358" s="1433">
        <v>39</v>
      </c>
      <c r="S1358" s="1433">
        <v>37</v>
      </c>
      <c r="T1358" s="1433">
        <v>36</v>
      </c>
      <c r="U1358" s="1433">
        <v>32</v>
      </c>
      <c r="V1358" s="1438">
        <v>30</v>
      </c>
    </row>
    <row r="1359" spans="1:22" ht="15" x14ac:dyDescent="0.25">
      <c r="A1359" s="1298" t="s">
        <v>709</v>
      </c>
      <c r="B1359" s="1290" t="s">
        <v>1158</v>
      </c>
      <c r="C1359" s="1290" t="s">
        <v>754</v>
      </c>
      <c r="D1359" s="1433">
        <v>125</v>
      </c>
      <c r="E1359" s="1433">
        <v>47</v>
      </c>
      <c r="F1359" s="1433">
        <v>43</v>
      </c>
      <c r="G1359" s="1433">
        <v>24</v>
      </c>
      <c r="H1359" s="1433">
        <v>21</v>
      </c>
      <c r="I1359" s="1433">
        <v>16</v>
      </c>
      <c r="J1359" s="1433">
        <v>15</v>
      </c>
      <c r="K1359" s="1433">
        <v>4</v>
      </c>
      <c r="L1359" s="1433">
        <v>4</v>
      </c>
      <c r="M1359" s="1433">
        <v>4</v>
      </c>
      <c r="N1359" s="1433">
        <v>0</v>
      </c>
      <c r="O1359" s="1433">
        <v>3</v>
      </c>
      <c r="P1359" s="1433">
        <v>3</v>
      </c>
      <c r="Q1359" s="1433">
        <v>3</v>
      </c>
      <c r="R1359" s="1433">
        <v>3</v>
      </c>
      <c r="S1359" s="1433">
        <v>3</v>
      </c>
      <c r="T1359" s="1433">
        <v>3</v>
      </c>
      <c r="U1359" s="1433">
        <v>2</v>
      </c>
      <c r="V1359" s="1438">
        <v>2</v>
      </c>
    </row>
    <row r="1360" spans="1:22" ht="15" x14ac:dyDescent="0.25">
      <c r="A1360" s="1298" t="s">
        <v>709</v>
      </c>
      <c r="B1360" s="1290" t="s">
        <v>914</v>
      </c>
      <c r="C1360" s="1290" t="s">
        <v>49</v>
      </c>
      <c r="D1360" s="1433">
        <v>0</v>
      </c>
      <c r="E1360" s="1433">
        <v>0</v>
      </c>
      <c r="F1360" s="1433">
        <v>0</v>
      </c>
      <c r="G1360" s="1433">
        <v>0</v>
      </c>
      <c r="H1360" s="1433">
        <v>0</v>
      </c>
      <c r="I1360" s="1433">
        <v>0</v>
      </c>
      <c r="J1360" s="1433">
        <v>0</v>
      </c>
      <c r="K1360" s="1433">
        <v>0</v>
      </c>
      <c r="L1360" s="1433">
        <v>14</v>
      </c>
      <c r="M1360" s="1433">
        <v>14</v>
      </c>
      <c r="N1360" s="1433">
        <v>14</v>
      </c>
      <c r="O1360" s="1433">
        <v>15</v>
      </c>
      <c r="P1360" s="1433">
        <v>15</v>
      </c>
      <c r="Q1360" s="1433">
        <v>13</v>
      </c>
      <c r="R1360" s="1433">
        <v>13</v>
      </c>
      <c r="S1360" s="1433">
        <v>13</v>
      </c>
      <c r="T1360" s="1433">
        <v>13</v>
      </c>
      <c r="U1360" s="1433">
        <v>13</v>
      </c>
      <c r="V1360" s="1438">
        <v>13</v>
      </c>
    </row>
    <row r="1361" spans="1:22" ht="15" x14ac:dyDescent="0.25">
      <c r="A1361" s="1298" t="s">
        <v>709</v>
      </c>
      <c r="B1361" s="1290" t="s">
        <v>914</v>
      </c>
      <c r="C1361" s="1290" t="s">
        <v>35</v>
      </c>
      <c r="D1361" s="1433">
        <v>0</v>
      </c>
      <c r="E1361" s="1433">
        <v>0</v>
      </c>
      <c r="F1361" s="1433">
        <v>0</v>
      </c>
      <c r="G1361" s="1433">
        <v>0</v>
      </c>
      <c r="H1361" s="1433">
        <v>0</v>
      </c>
      <c r="I1361" s="1433">
        <v>0</v>
      </c>
      <c r="J1361" s="1433">
        <v>0</v>
      </c>
      <c r="K1361" s="1433">
        <v>0</v>
      </c>
      <c r="L1361" s="1433">
        <v>1</v>
      </c>
      <c r="M1361" s="1433">
        <v>1</v>
      </c>
      <c r="N1361" s="1433">
        <v>1</v>
      </c>
      <c r="O1361" s="1433">
        <v>0</v>
      </c>
      <c r="P1361" s="1433">
        <v>0</v>
      </c>
      <c r="Q1361" s="1433">
        <v>0</v>
      </c>
      <c r="R1361" s="1433">
        <v>0</v>
      </c>
      <c r="S1361" s="1433">
        <v>0</v>
      </c>
      <c r="T1361" s="1433">
        <v>0</v>
      </c>
      <c r="U1361" s="1433">
        <v>0</v>
      </c>
      <c r="V1361" s="1438">
        <v>0</v>
      </c>
    </row>
    <row r="1362" spans="1:22" ht="15" x14ac:dyDescent="0.25">
      <c r="A1362" s="1298" t="s">
        <v>709</v>
      </c>
      <c r="B1362" s="1290" t="s">
        <v>914</v>
      </c>
      <c r="C1362" s="1290" t="s">
        <v>59</v>
      </c>
      <c r="D1362" s="1433">
        <v>0</v>
      </c>
      <c r="E1362" s="1433">
        <v>0</v>
      </c>
      <c r="F1362" s="1433">
        <v>0</v>
      </c>
      <c r="G1362" s="1433">
        <v>0</v>
      </c>
      <c r="H1362" s="1433">
        <v>0</v>
      </c>
      <c r="I1362" s="1433">
        <v>0</v>
      </c>
      <c r="J1362" s="1433">
        <v>0</v>
      </c>
      <c r="K1362" s="1433">
        <v>0</v>
      </c>
      <c r="L1362" s="1433">
        <v>15</v>
      </c>
      <c r="M1362" s="1433">
        <v>15</v>
      </c>
      <c r="N1362" s="1433">
        <v>15</v>
      </c>
      <c r="O1362" s="1433">
        <v>15</v>
      </c>
      <c r="P1362" s="1433">
        <v>15</v>
      </c>
      <c r="Q1362" s="1433">
        <v>13</v>
      </c>
      <c r="R1362" s="1433">
        <v>13</v>
      </c>
      <c r="S1362" s="1433">
        <v>13</v>
      </c>
      <c r="T1362" s="1433">
        <v>13</v>
      </c>
      <c r="U1362" s="1433">
        <v>13</v>
      </c>
      <c r="V1362" s="1438">
        <v>13</v>
      </c>
    </row>
    <row r="1363" spans="1:22" ht="15" x14ac:dyDescent="0.25">
      <c r="A1363" s="1298" t="s">
        <v>709</v>
      </c>
      <c r="B1363" s="1290" t="s">
        <v>914</v>
      </c>
      <c r="C1363" s="1290" t="s">
        <v>754</v>
      </c>
      <c r="D1363" s="1433">
        <v>0</v>
      </c>
      <c r="E1363" s="1433">
        <v>0</v>
      </c>
      <c r="F1363" s="1433">
        <v>0</v>
      </c>
      <c r="G1363" s="1433">
        <v>0</v>
      </c>
      <c r="H1363" s="1433">
        <v>0</v>
      </c>
      <c r="I1363" s="1433">
        <v>0</v>
      </c>
      <c r="J1363" s="1433">
        <v>0</v>
      </c>
      <c r="K1363" s="1433">
        <v>0</v>
      </c>
      <c r="L1363" s="1433">
        <v>1</v>
      </c>
      <c r="M1363" s="1433">
        <v>1</v>
      </c>
      <c r="N1363" s="1433">
        <v>1</v>
      </c>
      <c r="O1363" s="1433">
        <v>0</v>
      </c>
      <c r="P1363" s="1433">
        <v>0</v>
      </c>
      <c r="Q1363" s="1433">
        <v>0</v>
      </c>
      <c r="R1363" s="1433">
        <v>0</v>
      </c>
      <c r="S1363" s="1433">
        <v>0</v>
      </c>
      <c r="T1363" s="1433">
        <v>0</v>
      </c>
      <c r="U1363" s="1433">
        <v>0</v>
      </c>
      <c r="V1363" s="1438">
        <v>0</v>
      </c>
    </row>
    <row r="1364" spans="1:22" ht="15" x14ac:dyDescent="0.25">
      <c r="A1364" s="1298" t="s">
        <v>709</v>
      </c>
      <c r="B1364" s="1290" t="s">
        <v>915</v>
      </c>
      <c r="C1364" s="1290" t="s">
        <v>49</v>
      </c>
      <c r="D1364" s="1433">
        <v>0</v>
      </c>
      <c r="E1364" s="1433">
        <v>70</v>
      </c>
      <c r="F1364" s="1433">
        <v>0</v>
      </c>
      <c r="G1364" s="1433">
        <v>0</v>
      </c>
      <c r="H1364" s="1433">
        <v>0</v>
      </c>
      <c r="I1364" s="1433">
        <v>0</v>
      </c>
      <c r="J1364" s="1433">
        <v>0</v>
      </c>
      <c r="K1364" s="1433">
        <v>0</v>
      </c>
      <c r="L1364" s="1433">
        <v>0</v>
      </c>
      <c r="M1364" s="1433">
        <v>0</v>
      </c>
      <c r="N1364" s="1433">
        <v>0</v>
      </c>
      <c r="O1364" s="1433">
        <v>119</v>
      </c>
      <c r="P1364" s="1433">
        <v>121</v>
      </c>
      <c r="Q1364" s="1433">
        <v>114</v>
      </c>
      <c r="R1364" s="1433">
        <v>110</v>
      </c>
      <c r="S1364" s="1433">
        <v>110</v>
      </c>
      <c r="T1364" s="1433">
        <v>105</v>
      </c>
      <c r="U1364" s="1433">
        <v>100</v>
      </c>
      <c r="V1364" s="1438">
        <v>99</v>
      </c>
    </row>
    <row r="1365" spans="1:22" ht="15" x14ac:dyDescent="0.25">
      <c r="A1365" s="1298" t="s">
        <v>709</v>
      </c>
      <c r="B1365" s="1290" t="s">
        <v>915</v>
      </c>
      <c r="C1365" s="1290" t="s">
        <v>35</v>
      </c>
      <c r="D1365" s="1433">
        <v>142</v>
      </c>
      <c r="E1365" s="1433">
        <v>42</v>
      </c>
      <c r="F1365" s="1433">
        <v>0</v>
      </c>
      <c r="G1365" s="1433">
        <v>0</v>
      </c>
      <c r="H1365" s="1433">
        <v>0</v>
      </c>
      <c r="I1365" s="1433">
        <v>0</v>
      </c>
      <c r="J1365" s="1433">
        <v>0</v>
      </c>
      <c r="K1365" s="1433">
        <v>0</v>
      </c>
      <c r="L1365" s="1433">
        <v>0</v>
      </c>
      <c r="M1365" s="1433">
        <v>0</v>
      </c>
      <c r="N1365" s="1433">
        <v>0</v>
      </c>
      <c r="O1365" s="1433">
        <v>5</v>
      </c>
      <c r="P1365" s="1433">
        <v>7</v>
      </c>
      <c r="Q1365" s="1433">
        <v>4</v>
      </c>
      <c r="R1365" s="1433">
        <v>4</v>
      </c>
      <c r="S1365" s="1433">
        <v>0</v>
      </c>
      <c r="T1365" s="1433">
        <v>0</v>
      </c>
      <c r="U1365" s="1433">
        <v>0</v>
      </c>
      <c r="V1365" s="1438">
        <v>1</v>
      </c>
    </row>
    <row r="1366" spans="1:22" ht="15" x14ac:dyDescent="0.25">
      <c r="A1366" s="1298" t="s">
        <v>709</v>
      </c>
      <c r="B1366" s="1290" t="s">
        <v>915</v>
      </c>
      <c r="C1366" s="1290" t="s">
        <v>36</v>
      </c>
      <c r="D1366" s="1433">
        <v>7</v>
      </c>
      <c r="E1366" s="1433">
        <v>5</v>
      </c>
      <c r="F1366" s="1433">
        <v>0</v>
      </c>
      <c r="G1366" s="1433">
        <v>0</v>
      </c>
      <c r="H1366" s="1433">
        <v>0</v>
      </c>
      <c r="I1366" s="1433">
        <v>0</v>
      </c>
      <c r="J1366" s="1433">
        <v>0</v>
      </c>
      <c r="K1366" s="1433">
        <v>0</v>
      </c>
      <c r="L1366" s="1433">
        <v>0</v>
      </c>
      <c r="M1366" s="1433">
        <v>0</v>
      </c>
      <c r="N1366" s="1433">
        <v>0</v>
      </c>
      <c r="O1366" s="1433">
        <v>0</v>
      </c>
      <c r="P1366" s="1433">
        <v>0</v>
      </c>
      <c r="Q1366" s="1433">
        <v>0</v>
      </c>
      <c r="R1366" s="1433">
        <v>0</v>
      </c>
      <c r="S1366" s="1433">
        <v>0</v>
      </c>
      <c r="T1366" s="1433">
        <v>0</v>
      </c>
      <c r="U1366" s="1433">
        <v>0</v>
      </c>
      <c r="V1366" s="1438">
        <v>0</v>
      </c>
    </row>
    <row r="1367" spans="1:22" ht="15" x14ac:dyDescent="0.25">
      <c r="A1367" s="1298" t="s">
        <v>709</v>
      </c>
      <c r="B1367" s="1290" t="s">
        <v>915</v>
      </c>
      <c r="C1367" s="1290" t="s">
        <v>37</v>
      </c>
      <c r="D1367" s="1433">
        <v>12</v>
      </c>
      <c r="E1367" s="1433">
        <v>11</v>
      </c>
      <c r="F1367" s="1433">
        <v>0</v>
      </c>
      <c r="G1367" s="1433">
        <v>0</v>
      </c>
      <c r="H1367" s="1433">
        <v>0</v>
      </c>
      <c r="I1367" s="1433">
        <v>0</v>
      </c>
      <c r="J1367" s="1433">
        <v>0</v>
      </c>
      <c r="K1367" s="1433">
        <v>0</v>
      </c>
      <c r="L1367" s="1433">
        <v>0</v>
      </c>
      <c r="M1367" s="1433">
        <v>0</v>
      </c>
      <c r="N1367" s="1433">
        <v>0</v>
      </c>
      <c r="O1367" s="1433">
        <v>4</v>
      </c>
      <c r="P1367" s="1433">
        <v>1</v>
      </c>
      <c r="Q1367" s="1433">
        <v>1</v>
      </c>
      <c r="R1367" s="1433">
        <v>1</v>
      </c>
      <c r="S1367" s="1433">
        <v>1</v>
      </c>
      <c r="T1367" s="1433">
        <v>1</v>
      </c>
      <c r="U1367" s="1433">
        <v>1</v>
      </c>
      <c r="V1367" s="1438">
        <v>1</v>
      </c>
    </row>
    <row r="1368" spans="1:22" ht="15" x14ac:dyDescent="0.25">
      <c r="A1368" s="1298" t="s">
        <v>709</v>
      </c>
      <c r="B1368" s="1290" t="s">
        <v>915</v>
      </c>
      <c r="C1368" s="1290" t="s">
        <v>38</v>
      </c>
      <c r="D1368" s="1433">
        <v>5</v>
      </c>
      <c r="E1368" s="1433">
        <v>5</v>
      </c>
      <c r="F1368" s="1433">
        <v>0</v>
      </c>
      <c r="G1368" s="1433">
        <v>0</v>
      </c>
      <c r="H1368" s="1433">
        <v>0</v>
      </c>
      <c r="I1368" s="1433">
        <v>0</v>
      </c>
      <c r="J1368" s="1433">
        <v>0</v>
      </c>
      <c r="K1368" s="1433">
        <v>0</v>
      </c>
      <c r="L1368" s="1433">
        <v>0</v>
      </c>
      <c r="M1368" s="1433">
        <v>0</v>
      </c>
      <c r="N1368" s="1433">
        <v>0</v>
      </c>
      <c r="O1368" s="1433">
        <v>2</v>
      </c>
      <c r="P1368" s="1433">
        <v>1</v>
      </c>
      <c r="Q1368" s="1433">
        <v>1</v>
      </c>
      <c r="R1368" s="1433">
        <v>1</v>
      </c>
      <c r="S1368" s="1433">
        <v>1</v>
      </c>
      <c r="T1368" s="1433">
        <v>1</v>
      </c>
      <c r="U1368" s="1433">
        <v>1</v>
      </c>
      <c r="V1368" s="1438">
        <v>1</v>
      </c>
    </row>
    <row r="1369" spans="1:22" ht="15" x14ac:dyDescent="0.25">
      <c r="A1369" s="1298" t="s">
        <v>709</v>
      </c>
      <c r="B1369" s="1290" t="s">
        <v>915</v>
      </c>
      <c r="C1369" s="1290" t="s">
        <v>39</v>
      </c>
      <c r="D1369" s="1433">
        <v>2</v>
      </c>
      <c r="E1369" s="1433">
        <v>2</v>
      </c>
      <c r="F1369" s="1433">
        <v>0</v>
      </c>
      <c r="G1369" s="1433">
        <v>0</v>
      </c>
      <c r="H1369" s="1433">
        <v>0</v>
      </c>
      <c r="I1369" s="1433">
        <v>0</v>
      </c>
      <c r="J1369" s="1433">
        <v>0</v>
      </c>
      <c r="K1369" s="1433">
        <v>0</v>
      </c>
      <c r="L1369" s="1433">
        <v>0</v>
      </c>
      <c r="M1369" s="1433">
        <v>0</v>
      </c>
      <c r="N1369" s="1433">
        <v>0</v>
      </c>
      <c r="O1369" s="1433">
        <v>1</v>
      </c>
      <c r="P1369" s="1433">
        <v>1</v>
      </c>
      <c r="Q1369" s="1433">
        <v>1</v>
      </c>
      <c r="R1369" s="1433">
        <v>1</v>
      </c>
      <c r="S1369" s="1433">
        <v>1</v>
      </c>
      <c r="T1369" s="1433">
        <v>1</v>
      </c>
      <c r="U1369" s="1433">
        <v>1</v>
      </c>
      <c r="V1369" s="1438">
        <v>0</v>
      </c>
    </row>
    <row r="1370" spans="1:22" ht="15" x14ac:dyDescent="0.25">
      <c r="A1370" s="1298" t="s">
        <v>709</v>
      </c>
      <c r="B1370" s="1290" t="s">
        <v>915</v>
      </c>
      <c r="C1370" s="1290" t="s">
        <v>59</v>
      </c>
      <c r="D1370" s="1433">
        <v>168</v>
      </c>
      <c r="E1370" s="1433">
        <v>135</v>
      </c>
      <c r="F1370" s="1433">
        <v>0</v>
      </c>
      <c r="G1370" s="1433">
        <v>0</v>
      </c>
      <c r="H1370" s="1433">
        <v>0</v>
      </c>
      <c r="I1370" s="1433">
        <v>0</v>
      </c>
      <c r="J1370" s="1433">
        <v>0</v>
      </c>
      <c r="K1370" s="1433">
        <v>0</v>
      </c>
      <c r="L1370" s="1433">
        <v>0</v>
      </c>
      <c r="M1370" s="1433">
        <v>0</v>
      </c>
      <c r="N1370" s="1433">
        <v>0</v>
      </c>
      <c r="O1370" s="1433">
        <v>131</v>
      </c>
      <c r="P1370" s="1433">
        <v>131</v>
      </c>
      <c r="Q1370" s="1433">
        <v>121</v>
      </c>
      <c r="R1370" s="1433">
        <v>117</v>
      </c>
      <c r="S1370" s="1433">
        <v>113</v>
      </c>
      <c r="T1370" s="1433">
        <v>108</v>
      </c>
      <c r="U1370" s="1433">
        <v>103</v>
      </c>
      <c r="V1370" s="1438">
        <v>102</v>
      </c>
    </row>
    <row r="1371" spans="1:22" ht="15" x14ac:dyDescent="0.25">
      <c r="A1371" s="1298" t="s">
        <v>709</v>
      </c>
      <c r="B1371" s="1290" t="s">
        <v>915</v>
      </c>
      <c r="C1371" s="1290" t="s">
        <v>754</v>
      </c>
      <c r="D1371" s="1433">
        <v>168</v>
      </c>
      <c r="E1371" s="1433">
        <v>65</v>
      </c>
      <c r="F1371" s="1433">
        <v>0</v>
      </c>
      <c r="G1371" s="1433">
        <v>0</v>
      </c>
      <c r="H1371" s="1433">
        <v>0</v>
      </c>
      <c r="I1371" s="1433">
        <v>0</v>
      </c>
      <c r="J1371" s="1433">
        <v>0</v>
      </c>
      <c r="K1371" s="1433">
        <v>0</v>
      </c>
      <c r="L1371" s="1433">
        <v>0</v>
      </c>
      <c r="M1371" s="1433">
        <v>0</v>
      </c>
      <c r="N1371" s="1433">
        <v>0</v>
      </c>
      <c r="O1371" s="1433">
        <v>12</v>
      </c>
      <c r="P1371" s="1433">
        <v>10</v>
      </c>
      <c r="Q1371" s="1433">
        <v>7</v>
      </c>
      <c r="R1371" s="1433">
        <v>7</v>
      </c>
      <c r="S1371" s="1433">
        <v>3</v>
      </c>
      <c r="T1371" s="1433">
        <v>3</v>
      </c>
      <c r="U1371" s="1433">
        <v>3</v>
      </c>
      <c r="V1371" s="1438">
        <v>3</v>
      </c>
    </row>
    <row r="1372" spans="1:22" ht="15" x14ac:dyDescent="0.25">
      <c r="A1372" s="1298" t="s">
        <v>709</v>
      </c>
      <c r="B1372" s="1290" t="s">
        <v>916</v>
      </c>
      <c r="C1372" s="1290" t="s">
        <v>49</v>
      </c>
      <c r="D1372" s="1433">
        <v>0</v>
      </c>
      <c r="E1372" s="1433">
        <v>0</v>
      </c>
      <c r="F1372" s="1433">
        <v>0</v>
      </c>
      <c r="G1372" s="1433">
        <v>0</v>
      </c>
      <c r="H1372" s="1433">
        <v>0</v>
      </c>
      <c r="I1372" s="1433">
        <v>0</v>
      </c>
      <c r="J1372" s="1433">
        <v>0</v>
      </c>
      <c r="K1372" s="1433">
        <v>0</v>
      </c>
      <c r="L1372" s="1433">
        <v>0</v>
      </c>
      <c r="M1372" s="1433">
        <v>0</v>
      </c>
      <c r="N1372" s="1433">
        <v>0</v>
      </c>
      <c r="O1372" s="1433">
        <v>0</v>
      </c>
      <c r="P1372" s="1433">
        <v>0</v>
      </c>
      <c r="Q1372" s="1433">
        <v>0</v>
      </c>
      <c r="R1372" s="1433">
        <v>2</v>
      </c>
      <c r="S1372" s="1433">
        <v>6</v>
      </c>
      <c r="T1372" s="1433">
        <v>7</v>
      </c>
      <c r="U1372" s="1433">
        <v>7</v>
      </c>
      <c r="V1372" s="1438">
        <v>12</v>
      </c>
    </row>
    <row r="1373" spans="1:22" ht="15" x14ac:dyDescent="0.25">
      <c r="A1373" s="1298" t="s">
        <v>709</v>
      </c>
      <c r="B1373" s="1290" t="s">
        <v>916</v>
      </c>
      <c r="C1373" s="1290" t="s">
        <v>35</v>
      </c>
      <c r="D1373" s="1433">
        <v>0</v>
      </c>
      <c r="E1373" s="1433">
        <v>0</v>
      </c>
      <c r="F1373" s="1433">
        <v>0</v>
      </c>
      <c r="G1373" s="1433">
        <v>0</v>
      </c>
      <c r="H1373" s="1433">
        <v>0</v>
      </c>
      <c r="I1373" s="1433">
        <v>0</v>
      </c>
      <c r="J1373" s="1433">
        <v>0</v>
      </c>
      <c r="K1373" s="1433">
        <v>0</v>
      </c>
      <c r="L1373" s="1433">
        <v>0</v>
      </c>
      <c r="M1373" s="1433">
        <v>0</v>
      </c>
      <c r="N1373" s="1433">
        <v>6</v>
      </c>
      <c r="O1373" s="1433">
        <v>8</v>
      </c>
      <c r="P1373" s="1433">
        <v>12</v>
      </c>
      <c r="Q1373" s="1433">
        <v>12</v>
      </c>
      <c r="R1373" s="1433">
        <v>17</v>
      </c>
      <c r="S1373" s="1433">
        <v>17</v>
      </c>
      <c r="T1373" s="1433">
        <v>23</v>
      </c>
      <c r="U1373" s="1433">
        <v>21</v>
      </c>
      <c r="V1373" s="1438">
        <v>21</v>
      </c>
    </row>
    <row r="1374" spans="1:22" ht="15" x14ac:dyDescent="0.25">
      <c r="A1374" s="1298" t="s">
        <v>709</v>
      </c>
      <c r="B1374" s="1290" t="s">
        <v>916</v>
      </c>
      <c r="C1374" s="1290" t="s">
        <v>36</v>
      </c>
      <c r="D1374" s="1433">
        <v>0</v>
      </c>
      <c r="E1374" s="1433">
        <v>0</v>
      </c>
      <c r="F1374" s="1433">
        <v>0</v>
      </c>
      <c r="G1374" s="1433">
        <v>0</v>
      </c>
      <c r="H1374" s="1433">
        <v>0</v>
      </c>
      <c r="I1374" s="1433">
        <v>0</v>
      </c>
      <c r="J1374" s="1433">
        <v>0</v>
      </c>
      <c r="K1374" s="1433">
        <v>0</v>
      </c>
      <c r="L1374" s="1433">
        <v>0</v>
      </c>
      <c r="M1374" s="1433">
        <v>0</v>
      </c>
      <c r="N1374" s="1433">
        <v>0</v>
      </c>
      <c r="O1374" s="1433">
        <v>0</v>
      </c>
      <c r="P1374" s="1433">
        <v>0</v>
      </c>
      <c r="Q1374" s="1433">
        <v>0</v>
      </c>
      <c r="R1374" s="1433">
        <v>0</v>
      </c>
      <c r="S1374" s="1433">
        <v>1</v>
      </c>
      <c r="T1374" s="1433">
        <v>1</v>
      </c>
      <c r="U1374" s="1433">
        <v>2</v>
      </c>
      <c r="V1374" s="1438">
        <v>4</v>
      </c>
    </row>
    <row r="1375" spans="1:22" ht="15" x14ac:dyDescent="0.25">
      <c r="A1375" s="1298" t="s">
        <v>709</v>
      </c>
      <c r="B1375" s="1290" t="s">
        <v>916</v>
      </c>
      <c r="C1375" s="1290" t="s">
        <v>37</v>
      </c>
      <c r="D1375" s="1433">
        <v>0</v>
      </c>
      <c r="E1375" s="1433">
        <v>0</v>
      </c>
      <c r="F1375" s="1433">
        <v>0</v>
      </c>
      <c r="G1375" s="1433">
        <v>0</v>
      </c>
      <c r="H1375" s="1433">
        <v>0</v>
      </c>
      <c r="I1375" s="1433">
        <v>0</v>
      </c>
      <c r="J1375" s="1433">
        <v>0</v>
      </c>
      <c r="K1375" s="1433">
        <v>0</v>
      </c>
      <c r="L1375" s="1433">
        <v>0</v>
      </c>
      <c r="M1375" s="1433">
        <v>0</v>
      </c>
      <c r="N1375" s="1433">
        <v>3</v>
      </c>
      <c r="O1375" s="1433">
        <v>3</v>
      </c>
      <c r="P1375" s="1433">
        <v>5</v>
      </c>
      <c r="Q1375" s="1433">
        <v>5</v>
      </c>
      <c r="R1375" s="1433">
        <v>8</v>
      </c>
      <c r="S1375" s="1433">
        <v>9</v>
      </c>
      <c r="T1375" s="1433">
        <v>10</v>
      </c>
      <c r="U1375" s="1433">
        <v>10</v>
      </c>
      <c r="V1375" s="1438">
        <v>9</v>
      </c>
    </row>
    <row r="1376" spans="1:22" ht="15" x14ac:dyDescent="0.25">
      <c r="A1376" s="1298" t="s">
        <v>709</v>
      </c>
      <c r="B1376" s="1290" t="s">
        <v>916</v>
      </c>
      <c r="C1376" s="1290" t="s">
        <v>38</v>
      </c>
      <c r="D1376" s="1433">
        <v>0</v>
      </c>
      <c r="E1376" s="1433">
        <v>0</v>
      </c>
      <c r="F1376" s="1433">
        <v>0</v>
      </c>
      <c r="G1376" s="1433">
        <v>0</v>
      </c>
      <c r="H1376" s="1433">
        <v>0</v>
      </c>
      <c r="I1376" s="1433">
        <v>0</v>
      </c>
      <c r="J1376" s="1433">
        <v>0</v>
      </c>
      <c r="K1376" s="1433">
        <v>0</v>
      </c>
      <c r="L1376" s="1433">
        <v>0</v>
      </c>
      <c r="M1376" s="1433">
        <v>0</v>
      </c>
      <c r="N1376" s="1433">
        <v>4</v>
      </c>
      <c r="O1376" s="1433">
        <v>3</v>
      </c>
      <c r="P1376" s="1433">
        <v>4</v>
      </c>
      <c r="Q1376" s="1433">
        <v>4</v>
      </c>
      <c r="R1376" s="1433">
        <v>5</v>
      </c>
      <c r="S1376" s="1433">
        <v>4</v>
      </c>
      <c r="T1376" s="1433">
        <v>4</v>
      </c>
      <c r="U1376" s="1433">
        <v>3</v>
      </c>
      <c r="V1376" s="1438">
        <v>3</v>
      </c>
    </row>
    <row r="1377" spans="1:22" ht="15" x14ac:dyDescent="0.25">
      <c r="A1377" s="1298" t="s">
        <v>709</v>
      </c>
      <c r="B1377" s="1290" t="s">
        <v>916</v>
      </c>
      <c r="C1377" s="1290" t="s">
        <v>39</v>
      </c>
      <c r="D1377" s="1433">
        <v>0</v>
      </c>
      <c r="E1377" s="1433">
        <v>0</v>
      </c>
      <c r="F1377" s="1433">
        <v>0</v>
      </c>
      <c r="G1377" s="1433">
        <v>0</v>
      </c>
      <c r="H1377" s="1433">
        <v>0</v>
      </c>
      <c r="I1377" s="1433">
        <v>0</v>
      </c>
      <c r="J1377" s="1433">
        <v>0</v>
      </c>
      <c r="K1377" s="1433">
        <v>0</v>
      </c>
      <c r="L1377" s="1433">
        <v>0</v>
      </c>
      <c r="M1377" s="1433">
        <v>0</v>
      </c>
      <c r="N1377" s="1433">
        <v>1</v>
      </c>
      <c r="O1377" s="1433">
        <v>1</v>
      </c>
      <c r="P1377" s="1433">
        <v>1</v>
      </c>
      <c r="Q1377" s="1433">
        <v>1</v>
      </c>
      <c r="R1377" s="1433">
        <v>1</v>
      </c>
      <c r="S1377" s="1433">
        <v>1</v>
      </c>
      <c r="T1377" s="1433">
        <v>1</v>
      </c>
      <c r="U1377" s="1433">
        <v>1</v>
      </c>
      <c r="V1377" s="1438">
        <v>1</v>
      </c>
    </row>
    <row r="1378" spans="1:22" ht="15" x14ac:dyDescent="0.25">
      <c r="A1378" s="1298" t="s">
        <v>709</v>
      </c>
      <c r="B1378" s="1290" t="s">
        <v>916</v>
      </c>
      <c r="C1378" s="1290" t="s">
        <v>59</v>
      </c>
      <c r="D1378" s="1433">
        <v>0</v>
      </c>
      <c r="E1378" s="1433">
        <v>0</v>
      </c>
      <c r="F1378" s="1433">
        <v>0</v>
      </c>
      <c r="G1378" s="1433">
        <v>0</v>
      </c>
      <c r="H1378" s="1433">
        <v>0</v>
      </c>
      <c r="I1378" s="1433">
        <v>0</v>
      </c>
      <c r="J1378" s="1433">
        <v>0</v>
      </c>
      <c r="K1378" s="1433">
        <v>0</v>
      </c>
      <c r="L1378" s="1433">
        <v>0</v>
      </c>
      <c r="M1378" s="1433">
        <v>0</v>
      </c>
      <c r="N1378" s="1433">
        <v>14</v>
      </c>
      <c r="O1378" s="1433">
        <v>15</v>
      </c>
      <c r="P1378" s="1433">
        <v>22</v>
      </c>
      <c r="Q1378" s="1433">
        <v>22</v>
      </c>
      <c r="R1378" s="1433">
        <v>33</v>
      </c>
      <c r="S1378" s="1433">
        <v>38</v>
      </c>
      <c r="T1378" s="1433">
        <v>46</v>
      </c>
      <c r="U1378" s="1433">
        <v>44</v>
      </c>
      <c r="V1378" s="1438">
        <v>50</v>
      </c>
    </row>
    <row r="1379" spans="1:22" ht="15" x14ac:dyDescent="0.25">
      <c r="A1379" s="1298" t="s">
        <v>709</v>
      </c>
      <c r="B1379" s="1290" t="s">
        <v>916</v>
      </c>
      <c r="C1379" s="1290" t="s">
        <v>754</v>
      </c>
      <c r="D1379" s="1433">
        <v>0</v>
      </c>
      <c r="E1379" s="1433">
        <v>0</v>
      </c>
      <c r="F1379" s="1433">
        <v>0</v>
      </c>
      <c r="G1379" s="1433">
        <v>0</v>
      </c>
      <c r="H1379" s="1433">
        <v>0</v>
      </c>
      <c r="I1379" s="1433">
        <v>0</v>
      </c>
      <c r="J1379" s="1433">
        <v>0</v>
      </c>
      <c r="K1379" s="1433">
        <v>0</v>
      </c>
      <c r="L1379" s="1433">
        <v>0</v>
      </c>
      <c r="M1379" s="1433">
        <v>0</v>
      </c>
      <c r="N1379" s="1433">
        <v>14</v>
      </c>
      <c r="O1379" s="1433">
        <v>15</v>
      </c>
      <c r="P1379" s="1433">
        <v>22</v>
      </c>
      <c r="Q1379" s="1433">
        <v>22</v>
      </c>
      <c r="R1379" s="1433">
        <v>31</v>
      </c>
      <c r="S1379" s="1433">
        <v>32</v>
      </c>
      <c r="T1379" s="1433">
        <v>39</v>
      </c>
      <c r="U1379" s="1433">
        <v>37</v>
      </c>
      <c r="V1379" s="1438">
        <v>38</v>
      </c>
    </row>
    <row r="1380" spans="1:22" ht="15" x14ac:dyDescent="0.25">
      <c r="A1380" s="1298" t="s">
        <v>709</v>
      </c>
      <c r="B1380" s="1290" t="s">
        <v>917</v>
      </c>
      <c r="C1380" s="1290" t="s">
        <v>49</v>
      </c>
      <c r="D1380" s="1433">
        <v>0</v>
      </c>
      <c r="E1380" s="1433">
        <v>0</v>
      </c>
      <c r="F1380" s="1433">
        <v>0</v>
      </c>
      <c r="G1380" s="1433">
        <v>0</v>
      </c>
      <c r="H1380" s="1433">
        <v>0</v>
      </c>
      <c r="I1380" s="1433">
        <v>0</v>
      </c>
      <c r="J1380" s="1433">
        <v>0</v>
      </c>
      <c r="K1380" s="1433">
        <v>0</v>
      </c>
      <c r="L1380" s="1433">
        <v>0</v>
      </c>
      <c r="M1380" s="1433">
        <v>0</v>
      </c>
      <c r="N1380" s="1433">
        <v>1</v>
      </c>
      <c r="O1380" s="1433">
        <v>3</v>
      </c>
      <c r="P1380" s="1433">
        <v>10</v>
      </c>
      <c r="Q1380" s="1433">
        <v>19</v>
      </c>
      <c r="R1380" s="1433">
        <v>29</v>
      </c>
      <c r="S1380" s="1433">
        <v>39</v>
      </c>
      <c r="T1380" s="1433">
        <v>0</v>
      </c>
      <c r="U1380" s="1433">
        <v>0</v>
      </c>
      <c r="V1380" s="1438">
        <v>0</v>
      </c>
    </row>
    <row r="1381" spans="1:22" ht="15" x14ac:dyDescent="0.25">
      <c r="A1381" s="1298" t="s">
        <v>709</v>
      </c>
      <c r="B1381" s="1290" t="s">
        <v>917</v>
      </c>
      <c r="C1381" s="1290" t="s">
        <v>35</v>
      </c>
      <c r="D1381" s="1433">
        <v>0</v>
      </c>
      <c r="E1381" s="1433">
        <v>0</v>
      </c>
      <c r="F1381" s="1433">
        <v>0</v>
      </c>
      <c r="G1381" s="1433">
        <v>0</v>
      </c>
      <c r="H1381" s="1433">
        <v>0</v>
      </c>
      <c r="I1381" s="1433">
        <v>0</v>
      </c>
      <c r="J1381" s="1433">
        <v>1</v>
      </c>
      <c r="K1381" s="1433">
        <v>3</v>
      </c>
      <c r="L1381" s="1433">
        <v>14</v>
      </c>
      <c r="M1381" s="1433">
        <v>26</v>
      </c>
      <c r="N1381" s="1433">
        <v>32</v>
      </c>
      <c r="O1381" s="1433">
        <v>47</v>
      </c>
      <c r="P1381" s="1433">
        <v>47</v>
      </c>
      <c r="Q1381" s="1433">
        <v>39</v>
      </c>
      <c r="R1381" s="1433">
        <v>32</v>
      </c>
      <c r="S1381" s="1433">
        <v>30</v>
      </c>
      <c r="T1381" s="1433">
        <v>0</v>
      </c>
      <c r="U1381" s="1433">
        <v>0</v>
      </c>
      <c r="V1381" s="1438">
        <v>0</v>
      </c>
    </row>
    <row r="1382" spans="1:22" ht="15" x14ac:dyDescent="0.25">
      <c r="A1382" s="1298" t="s">
        <v>709</v>
      </c>
      <c r="B1382" s="1290" t="s">
        <v>917</v>
      </c>
      <c r="C1382" s="1290" t="s">
        <v>36</v>
      </c>
      <c r="D1382" s="1433">
        <v>0</v>
      </c>
      <c r="E1382" s="1433">
        <v>0</v>
      </c>
      <c r="F1382" s="1433">
        <v>0</v>
      </c>
      <c r="G1382" s="1433">
        <v>0</v>
      </c>
      <c r="H1382" s="1433">
        <v>0</v>
      </c>
      <c r="I1382" s="1433">
        <v>0</v>
      </c>
      <c r="J1382" s="1433">
        <v>0</v>
      </c>
      <c r="K1382" s="1433">
        <v>0</v>
      </c>
      <c r="L1382" s="1433">
        <v>0</v>
      </c>
      <c r="M1382" s="1433">
        <v>0</v>
      </c>
      <c r="N1382" s="1433">
        <v>0</v>
      </c>
      <c r="O1382" s="1433">
        <v>0</v>
      </c>
      <c r="P1382" s="1433">
        <v>0</v>
      </c>
      <c r="Q1382" s="1433">
        <v>1</v>
      </c>
      <c r="R1382" s="1433">
        <v>2</v>
      </c>
      <c r="S1382" s="1433">
        <v>2</v>
      </c>
      <c r="T1382" s="1433">
        <v>0</v>
      </c>
      <c r="U1382" s="1433">
        <v>0</v>
      </c>
      <c r="V1382" s="1438">
        <v>0</v>
      </c>
    </row>
    <row r="1383" spans="1:22" ht="15" x14ac:dyDescent="0.25">
      <c r="A1383" s="1298" t="s">
        <v>709</v>
      </c>
      <c r="B1383" s="1290" t="s">
        <v>917</v>
      </c>
      <c r="C1383" s="1290" t="s">
        <v>37</v>
      </c>
      <c r="D1383" s="1433">
        <v>0</v>
      </c>
      <c r="E1383" s="1433">
        <v>0</v>
      </c>
      <c r="F1383" s="1433">
        <v>0</v>
      </c>
      <c r="G1383" s="1433">
        <v>0</v>
      </c>
      <c r="H1383" s="1433">
        <v>0</v>
      </c>
      <c r="I1383" s="1433">
        <v>0</v>
      </c>
      <c r="J1383" s="1433">
        <v>2</v>
      </c>
      <c r="K1383" s="1433">
        <v>6</v>
      </c>
      <c r="L1383" s="1433">
        <v>6</v>
      </c>
      <c r="M1383" s="1433">
        <v>7</v>
      </c>
      <c r="N1383" s="1433">
        <v>6</v>
      </c>
      <c r="O1383" s="1433">
        <v>6</v>
      </c>
      <c r="P1383" s="1433">
        <v>5</v>
      </c>
      <c r="Q1383" s="1433">
        <v>5</v>
      </c>
      <c r="R1383" s="1433">
        <v>5</v>
      </c>
      <c r="S1383" s="1433">
        <v>4</v>
      </c>
      <c r="T1383" s="1433">
        <v>0</v>
      </c>
      <c r="U1383" s="1433">
        <v>0</v>
      </c>
      <c r="V1383" s="1438">
        <v>0</v>
      </c>
    </row>
    <row r="1384" spans="1:22" ht="15" x14ac:dyDescent="0.25">
      <c r="A1384" s="1298" t="s">
        <v>709</v>
      </c>
      <c r="B1384" s="1290" t="s">
        <v>917</v>
      </c>
      <c r="C1384" s="1290" t="s">
        <v>39</v>
      </c>
      <c r="D1384" s="1433">
        <v>0</v>
      </c>
      <c r="E1384" s="1433">
        <v>0</v>
      </c>
      <c r="F1384" s="1433">
        <v>0</v>
      </c>
      <c r="G1384" s="1433">
        <v>0</v>
      </c>
      <c r="H1384" s="1433">
        <v>0</v>
      </c>
      <c r="I1384" s="1433">
        <v>0</v>
      </c>
      <c r="J1384" s="1433">
        <v>0</v>
      </c>
      <c r="K1384" s="1433">
        <v>1</v>
      </c>
      <c r="L1384" s="1433">
        <v>1</v>
      </c>
      <c r="M1384" s="1433">
        <v>1</v>
      </c>
      <c r="N1384" s="1433">
        <v>1</v>
      </c>
      <c r="O1384" s="1433">
        <v>1</v>
      </c>
      <c r="P1384" s="1433">
        <v>1</v>
      </c>
      <c r="Q1384" s="1433">
        <v>1</v>
      </c>
      <c r="R1384" s="1433">
        <v>1</v>
      </c>
      <c r="S1384" s="1433">
        <v>1</v>
      </c>
      <c r="T1384" s="1433">
        <v>0</v>
      </c>
      <c r="U1384" s="1433">
        <v>0</v>
      </c>
      <c r="V1384" s="1438">
        <v>0</v>
      </c>
    </row>
    <row r="1385" spans="1:22" ht="15" x14ac:dyDescent="0.25">
      <c r="A1385" s="1298" t="s">
        <v>709</v>
      </c>
      <c r="B1385" s="1290" t="s">
        <v>917</v>
      </c>
      <c r="C1385" s="1290" t="s">
        <v>59</v>
      </c>
      <c r="D1385" s="1433">
        <v>0</v>
      </c>
      <c r="E1385" s="1433">
        <v>0</v>
      </c>
      <c r="F1385" s="1433">
        <v>0</v>
      </c>
      <c r="G1385" s="1433">
        <v>0</v>
      </c>
      <c r="H1385" s="1433">
        <v>0</v>
      </c>
      <c r="I1385" s="1433">
        <v>0</v>
      </c>
      <c r="J1385" s="1433">
        <v>3</v>
      </c>
      <c r="K1385" s="1433">
        <v>10</v>
      </c>
      <c r="L1385" s="1433">
        <v>21</v>
      </c>
      <c r="M1385" s="1433">
        <v>34</v>
      </c>
      <c r="N1385" s="1433">
        <v>40</v>
      </c>
      <c r="O1385" s="1433">
        <v>57</v>
      </c>
      <c r="P1385" s="1433">
        <v>63</v>
      </c>
      <c r="Q1385" s="1433">
        <v>65</v>
      </c>
      <c r="R1385" s="1433">
        <v>69</v>
      </c>
      <c r="S1385" s="1433">
        <v>76</v>
      </c>
      <c r="T1385" s="1433">
        <v>0</v>
      </c>
      <c r="U1385" s="1433">
        <v>0</v>
      </c>
      <c r="V1385" s="1438">
        <v>0</v>
      </c>
    </row>
    <row r="1386" spans="1:22" ht="15" x14ac:dyDescent="0.25">
      <c r="A1386" s="1298" t="s">
        <v>709</v>
      </c>
      <c r="B1386" s="1290" t="s">
        <v>917</v>
      </c>
      <c r="C1386" s="1290" t="s">
        <v>754</v>
      </c>
      <c r="D1386" s="1433">
        <v>0</v>
      </c>
      <c r="E1386" s="1433">
        <v>0</v>
      </c>
      <c r="F1386" s="1433">
        <v>0</v>
      </c>
      <c r="G1386" s="1433">
        <v>0</v>
      </c>
      <c r="H1386" s="1433">
        <v>0</v>
      </c>
      <c r="I1386" s="1433">
        <v>0</v>
      </c>
      <c r="J1386" s="1433">
        <v>3</v>
      </c>
      <c r="K1386" s="1433">
        <v>10</v>
      </c>
      <c r="L1386" s="1433">
        <v>21</v>
      </c>
      <c r="M1386" s="1433">
        <v>34</v>
      </c>
      <c r="N1386" s="1433">
        <v>39</v>
      </c>
      <c r="O1386" s="1433">
        <v>54</v>
      </c>
      <c r="P1386" s="1433">
        <v>53</v>
      </c>
      <c r="Q1386" s="1433">
        <v>46</v>
      </c>
      <c r="R1386" s="1433">
        <v>40</v>
      </c>
      <c r="S1386" s="1433">
        <v>37</v>
      </c>
      <c r="T1386" s="1433">
        <v>0</v>
      </c>
      <c r="U1386" s="1433">
        <v>0</v>
      </c>
      <c r="V1386" s="1438">
        <v>0</v>
      </c>
    </row>
    <row r="1387" spans="1:22" ht="15" x14ac:dyDescent="0.25">
      <c r="A1387" s="1298" t="s">
        <v>709</v>
      </c>
      <c r="B1387" s="1290" t="s">
        <v>918</v>
      </c>
      <c r="C1387" s="1290" t="s">
        <v>49</v>
      </c>
      <c r="D1387" s="1433">
        <v>0</v>
      </c>
      <c r="E1387" s="1433">
        <v>9</v>
      </c>
      <c r="F1387" s="1433">
        <v>8</v>
      </c>
      <c r="G1387" s="1433">
        <v>0</v>
      </c>
      <c r="H1387" s="1433">
        <v>0</v>
      </c>
      <c r="I1387" s="1433">
        <v>0</v>
      </c>
      <c r="J1387" s="1433">
        <v>0</v>
      </c>
      <c r="K1387" s="1433">
        <v>0</v>
      </c>
      <c r="L1387" s="1433">
        <v>0</v>
      </c>
      <c r="M1387" s="1433">
        <v>0</v>
      </c>
      <c r="N1387" s="1433">
        <v>0</v>
      </c>
      <c r="O1387" s="1433">
        <v>0</v>
      </c>
      <c r="P1387" s="1433">
        <v>0</v>
      </c>
      <c r="Q1387" s="1433">
        <v>0</v>
      </c>
      <c r="R1387" s="1433">
        <v>0</v>
      </c>
      <c r="S1387" s="1433">
        <v>0</v>
      </c>
      <c r="T1387" s="1433">
        <v>0</v>
      </c>
      <c r="U1387" s="1433">
        <v>0</v>
      </c>
      <c r="V1387" s="1438">
        <v>0</v>
      </c>
    </row>
    <row r="1388" spans="1:22" ht="15" x14ac:dyDescent="0.25">
      <c r="A1388" s="1298" t="s">
        <v>709</v>
      </c>
      <c r="B1388" s="1290" t="s">
        <v>918</v>
      </c>
      <c r="C1388" s="1290" t="s">
        <v>35</v>
      </c>
      <c r="D1388" s="1433">
        <v>38</v>
      </c>
      <c r="E1388" s="1433">
        <v>24</v>
      </c>
      <c r="F1388" s="1433">
        <v>26</v>
      </c>
      <c r="G1388" s="1433">
        <v>0</v>
      </c>
      <c r="H1388" s="1433">
        <v>0</v>
      </c>
      <c r="I1388" s="1433">
        <v>0</v>
      </c>
      <c r="J1388" s="1433">
        <v>0</v>
      </c>
      <c r="K1388" s="1433">
        <v>0</v>
      </c>
      <c r="L1388" s="1433">
        <v>0</v>
      </c>
      <c r="M1388" s="1433">
        <v>0</v>
      </c>
      <c r="N1388" s="1433">
        <v>0</v>
      </c>
      <c r="O1388" s="1433">
        <v>0</v>
      </c>
      <c r="P1388" s="1433">
        <v>0</v>
      </c>
      <c r="Q1388" s="1433">
        <v>0</v>
      </c>
      <c r="R1388" s="1433">
        <v>0</v>
      </c>
      <c r="S1388" s="1433">
        <v>0</v>
      </c>
      <c r="T1388" s="1433">
        <v>0</v>
      </c>
      <c r="U1388" s="1433">
        <v>0</v>
      </c>
      <c r="V1388" s="1438">
        <v>0</v>
      </c>
    </row>
    <row r="1389" spans="1:22" ht="15" x14ac:dyDescent="0.25">
      <c r="A1389" s="1298" t="s">
        <v>709</v>
      </c>
      <c r="B1389" s="1290" t="s">
        <v>918</v>
      </c>
      <c r="C1389" s="1290" t="s">
        <v>36</v>
      </c>
      <c r="D1389" s="1433">
        <v>4</v>
      </c>
      <c r="E1389" s="1433">
        <v>4</v>
      </c>
      <c r="F1389" s="1433">
        <v>6</v>
      </c>
      <c r="G1389" s="1433">
        <v>0</v>
      </c>
      <c r="H1389" s="1433">
        <v>0</v>
      </c>
      <c r="I1389" s="1433">
        <v>0</v>
      </c>
      <c r="J1389" s="1433">
        <v>0</v>
      </c>
      <c r="K1389" s="1433">
        <v>0</v>
      </c>
      <c r="L1389" s="1433">
        <v>0</v>
      </c>
      <c r="M1389" s="1433">
        <v>0</v>
      </c>
      <c r="N1389" s="1433">
        <v>0</v>
      </c>
      <c r="O1389" s="1433">
        <v>0</v>
      </c>
      <c r="P1389" s="1433">
        <v>0</v>
      </c>
      <c r="Q1389" s="1433">
        <v>0</v>
      </c>
      <c r="R1389" s="1433">
        <v>0</v>
      </c>
      <c r="S1389" s="1433">
        <v>0</v>
      </c>
      <c r="T1389" s="1433">
        <v>0</v>
      </c>
      <c r="U1389" s="1433">
        <v>0</v>
      </c>
      <c r="V1389" s="1438">
        <v>0</v>
      </c>
    </row>
    <row r="1390" spans="1:22" ht="15" x14ac:dyDescent="0.25">
      <c r="A1390" s="1298" t="s">
        <v>709</v>
      </c>
      <c r="B1390" s="1290" t="s">
        <v>918</v>
      </c>
      <c r="C1390" s="1290" t="s">
        <v>37</v>
      </c>
      <c r="D1390" s="1433">
        <v>10</v>
      </c>
      <c r="E1390" s="1433">
        <v>9</v>
      </c>
      <c r="F1390" s="1433">
        <v>11</v>
      </c>
      <c r="G1390" s="1433">
        <v>0</v>
      </c>
      <c r="H1390" s="1433">
        <v>0</v>
      </c>
      <c r="I1390" s="1433">
        <v>0</v>
      </c>
      <c r="J1390" s="1433">
        <v>0</v>
      </c>
      <c r="K1390" s="1433">
        <v>0</v>
      </c>
      <c r="L1390" s="1433">
        <v>0</v>
      </c>
      <c r="M1390" s="1433">
        <v>0</v>
      </c>
      <c r="N1390" s="1433">
        <v>0</v>
      </c>
      <c r="O1390" s="1433">
        <v>0</v>
      </c>
      <c r="P1390" s="1433">
        <v>0</v>
      </c>
      <c r="Q1390" s="1433">
        <v>0</v>
      </c>
      <c r="R1390" s="1433">
        <v>0</v>
      </c>
      <c r="S1390" s="1433">
        <v>0</v>
      </c>
      <c r="T1390" s="1433">
        <v>0</v>
      </c>
      <c r="U1390" s="1433">
        <v>0</v>
      </c>
      <c r="V1390" s="1438">
        <v>0</v>
      </c>
    </row>
    <row r="1391" spans="1:22" ht="15" x14ac:dyDescent="0.25">
      <c r="A1391" s="1298" t="s">
        <v>709</v>
      </c>
      <c r="B1391" s="1290" t="s">
        <v>918</v>
      </c>
      <c r="C1391" s="1290" t="s">
        <v>38</v>
      </c>
      <c r="D1391" s="1433">
        <v>4</v>
      </c>
      <c r="E1391" s="1433">
        <v>3</v>
      </c>
      <c r="F1391" s="1433">
        <v>3</v>
      </c>
      <c r="G1391" s="1433">
        <v>0</v>
      </c>
      <c r="H1391" s="1433">
        <v>0</v>
      </c>
      <c r="I1391" s="1433">
        <v>0</v>
      </c>
      <c r="J1391" s="1433">
        <v>0</v>
      </c>
      <c r="K1391" s="1433">
        <v>0</v>
      </c>
      <c r="L1391" s="1433">
        <v>0</v>
      </c>
      <c r="M1391" s="1433">
        <v>0</v>
      </c>
      <c r="N1391" s="1433">
        <v>0</v>
      </c>
      <c r="O1391" s="1433">
        <v>0</v>
      </c>
      <c r="P1391" s="1433">
        <v>0</v>
      </c>
      <c r="Q1391" s="1433">
        <v>0</v>
      </c>
      <c r="R1391" s="1433">
        <v>0</v>
      </c>
      <c r="S1391" s="1433">
        <v>0</v>
      </c>
      <c r="T1391" s="1433">
        <v>0</v>
      </c>
      <c r="U1391" s="1433">
        <v>0</v>
      </c>
      <c r="V1391" s="1438">
        <v>0</v>
      </c>
    </row>
    <row r="1392" spans="1:22" ht="15" x14ac:dyDescent="0.25">
      <c r="A1392" s="1298" t="s">
        <v>709</v>
      </c>
      <c r="B1392" s="1290" t="s">
        <v>918</v>
      </c>
      <c r="C1392" s="1290" t="s">
        <v>40</v>
      </c>
      <c r="D1392" s="1433">
        <v>1</v>
      </c>
      <c r="E1392" s="1433">
        <v>1</v>
      </c>
      <c r="F1392" s="1433">
        <v>1</v>
      </c>
      <c r="G1392" s="1433">
        <v>0</v>
      </c>
      <c r="H1392" s="1433">
        <v>0</v>
      </c>
      <c r="I1392" s="1433">
        <v>0</v>
      </c>
      <c r="J1392" s="1433">
        <v>0</v>
      </c>
      <c r="K1392" s="1433">
        <v>0</v>
      </c>
      <c r="L1392" s="1433">
        <v>0</v>
      </c>
      <c r="M1392" s="1433">
        <v>0</v>
      </c>
      <c r="N1392" s="1433">
        <v>0</v>
      </c>
      <c r="O1392" s="1433">
        <v>0</v>
      </c>
      <c r="P1392" s="1433">
        <v>0</v>
      </c>
      <c r="Q1392" s="1433">
        <v>0</v>
      </c>
      <c r="R1392" s="1433">
        <v>0</v>
      </c>
      <c r="S1392" s="1433">
        <v>0</v>
      </c>
      <c r="T1392" s="1433">
        <v>0</v>
      </c>
      <c r="U1392" s="1433">
        <v>0</v>
      </c>
      <c r="V1392" s="1438">
        <v>0</v>
      </c>
    </row>
    <row r="1393" spans="1:22" ht="15" x14ac:dyDescent="0.25">
      <c r="A1393" s="1298" t="s">
        <v>709</v>
      </c>
      <c r="B1393" s="1290" t="s">
        <v>918</v>
      </c>
      <c r="C1393" s="1290" t="s">
        <v>59</v>
      </c>
      <c r="D1393" s="1433">
        <v>57</v>
      </c>
      <c r="E1393" s="1433">
        <v>50</v>
      </c>
      <c r="F1393" s="1433">
        <v>55</v>
      </c>
      <c r="G1393" s="1433">
        <v>0</v>
      </c>
      <c r="H1393" s="1433">
        <v>0</v>
      </c>
      <c r="I1393" s="1433">
        <v>0</v>
      </c>
      <c r="J1393" s="1433">
        <v>0</v>
      </c>
      <c r="K1393" s="1433">
        <v>0</v>
      </c>
      <c r="L1393" s="1433">
        <v>0</v>
      </c>
      <c r="M1393" s="1433">
        <v>0</v>
      </c>
      <c r="N1393" s="1433">
        <v>0</v>
      </c>
      <c r="O1393" s="1433">
        <v>0</v>
      </c>
      <c r="P1393" s="1433">
        <v>0</v>
      </c>
      <c r="Q1393" s="1433">
        <v>0</v>
      </c>
      <c r="R1393" s="1433">
        <v>0</v>
      </c>
      <c r="S1393" s="1433">
        <v>0</v>
      </c>
      <c r="T1393" s="1433">
        <v>0</v>
      </c>
      <c r="U1393" s="1433">
        <v>0</v>
      </c>
      <c r="V1393" s="1438">
        <v>0</v>
      </c>
    </row>
    <row r="1394" spans="1:22" ht="15" x14ac:dyDescent="0.25">
      <c r="A1394" s="1298" t="s">
        <v>709</v>
      </c>
      <c r="B1394" s="1290" t="s">
        <v>918</v>
      </c>
      <c r="C1394" s="1290" t="s">
        <v>754</v>
      </c>
      <c r="D1394" s="1433">
        <v>57</v>
      </c>
      <c r="E1394" s="1433">
        <v>41</v>
      </c>
      <c r="F1394" s="1433">
        <v>47</v>
      </c>
      <c r="G1394" s="1433">
        <v>0</v>
      </c>
      <c r="H1394" s="1433">
        <v>0</v>
      </c>
      <c r="I1394" s="1433">
        <v>0</v>
      </c>
      <c r="J1394" s="1433">
        <v>0</v>
      </c>
      <c r="K1394" s="1433">
        <v>0</v>
      </c>
      <c r="L1394" s="1433">
        <v>0</v>
      </c>
      <c r="M1394" s="1433">
        <v>0</v>
      </c>
      <c r="N1394" s="1433">
        <v>0</v>
      </c>
      <c r="O1394" s="1433">
        <v>0</v>
      </c>
      <c r="P1394" s="1433">
        <v>0</v>
      </c>
      <c r="Q1394" s="1433">
        <v>0</v>
      </c>
      <c r="R1394" s="1433">
        <v>0</v>
      </c>
      <c r="S1394" s="1433">
        <v>0</v>
      </c>
      <c r="T1394" s="1433">
        <v>0</v>
      </c>
      <c r="U1394" s="1433">
        <v>0</v>
      </c>
      <c r="V1394" s="1438">
        <v>0</v>
      </c>
    </row>
    <row r="1395" spans="1:22" ht="15" x14ac:dyDescent="0.25">
      <c r="A1395" s="1298" t="s">
        <v>709</v>
      </c>
      <c r="B1395" s="1290" t="s">
        <v>919</v>
      </c>
      <c r="C1395" s="1290" t="s">
        <v>49</v>
      </c>
      <c r="D1395" s="1433">
        <v>0</v>
      </c>
      <c r="E1395" s="1433">
        <v>15</v>
      </c>
      <c r="F1395" s="1433">
        <v>13</v>
      </c>
      <c r="G1395" s="1433">
        <v>20</v>
      </c>
      <c r="H1395" s="1433">
        <v>23</v>
      </c>
      <c r="I1395" s="1433">
        <v>20</v>
      </c>
      <c r="J1395" s="1433">
        <v>32</v>
      </c>
      <c r="K1395" s="1433">
        <v>21</v>
      </c>
      <c r="L1395" s="1433">
        <v>26</v>
      </c>
      <c r="M1395" s="1433">
        <v>40</v>
      </c>
      <c r="N1395" s="1433">
        <v>38</v>
      </c>
      <c r="O1395" s="1433">
        <v>34</v>
      </c>
      <c r="P1395" s="1433">
        <v>40</v>
      </c>
      <c r="Q1395" s="1433">
        <v>41</v>
      </c>
      <c r="R1395" s="1433">
        <v>40</v>
      </c>
      <c r="S1395" s="1433">
        <v>67</v>
      </c>
      <c r="T1395" s="1433">
        <v>59</v>
      </c>
      <c r="U1395" s="1433">
        <v>58</v>
      </c>
      <c r="V1395" s="1438">
        <v>62</v>
      </c>
    </row>
    <row r="1396" spans="1:22" ht="15" x14ac:dyDescent="0.25">
      <c r="A1396" s="1298" t="s">
        <v>709</v>
      </c>
      <c r="B1396" s="1290" t="s">
        <v>919</v>
      </c>
      <c r="C1396" s="1290" t="s">
        <v>35</v>
      </c>
      <c r="D1396" s="1433">
        <v>81</v>
      </c>
      <c r="E1396" s="1433">
        <v>57</v>
      </c>
      <c r="F1396" s="1433">
        <v>53</v>
      </c>
      <c r="G1396" s="1433">
        <v>47</v>
      </c>
      <c r="H1396" s="1433">
        <v>66</v>
      </c>
      <c r="I1396" s="1433">
        <v>75</v>
      </c>
      <c r="J1396" s="1433">
        <v>66</v>
      </c>
      <c r="K1396" s="1433">
        <v>73</v>
      </c>
      <c r="L1396" s="1433">
        <v>69</v>
      </c>
      <c r="M1396" s="1433">
        <v>45</v>
      </c>
      <c r="N1396" s="1433">
        <v>43</v>
      </c>
      <c r="O1396" s="1433">
        <v>54</v>
      </c>
      <c r="P1396" s="1433">
        <v>58</v>
      </c>
      <c r="Q1396" s="1433">
        <v>57</v>
      </c>
      <c r="R1396" s="1433">
        <v>69</v>
      </c>
      <c r="S1396" s="1433">
        <v>42</v>
      </c>
      <c r="T1396" s="1433">
        <v>41</v>
      </c>
      <c r="U1396" s="1433">
        <v>56</v>
      </c>
      <c r="V1396" s="1438">
        <v>40</v>
      </c>
    </row>
    <row r="1397" spans="1:22" ht="15" x14ac:dyDescent="0.25">
      <c r="A1397" s="1298" t="s">
        <v>709</v>
      </c>
      <c r="B1397" s="1290" t="s">
        <v>919</v>
      </c>
      <c r="C1397" s="1290" t="s">
        <v>36</v>
      </c>
      <c r="D1397" s="1433">
        <v>0</v>
      </c>
      <c r="E1397" s="1433">
        <v>0</v>
      </c>
      <c r="F1397" s="1433">
        <v>0</v>
      </c>
      <c r="G1397" s="1433">
        <v>0</v>
      </c>
      <c r="H1397" s="1433">
        <v>1</v>
      </c>
      <c r="I1397" s="1433">
        <v>1</v>
      </c>
      <c r="J1397" s="1433">
        <v>1</v>
      </c>
      <c r="K1397" s="1433">
        <v>1</v>
      </c>
      <c r="L1397" s="1433">
        <v>2</v>
      </c>
      <c r="M1397" s="1433">
        <v>2</v>
      </c>
      <c r="N1397" s="1433">
        <v>4</v>
      </c>
      <c r="O1397" s="1433">
        <v>3</v>
      </c>
      <c r="P1397" s="1433">
        <v>3</v>
      </c>
      <c r="Q1397" s="1433">
        <v>3</v>
      </c>
      <c r="R1397" s="1433">
        <v>3</v>
      </c>
      <c r="S1397" s="1433">
        <v>3</v>
      </c>
      <c r="T1397" s="1433">
        <v>3</v>
      </c>
      <c r="U1397" s="1433">
        <v>2</v>
      </c>
      <c r="V1397" s="1438">
        <v>2</v>
      </c>
    </row>
    <row r="1398" spans="1:22" ht="15" x14ac:dyDescent="0.25">
      <c r="A1398" s="1298" t="s">
        <v>709</v>
      </c>
      <c r="B1398" s="1290" t="s">
        <v>919</v>
      </c>
      <c r="C1398" s="1290" t="s">
        <v>37</v>
      </c>
      <c r="D1398" s="1433">
        <v>15</v>
      </c>
      <c r="E1398" s="1433">
        <v>15</v>
      </c>
      <c r="F1398" s="1433">
        <v>8</v>
      </c>
      <c r="G1398" s="1433">
        <v>8</v>
      </c>
      <c r="H1398" s="1433">
        <v>7</v>
      </c>
      <c r="I1398" s="1433">
        <v>8</v>
      </c>
      <c r="J1398" s="1433">
        <v>6</v>
      </c>
      <c r="K1398" s="1433">
        <v>6</v>
      </c>
      <c r="L1398" s="1433">
        <v>6</v>
      </c>
      <c r="M1398" s="1433">
        <v>6</v>
      </c>
      <c r="N1398" s="1433">
        <v>6</v>
      </c>
      <c r="O1398" s="1433">
        <v>6</v>
      </c>
      <c r="P1398" s="1433">
        <v>4</v>
      </c>
      <c r="Q1398" s="1433">
        <v>4</v>
      </c>
      <c r="R1398" s="1433">
        <v>4</v>
      </c>
      <c r="S1398" s="1433">
        <v>4</v>
      </c>
      <c r="T1398" s="1433">
        <v>4</v>
      </c>
      <c r="U1398" s="1433">
        <v>4</v>
      </c>
      <c r="V1398" s="1438">
        <v>4</v>
      </c>
    </row>
    <row r="1399" spans="1:22" ht="15" x14ac:dyDescent="0.25">
      <c r="A1399" s="1298" t="s">
        <v>709</v>
      </c>
      <c r="B1399" s="1290" t="s">
        <v>919</v>
      </c>
      <c r="C1399" s="1290" t="s">
        <v>38</v>
      </c>
      <c r="D1399" s="1433">
        <v>2</v>
      </c>
      <c r="E1399" s="1433">
        <v>2</v>
      </c>
      <c r="F1399" s="1433">
        <v>1</v>
      </c>
      <c r="G1399" s="1433">
        <v>1</v>
      </c>
      <c r="H1399" s="1433">
        <v>0</v>
      </c>
      <c r="I1399" s="1433">
        <v>0</v>
      </c>
      <c r="J1399" s="1433">
        <v>0</v>
      </c>
      <c r="K1399" s="1433">
        <v>0</v>
      </c>
      <c r="L1399" s="1433">
        <v>0</v>
      </c>
      <c r="M1399" s="1433">
        <v>0</v>
      </c>
      <c r="N1399" s="1433">
        <v>0</v>
      </c>
      <c r="O1399" s="1433">
        <v>0</v>
      </c>
      <c r="P1399" s="1433">
        <v>0</v>
      </c>
      <c r="Q1399" s="1433">
        <v>0</v>
      </c>
      <c r="R1399" s="1433">
        <v>0</v>
      </c>
      <c r="S1399" s="1433">
        <v>0</v>
      </c>
      <c r="T1399" s="1433">
        <v>0</v>
      </c>
      <c r="U1399" s="1433">
        <v>0</v>
      </c>
      <c r="V1399" s="1438">
        <v>0</v>
      </c>
    </row>
    <row r="1400" spans="1:22" ht="15" x14ac:dyDescent="0.25">
      <c r="A1400" s="1298" t="s">
        <v>709</v>
      </c>
      <c r="B1400" s="1290" t="s">
        <v>919</v>
      </c>
      <c r="C1400" s="1290" t="s">
        <v>39</v>
      </c>
      <c r="D1400" s="1433">
        <v>0</v>
      </c>
      <c r="E1400" s="1433">
        <v>0</v>
      </c>
      <c r="F1400" s="1433">
        <v>0</v>
      </c>
      <c r="G1400" s="1433">
        <v>0</v>
      </c>
      <c r="H1400" s="1433">
        <v>1</v>
      </c>
      <c r="I1400" s="1433">
        <v>1</v>
      </c>
      <c r="J1400" s="1433">
        <v>1</v>
      </c>
      <c r="K1400" s="1433">
        <v>1</v>
      </c>
      <c r="L1400" s="1433">
        <v>1</v>
      </c>
      <c r="M1400" s="1433">
        <v>1</v>
      </c>
      <c r="N1400" s="1433">
        <v>1</v>
      </c>
      <c r="O1400" s="1433">
        <v>1</v>
      </c>
      <c r="P1400" s="1433">
        <v>1</v>
      </c>
      <c r="Q1400" s="1433">
        <v>1</v>
      </c>
      <c r="R1400" s="1433">
        <v>1</v>
      </c>
      <c r="S1400" s="1433">
        <v>1</v>
      </c>
      <c r="T1400" s="1433">
        <v>1</v>
      </c>
      <c r="U1400" s="1433">
        <v>1</v>
      </c>
      <c r="V1400" s="1438">
        <v>1</v>
      </c>
    </row>
    <row r="1401" spans="1:22" ht="15" x14ac:dyDescent="0.25">
      <c r="A1401" s="1298" t="s">
        <v>709</v>
      </c>
      <c r="B1401" s="1290" t="s">
        <v>919</v>
      </c>
      <c r="C1401" s="1290" t="s">
        <v>59</v>
      </c>
      <c r="D1401" s="1433">
        <v>98</v>
      </c>
      <c r="E1401" s="1433">
        <v>89</v>
      </c>
      <c r="F1401" s="1433">
        <v>75</v>
      </c>
      <c r="G1401" s="1433">
        <v>76</v>
      </c>
      <c r="H1401" s="1433">
        <v>98</v>
      </c>
      <c r="I1401" s="1433">
        <v>105</v>
      </c>
      <c r="J1401" s="1433">
        <v>106</v>
      </c>
      <c r="K1401" s="1433">
        <v>102</v>
      </c>
      <c r="L1401" s="1433">
        <v>104</v>
      </c>
      <c r="M1401" s="1433">
        <v>94</v>
      </c>
      <c r="N1401" s="1433">
        <v>92</v>
      </c>
      <c r="O1401" s="1433">
        <v>98</v>
      </c>
      <c r="P1401" s="1433">
        <v>106</v>
      </c>
      <c r="Q1401" s="1433">
        <v>106</v>
      </c>
      <c r="R1401" s="1433">
        <v>117</v>
      </c>
      <c r="S1401" s="1433">
        <v>117</v>
      </c>
      <c r="T1401" s="1433">
        <v>108</v>
      </c>
      <c r="U1401" s="1433">
        <v>121</v>
      </c>
      <c r="V1401" s="1438">
        <v>109</v>
      </c>
    </row>
    <row r="1402" spans="1:22" ht="15" x14ac:dyDescent="0.25">
      <c r="A1402" s="1298" t="s">
        <v>709</v>
      </c>
      <c r="B1402" s="1290" t="s">
        <v>919</v>
      </c>
      <c r="C1402" s="1290" t="s">
        <v>754</v>
      </c>
      <c r="D1402" s="1433">
        <v>98</v>
      </c>
      <c r="E1402" s="1433">
        <v>74</v>
      </c>
      <c r="F1402" s="1433">
        <v>62</v>
      </c>
      <c r="G1402" s="1433">
        <v>56</v>
      </c>
      <c r="H1402" s="1433">
        <v>75</v>
      </c>
      <c r="I1402" s="1433">
        <v>85</v>
      </c>
      <c r="J1402" s="1433">
        <v>74</v>
      </c>
      <c r="K1402" s="1433">
        <v>81</v>
      </c>
      <c r="L1402" s="1433">
        <v>78</v>
      </c>
      <c r="M1402" s="1433">
        <v>54</v>
      </c>
      <c r="N1402" s="1433">
        <v>54</v>
      </c>
      <c r="O1402" s="1433">
        <v>64</v>
      </c>
      <c r="P1402" s="1433">
        <v>66</v>
      </c>
      <c r="Q1402" s="1433">
        <v>65</v>
      </c>
      <c r="R1402" s="1433">
        <v>77</v>
      </c>
      <c r="S1402" s="1433">
        <v>50</v>
      </c>
      <c r="T1402" s="1433">
        <v>49</v>
      </c>
      <c r="U1402" s="1433">
        <v>63</v>
      </c>
      <c r="V1402" s="1438">
        <v>47</v>
      </c>
    </row>
    <row r="1403" spans="1:22" ht="15" x14ac:dyDescent="0.25">
      <c r="A1403" s="1298" t="s">
        <v>709</v>
      </c>
      <c r="B1403" s="1290" t="s">
        <v>920</v>
      </c>
      <c r="C1403" s="1290" t="s">
        <v>49</v>
      </c>
      <c r="D1403" s="1433">
        <v>0</v>
      </c>
      <c r="E1403" s="1433">
        <v>72</v>
      </c>
      <c r="F1403" s="1433">
        <v>78</v>
      </c>
      <c r="G1403" s="1433">
        <v>98</v>
      </c>
      <c r="H1403" s="1433">
        <v>102</v>
      </c>
      <c r="I1403" s="1433">
        <v>106</v>
      </c>
      <c r="J1403" s="1433">
        <v>115</v>
      </c>
      <c r="K1403" s="1433">
        <v>118</v>
      </c>
      <c r="L1403" s="1433">
        <v>122</v>
      </c>
      <c r="M1403" s="1433">
        <v>128</v>
      </c>
      <c r="N1403" s="1433">
        <v>144</v>
      </c>
      <c r="O1403" s="1433">
        <v>144</v>
      </c>
      <c r="P1403" s="1433">
        <v>143</v>
      </c>
      <c r="Q1403" s="1433">
        <v>147</v>
      </c>
      <c r="R1403" s="1433">
        <v>152</v>
      </c>
      <c r="S1403" s="1433">
        <v>156</v>
      </c>
      <c r="T1403" s="1433">
        <v>156</v>
      </c>
      <c r="U1403" s="1433">
        <v>151</v>
      </c>
      <c r="V1403" s="1438">
        <v>154</v>
      </c>
    </row>
    <row r="1404" spans="1:22" ht="15" x14ac:dyDescent="0.25">
      <c r="A1404" s="1298" t="s">
        <v>709</v>
      </c>
      <c r="B1404" s="1290" t="s">
        <v>920</v>
      </c>
      <c r="C1404" s="1290" t="s">
        <v>35</v>
      </c>
      <c r="D1404" s="1433">
        <v>119</v>
      </c>
      <c r="E1404" s="1433">
        <v>42</v>
      </c>
      <c r="F1404" s="1433">
        <v>38</v>
      </c>
      <c r="G1404" s="1433">
        <v>39</v>
      </c>
      <c r="H1404" s="1433">
        <v>38</v>
      </c>
      <c r="I1404" s="1433">
        <v>39</v>
      </c>
      <c r="J1404" s="1433">
        <v>49</v>
      </c>
      <c r="K1404" s="1433">
        <v>52</v>
      </c>
      <c r="L1404" s="1433">
        <v>59</v>
      </c>
      <c r="M1404" s="1433">
        <v>59</v>
      </c>
      <c r="N1404" s="1433">
        <v>42</v>
      </c>
      <c r="O1404" s="1433">
        <v>51</v>
      </c>
      <c r="P1404" s="1433">
        <v>53</v>
      </c>
      <c r="Q1404" s="1433">
        <v>40</v>
      </c>
      <c r="R1404" s="1433">
        <v>43</v>
      </c>
      <c r="S1404" s="1433">
        <v>42</v>
      </c>
      <c r="T1404" s="1433">
        <v>36</v>
      </c>
      <c r="U1404" s="1433">
        <v>39</v>
      </c>
      <c r="V1404" s="1438">
        <v>48</v>
      </c>
    </row>
    <row r="1405" spans="1:22" ht="15" x14ac:dyDescent="0.25">
      <c r="A1405" s="1298" t="s">
        <v>709</v>
      </c>
      <c r="B1405" s="1290" t="s">
        <v>920</v>
      </c>
      <c r="C1405" s="1290" t="s">
        <v>36</v>
      </c>
      <c r="D1405" s="1433">
        <v>5</v>
      </c>
      <c r="E1405" s="1433">
        <v>7</v>
      </c>
      <c r="F1405" s="1433">
        <v>6</v>
      </c>
      <c r="G1405" s="1433">
        <v>8</v>
      </c>
      <c r="H1405" s="1433">
        <v>8</v>
      </c>
      <c r="I1405" s="1433">
        <v>7</v>
      </c>
      <c r="J1405" s="1433">
        <v>6</v>
      </c>
      <c r="K1405" s="1433">
        <v>6</v>
      </c>
      <c r="L1405" s="1433">
        <v>5</v>
      </c>
      <c r="M1405" s="1433">
        <v>4</v>
      </c>
      <c r="N1405" s="1433">
        <v>4</v>
      </c>
      <c r="O1405" s="1433">
        <v>2</v>
      </c>
      <c r="P1405" s="1433">
        <v>5</v>
      </c>
      <c r="Q1405" s="1433">
        <v>5</v>
      </c>
      <c r="R1405" s="1433">
        <v>4</v>
      </c>
      <c r="S1405" s="1433">
        <v>5</v>
      </c>
      <c r="T1405" s="1433">
        <v>5</v>
      </c>
      <c r="U1405" s="1433">
        <v>4</v>
      </c>
      <c r="V1405" s="1438">
        <v>5</v>
      </c>
    </row>
    <row r="1406" spans="1:22" ht="15" x14ac:dyDescent="0.25">
      <c r="A1406" s="1298" t="s">
        <v>709</v>
      </c>
      <c r="B1406" s="1290" t="s">
        <v>920</v>
      </c>
      <c r="C1406" s="1290" t="s">
        <v>37</v>
      </c>
      <c r="D1406" s="1433">
        <v>8</v>
      </c>
      <c r="E1406" s="1433">
        <v>8</v>
      </c>
      <c r="F1406" s="1433">
        <v>8</v>
      </c>
      <c r="G1406" s="1433">
        <v>10</v>
      </c>
      <c r="H1406" s="1433">
        <v>10</v>
      </c>
      <c r="I1406" s="1433">
        <v>10</v>
      </c>
      <c r="J1406" s="1433">
        <v>8</v>
      </c>
      <c r="K1406" s="1433">
        <v>8</v>
      </c>
      <c r="L1406" s="1433">
        <v>8</v>
      </c>
      <c r="M1406" s="1433">
        <v>8</v>
      </c>
      <c r="N1406" s="1433">
        <v>8</v>
      </c>
      <c r="O1406" s="1433">
        <v>10</v>
      </c>
      <c r="P1406" s="1433">
        <v>12</v>
      </c>
      <c r="Q1406" s="1433">
        <v>12</v>
      </c>
      <c r="R1406" s="1433">
        <v>12</v>
      </c>
      <c r="S1406" s="1433">
        <v>10</v>
      </c>
      <c r="T1406" s="1433">
        <v>9</v>
      </c>
      <c r="U1406" s="1433">
        <v>9</v>
      </c>
      <c r="V1406" s="1438">
        <v>7</v>
      </c>
    </row>
    <row r="1407" spans="1:22" ht="15" x14ac:dyDescent="0.25">
      <c r="A1407" s="1298" t="s">
        <v>709</v>
      </c>
      <c r="B1407" s="1290" t="s">
        <v>920</v>
      </c>
      <c r="C1407" s="1290" t="s">
        <v>38</v>
      </c>
      <c r="D1407" s="1433">
        <v>4</v>
      </c>
      <c r="E1407" s="1433">
        <v>4</v>
      </c>
      <c r="F1407" s="1433">
        <v>4</v>
      </c>
      <c r="G1407" s="1433">
        <v>5</v>
      </c>
      <c r="H1407" s="1433">
        <v>5</v>
      </c>
      <c r="I1407" s="1433">
        <v>5</v>
      </c>
      <c r="J1407" s="1433">
        <v>4</v>
      </c>
      <c r="K1407" s="1433">
        <v>4</v>
      </c>
      <c r="L1407" s="1433">
        <v>4</v>
      </c>
      <c r="M1407" s="1433">
        <v>4</v>
      </c>
      <c r="N1407" s="1433">
        <v>4</v>
      </c>
      <c r="O1407" s="1433">
        <v>4</v>
      </c>
      <c r="P1407" s="1433">
        <v>2</v>
      </c>
      <c r="Q1407" s="1433">
        <v>2</v>
      </c>
      <c r="R1407" s="1433">
        <v>2</v>
      </c>
      <c r="S1407" s="1433">
        <v>2</v>
      </c>
      <c r="T1407" s="1433">
        <v>2</v>
      </c>
      <c r="U1407" s="1433">
        <v>2</v>
      </c>
      <c r="V1407" s="1438">
        <v>3</v>
      </c>
    </row>
    <row r="1408" spans="1:22" ht="15" x14ac:dyDescent="0.25">
      <c r="A1408" s="1298" t="s">
        <v>709</v>
      </c>
      <c r="B1408" s="1290" t="s">
        <v>920</v>
      </c>
      <c r="C1408" s="1290" t="s">
        <v>39</v>
      </c>
      <c r="D1408" s="1433">
        <v>1</v>
      </c>
      <c r="E1408" s="1433">
        <v>1</v>
      </c>
      <c r="F1408" s="1433">
        <v>1</v>
      </c>
      <c r="G1408" s="1433">
        <v>2</v>
      </c>
      <c r="H1408" s="1433">
        <v>2</v>
      </c>
      <c r="I1408" s="1433">
        <v>2</v>
      </c>
      <c r="J1408" s="1433">
        <v>2</v>
      </c>
      <c r="K1408" s="1433">
        <v>2</v>
      </c>
      <c r="L1408" s="1433">
        <v>2</v>
      </c>
      <c r="M1408" s="1433">
        <v>2</v>
      </c>
      <c r="N1408" s="1433">
        <v>2</v>
      </c>
      <c r="O1408" s="1433">
        <v>3</v>
      </c>
      <c r="P1408" s="1433">
        <v>3</v>
      </c>
      <c r="Q1408" s="1433">
        <v>3</v>
      </c>
      <c r="R1408" s="1433">
        <v>3</v>
      </c>
      <c r="S1408" s="1433">
        <v>3</v>
      </c>
      <c r="T1408" s="1433">
        <v>3</v>
      </c>
      <c r="U1408" s="1433">
        <v>3</v>
      </c>
      <c r="V1408" s="1438">
        <v>2</v>
      </c>
    </row>
    <row r="1409" spans="1:22" ht="15" x14ac:dyDescent="0.25">
      <c r="A1409" s="1298" t="s">
        <v>709</v>
      </c>
      <c r="B1409" s="1290" t="s">
        <v>920</v>
      </c>
      <c r="C1409" s="1290" t="s">
        <v>59</v>
      </c>
      <c r="D1409" s="1433">
        <v>137</v>
      </c>
      <c r="E1409" s="1433">
        <v>134</v>
      </c>
      <c r="F1409" s="1433">
        <v>135</v>
      </c>
      <c r="G1409" s="1433">
        <v>162</v>
      </c>
      <c r="H1409" s="1433">
        <v>165</v>
      </c>
      <c r="I1409" s="1433">
        <v>169</v>
      </c>
      <c r="J1409" s="1433">
        <v>184</v>
      </c>
      <c r="K1409" s="1433">
        <v>190</v>
      </c>
      <c r="L1409" s="1433">
        <v>200</v>
      </c>
      <c r="M1409" s="1433">
        <v>205</v>
      </c>
      <c r="N1409" s="1433">
        <v>204</v>
      </c>
      <c r="O1409" s="1433">
        <v>214</v>
      </c>
      <c r="P1409" s="1433">
        <v>218</v>
      </c>
      <c r="Q1409" s="1433">
        <v>209</v>
      </c>
      <c r="R1409" s="1433">
        <v>216</v>
      </c>
      <c r="S1409" s="1433">
        <v>218</v>
      </c>
      <c r="T1409" s="1433">
        <v>211</v>
      </c>
      <c r="U1409" s="1433">
        <v>208</v>
      </c>
      <c r="V1409" s="1438">
        <v>219</v>
      </c>
    </row>
    <row r="1410" spans="1:22" ht="15" x14ac:dyDescent="0.25">
      <c r="A1410" s="1298" t="s">
        <v>709</v>
      </c>
      <c r="B1410" s="1290" t="s">
        <v>920</v>
      </c>
      <c r="C1410" s="1290" t="s">
        <v>754</v>
      </c>
      <c r="D1410" s="1433">
        <v>137</v>
      </c>
      <c r="E1410" s="1433">
        <v>62</v>
      </c>
      <c r="F1410" s="1433">
        <v>57</v>
      </c>
      <c r="G1410" s="1433">
        <v>64</v>
      </c>
      <c r="H1410" s="1433">
        <v>63</v>
      </c>
      <c r="I1410" s="1433">
        <v>63</v>
      </c>
      <c r="J1410" s="1433">
        <v>69</v>
      </c>
      <c r="K1410" s="1433">
        <v>72</v>
      </c>
      <c r="L1410" s="1433">
        <v>78</v>
      </c>
      <c r="M1410" s="1433">
        <v>77</v>
      </c>
      <c r="N1410" s="1433">
        <v>60</v>
      </c>
      <c r="O1410" s="1433">
        <v>70</v>
      </c>
      <c r="P1410" s="1433">
        <v>75</v>
      </c>
      <c r="Q1410" s="1433">
        <v>62</v>
      </c>
      <c r="R1410" s="1433">
        <v>64</v>
      </c>
      <c r="S1410" s="1433">
        <v>62</v>
      </c>
      <c r="T1410" s="1433">
        <v>55</v>
      </c>
      <c r="U1410" s="1433">
        <v>57</v>
      </c>
      <c r="V1410" s="1438">
        <v>65</v>
      </c>
    </row>
    <row r="1411" spans="1:22" ht="15" x14ac:dyDescent="0.25">
      <c r="A1411" s="1298" t="s">
        <v>709</v>
      </c>
      <c r="B1411" s="1290" t="s">
        <v>921</v>
      </c>
      <c r="C1411" s="1290" t="s">
        <v>49</v>
      </c>
      <c r="D1411" s="1433">
        <v>0</v>
      </c>
      <c r="E1411" s="1433">
        <v>0</v>
      </c>
      <c r="F1411" s="1433">
        <v>0</v>
      </c>
      <c r="G1411" s="1433">
        <v>0</v>
      </c>
      <c r="H1411" s="1433">
        <v>0</v>
      </c>
      <c r="I1411" s="1433">
        <v>0</v>
      </c>
      <c r="J1411" s="1433">
        <v>0</v>
      </c>
      <c r="K1411" s="1433">
        <v>0</v>
      </c>
      <c r="L1411" s="1433">
        <v>0</v>
      </c>
      <c r="M1411" s="1433">
        <v>0</v>
      </c>
      <c r="N1411" s="1433">
        <v>0</v>
      </c>
      <c r="O1411" s="1433">
        <v>0</v>
      </c>
      <c r="P1411" s="1433">
        <v>0</v>
      </c>
      <c r="Q1411" s="1433">
        <v>0</v>
      </c>
      <c r="R1411" s="1433">
        <v>0</v>
      </c>
      <c r="S1411" s="1433">
        <v>0</v>
      </c>
      <c r="T1411" s="1433">
        <v>172</v>
      </c>
      <c r="U1411" s="1433">
        <v>182</v>
      </c>
      <c r="V1411" s="1438">
        <v>309</v>
      </c>
    </row>
    <row r="1412" spans="1:22" ht="15" x14ac:dyDescent="0.25">
      <c r="A1412" s="1298" t="s">
        <v>709</v>
      </c>
      <c r="B1412" s="1290" t="s">
        <v>921</v>
      </c>
      <c r="C1412" s="1290" t="s">
        <v>35</v>
      </c>
      <c r="D1412" s="1433">
        <v>0</v>
      </c>
      <c r="E1412" s="1433">
        <v>0</v>
      </c>
      <c r="F1412" s="1433">
        <v>0</v>
      </c>
      <c r="G1412" s="1433">
        <v>0</v>
      </c>
      <c r="H1412" s="1433">
        <v>0</v>
      </c>
      <c r="I1412" s="1433">
        <v>0</v>
      </c>
      <c r="J1412" s="1433">
        <v>0</v>
      </c>
      <c r="K1412" s="1433">
        <v>1</v>
      </c>
      <c r="L1412" s="1433">
        <v>6</v>
      </c>
      <c r="M1412" s="1433">
        <v>6</v>
      </c>
      <c r="N1412" s="1433">
        <v>0</v>
      </c>
      <c r="O1412" s="1433">
        <v>0</v>
      </c>
      <c r="P1412" s="1433">
        <v>0</v>
      </c>
      <c r="Q1412" s="1433">
        <v>0</v>
      </c>
      <c r="R1412" s="1433">
        <v>0</v>
      </c>
      <c r="S1412" s="1433">
        <v>0</v>
      </c>
      <c r="T1412" s="1433">
        <v>37</v>
      </c>
      <c r="U1412" s="1433">
        <v>66</v>
      </c>
      <c r="V1412" s="1438">
        <v>166</v>
      </c>
    </row>
    <row r="1413" spans="1:22" ht="15" x14ac:dyDescent="0.25">
      <c r="A1413" s="1298" t="s">
        <v>709</v>
      </c>
      <c r="B1413" s="1290" t="s">
        <v>921</v>
      </c>
      <c r="C1413" s="1290" t="s">
        <v>36</v>
      </c>
      <c r="D1413" s="1433">
        <v>0</v>
      </c>
      <c r="E1413" s="1433">
        <v>0</v>
      </c>
      <c r="F1413" s="1433">
        <v>0</v>
      </c>
      <c r="G1413" s="1433">
        <v>0</v>
      </c>
      <c r="H1413" s="1433">
        <v>0</v>
      </c>
      <c r="I1413" s="1433">
        <v>0</v>
      </c>
      <c r="J1413" s="1433">
        <v>0</v>
      </c>
      <c r="K1413" s="1433">
        <v>0</v>
      </c>
      <c r="L1413" s="1433">
        <v>0</v>
      </c>
      <c r="M1413" s="1433">
        <v>0</v>
      </c>
      <c r="N1413" s="1433">
        <v>0</v>
      </c>
      <c r="O1413" s="1433">
        <v>0</v>
      </c>
      <c r="P1413" s="1433">
        <v>0</v>
      </c>
      <c r="Q1413" s="1433">
        <v>0</v>
      </c>
      <c r="R1413" s="1433">
        <v>0</v>
      </c>
      <c r="S1413" s="1433">
        <v>0</v>
      </c>
      <c r="T1413" s="1433">
        <v>7</v>
      </c>
      <c r="U1413" s="1433">
        <v>18</v>
      </c>
      <c r="V1413" s="1438">
        <v>33</v>
      </c>
    </row>
    <row r="1414" spans="1:22" ht="15" x14ac:dyDescent="0.25">
      <c r="A1414" s="1298" t="s">
        <v>709</v>
      </c>
      <c r="B1414" s="1290" t="s">
        <v>921</v>
      </c>
      <c r="C1414" s="1290" t="s">
        <v>37</v>
      </c>
      <c r="D1414" s="1433">
        <v>0</v>
      </c>
      <c r="E1414" s="1433">
        <v>0</v>
      </c>
      <c r="F1414" s="1433">
        <v>0</v>
      </c>
      <c r="G1414" s="1433">
        <v>0</v>
      </c>
      <c r="H1414" s="1433">
        <v>0</v>
      </c>
      <c r="I1414" s="1433">
        <v>0</v>
      </c>
      <c r="J1414" s="1433">
        <v>0</v>
      </c>
      <c r="K1414" s="1433">
        <v>2</v>
      </c>
      <c r="L1414" s="1433">
        <v>3</v>
      </c>
      <c r="M1414" s="1433">
        <v>3</v>
      </c>
      <c r="N1414" s="1433">
        <v>0</v>
      </c>
      <c r="O1414" s="1433">
        <v>0</v>
      </c>
      <c r="P1414" s="1433">
        <v>0</v>
      </c>
      <c r="Q1414" s="1433">
        <v>0</v>
      </c>
      <c r="R1414" s="1433">
        <v>0</v>
      </c>
      <c r="S1414" s="1433">
        <v>0</v>
      </c>
      <c r="T1414" s="1433">
        <v>5</v>
      </c>
      <c r="U1414" s="1433">
        <v>7</v>
      </c>
      <c r="V1414" s="1438">
        <v>15</v>
      </c>
    </row>
    <row r="1415" spans="1:22" ht="15" x14ac:dyDescent="0.25">
      <c r="A1415" s="1298" t="s">
        <v>709</v>
      </c>
      <c r="B1415" s="1290" t="s">
        <v>921</v>
      </c>
      <c r="C1415" s="1290" t="s">
        <v>38</v>
      </c>
      <c r="D1415" s="1433">
        <v>0</v>
      </c>
      <c r="E1415" s="1433">
        <v>0</v>
      </c>
      <c r="F1415" s="1433">
        <v>0</v>
      </c>
      <c r="G1415" s="1433">
        <v>0</v>
      </c>
      <c r="H1415" s="1433">
        <v>0</v>
      </c>
      <c r="I1415" s="1433">
        <v>0</v>
      </c>
      <c r="J1415" s="1433">
        <v>0</v>
      </c>
      <c r="K1415" s="1433">
        <v>1</v>
      </c>
      <c r="L1415" s="1433">
        <v>1</v>
      </c>
      <c r="M1415" s="1433">
        <v>1</v>
      </c>
      <c r="N1415" s="1433">
        <v>0</v>
      </c>
      <c r="O1415" s="1433">
        <v>0</v>
      </c>
      <c r="P1415" s="1433">
        <v>0</v>
      </c>
      <c r="Q1415" s="1433">
        <v>0</v>
      </c>
      <c r="R1415" s="1433">
        <v>0</v>
      </c>
      <c r="S1415" s="1433">
        <v>0</v>
      </c>
      <c r="T1415" s="1433">
        <v>3</v>
      </c>
      <c r="U1415" s="1433">
        <v>4</v>
      </c>
      <c r="V1415" s="1438">
        <v>9</v>
      </c>
    </row>
    <row r="1416" spans="1:22" ht="15" x14ac:dyDescent="0.25">
      <c r="A1416" s="1298" t="s">
        <v>709</v>
      </c>
      <c r="B1416" s="1290" t="s">
        <v>921</v>
      </c>
      <c r="C1416" s="1290" t="s">
        <v>39</v>
      </c>
      <c r="D1416" s="1433">
        <v>0</v>
      </c>
      <c r="E1416" s="1433">
        <v>0</v>
      </c>
      <c r="F1416" s="1433">
        <v>0</v>
      </c>
      <c r="G1416" s="1433">
        <v>0</v>
      </c>
      <c r="H1416" s="1433">
        <v>0</v>
      </c>
      <c r="I1416" s="1433">
        <v>0</v>
      </c>
      <c r="J1416" s="1433">
        <v>0</v>
      </c>
      <c r="K1416" s="1433">
        <v>0</v>
      </c>
      <c r="L1416" s="1433">
        <v>0</v>
      </c>
      <c r="M1416" s="1433">
        <v>0</v>
      </c>
      <c r="N1416" s="1433">
        <v>0</v>
      </c>
      <c r="O1416" s="1433">
        <v>0</v>
      </c>
      <c r="P1416" s="1433">
        <v>0</v>
      </c>
      <c r="Q1416" s="1433">
        <v>0</v>
      </c>
      <c r="R1416" s="1433">
        <v>0</v>
      </c>
      <c r="S1416" s="1433">
        <v>0</v>
      </c>
      <c r="T1416" s="1433">
        <v>0</v>
      </c>
      <c r="U1416" s="1433">
        <v>2</v>
      </c>
      <c r="V1416" s="1438">
        <v>3</v>
      </c>
    </row>
    <row r="1417" spans="1:22" ht="15" x14ac:dyDescent="0.25">
      <c r="A1417" s="1298" t="s">
        <v>709</v>
      </c>
      <c r="B1417" s="1290" t="s">
        <v>921</v>
      </c>
      <c r="C1417" s="1290" t="s">
        <v>40</v>
      </c>
      <c r="D1417" s="1433">
        <v>0</v>
      </c>
      <c r="E1417" s="1433">
        <v>0</v>
      </c>
      <c r="F1417" s="1433">
        <v>0</v>
      </c>
      <c r="G1417" s="1433">
        <v>0</v>
      </c>
      <c r="H1417" s="1433">
        <v>0</v>
      </c>
      <c r="I1417" s="1433">
        <v>0</v>
      </c>
      <c r="J1417" s="1433">
        <v>0</v>
      </c>
      <c r="K1417" s="1433">
        <v>1</v>
      </c>
      <c r="L1417" s="1433">
        <v>1</v>
      </c>
      <c r="M1417" s="1433">
        <v>1</v>
      </c>
      <c r="N1417" s="1433">
        <v>0</v>
      </c>
      <c r="O1417" s="1433">
        <v>0</v>
      </c>
      <c r="P1417" s="1433">
        <v>0</v>
      </c>
      <c r="Q1417" s="1433">
        <v>0</v>
      </c>
      <c r="R1417" s="1433">
        <v>0</v>
      </c>
      <c r="S1417" s="1433">
        <v>0</v>
      </c>
      <c r="T1417" s="1433">
        <v>0</v>
      </c>
      <c r="U1417" s="1433">
        <v>0</v>
      </c>
      <c r="V1417" s="1438">
        <v>0</v>
      </c>
    </row>
    <row r="1418" spans="1:22" ht="15" x14ac:dyDescent="0.25">
      <c r="A1418" s="1298" t="s">
        <v>709</v>
      </c>
      <c r="B1418" s="1290" t="s">
        <v>921</v>
      </c>
      <c r="C1418" s="1290" t="s">
        <v>59</v>
      </c>
      <c r="D1418" s="1433">
        <v>0</v>
      </c>
      <c r="E1418" s="1433">
        <v>0</v>
      </c>
      <c r="F1418" s="1433">
        <v>0</v>
      </c>
      <c r="G1418" s="1433">
        <v>0</v>
      </c>
      <c r="H1418" s="1433">
        <v>0</v>
      </c>
      <c r="I1418" s="1433">
        <v>0</v>
      </c>
      <c r="J1418" s="1433">
        <v>0</v>
      </c>
      <c r="K1418" s="1433">
        <v>5</v>
      </c>
      <c r="L1418" s="1433">
        <v>11</v>
      </c>
      <c r="M1418" s="1433">
        <v>11</v>
      </c>
      <c r="N1418" s="1433">
        <v>0</v>
      </c>
      <c r="O1418" s="1433">
        <v>0</v>
      </c>
      <c r="P1418" s="1433">
        <v>0</v>
      </c>
      <c r="Q1418" s="1433">
        <v>0</v>
      </c>
      <c r="R1418" s="1433">
        <v>0</v>
      </c>
      <c r="S1418" s="1433">
        <v>0</v>
      </c>
      <c r="T1418" s="1433">
        <v>224</v>
      </c>
      <c r="U1418" s="1433">
        <v>279</v>
      </c>
      <c r="V1418" s="1438">
        <v>535</v>
      </c>
    </row>
    <row r="1419" spans="1:22" ht="15" x14ac:dyDescent="0.25">
      <c r="A1419" s="1298" t="s">
        <v>709</v>
      </c>
      <c r="B1419" s="1290" t="s">
        <v>921</v>
      </c>
      <c r="C1419" s="1290" t="s">
        <v>754</v>
      </c>
      <c r="D1419" s="1433">
        <v>0</v>
      </c>
      <c r="E1419" s="1433">
        <v>0</v>
      </c>
      <c r="F1419" s="1433">
        <v>0</v>
      </c>
      <c r="G1419" s="1433">
        <v>0</v>
      </c>
      <c r="H1419" s="1433">
        <v>0</v>
      </c>
      <c r="I1419" s="1433">
        <v>0</v>
      </c>
      <c r="J1419" s="1433">
        <v>0</v>
      </c>
      <c r="K1419" s="1433">
        <v>5</v>
      </c>
      <c r="L1419" s="1433">
        <v>11</v>
      </c>
      <c r="M1419" s="1433">
        <v>11</v>
      </c>
      <c r="N1419" s="1433">
        <v>0</v>
      </c>
      <c r="O1419" s="1433">
        <v>0</v>
      </c>
      <c r="P1419" s="1433">
        <v>0</v>
      </c>
      <c r="Q1419" s="1433">
        <v>0</v>
      </c>
      <c r="R1419" s="1433">
        <v>0</v>
      </c>
      <c r="S1419" s="1433">
        <v>0</v>
      </c>
      <c r="T1419" s="1433">
        <v>52</v>
      </c>
      <c r="U1419" s="1433">
        <v>97</v>
      </c>
      <c r="V1419" s="1438">
        <v>226</v>
      </c>
    </row>
    <row r="1420" spans="1:22" ht="15" x14ac:dyDescent="0.25">
      <c r="A1420" s="1298" t="s">
        <v>709</v>
      </c>
      <c r="B1420" s="1290" t="s">
        <v>922</v>
      </c>
      <c r="C1420" s="1290" t="s">
        <v>49</v>
      </c>
      <c r="D1420" s="1433">
        <v>0</v>
      </c>
      <c r="E1420" s="1433">
        <v>85</v>
      </c>
      <c r="F1420" s="1433">
        <v>109</v>
      </c>
      <c r="G1420" s="1433">
        <v>139</v>
      </c>
      <c r="H1420" s="1433">
        <v>167</v>
      </c>
      <c r="I1420" s="1433">
        <v>197</v>
      </c>
      <c r="J1420" s="1433">
        <v>223</v>
      </c>
      <c r="K1420" s="1433">
        <v>250</v>
      </c>
      <c r="L1420" s="1433">
        <v>267</v>
      </c>
      <c r="M1420" s="1433">
        <v>317</v>
      </c>
      <c r="N1420" s="1433">
        <v>303</v>
      </c>
      <c r="O1420" s="1433">
        <v>322</v>
      </c>
      <c r="P1420" s="1433">
        <v>350</v>
      </c>
      <c r="Q1420" s="1433">
        <v>375</v>
      </c>
      <c r="R1420" s="1433">
        <v>398</v>
      </c>
      <c r="S1420" s="1433">
        <v>413</v>
      </c>
      <c r="T1420" s="1433">
        <v>410</v>
      </c>
      <c r="U1420" s="1433">
        <v>406</v>
      </c>
      <c r="V1420" s="1438">
        <v>397</v>
      </c>
    </row>
    <row r="1421" spans="1:22" ht="15" x14ac:dyDescent="0.25">
      <c r="A1421" s="1298" t="s">
        <v>709</v>
      </c>
      <c r="B1421" s="1290" t="s">
        <v>922</v>
      </c>
      <c r="C1421" s="1290" t="s">
        <v>35</v>
      </c>
      <c r="D1421" s="1433">
        <v>313</v>
      </c>
      <c r="E1421" s="1433">
        <v>231</v>
      </c>
      <c r="F1421" s="1433">
        <v>238</v>
      </c>
      <c r="G1421" s="1433">
        <v>151</v>
      </c>
      <c r="H1421" s="1433">
        <v>143</v>
      </c>
      <c r="I1421" s="1433">
        <v>157</v>
      </c>
      <c r="J1421" s="1433">
        <v>164</v>
      </c>
      <c r="K1421" s="1433">
        <v>152</v>
      </c>
      <c r="L1421" s="1433">
        <v>168</v>
      </c>
      <c r="M1421" s="1433">
        <v>147</v>
      </c>
      <c r="N1421" s="1433">
        <v>134</v>
      </c>
      <c r="O1421" s="1433">
        <v>139</v>
      </c>
      <c r="P1421" s="1433">
        <v>111</v>
      </c>
      <c r="Q1421" s="1433">
        <v>74</v>
      </c>
      <c r="R1421" s="1433">
        <v>62</v>
      </c>
      <c r="S1421" s="1433">
        <v>43</v>
      </c>
      <c r="T1421" s="1433">
        <v>48</v>
      </c>
      <c r="U1421" s="1433">
        <v>61</v>
      </c>
      <c r="V1421" s="1438">
        <v>66</v>
      </c>
    </row>
    <row r="1422" spans="1:22" ht="15" x14ac:dyDescent="0.25">
      <c r="A1422" s="1298" t="s">
        <v>709</v>
      </c>
      <c r="B1422" s="1290" t="s">
        <v>922</v>
      </c>
      <c r="C1422" s="1290" t="s">
        <v>36</v>
      </c>
      <c r="D1422" s="1433">
        <v>8</v>
      </c>
      <c r="E1422" s="1433">
        <v>6</v>
      </c>
      <c r="F1422" s="1433">
        <v>6</v>
      </c>
      <c r="G1422" s="1433">
        <v>6</v>
      </c>
      <c r="H1422" s="1433">
        <v>5</v>
      </c>
      <c r="I1422" s="1433">
        <v>11</v>
      </c>
      <c r="J1422" s="1433">
        <v>13</v>
      </c>
      <c r="K1422" s="1433">
        <v>13</v>
      </c>
      <c r="L1422" s="1433">
        <v>7</v>
      </c>
      <c r="M1422" s="1433">
        <v>10</v>
      </c>
      <c r="N1422" s="1433">
        <v>12</v>
      </c>
      <c r="O1422" s="1433">
        <v>14</v>
      </c>
      <c r="P1422" s="1433">
        <v>12</v>
      </c>
      <c r="Q1422" s="1433">
        <v>10</v>
      </c>
      <c r="R1422" s="1433">
        <v>11</v>
      </c>
      <c r="S1422" s="1433">
        <v>12</v>
      </c>
      <c r="T1422" s="1433">
        <v>11</v>
      </c>
      <c r="U1422" s="1433">
        <v>12</v>
      </c>
      <c r="V1422" s="1438">
        <v>10</v>
      </c>
    </row>
    <row r="1423" spans="1:22" ht="15" x14ac:dyDescent="0.25">
      <c r="A1423" s="1298" t="s">
        <v>709</v>
      </c>
      <c r="B1423" s="1290" t="s">
        <v>922</v>
      </c>
      <c r="C1423" s="1290" t="s">
        <v>37</v>
      </c>
      <c r="D1423" s="1433">
        <v>29</v>
      </c>
      <c r="E1423" s="1433">
        <v>35</v>
      </c>
      <c r="F1423" s="1433">
        <v>40</v>
      </c>
      <c r="G1423" s="1433">
        <v>30</v>
      </c>
      <c r="H1423" s="1433">
        <v>30</v>
      </c>
      <c r="I1423" s="1433">
        <v>27</v>
      </c>
      <c r="J1423" s="1433">
        <v>20</v>
      </c>
      <c r="K1423" s="1433">
        <v>20</v>
      </c>
      <c r="L1423" s="1433">
        <v>23</v>
      </c>
      <c r="M1423" s="1433">
        <v>8</v>
      </c>
      <c r="N1423" s="1433">
        <v>11</v>
      </c>
      <c r="O1423" s="1433">
        <v>11</v>
      </c>
      <c r="P1423" s="1433">
        <v>15</v>
      </c>
      <c r="Q1423" s="1433">
        <v>17</v>
      </c>
      <c r="R1423" s="1433">
        <v>18</v>
      </c>
      <c r="S1423" s="1433">
        <v>10</v>
      </c>
      <c r="T1423" s="1433">
        <v>9</v>
      </c>
      <c r="U1423" s="1433">
        <v>10</v>
      </c>
      <c r="V1423" s="1438">
        <v>12</v>
      </c>
    </row>
    <row r="1424" spans="1:22" ht="15" x14ac:dyDescent="0.25">
      <c r="A1424" s="1298" t="s">
        <v>709</v>
      </c>
      <c r="B1424" s="1290" t="s">
        <v>922</v>
      </c>
      <c r="C1424" s="1290" t="s">
        <v>38</v>
      </c>
      <c r="D1424" s="1433">
        <v>10</v>
      </c>
      <c r="E1424" s="1433">
        <v>12</v>
      </c>
      <c r="F1424" s="1433">
        <v>13</v>
      </c>
      <c r="G1424" s="1433">
        <v>10</v>
      </c>
      <c r="H1424" s="1433">
        <v>10</v>
      </c>
      <c r="I1424" s="1433">
        <v>9</v>
      </c>
      <c r="J1424" s="1433">
        <v>8</v>
      </c>
      <c r="K1424" s="1433">
        <v>8</v>
      </c>
      <c r="L1424" s="1433">
        <v>8</v>
      </c>
      <c r="M1424" s="1433">
        <v>11</v>
      </c>
      <c r="N1424" s="1433">
        <v>11</v>
      </c>
      <c r="O1424" s="1433">
        <v>11</v>
      </c>
      <c r="P1424" s="1433">
        <v>8</v>
      </c>
      <c r="Q1424" s="1433">
        <v>8</v>
      </c>
      <c r="R1424" s="1433">
        <v>7</v>
      </c>
      <c r="S1424" s="1433">
        <v>7</v>
      </c>
      <c r="T1424" s="1433">
        <v>8</v>
      </c>
      <c r="U1424" s="1433">
        <v>8</v>
      </c>
      <c r="V1424" s="1438">
        <v>4</v>
      </c>
    </row>
    <row r="1425" spans="1:22" ht="15" x14ac:dyDescent="0.25">
      <c r="A1425" s="1298" t="s">
        <v>709</v>
      </c>
      <c r="B1425" s="1290" t="s">
        <v>922</v>
      </c>
      <c r="C1425" s="1290" t="s">
        <v>39</v>
      </c>
      <c r="D1425" s="1433">
        <v>2</v>
      </c>
      <c r="E1425" s="1433">
        <v>3</v>
      </c>
      <c r="F1425" s="1433">
        <v>3</v>
      </c>
      <c r="G1425" s="1433">
        <v>3</v>
      </c>
      <c r="H1425" s="1433">
        <v>3</v>
      </c>
      <c r="I1425" s="1433">
        <v>3</v>
      </c>
      <c r="J1425" s="1433">
        <v>3</v>
      </c>
      <c r="K1425" s="1433">
        <v>3</v>
      </c>
      <c r="L1425" s="1433">
        <v>3</v>
      </c>
      <c r="M1425" s="1433">
        <v>3</v>
      </c>
      <c r="N1425" s="1433">
        <v>2</v>
      </c>
      <c r="O1425" s="1433">
        <v>2</v>
      </c>
      <c r="P1425" s="1433">
        <v>1</v>
      </c>
      <c r="Q1425" s="1433">
        <v>1</v>
      </c>
      <c r="R1425" s="1433">
        <v>1</v>
      </c>
      <c r="S1425" s="1433">
        <v>1</v>
      </c>
      <c r="T1425" s="1433">
        <v>1</v>
      </c>
      <c r="U1425" s="1433">
        <v>1</v>
      </c>
      <c r="V1425" s="1438">
        <v>2</v>
      </c>
    </row>
    <row r="1426" spans="1:22" ht="15" x14ac:dyDescent="0.25">
      <c r="A1426" s="1298" t="s">
        <v>709</v>
      </c>
      <c r="B1426" s="1290" t="s">
        <v>922</v>
      </c>
      <c r="C1426" s="1290" t="s">
        <v>40</v>
      </c>
      <c r="D1426" s="1433">
        <v>3</v>
      </c>
      <c r="E1426" s="1433">
        <v>3</v>
      </c>
      <c r="F1426" s="1433">
        <v>3</v>
      </c>
      <c r="G1426" s="1433">
        <v>2</v>
      </c>
      <c r="H1426" s="1433">
        <v>2</v>
      </c>
      <c r="I1426" s="1433">
        <v>2</v>
      </c>
      <c r="J1426" s="1433">
        <v>1</v>
      </c>
      <c r="K1426" s="1433">
        <v>1</v>
      </c>
      <c r="L1426" s="1433">
        <v>1</v>
      </c>
      <c r="M1426" s="1433">
        <v>1</v>
      </c>
      <c r="N1426" s="1433">
        <v>2</v>
      </c>
      <c r="O1426" s="1433">
        <v>2</v>
      </c>
      <c r="P1426" s="1433">
        <v>2</v>
      </c>
      <c r="Q1426" s="1433">
        <v>2</v>
      </c>
      <c r="R1426" s="1433">
        <v>2</v>
      </c>
      <c r="S1426" s="1433">
        <v>3</v>
      </c>
      <c r="T1426" s="1433">
        <v>3</v>
      </c>
      <c r="U1426" s="1433">
        <v>3</v>
      </c>
      <c r="V1426" s="1438">
        <v>2</v>
      </c>
    </row>
    <row r="1427" spans="1:22" ht="15" x14ac:dyDescent="0.25">
      <c r="A1427" s="1298" t="s">
        <v>709</v>
      </c>
      <c r="B1427" s="1290" t="s">
        <v>922</v>
      </c>
      <c r="C1427" s="1290" t="s">
        <v>59</v>
      </c>
      <c r="D1427" s="1433">
        <v>365</v>
      </c>
      <c r="E1427" s="1433">
        <v>375</v>
      </c>
      <c r="F1427" s="1433">
        <v>412</v>
      </c>
      <c r="G1427" s="1433">
        <v>341</v>
      </c>
      <c r="H1427" s="1433">
        <v>360</v>
      </c>
      <c r="I1427" s="1433">
        <v>406</v>
      </c>
      <c r="J1427" s="1433">
        <v>432</v>
      </c>
      <c r="K1427" s="1433">
        <v>447</v>
      </c>
      <c r="L1427" s="1433">
        <v>477</v>
      </c>
      <c r="M1427" s="1433">
        <v>497</v>
      </c>
      <c r="N1427" s="1433">
        <v>475</v>
      </c>
      <c r="O1427" s="1433">
        <v>501</v>
      </c>
      <c r="P1427" s="1433">
        <v>499</v>
      </c>
      <c r="Q1427" s="1433">
        <v>487</v>
      </c>
      <c r="R1427" s="1433">
        <v>499</v>
      </c>
      <c r="S1427" s="1433">
        <v>489</v>
      </c>
      <c r="T1427" s="1433">
        <v>490</v>
      </c>
      <c r="U1427" s="1433">
        <v>501</v>
      </c>
      <c r="V1427" s="1438">
        <v>493</v>
      </c>
    </row>
    <row r="1428" spans="1:22" ht="15" x14ac:dyDescent="0.25">
      <c r="A1428" s="1298" t="s">
        <v>709</v>
      </c>
      <c r="B1428" s="1290" t="s">
        <v>922</v>
      </c>
      <c r="C1428" s="1290" t="s">
        <v>754</v>
      </c>
      <c r="D1428" s="1433">
        <v>365</v>
      </c>
      <c r="E1428" s="1433">
        <v>290</v>
      </c>
      <c r="F1428" s="1433">
        <v>303</v>
      </c>
      <c r="G1428" s="1433">
        <v>202</v>
      </c>
      <c r="H1428" s="1433">
        <v>193</v>
      </c>
      <c r="I1428" s="1433">
        <v>209</v>
      </c>
      <c r="J1428" s="1433">
        <v>209</v>
      </c>
      <c r="K1428" s="1433">
        <v>197</v>
      </c>
      <c r="L1428" s="1433">
        <v>210</v>
      </c>
      <c r="M1428" s="1433">
        <v>180</v>
      </c>
      <c r="N1428" s="1433">
        <v>172</v>
      </c>
      <c r="O1428" s="1433">
        <v>179</v>
      </c>
      <c r="P1428" s="1433">
        <v>149</v>
      </c>
      <c r="Q1428" s="1433">
        <v>112</v>
      </c>
      <c r="R1428" s="1433">
        <v>101</v>
      </c>
      <c r="S1428" s="1433">
        <v>76</v>
      </c>
      <c r="T1428" s="1433">
        <v>80</v>
      </c>
      <c r="U1428" s="1433">
        <v>95</v>
      </c>
      <c r="V1428" s="1438">
        <v>96</v>
      </c>
    </row>
    <row r="1429" spans="1:22" ht="15" x14ac:dyDescent="0.25">
      <c r="A1429" s="1298" t="s">
        <v>709</v>
      </c>
      <c r="B1429" s="1290" t="s">
        <v>923</v>
      </c>
      <c r="C1429" s="1290" t="s">
        <v>49</v>
      </c>
      <c r="D1429" s="1433">
        <v>0</v>
      </c>
      <c r="E1429" s="1433">
        <v>22</v>
      </c>
      <c r="F1429" s="1433">
        <v>23</v>
      </c>
      <c r="G1429" s="1433">
        <v>31</v>
      </c>
      <c r="H1429" s="1433">
        <v>29</v>
      </c>
      <c r="I1429" s="1433">
        <v>39</v>
      </c>
      <c r="J1429" s="1433">
        <v>56</v>
      </c>
      <c r="K1429" s="1433">
        <v>53</v>
      </c>
      <c r="L1429" s="1433">
        <v>35</v>
      </c>
      <c r="M1429" s="1433">
        <v>21</v>
      </c>
      <c r="N1429" s="1433">
        <v>25</v>
      </c>
      <c r="O1429" s="1433">
        <v>46</v>
      </c>
      <c r="P1429" s="1433">
        <v>68</v>
      </c>
      <c r="Q1429" s="1433">
        <v>85</v>
      </c>
      <c r="R1429" s="1433">
        <v>103</v>
      </c>
      <c r="S1429" s="1433">
        <v>152</v>
      </c>
      <c r="T1429" s="1433">
        <v>0</v>
      </c>
      <c r="U1429" s="1433">
        <v>0</v>
      </c>
      <c r="V1429" s="1438">
        <v>0</v>
      </c>
    </row>
    <row r="1430" spans="1:22" ht="15" x14ac:dyDescent="0.25">
      <c r="A1430" s="1298" t="s">
        <v>709</v>
      </c>
      <c r="B1430" s="1290" t="s">
        <v>923</v>
      </c>
      <c r="C1430" s="1290" t="s">
        <v>35</v>
      </c>
      <c r="D1430" s="1433">
        <v>59</v>
      </c>
      <c r="E1430" s="1433">
        <v>46</v>
      </c>
      <c r="F1430" s="1433">
        <v>43</v>
      </c>
      <c r="G1430" s="1433">
        <v>44</v>
      </c>
      <c r="H1430" s="1433">
        <v>52</v>
      </c>
      <c r="I1430" s="1433">
        <v>51</v>
      </c>
      <c r="J1430" s="1433">
        <v>54</v>
      </c>
      <c r="K1430" s="1433">
        <v>81</v>
      </c>
      <c r="L1430" s="1433">
        <v>81</v>
      </c>
      <c r="M1430" s="1433">
        <v>84</v>
      </c>
      <c r="N1430" s="1433">
        <v>83</v>
      </c>
      <c r="O1430" s="1433">
        <v>109</v>
      </c>
      <c r="P1430" s="1433">
        <v>95</v>
      </c>
      <c r="Q1430" s="1433">
        <v>78</v>
      </c>
      <c r="R1430" s="1433">
        <v>60</v>
      </c>
      <c r="S1430" s="1433">
        <v>12</v>
      </c>
      <c r="T1430" s="1433">
        <v>0</v>
      </c>
      <c r="U1430" s="1433">
        <v>0</v>
      </c>
      <c r="V1430" s="1438">
        <v>0</v>
      </c>
    </row>
    <row r="1431" spans="1:22" ht="15" x14ac:dyDescent="0.25">
      <c r="A1431" s="1298" t="s">
        <v>709</v>
      </c>
      <c r="B1431" s="1290" t="s">
        <v>923</v>
      </c>
      <c r="C1431" s="1290" t="s">
        <v>36</v>
      </c>
      <c r="D1431" s="1433">
        <v>6</v>
      </c>
      <c r="E1431" s="1433">
        <v>6</v>
      </c>
      <c r="F1431" s="1433">
        <v>5</v>
      </c>
      <c r="G1431" s="1433">
        <v>5</v>
      </c>
      <c r="H1431" s="1433">
        <v>3</v>
      </c>
      <c r="I1431" s="1433">
        <v>5</v>
      </c>
      <c r="J1431" s="1433">
        <v>4</v>
      </c>
      <c r="K1431" s="1433">
        <v>6</v>
      </c>
      <c r="L1431" s="1433">
        <v>6</v>
      </c>
      <c r="M1431" s="1433">
        <v>5</v>
      </c>
      <c r="N1431" s="1433">
        <v>4</v>
      </c>
      <c r="O1431" s="1433">
        <v>4</v>
      </c>
      <c r="P1431" s="1433">
        <v>2</v>
      </c>
      <c r="Q1431" s="1433">
        <v>2</v>
      </c>
      <c r="R1431" s="1433">
        <v>2</v>
      </c>
      <c r="S1431" s="1433">
        <v>2</v>
      </c>
      <c r="T1431" s="1433">
        <v>0</v>
      </c>
      <c r="U1431" s="1433">
        <v>0</v>
      </c>
      <c r="V1431" s="1438">
        <v>0</v>
      </c>
    </row>
    <row r="1432" spans="1:22" ht="15" x14ac:dyDescent="0.25">
      <c r="A1432" s="1298" t="s">
        <v>709</v>
      </c>
      <c r="B1432" s="1290" t="s">
        <v>923</v>
      </c>
      <c r="C1432" s="1290" t="s">
        <v>37</v>
      </c>
      <c r="D1432" s="1433">
        <v>7</v>
      </c>
      <c r="E1432" s="1433">
        <v>8</v>
      </c>
      <c r="F1432" s="1433">
        <v>8</v>
      </c>
      <c r="G1432" s="1433">
        <v>9</v>
      </c>
      <c r="H1432" s="1433">
        <v>13</v>
      </c>
      <c r="I1432" s="1433">
        <v>15</v>
      </c>
      <c r="J1432" s="1433">
        <v>11</v>
      </c>
      <c r="K1432" s="1433">
        <v>18</v>
      </c>
      <c r="L1432" s="1433">
        <v>21</v>
      </c>
      <c r="M1432" s="1433">
        <v>16</v>
      </c>
      <c r="N1432" s="1433">
        <v>15</v>
      </c>
      <c r="O1432" s="1433">
        <v>13</v>
      </c>
      <c r="P1432" s="1433">
        <v>13</v>
      </c>
      <c r="Q1432" s="1433">
        <v>13</v>
      </c>
      <c r="R1432" s="1433">
        <v>10</v>
      </c>
      <c r="S1432" s="1433">
        <v>4</v>
      </c>
      <c r="T1432" s="1433">
        <v>0</v>
      </c>
      <c r="U1432" s="1433">
        <v>0</v>
      </c>
      <c r="V1432" s="1438">
        <v>0</v>
      </c>
    </row>
    <row r="1433" spans="1:22" ht="15" x14ac:dyDescent="0.25">
      <c r="A1433" s="1298" t="s">
        <v>709</v>
      </c>
      <c r="B1433" s="1290" t="s">
        <v>923</v>
      </c>
      <c r="C1433" s="1290" t="s">
        <v>38</v>
      </c>
      <c r="D1433" s="1433">
        <v>2</v>
      </c>
      <c r="E1433" s="1433">
        <v>2</v>
      </c>
      <c r="F1433" s="1433">
        <v>2</v>
      </c>
      <c r="G1433" s="1433">
        <v>2</v>
      </c>
      <c r="H1433" s="1433">
        <v>3</v>
      </c>
      <c r="I1433" s="1433">
        <v>4</v>
      </c>
      <c r="J1433" s="1433">
        <v>4</v>
      </c>
      <c r="K1433" s="1433">
        <v>4</v>
      </c>
      <c r="L1433" s="1433">
        <v>4</v>
      </c>
      <c r="M1433" s="1433">
        <v>5</v>
      </c>
      <c r="N1433" s="1433">
        <v>5</v>
      </c>
      <c r="O1433" s="1433">
        <v>3</v>
      </c>
      <c r="P1433" s="1433">
        <v>3</v>
      </c>
      <c r="Q1433" s="1433">
        <v>3</v>
      </c>
      <c r="R1433" s="1433">
        <v>3</v>
      </c>
      <c r="S1433" s="1433">
        <v>4</v>
      </c>
      <c r="T1433" s="1433">
        <v>0</v>
      </c>
      <c r="U1433" s="1433">
        <v>0</v>
      </c>
      <c r="V1433" s="1438">
        <v>0</v>
      </c>
    </row>
    <row r="1434" spans="1:22" ht="15" x14ac:dyDescent="0.25">
      <c r="A1434" s="1298" t="s">
        <v>709</v>
      </c>
      <c r="B1434" s="1290" t="s">
        <v>923</v>
      </c>
      <c r="C1434" s="1290" t="s">
        <v>39</v>
      </c>
      <c r="D1434" s="1433">
        <v>1</v>
      </c>
      <c r="E1434" s="1433">
        <v>1</v>
      </c>
      <c r="F1434" s="1433">
        <v>1</v>
      </c>
      <c r="G1434" s="1433">
        <v>1</v>
      </c>
      <c r="H1434" s="1433">
        <v>2</v>
      </c>
      <c r="I1434" s="1433">
        <v>3</v>
      </c>
      <c r="J1434" s="1433">
        <v>2</v>
      </c>
      <c r="K1434" s="1433">
        <v>3</v>
      </c>
      <c r="L1434" s="1433">
        <v>3</v>
      </c>
      <c r="M1434" s="1433">
        <v>3</v>
      </c>
      <c r="N1434" s="1433">
        <v>3</v>
      </c>
      <c r="O1434" s="1433">
        <v>3</v>
      </c>
      <c r="P1434" s="1433">
        <v>3</v>
      </c>
      <c r="Q1434" s="1433">
        <v>3</v>
      </c>
      <c r="R1434" s="1433">
        <v>2</v>
      </c>
      <c r="S1434" s="1433">
        <v>2</v>
      </c>
      <c r="T1434" s="1433">
        <v>0</v>
      </c>
      <c r="U1434" s="1433">
        <v>0</v>
      </c>
      <c r="V1434" s="1438">
        <v>0</v>
      </c>
    </row>
    <row r="1435" spans="1:22" ht="15" x14ac:dyDescent="0.25">
      <c r="A1435" s="1298" t="s">
        <v>709</v>
      </c>
      <c r="B1435" s="1290" t="s">
        <v>923</v>
      </c>
      <c r="C1435" s="1290" t="s">
        <v>40</v>
      </c>
      <c r="D1435" s="1433">
        <v>1</v>
      </c>
      <c r="E1435" s="1433">
        <v>1</v>
      </c>
      <c r="F1435" s="1433">
        <v>1</v>
      </c>
      <c r="G1435" s="1433">
        <v>1</v>
      </c>
      <c r="H1435" s="1433">
        <v>1</v>
      </c>
      <c r="I1435" s="1433">
        <v>1</v>
      </c>
      <c r="J1435" s="1433">
        <v>1</v>
      </c>
      <c r="K1435" s="1433">
        <v>1</v>
      </c>
      <c r="L1435" s="1433">
        <v>1</v>
      </c>
      <c r="M1435" s="1433">
        <v>1</v>
      </c>
      <c r="N1435" s="1433">
        <v>1</v>
      </c>
      <c r="O1435" s="1433">
        <v>1</v>
      </c>
      <c r="P1435" s="1433">
        <v>1</v>
      </c>
      <c r="Q1435" s="1433">
        <v>1</v>
      </c>
      <c r="R1435" s="1433">
        <v>1</v>
      </c>
      <c r="S1435" s="1433">
        <v>1</v>
      </c>
      <c r="T1435" s="1433">
        <v>0</v>
      </c>
      <c r="U1435" s="1433">
        <v>0</v>
      </c>
      <c r="V1435" s="1438">
        <v>0</v>
      </c>
    </row>
    <row r="1436" spans="1:22" ht="15" x14ac:dyDescent="0.25">
      <c r="A1436" s="1298" t="s">
        <v>709</v>
      </c>
      <c r="B1436" s="1290" t="s">
        <v>923</v>
      </c>
      <c r="C1436" s="1290" t="s">
        <v>59</v>
      </c>
      <c r="D1436" s="1433">
        <v>76</v>
      </c>
      <c r="E1436" s="1433">
        <v>86</v>
      </c>
      <c r="F1436" s="1433">
        <v>83</v>
      </c>
      <c r="G1436" s="1433">
        <v>93</v>
      </c>
      <c r="H1436" s="1433">
        <v>103</v>
      </c>
      <c r="I1436" s="1433">
        <v>118</v>
      </c>
      <c r="J1436" s="1433">
        <v>132</v>
      </c>
      <c r="K1436" s="1433">
        <v>166</v>
      </c>
      <c r="L1436" s="1433">
        <v>151</v>
      </c>
      <c r="M1436" s="1433">
        <v>135</v>
      </c>
      <c r="N1436" s="1433">
        <v>136</v>
      </c>
      <c r="O1436" s="1433">
        <v>179</v>
      </c>
      <c r="P1436" s="1433">
        <v>185</v>
      </c>
      <c r="Q1436" s="1433">
        <v>185</v>
      </c>
      <c r="R1436" s="1433">
        <v>181</v>
      </c>
      <c r="S1436" s="1433">
        <v>177</v>
      </c>
      <c r="T1436" s="1433">
        <v>0</v>
      </c>
      <c r="U1436" s="1433">
        <v>0</v>
      </c>
      <c r="V1436" s="1438">
        <v>0</v>
      </c>
    </row>
    <row r="1437" spans="1:22" ht="15" x14ac:dyDescent="0.25">
      <c r="A1437" s="1298" t="s">
        <v>709</v>
      </c>
      <c r="B1437" s="1290" t="s">
        <v>923</v>
      </c>
      <c r="C1437" s="1290" t="s">
        <v>754</v>
      </c>
      <c r="D1437" s="1433">
        <v>76</v>
      </c>
      <c r="E1437" s="1433">
        <v>64</v>
      </c>
      <c r="F1437" s="1433">
        <v>60</v>
      </c>
      <c r="G1437" s="1433">
        <v>62</v>
      </c>
      <c r="H1437" s="1433">
        <v>74</v>
      </c>
      <c r="I1437" s="1433">
        <v>79</v>
      </c>
      <c r="J1437" s="1433">
        <v>76</v>
      </c>
      <c r="K1437" s="1433">
        <v>113</v>
      </c>
      <c r="L1437" s="1433">
        <v>116</v>
      </c>
      <c r="M1437" s="1433">
        <v>114</v>
      </c>
      <c r="N1437" s="1433">
        <v>111</v>
      </c>
      <c r="O1437" s="1433">
        <v>133</v>
      </c>
      <c r="P1437" s="1433">
        <v>117</v>
      </c>
      <c r="Q1437" s="1433">
        <v>100</v>
      </c>
      <c r="R1437" s="1433">
        <v>78</v>
      </c>
      <c r="S1437" s="1433">
        <v>25</v>
      </c>
      <c r="T1437" s="1433">
        <v>0</v>
      </c>
      <c r="U1437" s="1433">
        <v>0</v>
      </c>
      <c r="V1437" s="1438">
        <v>0</v>
      </c>
    </row>
    <row r="1438" spans="1:22" ht="15" x14ac:dyDescent="0.25">
      <c r="A1438" s="1298" t="s">
        <v>709</v>
      </c>
      <c r="B1438" s="1290" t="s">
        <v>924</v>
      </c>
      <c r="C1438" s="1290" t="s">
        <v>49</v>
      </c>
      <c r="D1438" s="1433">
        <v>0</v>
      </c>
      <c r="E1438" s="1433">
        <v>60</v>
      </c>
      <c r="F1438" s="1433">
        <v>53</v>
      </c>
      <c r="G1438" s="1433">
        <v>54</v>
      </c>
      <c r="H1438" s="1433">
        <v>54</v>
      </c>
      <c r="I1438" s="1433">
        <v>54</v>
      </c>
      <c r="J1438" s="1433">
        <v>62</v>
      </c>
      <c r="K1438" s="1433">
        <v>75</v>
      </c>
      <c r="L1438" s="1433">
        <v>77</v>
      </c>
      <c r="M1438" s="1433">
        <v>90</v>
      </c>
      <c r="N1438" s="1433">
        <v>105</v>
      </c>
      <c r="O1438" s="1433">
        <v>112</v>
      </c>
      <c r="P1438" s="1433">
        <v>124</v>
      </c>
      <c r="Q1438" s="1433">
        <v>129</v>
      </c>
      <c r="R1438" s="1433">
        <v>134</v>
      </c>
      <c r="S1438" s="1433">
        <v>143</v>
      </c>
      <c r="T1438" s="1433">
        <v>139</v>
      </c>
      <c r="U1438" s="1433">
        <v>137</v>
      </c>
      <c r="V1438" s="1438">
        <v>196</v>
      </c>
    </row>
    <row r="1439" spans="1:22" ht="15" x14ac:dyDescent="0.25">
      <c r="A1439" s="1298" t="s">
        <v>709</v>
      </c>
      <c r="B1439" s="1290" t="s">
        <v>924</v>
      </c>
      <c r="C1439" s="1290" t="s">
        <v>35</v>
      </c>
      <c r="D1439" s="1433">
        <v>120</v>
      </c>
      <c r="E1439" s="1433">
        <v>24</v>
      </c>
      <c r="F1439" s="1433">
        <v>24</v>
      </c>
      <c r="G1439" s="1433">
        <v>30</v>
      </c>
      <c r="H1439" s="1433">
        <v>34</v>
      </c>
      <c r="I1439" s="1433">
        <v>49</v>
      </c>
      <c r="J1439" s="1433">
        <v>48</v>
      </c>
      <c r="K1439" s="1433">
        <v>39</v>
      </c>
      <c r="L1439" s="1433">
        <v>47</v>
      </c>
      <c r="M1439" s="1433">
        <v>64</v>
      </c>
      <c r="N1439" s="1433">
        <v>56</v>
      </c>
      <c r="O1439" s="1433">
        <v>48</v>
      </c>
      <c r="P1439" s="1433">
        <v>43</v>
      </c>
      <c r="Q1439" s="1433">
        <v>29</v>
      </c>
      <c r="R1439" s="1433">
        <v>20</v>
      </c>
      <c r="S1439" s="1433">
        <v>15</v>
      </c>
      <c r="T1439" s="1433">
        <v>18</v>
      </c>
      <c r="U1439" s="1433">
        <v>28</v>
      </c>
      <c r="V1439" s="1438">
        <v>39</v>
      </c>
    </row>
    <row r="1440" spans="1:22" ht="15" x14ac:dyDescent="0.25">
      <c r="A1440" s="1298" t="s">
        <v>709</v>
      </c>
      <c r="B1440" s="1290" t="s">
        <v>924</v>
      </c>
      <c r="C1440" s="1290" t="s">
        <v>36</v>
      </c>
      <c r="D1440" s="1433">
        <v>5</v>
      </c>
      <c r="E1440" s="1433">
        <v>5</v>
      </c>
      <c r="F1440" s="1433">
        <v>4</v>
      </c>
      <c r="G1440" s="1433">
        <v>3</v>
      </c>
      <c r="H1440" s="1433">
        <v>3</v>
      </c>
      <c r="I1440" s="1433">
        <v>1</v>
      </c>
      <c r="J1440" s="1433">
        <v>1</v>
      </c>
      <c r="K1440" s="1433">
        <v>1</v>
      </c>
      <c r="L1440" s="1433">
        <v>1</v>
      </c>
      <c r="M1440" s="1433">
        <v>1</v>
      </c>
      <c r="N1440" s="1433">
        <v>1</v>
      </c>
      <c r="O1440" s="1433">
        <v>2</v>
      </c>
      <c r="P1440" s="1433">
        <v>2</v>
      </c>
      <c r="Q1440" s="1433">
        <v>2</v>
      </c>
      <c r="R1440" s="1433">
        <v>2</v>
      </c>
      <c r="S1440" s="1433">
        <v>1</v>
      </c>
      <c r="T1440" s="1433">
        <v>1</v>
      </c>
      <c r="U1440" s="1433">
        <v>1</v>
      </c>
      <c r="V1440" s="1438">
        <v>2</v>
      </c>
    </row>
    <row r="1441" spans="1:22" ht="15" x14ac:dyDescent="0.25">
      <c r="A1441" s="1298" t="s">
        <v>709</v>
      </c>
      <c r="B1441" s="1290" t="s">
        <v>924</v>
      </c>
      <c r="C1441" s="1290" t="s">
        <v>37</v>
      </c>
      <c r="D1441" s="1433">
        <v>10</v>
      </c>
      <c r="E1441" s="1433">
        <v>10</v>
      </c>
      <c r="F1441" s="1433">
        <v>10</v>
      </c>
      <c r="G1441" s="1433">
        <v>6</v>
      </c>
      <c r="H1441" s="1433">
        <v>7</v>
      </c>
      <c r="I1441" s="1433">
        <v>9</v>
      </c>
      <c r="J1441" s="1433">
        <v>11</v>
      </c>
      <c r="K1441" s="1433">
        <v>11</v>
      </c>
      <c r="L1441" s="1433">
        <v>11</v>
      </c>
      <c r="M1441" s="1433">
        <v>11</v>
      </c>
      <c r="N1441" s="1433">
        <v>11</v>
      </c>
      <c r="O1441" s="1433">
        <v>10</v>
      </c>
      <c r="P1441" s="1433">
        <v>8</v>
      </c>
      <c r="Q1441" s="1433">
        <v>8</v>
      </c>
      <c r="R1441" s="1433">
        <v>9</v>
      </c>
      <c r="S1441" s="1433">
        <v>7</v>
      </c>
      <c r="T1441" s="1433">
        <v>7</v>
      </c>
      <c r="U1441" s="1433">
        <v>7</v>
      </c>
      <c r="V1441" s="1438">
        <v>12</v>
      </c>
    </row>
    <row r="1442" spans="1:22" ht="15" x14ac:dyDescent="0.25">
      <c r="A1442" s="1298" t="s">
        <v>709</v>
      </c>
      <c r="B1442" s="1290" t="s">
        <v>924</v>
      </c>
      <c r="C1442" s="1290" t="s">
        <v>38</v>
      </c>
      <c r="D1442" s="1433">
        <v>7</v>
      </c>
      <c r="E1442" s="1433">
        <v>7</v>
      </c>
      <c r="F1442" s="1433">
        <v>6</v>
      </c>
      <c r="G1442" s="1433">
        <v>6</v>
      </c>
      <c r="H1442" s="1433">
        <v>6</v>
      </c>
      <c r="I1442" s="1433">
        <v>6</v>
      </c>
      <c r="J1442" s="1433">
        <v>3</v>
      </c>
      <c r="K1442" s="1433">
        <v>4</v>
      </c>
      <c r="L1442" s="1433">
        <v>3</v>
      </c>
      <c r="M1442" s="1433">
        <v>4</v>
      </c>
      <c r="N1442" s="1433">
        <v>4</v>
      </c>
      <c r="O1442" s="1433">
        <v>4</v>
      </c>
      <c r="P1442" s="1433">
        <v>4</v>
      </c>
      <c r="Q1442" s="1433">
        <v>4</v>
      </c>
      <c r="R1442" s="1433">
        <v>3</v>
      </c>
      <c r="S1442" s="1433">
        <v>3</v>
      </c>
      <c r="T1442" s="1433">
        <v>3</v>
      </c>
      <c r="U1442" s="1433">
        <v>3</v>
      </c>
      <c r="V1442" s="1438">
        <v>2</v>
      </c>
    </row>
    <row r="1443" spans="1:22" ht="15" x14ac:dyDescent="0.25">
      <c r="A1443" s="1298" t="s">
        <v>709</v>
      </c>
      <c r="B1443" s="1290" t="s">
        <v>924</v>
      </c>
      <c r="C1443" s="1290" t="s">
        <v>39</v>
      </c>
      <c r="D1443" s="1433">
        <v>1</v>
      </c>
      <c r="E1443" s="1433">
        <v>1</v>
      </c>
      <c r="F1443" s="1433">
        <v>0</v>
      </c>
      <c r="G1443" s="1433">
        <v>0</v>
      </c>
      <c r="H1443" s="1433">
        <v>0</v>
      </c>
      <c r="I1443" s="1433">
        <v>0</v>
      </c>
      <c r="J1443" s="1433">
        <v>0</v>
      </c>
      <c r="K1443" s="1433">
        <v>0</v>
      </c>
      <c r="L1443" s="1433">
        <v>0</v>
      </c>
      <c r="M1443" s="1433">
        <v>1</v>
      </c>
      <c r="N1443" s="1433">
        <v>1</v>
      </c>
      <c r="O1443" s="1433">
        <v>1</v>
      </c>
      <c r="P1443" s="1433">
        <v>1</v>
      </c>
      <c r="Q1443" s="1433">
        <v>1</v>
      </c>
      <c r="R1443" s="1433">
        <v>1</v>
      </c>
      <c r="S1443" s="1433">
        <v>1</v>
      </c>
      <c r="T1443" s="1433">
        <v>1</v>
      </c>
      <c r="U1443" s="1433">
        <v>1</v>
      </c>
      <c r="V1443" s="1438">
        <v>1</v>
      </c>
    </row>
    <row r="1444" spans="1:22" ht="15" x14ac:dyDescent="0.25">
      <c r="A1444" s="1298" t="s">
        <v>709</v>
      </c>
      <c r="B1444" s="1290" t="s">
        <v>924</v>
      </c>
      <c r="C1444" s="1290" t="s">
        <v>40</v>
      </c>
      <c r="D1444" s="1433">
        <v>0</v>
      </c>
      <c r="E1444" s="1433">
        <v>0</v>
      </c>
      <c r="F1444" s="1433">
        <v>0</v>
      </c>
      <c r="G1444" s="1433">
        <v>0</v>
      </c>
      <c r="H1444" s="1433">
        <v>1</v>
      </c>
      <c r="I1444" s="1433">
        <v>1</v>
      </c>
      <c r="J1444" s="1433">
        <v>1</v>
      </c>
      <c r="K1444" s="1433">
        <v>1</v>
      </c>
      <c r="L1444" s="1433">
        <v>1</v>
      </c>
      <c r="M1444" s="1433">
        <v>1</v>
      </c>
      <c r="N1444" s="1433">
        <v>1</v>
      </c>
      <c r="O1444" s="1433">
        <v>1</v>
      </c>
      <c r="P1444" s="1433">
        <v>1</v>
      </c>
      <c r="Q1444" s="1433">
        <v>1</v>
      </c>
      <c r="R1444" s="1433">
        <v>1</v>
      </c>
      <c r="S1444" s="1433">
        <v>1</v>
      </c>
      <c r="T1444" s="1433">
        <v>1</v>
      </c>
      <c r="U1444" s="1433">
        <v>1</v>
      </c>
      <c r="V1444" s="1438">
        <v>2</v>
      </c>
    </row>
    <row r="1445" spans="1:22" ht="15" x14ac:dyDescent="0.25">
      <c r="A1445" s="1298" t="s">
        <v>709</v>
      </c>
      <c r="B1445" s="1290" t="s">
        <v>924</v>
      </c>
      <c r="C1445" s="1290" t="s">
        <v>59</v>
      </c>
      <c r="D1445" s="1433">
        <v>143</v>
      </c>
      <c r="E1445" s="1433">
        <v>107</v>
      </c>
      <c r="F1445" s="1433">
        <v>97</v>
      </c>
      <c r="G1445" s="1433">
        <v>99</v>
      </c>
      <c r="H1445" s="1433">
        <v>105</v>
      </c>
      <c r="I1445" s="1433">
        <v>120</v>
      </c>
      <c r="J1445" s="1433">
        <v>126</v>
      </c>
      <c r="K1445" s="1433">
        <v>131</v>
      </c>
      <c r="L1445" s="1433">
        <v>140</v>
      </c>
      <c r="M1445" s="1433">
        <v>172</v>
      </c>
      <c r="N1445" s="1433">
        <v>179</v>
      </c>
      <c r="O1445" s="1433">
        <v>178</v>
      </c>
      <c r="P1445" s="1433">
        <v>183</v>
      </c>
      <c r="Q1445" s="1433">
        <v>174</v>
      </c>
      <c r="R1445" s="1433">
        <v>170</v>
      </c>
      <c r="S1445" s="1433">
        <v>171</v>
      </c>
      <c r="T1445" s="1433">
        <v>170</v>
      </c>
      <c r="U1445" s="1433">
        <v>178</v>
      </c>
      <c r="V1445" s="1438">
        <v>254</v>
      </c>
    </row>
    <row r="1446" spans="1:22" ht="15" x14ac:dyDescent="0.25">
      <c r="A1446" s="1298" t="s">
        <v>709</v>
      </c>
      <c r="B1446" s="1290" t="s">
        <v>924</v>
      </c>
      <c r="C1446" s="1290" t="s">
        <v>754</v>
      </c>
      <c r="D1446" s="1433">
        <v>143</v>
      </c>
      <c r="E1446" s="1433">
        <v>47</v>
      </c>
      <c r="F1446" s="1433">
        <v>44</v>
      </c>
      <c r="G1446" s="1433">
        <v>45</v>
      </c>
      <c r="H1446" s="1433">
        <v>51</v>
      </c>
      <c r="I1446" s="1433">
        <v>66</v>
      </c>
      <c r="J1446" s="1433">
        <v>64</v>
      </c>
      <c r="K1446" s="1433">
        <v>56</v>
      </c>
      <c r="L1446" s="1433">
        <v>63</v>
      </c>
      <c r="M1446" s="1433">
        <v>82</v>
      </c>
      <c r="N1446" s="1433">
        <v>74</v>
      </c>
      <c r="O1446" s="1433">
        <v>66</v>
      </c>
      <c r="P1446" s="1433">
        <v>59</v>
      </c>
      <c r="Q1446" s="1433">
        <v>45</v>
      </c>
      <c r="R1446" s="1433">
        <v>36</v>
      </c>
      <c r="S1446" s="1433">
        <v>28</v>
      </c>
      <c r="T1446" s="1433">
        <v>31</v>
      </c>
      <c r="U1446" s="1433">
        <v>41</v>
      </c>
      <c r="V1446" s="1438">
        <v>58</v>
      </c>
    </row>
    <row r="1447" spans="1:22" ht="15" x14ac:dyDescent="0.25">
      <c r="A1447" s="1298" t="s">
        <v>709</v>
      </c>
      <c r="B1447" s="1290" t="s">
        <v>1159</v>
      </c>
      <c r="C1447" s="1290" t="s">
        <v>49</v>
      </c>
      <c r="D1447" s="1433">
        <v>0</v>
      </c>
      <c r="E1447" s="1433">
        <v>0</v>
      </c>
      <c r="F1447" s="1433">
        <v>0</v>
      </c>
      <c r="G1447" s="1433">
        <v>0</v>
      </c>
      <c r="H1447" s="1433">
        <v>0</v>
      </c>
      <c r="I1447" s="1433">
        <v>0</v>
      </c>
      <c r="J1447" s="1433">
        <v>0</v>
      </c>
      <c r="K1447" s="1433">
        <v>0</v>
      </c>
      <c r="L1447" s="1433">
        <v>0</v>
      </c>
      <c r="M1447" s="1433">
        <v>0</v>
      </c>
      <c r="N1447" s="1433">
        <v>0</v>
      </c>
      <c r="O1447" s="1433">
        <v>1</v>
      </c>
      <c r="P1447" s="1433">
        <v>1</v>
      </c>
      <c r="Q1447" s="1433">
        <v>5</v>
      </c>
      <c r="R1447" s="1433">
        <v>15</v>
      </c>
      <c r="S1447" s="1433">
        <v>17</v>
      </c>
      <c r="T1447" s="1433">
        <v>31</v>
      </c>
      <c r="U1447" s="1433">
        <v>36</v>
      </c>
      <c r="V1447" s="1438">
        <v>44</v>
      </c>
    </row>
    <row r="1448" spans="1:22" ht="15" x14ac:dyDescent="0.25">
      <c r="A1448" s="1298" t="s">
        <v>709</v>
      </c>
      <c r="B1448" s="1290" t="s">
        <v>1159</v>
      </c>
      <c r="C1448" s="1290" t="s">
        <v>35</v>
      </c>
      <c r="D1448" s="1433">
        <v>0</v>
      </c>
      <c r="E1448" s="1433">
        <v>0</v>
      </c>
      <c r="F1448" s="1433">
        <v>0</v>
      </c>
      <c r="G1448" s="1433">
        <v>0</v>
      </c>
      <c r="H1448" s="1433">
        <v>0</v>
      </c>
      <c r="I1448" s="1433">
        <v>0</v>
      </c>
      <c r="J1448" s="1433">
        <v>4</v>
      </c>
      <c r="K1448" s="1433">
        <v>4</v>
      </c>
      <c r="L1448" s="1433">
        <v>4</v>
      </c>
      <c r="M1448" s="1433">
        <v>9</v>
      </c>
      <c r="N1448" s="1433">
        <v>18</v>
      </c>
      <c r="O1448" s="1433">
        <v>20</v>
      </c>
      <c r="P1448" s="1433">
        <v>23</v>
      </c>
      <c r="Q1448" s="1433">
        <v>37</v>
      </c>
      <c r="R1448" s="1433">
        <v>36</v>
      </c>
      <c r="S1448" s="1433">
        <v>40</v>
      </c>
      <c r="T1448" s="1433">
        <v>28</v>
      </c>
      <c r="U1448" s="1433">
        <v>38</v>
      </c>
      <c r="V1448" s="1438">
        <v>41</v>
      </c>
    </row>
    <row r="1449" spans="1:22" ht="15" x14ac:dyDescent="0.25">
      <c r="A1449" s="1298" t="s">
        <v>709</v>
      </c>
      <c r="B1449" s="1290" t="s">
        <v>1159</v>
      </c>
      <c r="C1449" s="1290" t="s">
        <v>36</v>
      </c>
      <c r="D1449" s="1433">
        <v>0</v>
      </c>
      <c r="E1449" s="1433">
        <v>0</v>
      </c>
      <c r="F1449" s="1433">
        <v>0</v>
      </c>
      <c r="G1449" s="1433">
        <v>0</v>
      </c>
      <c r="H1449" s="1433">
        <v>0</v>
      </c>
      <c r="I1449" s="1433">
        <v>0</v>
      </c>
      <c r="J1449" s="1433">
        <v>0</v>
      </c>
      <c r="K1449" s="1433">
        <v>0</v>
      </c>
      <c r="L1449" s="1433">
        <v>0</v>
      </c>
      <c r="M1449" s="1433">
        <v>0</v>
      </c>
      <c r="N1449" s="1433">
        <v>0</v>
      </c>
      <c r="O1449" s="1433">
        <v>1</v>
      </c>
      <c r="P1449" s="1433">
        <v>1</v>
      </c>
      <c r="Q1449" s="1433">
        <v>1</v>
      </c>
      <c r="R1449" s="1433">
        <v>1</v>
      </c>
      <c r="S1449" s="1433">
        <v>2</v>
      </c>
      <c r="T1449" s="1433">
        <v>2</v>
      </c>
      <c r="U1449" s="1433">
        <v>3</v>
      </c>
      <c r="V1449" s="1438">
        <v>4</v>
      </c>
    </row>
    <row r="1450" spans="1:22" ht="15" x14ac:dyDescent="0.25">
      <c r="A1450" s="1298" t="s">
        <v>709</v>
      </c>
      <c r="B1450" s="1290" t="s">
        <v>1159</v>
      </c>
      <c r="C1450" s="1290" t="s">
        <v>37</v>
      </c>
      <c r="D1450" s="1433">
        <v>0</v>
      </c>
      <c r="E1450" s="1433">
        <v>0</v>
      </c>
      <c r="F1450" s="1433">
        <v>0</v>
      </c>
      <c r="G1450" s="1433">
        <v>0</v>
      </c>
      <c r="H1450" s="1433">
        <v>0</v>
      </c>
      <c r="I1450" s="1433">
        <v>0</v>
      </c>
      <c r="J1450" s="1433">
        <v>1</v>
      </c>
      <c r="K1450" s="1433">
        <v>1</v>
      </c>
      <c r="L1450" s="1433">
        <v>2</v>
      </c>
      <c r="M1450" s="1433">
        <v>2</v>
      </c>
      <c r="N1450" s="1433">
        <v>3</v>
      </c>
      <c r="O1450" s="1433">
        <v>5</v>
      </c>
      <c r="P1450" s="1433">
        <v>5</v>
      </c>
      <c r="Q1450" s="1433">
        <v>5</v>
      </c>
      <c r="R1450" s="1433">
        <v>8</v>
      </c>
      <c r="S1450" s="1433">
        <v>8</v>
      </c>
      <c r="T1450" s="1433">
        <v>8</v>
      </c>
      <c r="U1450" s="1433">
        <v>9</v>
      </c>
      <c r="V1450" s="1438">
        <v>8</v>
      </c>
    </row>
    <row r="1451" spans="1:22" ht="15" x14ac:dyDescent="0.25">
      <c r="A1451" s="1298" t="s">
        <v>709</v>
      </c>
      <c r="B1451" s="1290" t="s">
        <v>1159</v>
      </c>
      <c r="C1451" s="1290" t="s">
        <v>38</v>
      </c>
      <c r="D1451" s="1433">
        <v>0</v>
      </c>
      <c r="E1451" s="1433">
        <v>0</v>
      </c>
      <c r="F1451" s="1433">
        <v>0</v>
      </c>
      <c r="G1451" s="1433">
        <v>0</v>
      </c>
      <c r="H1451" s="1433">
        <v>0</v>
      </c>
      <c r="I1451" s="1433">
        <v>0</v>
      </c>
      <c r="J1451" s="1433">
        <v>1</v>
      </c>
      <c r="K1451" s="1433">
        <v>1</v>
      </c>
      <c r="L1451" s="1433">
        <v>1</v>
      </c>
      <c r="M1451" s="1433">
        <v>1</v>
      </c>
      <c r="N1451" s="1433">
        <v>1</v>
      </c>
      <c r="O1451" s="1433">
        <v>1</v>
      </c>
      <c r="P1451" s="1433">
        <v>1</v>
      </c>
      <c r="Q1451" s="1433">
        <v>1</v>
      </c>
      <c r="R1451" s="1433">
        <v>1</v>
      </c>
      <c r="S1451" s="1433">
        <v>1</v>
      </c>
      <c r="T1451" s="1433">
        <v>1</v>
      </c>
      <c r="U1451" s="1433">
        <v>1</v>
      </c>
      <c r="V1451" s="1438">
        <v>0</v>
      </c>
    </row>
    <row r="1452" spans="1:22" ht="15" x14ac:dyDescent="0.25">
      <c r="A1452" s="1298" t="s">
        <v>709</v>
      </c>
      <c r="B1452" s="1290" t="s">
        <v>1159</v>
      </c>
      <c r="C1452" s="1290" t="s">
        <v>39</v>
      </c>
      <c r="D1452" s="1433">
        <v>0</v>
      </c>
      <c r="E1452" s="1433">
        <v>0</v>
      </c>
      <c r="F1452" s="1433">
        <v>0</v>
      </c>
      <c r="G1452" s="1433">
        <v>0</v>
      </c>
      <c r="H1452" s="1433">
        <v>0</v>
      </c>
      <c r="I1452" s="1433">
        <v>0</v>
      </c>
      <c r="J1452" s="1433">
        <v>1</v>
      </c>
      <c r="K1452" s="1433">
        <v>1</v>
      </c>
      <c r="L1452" s="1433">
        <v>1</v>
      </c>
      <c r="M1452" s="1433">
        <v>1</v>
      </c>
      <c r="N1452" s="1433">
        <v>1</v>
      </c>
      <c r="O1452" s="1433">
        <v>1</v>
      </c>
      <c r="P1452" s="1433">
        <v>1</v>
      </c>
      <c r="Q1452" s="1433">
        <v>1</v>
      </c>
      <c r="R1452" s="1433">
        <v>1</v>
      </c>
      <c r="S1452" s="1433">
        <v>1</v>
      </c>
      <c r="T1452" s="1433">
        <v>1</v>
      </c>
      <c r="U1452" s="1433">
        <v>1</v>
      </c>
      <c r="V1452" s="1438">
        <v>1</v>
      </c>
    </row>
    <row r="1453" spans="1:22" ht="15" x14ac:dyDescent="0.25">
      <c r="A1453" s="1298" t="s">
        <v>709</v>
      </c>
      <c r="B1453" s="1290" t="s">
        <v>1159</v>
      </c>
      <c r="C1453" s="1290" t="s">
        <v>40</v>
      </c>
      <c r="D1453" s="1433">
        <v>0</v>
      </c>
      <c r="E1453" s="1433">
        <v>0</v>
      </c>
      <c r="F1453" s="1433">
        <v>0</v>
      </c>
      <c r="G1453" s="1433">
        <v>0</v>
      </c>
      <c r="H1453" s="1433">
        <v>0</v>
      </c>
      <c r="I1453" s="1433">
        <v>0</v>
      </c>
      <c r="J1453" s="1433">
        <v>0</v>
      </c>
      <c r="K1453" s="1433">
        <v>0</v>
      </c>
      <c r="L1453" s="1433">
        <v>0</v>
      </c>
      <c r="M1453" s="1433">
        <v>1</v>
      </c>
      <c r="N1453" s="1433">
        <v>1</v>
      </c>
      <c r="O1453" s="1433">
        <v>1</v>
      </c>
      <c r="P1453" s="1433">
        <v>1</v>
      </c>
      <c r="Q1453" s="1433">
        <v>1</v>
      </c>
      <c r="R1453" s="1433">
        <v>1</v>
      </c>
      <c r="S1453" s="1433">
        <v>1</v>
      </c>
      <c r="T1453" s="1433">
        <v>1</v>
      </c>
      <c r="U1453" s="1433">
        <v>1</v>
      </c>
      <c r="V1453" s="1438">
        <v>1</v>
      </c>
    </row>
    <row r="1454" spans="1:22" ht="15" x14ac:dyDescent="0.25">
      <c r="A1454" s="1298" t="s">
        <v>709</v>
      </c>
      <c r="B1454" s="1290" t="s">
        <v>1159</v>
      </c>
      <c r="C1454" s="1290" t="s">
        <v>59</v>
      </c>
      <c r="D1454" s="1433">
        <v>0</v>
      </c>
      <c r="E1454" s="1433">
        <v>0</v>
      </c>
      <c r="F1454" s="1433">
        <v>0</v>
      </c>
      <c r="G1454" s="1433">
        <v>0</v>
      </c>
      <c r="H1454" s="1433">
        <v>0</v>
      </c>
      <c r="I1454" s="1433">
        <v>0</v>
      </c>
      <c r="J1454" s="1433">
        <v>7</v>
      </c>
      <c r="K1454" s="1433">
        <v>7</v>
      </c>
      <c r="L1454" s="1433">
        <v>8</v>
      </c>
      <c r="M1454" s="1433">
        <v>14</v>
      </c>
      <c r="N1454" s="1433">
        <v>24</v>
      </c>
      <c r="O1454" s="1433">
        <v>30</v>
      </c>
      <c r="P1454" s="1433">
        <v>33</v>
      </c>
      <c r="Q1454" s="1433">
        <v>51</v>
      </c>
      <c r="R1454" s="1433">
        <v>63</v>
      </c>
      <c r="S1454" s="1433">
        <v>70</v>
      </c>
      <c r="T1454" s="1433">
        <v>72</v>
      </c>
      <c r="U1454" s="1433">
        <v>89</v>
      </c>
      <c r="V1454" s="1438">
        <v>99</v>
      </c>
    </row>
    <row r="1455" spans="1:22" ht="15" x14ac:dyDescent="0.25">
      <c r="A1455" s="1298" t="s">
        <v>709</v>
      </c>
      <c r="B1455" s="1290" t="s">
        <v>1159</v>
      </c>
      <c r="C1455" s="1290" t="s">
        <v>754</v>
      </c>
      <c r="D1455" s="1433">
        <v>0</v>
      </c>
      <c r="E1455" s="1433">
        <v>0</v>
      </c>
      <c r="F1455" s="1433">
        <v>0</v>
      </c>
      <c r="G1455" s="1433">
        <v>0</v>
      </c>
      <c r="H1455" s="1433">
        <v>0</v>
      </c>
      <c r="I1455" s="1433">
        <v>0</v>
      </c>
      <c r="J1455" s="1433">
        <v>7</v>
      </c>
      <c r="K1455" s="1433">
        <v>7</v>
      </c>
      <c r="L1455" s="1433">
        <v>8</v>
      </c>
      <c r="M1455" s="1433">
        <v>14</v>
      </c>
      <c r="N1455" s="1433">
        <v>24</v>
      </c>
      <c r="O1455" s="1433">
        <v>29</v>
      </c>
      <c r="P1455" s="1433">
        <v>32</v>
      </c>
      <c r="Q1455" s="1433">
        <v>46</v>
      </c>
      <c r="R1455" s="1433">
        <v>48</v>
      </c>
      <c r="S1455" s="1433">
        <v>53</v>
      </c>
      <c r="T1455" s="1433">
        <v>41</v>
      </c>
      <c r="U1455" s="1433">
        <v>53</v>
      </c>
      <c r="V1455" s="1438">
        <v>55</v>
      </c>
    </row>
    <row r="1456" spans="1:22" ht="15" x14ac:dyDescent="0.25">
      <c r="A1456" s="1298" t="s">
        <v>709</v>
      </c>
      <c r="B1456" s="1290" t="s">
        <v>925</v>
      </c>
      <c r="C1456" s="1290" t="s">
        <v>49</v>
      </c>
      <c r="D1456" s="1433">
        <v>0</v>
      </c>
      <c r="E1456" s="1433">
        <v>0</v>
      </c>
      <c r="F1456" s="1433">
        <v>0</v>
      </c>
      <c r="G1456" s="1433">
        <v>0</v>
      </c>
      <c r="H1456" s="1433">
        <v>0</v>
      </c>
      <c r="I1456" s="1433">
        <v>40</v>
      </c>
      <c r="J1456" s="1433">
        <v>42</v>
      </c>
      <c r="K1456" s="1433">
        <v>42</v>
      </c>
      <c r="L1456" s="1433">
        <v>44</v>
      </c>
      <c r="M1456" s="1433">
        <v>50</v>
      </c>
      <c r="N1456" s="1433">
        <v>58</v>
      </c>
      <c r="O1456" s="1433">
        <v>63</v>
      </c>
      <c r="P1456" s="1433">
        <v>65</v>
      </c>
      <c r="Q1456" s="1433">
        <v>69</v>
      </c>
      <c r="R1456" s="1433">
        <v>85</v>
      </c>
      <c r="S1456" s="1433">
        <v>92</v>
      </c>
      <c r="T1456" s="1433">
        <v>96</v>
      </c>
      <c r="U1456" s="1433">
        <v>107</v>
      </c>
      <c r="V1456" s="1438">
        <v>117</v>
      </c>
    </row>
    <row r="1457" spans="1:22" ht="15" x14ac:dyDescent="0.25">
      <c r="A1457" s="1298" t="s">
        <v>709</v>
      </c>
      <c r="B1457" s="1290" t="s">
        <v>925</v>
      </c>
      <c r="C1457" s="1290" t="s">
        <v>35</v>
      </c>
      <c r="D1457" s="1433">
        <v>0</v>
      </c>
      <c r="E1457" s="1433">
        <v>0</v>
      </c>
      <c r="F1457" s="1433">
        <v>0</v>
      </c>
      <c r="G1457" s="1433">
        <v>0</v>
      </c>
      <c r="H1457" s="1433">
        <v>0</v>
      </c>
      <c r="I1457" s="1433">
        <v>22</v>
      </c>
      <c r="J1457" s="1433">
        <v>31</v>
      </c>
      <c r="K1457" s="1433">
        <v>36</v>
      </c>
      <c r="L1457" s="1433">
        <v>41</v>
      </c>
      <c r="M1457" s="1433">
        <v>42</v>
      </c>
      <c r="N1457" s="1433">
        <v>50</v>
      </c>
      <c r="O1457" s="1433">
        <v>52</v>
      </c>
      <c r="P1457" s="1433">
        <v>55</v>
      </c>
      <c r="Q1457" s="1433">
        <v>51</v>
      </c>
      <c r="R1457" s="1433">
        <v>47</v>
      </c>
      <c r="S1457" s="1433">
        <v>48</v>
      </c>
      <c r="T1457" s="1433">
        <v>47</v>
      </c>
      <c r="U1457" s="1433">
        <v>53</v>
      </c>
      <c r="V1457" s="1438">
        <v>46</v>
      </c>
    </row>
    <row r="1458" spans="1:22" ht="15" x14ac:dyDescent="0.25">
      <c r="A1458" s="1298" t="s">
        <v>709</v>
      </c>
      <c r="B1458" s="1290" t="s">
        <v>925</v>
      </c>
      <c r="C1458" s="1290" t="s">
        <v>36</v>
      </c>
      <c r="D1458" s="1433">
        <v>0</v>
      </c>
      <c r="E1458" s="1433">
        <v>0</v>
      </c>
      <c r="F1458" s="1433">
        <v>0</v>
      </c>
      <c r="G1458" s="1433">
        <v>0</v>
      </c>
      <c r="H1458" s="1433">
        <v>0</v>
      </c>
      <c r="I1458" s="1433">
        <v>2</v>
      </c>
      <c r="J1458" s="1433">
        <v>1</v>
      </c>
      <c r="K1458" s="1433">
        <v>1</v>
      </c>
      <c r="L1458" s="1433">
        <v>2</v>
      </c>
      <c r="M1458" s="1433">
        <v>2</v>
      </c>
      <c r="N1458" s="1433">
        <v>3</v>
      </c>
      <c r="O1458" s="1433">
        <v>2</v>
      </c>
      <c r="P1458" s="1433">
        <v>3</v>
      </c>
      <c r="Q1458" s="1433">
        <v>2</v>
      </c>
      <c r="R1458" s="1433">
        <v>2</v>
      </c>
      <c r="S1458" s="1433">
        <v>2</v>
      </c>
      <c r="T1458" s="1433">
        <v>1</v>
      </c>
      <c r="U1458" s="1433">
        <v>1</v>
      </c>
      <c r="V1458" s="1438">
        <v>1</v>
      </c>
    </row>
    <row r="1459" spans="1:22" ht="15" x14ac:dyDescent="0.25">
      <c r="A1459" s="1298" t="s">
        <v>709</v>
      </c>
      <c r="B1459" s="1290" t="s">
        <v>925</v>
      </c>
      <c r="C1459" s="1290" t="s">
        <v>37</v>
      </c>
      <c r="D1459" s="1433">
        <v>0</v>
      </c>
      <c r="E1459" s="1433">
        <v>0</v>
      </c>
      <c r="F1459" s="1433">
        <v>0</v>
      </c>
      <c r="G1459" s="1433">
        <v>0</v>
      </c>
      <c r="H1459" s="1433">
        <v>0</v>
      </c>
      <c r="I1459" s="1433">
        <v>9</v>
      </c>
      <c r="J1459" s="1433">
        <v>9</v>
      </c>
      <c r="K1459" s="1433">
        <v>9</v>
      </c>
      <c r="L1459" s="1433">
        <v>7</v>
      </c>
      <c r="M1459" s="1433">
        <v>6</v>
      </c>
      <c r="N1459" s="1433">
        <v>5</v>
      </c>
      <c r="O1459" s="1433">
        <v>6</v>
      </c>
      <c r="P1459" s="1433">
        <v>5</v>
      </c>
      <c r="Q1459" s="1433">
        <v>6</v>
      </c>
      <c r="R1459" s="1433">
        <v>6</v>
      </c>
      <c r="S1459" s="1433">
        <v>6</v>
      </c>
      <c r="T1459" s="1433">
        <v>7</v>
      </c>
      <c r="U1459" s="1433">
        <v>7</v>
      </c>
      <c r="V1459" s="1438">
        <v>6</v>
      </c>
    </row>
    <row r="1460" spans="1:22" ht="15" x14ac:dyDescent="0.25">
      <c r="A1460" s="1298" t="s">
        <v>709</v>
      </c>
      <c r="B1460" s="1290" t="s">
        <v>925</v>
      </c>
      <c r="C1460" s="1290" t="s">
        <v>38</v>
      </c>
      <c r="D1460" s="1433">
        <v>0</v>
      </c>
      <c r="E1460" s="1433">
        <v>0</v>
      </c>
      <c r="F1460" s="1433">
        <v>0</v>
      </c>
      <c r="G1460" s="1433">
        <v>0</v>
      </c>
      <c r="H1460" s="1433">
        <v>0</v>
      </c>
      <c r="I1460" s="1433">
        <v>7</v>
      </c>
      <c r="J1460" s="1433">
        <v>6</v>
      </c>
      <c r="K1460" s="1433">
        <v>6</v>
      </c>
      <c r="L1460" s="1433">
        <v>6</v>
      </c>
      <c r="M1460" s="1433">
        <v>6</v>
      </c>
      <c r="N1460" s="1433">
        <v>6</v>
      </c>
      <c r="O1460" s="1433">
        <v>6</v>
      </c>
      <c r="P1460" s="1433">
        <v>5</v>
      </c>
      <c r="Q1460" s="1433">
        <v>5</v>
      </c>
      <c r="R1460" s="1433">
        <v>5</v>
      </c>
      <c r="S1460" s="1433">
        <v>5</v>
      </c>
      <c r="T1460" s="1433">
        <v>5</v>
      </c>
      <c r="U1460" s="1433">
        <v>5</v>
      </c>
      <c r="V1460" s="1438">
        <v>5</v>
      </c>
    </row>
    <row r="1461" spans="1:22" ht="15" x14ac:dyDescent="0.25">
      <c r="A1461" s="1298" t="s">
        <v>709</v>
      </c>
      <c r="B1461" s="1290" t="s">
        <v>925</v>
      </c>
      <c r="C1461" s="1290" t="s">
        <v>39</v>
      </c>
      <c r="D1461" s="1433">
        <v>0</v>
      </c>
      <c r="E1461" s="1433">
        <v>0</v>
      </c>
      <c r="F1461" s="1433">
        <v>0</v>
      </c>
      <c r="G1461" s="1433">
        <v>0</v>
      </c>
      <c r="H1461" s="1433">
        <v>0</v>
      </c>
      <c r="I1461" s="1433">
        <v>2</v>
      </c>
      <c r="J1461" s="1433">
        <v>2</v>
      </c>
      <c r="K1461" s="1433">
        <v>2</v>
      </c>
      <c r="L1461" s="1433">
        <v>2</v>
      </c>
      <c r="M1461" s="1433">
        <v>2</v>
      </c>
      <c r="N1461" s="1433">
        <v>2</v>
      </c>
      <c r="O1461" s="1433">
        <v>2</v>
      </c>
      <c r="P1461" s="1433">
        <v>2</v>
      </c>
      <c r="Q1461" s="1433">
        <v>2</v>
      </c>
      <c r="R1461" s="1433">
        <v>2</v>
      </c>
      <c r="S1461" s="1433">
        <v>2</v>
      </c>
      <c r="T1461" s="1433">
        <v>2</v>
      </c>
      <c r="U1461" s="1433">
        <v>2</v>
      </c>
      <c r="V1461" s="1438">
        <v>2</v>
      </c>
    </row>
    <row r="1462" spans="1:22" ht="15" x14ac:dyDescent="0.25">
      <c r="A1462" s="1298" t="s">
        <v>709</v>
      </c>
      <c r="B1462" s="1290" t="s">
        <v>925</v>
      </c>
      <c r="C1462" s="1290" t="s">
        <v>40</v>
      </c>
      <c r="D1462" s="1433">
        <v>0</v>
      </c>
      <c r="E1462" s="1433">
        <v>0</v>
      </c>
      <c r="F1462" s="1433">
        <v>0</v>
      </c>
      <c r="G1462" s="1433">
        <v>0</v>
      </c>
      <c r="H1462" s="1433">
        <v>0</v>
      </c>
      <c r="I1462" s="1433">
        <v>0</v>
      </c>
      <c r="J1462" s="1433">
        <v>0</v>
      </c>
      <c r="K1462" s="1433">
        <v>0</v>
      </c>
      <c r="L1462" s="1433">
        <v>0</v>
      </c>
      <c r="M1462" s="1433">
        <v>0</v>
      </c>
      <c r="N1462" s="1433">
        <v>0</v>
      </c>
      <c r="O1462" s="1433">
        <v>0</v>
      </c>
      <c r="P1462" s="1433">
        <v>1</v>
      </c>
      <c r="Q1462" s="1433">
        <v>1</v>
      </c>
      <c r="R1462" s="1433">
        <v>1</v>
      </c>
      <c r="S1462" s="1433">
        <v>1</v>
      </c>
      <c r="T1462" s="1433">
        <v>1</v>
      </c>
      <c r="U1462" s="1433">
        <v>1</v>
      </c>
      <c r="V1462" s="1438">
        <v>1</v>
      </c>
    </row>
    <row r="1463" spans="1:22" ht="15" x14ac:dyDescent="0.25">
      <c r="A1463" s="1298" t="s">
        <v>709</v>
      </c>
      <c r="B1463" s="1290" t="s">
        <v>925</v>
      </c>
      <c r="C1463" s="1290" t="s">
        <v>59</v>
      </c>
      <c r="D1463" s="1433">
        <v>0</v>
      </c>
      <c r="E1463" s="1433">
        <v>0</v>
      </c>
      <c r="F1463" s="1433">
        <v>0</v>
      </c>
      <c r="G1463" s="1433">
        <v>0</v>
      </c>
      <c r="H1463" s="1433">
        <v>0</v>
      </c>
      <c r="I1463" s="1433">
        <v>82</v>
      </c>
      <c r="J1463" s="1433">
        <v>91</v>
      </c>
      <c r="K1463" s="1433">
        <v>96</v>
      </c>
      <c r="L1463" s="1433">
        <v>102</v>
      </c>
      <c r="M1463" s="1433">
        <v>108</v>
      </c>
      <c r="N1463" s="1433">
        <v>124</v>
      </c>
      <c r="O1463" s="1433">
        <v>131</v>
      </c>
      <c r="P1463" s="1433">
        <v>136</v>
      </c>
      <c r="Q1463" s="1433">
        <v>136</v>
      </c>
      <c r="R1463" s="1433">
        <v>148</v>
      </c>
      <c r="S1463" s="1433">
        <v>156</v>
      </c>
      <c r="T1463" s="1433">
        <v>159</v>
      </c>
      <c r="U1463" s="1433">
        <v>176</v>
      </c>
      <c r="V1463" s="1438">
        <v>178</v>
      </c>
    </row>
    <row r="1464" spans="1:22" ht="15" x14ac:dyDescent="0.25">
      <c r="A1464" s="1298" t="s">
        <v>709</v>
      </c>
      <c r="B1464" s="1290" t="s">
        <v>925</v>
      </c>
      <c r="C1464" s="1290" t="s">
        <v>754</v>
      </c>
      <c r="D1464" s="1433">
        <v>0</v>
      </c>
      <c r="E1464" s="1433">
        <v>0</v>
      </c>
      <c r="F1464" s="1433">
        <v>0</v>
      </c>
      <c r="G1464" s="1433">
        <v>0</v>
      </c>
      <c r="H1464" s="1433">
        <v>0</v>
      </c>
      <c r="I1464" s="1433">
        <v>42</v>
      </c>
      <c r="J1464" s="1433">
        <v>49</v>
      </c>
      <c r="K1464" s="1433">
        <v>54</v>
      </c>
      <c r="L1464" s="1433">
        <v>58</v>
      </c>
      <c r="M1464" s="1433">
        <v>58</v>
      </c>
      <c r="N1464" s="1433">
        <v>66</v>
      </c>
      <c r="O1464" s="1433">
        <v>68</v>
      </c>
      <c r="P1464" s="1433">
        <v>71</v>
      </c>
      <c r="Q1464" s="1433">
        <v>67</v>
      </c>
      <c r="R1464" s="1433">
        <v>63</v>
      </c>
      <c r="S1464" s="1433">
        <v>64</v>
      </c>
      <c r="T1464" s="1433">
        <v>63</v>
      </c>
      <c r="U1464" s="1433">
        <v>69</v>
      </c>
      <c r="V1464" s="1438">
        <v>61</v>
      </c>
    </row>
    <row r="1465" spans="1:22" ht="15" x14ac:dyDescent="0.25">
      <c r="A1465" s="1298" t="s">
        <v>709</v>
      </c>
      <c r="B1465" s="1290" t="s">
        <v>926</v>
      </c>
      <c r="C1465" s="1290" t="s">
        <v>49</v>
      </c>
      <c r="D1465" s="1433">
        <v>0</v>
      </c>
      <c r="E1465" s="1433">
        <v>25</v>
      </c>
      <c r="F1465" s="1433">
        <v>31</v>
      </c>
      <c r="G1465" s="1433">
        <v>21</v>
      </c>
      <c r="H1465" s="1433">
        <v>29</v>
      </c>
      <c r="I1465" s="1433">
        <v>37</v>
      </c>
      <c r="J1465" s="1433">
        <v>39</v>
      </c>
      <c r="K1465" s="1433">
        <v>47</v>
      </c>
      <c r="L1465" s="1433">
        <v>41</v>
      </c>
      <c r="M1465" s="1433">
        <v>52</v>
      </c>
      <c r="N1465" s="1433">
        <v>65</v>
      </c>
      <c r="O1465" s="1433">
        <v>85</v>
      </c>
      <c r="P1465" s="1433">
        <v>88</v>
      </c>
      <c r="Q1465" s="1433">
        <v>98</v>
      </c>
      <c r="R1465" s="1433">
        <v>108</v>
      </c>
      <c r="S1465" s="1433">
        <v>129</v>
      </c>
      <c r="T1465" s="1433">
        <v>132</v>
      </c>
      <c r="U1465" s="1433">
        <v>140</v>
      </c>
      <c r="V1465" s="1438">
        <v>142</v>
      </c>
    </row>
    <row r="1466" spans="1:22" ht="15" x14ac:dyDescent="0.25">
      <c r="A1466" s="1298" t="s">
        <v>709</v>
      </c>
      <c r="B1466" s="1290" t="s">
        <v>926</v>
      </c>
      <c r="C1466" s="1290" t="s">
        <v>35</v>
      </c>
      <c r="D1466" s="1433">
        <v>79</v>
      </c>
      <c r="E1466" s="1433">
        <v>45</v>
      </c>
      <c r="F1466" s="1433">
        <v>38</v>
      </c>
      <c r="G1466" s="1433">
        <v>38</v>
      </c>
      <c r="H1466" s="1433">
        <v>38</v>
      </c>
      <c r="I1466" s="1433">
        <v>42</v>
      </c>
      <c r="J1466" s="1433">
        <v>64</v>
      </c>
      <c r="K1466" s="1433">
        <v>65</v>
      </c>
      <c r="L1466" s="1433">
        <v>67</v>
      </c>
      <c r="M1466" s="1433">
        <v>64</v>
      </c>
      <c r="N1466" s="1433">
        <v>66</v>
      </c>
      <c r="O1466" s="1433">
        <v>75</v>
      </c>
      <c r="P1466" s="1433">
        <v>75</v>
      </c>
      <c r="Q1466" s="1433">
        <v>65</v>
      </c>
      <c r="R1466" s="1433">
        <v>74</v>
      </c>
      <c r="S1466" s="1433">
        <v>47</v>
      </c>
      <c r="T1466" s="1433">
        <v>64</v>
      </c>
      <c r="U1466" s="1433">
        <v>92</v>
      </c>
      <c r="V1466" s="1438">
        <v>96</v>
      </c>
    </row>
    <row r="1467" spans="1:22" ht="15" x14ac:dyDescent="0.25">
      <c r="A1467" s="1298" t="s">
        <v>709</v>
      </c>
      <c r="B1467" s="1290" t="s">
        <v>926</v>
      </c>
      <c r="C1467" s="1290" t="s">
        <v>36</v>
      </c>
      <c r="D1467" s="1433">
        <v>1</v>
      </c>
      <c r="E1467" s="1433">
        <v>1</v>
      </c>
      <c r="F1467" s="1433">
        <v>3</v>
      </c>
      <c r="G1467" s="1433">
        <v>2</v>
      </c>
      <c r="H1467" s="1433">
        <v>4</v>
      </c>
      <c r="I1467" s="1433">
        <v>4</v>
      </c>
      <c r="J1467" s="1433">
        <v>4</v>
      </c>
      <c r="K1467" s="1433">
        <v>6</v>
      </c>
      <c r="L1467" s="1433">
        <v>6</v>
      </c>
      <c r="M1467" s="1433">
        <v>7</v>
      </c>
      <c r="N1467" s="1433">
        <v>6</v>
      </c>
      <c r="O1467" s="1433">
        <v>7</v>
      </c>
      <c r="P1467" s="1433">
        <v>6</v>
      </c>
      <c r="Q1467" s="1433">
        <v>5</v>
      </c>
      <c r="R1467" s="1433">
        <v>2</v>
      </c>
      <c r="S1467" s="1433">
        <v>4</v>
      </c>
      <c r="T1467" s="1433">
        <v>5</v>
      </c>
      <c r="U1467" s="1433">
        <v>7</v>
      </c>
      <c r="V1467" s="1438">
        <v>8</v>
      </c>
    </row>
    <row r="1468" spans="1:22" ht="15" x14ac:dyDescent="0.25">
      <c r="A1468" s="1298" t="s">
        <v>709</v>
      </c>
      <c r="B1468" s="1290" t="s">
        <v>926</v>
      </c>
      <c r="C1468" s="1290" t="s">
        <v>37</v>
      </c>
      <c r="D1468" s="1433">
        <v>11</v>
      </c>
      <c r="E1468" s="1433">
        <v>12</v>
      </c>
      <c r="F1468" s="1433">
        <v>13</v>
      </c>
      <c r="G1468" s="1433">
        <v>9</v>
      </c>
      <c r="H1468" s="1433">
        <v>9</v>
      </c>
      <c r="I1468" s="1433">
        <v>10</v>
      </c>
      <c r="J1468" s="1433">
        <v>12</v>
      </c>
      <c r="K1468" s="1433">
        <v>10</v>
      </c>
      <c r="L1468" s="1433">
        <v>8</v>
      </c>
      <c r="M1468" s="1433">
        <v>9</v>
      </c>
      <c r="N1468" s="1433">
        <v>10</v>
      </c>
      <c r="O1468" s="1433">
        <v>10</v>
      </c>
      <c r="P1468" s="1433">
        <v>10</v>
      </c>
      <c r="Q1468" s="1433">
        <v>11</v>
      </c>
      <c r="R1468" s="1433">
        <v>17</v>
      </c>
      <c r="S1468" s="1433">
        <v>15</v>
      </c>
      <c r="T1468" s="1433">
        <v>20</v>
      </c>
      <c r="U1468" s="1433">
        <v>22</v>
      </c>
      <c r="V1468" s="1438">
        <v>20</v>
      </c>
    </row>
    <row r="1469" spans="1:22" ht="15" x14ac:dyDescent="0.25">
      <c r="A1469" s="1298" t="s">
        <v>709</v>
      </c>
      <c r="B1469" s="1290" t="s">
        <v>926</v>
      </c>
      <c r="C1469" s="1290" t="s">
        <v>38</v>
      </c>
      <c r="D1469" s="1433">
        <v>5</v>
      </c>
      <c r="E1469" s="1433">
        <v>5</v>
      </c>
      <c r="F1469" s="1433">
        <v>5</v>
      </c>
      <c r="G1469" s="1433">
        <v>5</v>
      </c>
      <c r="H1469" s="1433">
        <v>4</v>
      </c>
      <c r="I1469" s="1433">
        <v>4</v>
      </c>
      <c r="J1469" s="1433">
        <v>2</v>
      </c>
      <c r="K1469" s="1433">
        <v>4</v>
      </c>
      <c r="L1469" s="1433">
        <v>4</v>
      </c>
      <c r="M1469" s="1433">
        <v>4</v>
      </c>
      <c r="N1469" s="1433">
        <v>5</v>
      </c>
      <c r="O1469" s="1433">
        <v>5</v>
      </c>
      <c r="P1469" s="1433">
        <v>5</v>
      </c>
      <c r="Q1469" s="1433">
        <v>5</v>
      </c>
      <c r="R1469" s="1433">
        <v>6</v>
      </c>
      <c r="S1469" s="1433">
        <v>6</v>
      </c>
      <c r="T1469" s="1433">
        <v>6</v>
      </c>
      <c r="U1469" s="1433">
        <v>5</v>
      </c>
      <c r="V1469" s="1438">
        <v>5</v>
      </c>
    </row>
    <row r="1470" spans="1:22" ht="15" x14ac:dyDescent="0.25">
      <c r="A1470" s="1298" t="s">
        <v>709</v>
      </c>
      <c r="B1470" s="1290" t="s">
        <v>926</v>
      </c>
      <c r="C1470" s="1290" t="s">
        <v>39</v>
      </c>
      <c r="D1470" s="1433">
        <v>3</v>
      </c>
      <c r="E1470" s="1433">
        <v>4</v>
      </c>
      <c r="F1470" s="1433">
        <v>4</v>
      </c>
      <c r="G1470" s="1433">
        <v>3</v>
      </c>
      <c r="H1470" s="1433">
        <v>2</v>
      </c>
      <c r="I1470" s="1433">
        <v>3</v>
      </c>
      <c r="J1470" s="1433">
        <v>3</v>
      </c>
      <c r="K1470" s="1433">
        <v>2</v>
      </c>
      <c r="L1470" s="1433">
        <v>1</v>
      </c>
      <c r="M1470" s="1433">
        <v>1</v>
      </c>
      <c r="N1470" s="1433">
        <v>1</v>
      </c>
      <c r="O1470" s="1433">
        <v>1</v>
      </c>
      <c r="P1470" s="1433">
        <v>1</v>
      </c>
      <c r="Q1470" s="1433">
        <v>1</v>
      </c>
      <c r="R1470" s="1433">
        <v>1</v>
      </c>
      <c r="S1470" s="1433">
        <v>1</v>
      </c>
      <c r="T1470" s="1433">
        <v>2</v>
      </c>
      <c r="U1470" s="1433">
        <v>2</v>
      </c>
      <c r="V1470" s="1438">
        <v>3</v>
      </c>
    </row>
    <row r="1471" spans="1:22" ht="15" x14ac:dyDescent="0.25">
      <c r="A1471" s="1298" t="s">
        <v>709</v>
      </c>
      <c r="B1471" s="1290" t="s">
        <v>926</v>
      </c>
      <c r="C1471" s="1290" t="s">
        <v>40</v>
      </c>
      <c r="D1471" s="1433">
        <v>0</v>
      </c>
      <c r="E1471" s="1433">
        <v>0</v>
      </c>
      <c r="F1471" s="1433">
        <v>0</v>
      </c>
      <c r="G1471" s="1433">
        <v>0</v>
      </c>
      <c r="H1471" s="1433">
        <v>0</v>
      </c>
      <c r="I1471" s="1433">
        <v>0</v>
      </c>
      <c r="J1471" s="1433">
        <v>1</v>
      </c>
      <c r="K1471" s="1433">
        <v>1</v>
      </c>
      <c r="L1471" s="1433">
        <v>1</v>
      </c>
      <c r="M1471" s="1433">
        <v>1</v>
      </c>
      <c r="N1471" s="1433">
        <v>1</v>
      </c>
      <c r="O1471" s="1433">
        <v>1</v>
      </c>
      <c r="P1471" s="1433">
        <v>1</v>
      </c>
      <c r="Q1471" s="1433">
        <v>1</v>
      </c>
      <c r="R1471" s="1433">
        <v>1</v>
      </c>
      <c r="S1471" s="1433">
        <v>1</v>
      </c>
      <c r="T1471" s="1433">
        <v>1</v>
      </c>
      <c r="U1471" s="1433">
        <v>1</v>
      </c>
      <c r="V1471" s="1438">
        <v>1</v>
      </c>
    </row>
    <row r="1472" spans="1:22" ht="15" x14ac:dyDescent="0.25">
      <c r="A1472" s="1298" t="s">
        <v>709</v>
      </c>
      <c r="B1472" s="1290" t="s">
        <v>926</v>
      </c>
      <c r="C1472" s="1290" t="s">
        <v>59</v>
      </c>
      <c r="D1472" s="1433">
        <v>99</v>
      </c>
      <c r="E1472" s="1433">
        <v>92</v>
      </c>
      <c r="F1472" s="1433">
        <v>94</v>
      </c>
      <c r="G1472" s="1433">
        <v>78</v>
      </c>
      <c r="H1472" s="1433">
        <v>86</v>
      </c>
      <c r="I1472" s="1433">
        <v>100</v>
      </c>
      <c r="J1472" s="1433">
        <v>125</v>
      </c>
      <c r="K1472" s="1433">
        <v>135</v>
      </c>
      <c r="L1472" s="1433">
        <v>128</v>
      </c>
      <c r="M1472" s="1433">
        <v>138</v>
      </c>
      <c r="N1472" s="1433">
        <v>155</v>
      </c>
      <c r="O1472" s="1433">
        <v>184</v>
      </c>
      <c r="P1472" s="1433">
        <v>186</v>
      </c>
      <c r="Q1472" s="1433">
        <v>186</v>
      </c>
      <c r="R1472" s="1433">
        <v>209</v>
      </c>
      <c r="S1472" s="1433">
        <v>203</v>
      </c>
      <c r="T1472" s="1433">
        <v>230</v>
      </c>
      <c r="U1472" s="1433">
        <v>269</v>
      </c>
      <c r="V1472" s="1438">
        <v>275</v>
      </c>
    </row>
    <row r="1473" spans="1:22" ht="15" x14ac:dyDescent="0.25">
      <c r="A1473" s="1298" t="s">
        <v>709</v>
      </c>
      <c r="B1473" s="1290" t="s">
        <v>926</v>
      </c>
      <c r="C1473" s="1290" t="s">
        <v>754</v>
      </c>
      <c r="D1473" s="1433">
        <v>99</v>
      </c>
      <c r="E1473" s="1433">
        <v>67</v>
      </c>
      <c r="F1473" s="1433">
        <v>63</v>
      </c>
      <c r="G1473" s="1433">
        <v>57</v>
      </c>
      <c r="H1473" s="1433">
        <v>57</v>
      </c>
      <c r="I1473" s="1433">
        <v>63</v>
      </c>
      <c r="J1473" s="1433">
        <v>86</v>
      </c>
      <c r="K1473" s="1433">
        <v>88</v>
      </c>
      <c r="L1473" s="1433">
        <v>87</v>
      </c>
      <c r="M1473" s="1433">
        <v>86</v>
      </c>
      <c r="N1473" s="1433">
        <v>90</v>
      </c>
      <c r="O1473" s="1433">
        <v>99</v>
      </c>
      <c r="P1473" s="1433">
        <v>98</v>
      </c>
      <c r="Q1473" s="1433">
        <v>88</v>
      </c>
      <c r="R1473" s="1433">
        <v>101</v>
      </c>
      <c r="S1473" s="1433">
        <v>74</v>
      </c>
      <c r="T1473" s="1433">
        <v>98</v>
      </c>
      <c r="U1473" s="1433">
        <v>129</v>
      </c>
      <c r="V1473" s="1438">
        <v>133</v>
      </c>
    </row>
    <row r="1474" spans="1:22" ht="15" x14ac:dyDescent="0.25">
      <c r="A1474" s="1298" t="s">
        <v>709</v>
      </c>
      <c r="B1474" s="1290" t="s">
        <v>1120</v>
      </c>
      <c r="C1474" s="1290" t="s">
        <v>35</v>
      </c>
      <c r="D1474" s="1433">
        <v>0</v>
      </c>
      <c r="E1474" s="1433">
        <v>0</v>
      </c>
      <c r="F1474" s="1433">
        <v>0</v>
      </c>
      <c r="G1474" s="1433">
        <v>0</v>
      </c>
      <c r="H1474" s="1433">
        <v>0</v>
      </c>
      <c r="I1474" s="1433">
        <v>0</v>
      </c>
      <c r="J1474" s="1433">
        <v>0</v>
      </c>
      <c r="K1474" s="1433">
        <v>0</v>
      </c>
      <c r="L1474" s="1433">
        <v>0</v>
      </c>
      <c r="M1474" s="1433">
        <v>0</v>
      </c>
      <c r="N1474" s="1433">
        <v>0</v>
      </c>
      <c r="O1474" s="1433">
        <v>0</v>
      </c>
      <c r="P1474" s="1433">
        <v>0</v>
      </c>
      <c r="Q1474" s="1433">
        <v>0</v>
      </c>
      <c r="R1474" s="1433">
        <v>0</v>
      </c>
      <c r="S1474" s="1433">
        <v>0</v>
      </c>
      <c r="T1474" s="1433">
        <v>0</v>
      </c>
      <c r="U1474" s="1433">
        <v>5</v>
      </c>
      <c r="V1474" s="1438">
        <v>9</v>
      </c>
    </row>
    <row r="1475" spans="1:22" ht="15" x14ac:dyDescent="0.25">
      <c r="A1475" s="1298" t="s">
        <v>709</v>
      </c>
      <c r="B1475" s="1290" t="s">
        <v>1120</v>
      </c>
      <c r="C1475" s="1290" t="s">
        <v>36</v>
      </c>
      <c r="D1475" s="1433">
        <v>0</v>
      </c>
      <c r="E1475" s="1433">
        <v>0</v>
      </c>
      <c r="F1475" s="1433">
        <v>0</v>
      </c>
      <c r="G1475" s="1433">
        <v>0</v>
      </c>
      <c r="H1475" s="1433">
        <v>0</v>
      </c>
      <c r="I1475" s="1433">
        <v>0</v>
      </c>
      <c r="J1475" s="1433">
        <v>0</v>
      </c>
      <c r="K1475" s="1433">
        <v>0</v>
      </c>
      <c r="L1475" s="1433">
        <v>0</v>
      </c>
      <c r="M1475" s="1433">
        <v>0</v>
      </c>
      <c r="N1475" s="1433">
        <v>0</v>
      </c>
      <c r="O1475" s="1433">
        <v>0</v>
      </c>
      <c r="P1475" s="1433">
        <v>0</v>
      </c>
      <c r="Q1475" s="1433">
        <v>0</v>
      </c>
      <c r="R1475" s="1433">
        <v>0</v>
      </c>
      <c r="S1475" s="1433">
        <v>0</v>
      </c>
      <c r="T1475" s="1433">
        <v>0</v>
      </c>
      <c r="U1475" s="1433">
        <v>1</v>
      </c>
      <c r="V1475" s="1438">
        <v>3</v>
      </c>
    </row>
    <row r="1476" spans="1:22" ht="15" x14ac:dyDescent="0.25">
      <c r="A1476" s="1298" t="s">
        <v>709</v>
      </c>
      <c r="B1476" s="1290" t="s">
        <v>1120</v>
      </c>
      <c r="C1476" s="1290" t="s">
        <v>37</v>
      </c>
      <c r="D1476" s="1433">
        <v>0</v>
      </c>
      <c r="E1476" s="1433">
        <v>0</v>
      </c>
      <c r="F1476" s="1433">
        <v>0</v>
      </c>
      <c r="G1476" s="1433">
        <v>0</v>
      </c>
      <c r="H1476" s="1433">
        <v>0</v>
      </c>
      <c r="I1476" s="1433">
        <v>0</v>
      </c>
      <c r="J1476" s="1433">
        <v>0</v>
      </c>
      <c r="K1476" s="1433">
        <v>0</v>
      </c>
      <c r="L1476" s="1433">
        <v>0</v>
      </c>
      <c r="M1476" s="1433">
        <v>0</v>
      </c>
      <c r="N1476" s="1433">
        <v>0</v>
      </c>
      <c r="O1476" s="1433">
        <v>0</v>
      </c>
      <c r="P1476" s="1433">
        <v>0</v>
      </c>
      <c r="Q1476" s="1433">
        <v>0</v>
      </c>
      <c r="R1476" s="1433">
        <v>0</v>
      </c>
      <c r="S1476" s="1433">
        <v>0</v>
      </c>
      <c r="T1476" s="1433">
        <v>0</v>
      </c>
      <c r="U1476" s="1433">
        <v>2</v>
      </c>
      <c r="V1476" s="1438">
        <v>2</v>
      </c>
    </row>
    <row r="1477" spans="1:22" ht="15" x14ac:dyDescent="0.25">
      <c r="A1477" s="1298" t="s">
        <v>709</v>
      </c>
      <c r="B1477" s="1290" t="s">
        <v>1120</v>
      </c>
      <c r="C1477" s="1290" t="s">
        <v>38</v>
      </c>
      <c r="D1477" s="1433">
        <v>0</v>
      </c>
      <c r="E1477" s="1433">
        <v>0</v>
      </c>
      <c r="F1477" s="1433">
        <v>0</v>
      </c>
      <c r="G1477" s="1433">
        <v>0</v>
      </c>
      <c r="H1477" s="1433">
        <v>0</v>
      </c>
      <c r="I1477" s="1433">
        <v>0</v>
      </c>
      <c r="J1477" s="1433">
        <v>0</v>
      </c>
      <c r="K1477" s="1433">
        <v>0</v>
      </c>
      <c r="L1477" s="1433">
        <v>0</v>
      </c>
      <c r="M1477" s="1433">
        <v>0</v>
      </c>
      <c r="N1477" s="1433">
        <v>0</v>
      </c>
      <c r="O1477" s="1433">
        <v>0</v>
      </c>
      <c r="P1477" s="1433">
        <v>0</v>
      </c>
      <c r="Q1477" s="1433">
        <v>0</v>
      </c>
      <c r="R1477" s="1433">
        <v>0</v>
      </c>
      <c r="S1477" s="1433">
        <v>0</v>
      </c>
      <c r="T1477" s="1433">
        <v>0</v>
      </c>
      <c r="U1477" s="1433">
        <v>1</v>
      </c>
      <c r="V1477" s="1438">
        <v>1</v>
      </c>
    </row>
    <row r="1478" spans="1:22" ht="15" x14ac:dyDescent="0.25">
      <c r="A1478" s="1298" t="s">
        <v>709</v>
      </c>
      <c r="B1478" s="1290" t="s">
        <v>1120</v>
      </c>
      <c r="C1478" s="1290" t="s">
        <v>59</v>
      </c>
      <c r="D1478" s="1433">
        <v>0</v>
      </c>
      <c r="E1478" s="1433">
        <v>0</v>
      </c>
      <c r="F1478" s="1433">
        <v>0</v>
      </c>
      <c r="G1478" s="1433">
        <v>0</v>
      </c>
      <c r="H1478" s="1433">
        <v>0</v>
      </c>
      <c r="I1478" s="1433">
        <v>0</v>
      </c>
      <c r="J1478" s="1433">
        <v>0</v>
      </c>
      <c r="K1478" s="1433">
        <v>0</v>
      </c>
      <c r="L1478" s="1433">
        <v>0</v>
      </c>
      <c r="M1478" s="1433">
        <v>0</v>
      </c>
      <c r="N1478" s="1433">
        <v>0</v>
      </c>
      <c r="O1478" s="1433">
        <v>0</v>
      </c>
      <c r="P1478" s="1433">
        <v>0</v>
      </c>
      <c r="Q1478" s="1433">
        <v>0</v>
      </c>
      <c r="R1478" s="1433">
        <v>0</v>
      </c>
      <c r="S1478" s="1433">
        <v>0</v>
      </c>
      <c r="T1478" s="1433">
        <v>0</v>
      </c>
      <c r="U1478" s="1433">
        <v>9</v>
      </c>
      <c r="V1478" s="1438">
        <v>15</v>
      </c>
    </row>
    <row r="1479" spans="1:22" ht="15" x14ac:dyDescent="0.25">
      <c r="A1479" s="1298" t="s">
        <v>709</v>
      </c>
      <c r="B1479" s="1290" t="s">
        <v>1120</v>
      </c>
      <c r="C1479" s="1290" t="s">
        <v>754</v>
      </c>
      <c r="D1479" s="1433">
        <v>0</v>
      </c>
      <c r="E1479" s="1433">
        <v>0</v>
      </c>
      <c r="F1479" s="1433">
        <v>0</v>
      </c>
      <c r="G1479" s="1433">
        <v>0</v>
      </c>
      <c r="H1479" s="1433">
        <v>0</v>
      </c>
      <c r="I1479" s="1433">
        <v>0</v>
      </c>
      <c r="J1479" s="1433">
        <v>0</v>
      </c>
      <c r="K1479" s="1433">
        <v>0</v>
      </c>
      <c r="L1479" s="1433">
        <v>0</v>
      </c>
      <c r="M1479" s="1433">
        <v>0</v>
      </c>
      <c r="N1479" s="1433">
        <v>0</v>
      </c>
      <c r="O1479" s="1433">
        <v>0</v>
      </c>
      <c r="P1479" s="1433">
        <v>0</v>
      </c>
      <c r="Q1479" s="1433">
        <v>0</v>
      </c>
      <c r="R1479" s="1433">
        <v>0</v>
      </c>
      <c r="S1479" s="1433">
        <v>0</v>
      </c>
      <c r="T1479" s="1433">
        <v>0</v>
      </c>
      <c r="U1479" s="1433">
        <v>9</v>
      </c>
      <c r="V1479" s="1438">
        <v>15</v>
      </c>
    </row>
    <row r="1480" spans="1:22" ht="15" x14ac:dyDescent="0.25">
      <c r="A1480" s="1298" t="s">
        <v>709</v>
      </c>
      <c r="B1480" s="1290" t="s">
        <v>927</v>
      </c>
      <c r="C1480" s="1290" t="s">
        <v>49</v>
      </c>
      <c r="D1480" s="1433">
        <v>0</v>
      </c>
      <c r="E1480" s="1433">
        <v>73</v>
      </c>
      <c r="F1480" s="1433">
        <v>163</v>
      </c>
      <c r="G1480" s="1433">
        <v>195</v>
      </c>
      <c r="H1480" s="1433">
        <v>213</v>
      </c>
      <c r="I1480" s="1433">
        <v>238</v>
      </c>
      <c r="J1480" s="1433">
        <v>258</v>
      </c>
      <c r="K1480" s="1433">
        <v>393</v>
      </c>
      <c r="L1480" s="1433">
        <v>409</v>
      </c>
      <c r="M1480" s="1433">
        <v>486</v>
      </c>
      <c r="N1480" s="1433">
        <v>483</v>
      </c>
      <c r="O1480" s="1433">
        <v>514</v>
      </c>
      <c r="P1480" s="1433">
        <v>572</v>
      </c>
      <c r="Q1480" s="1433">
        <v>588</v>
      </c>
      <c r="R1480" s="1433">
        <v>657</v>
      </c>
      <c r="S1480" s="1433">
        <v>711</v>
      </c>
      <c r="T1480" s="1433">
        <v>702</v>
      </c>
      <c r="U1480" s="1433">
        <v>700</v>
      </c>
      <c r="V1480" s="1438">
        <v>703</v>
      </c>
    </row>
    <row r="1481" spans="1:22" ht="15" x14ac:dyDescent="0.25">
      <c r="A1481" s="1298" t="s">
        <v>709</v>
      </c>
      <c r="B1481" s="1290" t="s">
        <v>927</v>
      </c>
      <c r="C1481" s="1290" t="s">
        <v>35</v>
      </c>
      <c r="D1481" s="1433">
        <v>199</v>
      </c>
      <c r="E1481" s="1433">
        <v>102</v>
      </c>
      <c r="F1481" s="1433">
        <v>148</v>
      </c>
      <c r="G1481" s="1433">
        <v>137</v>
      </c>
      <c r="H1481" s="1433">
        <v>154</v>
      </c>
      <c r="I1481" s="1433">
        <v>195</v>
      </c>
      <c r="J1481" s="1433">
        <v>197</v>
      </c>
      <c r="K1481" s="1433">
        <v>253</v>
      </c>
      <c r="L1481" s="1433">
        <v>295</v>
      </c>
      <c r="M1481" s="1433">
        <v>257</v>
      </c>
      <c r="N1481" s="1433">
        <v>264</v>
      </c>
      <c r="O1481" s="1433">
        <v>263</v>
      </c>
      <c r="P1481" s="1433">
        <v>230</v>
      </c>
      <c r="Q1481" s="1433">
        <v>188</v>
      </c>
      <c r="R1481" s="1433">
        <v>133</v>
      </c>
      <c r="S1481" s="1433">
        <v>91</v>
      </c>
      <c r="T1481" s="1433">
        <v>99</v>
      </c>
      <c r="U1481" s="1433">
        <v>138</v>
      </c>
      <c r="V1481" s="1438">
        <v>146</v>
      </c>
    </row>
    <row r="1482" spans="1:22" ht="15" x14ac:dyDescent="0.25">
      <c r="A1482" s="1298" t="s">
        <v>709</v>
      </c>
      <c r="B1482" s="1290" t="s">
        <v>927</v>
      </c>
      <c r="C1482" s="1290" t="s">
        <v>36</v>
      </c>
      <c r="D1482" s="1433">
        <v>13</v>
      </c>
      <c r="E1482" s="1433">
        <v>14</v>
      </c>
      <c r="F1482" s="1433">
        <v>17</v>
      </c>
      <c r="G1482" s="1433">
        <v>18</v>
      </c>
      <c r="H1482" s="1433">
        <v>18</v>
      </c>
      <c r="I1482" s="1433">
        <v>17</v>
      </c>
      <c r="J1482" s="1433">
        <v>14</v>
      </c>
      <c r="K1482" s="1433">
        <v>17</v>
      </c>
      <c r="L1482" s="1433">
        <v>17</v>
      </c>
      <c r="M1482" s="1433">
        <v>17</v>
      </c>
      <c r="N1482" s="1433">
        <v>15</v>
      </c>
      <c r="O1482" s="1433">
        <v>12</v>
      </c>
      <c r="P1482" s="1433">
        <v>12</v>
      </c>
      <c r="Q1482" s="1433">
        <v>11</v>
      </c>
      <c r="R1482" s="1433">
        <v>10</v>
      </c>
      <c r="S1482" s="1433">
        <v>12</v>
      </c>
      <c r="T1482" s="1433">
        <v>19</v>
      </c>
      <c r="U1482" s="1433">
        <v>20</v>
      </c>
      <c r="V1482" s="1438">
        <v>19</v>
      </c>
    </row>
    <row r="1483" spans="1:22" ht="15" x14ac:dyDescent="0.25">
      <c r="A1483" s="1298" t="s">
        <v>709</v>
      </c>
      <c r="B1483" s="1290" t="s">
        <v>927</v>
      </c>
      <c r="C1483" s="1290" t="s">
        <v>37</v>
      </c>
      <c r="D1483" s="1433">
        <v>26</v>
      </c>
      <c r="E1483" s="1433">
        <v>28</v>
      </c>
      <c r="F1483" s="1433">
        <v>38</v>
      </c>
      <c r="G1483" s="1433">
        <v>30</v>
      </c>
      <c r="H1483" s="1433">
        <v>33</v>
      </c>
      <c r="I1483" s="1433">
        <v>36</v>
      </c>
      <c r="J1483" s="1433">
        <v>36</v>
      </c>
      <c r="K1483" s="1433">
        <v>47</v>
      </c>
      <c r="L1483" s="1433">
        <v>46</v>
      </c>
      <c r="M1483" s="1433">
        <v>31</v>
      </c>
      <c r="N1483" s="1433">
        <v>31</v>
      </c>
      <c r="O1483" s="1433">
        <v>35</v>
      </c>
      <c r="P1483" s="1433">
        <v>27</v>
      </c>
      <c r="Q1483" s="1433">
        <v>27</v>
      </c>
      <c r="R1483" s="1433">
        <v>28</v>
      </c>
      <c r="S1483" s="1433">
        <v>19</v>
      </c>
      <c r="T1483" s="1433">
        <v>18</v>
      </c>
      <c r="U1483" s="1433">
        <v>18</v>
      </c>
      <c r="V1483" s="1438">
        <v>15</v>
      </c>
    </row>
    <row r="1484" spans="1:22" ht="15" x14ac:dyDescent="0.25">
      <c r="A1484" s="1298" t="s">
        <v>709</v>
      </c>
      <c r="B1484" s="1290" t="s">
        <v>927</v>
      </c>
      <c r="C1484" s="1290" t="s">
        <v>38</v>
      </c>
      <c r="D1484" s="1433">
        <v>10</v>
      </c>
      <c r="E1484" s="1433">
        <v>9</v>
      </c>
      <c r="F1484" s="1433">
        <v>15</v>
      </c>
      <c r="G1484" s="1433">
        <v>16</v>
      </c>
      <c r="H1484" s="1433">
        <v>17</v>
      </c>
      <c r="I1484" s="1433">
        <v>17</v>
      </c>
      <c r="J1484" s="1433">
        <v>14</v>
      </c>
      <c r="K1484" s="1433">
        <v>16</v>
      </c>
      <c r="L1484" s="1433">
        <v>16</v>
      </c>
      <c r="M1484" s="1433">
        <v>16</v>
      </c>
      <c r="N1484" s="1433">
        <v>16</v>
      </c>
      <c r="O1484" s="1433">
        <v>16</v>
      </c>
      <c r="P1484" s="1433">
        <v>13</v>
      </c>
      <c r="Q1484" s="1433">
        <v>13</v>
      </c>
      <c r="R1484" s="1433">
        <v>13</v>
      </c>
      <c r="S1484" s="1433">
        <v>13</v>
      </c>
      <c r="T1484" s="1433">
        <v>12</v>
      </c>
      <c r="U1484" s="1433">
        <v>11</v>
      </c>
      <c r="V1484" s="1438">
        <v>5</v>
      </c>
    </row>
    <row r="1485" spans="1:22" ht="15" x14ac:dyDescent="0.25">
      <c r="A1485" s="1298" t="s">
        <v>709</v>
      </c>
      <c r="B1485" s="1290" t="s">
        <v>927</v>
      </c>
      <c r="C1485" s="1290" t="s">
        <v>39</v>
      </c>
      <c r="D1485" s="1433">
        <v>3</v>
      </c>
      <c r="E1485" s="1433">
        <v>3</v>
      </c>
      <c r="F1485" s="1433">
        <v>4</v>
      </c>
      <c r="G1485" s="1433">
        <v>4</v>
      </c>
      <c r="H1485" s="1433">
        <v>5</v>
      </c>
      <c r="I1485" s="1433">
        <v>4</v>
      </c>
      <c r="J1485" s="1433">
        <v>4</v>
      </c>
      <c r="K1485" s="1433">
        <v>6</v>
      </c>
      <c r="L1485" s="1433">
        <v>6</v>
      </c>
      <c r="M1485" s="1433">
        <v>6</v>
      </c>
      <c r="N1485" s="1433">
        <v>6</v>
      </c>
      <c r="O1485" s="1433">
        <v>6</v>
      </c>
      <c r="P1485" s="1433">
        <v>6</v>
      </c>
      <c r="Q1485" s="1433">
        <v>6</v>
      </c>
      <c r="R1485" s="1433">
        <v>6</v>
      </c>
      <c r="S1485" s="1433">
        <v>5</v>
      </c>
      <c r="T1485" s="1433">
        <v>4</v>
      </c>
      <c r="U1485" s="1433">
        <v>3</v>
      </c>
      <c r="V1485" s="1438">
        <v>3</v>
      </c>
    </row>
    <row r="1486" spans="1:22" ht="15" x14ac:dyDescent="0.25">
      <c r="A1486" s="1298" t="s">
        <v>709</v>
      </c>
      <c r="B1486" s="1290" t="s">
        <v>927</v>
      </c>
      <c r="C1486" s="1290" t="s">
        <v>40</v>
      </c>
      <c r="D1486" s="1433">
        <v>0</v>
      </c>
      <c r="E1486" s="1433">
        <v>0</v>
      </c>
      <c r="F1486" s="1433">
        <v>1</v>
      </c>
      <c r="G1486" s="1433">
        <v>1</v>
      </c>
      <c r="H1486" s="1433">
        <v>1</v>
      </c>
      <c r="I1486" s="1433">
        <v>1</v>
      </c>
      <c r="J1486" s="1433">
        <v>2</v>
      </c>
      <c r="K1486" s="1433">
        <v>2</v>
      </c>
      <c r="L1486" s="1433">
        <v>2</v>
      </c>
      <c r="M1486" s="1433">
        <v>2</v>
      </c>
      <c r="N1486" s="1433">
        <v>2</v>
      </c>
      <c r="O1486" s="1433">
        <v>2</v>
      </c>
      <c r="P1486" s="1433">
        <v>2</v>
      </c>
      <c r="Q1486" s="1433">
        <v>2</v>
      </c>
      <c r="R1486" s="1433">
        <v>2</v>
      </c>
      <c r="S1486" s="1433">
        <v>3</v>
      </c>
      <c r="T1486" s="1433">
        <v>3</v>
      </c>
      <c r="U1486" s="1433">
        <v>2</v>
      </c>
      <c r="V1486" s="1438">
        <v>2</v>
      </c>
    </row>
    <row r="1487" spans="1:22" ht="15" x14ac:dyDescent="0.25">
      <c r="A1487" s="1298" t="s">
        <v>709</v>
      </c>
      <c r="B1487" s="1290" t="s">
        <v>927</v>
      </c>
      <c r="C1487" s="1290" t="s">
        <v>59</v>
      </c>
      <c r="D1487" s="1433">
        <v>251</v>
      </c>
      <c r="E1487" s="1433">
        <v>229</v>
      </c>
      <c r="F1487" s="1433">
        <v>386</v>
      </c>
      <c r="G1487" s="1433">
        <v>401</v>
      </c>
      <c r="H1487" s="1433">
        <v>441</v>
      </c>
      <c r="I1487" s="1433">
        <v>508</v>
      </c>
      <c r="J1487" s="1433">
        <v>525</v>
      </c>
      <c r="K1487" s="1433">
        <v>734</v>
      </c>
      <c r="L1487" s="1433">
        <v>791</v>
      </c>
      <c r="M1487" s="1433">
        <v>815</v>
      </c>
      <c r="N1487" s="1433">
        <v>817</v>
      </c>
      <c r="O1487" s="1433">
        <v>848</v>
      </c>
      <c r="P1487" s="1433">
        <v>862</v>
      </c>
      <c r="Q1487" s="1433">
        <v>835</v>
      </c>
      <c r="R1487" s="1433">
        <v>849</v>
      </c>
      <c r="S1487" s="1433">
        <v>854</v>
      </c>
      <c r="T1487" s="1433">
        <v>857</v>
      </c>
      <c r="U1487" s="1433">
        <v>892</v>
      </c>
      <c r="V1487" s="1438">
        <v>893</v>
      </c>
    </row>
    <row r="1488" spans="1:22" ht="15" x14ac:dyDescent="0.25">
      <c r="A1488" s="1298" t="s">
        <v>709</v>
      </c>
      <c r="B1488" s="1290" t="s">
        <v>927</v>
      </c>
      <c r="C1488" s="1290" t="s">
        <v>754</v>
      </c>
      <c r="D1488" s="1433">
        <v>251</v>
      </c>
      <c r="E1488" s="1433">
        <v>156</v>
      </c>
      <c r="F1488" s="1433">
        <v>223</v>
      </c>
      <c r="G1488" s="1433">
        <v>206</v>
      </c>
      <c r="H1488" s="1433">
        <v>228</v>
      </c>
      <c r="I1488" s="1433">
        <v>270</v>
      </c>
      <c r="J1488" s="1433">
        <v>267</v>
      </c>
      <c r="K1488" s="1433">
        <v>341</v>
      </c>
      <c r="L1488" s="1433">
        <v>382</v>
      </c>
      <c r="M1488" s="1433">
        <v>329</v>
      </c>
      <c r="N1488" s="1433">
        <v>334</v>
      </c>
      <c r="O1488" s="1433">
        <v>334</v>
      </c>
      <c r="P1488" s="1433">
        <v>290</v>
      </c>
      <c r="Q1488" s="1433">
        <v>247</v>
      </c>
      <c r="R1488" s="1433">
        <v>192</v>
      </c>
      <c r="S1488" s="1433">
        <v>143</v>
      </c>
      <c r="T1488" s="1433">
        <v>155</v>
      </c>
      <c r="U1488" s="1433">
        <v>192</v>
      </c>
      <c r="V1488" s="1438">
        <v>190</v>
      </c>
    </row>
    <row r="1489" spans="1:22" ht="15" x14ac:dyDescent="0.25">
      <c r="A1489" s="1298" t="s">
        <v>709</v>
      </c>
      <c r="B1489" s="1290" t="s">
        <v>928</v>
      </c>
      <c r="C1489" s="1290" t="s">
        <v>49</v>
      </c>
      <c r="D1489" s="1433">
        <v>0</v>
      </c>
      <c r="E1489" s="1433">
        <v>35</v>
      </c>
      <c r="F1489" s="1433">
        <v>38</v>
      </c>
      <c r="G1489" s="1433">
        <v>49</v>
      </c>
      <c r="H1489" s="1433">
        <v>42</v>
      </c>
      <c r="I1489" s="1433">
        <v>50</v>
      </c>
      <c r="J1489" s="1433">
        <v>78</v>
      </c>
      <c r="K1489" s="1433">
        <v>0</v>
      </c>
      <c r="L1489" s="1433">
        <v>0</v>
      </c>
      <c r="M1489" s="1433">
        <v>0</v>
      </c>
      <c r="N1489" s="1433">
        <v>0</v>
      </c>
      <c r="O1489" s="1433">
        <v>0</v>
      </c>
      <c r="P1489" s="1433">
        <v>0</v>
      </c>
      <c r="Q1489" s="1433">
        <v>0</v>
      </c>
      <c r="R1489" s="1433">
        <v>0</v>
      </c>
      <c r="S1489" s="1433">
        <v>0</v>
      </c>
      <c r="T1489" s="1433">
        <v>0</v>
      </c>
      <c r="U1489" s="1433">
        <v>0</v>
      </c>
      <c r="V1489" s="1438">
        <v>0</v>
      </c>
    </row>
    <row r="1490" spans="1:22" ht="15" x14ac:dyDescent="0.25">
      <c r="A1490" s="1298" t="s">
        <v>709</v>
      </c>
      <c r="B1490" s="1290" t="s">
        <v>928</v>
      </c>
      <c r="C1490" s="1290" t="s">
        <v>35</v>
      </c>
      <c r="D1490" s="1433">
        <v>81</v>
      </c>
      <c r="E1490" s="1433">
        <v>38</v>
      </c>
      <c r="F1490" s="1433">
        <v>67</v>
      </c>
      <c r="G1490" s="1433">
        <v>71</v>
      </c>
      <c r="H1490" s="1433">
        <v>71</v>
      </c>
      <c r="I1490" s="1433">
        <v>74</v>
      </c>
      <c r="J1490" s="1433">
        <v>54</v>
      </c>
      <c r="K1490" s="1433">
        <v>0</v>
      </c>
      <c r="L1490" s="1433">
        <v>0</v>
      </c>
      <c r="M1490" s="1433">
        <v>0</v>
      </c>
      <c r="N1490" s="1433">
        <v>0</v>
      </c>
      <c r="O1490" s="1433">
        <v>0</v>
      </c>
      <c r="P1490" s="1433">
        <v>0</v>
      </c>
      <c r="Q1490" s="1433">
        <v>0</v>
      </c>
      <c r="R1490" s="1433">
        <v>0</v>
      </c>
      <c r="S1490" s="1433">
        <v>0</v>
      </c>
      <c r="T1490" s="1433">
        <v>0</v>
      </c>
      <c r="U1490" s="1433">
        <v>0</v>
      </c>
      <c r="V1490" s="1438">
        <v>0</v>
      </c>
    </row>
    <row r="1491" spans="1:22" ht="15" x14ac:dyDescent="0.25">
      <c r="A1491" s="1298" t="s">
        <v>709</v>
      </c>
      <c r="B1491" s="1290" t="s">
        <v>928</v>
      </c>
      <c r="C1491" s="1290" t="s">
        <v>36</v>
      </c>
      <c r="D1491" s="1433">
        <v>4</v>
      </c>
      <c r="E1491" s="1433">
        <v>0</v>
      </c>
      <c r="F1491" s="1433">
        <v>0</v>
      </c>
      <c r="G1491" s="1433">
        <v>0</v>
      </c>
      <c r="H1491" s="1433">
        <v>3</v>
      </c>
      <c r="I1491" s="1433">
        <v>4</v>
      </c>
      <c r="J1491" s="1433">
        <v>4</v>
      </c>
      <c r="K1491" s="1433">
        <v>0</v>
      </c>
      <c r="L1491" s="1433">
        <v>0</v>
      </c>
      <c r="M1491" s="1433">
        <v>0</v>
      </c>
      <c r="N1491" s="1433">
        <v>0</v>
      </c>
      <c r="O1491" s="1433">
        <v>0</v>
      </c>
      <c r="P1491" s="1433">
        <v>0</v>
      </c>
      <c r="Q1491" s="1433">
        <v>0</v>
      </c>
      <c r="R1491" s="1433">
        <v>0</v>
      </c>
      <c r="S1491" s="1433">
        <v>0</v>
      </c>
      <c r="T1491" s="1433">
        <v>0</v>
      </c>
      <c r="U1491" s="1433">
        <v>0</v>
      </c>
      <c r="V1491" s="1438">
        <v>0</v>
      </c>
    </row>
    <row r="1492" spans="1:22" ht="15" x14ac:dyDescent="0.25">
      <c r="A1492" s="1298" t="s">
        <v>709</v>
      </c>
      <c r="B1492" s="1290" t="s">
        <v>928</v>
      </c>
      <c r="C1492" s="1290" t="s">
        <v>37</v>
      </c>
      <c r="D1492" s="1433">
        <v>15</v>
      </c>
      <c r="E1492" s="1433">
        <v>14</v>
      </c>
      <c r="F1492" s="1433">
        <v>20</v>
      </c>
      <c r="G1492" s="1433">
        <v>11</v>
      </c>
      <c r="H1492" s="1433">
        <v>11</v>
      </c>
      <c r="I1492" s="1433">
        <v>11</v>
      </c>
      <c r="J1492" s="1433">
        <v>12</v>
      </c>
      <c r="K1492" s="1433">
        <v>0</v>
      </c>
      <c r="L1492" s="1433">
        <v>0</v>
      </c>
      <c r="M1492" s="1433">
        <v>0</v>
      </c>
      <c r="N1492" s="1433">
        <v>0</v>
      </c>
      <c r="O1492" s="1433">
        <v>0</v>
      </c>
      <c r="P1492" s="1433">
        <v>0</v>
      </c>
      <c r="Q1492" s="1433">
        <v>0</v>
      </c>
      <c r="R1492" s="1433">
        <v>0</v>
      </c>
      <c r="S1492" s="1433">
        <v>0</v>
      </c>
      <c r="T1492" s="1433">
        <v>0</v>
      </c>
      <c r="U1492" s="1433">
        <v>0</v>
      </c>
      <c r="V1492" s="1438">
        <v>0</v>
      </c>
    </row>
    <row r="1493" spans="1:22" ht="15" x14ac:dyDescent="0.25">
      <c r="A1493" s="1298" t="s">
        <v>709</v>
      </c>
      <c r="B1493" s="1290" t="s">
        <v>928</v>
      </c>
      <c r="C1493" s="1290" t="s">
        <v>38</v>
      </c>
      <c r="D1493" s="1433">
        <v>7</v>
      </c>
      <c r="E1493" s="1433">
        <v>6</v>
      </c>
      <c r="F1493" s="1433">
        <v>5</v>
      </c>
      <c r="G1493" s="1433">
        <v>4</v>
      </c>
      <c r="H1493" s="1433">
        <v>4</v>
      </c>
      <c r="I1493" s="1433">
        <v>4</v>
      </c>
      <c r="J1493" s="1433">
        <v>1</v>
      </c>
      <c r="K1493" s="1433">
        <v>0</v>
      </c>
      <c r="L1493" s="1433">
        <v>0</v>
      </c>
      <c r="M1493" s="1433">
        <v>0</v>
      </c>
      <c r="N1493" s="1433">
        <v>0</v>
      </c>
      <c r="O1493" s="1433">
        <v>0</v>
      </c>
      <c r="P1493" s="1433">
        <v>0</v>
      </c>
      <c r="Q1493" s="1433">
        <v>0</v>
      </c>
      <c r="R1493" s="1433">
        <v>0</v>
      </c>
      <c r="S1493" s="1433">
        <v>0</v>
      </c>
      <c r="T1493" s="1433">
        <v>0</v>
      </c>
      <c r="U1493" s="1433">
        <v>0</v>
      </c>
      <c r="V1493" s="1438">
        <v>0</v>
      </c>
    </row>
    <row r="1494" spans="1:22" ht="15" x14ac:dyDescent="0.25">
      <c r="A1494" s="1298" t="s">
        <v>709</v>
      </c>
      <c r="B1494" s="1290" t="s">
        <v>928</v>
      </c>
      <c r="C1494" s="1290" t="s">
        <v>39</v>
      </c>
      <c r="D1494" s="1433">
        <v>1</v>
      </c>
      <c r="E1494" s="1433">
        <v>2</v>
      </c>
      <c r="F1494" s="1433">
        <v>2</v>
      </c>
      <c r="G1494" s="1433">
        <v>2</v>
      </c>
      <c r="H1494" s="1433">
        <v>2</v>
      </c>
      <c r="I1494" s="1433">
        <v>2</v>
      </c>
      <c r="J1494" s="1433">
        <v>2</v>
      </c>
      <c r="K1494" s="1433">
        <v>0</v>
      </c>
      <c r="L1494" s="1433">
        <v>0</v>
      </c>
      <c r="M1494" s="1433">
        <v>0</v>
      </c>
      <c r="N1494" s="1433">
        <v>0</v>
      </c>
      <c r="O1494" s="1433">
        <v>0</v>
      </c>
      <c r="P1494" s="1433">
        <v>0</v>
      </c>
      <c r="Q1494" s="1433">
        <v>0</v>
      </c>
      <c r="R1494" s="1433">
        <v>0</v>
      </c>
      <c r="S1494" s="1433">
        <v>0</v>
      </c>
      <c r="T1494" s="1433">
        <v>0</v>
      </c>
      <c r="U1494" s="1433">
        <v>0</v>
      </c>
      <c r="V1494" s="1438">
        <v>0</v>
      </c>
    </row>
    <row r="1495" spans="1:22" ht="15" x14ac:dyDescent="0.25">
      <c r="A1495" s="1298" t="s">
        <v>709</v>
      </c>
      <c r="B1495" s="1290" t="s">
        <v>928</v>
      </c>
      <c r="C1495" s="1290" t="s">
        <v>59</v>
      </c>
      <c r="D1495" s="1433">
        <v>108</v>
      </c>
      <c r="E1495" s="1433">
        <v>95</v>
      </c>
      <c r="F1495" s="1433">
        <v>132</v>
      </c>
      <c r="G1495" s="1433">
        <v>137</v>
      </c>
      <c r="H1495" s="1433">
        <v>133</v>
      </c>
      <c r="I1495" s="1433">
        <v>145</v>
      </c>
      <c r="J1495" s="1433">
        <v>151</v>
      </c>
      <c r="K1495" s="1433">
        <v>0</v>
      </c>
      <c r="L1495" s="1433">
        <v>0</v>
      </c>
      <c r="M1495" s="1433">
        <v>0</v>
      </c>
      <c r="N1495" s="1433">
        <v>0</v>
      </c>
      <c r="O1495" s="1433">
        <v>0</v>
      </c>
      <c r="P1495" s="1433">
        <v>0</v>
      </c>
      <c r="Q1495" s="1433">
        <v>0</v>
      </c>
      <c r="R1495" s="1433">
        <v>0</v>
      </c>
      <c r="S1495" s="1433">
        <v>0</v>
      </c>
      <c r="T1495" s="1433">
        <v>0</v>
      </c>
      <c r="U1495" s="1433">
        <v>0</v>
      </c>
      <c r="V1495" s="1438">
        <v>0</v>
      </c>
    </row>
    <row r="1496" spans="1:22" ht="15" x14ac:dyDescent="0.25">
      <c r="A1496" s="1298" t="s">
        <v>709</v>
      </c>
      <c r="B1496" s="1290" t="s">
        <v>928</v>
      </c>
      <c r="C1496" s="1290" t="s">
        <v>754</v>
      </c>
      <c r="D1496" s="1433">
        <v>108</v>
      </c>
      <c r="E1496" s="1433">
        <v>60</v>
      </c>
      <c r="F1496" s="1433">
        <v>94</v>
      </c>
      <c r="G1496" s="1433">
        <v>88</v>
      </c>
      <c r="H1496" s="1433">
        <v>91</v>
      </c>
      <c r="I1496" s="1433">
        <v>95</v>
      </c>
      <c r="J1496" s="1433">
        <v>73</v>
      </c>
      <c r="K1496" s="1433">
        <v>0</v>
      </c>
      <c r="L1496" s="1433">
        <v>0</v>
      </c>
      <c r="M1496" s="1433">
        <v>0</v>
      </c>
      <c r="N1496" s="1433">
        <v>0</v>
      </c>
      <c r="O1496" s="1433">
        <v>0</v>
      </c>
      <c r="P1496" s="1433">
        <v>0</v>
      </c>
      <c r="Q1496" s="1433">
        <v>0</v>
      </c>
      <c r="R1496" s="1433">
        <v>0</v>
      </c>
      <c r="S1496" s="1433">
        <v>0</v>
      </c>
      <c r="T1496" s="1433">
        <v>0</v>
      </c>
      <c r="U1496" s="1433">
        <v>0</v>
      </c>
      <c r="V1496" s="1438">
        <v>0</v>
      </c>
    </row>
    <row r="1497" spans="1:22" ht="15" x14ac:dyDescent="0.25">
      <c r="A1497" s="1298" t="s">
        <v>709</v>
      </c>
      <c r="B1497" s="1290" t="s">
        <v>929</v>
      </c>
      <c r="C1497" s="1290" t="s">
        <v>49</v>
      </c>
      <c r="D1497" s="1433">
        <v>0</v>
      </c>
      <c r="E1497" s="1433">
        <v>0</v>
      </c>
      <c r="F1497" s="1433">
        <v>0</v>
      </c>
      <c r="G1497" s="1433">
        <v>0</v>
      </c>
      <c r="H1497" s="1433">
        <v>0</v>
      </c>
      <c r="I1497" s="1433">
        <v>24</v>
      </c>
      <c r="J1497" s="1433">
        <v>64</v>
      </c>
      <c r="K1497" s="1433">
        <v>106</v>
      </c>
      <c r="L1497" s="1433">
        <v>117</v>
      </c>
      <c r="M1497" s="1433">
        <v>173</v>
      </c>
      <c r="N1497" s="1433">
        <v>228</v>
      </c>
      <c r="O1497" s="1433">
        <v>288</v>
      </c>
      <c r="P1497" s="1433">
        <v>340</v>
      </c>
      <c r="Q1497" s="1433">
        <v>394</v>
      </c>
      <c r="R1497" s="1433">
        <v>471</v>
      </c>
      <c r="S1497" s="1433">
        <v>538</v>
      </c>
      <c r="T1497" s="1433">
        <v>564</v>
      </c>
      <c r="U1497" s="1433">
        <v>709</v>
      </c>
      <c r="V1497" s="1438">
        <v>750</v>
      </c>
    </row>
    <row r="1498" spans="1:22" ht="15" x14ac:dyDescent="0.25">
      <c r="A1498" s="1298" t="s">
        <v>709</v>
      </c>
      <c r="B1498" s="1290" t="s">
        <v>929</v>
      </c>
      <c r="C1498" s="1290" t="s">
        <v>35</v>
      </c>
      <c r="D1498" s="1433">
        <v>0</v>
      </c>
      <c r="E1498" s="1433">
        <v>18</v>
      </c>
      <c r="F1498" s="1433">
        <v>54</v>
      </c>
      <c r="G1498" s="1433">
        <v>88</v>
      </c>
      <c r="H1498" s="1433">
        <v>98</v>
      </c>
      <c r="I1498" s="1433">
        <v>180</v>
      </c>
      <c r="J1498" s="1433">
        <v>179</v>
      </c>
      <c r="K1498" s="1433">
        <v>201</v>
      </c>
      <c r="L1498" s="1433">
        <v>248</v>
      </c>
      <c r="M1498" s="1433">
        <v>249</v>
      </c>
      <c r="N1498" s="1433">
        <v>250</v>
      </c>
      <c r="O1498" s="1433">
        <v>253</v>
      </c>
      <c r="P1498" s="1433">
        <v>247</v>
      </c>
      <c r="Q1498" s="1433">
        <v>209</v>
      </c>
      <c r="R1498" s="1433">
        <v>192</v>
      </c>
      <c r="S1498" s="1433">
        <v>173</v>
      </c>
      <c r="T1498" s="1433">
        <v>185</v>
      </c>
      <c r="U1498" s="1433">
        <v>228</v>
      </c>
      <c r="V1498" s="1438">
        <v>210</v>
      </c>
    </row>
    <row r="1499" spans="1:22" ht="15" x14ac:dyDescent="0.25">
      <c r="A1499" s="1298" t="s">
        <v>709</v>
      </c>
      <c r="B1499" s="1290" t="s">
        <v>929</v>
      </c>
      <c r="C1499" s="1290" t="s">
        <v>36</v>
      </c>
      <c r="D1499" s="1433">
        <v>0</v>
      </c>
      <c r="E1499" s="1433">
        <v>0</v>
      </c>
      <c r="F1499" s="1433">
        <v>0</v>
      </c>
      <c r="G1499" s="1433">
        <v>1</v>
      </c>
      <c r="H1499" s="1433">
        <v>1</v>
      </c>
      <c r="I1499" s="1433">
        <v>3</v>
      </c>
      <c r="J1499" s="1433">
        <v>2</v>
      </c>
      <c r="K1499" s="1433">
        <v>2</v>
      </c>
      <c r="L1499" s="1433">
        <v>2</v>
      </c>
      <c r="M1499" s="1433">
        <v>6</v>
      </c>
      <c r="N1499" s="1433">
        <v>10</v>
      </c>
      <c r="O1499" s="1433">
        <v>14</v>
      </c>
      <c r="P1499" s="1433">
        <v>14</v>
      </c>
      <c r="Q1499" s="1433">
        <v>13</v>
      </c>
      <c r="R1499" s="1433">
        <v>11</v>
      </c>
      <c r="S1499" s="1433">
        <v>10</v>
      </c>
      <c r="T1499" s="1433">
        <v>12</v>
      </c>
      <c r="U1499" s="1433">
        <v>17</v>
      </c>
      <c r="V1499" s="1438">
        <v>12</v>
      </c>
    </row>
    <row r="1500" spans="1:22" ht="15" x14ac:dyDescent="0.25">
      <c r="A1500" s="1298" t="s">
        <v>709</v>
      </c>
      <c r="B1500" s="1290" t="s">
        <v>929</v>
      </c>
      <c r="C1500" s="1290" t="s">
        <v>37</v>
      </c>
      <c r="D1500" s="1433">
        <v>0</v>
      </c>
      <c r="E1500" s="1433">
        <v>4</v>
      </c>
      <c r="F1500" s="1433">
        <v>7</v>
      </c>
      <c r="G1500" s="1433">
        <v>8</v>
      </c>
      <c r="H1500" s="1433">
        <v>10</v>
      </c>
      <c r="I1500" s="1433">
        <v>15</v>
      </c>
      <c r="J1500" s="1433">
        <v>19</v>
      </c>
      <c r="K1500" s="1433">
        <v>21</v>
      </c>
      <c r="L1500" s="1433">
        <v>22</v>
      </c>
      <c r="M1500" s="1433">
        <v>20</v>
      </c>
      <c r="N1500" s="1433">
        <v>21</v>
      </c>
      <c r="O1500" s="1433">
        <v>21</v>
      </c>
      <c r="P1500" s="1433">
        <v>26</v>
      </c>
      <c r="Q1500" s="1433">
        <v>25</v>
      </c>
      <c r="R1500" s="1433">
        <v>29</v>
      </c>
      <c r="S1500" s="1433">
        <v>17</v>
      </c>
      <c r="T1500" s="1433">
        <v>17</v>
      </c>
      <c r="U1500" s="1433">
        <v>29</v>
      </c>
      <c r="V1500" s="1438">
        <v>26</v>
      </c>
    </row>
    <row r="1501" spans="1:22" ht="15" x14ac:dyDescent="0.25">
      <c r="A1501" s="1298" t="s">
        <v>709</v>
      </c>
      <c r="B1501" s="1290" t="s">
        <v>929</v>
      </c>
      <c r="C1501" s="1290" t="s">
        <v>38</v>
      </c>
      <c r="D1501" s="1433">
        <v>0</v>
      </c>
      <c r="E1501" s="1433">
        <v>2</v>
      </c>
      <c r="F1501" s="1433">
        <v>4</v>
      </c>
      <c r="G1501" s="1433">
        <v>4</v>
      </c>
      <c r="H1501" s="1433">
        <v>5</v>
      </c>
      <c r="I1501" s="1433">
        <v>7</v>
      </c>
      <c r="J1501" s="1433">
        <v>8</v>
      </c>
      <c r="K1501" s="1433">
        <v>8</v>
      </c>
      <c r="L1501" s="1433">
        <v>9</v>
      </c>
      <c r="M1501" s="1433">
        <v>9</v>
      </c>
      <c r="N1501" s="1433">
        <v>9</v>
      </c>
      <c r="O1501" s="1433">
        <v>9</v>
      </c>
      <c r="P1501" s="1433">
        <v>5</v>
      </c>
      <c r="Q1501" s="1433">
        <v>5</v>
      </c>
      <c r="R1501" s="1433">
        <v>6</v>
      </c>
      <c r="S1501" s="1433">
        <v>9</v>
      </c>
      <c r="T1501" s="1433">
        <v>7</v>
      </c>
      <c r="U1501" s="1433">
        <v>7</v>
      </c>
      <c r="V1501" s="1438">
        <v>10</v>
      </c>
    </row>
    <row r="1502" spans="1:22" ht="15" x14ac:dyDescent="0.25">
      <c r="A1502" s="1298" t="s">
        <v>709</v>
      </c>
      <c r="B1502" s="1290" t="s">
        <v>929</v>
      </c>
      <c r="C1502" s="1290" t="s">
        <v>39</v>
      </c>
      <c r="D1502" s="1433">
        <v>0</v>
      </c>
      <c r="E1502" s="1433">
        <v>2</v>
      </c>
      <c r="F1502" s="1433">
        <v>2</v>
      </c>
      <c r="G1502" s="1433">
        <v>2</v>
      </c>
      <c r="H1502" s="1433">
        <v>2</v>
      </c>
      <c r="I1502" s="1433">
        <v>1</v>
      </c>
      <c r="J1502" s="1433">
        <v>1</v>
      </c>
      <c r="K1502" s="1433">
        <v>1</v>
      </c>
      <c r="L1502" s="1433">
        <v>1</v>
      </c>
      <c r="M1502" s="1433">
        <v>1</v>
      </c>
      <c r="N1502" s="1433">
        <v>1</v>
      </c>
      <c r="O1502" s="1433">
        <v>1</v>
      </c>
      <c r="P1502" s="1433">
        <v>1</v>
      </c>
      <c r="Q1502" s="1433">
        <v>1</v>
      </c>
      <c r="R1502" s="1433">
        <v>1</v>
      </c>
      <c r="S1502" s="1433">
        <v>1</v>
      </c>
      <c r="T1502" s="1433">
        <v>1</v>
      </c>
      <c r="U1502" s="1433">
        <v>8</v>
      </c>
      <c r="V1502" s="1438">
        <v>6</v>
      </c>
    </row>
    <row r="1503" spans="1:22" ht="15" x14ac:dyDescent="0.25">
      <c r="A1503" s="1298" t="s">
        <v>709</v>
      </c>
      <c r="B1503" s="1290" t="s">
        <v>929</v>
      </c>
      <c r="C1503" s="1290" t="s">
        <v>40</v>
      </c>
      <c r="D1503" s="1433">
        <v>0</v>
      </c>
      <c r="E1503" s="1433">
        <v>1</v>
      </c>
      <c r="F1503" s="1433">
        <v>1</v>
      </c>
      <c r="G1503" s="1433">
        <v>1</v>
      </c>
      <c r="H1503" s="1433">
        <v>1</v>
      </c>
      <c r="I1503" s="1433">
        <v>1</v>
      </c>
      <c r="J1503" s="1433">
        <v>1</v>
      </c>
      <c r="K1503" s="1433">
        <v>1</v>
      </c>
      <c r="L1503" s="1433">
        <v>1</v>
      </c>
      <c r="M1503" s="1433">
        <v>1</v>
      </c>
      <c r="N1503" s="1433">
        <v>1</v>
      </c>
      <c r="O1503" s="1433">
        <v>1</v>
      </c>
      <c r="P1503" s="1433">
        <v>1</v>
      </c>
      <c r="Q1503" s="1433">
        <v>1</v>
      </c>
      <c r="R1503" s="1433">
        <v>1</v>
      </c>
      <c r="S1503" s="1433">
        <v>1</v>
      </c>
      <c r="T1503" s="1433">
        <v>1</v>
      </c>
      <c r="U1503" s="1433">
        <v>2</v>
      </c>
      <c r="V1503" s="1438">
        <v>1</v>
      </c>
    </row>
    <row r="1504" spans="1:22" ht="15" x14ac:dyDescent="0.25">
      <c r="A1504" s="1298" t="s">
        <v>709</v>
      </c>
      <c r="B1504" s="1290" t="s">
        <v>929</v>
      </c>
      <c r="C1504" s="1290" t="s">
        <v>59</v>
      </c>
      <c r="D1504" s="1433">
        <v>0</v>
      </c>
      <c r="E1504" s="1433">
        <v>27</v>
      </c>
      <c r="F1504" s="1433">
        <v>68</v>
      </c>
      <c r="G1504" s="1433">
        <v>104</v>
      </c>
      <c r="H1504" s="1433">
        <v>117</v>
      </c>
      <c r="I1504" s="1433">
        <v>231</v>
      </c>
      <c r="J1504" s="1433">
        <v>274</v>
      </c>
      <c r="K1504" s="1433">
        <v>340</v>
      </c>
      <c r="L1504" s="1433">
        <v>400</v>
      </c>
      <c r="M1504" s="1433">
        <v>459</v>
      </c>
      <c r="N1504" s="1433">
        <v>520</v>
      </c>
      <c r="O1504" s="1433">
        <v>587</v>
      </c>
      <c r="P1504" s="1433">
        <v>634</v>
      </c>
      <c r="Q1504" s="1433">
        <v>648</v>
      </c>
      <c r="R1504" s="1433">
        <v>711</v>
      </c>
      <c r="S1504" s="1433">
        <v>749</v>
      </c>
      <c r="T1504" s="1433">
        <v>787</v>
      </c>
      <c r="U1504" s="1433">
        <v>1000</v>
      </c>
      <c r="V1504" s="1438">
        <v>1015</v>
      </c>
    </row>
    <row r="1505" spans="1:22" ht="15" x14ac:dyDescent="0.25">
      <c r="A1505" s="1298" t="s">
        <v>709</v>
      </c>
      <c r="B1505" s="1290" t="s">
        <v>929</v>
      </c>
      <c r="C1505" s="1290" t="s">
        <v>754</v>
      </c>
      <c r="D1505" s="1433">
        <v>0</v>
      </c>
      <c r="E1505" s="1433">
        <v>27</v>
      </c>
      <c r="F1505" s="1433">
        <v>68</v>
      </c>
      <c r="G1505" s="1433">
        <v>104</v>
      </c>
      <c r="H1505" s="1433">
        <v>117</v>
      </c>
      <c r="I1505" s="1433">
        <v>207</v>
      </c>
      <c r="J1505" s="1433">
        <v>210</v>
      </c>
      <c r="K1505" s="1433">
        <v>234</v>
      </c>
      <c r="L1505" s="1433">
        <v>283</v>
      </c>
      <c r="M1505" s="1433">
        <v>286</v>
      </c>
      <c r="N1505" s="1433">
        <v>292</v>
      </c>
      <c r="O1505" s="1433">
        <v>299</v>
      </c>
      <c r="P1505" s="1433">
        <v>294</v>
      </c>
      <c r="Q1505" s="1433">
        <v>254</v>
      </c>
      <c r="R1505" s="1433">
        <v>240</v>
      </c>
      <c r="S1505" s="1433">
        <v>211</v>
      </c>
      <c r="T1505" s="1433">
        <v>223</v>
      </c>
      <c r="U1505" s="1433">
        <v>291</v>
      </c>
      <c r="V1505" s="1438">
        <v>265</v>
      </c>
    </row>
    <row r="1506" spans="1:22" ht="15" x14ac:dyDescent="0.25">
      <c r="A1506" s="1298" t="s">
        <v>709</v>
      </c>
      <c r="B1506" s="1290" t="s">
        <v>930</v>
      </c>
      <c r="C1506" s="1290" t="s">
        <v>49</v>
      </c>
      <c r="D1506" s="1433">
        <v>0</v>
      </c>
      <c r="E1506" s="1433">
        <v>0</v>
      </c>
      <c r="F1506" s="1433">
        <v>0</v>
      </c>
      <c r="G1506" s="1433">
        <v>0</v>
      </c>
      <c r="H1506" s="1433">
        <v>0</v>
      </c>
      <c r="I1506" s="1433">
        <v>0</v>
      </c>
      <c r="J1506" s="1433">
        <v>0</v>
      </c>
      <c r="K1506" s="1433">
        <v>0</v>
      </c>
      <c r="L1506" s="1433">
        <v>0</v>
      </c>
      <c r="M1506" s="1433">
        <v>0</v>
      </c>
      <c r="N1506" s="1433">
        <v>0</v>
      </c>
      <c r="O1506" s="1433">
        <v>0</v>
      </c>
      <c r="P1506" s="1433">
        <v>0</v>
      </c>
      <c r="Q1506" s="1433">
        <v>18</v>
      </c>
      <c r="R1506" s="1433">
        <v>44</v>
      </c>
      <c r="S1506" s="1433">
        <v>75</v>
      </c>
      <c r="T1506" s="1433">
        <v>91</v>
      </c>
      <c r="U1506" s="1433">
        <v>0</v>
      </c>
      <c r="V1506" s="1438">
        <v>0</v>
      </c>
    </row>
    <row r="1507" spans="1:22" ht="15" x14ac:dyDescent="0.25">
      <c r="A1507" s="1298" t="s">
        <v>709</v>
      </c>
      <c r="B1507" s="1290" t="s">
        <v>930</v>
      </c>
      <c r="C1507" s="1290" t="s">
        <v>35</v>
      </c>
      <c r="D1507" s="1433">
        <v>0</v>
      </c>
      <c r="E1507" s="1433">
        <v>0</v>
      </c>
      <c r="F1507" s="1433">
        <v>0</v>
      </c>
      <c r="G1507" s="1433">
        <v>0</v>
      </c>
      <c r="H1507" s="1433">
        <v>0</v>
      </c>
      <c r="I1507" s="1433">
        <v>0</v>
      </c>
      <c r="J1507" s="1433">
        <v>0</v>
      </c>
      <c r="K1507" s="1433">
        <v>0</v>
      </c>
      <c r="L1507" s="1433">
        <v>0</v>
      </c>
      <c r="M1507" s="1433">
        <v>21</v>
      </c>
      <c r="N1507" s="1433">
        <v>39</v>
      </c>
      <c r="O1507" s="1433">
        <v>69</v>
      </c>
      <c r="P1507" s="1433">
        <v>90</v>
      </c>
      <c r="Q1507" s="1433">
        <v>82</v>
      </c>
      <c r="R1507" s="1433">
        <v>80</v>
      </c>
      <c r="S1507" s="1433">
        <v>65</v>
      </c>
      <c r="T1507" s="1433">
        <v>57</v>
      </c>
      <c r="U1507" s="1433">
        <v>0</v>
      </c>
      <c r="V1507" s="1438">
        <v>0</v>
      </c>
    </row>
    <row r="1508" spans="1:22" ht="15" x14ac:dyDescent="0.25">
      <c r="A1508" s="1298" t="s">
        <v>709</v>
      </c>
      <c r="B1508" s="1290" t="s">
        <v>930</v>
      </c>
      <c r="C1508" s="1290" t="s">
        <v>36</v>
      </c>
      <c r="D1508" s="1433">
        <v>0</v>
      </c>
      <c r="E1508" s="1433">
        <v>0</v>
      </c>
      <c r="F1508" s="1433">
        <v>0</v>
      </c>
      <c r="G1508" s="1433">
        <v>0</v>
      </c>
      <c r="H1508" s="1433">
        <v>0</v>
      </c>
      <c r="I1508" s="1433">
        <v>0</v>
      </c>
      <c r="J1508" s="1433">
        <v>0</v>
      </c>
      <c r="K1508" s="1433">
        <v>0</v>
      </c>
      <c r="L1508" s="1433">
        <v>0</v>
      </c>
      <c r="M1508" s="1433">
        <v>0</v>
      </c>
      <c r="N1508" s="1433">
        <v>0</v>
      </c>
      <c r="O1508" s="1433">
        <v>0</v>
      </c>
      <c r="P1508" s="1433">
        <v>0</v>
      </c>
      <c r="Q1508" s="1433">
        <v>2</v>
      </c>
      <c r="R1508" s="1433">
        <v>2</v>
      </c>
      <c r="S1508" s="1433">
        <v>2</v>
      </c>
      <c r="T1508" s="1433">
        <v>3</v>
      </c>
      <c r="U1508" s="1433">
        <v>0</v>
      </c>
      <c r="V1508" s="1438">
        <v>0</v>
      </c>
    </row>
    <row r="1509" spans="1:22" ht="15" x14ac:dyDescent="0.25">
      <c r="A1509" s="1298" t="s">
        <v>709</v>
      </c>
      <c r="B1509" s="1290" t="s">
        <v>930</v>
      </c>
      <c r="C1509" s="1290" t="s">
        <v>37</v>
      </c>
      <c r="D1509" s="1433">
        <v>0</v>
      </c>
      <c r="E1509" s="1433">
        <v>0</v>
      </c>
      <c r="F1509" s="1433">
        <v>0</v>
      </c>
      <c r="G1509" s="1433">
        <v>0</v>
      </c>
      <c r="H1509" s="1433">
        <v>0</v>
      </c>
      <c r="I1509" s="1433">
        <v>0</v>
      </c>
      <c r="J1509" s="1433">
        <v>0</v>
      </c>
      <c r="K1509" s="1433">
        <v>0</v>
      </c>
      <c r="L1509" s="1433">
        <v>0</v>
      </c>
      <c r="M1509" s="1433">
        <v>7</v>
      </c>
      <c r="N1509" s="1433">
        <v>9</v>
      </c>
      <c r="O1509" s="1433">
        <v>10</v>
      </c>
      <c r="P1509" s="1433">
        <v>16</v>
      </c>
      <c r="Q1509" s="1433">
        <v>16</v>
      </c>
      <c r="R1509" s="1433">
        <v>18</v>
      </c>
      <c r="S1509" s="1433">
        <v>13</v>
      </c>
      <c r="T1509" s="1433">
        <v>14</v>
      </c>
      <c r="U1509" s="1433">
        <v>0</v>
      </c>
      <c r="V1509" s="1438">
        <v>0</v>
      </c>
    </row>
    <row r="1510" spans="1:22" ht="15" x14ac:dyDescent="0.25">
      <c r="A1510" s="1298" t="s">
        <v>709</v>
      </c>
      <c r="B1510" s="1290" t="s">
        <v>930</v>
      </c>
      <c r="C1510" s="1290" t="s">
        <v>39</v>
      </c>
      <c r="D1510" s="1433">
        <v>0</v>
      </c>
      <c r="E1510" s="1433">
        <v>0</v>
      </c>
      <c r="F1510" s="1433">
        <v>0</v>
      </c>
      <c r="G1510" s="1433">
        <v>0</v>
      </c>
      <c r="H1510" s="1433">
        <v>0</v>
      </c>
      <c r="I1510" s="1433">
        <v>0</v>
      </c>
      <c r="J1510" s="1433">
        <v>0</v>
      </c>
      <c r="K1510" s="1433">
        <v>0</v>
      </c>
      <c r="L1510" s="1433">
        <v>0</v>
      </c>
      <c r="M1510" s="1433">
        <v>2</v>
      </c>
      <c r="N1510" s="1433">
        <v>2</v>
      </c>
      <c r="O1510" s="1433">
        <v>3</v>
      </c>
      <c r="P1510" s="1433">
        <v>6</v>
      </c>
      <c r="Q1510" s="1433">
        <v>6</v>
      </c>
      <c r="R1510" s="1433">
        <v>6</v>
      </c>
      <c r="S1510" s="1433">
        <v>7</v>
      </c>
      <c r="T1510" s="1433">
        <v>7</v>
      </c>
      <c r="U1510" s="1433">
        <v>0</v>
      </c>
      <c r="V1510" s="1438">
        <v>0</v>
      </c>
    </row>
    <row r="1511" spans="1:22" ht="15" x14ac:dyDescent="0.25">
      <c r="A1511" s="1298" t="s">
        <v>709</v>
      </c>
      <c r="B1511" s="1290" t="s">
        <v>930</v>
      </c>
      <c r="C1511" s="1290" t="s">
        <v>40</v>
      </c>
      <c r="D1511" s="1433">
        <v>0</v>
      </c>
      <c r="E1511" s="1433">
        <v>0</v>
      </c>
      <c r="F1511" s="1433">
        <v>0</v>
      </c>
      <c r="G1511" s="1433">
        <v>0</v>
      </c>
      <c r="H1511" s="1433">
        <v>0</v>
      </c>
      <c r="I1511" s="1433">
        <v>0</v>
      </c>
      <c r="J1511" s="1433">
        <v>0</v>
      </c>
      <c r="K1511" s="1433">
        <v>0</v>
      </c>
      <c r="L1511" s="1433">
        <v>0</v>
      </c>
      <c r="M1511" s="1433">
        <v>1</v>
      </c>
      <c r="N1511" s="1433">
        <v>1</v>
      </c>
      <c r="O1511" s="1433">
        <v>2</v>
      </c>
      <c r="P1511" s="1433">
        <v>2</v>
      </c>
      <c r="Q1511" s="1433">
        <v>2</v>
      </c>
      <c r="R1511" s="1433">
        <v>2</v>
      </c>
      <c r="S1511" s="1433">
        <v>2</v>
      </c>
      <c r="T1511" s="1433">
        <v>2</v>
      </c>
      <c r="U1511" s="1433">
        <v>0</v>
      </c>
      <c r="V1511" s="1438">
        <v>0</v>
      </c>
    </row>
    <row r="1512" spans="1:22" ht="15" x14ac:dyDescent="0.25">
      <c r="A1512" s="1298" t="s">
        <v>709</v>
      </c>
      <c r="B1512" s="1290" t="s">
        <v>930</v>
      </c>
      <c r="C1512" s="1290" t="s">
        <v>59</v>
      </c>
      <c r="D1512" s="1433">
        <v>0</v>
      </c>
      <c r="E1512" s="1433">
        <v>0</v>
      </c>
      <c r="F1512" s="1433">
        <v>0</v>
      </c>
      <c r="G1512" s="1433">
        <v>0</v>
      </c>
      <c r="H1512" s="1433">
        <v>0</v>
      </c>
      <c r="I1512" s="1433">
        <v>0</v>
      </c>
      <c r="J1512" s="1433">
        <v>0</v>
      </c>
      <c r="K1512" s="1433">
        <v>0</v>
      </c>
      <c r="L1512" s="1433">
        <v>0</v>
      </c>
      <c r="M1512" s="1433">
        <v>31</v>
      </c>
      <c r="N1512" s="1433">
        <v>51</v>
      </c>
      <c r="O1512" s="1433">
        <v>84</v>
      </c>
      <c r="P1512" s="1433">
        <v>114</v>
      </c>
      <c r="Q1512" s="1433">
        <v>126</v>
      </c>
      <c r="R1512" s="1433">
        <v>152</v>
      </c>
      <c r="S1512" s="1433">
        <v>164</v>
      </c>
      <c r="T1512" s="1433">
        <v>174</v>
      </c>
      <c r="U1512" s="1433">
        <v>0</v>
      </c>
      <c r="V1512" s="1438">
        <v>0</v>
      </c>
    </row>
    <row r="1513" spans="1:22" ht="15" x14ac:dyDescent="0.25">
      <c r="A1513" s="1298" t="s">
        <v>709</v>
      </c>
      <c r="B1513" s="1290" t="s">
        <v>930</v>
      </c>
      <c r="C1513" s="1290" t="s">
        <v>754</v>
      </c>
      <c r="D1513" s="1433">
        <v>0</v>
      </c>
      <c r="E1513" s="1433">
        <v>0</v>
      </c>
      <c r="F1513" s="1433">
        <v>0</v>
      </c>
      <c r="G1513" s="1433">
        <v>0</v>
      </c>
      <c r="H1513" s="1433">
        <v>0</v>
      </c>
      <c r="I1513" s="1433">
        <v>0</v>
      </c>
      <c r="J1513" s="1433">
        <v>0</v>
      </c>
      <c r="K1513" s="1433">
        <v>0</v>
      </c>
      <c r="L1513" s="1433">
        <v>0</v>
      </c>
      <c r="M1513" s="1433">
        <v>31</v>
      </c>
      <c r="N1513" s="1433">
        <v>51</v>
      </c>
      <c r="O1513" s="1433">
        <v>84</v>
      </c>
      <c r="P1513" s="1433">
        <v>114</v>
      </c>
      <c r="Q1513" s="1433">
        <v>108</v>
      </c>
      <c r="R1513" s="1433">
        <v>108</v>
      </c>
      <c r="S1513" s="1433">
        <v>89</v>
      </c>
      <c r="T1513" s="1433">
        <v>83</v>
      </c>
      <c r="U1513" s="1433">
        <v>0</v>
      </c>
      <c r="V1513" s="1438">
        <v>0</v>
      </c>
    </row>
    <row r="1514" spans="1:22" ht="15" x14ac:dyDescent="0.25">
      <c r="A1514" s="1298" t="s">
        <v>709</v>
      </c>
      <c r="B1514" s="1290" t="s">
        <v>931</v>
      </c>
      <c r="C1514" s="1290" t="s">
        <v>49</v>
      </c>
      <c r="D1514" s="1433">
        <v>0</v>
      </c>
      <c r="E1514" s="1433">
        <v>0</v>
      </c>
      <c r="F1514" s="1433">
        <v>0</v>
      </c>
      <c r="G1514" s="1433">
        <v>0</v>
      </c>
      <c r="H1514" s="1433">
        <v>0</v>
      </c>
      <c r="I1514" s="1433">
        <v>0</v>
      </c>
      <c r="J1514" s="1433">
        <v>1</v>
      </c>
      <c r="K1514" s="1433">
        <v>25</v>
      </c>
      <c r="L1514" s="1433">
        <v>31</v>
      </c>
      <c r="M1514" s="1433">
        <v>58</v>
      </c>
      <c r="N1514" s="1433">
        <v>88</v>
      </c>
      <c r="O1514" s="1433">
        <v>94</v>
      </c>
      <c r="P1514" s="1433">
        <v>121</v>
      </c>
      <c r="Q1514" s="1433">
        <v>161</v>
      </c>
      <c r="R1514" s="1433">
        <v>226</v>
      </c>
      <c r="S1514" s="1433">
        <v>300</v>
      </c>
      <c r="T1514" s="1433">
        <v>315</v>
      </c>
      <c r="U1514" s="1433">
        <v>336</v>
      </c>
      <c r="V1514" s="1438">
        <v>359</v>
      </c>
    </row>
    <row r="1515" spans="1:22" ht="15" x14ac:dyDescent="0.25">
      <c r="A1515" s="1298" t="s">
        <v>709</v>
      </c>
      <c r="B1515" s="1290" t="s">
        <v>931</v>
      </c>
      <c r="C1515" s="1290" t="s">
        <v>35</v>
      </c>
      <c r="D1515" s="1433">
        <v>0</v>
      </c>
      <c r="E1515" s="1433">
        <v>0</v>
      </c>
      <c r="F1515" s="1433">
        <v>4</v>
      </c>
      <c r="G1515" s="1433">
        <v>62</v>
      </c>
      <c r="H1515" s="1433">
        <v>75</v>
      </c>
      <c r="I1515" s="1433">
        <v>106</v>
      </c>
      <c r="J1515" s="1433">
        <v>131</v>
      </c>
      <c r="K1515" s="1433">
        <v>131</v>
      </c>
      <c r="L1515" s="1433">
        <v>138</v>
      </c>
      <c r="M1515" s="1433">
        <v>149</v>
      </c>
      <c r="N1515" s="1433">
        <v>166</v>
      </c>
      <c r="O1515" s="1433">
        <v>198</v>
      </c>
      <c r="P1515" s="1433">
        <v>223</v>
      </c>
      <c r="Q1515" s="1433">
        <v>182</v>
      </c>
      <c r="R1515" s="1433">
        <v>154</v>
      </c>
      <c r="S1515" s="1433">
        <v>90</v>
      </c>
      <c r="T1515" s="1433">
        <v>116</v>
      </c>
      <c r="U1515" s="1433">
        <v>121</v>
      </c>
      <c r="V1515" s="1438">
        <v>126</v>
      </c>
    </row>
    <row r="1516" spans="1:22" ht="15" x14ac:dyDescent="0.25">
      <c r="A1516" s="1298" t="s">
        <v>709</v>
      </c>
      <c r="B1516" s="1290" t="s">
        <v>931</v>
      </c>
      <c r="C1516" s="1290" t="s">
        <v>36</v>
      </c>
      <c r="D1516" s="1433">
        <v>0</v>
      </c>
      <c r="E1516" s="1433">
        <v>0</v>
      </c>
      <c r="F1516" s="1433">
        <v>0</v>
      </c>
      <c r="G1516" s="1433">
        <v>0</v>
      </c>
      <c r="H1516" s="1433">
        <v>2</v>
      </c>
      <c r="I1516" s="1433">
        <v>4</v>
      </c>
      <c r="J1516" s="1433">
        <v>4</v>
      </c>
      <c r="K1516" s="1433">
        <v>5</v>
      </c>
      <c r="L1516" s="1433">
        <v>6</v>
      </c>
      <c r="M1516" s="1433">
        <v>9</v>
      </c>
      <c r="N1516" s="1433">
        <v>14</v>
      </c>
      <c r="O1516" s="1433">
        <v>11</v>
      </c>
      <c r="P1516" s="1433">
        <v>9</v>
      </c>
      <c r="Q1516" s="1433">
        <v>10</v>
      </c>
      <c r="R1516" s="1433">
        <v>10</v>
      </c>
      <c r="S1516" s="1433">
        <v>10</v>
      </c>
      <c r="T1516" s="1433">
        <v>8</v>
      </c>
      <c r="U1516" s="1433">
        <v>10</v>
      </c>
      <c r="V1516" s="1438">
        <v>14</v>
      </c>
    </row>
    <row r="1517" spans="1:22" ht="15" x14ac:dyDescent="0.25">
      <c r="A1517" s="1298" t="s">
        <v>709</v>
      </c>
      <c r="B1517" s="1290" t="s">
        <v>931</v>
      </c>
      <c r="C1517" s="1290" t="s">
        <v>37</v>
      </c>
      <c r="D1517" s="1433">
        <v>0</v>
      </c>
      <c r="E1517" s="1433">
        <v>0</v>
      </c>
      <c r="F1517" s="1433">
        <v>0</v>
      </c>
      <c r="G1517" s="1433">
        <v>10</v>
      </c>
      <c r="H1517" s="1433">
        <v>14</v>
      </c>
      <c r="I1517" s="1433">
        <v>17</v>
      </c>
      <c r="J1517" s="1433">
        <v>18</v>
      </c>
      <c r="K1517" s="1433">
        <v>19</v>
      </c>
      <c r="L1517" s="1433">
        <v>19</v>
      </c>
      <c r="M1517" s="1433">
        <v>19</v>
      </c>
      <c r="N1517" s="1433">
        <v>17</v>
      </c>
      <c r="O1517" s="1433">
        <v>13</v>
      </c>
      <c r="P1517" s="1433">
        <v>13</v>
      </c>
      <c r="Q1517" s="1433">
        <v>13</v>
      </c>
      <c r="R1517" s="1433">
        <v>15</v>
      </c>
      <c r="S1517" s="1433">
        <v>14</v>
      </c>
      <c r="T1517" s="1433">
        <v>12</v>
      </c>
      <c r="U1517" s="1433">
        <v>13</v>
      </c>
      <c r="V1517" s="1438">
        <v>14</v>
      </c>
    </row>
    <row r="1518" spans="1:22" ht="15" x14ac:dyDescent="0.25">
      <c r="A1518" s="1298" t="s">
        <v>709</v>
      </c>
      <c r="B1518" s="1290" t="s">
        <v>931</v>
      </c>
      <c r="C1518" s="1290" t="s">
        <v>38</v>
      </c>
      <c r="D1518" s="1433">
        <v>0</v>
      </c>
      <c r="E1518" s="1433">
        <v>0</v>
      </c>
      <c r="F1518" s="1433">
        <v>0</v>
      </c>
      <c r="G1518" s="1433">
        <v>1</v>
      </c>
      <c r="H1518" s="1433">
        <v>2</v>
      </c>
      <c r="I1518" s="1433">
        <v>2</v>
      </c>
      <c r="J1518" s="1433">
        <v>2</v>
      </c>
      <c r="K1518" s="1433">
        <v>3</v>
      </c>
      <c r="L1518" s="1433">
        <v>3</v>
      </c>
      <c r="M1518" s="1433">
        <v>4</v>
      </c>
      <c r="N1518" s="1433">
        <v>3</v>
      </c>
      <c r="O1518" s="1433">
        <v>2</v>
      </c>
      <c r="P1518" s="1433">
        <v>2</v>
      </c>
      <c r="Q1518" s="1433">
        <v>2</v>
      </c>
      <c r="R1518" s="1433">
        <v>3</v>
      </c>
      <c r="S1518" s="1433">
        <v>3</v>
      </c>
      <c r="T1518" s="1433">
        <v>4</v>
      </c>
      <c r="U1518" s="1433">
        <v>4</v>
      </c>
      <c r="V1518" s="1438">
        <v>5</v>
      </c>
    </row>
    <row r="1519" spans="1:22" ht="15" x14ac:dyDescent="0.25">
      <c r="A1519" s="1298" t="s">
        <v>709</v>
      </c>
      <c r="B1519" s="1290" t="s">
        <v>931</v>
      </c>
      <c r="C1519" s="1290" t="s">
        <v>39</v>
      </c>
      <c r="D1519" s="1433">
        <v>0</v>
      </c>
      <c r="E1519" s="1433">
        <v>0</v>
      </c>
      <c r="F1519" s="1433">
        <v>1</v>
      </c>
      <c r="G1519" s="1433">
        <v>1</v>
      </c>
      <c r="H1519" s="1433">
        <v>1</v>
      </c>
      <c r="I1519" s="1433">
        <v>2</v>
      </c>
      <c r="J1519" s="1433">
        <v>3</v>
      </c>
      <c r="K1519" s="1433">
        <v>3</v>
      </c>
      <c r="L1519" s="1433">
        <v>3</v>
      </c>
      <c r="M1519" s="1433">
        <v>4</v>
      </c>
      <c r="N1519" s="1433">
        <v>3</v>
      </c>
      <c r="O1519" s="1433">
        <v>3</v>
      </c>
      <c r="P1519" s="1433">
        <v>3</v>
      </c>
      <c r="Q1519" s="1433">
        <v>3</v>
      </c>
      <c r="R1519" s="1433">
        <v>3</v>
      </c>
      <c r="S1519" s="1433">
        <v>3</v>
      </c>
      <c r="T1519" s="1433">
        <v>2</v>
      </c>
      <c r="U1519" s="1433">
        <v>2</v>
      </c>
      <c r="V1519" s="1438">
        <v>2</v>
      </c>
    </row>
    <row r="1520" spans="1:22" ht="15" x14ac:dyDescent="0.25">
      <c r="A1520" s="1298" t="s">
        <v>709</v>
      </c>
      <c r="B1520" s="1290" t="s">
        <v>931</v>
      </c>
      <c r="C1520" s="1290" t="s">
        <v>40</v>
      </c>
      <c r="D1520" s="1433">
        <v>0</v>
      </c>
      <c r="E1520" s="1433">
        <v>0</v>
      </c>
      <c r="F1520" s="1433">
        <v>0</v>
      </c>
      <c r="G1520" s="1433">
        <v>1</v>
      </c>
      <c r="H1520" s="1433">
        <v>1</v>
      </c>
      <c r="I1520" s="1433">
        <v>1</v>
      </c>
      <c r="J1520" s="1433">
        <v>1</v>
      </c>
      <c r="K1520" s="1433">
        <v>1</v>
      </c>
      <c r="L1520" s="1433">
        <v>1</v>
      </c>
      <c r="M1520" s="1433">
        <v>1</v>
      </c>
      <c r="N1520" s="1433">
        <v>1</v>
      </c>
      <c r="O1520" s="1433">
        <v>1</v>
      </c>
      <c r="P1520" s="1433">
        <v>1</v>
      </c>
      <c r="Q1520" s="1433">
        <v>1</v>
      </c>
      <c r="R1520" s="1433">
        <v>1</v>
      </c>
      <c r="S1520" s="1433">
        <v>1</v>
      </c>
      <c r="T1520" s="1433">
        <v>1</v>
      </c>
      <c r="U1520" s="1433">
        <v>1</v>
      </c>
      <c r="V1520" s="1438">
        <v>1</v>
      </c>
    </row>
    <row r="1521" spans="1:22" ht="15" x14ac:dyDescent="0.25">
      <c r="A1521" s="1298" t="s">
        <v>709</v>
      </c>
      <c r="B1521" s="1290" t="s">
        <v>931</v>
      </c>
      <c r="C1521" s="1290" t="s">
        <v>59</v>
      </c>
      <c r="D1521" s="1433">
        <v>0</v>
      </c>
      <c r="E1521" s="1433">
        <v>0</v>
      </c>
      <c r="F1521" s="1433">
        <v>5</v>
      </c>
      <c r="G1521" s="1433">
        <v>75</v>
      </c>
      <c r="H1521" s="1433">
        <v>95</v>
      </c>
      <c r="I1521" s="1433">
        <v>132</v>
      </c>
      <c r="J1521" s="1433">
        <v>160</v>
      </c>
      <c r="K1521" s="1433">
        <v>187</v>
      </c>
      <c r="L1521" s="1433">
        <v>201</v>
      </c>
      <c r="M1521" s="1433">
        <v>244</v>
      </c>
      <c r="N1521" s="1433">
        <v>292</v>
      </c>
      <c r="O1521" s="1433">
        <v>322</v>
      </c>
      <c r="P1521" s="1433">
        <v>372</v>
      </c>
      <c r="Q1521" s="1433">
        <v>372</v>
      </c>
      <c r="R1521" s="1433">
        <v>412</v>
      </c>
      <c r="S1521" s="1433">
        <v>421</v>
      </c>
      <c r="T1521" s="1433">
        <v>458</v>
      </c>
      <c r="U1521" s="1433">
        <v>487</v>
      </c>
      <c r="V1521" s="1438">
        <v>521</v>
      </c>
    </row>
    <row r="1522" spans="1:22" ht="15" x14ac:dyDescent="0.25">
      <c r="A1522" s="1298" t="s">
        <v>709</v>
      </c>
      <c r="B1522" s="1290" t="s">
        <v>931</v>
      </c>
      <c r="C1522" s="1290" t="s">
        <v>754</v>
      </c>
      <c r="D1522" s="1433">
        <v>0</v>
      </c>
      <c r="E1522" s="1433">
        <v>0</v>
      </c>
      <c r="F1522" s="1433">
        <v>5</v>
      </c>
      <c r="G1522" s="1433">
        <v>75</v>
      </c>
      <c r="H1522" s="1433">
        <v>95</v>
      </c>
      <c r="I1522" s="1433">
        <v>132</v>
      </c>
      <c r="J1522" s="1433">
        <v>159</v>
      </c>
      <c r="K1522" s="1433">
        <v>162</v>
      </c>
      <c r="L1522" s="1433">
        <v>170</v>
      </c>
      <c r="M1522" s="1433">
        <v>186</v>
      </c>
      <c r="N1522" s="1433">
        <v>204</v>
      </c>
      <c r="O1522" s="1433">
        <v>228</v>
      </c>
      <c r="P1522" s="1433">
        <v>251</v>
      </c>
      <c r="Q1522" s="1433">
        <v>211</v>
      </c>
      <c r="R1522" s="1433">
        <v>186</v>
      </c>
      <c r="S1522" s="1433">
        <v>121</v>
      </c>
      <c r="T1522" s="1433">
        <v>143</v>
      </c>
      <c r="U1522" s="1433">
        <v>151</v>
      </c>
      <c r="V1522" s="1438">
        <v>162</v>
      </c>
    </row>
    <row r="1523" spans="1:22" ht="15" x14ac:dyDescent="0.25">
      <c r="A1523" s="1298" t="s">
        <v>709</v>
      </c>
      <c r="B1523" s="1290" t="s">
        <v>932</v>
      </c>
      <c r="C1523" s="1290" t="s">
        <v>49</v>
      </c>
      <c r="D1523" s="1433">
        <v>0</v>
      </c>
      <c r="E1523" s="1433">
        <v>9</v>
      </c>
      <c r="F1523" s="1433">
        <v>11</v>
      </c>
      <c r="G1523" s="1433">
        <v>16</v>
      </c>
      <c r="H1523" s="1433">
        <v>25</v>
      </c>
      <c r="I1523" s="1433">
        <v>28</v>
      </c>
      <c r="J1523" s="1433">
        <v>42</v>
      </c>
      <c r="K1523" s="1433">
        <v>53</v>
      </c>
      <c r="L1523" s="1433">
        <v>75</v>
      </c>
      <c r="M1523" s="1433">
        <v>97</v>
      </c>
      <c r="N1523" s="1433">
        <v>116</v>
      </c>
      <c r="O1523" s="1433">
        <v>104</v>
      </c>
      <c r="P1523" s="1433">
        <v>118</v>
      </c>
      <c r="Q1523" s="1433">
        <v>124</v>
      </c>
      <c r="R1523" s="1433">
        <v>133</v>
      </c>
      <c r="S1523" s="1433">
        <v>139</v>
      </c>
      <c r="T1523" s="1433">
        <v>138</v>
      </c>
      <c r="U1523" s="1433">
        <v>0</v>
      </c>
      <c r="V1523" s="1438">
        <v>0</v>
      </c>
    </row>
    <row r="1524" spans="1:22" ht="15" x14ac:dyDescent="0.25">
      <c r="A1524" s="1298" t="s">
        <v>709</v>
      </c>
      <c r="B1524" s="1290" t="s">
        <v>932</v>
      </c>
      <c r="C1524" s="1290" t="s">
        <v>35</v>
      </c>
      <c r="D1524" s="1433">
        <v>74</v>
      </c>
      <c r="E1524" s="1433">
        <v>61</v>
      </c>
      <c r="F1524" s="1433">
        <v>72</v>
      </c>
      <c r="G1524" s="1433">
        <v>62</v>
      </c>
      <c r="H1524" s="1433">
        <v>73</v>
      </c>
      <c r="I1524" s="1433">
        <v>91</v>
      </c>
      <c r="J1524" s="1433">
        <v>97</v>
      </c>
      <c r="K1524" s="1433">
        <v>88</v>
      </c>
      <c r="L1524" s="1433">
        <v>73</v>
      </c>
      <c r="M1524" s="1433">
        <v>62</v>
      </c>
      <c r="N1524" s="1433">
        <v>49</v>
      </c>
      <c r="O1524" s="1433">
        <v>56</v>
      </c>
      <c r="P1524" s="1433">
        <v>42</v>
      </c>
      <c r="Q1524" s="1433">
        <v>31</v>
      </c>
      <c r="R1524" s="1433">
        <v>40</v>
      </c>
      <c r="S1524" s="1433">
        <v>42</v>
      </c>
      <c r="T1524" s="1433">
        <v>36</v>
      </c>
      <c r="U1524" s="1433">
        <v>0</v>
      </c>
      <c r="V1524" s="1438">
        <v>0</v>
      </c>
    </row>
    <row r="1525" spans="1:22" ht="15" x14ac:dyDescent="0.25">
      <c r="A1525" s="1298" t="s">
        <v>709</v>
      </c>
      <c r="B1525" s="1290" t="s">
        <v>932</v>
      </c>
      <c r="C1525" s="1290" t="s">
        <v>36</v>
      </c>
      <c r="D1525" s="1433">
        <v>0</v>
      </c>
      <c r="E1525" s="1433">
        <v>0</v>
      </c>
      <c r="F1525" s="1433">
        <v>0</v>
      </c>
      <c r="G1525" s="1433">
        <v>1</v>
      </c>
      <c r="H1525" s="1433">
        <v>3</v>
      </c>
      <c r="I1525" s="1433">
        <v>3</v>
      </c>
      <c r="J1525" s="1433">
        <v>2</v>
      </c>
      <c r="K1525" s="1433">
        <v>3</v>
      </c>
      <c r="L1525" s="1433">
        <v>3</v>
      </c>
      <c r="M1525" s="1433">
        <v>2</v>
      </c>
      <c r="N1525" s="1433">
        <v>3</v>
      </c>
      <c r="O1525" s="1433">
        <v>3</v>
      </c>
      <c r="P1525" s="1433">
        <v>4</v>
      </c>
      <c r="Q1525" s="1433">
        <v>4</v>
      </c>
      <c r="R1525" s="1433">
        <v>3</v>
      </c>
      <c r="S1525" s="1433">
        <v>3</v>
      </c>
      <c r="T1525" s="1433">
        <v>5</v>
      </c>
      <c r="U1525" s="1433">
        <v>0</v>
      </c>
      <c r="V1525" s="1438">
        <v>0</v>
      </c>
    </row>
    <row r="1526" spans="1:22" ht="15" x14ac:dyDescent="0.25">
      <c r="A1526" s="1298" t="s">
        <v>709</v>
      </c>
      <c r="B1526" s="1290" t="s">
        <v>932</v>
      </c>
      <c r="C1526" s="1290" t="s">
        <v>37</v>
      </c>
      <c r="D1526" s="1433">
        <v>23</v>
      </c>
      <c r="E1526" s="1433">
        <v>23</v>
      </c>
      <c r="F1526" s="1433">
        <v>19</v>
      </c>
      <c r="G1526" s="1433">
        <v>16</v>
      </c>
      <c r="H1526" s="1433">
        <v>16</v>
      </c>
      <c r="I1526" s="1433">
        <v>16</v>
      </c>
      <c r="J1526" s="1433">
        <v>9</v>
      </c>
      <c r="K1526" s="1433">
        <v>9</v>
      </c>
      <c r="L1526" s="1433">
        <v>9</v>
      </c>
      <c r="M1526" s="1433">
        <v>5</v>
      </c>
      <c r="N1526" s="1433">
        <v>5</v>
      </c>
      <c r="O1526" s="1433">
        <v>5</v>
      </c>
      <c r="P1526" s="1433">
        <v>6</v>
      </c>
      <c r="Q1526" s="1433">
        <v>7</v>
      </c>
      <c r="R1526" s="1433">
        <v>6</v>
      </c>
      <c r="S1526" s="1433">
        <v>5</v>
      </c>
      <c r="T1526" s="1433">
        <v>6</v>
      </c>
      <c r="U1526" s="1433">
        <v>0</v>
      </c>
      <c r="V1526" s="1438">
        <v>0</v>
      </c>
    </row>
    <row r="1527" spans="1:22" ht="15" x14ac:dyDescent="0.25">
      <c r="A1527" s="1298" t="s">
        <v>709</v>
      </c>
      <c r="B1527" s="1290" t="s">
        <v>932</v>
      </c>
      <c r="C1527" s="1290" t="s">
        <v>38</v>
      </c>
      <c r="D1527" s="1433">
        <v>5</v>
      </c>
      <c r="E1527" s="1433">
        <v>4</v>
      </c>
      <c r="F1527" s="1433">
        <v>6</v>
      </c>
      <c r="G1527" s="1433">
        <v>5</v>
      </c>
      <c r="H1527" s="1433">
        <v>6</v>
      </c>
      <c r="I1527" s="1433">
        <v>5</v>
      </c>
      <c r="J1527" s="1433">
        <v>6</v>
      </c>
      <c r="K1527" s="1433">
        <v>5</v>
      </c>
      <c r="L1527" s="1433">
        <v>4</v>
      </c>
      <c r="M1527" s="1433">
        <v>4</v>
      </c>
      <c r="N1527" s="1433">
        <v>4</v>
      </c>
      <c r="O1527" s="1433">
        <v>4</v>
      </c>
      <c r="P1527" s="1433">
        <v>2</v>
      </c>
      <c r="Q1527" s="1433">
        <v>2</v>
      </c>
      <c r="R1527" s="1433">
        <v>1</v>
      </c>
      <c r="S1527" s="1433">
        <v>1</v>
      </c>
      <c r="T1527" s="1433">
        <v>1</v>
      </c>
      <c r="U1527" s="1433">
        <v>0</v>
      </c>
      <c r="V1527" s="1438">
        <v>0</v>
      </c>
    </row>
    <row r="1528" spans="1:22" ht="15" x14ac:dyDescent="0.25">
      <c r="A1528" s="1298" t="s">
        <v>709</v>
      </c>
      <c r="B1528" s="1290" t="s">
        <v>932</v>
      </c>
      <c r="C1528" s="1290" t="s">
        <v>39</v>
      </c>
      <c r="D1528" s="1433">
        <v>5</v>
      </c>
      <c r="E1528" s="1433">
        <v>5</v>
      </c>
      <c r="F1528" s="1433">
        <v>4</v>
      </c>
      <c r="G1528" s="1433">
        <v>4</v>
      </c>
      <c r="H1528" s="1433">
        <v>4</v>
      </c>
      <c r="I1528" s="1433">
        <v>4</v>
      </c>
      <c r="J1528" s="1433">
        <v>3</v>
      </c>
      <c r="K1528" s="1433">
        <v>2</v>
      </c>
      <c r="L1528" s="1433">
        <v>2</v>
      </c>
      <c r="M1528" s="1433">
        <v>2</v>
      </c>
      <c r="N1528" s="1433">
        <v>2</v>
      </c>
      <c r="O1528" s="1433">
        <v>1</v>
      </c>
      <c r="P1528" s="1433">
        <v>1</v>
      </c>
      <c r="Q1528" s="1433">
        <v>2</v>
      </c>
      <c r="R1528" s="1433">
        <v>2</v>
      </c>
      <c r="S1528" s="1433">
        <v>2</v>
      </c>
      <c r="T1528" s="1433">
        <v>2</v>
      </c>
      <c r="U1528" s="1433">
        <v>0</v>
      </c>
      <c r="V1528" s="1438">
        <v>0</v>
      </c>
    </row>
    <row r="1529" spans="1:22" ht="15" x14ac:dyDescent="0.25">
      <c r="A1529" s="1298" t="s">
        <v>709</v>
      </c>
      <c r="B1529" s="1290" t="s">
        <v>932</v>
      </c>
      <c r="C1529" s="1290" t="s">
        <v>40</v>
      </c>
      <c r="D1529" s="1433">
        <v>3</v>
      </c>
      <c r="E1529" s="1433">
        <v>3</v>
      </c>
      <c r="F1529" s="1433">
        <v>3</v>
      </c>
      <c r="G1529" s="1433">
        <v>2</v>
      </c>
      <c r="H1529" s="1433">
        <v>2</v>
      </c>
      <c r="I1529" s="1433">
        <v>1</v>
      </c>
      <c r="J1529" s="1433">
        <v>1</v>
      </c>
      <c r="K1529" s="1433">
        <v>1</v>
      </c>
      <c r="L1529" s="1433">
        <v>1</v>
      </c>
      <c r="M1529" s="1433">
        <v>1</v>
      </c>
      <c r="N1529" s="1433">
        <v>1</v>
      </c>
      <c r="O1529" s="1433">
        <v>1</v>
      </c>
      <c r="P1529" s="1433">
        <v>1</v>
      </c>
      <c r="Q1529" s="1433">
        <v>1</v>
      </c>
      <c r="R1529" s="1433">
        <v>1</v>
      </c>
      <c r="S1529" s="1433">
        <v>1</v>
      </c>
      <c r="T1529" s="1433">
        <v>1</v>
      </c>
      <c r="U1529" s="1433">
        <v>0</v>
      </c>
      <c r="V1529" s="1438">
        <v>0</v>
      </c>
    </row>
    <row r="1530" spans="1:22" ht="15" x14ac:dyDescent="0.25">
      <c r="A1530" s="1298" t="s">
        <v>709</v>
      </c>
      <c r="B1530" s="1290" t="s">
        <v>932</v>
      </c>
      <c r="C1530" s="1290" t="s">
        <v>59</v>
      </c>
      <c r="D1530" s="1433">
        <v>110</v>
      </c>
      <c r="E1530" s="1433">
        <v>105</v>
      </c>
      <c r="F1530" s="1433">
        <v>115</v>
      </c>
      <c r="G1530" s="1433">
        <v>106</v>
      </c>
      <c r="H1530" s="1433">
        <v>129</v>
      </c>
      <c r="I1530" s="1433">
        <v>148</v>
      </c>
      <c r="J1530" s="1433">
        <v>160</v>
      </c>
      <c r="K1530" s="1433">
        <v>161</v>
      </c>
      <c r="L1530" s="1433">
        <v>167</v>
      </c>
      <c r="M1530" s="1433">
        <v>173</v>
      </c>
      <c r="N1530" s="1433">
        <v>180</v>
      </c>
      <c r="O1530" s="1433">
        <v>174</v>
      </c>
      <c r="P1530" s="1433">
        <v>174</v>
      </c>
      <c r="Q1530" s="1433">
        <v>171</v>
      </c>
      <c r="R1530" s="1433">
        <v>186</v>
      </c>
      <c r="S1530" s="1433">
        <v>193</v>
      </c>
      <c r="T1530" s="1433">
        <v>189</v>
      </c>
      <c r="U1530" s="1433">
        <v>0</v>
      </c>
      <c r="V1530" s="1438">
        <v>0</v>
      </c>
    </row>
    <row r="1531" spans="1:22" ht="15" x14ac:dyDescent="0.25">
      <c r="A1531" s="1298" t="s">
        <v>709</v>
      </c>
      <c r="B1531" s="1290" t="s">
        <v>932</v>
      </c>
      <c r="C1531" s="1290" t="s">
        <v>754</v>
      </c>
      <c r="D1531" s="1433">
        <v>110</v>
      </c>
      <c r="E1531" s="1433">
        <v>96</v>
      </c>
      <c r="F1531" s="1433">
        <v>104</v>
      </c>
      <c r="G1531" s="1433">
        <v>90</v>
      </c>
      <c r="H1531" s="1433">
        <v>104</v>
      </c>
      <c r="I1531" s="1433">
        <v>120</v>
      </c>
      <c r="J1531" s="1433">
        <v>118</v>
      </c>
      <c r="K1531" s="1433">
        <v>108</v>
      </c>
      <c r="L1531" s="1433">
        <v>92</v>
      </c>
      <c r="M1531" s="1433">
        <v>76</v>
      </c>
      <c r="N1531" s="1433">
        <v>64</v>
      </c>
      <c r="O1531" s="1433">
        <v>70</v>
      </c>
      <c r="P1531" s="1433">
        <v>56</v>
      </c>
      <c r="Q1531" s="1433">
        <v>47</v>
      </c>
      <c r="R1531" s="1433">
        <v>53</v>
      </c>
      <c r="S1531" s="1433">
        <v>54</v>
      </c>
      <c r="T1531" s="1433">
        <v>51</v>
      </c>
      <c r="U1531" s="1433">
        <v>0</v>
      </c>
      <c r="V1531" s="1438">
        <v>0</v>
      </c>
    </row>
    <row r="1532" spans="1:22" ht="15" x14ac:dyDescent="0.25">
      <c r="A1532" s="1298" t="s">
        <v>709</v>
      </c>
      <c r="B1532" s="1290" t="s">
        <v>933</v>
      </c>
      <c r="C1532" s="1290" t="s">
        <v>49</v>
      </c>
      <c r="D1532" s="1433">
        <v>0</v>
      </c>
      <c r="E1532" s="1433">
        <v>21</v>
      </c>
      <c r="F1532" s="1433">
        <v>24</v>
      </c>
      <c r="G1532" s="1433">
        <v>38</v>
      </c>
      <c r="H1532" s="1433">
        <v>39</v>
      </c>
      <c r="I1532" s="1433">
        <v>48</v>
      </c>
      <c r="J1532" s="1433">
        <v>55</v>
      </c>
      <c r="K1532" s="1433">
        <v>70</v>
      </c>
      <c r="L1532" s="1433">
        <v>78</v>
      </c>
      <c r="M1532" s="1433">
        <v>82</v>
      </c>
      <c r="N1532" s="1433">
        <v>89</v>
      </c>
      <c r="O1532" s="1433">
        <v>93</v>
      </c>
      <c r="P1532" s="1433">
        <v>102</v>
      </c>
      <c r="Q1532" s="1433">
        <v>105</v>
      </c>
      <c r="R1532" s="1433">
        <v>116</v>
      </c>
      <c r="S1532" s="1433">
        <v>130</v>
      </c>
      <c r="T1532" s="1433">
        <v>136</v>
      </c>
      <c r="U1532" s="1433">
        <v>142</v>
      </c>
      <c r="V1532" s="1438">
        <v>129</v>
      </c>
    </row>
    <row r="1533" spans="1:22" ht="15" x14ac:dyDescent="0.25">
      <c r="A1533" s="1298" t="s">
        <v>709</v>
      </c>
      <c r="B1533" s="1290" t="s">
        <v>933</v>
      </c>
      <c r="C1533" s="1290" t="s">
        <v>35</v>
      </c>
      <c r="D1533" s="1433">
        <v>82</v>
      </c>
      <c r="E1533" s="1433">
        <v>59</v>
      </c>
      <c r="F1533" s="1433">
        <v>59</v>
      </c>
      <c r="G1533" s="1433">
        <v>50</v>
      </c>
      <c r="H1533" s="1433">
        <v>59</v>
      </c>
      <c r="I1533" s="1433">
        <v>56</v>
      </c>
      <c r="J1533" s="1433">
        <v>56</v>
      </c>
      <c r="K1533" s="1433">
        <v>48</v>
      </c>
      <c r="L1533" s="1433">
        <v>38</v>
      </c>
      <c r="M1533" s="1433">
        <v>37</v>
      </c>
      <c r="N1533" s="1433">
        <v>34</v>
      </c>
      <c r="O1533" s="1433">
        <v>50</v>
      </c>
      <c r="P1533" s="1433">
        <v>52</v>
      </c>
      <c r="Q1533" s="1433">
        <v>50</v>
      </c>
      <c r="R1533" s="1433">
        <v>49</v>
      </c>
      <c r="S1533" s="1433">
        <v>44</v>
      </c>
      <c r="T1533" s="1433">
        <v>42</v>
      </c>
      <c r="U1533" s="1433">
        <v>44</v>
      </c>
      <c r="V1533" s="1438">
        <v>65</v>
      </c>
    </row>
    <row r="1534" spans="1:22" ht="15" x14ac:dyDescent="0.25">
      <c r="A1534" s="1298" t="s">
        <v>709</v>
      </c>
      <c r="B1534" s="1290" t="s">
        <v>933</v>
      </c>
      <c r="C1534" s="1290" t="s">
        <v>36</v>
      </c>
      <c r="D1534" s="1433">
        <v>10</v>
      </c>
      <c r="E1534" s="1433">
        <v>11</v>
      </c>
      <c r="F1534" s="1433">
        <v>13</v>
      </c>
      <c r="G1534" s="1433">
        <v>14</v>
      </c>
      <c r="H1534" s="1433">
        <v>15</v>
      </c>
      <c r="I1534" s="1433">
        <v>14</v>
      </c>
      <c r="J1534" s="1433">
        <v>12</v>
      </c>
      <c r="K1534" s="1433">
        <v>12</v>
      </c>
      <c r="L1534" s="1433">
        <v>10</v>
      </c>
      <c r="M1534" s="1433">
        <v>9</v>
      </c>
      <c r="N1534" s="1433">
        <v>9</v>
      </c>
      <c r="O1534" s="1433">
        <v>3</v>
      </c>
      <c r="P1534" s="1433">
        <v>4</v>
      </c>
      <c r="Q1534" s="1433">
        <v>4</v>
      </c>
      <c r="R1534" s="1433">
        <v>3</v>
      </c>
      <c r="S1534" s="1433">
        <v>2</v>
      </c>
      <c r="T1534" s="1433">
        <v>1</v>
      </c>
      <c r="U1534" s="1433">
        <v>0</v>
      </c>
      <c r="V1534" s="1438">
        <v>0</v>
      </c>
    </row>
    <row r="1535" spans="1:22" ht="15" x14ac:dyDescent="0.25">
      <c r="A1535" s="1298" t="s">
        <v>709</v>
      </c>
      <c r="B1535" s="1290" t="s">
        <v>933</v>
      </c>
      <c r="C1535" s="1290" t="s">
        <v>37</v>
      </c>
      <c r="D1535" s="1433">
        <v>9</v>
      </c>
      <c r="E1535" s="1433">
        <v>9</v>
      </c>
      <c r="F1535" s="1433">
        <v>10</v>
      </c>
      <c r="G1535" s="1433">
        <v>8</v>
      </c>
      <c r="H1535" s="1433">
        <v>8</v>
      </c>
      <c r="I1535" s="1433">
        <v>10</v>
      </c>
      <c r="J1535" s="1433">
        <v>6</v>
      </c>
      <c r="K1535" s="1433">
        <v>6</v>
      </c>
      <c r="L1535" s="1433">
        <v>4</v>
      </c>
      <c r="M1535" s="1433">
        <v>4</v>
      </c>
      <c r="N1535" s="1433">
        <v>4</v>
      </c>
      <c r="O1535" s="1433">
        <v>6</v>
      </c>
      <c r="P1535" s="1433">
        <v>7</v>
      </c>
      <c r="Q1535" s="1433">
        <v>8</v>
      </c>
      <c r="R1535" s="1433">
        <v>8</v>
      </c>
      <c r="S1535" s="1433">
        <v>8</v>
      </c>
      <c r="T1535" s="1433">
        <v>8</v>
      </c>
      <c r="U1535" s="1433">
        <v>9</v>
      </c>
      <c r="V1535" s="1438">
        <v>5</v>
      </c>
    </row>
    <row r="1536" spans="1:22" ht="15" x14ac:dyDescent="0.25">
      <c r="A1536" s="1298" t="s">
        <v>709</v>
      </c>
      <c r="B1536" s="1290" t="s">
        <v>933</v>
      </c>
      <c r="C1536" s="1290" t="s">
        <v>38</v>
      </c>
      <c r="D1536" s="1433">
        <v>5</v>
      </c>
      <c r="E1536" s="1433">
        <v>5</v>
      </c>
      <c r="F1536" s="1433">
        <v>5</v>
      </c>
      <c r="G1536" s="1433">
        <v>4</v>
      </c>
      <c r="H1536" s="1433">
        <v>4</v>
      </c>
      <c r="I1536" s="1433">
        <v>4</v>
      </c>
      <c r="J1536" s="1433">
        <v>4</v>
      </c>
      <c r="K1536" s="1433">
        <v>4</v>
      </c>
      <c r="L1536" s="1433">
        <v>4</v>
      </c>
      <c r="M1536" s="1433">
        <v>5</v>
      </c>
      <c r="N1536" s="1433">
        <v>5</v>
      </c>
      <c r="O1536" s="1433">
        <v>5</v>
      </c>
      <c r="P1536" s="1433">
        <v>4</v>
      </c>
      <c r="Q1536" s="1433">
        <v>4</v>
      </c>
      <c r="R1536" s="1433">
        <v>4</v>
      </c>
      <c r="S1536" s="1433">
        <v>4</v>
      </c>
      <c r="T1536" s="1433">
        <v>4</v>
      </c>
      <c r="U1536" s="1433">
        <v>4</v>
      </c>
      <c r="V1536" s="1438">
        <v>5</v>
      </c>
    </row>
    <row r="1537" spans="1:22" ht="15" x14ac:dyDescent="0.25">
      <c r="A1537" s="1298" t="s">
        <v>709</v>
      </c>
      <c r="B1537" s="1290" t="s">
        <v>933</v>
      </c>
      <c r="C1537" s="1290" t="s">
        <v>39</v>
      </c>
      <c r="D1537" s="1433">
        <v>1</v>
      </c>
      <c r="E1537" s="1433">
        <v>1</v>
      </c>
      <c r="F1537" s="1433">
        <v>1</v>
      </c>
      <c r="G1537" s="1433">
        <v>1</v>
      </c>
      <c r="H1537" s="1433">
        <v>1</v>
      </c>
      <c r="I1537" s="1433">
        <v>1</v>
      </c>
      <c r="J1537" s="1433">
        <v>2</v>
      </c>
      <c r="K1537" s="1433">
        <v>2</v>
      </c>
      <c r="L1537" s="1433">
        <v>2</v>
      </c>
      <c r="M1537" s="1433">
        <v>2</v>
      </c>
      <c r="N1537" s="1433">
        <v>2</v>
      </c>
      <c r="O1537" s="1433">
        <v>2</v>
      </c>
      <c r="P1537" s="1433">
        <v>2</v>
      </c>
      <c r="Q1537" s="1433">
        <v>2</v>
      </c>
      <c r="R1537" s="1433">
        <v>2</v>
      </c>
      <c r="S1537" s="1433">
        <v>2</v>
      </c>
      <c r="T1537" s="1433">
        <v>2</v>
      </c>
      <c r="U1537" s="1433">
        <v>2</v>
      </c>
      <c r="V1537" s="1438">
        <v>2</v>
      </c>
    </row>
    <row r="1538" spans="1:22" ht="15" x14ac:dyDescent="0.25">
      <c r="A1538" s="1298" t="s">
        <v>709</v>
      </c>
      <c r="B1538" s="1290" t="s">
        <v>933</v>
      </c>
      <c r="C1538" s="1290" t="s">
        <v>40</v>
      </c>
      <c r="D1538" s="1433">
        <v>1</v>
      </c>
      <c r="E1538" s="1433">
        <v>1</v>
      </c>
      <c r="F1538" s="1433">
        <v>1</v>
      </c>
      <c r="G1538" s="1433">
        <v>1</v>
      </c>
      <c r="H1538" s="1433">
        <v>1</v>
      </c>
      <c r="I1538" s="1433">
        <v>1</v>
      </c>
      <c r="J1538" s="1433">
        <v>1</v>
      </c>
      <c r="K1538" s="1433">
        <v>1</v>
      </c>
      <c r="L1538" s="1433">
        <v>1</v>
      </c>
      <c r="M1538" s="1433">
        <v>1</v>
      </c>
      <c r="N1538" s="1433">
        <v>2</v>
      </c>
      <c r="O1538" s="1433">
        <v>2</v>
      </c>
      <c r="P1538" s="1433">
        <v>2</v>
      </c>
      <c r="Q1538" s="1433">
        <v>2</v>
      </c>
      <c r="R1538" s="1433">
        <v>2</v>
      </c>
      <c r="S1538" s="1433">
        <v>2</v>
      </c>
      <c r="T1538" s="1433">
        <v>2</v>
      </c>
      <c r="U1538" s="1433">
        <v>2</v>
      </c>
      <c r="V1538" s="1438">
        <v>2</v>
      </c>
    </row>
    <row r="1539" spans="1:22" ht="15" x14ac:dyDescent="0.25">
      <c r="A1539" s="1298" t="s">
        <v>709</v>
      </c>
      <c r="B1539" s="1290" t="s">
        <v>933</v>
      </c>
      <c r="C1539" s="1290" t="s">
        <v>59</v>
      </c>
      <c r="D1539" s="1433">
        <v>108</v>
      </c>
      <c r="E1539" s="1433">
        <v>107</v>
      </c>
      <c r="F1539" s="1433">
        <v>113</v>
      </c>
      <c r="G1539" s="1433">
        <v>116</v>
      </c>
      <c r="H1539" s="1433">
        <v>127</v>
      </c>
      <c r="I1539" s="1433">
        <v>134</v>
      </c>
      <c r="J1539" s="1433">
        <v>136</v>
      </c>
      <c r="K1539" s="1433">
        <v>143</v>
      </c>
      <c r="L1539" s="1433">
        <v>137</v>
      </c>
      <c r="M1539" s="1433">
        <v>140</v>
      </c>
      <c r="N1539" s="1433">
        <v>145</v>
      </c>
      <c r="O1539" s="1433">
        <v>161</v>
      </c>
      <c r="P1539" s="1433">
        <v>173</v>
      </c>
      <c r="Q1539" s="1433">
        <v>175</v>
      </c>
      <c r="R1539" s="1433">
        <v>184</v>
      </c>
      <c r="S1539" s="1433">
        <v>192</v>
      </c>
      <c r="T1539" s="1433">
        <v>195</v>
      </c>
      <c r="U1539" s="1433">
        <v>203</v>
      </c>
      <c r="V1539" s="1438">
        <v>208</v>
      </c>
    </row>
    <row r="1540" spans="1:22" ht="15" x14ac:dyDescent="0.25">
      <c r="A1540" s="1298" t="s">
        <v>709</v>
      </c>
      <c r="B1540" s="1290" t="s">
        <v>933</v>
      </c>
      <c r="C1540" s="1290" t="s">
        <v>754</v>
      </c>
      <c r="D1540" s="1433">
        <v>108</v>
      </c>
      <c r="E1540" s="1433">
        <v>86</v>
      </c>
      <c r="F1540" s="1433">
        <v>89</v>
      </c>
      <c r="G1540" s="1433">
        <v>78</v>
      </c>
      <c r="H1540" s="1433">
        <v>88</v>
      </c>
      <c r="I1540" s="1433">
        <v>86</v>
      </c>
      <c r="J1540" s="1433">
        <v>81</v>
      </c>
      <c r="K1540" s="1433">
        <v>73</v>
      </c>
      <c r="L1540" s="1433">
        <v>59</v>
      </c>
      <c r="M1540" s="1433">
        <v>58</v>
      </c>
      <c r="N1540" s="1433">
        <v>56</v>
      </c>
      <c r="O1540" s="1433">
        <v>68</v>
      </c>
      <c r="P1540" s="1433">
        <v>71</v>
      </c>
      <c r="Q1540" s="1433">
        <v>70</v>
      </c>
      <c r="R1540" s="1433">
        <v>68</v>
      </c>
      <c r="S1540" s="1433">
        <v>62</v>
      </c>
      <c r="T1540" s="1433">
        <v>59</v>
      </c>
      <c r="U1540" s="1433">
        <v>61</v>
      </c>
      <c r="V1540" s="1438">
        <v>79</v>
      </c>
    </row>
    <row r="1541" spans="1:22" ht="15" x14ac:dyDescent="0.25">
      <c r="A1541" s="1298" t="s">
        <v>709</v>
      </c>
      <c r="B1541" s="1290" t="s">
        <v>934</v>
      </c>
      <c r="C1541" s="1290" t="s">
        <v>49</v>
      </c>
      <c r="D1541" s="1433">
        <v>0</v>
      </c>
      <c r="E1541" s="1433">
        <v>5</v>
      </c>
      <c r="F1541" s="1433">
        <v>8</v>
      </c>
      <c r="G1541" s="1433">
        <v>102</v>
      </c>
      <c r="H1541" s="1433">
        <v>118</v>
      </c>
      <c r="I1541" s="1433">
        <v>152</v>
      </c>
      <c r="J1541" s="1433">
        <v>178</v>
      </c>
      <c r="K1541" s="1433">
        <v>195</v>
      </c>
      <c r="L1541" s="1433">
        <v>44</v>
      </c>
      <c r="M1541" s="1433">
        <v>54</v>
      </c>
      <c r="N1541" s="1433">
        <v>59</v>
      </c>
      <c r="O1541" s="1433">
        <v>66</v>
      </c>
      <c r="P1541" s="1433">
        <v>89</v>
      </c>
      <c r="Q1541" s="1433">
        <v>98</v>
      </c>
      <c r="R1541" s="1433">
        <v>129</v>
      </c>
      <c r="S1541" s="1433">
        <v>162</v>
      </c>
      <c r="T1541" s="1433">
        <v>178</v>
      </c>
      <c r="U1541" s="1433">
        <v>193</v>
      </c>
      <c r="V1541" s="1438">
        <v>208</v>
      </c>
    </row>
    <row r="1542" spans="1:22" ht="15" x14ac:dyDescent="0.25">
      <c r="A1542" s="1298" t="s">
        <v>709</v>
      </c>
      <c r="B1542" s="1290" t="s">
        <v>934</v>
      </c>
      <c r="C1542" s="1290" t="s">
        <v>35</v>
      </c>
      <c r="D1542" s="1433">
        <v>75</v>
      </c>
      <c r="E1542" s="1433">
        <v>76</v>
      </c>
      <c r="F1542" s="1433">
        <v>81</v>
      </c>
      <c r="G1542" s="1433">
        <v>106</v>
      </c>
      <c r="H1542" s="1433">
        <v>96</v>
      </c>
      <c r="I1542" s="1433">
        <v>84</v>
      </c>
      <c r="J1542" s="1433">
        <v>77</v>
      </c>
      <c r="K1542" s="1433">
        <v>74</v>
      </c>
      <c r="L1542" s="1433">
        <v>63</v>
      </c>
      <c r="M1542" s="1433">
        <v>58</v>
      </c>
      <c r="N1542" s="1433">
        <v>71</v>
      </c>
      <c r="O1542" s="1433">
        <v>128</v>
      </c>
      <c r="P1542" s="1433">
        <v>119</v>
      </c>
      <c r="Q1542" s="1433">
        <v>124</v>
      </c>
      <c r="R1542" s="1433">
        <v>113</v>
      </c>
      <c r="S1542" s="1433">
        <v>84</v>
      </c>
      <c r="T1542" s="1433">
        <v>93</v>
      </c>
      <c r="U1542" s="1433">
        <v>109</v>
      </c>
      <c r="V1542" s="1438">
        <v>111</v>
      </c>
    </row>
    <row r="1543" spans="1:22" ht="15" x14ac:dyDescent="0.25">
      <c r="A1543" s="1298" t="s">
        <v>709</v>
      </c>
      <c r="B1543" s="1290" t="s">
        <v>934</v>
      </c>
      <c r="C1543" s="1290" t="s">
        <v>36</v>
      </c>
      <c r="D1543" s="1433">
        <v>1</v>
      </c>
      <c r="E1543" s="1433">
        <v>1</v>
      </c>
      <c r="F1543" s="1433">
        <v>6</v>
      </c>
      <c r="G1543" s="1433">
        <v>18</v>
      </c>
      <c r="H1543" s="1433">
        <v>17</v>
      </c>
      <c r="I1543" s="1433">
        <v>16</v>
      </c>
      <c r="J1543" s="1433">
        <v>14</v>
      </c>
      <c r="K1543" s="1433">
        <v>13</v>
      </c>
      <c r="L1543" s="1433">
        <v>6</v>
      </c>
      <c r="M1543" s="1433">
        <v>6</v>
      </c>
      <c r="N1543" s="1433">
        <v>6</v>
      </c>
      <c r="O1543" s="1433">
        <v>3</v>
      </c>
      <c r="P1543" s="1433">
        <v>5</v>
      </c>
      <c r="Q1543" s="1433">
        <v>5</v>
      </c>
      <c r="R1543" s="1433">
        <v>5</v>
      </c>
      <c r="S1543" s="1433">
        <v>6</v>
      </c>
      <c r="T1543" s="1433">
        <v>7</v>
      </c>
      <c r="U1543" s="1433">
        <v>10</v>
      </c>
      <c r="V1543" s="1438">
        <v>15</v>
      </c>
    </row>
    <row r="1544" spans="1:22" ht="15" x14ac:dyDescent="0.25">
      <c r="A1544" s="1298" t="s">
        <v>709</v>
      </c>
      <c r="B1544" s="1290" t="s">
        <v>934</v>
      </c>
      <c r="C1544" s="1290" t="s">
        <v>37</v>
      </c>
      <c r="D1544" s="1433">
        <v>16</v>
      </c>
      <c r="E1544" s="1433">
        <v>20</v>
      </c>
      <c r="F1544" s="1433">
        <v>20</v>
      </c>
      <c r="G1544" s="1433">
        <v>25</v>
      </c>
      <c r="H1544" s="1433">
        <v>25</v>
      </c>
      <c r="I1544" s="1433">
        <v>22</v>
      </c>
      <c r="J1544" s="1433">
        <v>20</v>
      </c>
      <c r="K1544" s="1433">
        <v>22</v>
      </c>
      <c r="L1544" s="1433">
        <v>13</v>
      </c>
      <c r="M1544" s="1433">
        <v>12</v>
      </c>
      <c r="N1544" s="1433">
        <v>16</v>
      </c>
      <c r="O1544" s="1433">
        <v>17</v>
      </c>
      <c r="P1544" s="1433">
        <v>17</v>
      </c>
      <c r="Q1544" s="1433">
        <v>20</v>
      </c>
      <c r="R1544" s="1433">
        <v>20</v>
      </c>
      <c r="S1544" s="1433">
        <v>14</v>
      </c>
      <c r="T1544" s="1433">
        <v>11</v>
      </c>
      <c r="U1544" s="1433">
        <v>11</v>
      </c>
      <c r="V1544" s="1438">
        <v>11</v>
      </c>
    </row>
    <row r="1545" spans="1:22" ht="15" x14ac:dyDescent="0.25">
      <c r="A1545" s="1298" t="s">
        <v>709</v>
      </c>
      <c r="B1545" s="1290" t="s">
        <v>934</v>
      </c>
      <c r="C1545" s="1290" t="s">
        <v>38</v>
      </c>
      <c r="D1545" s="1433">
        <v>6</v>
      </c>
      <c r="E1545" s="1433">
        <v>7</v>
      </c>
      <c r="F1545" s="1433">
        <v>8</v>
      </c>
      <c r="G1545" s="1433">
        <v>10</v>
      </c>
      <c r="H1545" s="1433">
        <v>10</v>
      </c>
      <c r="I1545" s="1433">
        <v>8</v>
      </c>
      <c r="J1545" s="1433">
        <v>10</v>
      </c>
      <c r="K1545" s="1433">
        <v>10</v>
      </c>
      <c r="L1545" s="1433">
        <v>6</v>
      </c>
      <c r="M1545" s="1433">
        <v>5</v>
      </c>
      <c r="N1545" s="1433">
        <v>7</v>
      </c>
      <c r="O1545" s="1433">
        <v>8</v>
      </c>
      <c r="P1545" s="1433">
        <v>8</v>
      </c>
      <c r="Q1545" s="1433">
        <v>8</v>
      </c>
      <c r="R1545" s="1433">
        <v>8</v>
      </c>
      <c r="S1545" s="1433">
        <v>11</v>
      </c>
      <c r="T1545" s="1433">
        <v>7</v>
      </c>
      <c r="U1545" s="1433">
        <v>8</v>
      </c>
      <c r="V1545" s="1438">
        <v>7</v>
      </c>
    </row>
    <row r="1546" spans="1:22" ht="15" x14ac:dyDescent="0.25">
      <c r="A1546" s="1298" t="s">
        <v>709</v>
      </c>
      <c r="B1546" s="1290" t="s">
        <v>934</v>
      </c>
      <c r="C1546" s="1290" t="s">
        <v>39</v>
      </c>
      <c r="D1546" s="1433">
        <v>2</v>
      </c>
      <c r="E1546" s="1433">
        <v>3</v>
      </c>
      <c r="F1546" s="1433">
        <v>3</v>
      </c>
      <c r="G1546" s="1433">
        <v>4</v>
      </c>
      <c r="H1546" s="1433">
        <v>4</v>
      </c>
      <c r="I1546" s="1433">
        <v>3</v>
      </c>
      <c r="J1546" s="1433">
        <v>1</v>
      </c>
      <c r="K1546" s="1433">
        <v>1</v>
      </c>
      <c r="L1546" s="1433">
        <v>1</v>
      </c>
      <c r="M1546" s="1433">
        <v>1</v>
      </c>
      <c r="N1546" s="1433">
        <v>2</v>
      </c>
      <c r="O1546" s="1433">
        <v>3</v>
      </c>
      <c r="P1546" s="1433">
        <v>4</v>
      </c>
      <c r="Q1546" s="1433">
        <v>4</v>
      </c>
      <c r="R1546" s="1433">
        <v>4</v>
      </c>
      <c r="S1546" s="1433">
        <v>4</v>
      </c>
      <c r="T1546" s="1433">
        <v>3</v>
      </c>
      <c r="U1546" s="1433">
        <v>3</v>
      </c>
      <c r="V1546" s="1438">
        <v>3</v>
      </c>
    </row>
    <row r="1547" spans="1:22" ht="15" x14ac:dyDescent="0.25">
      <c r="A1547" s="1298" t="s">
        <v>709</v>
      </c>
      <c r="B1547" s="1290" t="s">
        <v>934</v>
      </c>
      <c r="C1547" s="1290" t="s">
        <v>40</v>
      </c>
      <c r="D1547" s="1433">
        <v>3</v>
      </c>
      <c r="E1547" s="1433">
        <v>3</v>
      </c>
      <c r="F1547" s="1433">
        <v>3</v>
      </c>
      <c r="G1547" s="1433">
        <v>2</v>
      </c>
      <c r="H1547" s="1433">
        <v>2</v>
      </c>
      <c r="I1547" s="1433">
        <v>2</v>
      </c>
      <c r="J1547" s="1433">
        <v>2</v>
      </c>
      <c r="K1547" s="1433">
        <v>2</v>
      </c>
      <c r="L1547" s="1433">
        <v>1</v>
      </c>
      <c r="M1547" s="1433">
        <v>1</v>
      </c>
      <c r="N1547" s="1433">
        <v>1</v>
      </c>
      <c r="O1547" s="1433">
        <v>1</v>
      </c>
      <c r="P1547" s="1433">
        <v>1</v>
      </c>
      <c r="Q1547" s="1433">
        <v>1</v>
      </c>
      <c r="R1547" s="1433">
        <v>1</v>
      </c>
      <c r="S1547" s="1433">
        <v>1</v>
      </c>
      <c r="T1547" s="1433">
        <v>1</v>
      </c>
      <c r="U1547" s="1433">
        <v>1</v>
      </c>
      <c r="V1547" s="1438">
        <v>1</v>
      </c>
    </row>
    <row r="1548" spans="1:22" ht="15" x14ac:dyDescent="0.25">
      <c r="A1548" s="1298" t="s">
        <v>709</v>
      </c>
      <c r="B1548" s="1290" t="s">
        <v>934</v>
      </c>
      <c r="C1548" s="1290" t="s">
        <v>59</v>
      </c>
      <c r="D1548" s="1433">
        <v>103</v>
      </c>
      <c r="E1548" s="1433">
        <v>115</v>
      </c>
      <c r="F1548" s="1433">
        <v>129</v>
      </c>
      <c r="G1548" s="1433">
        <v>267</v>
      </c>
      <c r="H1548" s="1433">
        <v>272</v>
      </c>
      <c r="I1548" s="1433">
        <v>287</v>
      </c>
      <c r="J1548" s="1433">
        <v>302</v>
      </c>
      <c r="K1548" s="1433">
        <v>317</v>
      </c>
      <c r="L1548" s="1433">
        <v>134</v>
      </c>
      <c r="M1548" s="1433">
        <v>137</v>
      </c>
      <c r="N1548" s="1433">
        <v>162</v>
      </c>
      <c r="O1548" s="1433">
        <v>226</v>
      </c>
      <c r="P1548" s="1433">
        <v>243</v>
      </c>
      <c r="Q1548" s="1433">
        <v>260</v>
      </c>
      <c r="R1548" s="1433">
        <v>280</v>
      </c>
      <c r="S1548" s="1433">
        <v>282</v>
      </c>
      <c r="T1548" s="1433">
        <v>300</v>
      </c>
      <c r="U1548" s="1433">
        <v>335</v>
      </c>
      <c r="V1548" s="1438">
        <v>356</v>
      </c>
    </row>
    <row r="1549" spans="1:22" ht="15" x14ac:dyDescent="0.25">
      <c r="A1549" s="1298" t="s">
        <v>709</v>
      </c>
      <c r="B1549" s="1290" t="s">
        <v>934</v>
      </c>
      <c r="C1549" s="1290" t="s">
        <v>754</v>
      </c>
      <c r="D1549" s="1433">
        <v>103</v>
      </c>
      <c r="E1549" s="1433">
        <v>110</v>
      </c>
      <c r="F1549" s="1433">
        <v>121</v>
      </c>
      <c r="G1549" s="1433">
        <v>165</v>
      </c>
      <c r="H1549" s="1433">
        <v>154</v>
      </c>
      <c r="I1549" s="1433">
        <v>135</v>
      </c>
      <c r="J1549" s="1433">
        <v>124</v>
      </c>
      <c r="K1549" s="1433">
        <v>122</v>
      </c>
      <c r="L1549" s="1433">
        <v>90</v>
      </c>
      <c r="M1549" s="1433">
        <v>83</v>
      </c>
      <c r="N1549" s="1433">
        <v>103</v>
      </c>
      <c r="O1549" s="1433">
        <v>160</v>
      </c>
      <c r="P1549" s="1433">
        <v>154</v>
      </c>
      <c r="Q1549" s="1433">
        <v>162</v>
      </c>
      <c r="R1549" s="1433">
        <v>151</v>
      </c>
      <c r="S1549" s="1433">
        <v>120</v>
      </c>
      <c r="T1549" s="1433">
        <v>122</v>
      </c>
      <c r="U1549" s="1433">
        <v>142</v>
      </c>
      <c r="V1549" s="1438">
        <v>148</v>
      </c>
    </row>
    <row r="1550" spans="1:22" ht="15" x14ac:dyDescent="0.25">
      <c r="A1550" s="1298" t="s">
        <v>709</v>
      </c>
      <c r="B1550" s="1290" t="s">
        <v>935</v>
      </c>
      <c r="C1550" s="1290" t="s">
        <v>49</v>
      </c>
      <c r="D1550" s="1433">
        <v>0</v>
      </c>
      <c r="E1550" s="1433">
        <v>50</v>
      </c>
      <c r="F1550" s="1433">
        <v>56</v>
      </c>
      <c r="G1550" s="1433">
        <v>119</v>
      </c>
      <c r="H1550" s="1433">
        <v>139</v>
      </c>
      <c r="I1550" s="1433">
        <v>150</v>
      </c>
      <c r="J1550" s="1433">
        <v>184</v>
      </c>
      <c r="K1550" s="1433">
        <v>186</v>
      </c>
      <c r="L1550" s="1433">
        <v>206</v>
      </c>
      <c r="M1550" s="1433">
        <v>236</v>
      </c>
      <c r="N1550" s="1433">
        <v>252</v>
      </c>
      <c r="O1550" s="1433">
        <v>279</v>
      </c>
      <c r="P1550" s="1433">
        <v>311</v>
      </c>
      <c r="Q1550" s="1433">
        <v>326</v>
      </c>
      <c r="R1550" s="1433">
        <v>379</v>
      </c>
      <c r="S1550" s="1433">
        <v>423</v>
      </c>
      <c r="T1550" s="1433">
        <v>422</v>
      </c>
      <c r="U1550" s="1433">
        <v>433</v>
      </c>
      <c r="V1550" s="1438">
        <v>449</v>
      </c>
    </row>
    <row r="1551" spans="1:22" ht="15" x14ac:dyDescent="0.25">
      <c r="A1551" s="1298" t="s">
        <v>709</v>
      </c>
      <c r="B1551" s="1290" t="s">
        <v>935</v>
      </c>
      <c r="C1551" s="1290" t="s">
        <v>35</v>
      </c>
      <c r="D1551" s="1433">
        <v>159</v>
      </c>
      <c r="E1551" s="1433">
        <v>100</v>
      </c>
      <c r="F1551" s="1433">
        <v>114</v>
      </c>
      <c r="G1551" s="1433">
        <v>134</v>
      </c>
      <c r="H1551" s="1433">
        <v>130</v>
      </c>
      <c r="I1551" s="1433">
        <v>164</v>
      </c>
      <c r="J1551" s="1433">
        <v>149</v>
      </c>
      <c r="K1551" s="1433">
        <v>134</v>
      </c>
      <c r="L1551" s="1433">
        <v>149</v>
      </c>
      <c r="M1551" s="1433">
        <v>142</v>
      </c>
      <c r="N1551" s="1433">
        <v>173</v>
      </c>
      <c r="O1551" s="1433">
        <v>196</v>
      </c>
      <c r="P1551" s="1433">
        <v>181</v>
      </c>
      <c r="Q1551" s="1433">
        <v>153</v>
      </c>
      <c r="R1551" s="1433">
        <v>133</v>
      </c>
      <c r="S1551" s="1433">
        <v>94</v>
      </c>
      <c r="T1551" s="1433">
        <v>87</v>
      </c>
      <c r="U1551" s="1433">
        <v>77</v>
      </c>
      <c r="V1551" s="1438">
        <v>63</v>
      </c>
    </row>
    <row r="1552" spans="1:22" ht="15" x14ac:dyDescent="0.25">
      <c r="A1552" s="1298" t="s">
        <v>709</v>
      </c>
      <c r="B1552" s="1290" t="s">
        <v>935</v>
      </c>
      <c r="C1552" s="1290" t="s">
        <v>36</v>
      </c>
      <c r="D1552" s="1433">
        <v>9</v>
      </c>
      <c r="E1552" s="1433">
        <v>16</v>
      </c>
      <c r="F1552" s="1433">
        <v>14</v>
      </c>
      <c r="G1552" s="1433">
        <v>16</v>
      </c>
      <c r="H1552" s="1433">
        <v>19</v>
      </c>
      <c r="I1552" s="1433">
        <v>18</v>
      </c>
      <c r="J1552" s="1433">
        <v>17</v>
      </c>
      <c r="K1552" s="1433">
        <v>17</v>
      </c>
      <c r="L1552" s="1433">
        <v>16</v>
      </c>
      <c r="M1552" s="1433">
        <v>15</v>
      </c>
      <c r="N1552" s="1433">
        <v>12</v>
      </c>
      <c r="O1552" s="1433">
        <v>14</v>
      </c>
      <c r="P1552" s="1433">
        <v>16</v>
      </c>
      <c r="Q1552" s="1433">
        <v>13</v>
      </c>
      <c r="R1552" s="1433">
        <v>9</v>
      </c>
      <c r="S1552" s="1433">
        <v>8</v>
      </c>
      <c r="T1552" s="1433">
        <v>8</v>
      </c>
      <c r="U1552" s="1433">
        <v>7</v>
      </c>
      <c r="V1552" s="1438">
        <v>4</v>
      </c>
    </row>
    <row r="1553" spans="1:22" ht="15" x14ac:dyDescent="0.25">
      <c r="A1553" s="1298" t="s">
        <v>709</v>
      </c>
      <c r="B1553" s="1290" t="s">
        <v>935</v>
      </c>
      <c r="C1553" s="1290" t="s">
        <v>37</v>
      </c>
      <c r="D1553" s="1433">
        <v>17</v>
      </c>
      <c r="E1553" s="1433">
        <v>18</v>
      </c>
      <c r="F1553" s="1433">
        <v>20</v>
      </c>
      <c r="G1553" s="1433">
        <v>25</v>
      </c>
      <c r="H1553" s="1433">
        <v>26</v>
      </c>
      <c r="I1553" s="1433">
        <v>32</v>
      </c>
      <c r="J1553" s="1433">
        <v>24</v>
      </c>
      <c r="K1553" s="1433">
        <v>23</v>
      </c>
      <c r="L1553" s="1433">
        <v>23</v>
      </c>
      <c r="M1553" s="1433">
        <v>17</v>
      </c>
      <c r="N1553" s="1433">
        <v>18</v>
      </c>
      <c r="O1553" s="1433">
        <v>17</v>
      </c>
      <c r="P1553" s="1433">
        <v>15</v>
      </c>
      <c r="Q1553" s="1433">
        <v>15</v>
      </c>
      <c r="R1553" s="1433">
        <v>15</v>
      </c>
      <c r="S1553" s="1433">
        <v>13</v>
      </c>
      <c r="T1553" s="1433">
        <v>13</v>
      </c>
      <c r="U1553" s="1433">
        <v>12</v>
      </c>
      <c r="V1553" s="1438">
        <v>16</v>
      </c>
    </row>
    <row r="1554" spans="1:22" ht="15" x14ac:dyDescent="0.25">
      <c r="A1554" s="1298" t="s">
        <v>709</v>
      </c>
      <c r="B1554" s="1290" t="s">
        <v>935</v>
      </c>
      <c r="C1554" s="1290" t="s">
        <v>38</v>
      </c>
      <c r="D1554" s="1433">
        <v>8</v>
      </c>
      <c r="E1554" s="1433">
        <v>8</v>
      </c>
      <c r="F1554" s="1433">
        <v>8</v>
      </c>
      <c r="G1554" s="1433">
        <v>9</v>
      </c>
      <c r="H1554" s="1433">
        <v>9</v>
      </c>
      <c r="I1554" s="1433">
        <v>7</v>
      </c>
      <c r="J1554" s="1433">
        <v>10</v>
      </c>
      <c r="K1554" s="1433">
        <v>10</v>
      </c>
      <c r="L1554" s="1433">
        <v>10</v>
      </c>
      <c r="M1554" s="1433">
        <v>10</v>
      </c>
      <c r="N1554" s="1433">
        <v>10</v>
      </c>
      <c r="O1554" s="1433">
        <v>11</v>
      </c>
      <c r="P1554" s="1433">
        <v>6</v>
      </c>
      <c r="Q1554" s="1433">
        <v>6</v>
      </c>
      <c r="R1554" s="1433">
        <v>6</v>
      </c>
      <c r="S1554" s="1433">
        <v>7</v>
      </c>
      <c r="T1554" s="1433">
        <v>6</v>
      </c>
      <c r="U1554" s="1433">
        <v>8</v>
      </c>
      <c r="V1554" s="1438">
        <v>5</v>
      </c>
    </row>
    <row r="1555" spans="1:22" ht="15" x14ac:dyDescent="0.25">
      <c r="A1555" s="1298" t="s">
        <v>709</v>
      </c>
      <c r="B1555" s="1290" t="s">
        <v>935</v>
      </c>
      <c r="C1555" s="1290" t="s">
        <v>39</v>
      </c>
      <c r="D1555" s="1433">
        <v>2</v>
      </c>
      <c r="E1555" s="1433">
        <v>3</v>
      </c>
      <c r="F1555" s="1433">
        <v>3</v>
      </c>
      <c r="G1555" s="1433">
        <v>6</v>
      </c>
      <c r="H1555" s="1433">
        <v>6</v>
      </c>
      <c r="I1555" s="1433">
        <v>6</v>
      </c>
      <c r="J1555" s="1433">
        <v>3</v>
      </c>
      <c r="K1555" s="1433">
        <v>3</v>
      </c>
      <c r="L1555" s="1433">
        <v>3</v>
      </c>
      <c r="M1555" s="1433">
        <v>3</v>
      </c>
      <c r="N1555" s="1433">
        <v>3</v>
      </c>
      <c r="O1555" s="1433">
        <v>3</v>
      </c>
      <c r="P1555" s="1433">
        <v>4</v>
      </c>
      <c r="Q1555" s="1433">
        <v>4</v>
      </c>
      <c r="R1555" s="1433">
        <v>4</v>
      </c>
      <c r="S1555" s="1433">
        <v>4</v>
      </c>
      <c r="T1555" s="1433">
        <v>4</v>
      </c>
      <c r="U1555" s="1433">
        <v>3</v>
      </c>
      <c r="V1555" s="1438">
        <v>2</v>
      </c>
    </row>
    <row r="1556" spans="1:22" ht="15" x14ac:dyDescent="0.25">
      <c r="A1556" s="1298" t="s">
        <v>709</v>
      </c>
      <c r="B1556" s="1290" t="s">
        <v>935</v>
      </c>
      <c r="C1556" s="1290" t="s">
        <v>40</v>
      </c>
      <c r="D1556" s="1433">
        <v>2</v>
      </c>
      <c r="E1556" s="1433">
        <v>2</v>
      </c>
      <c r="F1556" s="1433">
        <v>2</v>
      </c>
      <c r="G1556" s="1433">
        <v>3</v>
      </c>
      <c r="H1556" s="1433">
        <v>3</v>
      </c>
      <c r="I1556" s="1433">
        <v>3</v>
      </c>
      <c r="J1556" s="1433">
        <v>3</v>
      </c>
      <c r="K1556" s="1433">
        <v>3</v>
      </c>
      <c r="L1556" s="1433">
        <v>3</v>
      </c>
      <c r="M1556" s="1433">
        <v>3</v>
      </c>
      <c r="N1556" s="1433">
        <v>3</v>
      </c>
      <c r="O1556" s="1433">
        <v>3</v>
      </c>
      <c r="P1556" s="1433">
        <v>2</v>
      </c>
      <c r="Q1556" s="1433">
        <v>2</v>
      </c>
      <c r="R1556" s="1433">
        <v>2</v>
      </c>
      <c r="S1556" s="1433">
        <v>2</v>
      </c>
      <c r="T1556" s="1433">
        <v>1</v>
      </c>
      <c r="U1556" s="1433">
        <v>1</v>
      </c>
      <c r="V1556" s="1438">
        <v>1</v>
      </c>
    </row>
    <row r="1557" spans="1:22" ht="15" x14ac:dyDescent="0.25">
      <c r="A1557" s="1298" t="s">
        <v>709</v>
      </c>
      <c r="B1557" s="1290" t="s">
        <v>935</v>
      </c>
      <c r="C1557" s="1290" t="s">
        <v>59</v>
      </c>
      <c r="D1557" s="1433">
        <v>197</v>
      </c>
      <c r="E1557" s="1433">
        <v>197</v>
      </c>
      <c r="F1557" s="1433">
        <v>217</v>
      </c>
      <c r="G1557" s="1433">
        <v>312</v>
      </c>
      <c r="H1557" s="1433">
        <v>332</v>
      </c>
      <c r="I1557" s="1433">
        <v>380</v>
      </c>
      <c r="J1557" s="1433">
        <v>390</v>
      </c>
      <c r="K1557" s="1433">
        <v>376</v>
      </c>
      <c r="L1557" s="1433">
        <v>410</v>
      </c>
      <c r="M1557" s="1433">
        <v>426</v>
      </c>
      <c r="N1557" s="1433">
        <v>471</v>
      </c>
      <c r="O1557" s="1433">
        <v>523</v>
      </c>
      <c r="P1557" s="1433">
        <v>535</v>
      </c>
      <c r="Q1557" s="1433">
        <v>519</v>
      </c>
      <c r="R1557" s="1433">
        <v>548</v>
      </c>
      <c r="S1557" s="1433">
        <v>551</v>
      </c>
      <c r="T1557" s="1433">
        <v>541</v>
      </c>
      <c r="U1557" s="1433">
        <v>541</v>
      </c>
      <c r="V1557" s="1438">
        <v>540</v>
      </c>
    </row>
    <row r="1558" spans="1:22" ht="15" x14ac:dyDescent="0.25">
      <c r="A1558" s="1298" t="s">
        <v>709</v>
      </c>
      <c r="B1558" s="1290" t="s">
        <v>935</v>
      </c>
      <c r="C1558" s="1290" t="s">
        <v>754</v>
      </c>
      <c r="D1558" s="1433">
        <v>197</v>
      </c>
      <c r="E1558" s="1433">
        <v>147</v>
      </c>
      <c r="F1558" s="1433">
        <v>161</v>
      </c>
      <c r="G1558" s="1433">
        <v>193</v>
      </c>
      <c r="H1558" s="1433">
        <v>193</v>
      </c>
      <c r="I1558" s="1433">
        <v>230</v>
      </c>
      <c r="J1558" s="1433">
        <v>206</v>
      </c>
      <c r="K1558" s="1433">
        <v>190</v>
      </c>
      <c r="L1558" s="1433">
        <v>204</v>
      </c>
      <c r="M1558" s="1433">
        <v>190</v>
      </c>
      <c r="N1558" s="1433">
        <v>219</v>
      </c>
      <c r="O1558" s="1433">
        <v>244</v>
      </c>
      <c r="P1558" s="1433">
        <v>224</v>
      </c>
      <c r="Q1558" s="1433">
        <v>193</v>
      </c>
      <c r="R1558" s="1433">
        <v>169</v>
      </c>
      <c r="S1558" s="1433">
        <v>128</v>
      </c>
      <c r="T1558" s="1433">
        <v>119</v>
      </c>
      <c r="U1558" s="1433">
        <v>108</v>
      </c>
      <c r="V1558" s="1438">
        <v>91</v>
      </c>
    </row>
    <row r="1559" spans="1:22" ht="15" x14ac:dyDescent="0.25">
      <c r="A1559" s="1298" t="s">
        <v>709</v>
      </c>
      <c r="B1559" s="1290" t="s">
        <v>936</v>
      </c>
      <c r="C1559" s="1290" t="s">
        <v>49</v>
      </c>
      <c r="D1559" s="1433">
        <v>0</v>
      </c>
      <c r="E1559" s="1433">
        <v>0</v>
      </c>
      <c r="F1559" s="1433">
        <v>0</v>
      </c>
      <c r="G1559" s="1433">
        <v>0</v>
      </c>
      <c r="H1559" s="1433">
        <v>0</v>
      </c>
      <c r="I1559" s="1433">
        <v>0</v>
      </c>
      <c r="J1559" s="1433">
        <v>0</v>
      </c>
      <c r="K1559" s="1433">
        <v>0</v>
      </c>
      <c r="L1559" s="1433">
        <v>0</v>
      </c>
      <c r="M1559" s="1433">
        <v>0</v>
      </c>
      <c r="N1559" s="1433">
        <v>16</v>
      </c>
      <c r="O1559" s="1433">
        <v>28</v>
      </c>
      <c r="P1559" s="1433">
        <v>37</v>
      </c>
      <c r="Q1559" s="1433">
        <v>42</v>
      </c>
      <c r="R1559" s="1433">
        <v>57</v>
      </c>
      <c r="S1559" s="1433">
        <v>0</v>
      </c>
      <c r="T1559" s="1433">
        <v>0</v>
      </c>
      <c r="U1559" s="1433">
        <v>47</v>
      </c>
      <c r="V1559" s="1438">
        <v>50</v>
      </c>
    </row>
    <row r="1560" spans="1:22" ht="15" x14ac:dyDescent="0.25">
      <c r="A1560" s="1298" t="s">
        <v>709</v>
      </c>
      <c r="B1560" s="1290" t="s">
        <v>936</v>
      </c>
      <c r="C1560" s="1290" t="s">
        <v>35</v>
      </c>
      <c r="D1560" s="1433">
        <v>0</v>
      </c>
      <c r="E1560" s="1433">
        <v>0</v>
      </c>
      <c r="F1560" s="1433">
        <v>0</v>
      </c>
      <c r="G1560" s="1433">
        <v>0</v>
      </c>
      <c r="H1560" s="1433">
        <v>0</v>
      </c>
      <c r="I1560" s="1433">
        <v>0</v>
      </c>
      <c r="J1560" s="1433">
        <v>19</v>
      </c>
      <c r="K1560" s="1433">
        <v>30</v>
      </c>
      <c r="L1560" s="1433">
        <v>41</v>
      </c>
      <c r="M1560" s="1433">
        <v>44</v>
      </c>
      <c r="N1560" s="1433">
        <v>37</v>
      </c>
      <c r="O1560" s="1433">
        <v>35</v>
      </c>
      <c r="P1560" s="1433">
        <v>28</v>
      </c>
      <c r="Q1560" s="1433">
        <v>23</v>
      </c>
      <c r="R1560" s="1433">
        <v>9</v>
      </c>
      <c r="S1560" s="1433">
        <v>0</v>
      </c>
      <c r="T1560" s="1433">
        <v>0</v>
      </c>
      <c r="U1560" s="1433">
        <v>3</v>
      </c>
      <c r="V1560" s="1438">
        <v>5</v>
      </c>
    </row>
    <row r="1561" spans="1:22" ht="15" x14ac:dyDescent="0.25">
      <c r="A1561" s="1298" t="s">
        <v>709</v>
      </c>
      <c r="B1561" s="1290" t="s">
        <v>936</v>
      </c>
      <c r="C1561" s="1290" t="s">
        <v>36</v>
      </c>
      <c r="D1561" s="1433">
        <v>0</v>
      </c>
      <c r="E1561" s="1433">
        <v>0</v>
      </c>
      <c r="F1561" s="1433">
        <v>0</v>
      </c>
      <c r="G1561" s="1433">
        <v>0</v>
      </c>
      <c r="H1561" s="1433">
        <v>0</v>
      </c>
      <c r="I1561" s="1433">
        <v>0</v>
      </c>
      <c r="J1561" s="1433">
        <v>0</v>
      </c>
      <c r="K1561" s="1433">
        <v>0</v>
      </c>
      <c r="L1561" s="1433">
        <v>0</v>
      </c>
      <c r="M1561" s="1433">
        <v>0</v>
      </c>
      <c r="N1561" s="1433">
        <v>0</v>
      </c>
      <c r="O1561" s="1433">
        <v>0</v>
      </c>
      <c r="P1561" s="1433">
        <v>0</v>
      </c>
      <c r="Q1561" s="1433">
        <v>0</v>
      </c>
      <c r="R1561" s="1433">
        <v>0</v>
      </c>
      <c r="S1561" s="1433">
        <v>0</v>
      </c>
      <c r="T1561" s="1433">
        <v>0</v>
      </c>
      <c r="U1561" s="1433">
        <v>0</v>
      </c>
      <c r="V1561" s="1438">
        <v>2</v>
      </c>
    </row>
    <row r="1562" spans="1:22" ht="15" x14ac:dyDescent="0.25">
      <c r="A1562" s="1298" t="s">
        <v>709</v>
      </c>
      <c r="B1562" s="1290" t="s">
        <v>936</v>
      </c>
      <c r="C1562" s="1290" t="s">
        <v>37</v>
      </c>
      <c r="D1562" s="1433">
        <v>0</v>
      </c>
      <c r="E1562" s="1433">
        <v>0</v>
      </c>
      <c r="F1562" s="1433">
        <v>0</v>
      </c>
      <c r="G1562" s="1433">
        <v>0</v>
      </c>
      <c r="H1562" s="1433">
        <v>0</v>
      </c>
      <c r="I1562" s="1433">
        <v>0</v>
      </c>
      <c r="J1562" s="1433">
        <v>3</v>
      </c>
      <c r="K1562" s="1433">
        <v>6</v>
      </c>
      <c r="L1562" s="1433">
        <v>8</v>
      </c>
      <c r="M1562" s="1433">
        <v>10</v>
      </c>
      <c r="N1562" s="1433">
        <v>10</v>
      </c>
      <c r="O1562" s="1433">
        <v>11</v>
      </c>
      <c r="P1562" s="1433">
        <v>7</v>
      </c>
      <c r="Q1562" s="1433">
        <v>7</v>
      </c>
      <c r="R1562" s="1433">
        <v>6</v>
      </c>
      <c r="S1562" s="1433">
        <v>0</v>
      </c>
      <c r="T1562" s="1433">
        <v>0</v>
      </c>
      <c r="U1562" s="1433">
        <v>1</v>
      </c>
      <c r="V1562" s="1438">
        <v>1</v>
      </c>
    </row>
    <row r="1563" spans="1:22" ht="15" x14ac:dyDescent="0.25">
      <c r="A1563" s="1298" t="s">
        <v>709</v>
      </c>
      <c r="B1563" s="1290" t="s">
        <v>936</v>
      </c>
      <c r="C1563" s="1290" t="s">
        <v>38</v>
      </c>
      <c r="D1563" s="1433">
        <v>0</v>
      </c>
      <c r="E1563" s="1433">
        <v>0</v>
      </c>
      <c r="F1563" s="1433">
        <v>0</v>
      </c>
      <c r="G1563" s="1433">
        <v>0</v>
      </c>
      <c r="H1563" s="1433">
        <v>0</v>
      </c>
      <c r="I1563" s="1433">
        <v>0</v>
      </c>
      <c r="J1563" s="1433">
        <v>0</v>
      </c>
      <c r="K1563" s="1433">
        <v>1</v>
      </c>
      <c r="L1563" s="1433">
        <v>1</v>
      </c>
      <c r="M1563" s="1433">
        <v>1</v>
      </c>
      <c r="N1563" s="1433">
        <v>1</v>
      </c>
      <c r="O1563" s="1433">
        <v>2</v>
      </c>
      <c r="P1563" s="1433">
        <v>2</v>
      </c>
      <c r="Q1563" s="1433">
        <v>2</v>
      </c>
      <c r="R1563" s="1433">
        <v>2</v>
      </c>
      <c r="S1563" s="1433">
        <v>0</v>
      </c>
      <c r="T1563" s="1433">
        <v>0</v>
      </c>
      <c r="U1563" s="1433">
        <v>1</v>
      </c>
      <c r="V1563" s="1438">
        <v>1</v>
      </c>
    </row>
    <row r="1564" spans="1:22" ht="15" x14ac:dyDescent="0.25">
      <c r="A1564" s="1298" t="s">
        <v>709</v>
      </c>
      <c r="B1564" s="1290" t="s">
        <v>936</v>
      </c>
      <c r="C1564" s="1290" t="s">
        <v>39</v>
      </c>
      <c r="D1564" s="1433">
        <v>0</v>
      </c>
      <c r="E1564" s="1433">
        <v>0</v>
      </c>
      <c r="F1564" s="1433">
        <v>0</v>
      </c>
      <c r="G1564" s="1433">
        <v>0</v>
      </c>
      <c r="H1564" s="1433">
        <v>0</v>
      </c>
      <c r="I1564" s="1433">
        <v>0</v>
      </c>
      <c r="J1564" s="1433">
        <v>1</v>
      </c>
      <c r="K1564" s="1433">
        <v>1</v>
      </c>
      <c r="L1564" s="1433">
        <v>1</v>
      </c>
      <c r="M1564" s="1433">
        <v>1</v>
      </c>
      <c r="N1564" s="1433">
        <v>0</v>
      </c>
      <c r="O1564" s="1433">
        <v>0</v>
      </c>
      <c r="P1564" s="1433">
        <v>0</v>
      </c>
      <c r="Q1564" s="1433">
        <v>1</v>
      </c>
      <c r="R1564" s="1433">
        <v>1</v>
      </c>
      <c r="S1564" s="1433">
        <v>0</v>
      </c>
      <c r="T1564" s="1433">
        <v>0</v>
      </c>
      <c r="U1564" s="1433">
        <v>1</v>
      </c>
      <c r="V1564" s="1438">
        <v>1</v>
      </c>
    </row>
    <row r="1565" spans="1:22" ht="15" x14ac:dyDescent="0.25">
      <c r="A1565" s="1298" t="s">
        <v>709</v>
      </c>
      <c r="B1565" s="1290" t="s">
        <v>936</v>
      </c>
      <c r="C1565" s="1290" t="s">
        <v>40</v>
      </c>
      <c r="D1565" s="1433">
        <v>0</v>
      </c>
      <c r="E1565" s="1433">
        <v>0</v>
      </c>
      <c r="F1565" s="1433">
        <v>0</v>
      </c>
      <c r="G1565" s="1433">
        <v>0</v>
      </c>
      <c r="H1565" s="1433">
        <v>0</v>
      </c>
      <c r="I1565" s="1433">
        <v>0</v>
      </c>
      <c r="J1565" s="1433">
        <v>1</v>
      </c>
      <c r="K1565" s="1433">
        <v>1</v>
      </c>
      <c r="L1565" s="1433">
        <v>1</v>
      </c>
      <c r="M1565" s="1433">
        <v>1</v>
      </c>
      <c r="N1565" s="1433">
        <v>1</v>
      </c>
      <c r="O1565" s="1433">
        <v>1</v>
      </c>
      <c r="P1565" s="1433">
        <v>1</v>
      </c>
      <c r="Q1565" s="1433">
        <v>0</v>
      </c>
      <c r="R1565" s="1433">
        <v>0</v>
      </c>
      <c r="S1565" s="1433">
        <v>0</v>
      </c>
      <c r="T1565" s="1433">
        <v>0</v>
      </c>
      <c r="U1565" s="1433">
        <v>0</v>
      </c>
      <c r="V1565" s="1438">
        <v>0</v>
      </c>
    </row>
    <row r="1566" spans="1:22" ht="15" x14ac:dyDescent="0.25">
      <c r="A1566" s="1298" t="s">
        <v>709</v>
      </c>
      <c r="B1566" s="1290" t="s">
        <v>936</v>
      </c>
      <c r="C1566" s="1290" t="s">
        <v>59</v>
      </c>
      <c r="D1566" s="1433">
        <v>0</v>
      </c>
      <c r="E1566" s="1433">
        <v>0</v>
      </c>
      <c r="F1566" s="1433">
        <v>0</v>
      </c>
      <c r="G1566" s="1433">
        <v>0</v>
      </c>
      <c r="H1566" s="1433">
        <v>0</v>
      </c>
      <c r="I1566" s="1433">
        <v>0</v>
      </c>
      <c r="J1566" s="1433">
        <v>24</v>
      </c>
      <c r="K1566" s="1433">
        <v>39</v>
      </c>
      <c r="L1566" s="1433">
        <v>52</v>
      </c>
      <c r="M1566" s="1433">
        <v>57</v>
      </c>
      <c r="N1566" s="1433">
        <v>65</v>
      </c>
      <c r="O1566" s="1433">
        <v>77</v>
      </c>
      <c r="P1566" s="1433">
        <v>75</v>
      </c>
      <c r="Q1566" s="1433">
        <v>75</v>
      </c>
      <c r="R1566" s="1433">
        <v>75</v>
      </c>
      <c r="S1566" s="1433">
        <v>0</v>
      </c>
      <c r="T1566" s="1433">
        <v>0</v>
      </c>
      <c r="U1566" s="1433">
        <v>53</v>
      </c>
      <c r="V1566" s="1438">
        <v>60</v>
      </c>
    </row>
    <row r="1567" spans="1:22" ht="15" x14ac:dyDescent="0.25">
      <c r="A1567" s="1298" t="s">
        <v>709</v>
      </c>
      <c r="B1567" s="1290" t="s">
        <v>936</v>
      </c>
      <c r="C1567" s="1290" t="s">
        <v>754</v>
      </c>
      <c r="D1567" s="1433">
        <v>0</v>
      </c>
      <c r="E1567" s="1433">
        <v>0</v>
      </c>
      <c r="F1567" s="1433">
        <v>0</v>
      </c>
      <c r="G1567" s="1433">
        <v>0</v>
      </c>
      <c r="H1567" s="1433">
        <v>0</v>
      </c>
      <c r="I1567" s="1433">
        <v>0</v>
      </c>
      <c r="J1567" s="1433">
        <v>24</v>
      </c>
      <c r="K1567" s="1433">
        <v>39</v>
      </c>
      <c r="L1567" s="1433">
        <v>52</v>
      </c>
      <c r="M1567" s="1433">
        <v>57</v>
      </c>
      <c r="N1567" s="1433">
        <v>49</v>
      </c>
      <c r="O1567" s="1433">
        <v>49</v>
      </c>
      <c r="P1567" s="1433">
        <v>38</v>
      </c>
      <c r="Q1567" s="1433">
        <v>33</v>
      </c>
      <c r="R1567" s="1433">
        <v>18</v>
      </c>
      <c r="S1567" s="1433">
        <v>0</v>
      </c>
      <c r="T1567" s="1433">
        <v>0</v>
      </c>
      <c r="U1567" s="1433">
        <v>6</v>
      </c>
      <c r="V1567" s="1438">
        <v>10</v>
      </c>
    </row>
    <row r="1568" spans="1:22" ht="15" x14ac:dyDescent="0.25">
      <c r="A1568" s="1298" t="s">
        <v>709</v>
      </c>
      <c r="B1568" s="1290" t="s">
        <v>937</v>
      </c>
      <c r="C1568" s="1290" t="s">
        <v>49</v>
      </c>
      <c r="D1568" s="1433">
        <v>0</v>
      </c>
      <c r="E1568" s="1433">
        <v>0</v>
      </c>
      <c r="F1568" s="1433">
        <v>19</v>
      </c>
      <c r="G1568" s="1433">
        <v>89</v>
      </c>
      <c r="H1568" s="1433">
        <v>89</v>
      </c>
      <c r="I1568" s="1433">
        <v>103</v>
      </c>
      <c r="J1568" s="1433">
        <v>112</v>
      </c>
      <c r="K1568" s="1433">
        <v>133</v>
      </c>
      <c r="L1568" s="1433">
        <v>151</v>
      </c>
      <c r="M1568" s="1433">
        <v>168</v>
      </c>
      <c r="N1568" s="1433">
        <v>176</v>
      </c>
      <c r="O1568" s="1433">
        <v>195</v>
      </c>
      <c r="P1568" s="1433">
        <v>199</v>
      </c>
      <c r="Q1568" s="1433">
        <v>210</v>
      </c>
      <c r="R1568" s="1433">
        <v>235</v>
      </c>
      <c r="S1568" s="1433">
        <v>239</v>
      </c>
      <c r="T1568" s="1433">
        <v>187</v>
      </c>
      <c r="U1568" s="1433">
        <v>168</v>
      </c>
      <c r="V1568" s="1438">
        <v>188</v>
      </c>
    </row>
    <row r="1569" spans="1:22" ht="15" x14ac:dyDescent="0.25">
      <c r="A1569" s="1298" t="s">
        <v>709</v>
      </c>
      <c r="B1569" s="1290" t="s">
        <v>937</v>
      </c>
      <c r="C1569" s="1290" t="s">
        <v>35</v>
      </c>
      <c r="D1569" s="1433">
        <v>0</v>
      </c>
      <c r="E1569" s="1433">
        <v>0</v>
      </c>
      <c r="F1569" s="1433">
        <v>63</v>
      </c>
      <c r="G1569" s="1433">
        <v>94</v>
      </c>
      <c r="H1569" s="1433">
        <v>90</v>
      </c>
      <c r="I1569" s="1433">
        <v>92</v>
      </c>
      <c r="J1569" s="1433">
        <v>85</v>
      </c>
      <c r="K1569" s="1433">
        <v>83</v>
      </c>
      <c r="L1569" s="1433">
        <v>79</v>
      </c>
      <c r="M1569" s="1433">
        <v>78</v>
      </c>
      <c r="N1569" s="1433">
        <v>85</v>
      </c>
      <c r="O1569" s="1433">
        <v>96</v>
      </c>
      <c r="P1569" s="1433">
        <v>98</v>
      </c>
      <c r="Q1569" s="1433">
        <v>72</v>
      </c>
      <c r="R1569" s="1433">
        <v>54</v>
      </c>
      <c r="S1569" s="1433">
        <v>59</v>
      </c>
      <c r="T1569" s="1433">
        <v>61</v>
      </c>
      <c r="U1569" s="1433">
        <v>75</v>
      </c>
      <c r="V1569" s="1438">
        <v>50</v>
      </c>
    </row>
    <row r="1570" spans="1:22" ht="15" x14ac:dyDescent="0.25">
      <c r="A1570" s="1298" t="s">
        <v>709</v>
      </c>
      <c r="B1570" s="1290" t="s">
        <v>937</v>
      </c>
      <c r="C1570" s="1290" t="s">
        <v>36</v>
      </c>
      <c r="D1570" s="1433">
        <v>0</v>
      </c>
      <c r="E1570" s="1433">
        <v>0</v>
      </c>
      <c r="F1570" s="1433">
        <v>5</v>
      </c>
      <c r="G1570" s="1433">
        <v>9</v>
      </c>
      <c r="H1570" s="1433">
        <v>8</v>
      </c>
      <c r="I1570" s="1433">
        <v>7</v>
      </c>
      <c r="J1570" s="1433">
        <v>7</v>
      </c>
      <c r="K1570" s="1433">
        <v>5</v>
      </c>
      <c r="L1570" s="1433">
        <v>2</v>
      </c>
      <c r="M1570" s="1433">
        <v>2</v>
      </c>
      <c r="N1570" s="1433">
        <v>3</v>
      </c>
      <c r="O1570" s="1433">
        <v>3</v>
      </c>
      <c r="P1570" s="1433">
        <v>3</v>
      </c>
      <c r="Q1570" s="1433">
        <v>4</v>
      </c>
      <c r="R1570" s="1433">
        <v>3</v>
      </c>
      <c r="S1570" s="1433">
        <v>4</v>
      </c>
      <c r="T1570" s="1433">
        <v>4</v>
      </c>
      <c r="U1570" s="1433">
        <v>6</v>
      </c>
      <c r="V1570" s="1438">
        <v>8</v>
      </c>
    </row>
    <row r="1571" spans="1:22" ht="15" x14ac:dyDescent="0.25">
      <c r="A1571" s="1298" t="s">
        <v>709</v>
      </c>
      <c r="B1571" s="1290" t="s">
        <v>937</v>
      </c>
      <c r="C1571" s="1290" t="s">
        <v>37</v>
      </c>
      <c r="D1571" s="1433">
        <v>0</v>
      </c>
      <c r="E1571" s="1433">
        <v>0</v>
      </c>
      <c r="F1571" s="1433">
        <v>12</v>
      </c>
      <c r="G1571" s="1433">
        <v>21</v>
      </c>
      <c r="H1571" s="1433">
        <v>15</v>
      </c>
      <c r="I1571" s="1433">
        <v>16</v>
      </c>
      <c r="J1571" s="1433">
        <v>15</v>
      </c>
      <c r="K1571" s="1433">
        <v>12</v>
      </c>
      <c r="L1571" s="1433">
        <v>14</v>
      </c>
      <c r="M1571" s="1433">
        <v>8</v>
      </c>
      <c r="N1571" s="1433">
        <v>9</v>
      </c>
      <c r="O1571" s="1433">
        <v>9</v>
      </c>
      <c r="P1571" s="1433">
        <v>7</v>
      </c>
      <c r="Q1571" s="1433">
        <v>7</v>
      </c>
      <c r="R1571" s="1433">
        <v>7</v>
      </c>
      <c r="S1571" s="1433">
        <v>4</v>
      </c>
      <c r="T1571" s="1433">
        <v>5</v>
      </c>
      <c r="U1571" s="1433">
        <v>6</v>
      </c>
      <c r="V1571" s="1438">
        <v>8</v>
      </c>
    </row>
    <row r="1572" spans="1:22" ht="15" x14ac:dyDescent="0.25">
      <c r="A1572" s="1298" t="s">
        <v>709</v>
      </c>
      <c r="B1572" s="1290" t="s">
        <v>937</v>
      </c>
      <c r="C1572" s="1290" t="s">
        <v>38</v>
      </c>
      <c r="D1572" s="1433">
        <v>0</v>
      </c>
      <c r="E1572" s="1433">
        <v>0</v>
      </c>
      <c r="F1572" s="1433">
        <v>4</v>
      </c>
      <c r="G1572" s="1433">
        <v>12</v>
      </c>
      <c r="H1572" s="1433">
        <v>11</v>
      </c>
      <c r="I1572" s="1433">
        <v>10</v>
      </c>
      <c r="J1572" s="1433">
        <v>10</v>
      </c>
      <c r="K1572" s="1433">
        <v>9</v>
      </c>
      <c r="L1572" s="1433">
        <v>9</v>
      </c>
      <c r="M1572" s="1433">
        <v>9</v>
      </c>
      <c r="N1572" s="1433">
        <v>3</v>
      </c>
      <c r="O1572" s="1433">
        <v>2</v>
      </c>
      <c r="P1572" s="1433">
        <v>2</v>
      </c>
      <c r="Q1572" s="1433">
        <v>4</v>
      </c>
      <c r="R1572" s="1433">
        <v>6</v>
      </c>
      <c r="S1572" s="1433">
        <v>7</v>
      </c>
      <c r="T1572" s="1433">
        <v>5</v>
      </c>
      <c r="U1572" s="1433">
        <v>5</v>
      </c>
      <c r="V1572" s="1438">
        <v>3</v>
      </c>
    </row>
    <row r="1573" spans="1:22" ht="15" x14ac:dyDescent="0.25">
      <c r="A1573" s="1298" t="s">
        <v>709</v>
      </c>
      <c r="B1573" s="1290" t="s">
        <v>937</v>
      </c>
      <c r="C1573" s="1290" t="s">
        <v>39</v>
      </c>
      <c r="D1573" s="1433">
        <v>0</v>
      </c>
      <c r="E1573" s="1433">
        <v>0</v>
      </c>
      <c r="F1573" s="1433">
        <v>1</v>
      </c>
      <c r="G1573" s="1433">
        <v>1</v>
      </c>
      <c r="H1573" s="1433">
        <v>1</v>
      </c>
      <c r="I1573" s="1433">
        <v>1</v>
      </c>
      <c r="J1573" s="1433">
        <v>1</v>
      </c>
      <c r="K1573" s="1433">
        <v>1</v>
      </c>
      <c r="L1573" s="1433">
        <v>1</v>
      </c>
      <c r="M1573" s="1433">
        <v>1</v>
      </c>
      <c r="N1573" s="1433">
        <v>1</v>
      </c>
      <c r="O1573" s="1433">
        <v>1</v>
      </c>
      <c r="P1573" s="1433">
        <v>4</v>
      </c>
      <c r="Q1573" s="1433">
        <v>2</v>
      </c>
      <c r="R1573" s="1433">
        <v>3</v>
      </c>
      <c r="S1573" s="1433">
        <v>3</v>
      </c>
      <c r="T1573" s="1433">
        <v>3</v>
      </c>
      <c r="U1573" s="1433">
        <v>3</v>
      </c>
      <c r="V1573" s="1438">
        <v>1</v>
      </c>
    </row>
    <row r="1574" spans="1:22" ht="15" x14ac:dyDescent="0.25">
      <c r="A1574" s="1298" t="s">
        <v>709</v>
      </c>
      <c r="B1574" s="1290" t="s">
        <v>937</v>
      </c>
      <c r="C1574" s="1290" t="s">
        <v>40</v>
      </c>
      <c r="D1574" s="1433">
        <v>0</v>
      </c>
      <c r="E1574" s="1433">
        <v>0</v>
      </c>
      <c r="F1574" s="1433">
        <v>1</v>
      </c>
      <c r="G1574" s="1433">
        <v>5</v>
      </c>
      <c r="H1574" s="1433">
        <v>5</v>
      </c>
      <c r="I1574" s="1433">
        <v>5</v>
      </c>
      <c r="J1574" s="1433">
        <v>5</v>
      </c>
      <c r="K1574" s="1433">
        <v>5</v>
      </c>
      <c r="L1574" s="1433">
        <v>5</v>
      </c>
      <c r="M1574" s="1433">
        <v>5</v>
      </c>
      <c r="N1574" s="1433">
        <v>4</v>
      </c>
      <c r="O1574" s="1433">
        <v>4</v>
      </c>
      <c r="P1574" s="1433">
        <v>1</v>
      </c>
      <c r="Q1574" s="1433">
        <v>1</v>
      </c>
      <c r="R1574" s="1433">
        <v>1</v>
      </c>
      <c r="S1574" s="1433">
        <v>1</v>
      </c>
      <c r="T1574" s="1433">
        <v>1</v>
      </c>
      <c r="U1574" s="1433">
        <v>1</v>
      </c>
      <c r="V1574" s="1438">
        <v>2</v>
      </c>
    </row>
    <row r="1575" spans="1:22" ht="15" x14ac:dyDescent="0.25">
      <c r="A1575" s="1298" t="s">
        <v>709</v>
      </c>
      <c r="B1575" s="1290" t="s">
        <v>937</v>
      </c>
      <c r="C1575" s="1290" t="s">
        <v>59</v>
      </c>
      <c r="D1575" s="1433">
        <v>0</v>
      </c>
      <c r="E1575" s="1433">
        <v>0</v>
      </c>
      <c r="F1575" s="1433">
        <v>105</v>
      </c>
      <c r="G1575" s="1433">
        <v>231</v>
      </c>
      <c r="H1575" s="1433">
        <v>219</v>
      </c>
      <c r="I1575" s="1433">
        <v>234</v>
      </c>
      <c r="J1575" s="1433">
        <v>235</v>
      </c>
      <c r="K1575" s="1433">
        <v>248</v>
      </c>
      <c r="L1575" s="1433">
        <v>261</v>
      </c>
      <c r="M1575" s="1433">
        <v>271</v>
      </c>
      <c r="N1575" s="1433">
        <v>281</v>
      </c>
      <c r="O1575" s="1433">
        <v>310</v>
      </c>
      <c r="P1575" s="1433">
        <v>314</v>
      </c>
      <c r="Q1575" s="1433">
        <v>300</v>
      </c>
      <c r="R1575" s="1433">
        <v>309</v>
      </c>
      <c r="S1575" s="1433">
        <v>317</v>
      </c>
      <c r="T1575" s="1433">
        <v>266</v>
      </c>
      <c r="U1575" s="1433">
        <v>264</v>
      </c>
      <c r="V1575" s="1438">
        <v>260</v>
      </c>
    </row>
    <row r="1576" spans="1:22" ht="15" x14ac:dyDescent="0.25">
      <c r="A1576" s="1298" t="s">
        <v>709</v>
      </c>
      <c r="B1576" s="1290" t="s">
        <v>937</v>
      </c>
      <c r="C1576" s="1290" t="s">
        <v>754</v>
      </c>
      <c r="D1576" s="1433">
        <v>0</v>
      </c>
      <c r="E1576" s="1433">
        <v>0</v>
      </c>
      <c r="F1576" s="1433">
        <v>86</v>
      </c>
      <c r="G1576" s="1433">
        <v>142</v>
      </c>
      <c r="H1576" s="1433">
        <v>130</v>
      </c>
      <c r="I1576" s="1433">
        <v>131</v>
      </c>
      <c r="J1576" s="1433">
        <v>123</v>
      </c>
      <c r="K1576" s="1433">
        <v>115</v>
      </c>
      <c r="L1576" s="1433">
        <v>110</v>
      </c>
      <c r="M1576" s="1433">
        <v>103</v>
      </c>
      <c r="N1576" s="1433">
        <v>105</v>
      </c>
      <c r="O1576" s="1433">
        <v>115</v>
      </c>
      <c r="P1576" s="1433">
        <v>115</v>
      </c>
      <c r="Q1576" s="1433">
        <v>90</v>
      </c>
      <c r="R1576" s="1433">
        <v>74</v>
      </c>
      <c r="S1576" s="1433">
        <v>78</v>
      </c>
      <c r="T1576" s="1433">
        <v>79</v>
      </c>
      <c r="U1576" s="1433">
        <v>96</v>
      </c>
      <c r="V1576" s="1438">
        <v>72</v>
      </c>
    </row>
    <row r="1577" spans="1:22" ht="15" x14ac:dyDescent="0.25">
      <c r="A1577" s="1298" t="s">
        <v>709</v>
      </c>
      <c r="B1577" s="1290" t="s">
        <v>938</v>
      </c>
      <c r="C1577" s="1290" t="s">
        <v>49</v>
      </c>
      <c r="D1577" s="1433">
        <v>0</v>
      </c>
      <c r="E1577" s="1433">
        <v>11</v>
      </c>
      <c r="F1577" s="1433">
        <v>19</v>
      </c>
      <c r="G1577" s="1433">
        <v>28</v>
      </c>
      <c r="H1577" s="1433">
        <v>46</v>
      </c>
      <c r="I1577" s="1433">
        <v>72</v>
      </c>
      <c r="J1577" s="1433">
        <v>83</v>
      </c>
      <c r="K1577" s="1433">
        <v>74</v>
      </c>
      <c r="L1577" s="1433">
        <v>94</v>
      </c>
      <c r="M1577" s="1433">
        <v>108</v>
      </c>
      <c r="N1577" s="1433">
        <v>123</v>
      </c>
      <c r="O1577" s="1433">
        <v>155</v>
      </c>
      <c r="P1577" s="1433">
        <v>212</v>
      </c>
      <c r="Q1577" s="1433">
        <v>265</v>
      </c>
      <c r="R1577" s="1433">
        <v>358</v>
      </c>
      <c r="S1577" s="1433">
        <v>348</v>
      </c>
      <c r="T1577" s="1433">
        <v>343</v>
      </c>
      <c r="U1577" s="1433">
        <v>353</v>
      </c>
      <c r="V1577" s="1438">
        <v>390</v>
      </c>
    </row>
    <row r="1578" spans="1:22" ht="15" x14ac:dyDescent="0.25">
      <c r="A1578" s="1298" t="s">
        <v>709</v>
      </c>
      <c r="B1578" s="1290" t="s">
        <v>938</v>
      </c>
      <c r="C1578" s="1290" t="s">
        <v>35</v>
      </c>
      <c r="D1578" s="1433">
        <v>108</v>
      </c>
      <c r="E1578" s="1433">
        <v>130</v>
      </c>
      <c r="F1578" s="1433">
        <v>156</v>
      </c>
      <c r="G1578" s="1433">
        <v>181</v>
      </c>
      <c r="H1578" s="1433">
        <v>180</v>
      </c>
      <c r="I1578" s="1433">
        <v>197</v>
      </c>
      <c r="J1578" s="1433">
        <v>163</v>
      </c>
      <c r="K1578" s="1433">
        <v>186</v>
      </c>
      <c r="L1578" s="1433">
        <v>220</v>
      </c>
      <c r="M1578" s="1433">
        <v>206</v>
      </c>
      <c r="N1578" s="1433">
        <v>262</v>
      </c>
      <c r="O1578" s="1433">
        <v>271</v>
      </c>
      <c r="P1578" s="1433">
        <v>279</v>
      </c>
      <c r="Q1578" s="1433">
        <v>234</v>
      </c>
      <c r="R1578" s="1433">
        <v>163</v>
      </c>
      <c r="S1578" s="1433">
        <v>132</v>
      </c>
      <c r="T1578" s="1433">
        <v>153</v>
      </c>
      <c r="U1578" s="1433">
        <v>192</v>
      </c>
      <c r="V1578" s="1438">
        <v>162</v>
      </c>
    </row>
    <row r="1579" spans="1:22" ht="15" x14ac:dyDescent="0.25">
      <c r="A1579" s="1298" t="s">
        <v>709</v>
      </c>
      <c r="B1579" s="1290" t="s">
        <v>938</v>
      </c>
      <c r="C1579" s="1290" t="s">
        <v>36</v>
      </c>
      <c r="D1579" s="1433">
        <v>6</v>
      </c>
      <c r="E1579" s="1433">
        <v>6</v>
      </c>
      <c r="F1579" s="1433">
        <v>7</v>
      </c>
      <c r="G1579" s="1433">
        <v>12</v>
      </c>
      <c r="H1579" s="1433">
        <v>17</v>
      </c>
      <c r="I1579" s="1433">
        <v>17</v>
      </c>
      <c r="J1579" s="1433">
        <v>13</v>
      </c>
      <c r="K1579" s="1433">
        <v>10</v>
      </c>
      <c r="L1579" s="1433">
        <v>10</v>
      </c>
      <c r="M1579" s="1433">
        <v>11</v>
      </c>
      <c r="N1579" s="1433">
        <v>11</v>
      </c>
      <c r="O1579" s="1433">
        <v>12</v>
      </c>
      <c r="P1579" s="1433">
        <v>17</v>
      </c>
      <c r="Q1579" s="1433">
        <v>22</v>
      </c>
      <c r="R1579" s="1433">
        <v>22</v>
      </c>
      <c r="S1579" s="1433">
        <v>23</v>
      </c>
      <c r="T1579" s="1433">
        <v>22</v>
      </c>
      <c r="U1579" s="1433">
        <v>15</v>
      </c>
      <c r="V1579" s="1438">
        <v>16</v>
      </c>
    </row>
    <row r="1580" spans="1:22" ht="15" x14ac:dyDescent="0.25">
      <c r="A1580" s="1298" t="s">
        <v>709</v>
      </c>
      <c r="B1580" s="1290" t="s">
        <v>938</v>
      </c>
      <c r="C1580" s="1290" t="s">
        <v>37</v>
      </c>
      <c r="D1580" s="1433">
        <v>23</v>
      </c>
      <c r="E1580" s="1433">
        <v>26</v>
      </c>
      <c r="F1580" s="1433">
        <v>27</v>
      </c>
      <c r="G1580" s="1433">
        <v>29</v>
      </c>
      <c r="H1580" s="1433">
        <v>29</v>
      </c>
      <c r="I1580" s="1433">
        <v>25</v>
      </c>
      <c r="J1580" s="1433">
        <v>19</v>
      </c>
      <c r="K1580" s="1433">
        <v>18</v>
      </c>
      <c r="L1580" s="1433">
        <v>16</v>
      </c>
      <c r="M1580" s="1433">
        <v>11</v>
      </c>
      <c r="N1580" s="1433">
        <v>12</v>
      </c>
      <c r="O1580" s="1433">
        <v>13</v>
      </c>
      <c r="P1580" s="1433">
        <v>19</v>
      </c>
      <c r="Q1580" s="1433">
        <v>19</v>
      </c>
      <c r="R1580" s="1433">
        <v>19</v>
      </c>
      <c r="S1580" s="1433">
        <v>17</v>
      </c>
      <c r="T1580" s="1433">
        <v>17</v>
      </c>
      <c r="U1580" s="1433">
        <v>17</v>
      </c>
      <c r="V1580" s="1438">
        <v>16</v>
      </c>
    </row>
    <row r="1581" spans="1:22" ht="15" x14ac:dyDescent="0.25">
      <c r="A1581" s="1298" t="s">
        <v>709</v>
      </c>
      <c r="B1581" s="1290" t="s">
        <v>938</v>
      </c>
      <c r="C1581" s="1290" t="s">
        <v>38</v>
      </c>
      <c r="D1581" s="1433">
        <v>8</v>
      </c>
      <c r="E1581" s="1433">
        <v>10</v>
      </c>
      <c r="F1581" s="1433">
        <v>9</v>
      </c>
      <c r="G1581" s="1433">
        <v>11</v>
      </c>
      <c r="H1581" s="1433">
        <v>11</v>
      </c>
      <c r="I1581" s="1433">
        <v>7</v>
      </c>
      <c r="J1581" s="1433">
        <v>9</v>
      </c>
      <c r="K1581" s="1433">
        <v>9</v>
      </c>
      <c r="L1581" s="1433">
        <v>7</v>
      </c>
      <c r="M1581" s="1433">
        <v>8</v>
      </c>
      <c r="N1581" s="1433">
        <v>8</v>
      </c>
      <c r="O1581" s="1433">
        <v>8</v>
      </c>
      <c r="P1581" s="1433">
        <v>9</v>
      </c>
      <c r="Q1581" s="1433">
        <v>9</v>
      </c>
      <c r="R1581" s="1433">
        <v>9</v>
      </c>
      <c r="S1581" s="1433">
        <v>12</v>
      </c>
      <c r="T1581" s="1433">
        <v>12</v>
      </c>
      <c r="U1581" s="1433">
        <v>9</v>
      </c>
      <c r="V1581" s="1438">
        <v>10</v>
      </c>
    </row>
    <row r="1582" spans="1:22" ht="15" x14ac:dyDescent="0.25">
      <c r="A1582" s="1298" t="s">
        <v>709</v>
      </c>
      <c r="B1582" s="1290" t="s">
        <v>938</v>
      </c>
      <c r="C1582" s="1290" t="s">
        <v>39</v>
      </c>
      <c r="D1582" s="1433">
        <v>4</v>
      </c>
      <c r="E1582" s="1433">
        <v>6</v>
      </c>
      <c r="F1582" s="1433">
        <v>6</v>
      </c>
      <c r="G1582" s="1433">
        <v>6</v>
      </c>
      <c r="H1582" s="1433">
        <v>5</v>
      </c>
      <c r="I1582" s="1433">
        <v>4</v>
      </c>
      <c r="J1582" s="1433">
        <v>2</v>
      </c>
      <c r="K1582" s="1433">
        <v>2</v>
      </c>
      <c r="L1582" s="1433">
        <v>2</v>
      </c>
      <c r="M1582" s="1433">
        <v>2</v>
      </c>
      <c r="N1582" s="1433">
        <v>2</v>
      </c>
      <c r="O1582" s="1433">
        <v>2</v>
      </c>
      <c r="P1582" s="1433">
        <v>3</v>
      </c>
      <c r="Q1582" s="1433">
        <v>3</v>
      </c>
      <c r="R1582" s="1433">
        <v>3</v>
      </c>
      <c r="S1582" s="1433">
        <v>3</v>
      </c>
      <c r="T1582" s="1433">
        <v>3</v>
      </c>
      <c r="U1582" s="1433">
        <v>3</v>
      </c>
      <c r="V1582" s="1438">
        <v>3</v>
      </c>
    </row>
    <row r="1583" spans="1:22" ht="15" x14ac:dyDescent="0.25">
      <c r="A1583" s="1298" t="s">
        <v>709</v>
      </c>
      <c r="B1583" s="1290" t="s">
        <v>938</v>
      </c>
      <c r="C1583" s="1290" t="s">
        <v>40</v>
      </c>
      <c r="D1583" s="1433">
        <v>0</v>
      </c>
      <c r="E1583" s="1433">
        <v>0</v>
      </c>
      <c r="F1583" s="1433">
        <v>0</v>
      </c>
      <c r="G1583" s="1433">
        <v>0</v>
      </c>
      <c r="H1583" s="1433">
        <v>0</v>
      </c>
      <c r="I1583" s="1433">
        <v>0</v>
      </c>
      <c r="J1583" s="1433">
        <v>1</v>
      </c>
      <c r="K1583" s="1433">
        <v>1</v>
      </c>
      <c r="L1583" s="1433">
        <v>1</v>
      </c>
      <c r="M1583" s="1433">
        <v>1</v>
      </c>
      <c r="N1583" s="1433">
        <v>1</v>
      </c>
      <c r="O1583" s="1433">
        <v>1</v>
      </c>
      <c r="P1583" s="1433">
        <v>2</v>
      </c>
      <c r="Q1583" s="1433">
        <v>2</v>
      </c>
      <c r="R1583" s="1433">
        <v>2</v>
      </c>
      <c r="S1583" s="1433">
        <v>2</v>
      </c>
      <c r="T1583" s="1433">
        <v>2</v>
      </c>
      <c r="U1583" s="1433">
        <v>2</v>
      </c>
      <c r="V1583" s="1438">
        <v>2</v>
      </c>
    </row>
    <row r="1584" spans="1:22" ht="15" x14ac:dyDescent="0.25">
      <c r="A1584" s="1298" t="s">
        <v>709</v>
      </c>
      <c r="B1584" s="1290" t="s">
        <v>938</v>
      </c>
      <c r="C1584" s="1290" t="s">
        <v>59</v>
      </c>
      <c r="D1584" s="1433">
        <v>149</v>
      </c>
      <c r="E1584" s="1433">
        <v>189</v>
      </c>
      <c r="F1584" s="1433">
        <v>224</v>
      </c>
      <c r="G1584" s="1433">
        <v>267</v>
      </c>
      <c r="H1584" s="1433">
        <v>288</v>
      </c>
      <c r="I1584" s="1433">
        <v>322</v>
      </c>
      <c r="J1584" s="1433">
        <v>290</v>
      </c>
      <c r="K1584" s="1433">
        <v>300</v>
      </c>
      <c r="L1584" s="1433">
        <v>350</v>
      </c>
      <c r="M1584" s="1433">
        <v>347</v>
      </c>
      <c r="N1584" s="1433">
        <v>419</v>
      </c>
      <c r="O1584" s="1433">
        <v>462</v>
      </c>
      <c r="P1584" s="1433">
        <v>541</v>
      </c>
      <c r="Q1584" s="1433">
        <v>554</v>
      </c>
      <c r="R1584" s="1433">
        <v>576</v>
      </c>
      <c r="S1584" s="1433">
        <v>537</v>
      </c>
      <c r="T1584" s="1433">
        <v>552</v>
      </c>
      <c r="U1584" s="1433">
        <v>591</v>
      </c>
      <c r="V1584" s="1438">
        <v>599</v>
      </c>
    </row>
    <row r="1585" spans="1:22" ht="15" x14ac:dyDescent="0.25">
      <c r="A1585" s="1298" t="s">
        <v>709</v>
      </c>
      <c r="B1585" s="1290" t="s">
        <v>938</v>
      </c>
      <c r="C1585" s="1290" t="s">
        <v>754</v>
      </c>
      <c r="D1585" s="1433">
        <v>149</v>
      </c>
      <c r="E1585" s="1433">
        <v>178</v>
      </c>
      <c r="F1585" s="1433">
        <v>205</v>
      </c>
      <c r="G1585" s="1433">
        <v>239</v>
      </c>
      <c r="H1585" s="1433">
        <v>242</v>
      </c>
      <c r="I1585" s="1433">
        <v>250</v>
      </c>
      <c r="J1585" s="1433">
        <v>207</v>
      </c>
      <c r="K1585" s="1433">
        <v>226</v>
      </c>
      <c r="L1585" s="1433">
        <v>256</v>
      </c>
      <c r="M1585" s="1433">
        <v>239</v>
      </c>
      <c r="N1585" s="1433">
        <v>296</v>
      </c>
      <c r="O1585" s="1433">
        <v>307</v>
      </c>
      <c r="P1585" s="1433">
        <v>329</v>
      </c>
      <c r="Q1585" s="1433">
        <v>289</v>
      </c>
      <c r="R1585" s="1433">
        <v>218</v>
      </c>
      <c r="S1585" s="1433">
        <v>189</v>
      </c>
      <c r="T1585" s="1433">
        <v>209</v>
      </c>
      <c r="U1585" s="1433">
        <v>238</v>
      </c>
      <c r="V1585" s="1438">
        <v>209</v>
      </c>
    </row>
    <row r="1586" spans="1:22" ht="15" x14ac:dyDescent="0.25">
      <c r="A1586" s="1298" t="s">
        <v>709</v>
      </c>
      <c r="B1586" s="1290" t="s">
        <v>939</v>
      </c>
      <c r="C1586" s="1290" t="s">
        <v>49</v>
      </c>
      <c r="D1586" s="1433">
        <v>0</v>
      </c>
      <c r="E1586" s="1433">
        <v>67</v>
      </c>
      <c r="F1586" s="1433">
        <v>76</v>
      </c>
      <c r="G1586" s="1433">
        <v>109</v>
      </c>
      <c r="H1586" s="1433">
        <v>127</v>
      </c>
      <c r="I1586" s="1433">
        <v>157</v>
      </c>
      <c r="J1586" s="1433">
        <v>204</v>
      </c>
      <c r="K1586" s="1433">
        <v>224</v>
      </c>
      <c r="L1586" s="1433">
        <v>245</v>
      </c>
      <c r="M1586" s="1433">
        <v>264</v>
      </c>
      <c r="N1586" s="1433">
        <v>286</v>
      </c>
      <c r="O1586" s="1433">
        <v>303</v>
      </c>
      <c r="P1586" s="1433">
        <v>269</v>
      </c>
      <c r="Q1586" s="1433">
        <v>273</v>
      </c>
      <c r="R1586" s="1433">
        <v>321</v>
      </c>
      <c r="S1586" s="1433">
        <v>356</v>
      </c>
      <c r="T1586" s="1433">
        <v>341</v>
      </c>
      <c r="U1586" s="1433">
        <v>345</v>
      </c>
      <c r="V1586" s="1438">
        <v>326</v>
      </c>
    </row>
    <row r="1587" spans="1:22" ht="15" x14ac:dyDescent="0.25">
      <c r="A1587" s="1298" t="s">
        <v>709</v>
      </c>
      <c r="B1587" s="1290" t="s">
        <v>939</v>
      </c>
      <c r="C1587" s="1290" t="s">
        <v>35</v>
      </c>
      <c r="D1587" s="1433">
        <v>219</v>
      </c>
      <c r="E1587" s="1433">
        <v>153</v>
      </c>
      <c r="F1587" s="1433">
        <v>164</v>
      </c>
      <c r="G1587" s="1433">
        <v>134</v>
      </c>
      <c r="H1587" s="1433">
        <v>141</v>
      </c>
      <c r="I1587" s="1433">
        <v>132</v>
      </c>
      <c r="J1587" s="1433">
        <v>100</v>
      </c>
      <c r="K1587" s="1433">
        <v>95</v>
      </c>
      <c r="L1587" s="1433">
        <v>89</v>
      </c>
      <c r="M1587" s="1433">
        <v>95</v>
      </c>
      <c r="N1587" s="1433">
        <v>86</v>
      </c>
      <c r="O1587" s="1433">
        <v>150</v>
      </c>
      <c r="P1587" s="1433">
        <v>131</v>
      </c>
      <c r="Q1587" s="1433">
        <v>106</v>
      </c>
      <c r="R1587" s="1433">
        <v>92</v>
      </c>
      <c r="S1587" s="1433">
        <v>53</v>
      </c>
      <c r="T1587" s="1433">
        <v>65</v>
      </c>
      <c r="U1587" s="1433">
        <v>72</v>
      </c>
      <c r="V1587" s="1438">
        <v>77</v>
      </c>
    </row>
    <row r="1588" spans="1:22" ht="15" x14ac:dyDescent="0.25">
      <c r="A1588" s="1298" t="s">
        <v>709</v>
      </c>
      <c r="B1588" s="1290" t="s">
        <v>939</v>
      </c>
      <c r="C1588" s="1290" t="s">
        <v>36</v>
      </c>
      <c r="D1588" s="1433">
        <v>4</v>
      </c>
      <c r="E1588" s="1433">
        <v>5</v>
      </c>
      <c r="F1588" s="1433">
        <v>12</v>
      </c>
      <c r="G1588" s="1433">
        <v>11</v>
      </c>
      <c r="H1588" s="1433">
        <v>13</v>
      </c>
      <c r="I1588" s="1433">
        <v>12</v>
      </c>
      <c r="J1588" s="1433">
        <v>12</v>
      </c>
      <c r="K1588" s="1433">
        <v>14</v>
      </c>
      <c r="L1588" s="1433">
        <v>14</v>
      </c>
      <c r="M1588" s="1433">
        <v>14</v>
      </c>
      <c r="N1588" s="1433">
        <v>13</v>
      </c>
      <c r="O1588" s="1433">
        <v>5</v>
      </c>
      <c r="P1588" s="1433">
        <v>4</v>
      </c>
      <c r="Q1588" s="1433">
        <v>5</v>
      </c>
      <c r="R1588" s="1433">
        <v>5</v>
      </c>
      <c r="S1588" s="1433">
        <v>5</v>
      </c>
      <c r="T1588" s="1433">
        <v>7</v>
      </c>
      <c r="U1588" s="1433">
        <v>8</v>
      </c>
      <c r="V1588" s="1438">
        <v>9</v>
      </c>
    </row>
    <row r="1589" spans="1:22" ht="15" x14ac:dyDescent="0.25">
      <c r="A1589" s="1298" t="s">
        <v>709</v>
      </c>
      <c r="B1589" s="1290" t="s">
        <v>939</v>
      </c>
      <c r="C1589" s="1290" t="s">
        <v>37</v>
      </c>
      <c r="D1589" s="1433">
        <v>23</v>
      </c>
      <c r="E1589" s="1433">
        <v>26</v>
      </c>
      <c r="F1589" s="1433">
        <v>28</v>
      </c>
      <c r="G1589" s="1433">
        <v>24</v>
      </c>
      <c r="H1589" s="1433">
        <v>19</v>
      </c>
      <c r="I1589" s="1433">
        <v>18</v>
      </c>
      <c r="J1589" s="1433">
        <v>12</v>
      </c>
      <c r="K1589" s="1433">
        <v>11</v>
      </c>
      <c r="L1589" s="1433">
        <v>14</v>
      </c>
      <c r="M1589" s="1433">
        <v>7</v>
      </c>
      <c r="N1589" s="1433">
        <v>7</v>
      </c>
      <c r="O1589" s="1433">
        <v>6</v>
      </c>
      <c r="P1589" s="1433">
        <v>8</v>
      </c>
      <c r="Q1589" s="1433">
        <v>8</v>
      </c>
      <c r="R1589" s="1433">
        <v>9</v>
      </c>
      <c r="S1589" s="1433">
        <v>8</v>
      </c>
      <c r="T1589" s="1433">
        <v>9</v>
      </c>
      <c r="U1589" s="1433">
        <v>10</v>
      </c>
      <c r="V1589" s="1438">
        <v>6</v>
      </c>
    </row>
    <row r="1590" spans="1:22" ht="15" x14ac:dyDescent="0.25">
      <c r="A1590" s="1298" t="s">
        <v>709</v>
      </c>
      <c r="B1590" s="1290" t="s">
        <v>939</v>
      </c>
      <c r="C1590" s="1290" t="s">
        <v>38</v>
      </c>
      <c r="D1590" s="1433">
        <v>5</v>
      </c>
      <c r="E1590" s="1433">
        <v>8</v>
      </c>
      <c r="F1590" s="1433">
        <v>8</v>
      </c>
      <c r="G1590" s="1433">
        <v>8</v>
      </c>
      <c r="H1590" s="1433">
        <v>8</v>
      </c>
      <c r="I1590" s="1433">
        <v>8</v>
      </c>
      <c r="J1590" s="1433">
        <v>9</v>
      </c>
      <c r="K1590" s="1433">
        <v>9</v>
      </c>
      <c r="L1590" s="1433">
        <v>8</v>
      </c>
      <c r="M1590" s="1433">
        <v>9</v>
      </c>
      <c r="N1590" s="1433">
        <v>9</v>
      </c>
      <c r="O1590" s="1433">
        <v>8</v>
      </c>
      <c r="P1590" s="1433">
        <v>6</v>
      </c>
      <c r="Q1590" s="1433">
        <v>6</v>
      </c>
      <c r="R1590" s="1433">
        <v>6</v>
      </c>
      <c r="S1590" s="1433">
        <v>7</v>
      </c>
      <c r="T1590" s="1433">
        <v>7</v>
      </c>
      <c r="U1590" s="1433">
        <v>7</v>
      </c>
      <c r="V1590" s="1438">
        <v>8</v>
      </c>
    </row>
    <row r="1591" spans="1:22" ht="15" x14ac:dyDescent="0.25">
      <c r="A1591" s="1298" t="s">
        <v>709</v>
      </c>
      <c r="B1591" s="1290" t="s">
        <v>939</v>
      </c>
      <c r="C1591" s="1290" t="s">
        <v>39</v>
      </c>
      <c r="D1591" s="1433">
        <v>0</v>
      </c>
      <c r="E1591" s="1433">
        <v>0</v>
      </c>
      <c r="F1591" s="1433">
        <v>0</v>
      </c>
      <c r="G1591" s="1433">
        <v>0</v>
      </c>
      <c r="H1591" s="1433">
        <v>0</v>
      </c>
      <c r="I1591" s="1433">
        <v>0</v>
      </c>
      <c r="J1591" s="1433">
        <v>1</v>
      </c>
      <c r="K1591" s="1433">
        <v>1</v>
      </c>
      <c r="L1591" s="1433">
        <v>1</v>
      </c>
      <c r="M1591" s="1433">
        <v>1</v>
      </c>
      <c r="N1591" s="1433">
        <v>1</v>
      </c>
      <c r="O1591" s="1433">
        <v>1</v>
      </c>
      <c r="P1591" s="1433">
        <v>1</v>
      </c>
      <c r="Q1591" s="1433">
        <v>1</v>
      </c>
      <c r="R1591" s="1433">
        <v>2</v>
      </c>
      <c r="S1591" s="1433">
        <v>2</v>
      </c>
      <c r="T1591" s="1433">
        <v>2</v>
      </c>
      <c r="U1591" s="1433">
        <v>3</v>
      </c>
      <c r="V1591" s="1438">
        <v>2</v>
      </c>
    </row>
    <row r="1592" spans="1:22" ht="15" x14ac:dyDescent="0.25">
      <c r="A1592" s="1298" t="s">
        <v>709</v>
      </c>
      <c r="B1592" s="1290" t="s">
        <v>939</v>
      </c>
      <c r="C1592" s="1290" t="s">
        <v>40</v>
      </c>
      <c r="D1592" s="1433">
        <v>2</v>
      </c>
      <c r="E1592" s="1433">
        <v>2</v>
      </c>
      <c r="F1592" s="1433">
        <v>2</v>
      </c>
      <c r="G1592" s="1433">
        <v>2</v>
      </c>
      <c r="H1592" s="1433">
        <v>2</v>
      </c>
      <c r="I1592" s="1433">
        <v>2</v>
      </c>
      <c r="J1592" s="1433">
        <v>1</v>
      </c>
      <c r="K1592" s="1433">
        <v>1</v>
      </c>
      <c r="L1592" s="1433">
        <v>1</v>
      </c>
      <c r="M1592" s="1433">
        <v>1</v>
      </c>
      <c r="N1592" s="1433">
        <v>1</v>
      </c>
      <c r="O1592" s="1433">
        <v>1</v>
      </c>
      <c r="P1592" s="1433">
        <v>1</v>
      </c>
      <c r="Q1592" s="1433">
        <v>1</v>
      </c>
      <c r="R1592" s="1433">
        <v>1</v>
      </c>
      <c r="S1592" s="1433">
        <v>1</v>
      </c>
      <c r="T1592" s="1433">
        <v>1</v>
      </c>
      <c r="U1592" s="1433">
        <v>1</v>
      </c>
      <c r="V1592" s="1438">
        <v>1</v>
      </c>
    </row>
    <row r="1593" spans="1:22" ht="15" x14ac:dyDescent="0.25">
      <c r="A1593" s="1298" t="s">
        <v>709</v>
      </c>
      <c r="B1593" s="1290" t="s">
        <v>939</v>
      </c>
      <c r="C1593" s="1290" t="s">
        <v>59</v>
      </c>
      <c r="D1593" s="1433">
        <v>253</v>
      </c>
      <c r="E1593" s="1433">
        <v>261</v>
      </c>
      <c r="F1593" s="1433">
        <v>290</v>
      </c>
      <c r="G1593" s="1433">
        <v>288</v>
      </c>
      <c r="H1593" s="1433">
        <v>310</v>
      </c>
      <c r="I1593" s="1433">
        <v>329</v>
      </c>
      <c r="J1593" s="1433">
        <v>339</v>
      </c>
      <c r="K1593" s="1433">
        <v>355</v>
      </c>
      <c r="L1593" s="1433">
        <v>372</v>
      </c>
      <c r="M1593" s="1433">
        <v>391</v>
      </c>
      <c r="N1593" s="1433">
        <v>403</v>
      </c>
      <c r="O1593" s="1433">
        <v>474</v>
      </c>
      <c r="P1593" s="1433">
        <v>420</v>
      </c>
      <c r="Q1593" s="1433">
        <v>400</v>
      </c>
      <c r="R1593" s="1433">
        <v>436</v>
      </c>
      <c r="S1593" s="1433">
        <v>432</v>
      </c>
      <c r="T1593" s="1433">
        <v>432</v>
      </c>
      <c r="U1593" s="1433">
        <v>446</v>
      </c>
      <c r="V1593" s="1438">
        <v>429</v>
      </c>
    </row>
    <row r="1594" spans="1:22" ht="15" x14ac:dyDescent="0.25">
      <c r="A1594" s="1298" t="s">
        <v>709</v>
      </c>
      <c r="B1594" s="1290" t="s">
        <v>939</v>
      </c>
      <c r="C1594" s="1290" t="s">
        <v>754</v>
      </c>
      <c r="D1594" s="1433">
        <v>253</v>
      </c>
      <c r="E1594" s="1433">
        <v>194</v>
      </c>
      <c r="F1594" s="1433">
        <v>214</v>
      </c>
      <c r="G1594" s="1433">
        <v>179</v>
      </c>
      <c r="H1594" s="1433">
        <v>183</v>
      </c>
      <c r="I1594" s="1433">
        <v>172</v>
      </c>
      <c r="J1594" s="1433">
        <v>135</v>
      </c>
      <c r="K1594" s="1433">
        <v>131</v>
      </c>
      <c r="L1594" s="1433">
        <v>127</v>
      </c>
      <c r="M1594" s="1433">
        <v>127</v>
      </c>
      <c r="N1594" s="1433">
        <v>117</v>
      </c>
      <c r="O1594" s="1433">
        <v>171</v>
      </c>
      <c r="P1594" s="1433">
        <v>151</v>
      </c>
      <c r="Q1594" s="1433">
        <v>127</v>
      </c>
      <c r="R1594" s="1433">
        <v>115</v>
      </c>
      <c r="S1594" s="1433">
        <v>76</v>
      </c>
      <c r="T1594" s="1433">
        <v>91</v>
      </c>
      <c r="U1594" s="1433">
        <v>101</v>
      </c>
      <c r="V1594" s="1438">
        <v>103</v>
      </c>
    </row>
    <row r="1595" spans="1:22" ht="15" x14ac:dyDescent="0.25">
      <c r="A1595" s="1298" t="s">
        <v>709</v>
      </c>
      <c r="B1595" s="1290" t="s">
        <v>940</v>
      </c>
      <c r="C1595" s="1290" t="s">
        <v>49</v>
      </c>
      <c r="D1595" s="1433">
        <v>0</v>
      </c>
      <c r="E1595" s="1433">
        <v>0</v>
      </c>
      <c r="F1595" s="1433">
        <v>0</v>
      </c>
      <c r="G1595" s="1433">
        <v>0</v>
      </c>
      <c r="H1595" s="1433">
        <v>0</v>
      </c>
      <c r="I1595" s="1433">
        <v>0</v>
      </c>
      <c r="J1595" s="1433">
        <v>0</v>
      </c>
      <c r="K1595" s="1433">
        <v>9</v>
      </c>
      <c r="L1595" s="1433">
        <v>12</v>
      </c>
      <c r="M1595" s="1433">
        <v>8</v>
      </c>
      <c r="N1595" s="1433">
        <v>11</v>
      </c>
      <c r="O1595" s="1433">
        <v>23</v>
      </c>
      <c r="P1595" s="1433">
        <v>26</v>
      </c>
      <c r="Q1595" s="1433">
        <v>30</v>
      </c>
      <c r="R1595" s="1433">
        <v>58</v>
      </c>
      <c r="S1595" s="1433">
        <v>71</v>
      </c>
      <c r="T1595" s="1433">
        <v>60</v>
      </c>
      <c r="U1595" s="1433">
        <v>63</v>
      </c>
      <c r="V1595" s="1438">
        <v>70</v>
      </c>
    </row>
    <row r="1596" spans="1:22" ht="15" x14ac:dyDescent="0.25">
      <c r="A1596" s="1298" t="s">
        <v>709</v>
      </c>
      <c r="B1596" s="1290" t="s">
        <v>940</v>
      </c>
      <c r="C1596" s="1290" t="s">
        <v>35</v>
      </c>
      <c r="D1596" s="1433">
        <v>0</v>
      </c>
      <c r="E1596" s="1433">
        <v>0</v>
      </c>
      <c r="F1596" s="1433">
        <v>0</v>
      </c>
      <c r="G1596" s="1433">
        <v>10</v>
      </c>
      <c r="H1596" s="1433">
        <v>15</v>
      </c>
      <c r="I1596" s="1433">
        <v>24</v>
      </c>
      <c r="J1596" s="1433">
        <v>27</v>
      </c>
      <c r="K1596" s="1433">
        <v>30</v>
      </c>
      <c r="L1596" s="1433">
        <v>31</v>
      </c>
      <c r="M1596" s="1433">
        <v>24</v>
      </c>
      <c r="N1596" s="1433">
        <v>46</v>
      </c>
      <c r="O1596" s="1433">
        <v>46</v>
      </c>
      <c r="P1596" s="1433">
        <v>46</v>
      </c>
      <c r="Q1596" s="1433">
        <v>51</v>
      </c>
      <c r="R1596" s="1433">
        <v>28</v>
      </c>
      <c r="S1596" s="1433">
        <v>20</v>
      </c>
      <c r="T1596" s="1433">
        <v>27</v>
      </c>
      <c r="U1596" s="1433">
        <v>32</v>
      </c>
      <c r="V1596" s="1438">
        <v>34</v>
      </c>
    </row>
    <row r="1597" spans="1:22" ht="15" x14ac:dyDescent="0.25">
      <c r="A1597" s="1298" t="s">
        <v>709</v>
      </c>
      <c r="B1597" s="1290" t="s">
        <v>940</v>
      </c>
      <c r="C1597" s="1290" t="s">
        <v>36</v>
      </c>
      <c r="D1597" s="1433">
        <v>0</v>
      </c>
      <c r="E1597" s="1433">
        <v>0</v>
      </c>
      <c r="F1597" s="1433">
        <v>0</v>
      </c>
      <c r="G1597" s="1433">
        <v>0</v>
      </c>
      <c r="H1597" s="1433">
        <v>0</v>
      </c>
      <c r="I1597" s="1433">
        <v>0</v>
      </c>
      <c r="J1597" s="1433">
        <v>1</v>
      </c>
      <c r="K1597" s="1433">
        <v>1</v>
      </c>
      <c r="L1597" s="1433">
        <v>2</v>
      </c>
      <c r="M1597" s="1433">
        <v>2</v>
      </c>
      <c r="N1597" s="1433">
        <v>2</v>
      </c>
      <c r="O1597" s="1433">
        <v>3</v>
      </c>
      <c r="P1597" s="1433">
        <v>4</v>
      </c>
      <c r="Q1597" s="1433">
        <v>4</v>
      </c>
      <c r="R1597" s="1433">
        <v>4</v>
      </c>
      <c r="S1597" s="1433">
        <v>2</v>
      </c>
      <c r="T1597" s="1433">
        <v>2</v>
      </c>
      <c r="U1597" s="1433">
        <v>2</v>
      </c>
      <c r="V1597" s="1438">
        <v>2</v>
      </c>
    </row>
    <row r="1598" spans="1:22" ht="15" x14ac:dyDescent="0.25">
      <c r="A1598" s="1298" t="s">
        <v>709</v>
      </c>
      <c r="B1598" s="1290" t="s">
        <v>940</v>
      </c>
      <c r="C1598" s="1290" t="s">
        <v>37</v>
      </c>
      <c r="D1598" s="1433">
        <v>0</v>
      </c>
      <c r="E1598" s="1433">
        <v>0</v>
      </c>
      <c r="F1598" s="1433">
        <v>0</v>
      </c>
      <c r="G1598" s="1433">
        <v>3</v>
      </c>
      <c r="H1598" s="1433">
        <v>4</v>
      </c>
      <c r="I1598" s="1433">
        <v>6</v>
      </c>
      <c r="J1598" s="1433">
        <v>7</v>
      </c>
      <c r="K1598" s="1433">
        <v>6</v>
      </c>
      <c r="L1598" s="1433">
        <v>6</v>
      </c>
      <c r="M1598" s="1433">
        <v>4</v>
      </c>
      <c r="N1598" s="1433">
        <v>9</v>
      </c>
      <c r="O1598" s="1433">
        <v>9</v>
      </c>
      <c r="P1598" s="1433">
        <v>6</v>
      </c>
      <c r="Q1598" s="1433">
        <v>9</v>
      </c>
      <c r="R1598" s="1433">
        <v>9</v>
      </c>
      <c r="S1598" s="1433">
        <v>12</v>
      </c>
      <c r="T1598" s="1433">
        <v>13</v>
      </c>
      <c r="U1598" s="1433">
        <v>12</v>
      </c>
      <c r="V1598" s="1438">
        <v>10</v>
      </c>
    </row>
    <row r="1599" spans="1:22" ht="15" x14ac:dyDescent="0.25">
      <c r="A1599" s="1298" t="s">
        <v>709</v>
      </c>
      <c r="B1599" s="1290" t="s">
        <v>940</v>
      </c>
      <c r="C1599" s="1290" t="s">
        <v>38</v>
      </c>
      <c r="D1599" s="1433">
        <v>0</v>
      </c>
      <c r="E1599" s="1433">
        <v>0</v>
      </c>
      <c r="F1599" s="1433">
        <v>0</v>
      </c>
      <c r="G1599" s="1433">
        <v>1</v>
      </c>
      <c r="H1599" s="1433">
        <v>2</v>
      </c>
      <c r="I1599" s="1433">
        <v>2</v>
      </c>
      <c r="J1599" s="1433">
        <v>2</v>
      </c>
      <c r="K1599" s="1433">
        <v>2</v>
      </c>
      <c r="L1599" s="1433">
        <v>1</v>
      </c>
      <c r="M1599" s="1433">
        <v>1</v>
      </c>
      <c r="N1599" s="1433">
        <v>1</v>
      </c>
      <c r="O1599" s="1433">
        <v>1</v>
      </c>
      <c r="P1599" s="1433">
        <v>1</v>
      </c>
      <c r="Q1599" s="1433">
        <v>1</v>
      </c>
      <c r="R1599" s="1433">
        <v>1</v>
      </c>
      <c r="S1599" s="1433">
        <v>2</v>
      </c>
      <c r="T1599" s="1433">
        <v>2</v>
      </c>
      <c r="U1599" s="1433">
        <v>3</v>
      </c>
      <c r="V1599" s="1438">
        <v>2</v>
      </c>
    </row>
    <row r="1600" spans="1:22" ht="15" x14ac:dyDescent="0.25">
      <c r="A1600" s="1298" t="s">
        <v>709</v>
      </c>
      <c r="B1600" s="1290" t="s">
        <v>940</v>
      </c>
      <c r="C1600" s="1290" t="s">
        <v>39</v>
      </c>
      <c r="D1600" s="1433">
        <v>0</v>
      </c>
      <c r="E1600" s="1433">
        <v>0</v>
      </c>
      <c r="F1600" s="1433">
        <v>0</v>
      </c>
      <c r="G1600" s="1433">
        <v>1</v>
      </c>
      <c r="H1600" s="1433">
        <v>1</v>
      </c>
      <c r="I1600" s="1433">
        <v>1</v>
      </c>
      <c r="J1600" s="1433">
        <v>1</v>
      </c>
      <c r="K1600" s="1433">
        <v>2</v>
      </c>
      <c r="L1600" s="1433">
        <v>1</v>
      </c>
      <c r="M1600" s="1433">
        <v>1</v>
      </c>
      <c r="N1600" s="1433">
        <v>2</v>
      </c>
      <c r="O1600" s="1433">
        <v>2</v>
      </c>
      <c r="P1600" s="1433">
        <v>2</v>
      </c>
      <c r="Q1600" s="1433">
        <v>2</v>
      </c>
      <c r="R1600" s="1433">
        <v>2</v>
      </c>
      <c r="S1600" s="1433">
        <v>3</v>
      </c>
      <c r="T1600" s="1433">
        <v>3</v>
      </c>
      <c r="U1600" s="1433">
        <v>2</v>
      </c>
      <c r="V1600" s="1438">
        <v>3</v>
      </c>
    </row>
    <row r="1601" spans="1:22" ht="15" x14ac:dyDescent="0.25">
      <c r="A1601" s="1298" t="s">
        <v>709</v>
      </c>
      <c r="B1601" s="1290" t="s">
        <v>940</v>
      </c>
      <c r="C1601" s="1290" t="s">
        <v>40</v>
      </c>
      <c r="D1601" s="1433">
        <v>0</v>
      </c>
      <c r="E1601" s="1433">
        <v>0</v>
      </c>
      <c r="F1601" s="1433">
        <v>0</v>
      </c>
      <c r="G1601" s="1433">
        <v>0</v>
      </c>
      <c r="H1601" s="1433">
        <v>0</v>
      </c>
      <c r="I1601" s="1433">
        <v>0</v>
      </c>
      <c r="J1601" s="1433">
        <v>0</v>
      </c>
      <c r="K1601" s="1433">
        <v>0</v>
      </c>
      <c r="L1601" s="1433">
        <v>0</v>
      </c>
      <c r="M1601" s="1433">
        <v>0</v>
      </c>
      <c r="N1601" s="1433">
        <v>1</v>
      </c>
      <c r="O1601" s="1433">
        <v>1</v>
      </c>
      <c r="P1601" s="1433">
        <v>1</v>
      </c>
      <c r="Q1601" s="1433">
        <v>2</v>
      </c>
      <c r="R1601" s="1433">
        <v>2</v>
      </c>
      <c r="S1601" s="1433">
        <v>2</v>
      </c>
      <c r="T1601" s="1433">
        <v>2</v>
      </c>
      <c r="U1601" s="1433">
        <v>2</v>
      </c>
      <c r="V1601" s="1438">
        <v>1</v>
      </c>
    </row>
    <row r="1602" spans="1:22" ht="15" x14ac:dyDescent="0.25">
      <c r="A1602" s="1298" t="s">
        <v>709</v>
      </c>
      <c r="B1602" s="1290" t="s">
        <v>940</v>
      </c>
      <c r="C1602" s="1290" t="s">
        <v>59</v>
      </c>
      <c r="D1602" s="1433">
        <v>0</v>
      </c>
      <c r="E1602" s="1433">
        <v>0</v>
      </c>
      <c r="F1602" s="1433">
        <v>0</v>
      </c>
      <c r="G1602" s="1433">
        <v>15</v>
      </c>
      <c r="H1602" s="1433">
        <v>22</v>
      </c>
      <c r="I1602" s="1433">
        <v>33</v>
      </c>
      <c r="J1602" s="1433">
        <v>38</v>
      </c>
      <c r="K1602" s="1433">
        <v>50</v>
      </c>
      <c r="L1602" s="1433">
        <v>53</v>
      </c>
      <c r="M1602" s="1433">
        <v>40</v>
      </c>
      <c r="N1602" s="1433">
        <v>72</v>
      </c>
      <c r="O1602" s="1433">
        <v>85</v>
      </c>
      <c r="P1602" s="1433">
        <v>86</v>
      </c>
      <c r="Q1602" s="1433">
        <v>99</v>
      </c>
      <c r="R1602" s="1433">
        <v>104</v>
      </c>
      <c r="S1602" s="1433">
        <v>112</v>
      </c>
      <c r="T1602" s="1433">
        <v>109</v>
      </c>
      <c r="U1602" s="1433">
        <v>116</v>
      </c>
      <c r="V1602" s="1438">
        <v>122</v>
      </c>
    </row>
    <row r="1603" spans="1:22" ht="15" x14ac:dyDescent="0.25">
      <c r="A1603" s="1298" t="s">
        <v>709</v>
      </c>
      <c r="B1603" s="1290" t="s">
        <v>940</v>
      </c>
      <c r="C1603" s="1290" t="s">
        <v>754</v>
      </c>
      <c r="D1603" s="1433">
        <v>0</v>
      </c>
      <c r="E1603" s="1433">
        <v>0</v>
      </c>
      <c r="F1603" s="1433">
        <v>0</v>
      </c>
      <c r="G1603" s="1433">
        <v>15</v>
      </c>
      <c r="H1603" s="1433">
        <v>22</v>
      </c>
      <c r="I1603" s="1433">
        <v>33</v>
      </c>
      <c r="J1603" s="1433">
        <v>38</v>
      </c>
      <c r="K1603" s="1433">
        <v>41</v>
      </c>
      <c r="L1603" s="1433">
        <v>41</v>
      </c>
      <c r="M1603" s="1433">
        <v>32</v>
      </c>
      <c r="N1603" s="1433">
        <v>61</v>
      </c>
      <c r="O1603" s="1433">
        <v>62</v>
      </c>
      <c r="P1603" s="1433">
        <v>60</v>
      </c>
      <c r="Q1603" s="1433">
        <v>69</v>
      </c>
      <c r="R1603" s="1433">
        <v>46</v>
      </c>
      <c r="S1603" s="1433">
        <v>41</v>
      </c>
      <c r="T1603" s="1433">
        <v>49</v>
      </c>
      <c r="U1603" s="1433">
        <v>53</v>
      </c>
      <c r="V1603" s="1438">
        <v>52</v>
      </c>
    </row>
    <row r="1604" spans="1:22" ht="15" x14ac:dyDescent="0.25">
      <c r="A1604" s="1298" t="s">
        <v>709</v>
      </c>
      <c r="B1604" s="1290" t="s">
        <v>941</v>
      </c>
      <c r="C1604" s="1290" t="s">
        <v>49</v>
      </c>
      <c r="D1604" s="1433">
        <v>0</v>
      </c>
      <c r="E1604" s="1433">
        <v>44</v>
      </c>
      <c r="F1604" s="1433">
        <v>56</v>
      </c>
      <c r="G1604" s="1433">
        <v>126</v>
      </c>
      <c r="H1604" s="1433">
        <v>172</v>
      </c>
      <c r="I1604" s="1433">
        <v>199</v>
      </c>
      <c r="J1604" s="1433">
        <v>272</v>
      </c>
      <c r="K1604" s="1433">
        <v>354</v>
      </c>
      <c r="L1604" s="1433">
        <v>356</v>
      </c>
      <c r="M1604" s="1433">
        <v>467</v>
      </c>
      <c r="N1604" s="1433">
        <v>501</v>
      </c>
      <c r="O1604" s="1433">
        <v>538</v>
      </c>
      <c r="P1604" s="1433">
        <v>603</v>
      </c>
      <c r="Q1604" s="1433">
        <v>630</v>
      </c>
      <c r="R1604" s="1433">
        <v>802</v>
      </c>
      <c r="S1604" s="1433">
        <v>888</v>
      </c>
      <c r="T1604" s="1433">
        <v>860</v>
      </c>
      <c r="U1604" s="1433">
        <v>871</v>
      </c>
      <c r="V1604" s="1438">
        <v>832</v>
      </c>
    </row>
    <row r="1605" spans="1:22" ht="15" x14ac:dyDescent="0.25">
      <c r="A1605" s="1298" t="s">
        <v>709</v>
      </c>
      <c r="B1605" s="1290" t="s">
        <v>941</v>
      </c>
      <c r="C1605" s="1290" t="s">
        <v>35</v>
      </c>
      <c r="D1605" s="1433">
        <v>375</v>
      </c>
      <c r="E1605" s="1433">
        <v>328</v>
      </c>
      <c r="F1605" s="1433">
        <v>329</v>
      </c>
      <c r="G1605" s="1433">
        <v>306</v>
      </c>
      <c r="H1605" s="1433">
        <v>357</v>
      </c>
      <c r="I1605" s="1433">
        <v>469</v>
      </c>
      <c r="J1605" s="1433">
        <v>495</v>
      </c>
      <c r="K1605" s="1433">
        <v>443</v>
      </c>
      <c r="L1605" s="1433">
        <v>418</v>
      </c>
      <c r="M1605" s="1433">
        <v>337</v>
      </c>
      <c r="N1605" s="1433">
        <v>333</v>
      </c>
      <c r="O1605" s="1433">
        <v>407</v>
      </c>
      <c r="P1605" s="1433">
        <v>372</v>
      </c>
      <c r="Q1605" s="1433">
        <v>320</v>
      </c>
      <c r="R1605" s="1433">
        <v>225</v>
      </c>
      <c r="S1605" s="1433">
        <v>142</v>
      </c>
      <c r="T1605" s="1433">
        <v>195</v>
      </c>
      <c r="U1605" s="1433">
        <v>198</v>
      </c>
      <c r="V1605" s="1438">
        <v>218</v>
      </c>
    </row>
    <row r="1606" spans="1:22" ht="15" x14ac:dyDescent="0.25">
      <c r="A1606" s="1298" t="s">
        <v>709</v>
      </c>
      <c r="B1606" s="1290" t="s">
        <v>941</v>
      </c>
      <c r="C1606" s="1290" t="s">
        <v>36</v>
      </c>
      <c r="D1606" s="1433">
        <v>12</v>
      </c>
      <c r="E1606" s="1433">
        <v>14</v>
      </c>
      <c r="F1606" s="1433">
        <v>14</v>
      </c>
      <c r="G1606" s="1433">
        <v>10</v>
      </c>
      <c r="H1606" s="1433">
        <v>16</v>
      </c>
      <c r="I1606" s="1433">
        <v>18</v>
      </c>
      <c r="J1606" s="1433">
        <v>20</v>
      </c>
      <c r="K1606" s="1433">
        <v>15</v>
      </c>
      <c r="L1606" s="1433">
        <v>22</v>
      </c>
      <c r="M1606" s="1433">
        <v>23</v>
      </c>
      <c r="N1606" s="1433">
        <v>20</v>
      </c>
      <c r="O1606" s="1433">
        <v>18</v>
      </c>
      <c r="P1606" s="1433">
        <v>19</v>
      </c>
      <c r="Q1606" s="1433">
        <v>20</v>
      </c>
      <c r="R1606" s="1433">
        <v>17</v>
      </c>
      <c r="S1606" s="1433">
        <v>15</v>
      </c>
      <c r="T1606" s="1433">
        <v>16</v>
      </c>
      <c r="U1606" s="1433">
        <v>17</v>
      </c>
      <c r="V1606" s="1438">
        <v>11</v>
      </c>
    </row>
    <row r="1607" spans="1:22" ht="15" x14ac:dyDescent="0.25">
      <c r="A1607" s="1298" t="s">
        <v>709</v>
      </c>
      <c r="B1607" s="1290" t="s">
        <v>941</v>
      </c>
      <c r="C1607" s="1290" t="s">
        <v>37</v>
      </c>
      <c r="D1607" s="1433">
        <v>52</v>
      </c>
      <c r="E1607" s="1433">
        <v>52</v>
      </c>
      <c r="F1607" s="1433">
        <v>52</v>
      </c>
      <c r="G1607" s="1433">
        <v>31</v>
      </c>
      <c r="H1607" s="1433">
        <v>37</v>
      </c>
      <c r="I1607" s="1433">
        <v>35</v>
      </c>
      <c r="J1607" s="1433">
        <v>31</v>
      </c>
      <c r="K1607" s="1433">
        <v>27</v>
      </c>
      <c r="L1607" s="1433">
        <v>30</v>
      </c>
      <c r="M1607" s="1433">
        <v>18</v>
      </c>
      <c r="N1607" s="1433">
        <v>18</v>
      </c>
      <c r="O1607" s="1433">
        <v>22</v>
      </c>
      <c r="P1607" s="1433">
        <v>17</v>
      </c>
      <c r="Q1607" s="1433">
        <v>18</v>
      </c>
      <c r="R1607" s="1433">
        <v>15</v>
      </c>
      <c r="S1607" s="1433">
        <v>11</v>
      </c>
      <c r="T1607" s="1433">
        <v>12</v>
      </c>
      <c r="U1607" s="1433">
        <v>12</v>
      </c>
      <c r="V1607" s="1438">
        <v>13</v>
      </c>
    </row>
    <row r="1608" spans="1:22" ht="15" x14ac:dyDescent="0.25">
      <c r="A1608" s="1298" t="s">
        <v>709</v>
      </c>
      <c r="B1608" s="1290" t="s">
        <v>941</v>
      </c>
      <c r="C1608" s="1290" t="s">
        <v>38</v>
      </c>
      <c r="D1608" s="1433">
        <v>16</v>
      </c>
      <c r="E1608" s="1433">
        <v>16</v>
      </c>
      <c r="F1608" s="1433">
        <v>16</v>
      </c>
      <c r="G1608" s="1433">
        <v>16</v>
      </c>
      <c r="H1608" s="1433">
        <v>17</v>
      </c>
      <c r="I1608" s="1433">
        <v>17</v>
      </c>
      <c r="J1608" s="1433">
        <v>15</v>
      </c>
      <c r="K1608" s="1433">
        <v>11</v>
      </c>
      <c r="L1608" s="1433">
        <v>11</v>
      </c>
      <c r="M1608" s="1433">
        <v>12</v>
      </c>
      <c r="N1608" s="1433">
        <v>8</v>
      </c>
      <c r="O1608" s="1433">
        <v>8</v>
      </c>
      <c r="P1608" s="1433">
        <v>7</v>
      </c>
      <c r="Q1608" s="1433">
        <v>7</v>
      </c>
      <c r="R1608" s="1433">
        <v>6</v>
      </c>
      <c r="S1608" s="1433">
        <v>4</v>
      </c>
      <c r="T1608" s="1433">
        <v>4</v>
      </c>
      <c r="U1608" s="1433">
        <v>3</v>
      </c>
      <c r="V1608" s="1438">
        <v>1</v>
      </c>
    </row>
    <row r="1609" spans="1:22" ht="15" x14ac:dyDescent="0.25">
      <c r="A1609" s="1298" t="s">
        <v>709</v>
      </c>
      <c r="B1609" s="1290" t="s">
        <v>941</v>
      </c>
      <c r="C1609" s="1290" t="s">
        <v>39</v>
      </c>
      <c r="D1609" s="1433">
        <v>3</v>
      </c>
      <c r="E1609" s="1433">
        <v>3</v>
      </c>
      <c r="F1609" s="1433">
        <v>3</v>
      </c>
      <c r="G1609" s="1433">
        <v>3</v>
      </c>
      <c r="H1609" s="1433">
        <v>3</v>
      </c>
      <c r="I1609" s="1433">
        <v>3</v>
      </c>
      <c r="J1609" s="1433">
        <v>3</v>
      </c>
      <c r="K1609" s="1433">
        <v>3</v>
      </c>
      <c r="L1609" s="1433">
        <v>2</v>
      </c>
      <c r="M1609" s="1433">
        <v>2</v>
      </c>
      <c r="N1609" s="1433">
        <v>2</v>
      </c>
      <c r="O1609" s="1433">
        <v>2</v>
      </c>
      <c r="P1609" s="1433">
        <v>2</v>
      </c>
      <c r="Q1609" s="1433">
        <v>2</v>
      </c>
      <c r="R1609" s="1433">
        <v>2</v>
      </c>
      <c r="S1609" s="1433">
        <v>2</v>
      </c>
      <c r="T1609" s="1433">
        <v>2</v>
      </c>
      <c r="U1609" s="1433">
        <v>2</v>
      </c>
      <c r="V1609" s="1438">
        <v>2</v>
      </c>
    </row>
    <row r="1610" spans="1:22" ht="15" x14ac:dyDescent="0.25">
      <c r="A1610" s="1298" t="s">
        <v>709</v>
      </c>
      <c r="B1610" s="1290" t="s">
        <v>941</v>
      </c>
      <c r="C1610" s="1290" t="s">
        <v>40</v>
      </c>
      <c r="D1610" s="1433">
        <v>0</v>
      </c>
      <c r="E1610" s="1433">
        <v>0</v>
      </c>
      <c r="F1610" s="1433">
        <v>0</v>
      </c>
      <c r="G1610" s="1433">
        <v>0</v>
      </c>
      <c r="H1610" s="1433">
        <v>0</v>
      </c>
      <c r="I1610" s="1433">
        <v>0</v>
      </c>
      <c r="J1610" s="1433">
        <v>0</v>
      </c>
      <c r="K1610" s="1433">
        <v>0</v>
      </c>
      <c r="L1610" s="1433">
        <v>0</v>
      </c>
      <c r="M1610" s="1433">
        <v>0</v>
      </c>
      <c r="N1610" s="1433">
        <v>0</v>
      </c>
      <c r="O1610" s="1433">
        <v>0</v>
      </c>
      <c r="P1610" s="1433">
        <v>1</v>
      </c>
      <c r="Q1610" s="1433">
        <v>1</v>
      </c>
      <c r="R1610" s="1433">
        <v>1</v>
      </c>
      <c r="S1610" s="1433">
        <v>1</v>
      </c>
      <c r="T1610" s="1433">
        <v>1</v>
      </c>
      <c r="U1610" s="1433">
        <v>1</v>
      </c>
      <c r="V1610" s="1438">
        <v>2</v>
      </c>
    </row>
    <row r="1611" spans="1:22" ht="15" x14ac:dyDescent="0.25">
      <c r="A1611" s="1298" t="s">
        <v>709</v>
      </c>
      <c r="B1611" s="1290" t="s">
        <v>941</v>
      </c>
      <c r="C1611" s="1290" t="s">
        <v>59</v>
      </c>
      <c r="D1611" s="1433">
        <v>458</v>
      </c>
      <c r="E1611" s="1433">
        <v>457</v>
      </c>
      <c r="F1611" s="1433">
        <v>470</v>
      </c>
      <c r="G1611" s="1433">
        <v>492</v>
      </c>
      <c r="H1611" s="1433">
        <v>602</v>
      </c>
      <c r="I1611" s="1433">
        <v>741</v>
      </c>
      <c r="J1611" s="1433">
        <v>836</v>
      </c>
      <c r="K1611" s="1433">
        <v>853</v>
      </c>
      <c r="L1611" s="1433">
        <v>839</v>
      </c>
      <c r="M1611" s="1433">
        <v>859</v>
      </c>
      <c r="N1611" s="1433">
        <v>882</v>
      </c>
      <c r="O1611" s="1433">
        <v>995</v>
      </c>
      <c r="P1611" s="1433">
        <v>1021</v>
      </c>
      <c r="Q1611" s="1433">
        <v>998</v>
      </c>
      <c r="R1611" s="1433">
        <v>1068</v>
      </c>
      <c r="S1611" s="1433">
        <v>1063</v>
      </c>
      <c r="T1611" s="1433">
        <v>1090</v>
      </c>
      <c r="U1611" s="1433">
        <v>1104</v>
      </c>
      <c r="V1611" s="1438">
        <v>1079</v>
      </c>
    </row>
    <row r="1612" spans="1:22" ht="15" x14ac:dyDescent="0.25">
      <c r="A1612" s="1298" t="s">
        <v>709</v>
      </c>
      <c r="B1612" s="1290" t="s">
        <v>941</v>
      </c>
      <c r="C1612" s="1290" t="s">
        <v>754</v>
      </c>
      <c r="D1612" s="1433">
        <v>458</v>
      </c>
      <c r="E1612" s="1433">
        <v>413</v>
      </c>
      <c r="F1612" s="1433">
        <v>414</v>
      </c>
      <c r="G1612" s="1433">
        <v>366</v>
      </c>
      <c r="H1612" s="1433">
        <v>430</v>
      </c>
      <c r="I1612" s="1433">
        <v>542</v>
      </c>
      <c r="J1612" s="1433">
        <v>564</v>
      </c>
      <c r="K1612" s="1433">
        <v>499</v>
      </c>
      <c r="L1612" s="1433">
        <v>483</v>
      </c>
      <c r="M1612" s="1433">
        <v>392</v>
      </c>
      <c r="N1612" s="1433">
        <v>381</v>
      </c>
      <c r="O1612" s="1433">
        <v>457</v>
      </c>
      <c r="P1612" s="1433">
        <v>418</v>
      </c>
      <c r="Q1612" s="1433">
        <v>368</v>
      </c>
      <c r="R1612" s="1433">
        <v>266</v>
      </c>
      <c r="S1612" s="1433">
        <v>175</v>
      </c>
      <c r="T1612" s="1433">
        <v>230</v>
      </c>
      <c r="U1612" s="1433">
        <v>233</v>
      </c>
      <c r="V1612" s="1438">
        <v>247</v>
      </c>
    </row>
    <row r="1613" spans="1:22" ht="15" x14ac:dyDescent="0.25">
      <c r="A1613" s="1298" t="s">
        <v>709</v>
      </c>
      <c r="B1613" s="1290" t="s">
        <v>942</v>
      </c>
      <c r="C1613" s="1290" t="s">
        <v>49</v>
      </c>
      <c r="D1613" s="1433">
        <v>0</v>
      </c>
      <c r="E1613" s="1433">
        <v>2</v>
      </c>
      <c r="F1613" s="1433">
        <v>2</v>
      </c>
      <c r="G1613" s="1433">
        <v>11</v>
      </c>
      <c r="H1613" s="1433">
        <v>13</v>
      </c>
      <c r="I1613" s="1433">
        <v>28</v>
      </c>
      <c r="J1613" s="1433">
        <v>50</v>
      </c>
      <c r="K1613" s="1433">
        <v>77</v>
      </c>
      <c r="L1613" s="1433">
        <v>104</v>
      </c>
      <c r="M1613" s="1433">
        <v>131</v>
      </c>
      <c r="N1613" s="1433">
        <v>211</v>
      </c>
      <c r="O1613" s="1433">
        <v>174</v>
      </c>
      <c r="P1613" s="1433">
        <v>220</v>
      </c>
      <c r="Q1613" s="1433">
        <v>276</v>
      </c>
      <c r="R1613" s="1433">
        <v>369</v>
      </c>
      <c r="S1613" s="1433">
        <v>436</v>
      </c>
      <c r="T1613" s="1433">
        <v>273</v>
      </c>
      <c r="U1613" s="1433">
        <v>304</v>
      </c>
      <c r="V1613" s="1438">
        <v>189</v>
      </c>
    </row>
    <row r="1614" spans="1:22" ht="15" x14ac:dyDescent="0.25">
      <c r="A1614" s="1298" t="s">
        <v>709</v>
      </c>
      <c r="B1614" s="1290" t="s">
        <v>942</v>
      </c>
      <c r="C1614" s="1290" t="s">
        <v>35</v>
      </c>
      <c r="D1614" s="1433">
        <v>43</v>
      </c>
      <c r="E1614" s="1433">
        <v>53</v>
      </c>
      <c r="F1614" s="1433">
        <v>79</v>
      </c>
      <c r="G1614" s="1433">
        <v>95</v>
      </c>
      <c r="H1614" s="1433">
        <v>111</v>
      </c>
      <c r="I1614" s="1433">
        <v>160</v>
      </c>
      <c r="J1614" s="1433">
        <v>168</v>
      </c>
      <c r="K1614" s="1433">
        <v>164</v>
      </c>
      <c r="L1614" s="1433">
        <v>184</v>
      </c>
      <c r="M1614" s="1433">
        <v>181</v>
      </c>
      <c r="N1614" s="1433">
        <v>224</v>
      </c>
      <c r="O1614" s="1433">
        <v>306</v>
      </c>
      <c r="P1614" s="1433">
        <v>282</v>
      </c>
      <c r="Q1614" s="1433">
        <v>225</v>
      </c>
      <c r="R1614" s="1433">
        <v>186</v>
      </c>
      <c r="S1614" s="1433">
        <v>130</v>
      </c>
      <c r="T1614" s="1433">
        <v>113</v>
      </c>
      <c r="U1614" s="1433">
        <v>108</v>
      </c>
      <c r="V1614" s="1438">
        <v>59</v>
      </c>
    </row>
    <row r="1615" spans="1:22" ht="15" x14ac:dyDescent="0.25">
      <c r="A1615" s="1298" t="s">
        <v>709</v>
      </c>
      <c r="B1615" s="1290" t="s">
        <v>942</v>
      </c>
      <c r="C1615" s="1290" t="s">
        <v>36</v>
      </c>
      <c r="D1615" s="1433">
        <v>0</v>
      </c>
      <c r="E1615" s="1433">
        <v>0</v>
      </c>
      <c r="F1615" s="1433">
        <v>0</v>
      </c>
      <c r="G1615" s="1433">
        <v>0</v>
      </c>
      <c r="H1615" s="1433">
        <v>0</v>
      </c>
      <c r="I1615" s="1433">
        <v>4</v>
      </c>
      <c r="J1615" s="1433">
        <v>4</v>
      </c>
      <c r="K1615" s="1433">
        <v>6</v>
      </c>
      <c r="L1615" s="1433">
        <v>7</v>
      </c>
      <c r="M1615" s="1433">
        <v>8</v>
      </c>
      <c r="N1615" s="1433">
        <v>10</v>
      </c>
      <c r="O1615" s="1433">
        <v>12</v>
      </c>
      <c r="P1615" s="1433">
        <v>16</v>
      </c>
      <c r="Q1615" s="1433">
        <v>15</v>
      </c>
      <c r="R1615" s="1433">
        <v>14</v>
      </c>
      <c r="S1615" s="1433">
        <v>14</v>
      </c>
      <c r="T1615" s="1433">
        <v>12</v>
      </c>
      <c r="U1615" s="1433">
        <v>14</v>
      </c>
      <c r="V1615" s="1438">
        <v>8</v>
      </c>
    </row>
    <row r="1616" spans="1:22" ht="15" x14ac:dyDescent="0.25">
      <c r="A1616" s="1298" t="s">
        <v>709</v>
      </c>
      <c r="B1616" s="1290" t="s">
        <v>942</v>
      </c>
      <c r="C1616" s="1290" t="s">
        <v>37</v>
      </c>
      <c r="D1616" s="1433">
        <v>11</v>
      </c>
      <c r="E1616" s="1433">
        <v>14</v>
      </c>
      <c r="F1616" s="1433">
        <v>14</v>
      </c>
      <c r="G1616" s="1433">
        <v>11</v>
      </c>
      <c r="H1616" s="1433">
        <v>13</v>
      </c>
      <c r="I1616" s="1433">
        <v>14</v>
      </c>
      <c r="J1616" s="1433">
        <v>12</v>
      </c>
      <c r="K1616" s="1433">
        <v>12</v>
      </c>
      <c r="L1616" s="1433">
        <v>13</v>
      </c>
      <c r="M1616" s="1433">
        <v>13</v>
      </c>
      <c r="N1616" s="1433">
        <v>14</v>
      </c>
      <c r="O1616" s="1433">
        <v>14</v>
      </c>
      <c r="P1616" s="1433">
        <v>14</v>
      </c>
      <c r="Q1616" s="1433">
        <v>16</v>
      </c>
      <c r="R1616" s="1433">
        <v>15</v>
      </c>
      <c r="S1616" s="1433">
        <v>13</v>
      </c>
      <c r="T1616" s="1433">
        <v>9</v>
      </c>
      <c r="U1616" s="1433">
        <v>10</v>
      </c>
      <c r="V1616" s="1438">
        <v>6</v>
      </c>
    </row>
    <row r="1617" spans="1:22" ht="15" x14ac:dyDescent="0.25">
      <c r="A1617" s="1298" t="s">
        <v>709</v>
      </c>
      <c r="B1617" s="1290" t="s">
        <v>942</v>
      </c>
      <c r="C1617" s="1290" t="s">
        <v>38</v>
      </c>
      <c r="D1617" s="1433">
        <v>5</v>
      </c>
      <c r="E1617" s="1433">
        <v>5</v>
      </c>
      <c r="F1617" s="1433">
        <v>5</v>
      </c>
      <c r="G1617" s="1433">
        <v>3</v>
      </c>
      <c r="H1617" s="1433">
        <v>5</v>
      </c>
      <c r="I1617" s="1433">
        <v>4</v>
      </c>
      <c r="J1617" s="1433">
        <v>4</v>
      </c>
      <c r="K1617" s="1433">
        <v>4</v>
      </c>
      <c r="L1617" s="1433">
        <v>4</v>
      </c>
      <c r="M1617" s="1433">
        <v>6</v>
      </c>
      <c r="N1617" s="1433">
        <v>7</v>
      </c>
      <c r="O1617" s="1433">
        <v>6</v>
      </c>
      <c r="P1617" s="1433">
        <v>7</v>
      </c>
      <c r="Q1617" s="1433">
        <v>7</v>
      </c>
      <c r="R1617" s="1433">
        <v>6</v>
      </c>
      <c r="S1617" s="1433">
        <v>7</v>
      </c>
      <c r="T1617" s="1433">
        <v>4</v>
      </c>
      <c r="U1617" s="1433">
        <v>5</v>
      </c>
      <c r="V1617" s="1438">
        <v>3</v>
      </c>
    </row>
    <row r="1618" spans="1:22" ht="15" x14ac:dyDescent="0.25">
      <c r="A1618" s="1298" t="s">
        <v>709</v>
      </c>
      <c r="B1618" s="1290" t="s">
        <v>942</v>
      </c>
      <c r="C1618" s="1290" t="s">
        <v>39</v>
      </c>
      <c r="D1618" s="1433">
        <v>1</v>
      </c>
      <c r="E1618" s="1433">
        <v>1</v>
      </c>
      <c r="F1618" s="1433">
        <v>1</v>
      </c>
      <c r="G1618" s="1433">
        <v>1</v>
      </c>
      <c r="H1618" s="1433">
        <v>1</v>
      </c>
      <c r="I1618" s="1433">
        <v>1</v>
      </c>
      <c r="J1618" s="1433">
        <v>1</v>
      </c>
      <c r="K1618" s="1433">
        <v>1</v>
      </c>
      <c r="L1618" s="1433">
        <v>1</v>
      </c>
      <c r="M1618" s="1433">
        <v>1</v>
      </c>
      <c r="N1618" s="1433">
        <v>3</v>
      </c>
      <c r="O1618" s="1433">
        <v>1</v>
      </c>
      <c r="P1618" s="1433">
        <v>1</v>
      </c>
      <c r="Q1618" s="1433">
        <v>1</v>
      </c>
      <c r="R1618" s="1433">
        <v>1</v>
      </c>
      <c r="S1618" s="1433">
        <v>1</v>
      </c>
      <c r="T1618" s="1433">
        <v>1</v>
      </c>
      <c r="U1618" s="1433">
        <v>1</v>
      </c>
      <c r="V1618" s="1438">
        <v>0</v>
      </c>
    </row>
    <row r="1619" spans="1:22" ht="15" x14ac:dyDescent="0.25">
      <c r="A1619" s="1298" t="s">
        <v>709</v>
      </c>
      <c r="B1619" s="1290" t="s">
        <v>942</v>
      </c>
      <c r="C1619" s="1290" t="s">
        <v>40</v>
      </c>
      <c r="D1619" s="1433">
        <v>1</v>
      </c>
      <c r="E1619" s="1433">
        <v>1</v>
      </c>
      <c r="F1619" s="1433">
        <v>1</v>
      </c>
      <c r="G1619" s="1433">
        <v>1</v>
      </c>
      <c r="H1619" s="1433">
        <v>1</v>
      </c>
      <c r="I1619" s="1433">
        <v>1</v>
      </c>
      <c r="J1619" s="1433">
        <v>1</v>
      </c>
      <c r="K1619" s="1433">
        <v>0</v>
      </c>
      <c r="L1619" s="1433">
        <v>0</v>
      </c>
      <c r="M1619" s="1433">
        <v>0</v>
      </c>
      <c r="N1619" s="1433">
        <v>0</v>
      </c>
      <c r="O1619" s="1433">
        <v>0</v>
      </c>
      <c r="P1619" s="1433">
        <v>0</v>
      </c>
      <c r="Q1619" s="1433">
        <v>0</v>
      </c>
      <c r="R1619" s="1433">
        <v>0</v>
      </c>
      <c r="S1619" s="1433">
        <v>0</v>
      </c>
      <c r="T1619" s="1433">
        <v>0</v>
      </c>
      <c r="U1619" s="1433">
        <v>0</v>
      </c>
      <c r="V1619" s="1438">
        <v>1</v>
      </c>
    </row>
    <row r="1620" spans="1:22" ht="15" x14ac:dyDescent="0.25">
      <c r="A1620" s="1298" t="s">
        <v>709</v>
      </c>
      <c r="B1620" s="1290" t="s">
        <v>942</v>
      </c>
      <c r="C1620" s="1290" t="s">
        <v>59</v>
      </c>
      <c r="D1620" s="1433">
        <v>61</v>
      </c>
      <c r="E1620" s="1433">
        <v>76</v>
      </c>
      <c r="F1620" s="1433">
        <v>102</v>
      </c>
      <c r="G1620" s="1433">
        <v>122</v>
      </c>
      <c r="H1620" s="1433">
        <v>144</v>
      </c>
      <c r="I1620" s="1433">
        <v>212</v>
      </c>
      <c r="J1620" s="1433">
        <v>240</v>
      </c>
      <c r="K1620" s="1433">
        <v>264</v>
      </c>
      <c r="L1620" s="1433">
        <v>313</v>
      </c>
      <c r="M1620" s="1433">
        <v>340</v>
      </c>
      <c r="N1620" s="1433">
        <v>469</v>
      </c>
      <c r="O1620" s="1433">
        <v>513</v>
      </c>
      <c r="P1620" s="1433">
        <v>540</v>
      </c>
      <c r="Q1620" s="1433">
        <v>540</v>
      </c>
      <c r="R1620" s="1433">
        <v>591</v>
      </c>
      <c r="S1620" s="1433">
        <v>601</v>
      </c>
      <c r="T1620" s="1433">
        <v>412</v>
      </c>
      <c r="U1620" s="1433">
        <v>442</v>
      </c>
      <c r="V1620" s="1438">
        <v>266</v>
      </c>
    </row>
    <row r="1621" spans="1:22" ht="15" x14ac:dyDescent="0.25">
      <c r="A1621" s="1298" t="s">
        <v>709</v>
      </c>
      <c r="B1621" s="1290" t="s">
        <v>942</v>
      </c>
      <c r="C1621" s="1290" t="s">
        <v>754</v>
      </c>
      <c r="D1621" s="1433">
        <v>61</v>
      </c>
      <c r="E1621" s="1433">
        <v>74</v>
      </c>
      <c r="F1621" s="1433">
        <v>100</v>
      </c>
      <c r="G1621" s="1433">
        <v>111</v>
      </c>
      <c r="H1621" s="1433">
        <v>131</v>
      </c>
      <c r="I1621" s="1433">
        <v>184</v>
      </c>
      <c r="J1621" s="1433">
        <v>190</v>
      </c>
      <c r="K1621" s="1433">
        <v>187</v>
      </c>
      <c r="L1621" s="1433">
        <v>209</v>
      </c>
      <c r="M1621" s="1433">
        <v>209</v>
      </c>
      <c r="N1621" s="1433">
        <v>258</v>
      </c>
      <c r="O1621" s="1433">
        <v>339</v>
      </c>
      <c r="P1621" s="1433">
        <v>320</v>
      </c>
      <c r="Q1621" s="1433">
        <v>264</v>
      </c>
      <c r="R1621" s="1433">
        <v>222</v>
      </c>
      <c r="S1621" s="1433">
        <v>165</v>
      </c>
      <c r="T1621" s="1433">
        <v>139</v>
      </c>
      <c r="U1621" s="1433">
        <v>138</v>
      </c>
      <c r="V1621" s="1438">
        <v>77</v>
      </c>
    </row>
    <row r="1622" spans="1:22" ht="15" x14ac:dyDescent="0.25">
      <c r="A1622" s="1298" t="s">
        <v>709</v>
      </c>
      <c r="B1622" s="1290" t="s">
        <v>943</v>
      </c>
      <c r="C1622" s="1290" t="s">
        <v>49</v>
      </c>
      <c r="D1622" s="1433">
        <v>0</v>
      </c>
      <c r="E1622" s="1433">
        <v>0</v>
      </c>
      <c r="F1622" s="1433">
        <v>0</v>
      </c>
      <c r="G1622" s="1433">
        <v>0</v>
      </c>
      <c r="H1622" s="1433">
        <v>26</v>
      </c>
      <c r="I1622" s="1433">
        <v>43</v>
      </c>
      <c r="J1622" s="1433">
        <v>45</v>
      </c>
      <c r="K1622" s="1433">
        <v>51</v>
      </c>
      <c r="L1622" s="1433">
        <v>61</v>
      </c>
      <c r="M1622" s="1433">
        <v>83</v>
      </c>
      <c r="N1622" s="1433">
        <v>95</v>
      </c>
      <c r="O1622" s="1433">
        <v>115</v>
      </c>
      <c r="P1622" s="1433">
        <v>134</v>
      </c>
      <c r="Q1622" s="1433">
        <v>145</v>
      </c>
      <c r="R1622" s="1433">
        <v>165</v>
      </c>
      <c r="S1622" s="1433">
        <v>199</v>
      </c>
      <c r="T1622" s="1433">
        <v>209</v>
      </c>
      <c r="U1622" s="1433">
        <v>204</v>
      </c>
      <c r="V1622" s="1438">
        <v>229</v>
      </c>
    </row>
    <row r="1623" spans="1:22" ht="15" x14ac:dyDescent="0.25">
      <c r="A1623" s="1298" t="s">
        <v>709</v>
      </c>
      <c r="B1623" s="1290" t="s">
        <v>943</v>
      </c>
      <c r="C1623" s="1290" t="s">
        <v>35</v>
      </c>
      <c r="D1623" s="1433">
        <v>0</v>
      </c>
      <c r="E1623" s="1433">
        <v>0</v>
      </c>
      <c r="F1623" s="1433">
        <v>0</v>
      </c>
      <c r="G1623" s="1433">
        <v>0</v>
      </c>
      <c r="H1623" s="1433">
        <v>60</v>
      </c>
      <c r="I1623" s="1433">
        <v>60</v>
      </c>
      <c r="J1623" s="1433">
        <v>72</v>
      </c>
      <c r="K1623" s="1433">
        <v>86</v>
      </c>
      <c r="L1623" s="1433">
        <v>96</v>
      </c>
      <c r="M1623" s="1433">
        <v>88</v>
      </c>
      <c r="N1623" s="1433">
        <v>83</v>
      </c>
      <c r="O1623" s="1433">
        <v>93</v>
      </c>
      <c r="P1623" s="1433">
        <v>103</v>
      </c>
      <c r="Q1623" s="1433">
        <v>85</v>
      </c>
      <c r="R1623" s="1433">
        <v>81</v>
      </c>
      <c r="S1623" s="1433">
        <v>65</v>
      </c>
      <c r="T1623" s="1433">
        <v>64</v>
      </c>
      <c r="U1623" s="1433">
        <v>76</v>
      </c>
      <c r="V1623" s="1438">
        <v>52</v>
      </c>
    </row>
    <row r="1624" spans="1:22" ht="15" x14ac:dyDescent="0.25">
      <c r="A1624" s="1298" t="s">
        <v>709</v>
      </c>
      <c r="B1624" s="1290" t="s">
        <v>943</v>
      </c>
      <c r="C1624" s="1290" t="s">
        <v>36</v>
      </c>
      <c r="D1624" s="1433">
        <v>0</v>
      </c>
      <c r="E1624" s="1433">
        <v>0</v>
      </c>
      <c r="F1624" s="1433">
        <v>0</v>
      </c>
      <c r="G1624" s="1433">
        <v>0</v>
      </c>
      <c r="H1624" s="1433">
        <v>3</v>
      </c>
      <c r="I1624" s="1433">
        <v>6</v>
      </c>
      <c r="J1624" s="1433">
        <v>6</v>
      </c>
      <c r="K1624" s="1433">
        <v>6</v>
      </c>
      <c r="L1624" s="1433">
        <v>6</v>
      </c>
      <c r="M1624" s="1433">
        <v>5</v>
      </c>
      <c r="N1624" s="1433">
        <v>5</v>
      </c>
      <c r="O1624" s="1433">
        <v>4</v>
      </c>
      <c r="P1624" s="1433">
        <v>4</v>
      </c>
      <c r="Q1624" s="1433">
        <v>5</v>
      </c>
      <c r="R1624" s="1433">
        <v>5</v>
      </c>
      <c r="S1624" s="1433">
        <v>4</v>
      </c>
      <c r="T1624" s="1433">
        <v>6</v>
      </c>
      <c r="U1624" s="1433">
        <v>5</v>
      </c>
      <c r="V1624" s="1438">
        <v>4</v>
      </c>
    </row>
    <row r="1625" spans="1:22" ht="15" x14ac:dyDescent="0.25">
      <c r="A1625" s="1298" t="s">
        <v>709</v>
      </c>
      <c r="B1625" s="1290" t="s">
        <v>943</v>
      </c>
      <c r="C1625" s="1290" t="s">
        <v>37</v>
      </c>
      <c r="D1625" s="1433">
        <v>0</v>
      </c>
      <c r="E1625" s="1433">
        <v>0</v>
      </c>
      <c r="F1625" s="1433">
        <v>0</v>
      </c>
      <c r="G1625" s="1433">
        <v>0</v>
      </c>
      <c r="H1625" s="1433">
        <v>5</v>
      </c>
      <c r="I1625" s="1433">
        <v>7</v>
      </c>
      <c r="J1625" s="1433">
        <v>8</v>
      </c>
      <c r="K1625" s="1433">
        <v>10</v>
      </c>
      <c r="L1625" s="1433">
        <v>11</v>
      </c>
      <c r="M1625" s="1433">
        <v>9</v>
      </c>
      <c r="N1625" s="1433">
        <v>8</v>
      </c>
      <c r="O1625" s="1433">
        <v>9</v>
      </c>
      <c r="P1625" s="1433">
        <v>7</v>
      </c>
      <c r="Q1625" s="1433">
        <v>7</v>
      </c>
      <c r="R1625" s="1433">
        <v>8</v>
      </c>
      <c r="S1625" s="1433">
        <v>7</v>
      </c>
      <c r="T1625" s="1433">
        <v>7</v>
      </c>
      <c r="U1625" s="1433">
        <v>5</v>
      </c>
      <c r="V1625" s="1438">
        <v>6</v>
      </c>
    </row>
    <row r="1626" spans="1:22" ht="15" x14ac:dyDescent="0.25">
      <c r="A1626" s="1298" t="s">
        <v>709</v>
      </c>
      <c r="B1626" s="1290" t="s">
        <v>943</v>
      </c>
      <c r="C1626" s="1290" t="s">
        <v>38</v>
      </c>
      <c r="D1626" s="1433">
        <v>0</v>
      </c>
      <c r="E1626" s="1433">
        <v>0</v>
      </c>
      <c r="F1626" s="1433">
        <v>0</v>
      </c>
      <c r="G1626" s="1433">
        <v>0</v>
      </c>
      <c r="H1626" s="1433">
        <v>1</v>
      </c>
      <c r="I1626" s="1433">
        <v>1</v>
      </c>
      <c r="J1626" s="1433">
        <v>1</v>
      </c>
      <c r="K1626" s="1433">
        <v>1</v>
      </c>
      <c r="L1626" s="1433">
        <v>1</v>
      </c>
      <c r="M1626" s="1433">
        <v>1</v>
      </c>
      <c r="N1626" s="1433">
        <v>2</v>
      </c>
      <c r="O1626" s="1433">
        <v>2</v>
      </c>
      <c r="P1626" s="1433">
        <v>3</v>
      </c>
      <c r="Q1626" s="1433">
        <v>3</v>
      </c>
      <c r="R1626" s="1433">
        <v>5</v>
      </c>
      <c r="S1626" s="1433">
        <v>5</v>
      </c>
      <c r="T1626" s="1433">
        <v>5</v>
      </c>
      <c r="U1626" s="1433">
        <v>4</v>
      </c>
      <c r="V1626" s="1438">
        <v>4</v>
      </c>
    </row>
    <row r="1627" spans="1:22" ht="15" x14ac:dyDescent="0.25">
      <c r="A1627" s="1298" t="s">
        <v>709</v>
      </c>
      <c r="B1627" s="1290" t="s">
        <v>943</v>
      </c>
      <c r="C1627" s="1290" t="s">
        <v>39</v>
      </c>
      <c r="D1627" s="1433">
        <v>0</v>
      </c>
      <c r="E1627" s="1433">
        <v>0</v>
      </c>
      <c r="F1627" s="1433">
        <v>0</v>
      </c>
      <c r="G1627" s="1433">
        <v>0</v>
      </c>
      <c r="H1627" s="1433">
        <v>0</v>
      </c>
      <c r="I1627" s="1433">
        <v>0</v>
      </c>
      <c r="J1627" s="1433">
        <v>2</v>
      </c>
      <c r="K1627" s="1433">
        <v>2</v>
      </c>
      <c r="L1627" s="1433">
        <v>2</v>
      </c>
      <c r="M1627" s="1433">
        <v>2</v>
      </c>
      <c r="N1627" s="1433">
        <v>2</v>
      </c>
      <c r="O1627" s="1433">
        <v>2</v>
      </c>
      <c r="P1627" s="1433">
        <v>2</v>
      </c>
      <c r="Q1627" s="1433">
        <v>2</v>
      </c>
      <c r="R1627" s="1433">
        <v>3</v>
      </c>
      <c r="S1627" s="1433">
        <v>4</v>
      </c>
      <c r="T1627" s="1433">
        <v>4</v>
      </c>
      <c r="U1627" s="1433">
        <v>4</v>
      </c>
      <c r="V1627" s="1438">
        <v>4</v>
      </c>
    </row>
    <row r="1628" spans="1:22" ht="15" x14ac:dyDescent="0.25">
      <c r="A1628" s="1298" t="s">
        <v>709</v>
      </c>
      <c r="B1628" s="1290" t="s">
        <v>943</v>
      </c>
      <c r="C1628" s="1290" t="s">
        <v>40</v>
      </c>
      <c r="D1628" s="1433">
        <v>0</v>
      </c>
      <c r="E1628" s="1433">
        <v>0</v>
      </c>
      <c r="F1628" s="1433">
        <v>0</v>
      </c>
      <c r="G1628" s="1433">
        <v>0</v>
      </c>
      <c r="H1628" s="1433">
        <v>1</v>
      </c>
      <c r="I1628" s="1433">
        <v>1</v>
      </c>
      <c r="J1628" s="1433">
        <v>1</v>
      </c>
      <c r="K1628" s="1433">
        <v>1</v>
      </c>
      <c r="L1628" s="1433">
        <v>1</v>
      </c>
      <c r="M1628" s="1433">
        <v>1</v>
      </c>
      <c r="N1628" s="1433">
        <v>1</v>
      </c>
      <c r="O1628" s="1433">
        <v>1</v>
      </c>
      <c r="P1628" s="1433">
        <v>1</v>
      </c>
      <c r="Q1628" s="1433">
        <v>1</v>
      </c>
      <c r="R1628" s="1433">
        <v>1</v>
      </c>
      <c r="S1628" s="1433">
        <v>1</v>
      </c>
      <c r="T1628" s="1433">
        <v>1</v>
      </c>
      <c r="U1628" s="1433">
        <v>1</v>
      </c>
      <c r="V1628" s="1438">
        <v>1</v>
      </c>
    </row>
    <row r="1629" spans="1:22" ht="15" x14ac:dyDescent="0.25">
      <c r="A1629" s="1298" t="s">
        <v>709</v>
      </c>
      <c r="B1629" s="1290" t="s">
        <v>943</v>
      </c>
      <c r="C1629" s="1290" t="s">
        <v>59</v>
      </c>
      <c r="D1629" s="1433">
        <v>0</v>
      </c>
      <c r="E1629" s="1433">
        <v>0</v>
      </c>
      <c r="F1629" s="1433">
        <v>0</v>
      </c>
      <c r="G1629" s="1433">
        <v>0</v>
      </c>
      <c r="H1629" s="1433">
        <v>96</v>
      </c>
      <c r="I1629" s="1433">
        <v>118</v>
      </c>
      <c r="J1629" s="1433">
        <v>135</v>
      </c>
      <c r="K1629" s="1433">
        <v>157</v>
      </c>
      <c r="L1629" s="1433">
        <v>178</v>
      </c>
      <c r="M1629" s="1433">
        <v>189</v>
      </c>
      <c r="N1629" s="1433">
        <v>196</v>
      </c>
      <c r="O1629" s="1433">
        <v>226</v>
      </c>
      <c r="P1629" s="1433">
        <v>254</v>
      </c>
      <c r="Q1629" s="1433">
        <v>248</v>
      </c>
      <c r="R1629" s="1433">
        <v>268</v>
      </c>
      <c r="S1629" s="1433">
        <v>285</v>
      </c>
      <c r="T1629" s="1433">
        <v>296</v>
      </c>
      <c r="U1629" s="1433">
        <v>299</v>
      </c>
      <c r="V1629" s="1438">
        <v>300</v>
      </c>
    </row>
    <row r="1630" spans="1:22" ht="15" x14ac:dyDescent="0.25">
      <c r="A1630" s="1298" t="s">
        <v>709</v>
      </c>
      <c r="B1630" s="1290" t="s">
        <v>943</v>
      </c>
      <c r="C1630" s="1290" t="s">
        <v>754</v>
      </c>
      <c r="D1630" s="1433">
        <v>0</v>
      </c>
      <c r="E1630" s="1433">
        <v>0</v>
      </c>
      <c r="F1630" s="1433">
        <v>0</v>
      </c>
      <c r="G1630" s="1433">
        <v>0</v>
      </c>
      <c r="H1630" s="1433">
        <v>70</v>
      </c>
      <c r="I1630" s="1433">
        <v>75</v>
      </c>
      <c r="J1630" s="1433">
        <v>90</v>
      </c>
      <c r="K1630" s="1433">
        <v>106</v>
      </c>
      <c r="L1630" s="1433">
        <v>117</v>
      </c>
      <c r="M1630" s="1433">
        <v>106</v>
      </c>
      <c r="N1630" s="1433">
        <v>101</v>
      </c>
      <c r="O1630" s="1433">
        <v>111</v>
      </c>
      <c r="P1630" s="1433">
        <v>120</v>
      </c>
      <c r="Q1630" s="1433">
        <v>103</v>
      </c>
      <c r="R1630" s="1433">
        <v>103</v>
      </c>
      <c r="S1630" s="1433">
        <v>86</v>
      </c>
      <c r="T1630" s="1433">
        <v>87</v>
      </c>
      <c r="U1630" s="1433">
        <v>95</v>
      </c>
      <c r="V1630" s="1438">
        <v>71</v>
      </c>
    </row>
    <row r="1631" spans="1:22" ht="15" x14ac:dyDescent="0.25">
      <c r="A1631" s="1298" t="s">
        <v>709</v>
      </c>
      <c r="B1631" s="1290" t="s">
        <v>944</v>
      </c>
      <c r="C1631" s="1290" t="s">
        <v>49</v>
      </c>
      <c r="D1631" s="1433">
        <v>0</v>
      </c>
      <c r="E1631" s="1433">
        <v>31</v>
      </c>
      <c r="F1631" s="1433">
        <v>34</v>
      </c>
      <c r="G1631" s="1433">
        <v>70</v>
      </c>
      <c r="H1631" s="1433">
        <v>88</v>
      </c>
      <c r="I1631" s="1433">
        <v>49</v>
      </c>
      <c r="J1631" s="1433">
        <v>68</v>
      </c>
      <c r="K1631" s="1433">
        <v>67</v>
      </c>
      <c r="L1631" s="1433">
        <v>75</v>
      </c>
      <c r="M1631" s="1433">
        <v>64</v>
      </c>
      <c r="N1631" s="1433">
        <v>68</v>
      </c>
      <c r="O1631" s="1433">
        <v>70</v>
      </c>
      <c r="P1631" s="1433">
        <v>72</v>
      </c>
      <c r="Q1631" s="1433">
        <v>83</v>
      </c>
      <c r="R1631" s="1433">
        <v>95</v>
      </c>
      <c r="S1631" s="1433">
        <v>115</v>
      </c>
      <c r="T1631" s="1433">
        <v>113</v>
      </c>
      <c r="U1631" s="1433">
        <v>108</v>
      </c>
      <c r="V1631" s="1438">
        <v>97</v>
      </c>
    </row>
    <row r="1632" spans="1:22" ht="15" x14ac:dyDescent="0.25">
      <c r="A1632" s="1298" t="s">
        <v>709</v>
      </c>
      <c r="B1632" s="1290" t="s">
        <v>944</v>
      </c>
      <c r="C1632" s="1290" t="s">
        <v>35</v>
      </c>
      <c r="D1632" s="1433">
        <v>93</v>
      </c>
      <c r="E1632" s="1433">
        <v>64</v>
      </c>
      <c r="F1632" s="1433">
        <v>75</v>
      </c>
      <c r="G1632" s="1433">
        <v>110</v>
      </c>
      <c r="H1632" s="1433">
        <v>96</v>
      </c>
      <c r="I1632" s="1433">
        <v>63</v>
      </c>
      <c r="J1632" s="1433">
        <v>50</v>
      </c>
      <c r="K1632" s="1433">
        <v>57</v>
      </c>
      <c r="L1632" s="1433">
        <v>58</v>
      </c>
      <c r="M1632" s="1433">
        <v>57</v>
      </c>
      <c r="N1632" s="1433">
        <v>56</v>
      </c>
      <c r="O1632" s="1433">
        <v>64</v>
      </c>
      <c r="P1632" s="1433">
        <v>69</v>
      </c>
      <c r="Q1632" s="1433">
        <v>65</v>
      </c>
      <c r="R1632" s="1433">
        <v>57</v>
      </c>
      <c r="S1632" s="1433">
        <v>45</v>
      </c>
      <c r="T1632" s="1433">
        <v>53</v>
      </c>
      <c r="U1632" s="1433">
        <v>67</v>
      </c>
      <c r="V1632" s="1438">
        <v>64</v>
      </c>
    </row>
    <row r="1633" spans="1:22" ht="15" x14ac:dyDescent="0.25">
      <c r="A1633" s="1298" t="s">
        <v>709</v>
      </c>
      <c r="B1633" s="1290" t="s">
        <v>944</v>
      </c>
      <c r="C1633" s="1290" t="s">
        <v>36</v>
      </c>
      <c r="D1633" s="1433">
        <v>3</v>
      </c>
      <c r="E1633" s="1433">
        <v>3</v>
      </c>
      <c r="F1633" s="1433">
        <v>4</v>
      </c>
      <c r="G1633" s="1433">
        <v>12</v>
      </c>
      <c r="H1633" s="1433">
        <v>12</v>
      </c>
      <c r="I1633" s="1433">
        <v>8</v>
      </c>
      <c r="J1633" s="1433">
        <v>12</v>
      </c>
      <c r="K1633" s="1433">
        <v>9</v>
      </c>
      <c r="L1633" s="1433">
        <v>8</v>
      </c>
      <c r="M1633" s="1433">
        <v>5</v>
      </c>
      <c r="N1633" s="1433">
        <v>6</v>
      </c>
      <c r="O1633" s="1433">
        <v>3</v>
      </c>
      <c r="P1633" s="1433">
        <v>3</v>
      </c>
      <c r="Q1633" s="1433">
        <v>3</v>
      </c>
      <c r="R1633" s="1433">
        <v>3</v>
      </c>
      <c r="S1633" s="1433">
        <v>2</v>
      </c>
      <c r="T1633" s="1433">
        <v>3</v>
      </c>
      <c r="U1633" s="1433">
        <v>6</v>
      </c>
      <c r="V1633" s="1438">
        <v>5</v>
      </c>
    </row>
    <row r="1634" spans="1:22" ht="15" x14ac:dyDescent="0.25">
      <c r="A1634" s="1298" t="s">
        <v>709</v>
      </c>
      <c r="B1634" s="1290" t="s">
        <v>944</v>
      </c>
      <c r="C1634" s="1290" t="s">
        <v>37</v>
      </c>
      <c r="D1634" s="1433">
        <v>19</v>
      </c>
      <c r="E1634" s="1433">
        <v>19</v>
      </c>
      <c r="F1634" s="1433">
        <v>16</v>
      </c>
      <c r="G1634" s="1433">
        <v>22</v>
      </c>
      <c r="H1634" s="1433">
        <v>23</v>
      </c>
      <c r="I1634" s="1433">
        <v>14</v>
      </c>
      <c r="J1634" s="1433">
        <v>14</v>
      </c>
      <c r="K1634" s="1433">
        <v>12</v>
      </c>
      <c r="L1634" s="1433">
        <v>13</v>
      </c>
      <c r="M1634" s="1433">
        <v>7</v>
      </c>
      <c r="N1634" s="1433">
        <v>6</v>
      </c>
      <c r="O1634" s="1433">
        <v>7</v>
      </c>
      <c r="P1634" s="1433">
        <v>8</v>
      </c>
      <c r="Q1634" s="1433">
        <v>10</v>
      </c>
      <c r="R1634" s="1433">
        <v>10</v>
      </c>
      <c r="S1634" s="1433">
        <v>8</v>
      </c>
      <c r="T1634" s="1433">
        <v>10</v>
      </c>
      <c r="U1634" s="1433">
        <v>11</v>
      </c>
      <c r="V1634" s="1438">
        <v>10</v>
      </c>
    </row>
    <row r="1635" spans="1:22" ht="15" x14ac:dyDescent="0.25">
      <c r="A1635" s="1298" t="s">
        <v>709</v>
      </c>
      <c r="B1635" s="1290" t="s">
        <v>944</v>
      </c>
      <c r="C1635" s="1290" t="s">
        <v>38</v>
      </c>
      <c r="D1635" s="1433">
        <v>8</v>
      </c>
      <c r="E1635" s="1433">
        <v>8</v>
      </c>
      <c r="F1635" s="1433">
        <v>7</v>
      </c>
      <c r="G1635" s="1433">
        <v>11</v>
      </c>
      <c r="H1635" s="1433">
        <v>9</v>
      </c>
      <c r="I1635" s="1433">
        <v>6</v>
      </c>
      <c r="J1635" s="1433">
        <v>2</v>
      </c>
      <c r="K1635" s="1433">
        <v>2</v>
      </c>
      <c r="L1635" s="1433">
        <v>2</v>
      </c>
      <c r="M1635" s="1433">
        <v>2</v>
      </c>
      <c r="N1635" s="1433">
        <v>2</v>
      </c>
      <c r="O1635" s="1433">
        <v>2</v>
      </c>
      <c r="P1635" s="1433">
        <v>2</v>
      </c>
      <c r="Q1635" s="1433">
        <v>2</v>
      </c>
      <c r="R1635" s="1433">
        <v>2</v>
      </c>
      <c r="S1635" s="1433">
        <v>1</v>
      </c>
      <c r="T1635" s="1433">
        <v>2</v>
      </c>
      <c r="U1635" s="1433">
        <v>2</v>
      </c>
      <c r="V1635" s="1438">
        <v>2</v>
      </c>
    </row>
    <row r="1636" spans="1:22" ht="15" x14ac:dyDescent="0.25">
      <c r="A1636" s="1298" t="s">
        <v>709</v>
      </c>
      <c r="B1636" s="1290" t="s">
        <v>944</v>
      </c>
      <c r="C1636" s="1290" t="s">
        <v>39</v>
      </c>
      <c r="D1636" s="1433">
        <v>1</v>
      </c>
      <c r="E1636" s="1433">
        <v>1</v>
      </c>
      <c r="F1636" s="1433">
        <v>1</v>
      </c>
      <c r="G1636" s="1433">
        <v>2</v>
      </c>
      <c r="H1636" s="1433">
        <v>3</v>
      </c>
      <c r="I1636" s="1433">
        <v>3</v>
      </c>
      <c r="J1636" s="1433">
        <v>2</v>
      </c>
      <c r="K1636" s="1433">
        <v>2</v>
      </c>
      <c r="L1636" s="1433">
        <v>2</v>
      </c>
      <c r="M1636" s="1433">
        <v>2</v>
      </c>
      <c r="N1636" s="1433">
        <v>2</v>
      </c>
      <c r="O1636" s="1433">
        <v>2</v>
      </c>
      <c r="P1636" s="1433">
        <v>2</v>
      </c>
      <c r="Q1636" s="1433">
        <v>2</v>
      </c>
      <c r="R1636" s="1433">
        <v>2</v>
      </c>
      <c r="S1636" s="1433">
        <v>2</v>
      </c>
      <c r="T1636" s="1433">
        <v>3</v>
      </c>
      <c r="U1636" s="1433">
        <v>2</v>
      </c>
      <c r="V1636" s="1438">
        <v>2</v>
      </c>
    </row>
    <row r="1637" spans="1:22" ht="15" x14ac:dyDescent="0.25">
      <c r="A1637" s="1298" t="s">
        <v>709</v>
      </c>
      <c r="B1637" s="1290" t="s">
        <v>944</v>
      </c>
      <c r="C1637" s="1290" t="s">
        <v>40</v>
      </c>
      <c r="D1637" s="1433">
        <v>1</v>
      </c>
      <c r="E1637" s="1433">
        <v>1</v>
      </c>
      <c r="F1637" s="1433">
        <v>1</v>
      </c>
      <c r="G1637" s="1433">
        <v>1</v>
      </c>
      <c r="H1637" s="1433">
        <v>1</v>
      </c>
      <c r="I1637" s="1433">
        <v>1</v>
      </c>
      <c r="J1637" s="1433">
        <v>1</v>
      </c>
      <c r="K1637" s="1433">
        <v>1</v>
      </c>
      <c r="L1637" s="1433">
        <v>1</v>
      </c>
      <c r="M1637" s="1433">
        <v>1</v>
      </c>
      <c r="N1637" s="1433">
        <v>1</v>
      </c>
      <c r="O1637" s="1433">
        <v>1</v>
      </c>
      <c r="P1637" s="1433">
        <v>1</v>
      </c>
      <c r="Q1637" s="1433">
        <v>1</v>
      </c>
      <c r="R1637" s="1433">
        <v>1</v>
      </c>
      <c r="S1637" s="1433">
        <v>1</v>
      </c>
      <c r="T1637" s="1433">
        <v>1</v>
      </c>
      <c r="U1637" s="1433">
        <v>1</v>
      </c>
      <c r="V1637" s="1438">
        <v>1</v>
      </c>
    </row>
    <row r="1638" spans="1:22" ht="15" x14ac:dyDescent="0.25">
      <c r="A1638" s="1298" t="s">
        <v>709</v>
      </c>
      <c r="B1638" s="1290" t="s">
        <v>944</v>
      </c>
      <c r="C1638" s="1290" t="s">
        <v>59</v>
      </c>
      <c r="D1638" s="1433">
        <v>125</v>
      </c>
      <c r="E1638" s="1433">
        <v>127</v>
      </c>
      <c r="F1638" s="1433">
        <v>138</v>
      </c>
      <c r="G1638" s="1433">
        <v>228</v>
      </c>
      <c r="H1638" s="1433">
        <v>232</v>
      </c>
      <c r="I1638" s="1433">
        <v>144</v>
      </c>
      <c r="J1638" s="1433">
        <v>149</v>
      </c>
      <c r="K1638" s="1433">
        <v>150</v>
      </c>
      <c r="L1638" s="1433">
        <v>159</v>
      </c>
      <c r="M1638" s="1433">
        <v>138</v>
      </c>
      <c r="N1638" s="1433">
        <v>141</v>
      </c>
      <c r="O1638" s="1433">
        <v>149</v>
      </c>
      <c r="P1638" s="1433">
        <v>157</v>
      </c>
      <c r="Q1638" s="1433">
        <v>166</v>
      </c>
      <c r="R1638" s="1433">
        <v>170</v>
      </c>
      <c r="S1638" s="1433">
        <v>174</v>
      </c>
      <c r="T1638" s="1433">
        <v>185</v>
      </c>
      <c r="U1638" s="1433">
        <v>197</v>
      </c>
      <c r="V1638" s="1438">
        <v>181</v>
      </c>
    </row>
    <row r="1639" spans="1:22" ht="15" x14ac:dyDescent="0.25">
      <c r="A1639" s="1298" t="s">
        <v>709</v>
      </c>
      <c r="B1639" s="1290" t="s">
        <v>944</v>
      </c>
      <c r="C1639" s="1290" t="s">
        <v>754</v>
      </c>
      <c r="D1639" s="1433">
        <v>125</v>
      </c>
      <c r="E1639" s="1433">
        <v>96</v>
      </c>
      <c r="F1639" s="1433">
        <v>104</v>
      </c>
      <c r="G1639" s="1433">
        <v>158</v>
      </c>
      <c r="H1639" s="1433">
        <v>144</v>
      </c>
      <c r="I1639" s="1433">
        <v>95</v>
      </c>
      <c r="J1639" s="1433">
        <v>81</v>
      </c>
      <c r="K1639" s="1433">
        <v>83</v>
      </c>
      <c r="L1639" s="1433">
        <v>84</v>
      </c>
      <c r="M1639" s="1433">
        <v>74</v>
      </c>
      <c r="N1639" s="1433">
        <v>73</v>
      </c>
      <c r="O1639" s="1433">
        <v>79</v>
      </c>
      <c r="P1639" s="1433">
        <v>85</v>
      </c>
      <c r="Q1639" s="1433">
        <v>83</v>
      </c>
      <c r="R1639" s="1433">
        <v>75</v>
      </c>
      <c r="S1639" s="1433">
        <v>59</v>
      </c>
      <c r="T1639" s="1433">
        <v>72</v>
      </c>
      <c r="U1639" s="1433">
        <v>89</v>
      </c>
      <c r="V1639" s="1438">
        <v>84</v>
      </c>
    </row>
    <row r="1640" spans="1:22" ht="15" x14ac:dyDescent="0.25">
      <c r="A1640" s="1298" t="s">
        <v>709</v>
      </c>
      <c r="B1640" s="1290" t="s">
        <v>945</v>
      </c>
      <c r="C1640" s="1290" t="s">
        <v>49</v>
      </c>
      <c r="D1640" s="1433">
        <v>0</v>
      </c>
      <c r="E1640" s="1433">
        <v>2</v>
      </c>
      <c r="F1640" s="1433">
        <v>12</v>
      </c>
      <c r="G1640" s="1433">
        <v>16</v>
      </c>
      <c r="H1640" s="1433">
        <v>25</v>
      </c>
      <c r="I1640" s="1433">
        <v>40</v>
      </c>
      <c r="J1640" s="1433">
        <v>65</v>
      </c>
      <c r="K1640" s="1433">
        <v>110</v>
      </c>
      <c r="L1640" s="1433">
        <v>114</v>
      </c>
      <c r="M1640" s="1433">
        <v>128</v>
      </c>
      <c r="N1640" s="1433">
        <v>143</v>
      </c>
      <c r="O1640" s="1433">
        <v>164</v>
      </c>
      <c r="P1640" s="1433">
        <v>167</v>
      </c>
      <c r="Q1640" s="1433">
        <v>178</v>
      </c>
      <c r="R1640" s="1433">
        <v>196</v>
      </c>
      <c r="S1640" s="1433">
        <v>216</v>
      </c>
      <c r="T1640" s="1433">
        <v>206</v>
      </c>
      <c r="U1640" s="1433">
        <v>211</v>
      </c>
      <c r="V1640" s="1438">
        <v>219</v>
      </c>
    </row>
    <row r="1641" spans="1:22" ht="15" x14ac:dyDescent="0.25">
      <c r="A1641" s="1298" t="s">
        <v>709</v>
      </c>
      <c r="B1641" s="1290" t="s">
        <v>945</v>
      </c>
      <c r="C1641" s="1290" t="s">
        <v>35</v>
      </c>
      <c r="D1641" s="1433">
        <v>68</v>
      </c>
      <c r="E1641" s="1433">
        <v>78</v>
      </c>
      <c r="F1641" s="1433">
        <v>78</v>
      </c>
      <c r="G1641" s="1433">
        <v>77</v>
      </c>
      <c r="H1641" s="1433">
        <v>77</v>
      </c>
      <c r="I1641" s="1433">
        <v>74</v>
      </c>
      <c r="J1641" s="1433">
        <v>66</v>
      </c>
      <c r="K1641" s="1433">
        <v>86</v>
      </c>
      <c r="L1641" s="1433">
        <v>73</v>
      </c>
      <c r="M1641" s="1433">
        <v>73</v>
      </c>
      <c r="N1641" s="1433">
        <v>73</v>
      </c>
      <c r="O1641" s="1433">
        <v>85</v>
      </c>
      <c r="P1641" s="1433">
        <v>84</v>
      </c>
      <c r="Q1641" s="1433">
        <v>69</v>
      </c>
      <c r="R1641" s="1433">
        <v>62</v>
      </c>
      <c r="S1641" s="1433">
        <v>57</v>
      </c>
      <c r="T1641" s="1433">
        <v>63</v>
      </c>
      <c r="U1641" s="1433">
        <v>67</v>
      </c>
      <c r="V1641" s="1438">
        <v>59</v>
      </c>
    </row>
    <row r="1642" spans="1:22" ht="15" x14ac:dyDescent="0.25">
      <c r="A1642" s="1298" t="s">
        <v>709</v>
      </c>
      <c r="B1642" s="1290" t="s">
        <v>945</v>
      </c>
      <c r="C1642" s="1290" t="s">
        <v>36</v>
      </c>
      <c r="D1642" s="1433">
        <v>1</v>
      </c>
      <c r="E1642" s="1433">
        <v>2</v>
      </c>
      <c r="F1642" s="1433">
        <v>7</v>
      </c>
      <c r="G1642" s="1433">
        <v>8</v>
      </c>
      <c r="H1642" s="1433">
        <v>9</v>
      </c>
      <c r="I1642" s="1433">
        <v>10</v>
      </c>
      <c r="J1642" s="1433">
        <v>9</v>
      </c>
      <c r="K1642" s="1433">
        <v>10</v>
      </c>
      <c r="L1642" s="1433">
        <v>10</v>
      </c>
      <c r="M1642" s="1433">
        <v>2</v>
      </c>
      <c r="N1642" s="1433">
        <v>3</v>
      </c>
      <c r="O1642" s="1433">
        <v>3</v>
      </c>
      <c r="P1642" s="1433">
        <v>3</v>
      </c>
      <c r="Q1642" s="1433">
        <v>3</v>
      </c>
      <c r="R1642" s="1433">
        <v>3</v>
      </c>
      <c r="S1642" s="1433">
        <v>3</v>
      </c>
      <c r="T1642" s="1433">
        <v>2</v>
      </c>
      <c r="U1642" s="1433">
        <v>3</v>
      </c>
      <c r="V1642" s="1438">
        <v>4</v>
      </c>
    </row>
    <row r="1643" spans="1:22" ht="15" x14ac:dyDescent="0.25">
      <c r="A1643" s="1298" t="s">
        <v>709</v>
      </c>
      <c r="B1643" s="1290" t="s">
        <v>945</v>
      </c>
      <c r="C1643" s="1290" t="s">
        <v>37</v>
      </c>
      <c r="D1643" s="1433">
        <v>9</v>
      </c>
      <c r="E1643" s="1433">
        <v>9</v>
      </c>
      <c r="F1643" s="1433">
        <v>10</v>
      </c>
      <c r="G1643" s="1433">
        <v>9</v>
      </c>
      <c r="H1643" s="1433">
        <v>9</v>
      </c>
      <c r="I1643" s="1433">
        <v>11</v>
      </c>
      <c r="J1643" s="1433">
        <v>12</v>
      </c>
      <c r="K1643" s="1433">
        <v>20</v>
      </c>
      <c r="L1643" s="1433">
        <v>21</v>
      </c>
      <c r="M1643" s="1433">
        <v>14</v>
      </c>
      <c r="N1643" s="1433">
        <v>14</v>
      </c>
      <c r="O1643" s="1433">
        <v>12</v>
      </c>
      <c r="P1643" s="1433">
        <v>9</v>
      </c>
      <c r="Q1643" s="1433">
        <v>9</v>
      </c>
      <c r="R1643" s="1433">
        <v>12</v>
      </c>
      <c r="S1643" s="1433">
        <v>8</v>
      </c>
      <c r="T1643" s="1433">
        <v>8</v>
      </c>
      <c r="U1643" s="1433">
        <v>8</v>
      </c>
      <c r="V1643" s="1438">
        <v>11</v>
      </c>
    </row>
    <row r="1644" spans="1:22" ht="15" x14ac:dyDescent="0.25">
      <c r="A1644" s="1298" t="s">
        <v>709</v>
      </c>
      <c r="B1644" s="1290" t="s">
        <v>945</v>
      </c>
      <c r="C1644" s="1290" t="s">
        <v>38</v>
      </c>
      <c r="D1644" s="1433">
        <v>3</v>
      </c>
      <c r="E1644" s="1433">
        <v>4</v>
      </c>
      <c r="F1644" s="1433">
        <v>4</v>
      </c>
      <c r="G1644" s="1433">
        <v>4</v>
      </c>
      <c r="H1644" s="1433">
        <v>4</v>
      </c>
      <c r="I1644" s="1433">
        <v>4</v>
      </c>
      <c r="J1644" s="1433">
        <v>4</v>
      </c>
      <c r="K1644" s="1433">
        <v>6</v>
      </c>
      <c r="L1644" s="1433">
        <v>6</v>
      </c>
      <c r="M1644" s="1433">
        <v>6</v>
      </c>
      <c r="N1644" s="1433">
        <v>7</v>
      </c>
      <c r="O1644" s="1433">
        <v>7</v>
      </c>
      <c r="P1644" s="1433">
        <v>7</v>
      </c>
      <c r="Q1644" s="1433">
        <v>7</v>
      </c>
      <c r="R1644" s="1433">
        <v>7</v>
      </c>
      <c r="S1644" s="1433">
        <v>8</v>
      </c>
      <c r="T1644" s="1433">
        <v>7</v>
      </c>
      <c r="U1644" s="1433">
        <v>6</v>
      </c>
      <c r="V1644" s="1438">
        <v>4</v>
      </c>
    </row>
    <row r="1645" spans="1:22" ht="15" x14ac:dyDescent="0.25">
      <c r="A1645" s="1298" t="s">
        <v>709</v>
      </c>
      <c r="B1645" s="1290" t="s">
        <v>945</v>
      </c>
      <c r="C1645" s="1290" t="s">
        <v>39</v>
      </c>
      <c r="D1645" s="1433">
        <v>1</v>
      </c>
      <c r="E1645" s="1433">
        <v>1</v>
      </c>
      <c r="F1645" s="1433">
        <v>1</v>
      </c>
      <c r="G1645" s="1433">
        <v>1</v>
      </c>
      <c r="H1645" s="1433">
        <v>1</v>
      </c>
      <c r="I1645" s="1433">
        <v>1</v>
      </c>
      <c r="J1645" s="1433">
        <v>1</v>
      </c>
      <c r="K1645" s="1433">
        <v>1</v>
      </c>
      <c r="L1645" s="1433">
        <v>1</v>
      </c>
      <c r="M1645" s="1433">
        <v>1</v>
      </c>
      <c r="N1645" s="1433">
        <v>2</v>
      </c>
      <c r="O1645" s="1433">
        <v>3</v>
      </c>
      <c r="P1645" s="1433">
        <v>3</v>
      </c>
      <c r="Q1645" s="1433">
        <v>2</v>
      </c>
      <c r="R1645" s="1433">
        <v>3</v>
      </c>
      <c r="S1645" s="1433">
        <v>3</v>
      </c>
      <c r="T1645" s="1433">
        <v>2</v>
      </c>
      <c r="U1645" s="1433">
        <v>2</v>
      </c>
      <c r="V1645" s="1438">
        <v>1</v>
      </c>
    </row>
    <row r="1646" spans="1:22" ht="15" x14ac:dyDescent="0.25">
      <c r="A1646" s="1298" t="s">
        <v>709</v>
      </c>
      <c r="B1646" s="1290" t="s">
        <v>945</v>
      </c>
      <c r="C1646" s="1290" t="s">
        <v>40</v>
      </c>
      <c r="D1646" s="1433">
        <v>2</v>
      </c>
      <c r="E1646" s="1433">
        <v>2</v>
      </c>
      <c r="F1646" s="1433">
        <v>2</v>
      </c>
      <c r="G1646" s="1433">
        <v>2</v>
      </c>
      <c r="H1646" s="1433">
        <v>2</v>
      </c>
      <c r="I1646" s="1433">
        <v>2</v>
      </c>
      <c r="J1646" s="1433">
        <v>1</v>
      </c>
      <c r="K1646" s="1433">
        <v>1</v>
      </c>
      <c r="L1646" s="1433">
        <v>1</v>
      </c>
      <c r="M1646" s="1433">
        <v>1</v>
      </c>
      <c r="N1646" s="1433">
        <v>1</v>
      </c>
      <c r="O1646" s="1433">
        <v>1</v>
      </c>
      <c r="P1646" s="1433">
        <v>1</v>
      </c>
      <c r="Q1646" s="1433">
        <v>1</v>
      </c>
      <c r="R1646" s="1433">
        <v>1</v>
      </c>
      <c r="S1646" s="1433">
        <v>1</v>
      </c>
      <c r="T1646" s="1433">
        <v>1</v>
      </c>
      <c r="U1646" s="1433">
        <v>1</v>
      </c>
      <c r="V1646" s="1438">
        <v>1</v>
      </c>
    </row>
    <row r="1647" spans="1:22" ht="15" x14ac:dyDescent="0.25">
      <c r="A1647" s="1298" t="s">
        <v>709</v>
      </c>
      <c r="B1647" s="1290" t="s">
        <v>945</v>
      </c>
      <c r="C1647" s="1290" t="s">
        <v>59</v>
      </c>
      <c r="D1647" s="1433">
        <v>84</v>
      </c>
      <c r="E1647" s="1433">
        <v>98</v>
      </c>
      <c r="F1647" s="1433">
        <v>114</v>
      </c>
      <c r="G1647" s="1433">
        <v>117</v>
      </c>
      <c r="H1647" s="1433">
        <v>127</v>
      </c>
      <c r="I1647" s="1433">
        <v>142</v>
      </c>
      <c r="J1647" s="1433">
        <v>158</v>
      </c>
      <c r="K1647" s="1433">
        <v>234</v>
      </c>
      <c r="L1647" s="1433">
        <v>226</v>
      </c>
      <c r="M1647" s="1433">
        <v>225</v>
      </c>
      <c r="N1647" s="1433">
        <v>243</v>
      </c>
      <c r="O1647" s="1433">
        <v>275</v>
      </c>
      <c r="P1647" s="1433">
        <v>274</v>
      </c>
      <c r="Q1647" s="1433">
        <v>269</v>
      </c>
      <c r="R1647" s="1433">
        <v>284</v>
      </c>
      <c r="S1647" s="1433">
        <v>296</v>
      </c>
      <c r="T1647" s="1433">
        <v>289</v>
      </c>
      <c r="U1647" s="1433">
        <v>298</v>
      </c>
      <c r="V1647" s="1438">
        <v>299</v>
      </c>
    </row>
    <row r="1648" spans="1:22" ht="15" x14ac:dyDescent="0.25">
      <c r="A1648" s="1298" t="s">
        <v>709</v>
      </c>
      <c r="B1648" s="1290" t="s">
        <v>945</v>
      </c>
      <c r="C1648" s="1290" t="s">
        <v>754</v>
      </c>
      <c r="D1648" s="1433">
        <v>84</v>
      </c>
      <c r="E1648" s="1433">
        <v>96</v>
      </c>
      <c r="F1648" s="1433">
        <v>102</v>
      </c>
      <c r="G1648" s="1433">
        <v>101</v>
      </c>
      <c r="H1648" s="1433">
        <v>102</v>
      </c>
      <c r="I1648" s="1433">
        <v>102</v>
      </c>
      <c r="J1648" s="1433">
        <v>93</v>
      </c>
      <c r="K1648" s="1433">
        <v>124</v>
      </c>
      <c r="L1648" s="1433">
        <v>112</v>
      </c>
      <c r="M1648" s="1433">
        <v>97</v>
      </c>
      <c r="N1648" s="1433">
        <v>100</v>
      </c>
      <c r="O1648" s="1433">
        <v>111</v>
      </c>
      <c r="P1648" s="1433">
        <v>107</v>
      </c>
      <c r="Q1648" s="1433">
        <v>91</v>
      </c>
      <c r="R1648" s="1433">
        <v>88</v>
      </c>
      <c r="S1648" s="1433">
        <v>80</v>
      </c>
      <c r="T1648" s="1433">
        <v>83</v>
      </c>
      <c r="U1648" s="1433">
        <v>87</v>
      </c>
      <c r="V1648" s="1438">
        <v>80</v>
      </c>
    </row>
    <row r="1649" spans="1:22" ht="15" x14ac:dyDescent="0.25">
      <c r="A1649" s="1298" t="s">
        <v>709</v>
      </c>
      <c r="B1649" s="1290" t="s">
        <v>946</v>
      </c>
      <c r="C1649" s="1290" t="s">
        <v>49</v>
      </c>
      <c r="D1649" s="1433">
        <v>0</v>
      </c>
      <c r="E1649" s="1433">
        <v>2</v>
      </c>
      <c r="F1649" s="1433">
        <v>3</v>
      </c>
      <c r="G1649" s="1433">
        <v>9</v>
      </c>
      <c r="H1649" s="1433">
        <v>9</v>
      </c>
      <c r="I1649" s="1433">
        <v>47</v>
      </c>
      <c r="J1649" s="1433">
        <v>64</v>
      </c>
      <c r="K1649" s="1433">
        <v>66</v>
      </c>
      <c r="L1649" s="1433">
        <v>93</v>
      </c>
      <c r="M1649" s="1433">
        <v>156</v>
      </c>
      <c r="N1649" s="1433">
        <v>172</v>
      </c>
      <c r="O1649" s="1433">
        <v>193</v>
      </c>
      <c r="P1649" s="1433">
        <v>201</v>
      </c>
      <c r="Q1649" s="1433">
        <v>202</v>
      </c>
      <c r="R1649" s="1433">
        <v>266</v>
      </c>
      <c r="S1649" s="1433">
        <v>303</v>
      </c>
      <c r="T1649" s="1433">
        <v>294</v>
      </c>
      <c r="U1649" s="1433">
        <v>262</v>
      </c>
      <c r="V1649" s="1438">
        <v>268</v>
      </c>
    </row>
    <row r="1650" spans="1:22" ht="15" x14ac:dyDescent="0.25">
      <c r="A1650" s="1298" t="s">
        <v>709</v>
      </c>
      <c r="B1650" s="1290" t="s">
        <v>946</v>
      </c>
      <c r="C1650" s="1290" t="s">
        <v>35</v>
      </c>
      <c r="D1650" s="1433">
        <v>72</v>
      </c>
      <c r="E1650" s="1433">
        <v>121</v>
      </c>
      <c r="F1650" s="1433">
        <v>109</v>
      </c>
      <c r="G1650" s="1433">
        <v>105</v>
      </c>
      <c r="H1650" s="1433">
        <v>129</v>
      </c>
      <c r="I1650" s="1433">
        <v>151</v>
      </c>
      <c r="J1650" s="1433">
        <v>165</v>
      </c>
      <c r="K1650" s="1433">
        <v>193</v>
      </c>
      <c r="L1650" s="1433">
        <v>164</v>
      </c>
      <c r="M1650" s="1433">
        <v>99</v>
      </c>
      <c r="N1650" s="1433">
        <v>125</v>
      </c>
      <c r="O1650" s="1433">
        <v>142</v>
      </c>
      <c r="P1650" s="1433">
        <v>134</v>
      </c>
      <c r="Q1650" s="1433">
        <v>134</v>
      </c>
      <c r="R1650" s="1433">
        <v>77</v>
      </c>
      <c r="S1650" s="1433">
        <v>32</v>
      </c>
      <c r="T1650" s="1433">
        <v>31</v>
      </c>
      <c r="U1650" s="1433">
        <v>33</v>
      </c>
      <c r="V1650" s="1438">
        <v>15</v>
      </c>
    </row>
    <row r="1651" spans="1:22" ht="15" x14ac:dyDescent="0.25">
      <c r="A1651" s="1298" t="s">
        <v>709</v>
      </c>
      <c r="B1651" s="1290" t="s">
        <v>946</v>
      </c>
      <c r="C1651" s="1290" t="s">
        <v>36</v>
      </c>
      <c r="D1651" s="1433">
        <v>0</v>
      </c>
      <c r="E1651" s="1433">
        <v>11</v>
      </c>
      <c r="F1651" s="1433">
        <v>7</v>
      </c>
      <c r="G1651" s="1433">
        <v>7</v>
      </c>
      <c r="H1651" s="1433">
        <v>10</v>
      </c>
      <c r="I1651" s="1433">
        <v>10</v>
      </c>
      <c r="J1651" s="1433">
        <v>10</v>
      </c>
      <c r="K1651" s="1433">
        <v>10</v>
      </c>
      <c r="L1651" s="1433">
        <v>18</v>
      </c>
      <c r="M1651" s="1433">
        <v>18</v>
      </c>
      <c r="N1651" s="1433">
        <v>12</v>
      </c>
      <c r="O1651" s="1433">
        <v>13</v>
      </c>
      <c r="P1651" s="1433">
        <v>12</v>
      </c>
      <c r="Q1651" s="1433">
        <v>11</v>
      </c>
      <c r="R1651" s="1433">
        <v>10</v>
      </c>
      <c r="S1651" s="1433">
        <v>10</v>
      </c>
      <c r="T1651" s="1433">
        <v>7</v>
      </c>
      <c r="U1651" s="1433">
        <v>2</v>
      </c>
      <c r="V1651" s="1438">
        <v>2</v>
      </c>
    </row>
    <row r="1652" spans="1:22" ht="15" x14ac:dyDescent="0.25">
      <c r="A1652" s="1298" t="s">
        <v>709</v>
      </c>
      <c r="B1652" s="1290" t="s">
        <v>946</v>
      </c>
      <c r="C1652" s="1290" t="s">
        <v>37</v>
      </c>
      <c r="D1652" s="1433">
        <v>9</v>
      </c>
      <c r="E1652" s="1433">
        <v>9</v>
      </c>
      <c r="F1652" s="1433">
        <v>14</v>
      </c>
      <c r="G1652" s="1433">
        <v>14</v>
      </c>
      <c r="H1652" s="1433">
        <v>14</v>
      </c>
      <c r="I1652" s="1433">
        <v>14</v>
      </c>
      <c r="J1652" s="1433">
        <v>14</v>
      </c>
      <c r="K1652" s="1433">
        <v>14</v>
      </c>
      <c r="L1652" s="1433">
        <v>14</v>
      </c>
      <c r="M1652" s="1433">
        <v>13</v>
      </c>
      <c r="N1652" s="1433">
        <v>10</v>
      </c>
      <c r="O1652" s="1433">
        <v>10</v>
      </c>
      <c r="P1652" s="1433">
        <v>11</v>
      </c>
      <c r="Q1652" s="1433">
        <v>11</v>
      </c>
      <c r="R1652" s="1433">
        <v>10</v>
      </c>
      <c r="S1652" s="1433">
        <v>6</v>
      </c>
      <c r="T1652" s="1433">
        <v>6</v>
      </c>
      <c r="U1652" s="1433">
        <v>6</v>
      </c>
      <c r="V1652" s="1438">
        <v>2</v>
      </c>
    </row>
    <row r="1653" spans="1:22" ht="15" x14ac:dyDescent="0.25">
      <c r="A1653" s="1298" t="s">
        <v>709</v>
      </c>
      <c r="B1653" s="1290" t="s">
        <v>946</v>
      </c>
      <c r="C1653" s="1290" t="s">
        <v>38</v>
      </c>
      <c r="D1653" s="1433">
        <v>3</v>
      </c>
      <c r="E1653" s="1433">
        <v>3</v>
      </c>
      <c r="F1653" s="1433">
        <v>3</v>
      </c>
      <c r="G1653" s="1433">
        <v>3</v>
      </c>
      <c r="H1653" s="1433">
        <v>3</v>
      </c>
      <c r="I1653" s="1433">
        <v>3</v>
      </c>
      <c r="J1653" s="1433">
        <v>3</v>
      </c>
      <c r="K1653" s="1433">
        <v>3</v>
      </c>
      <c r="L1653" s="1433">
        <v>3</v>
      </c>
      <c r="M1653" s="1433">
        <v>3</v>
      </c>
      <c r="N1653" s="1433">
        <v>3</v>
      </c>
      <c r="O1653" s="1433">
        <v>3</v>
      </c>
      <c r="P1653" s="1433">
        <v>2</v>
      </c>
      <c r="Q1653" s="1433">
        <v>2</v>
      </c>
      <c r="R1653" s="1433">
        <v>2</v>
      </c>
      <c r="S1653" s="1433">
        <v>2</v>
      </c>
      <c r="T1653" s="1433">
        <v>1</v>
      </c>
      <c r="U1653" s="1433">
        <v>1</v>
      </c>
      <c r="V1653" s="1438">
        <v>2</v>
      </c>
    </row>
    <row r="1654" spans="1:22" ht="15" x14ac:dyDescent="0.25">
      <c r="A1654" s="1298" t="s">
        <v>709</v>
      </c>
      <c r="B1654" s="1290" t="s">
        <v>946</v>
      </c>
      <c r="C1654" s="1290" t="s">
        <v>39</v>
      </c>
      <c r="D1654" s="1433">
        <v>2</v>
      </c>
      <c r="E1654" s="1433">
        <v>2</v>
      </c>
      <c r="F1654" s="1433">
        <v>2</v>
      </c>
      <c r="G1654" s="1433">
        <v>2</v>
      </c>
      <c r="H1654" s="1433">
        <v>2</v>
      </c>
      <c r="I1654" s="1433">
        <v>2</v>
      </c>
      <c r="J1654" s="1433">
        <v>2</v>
      </c>
      <c r="K1654" s="1433">
        <v>2</v>
      </c>
      <c r="L1654" s="1433">
        <v>2</v>
      </c>
      <c r="M1654" s="1433">
        <v>2</v>
      </c>
      <c r="N1654" s="1433">
        <v>2</v>
      </c>
      <c r="O1654" s="1433">
        <v>2</v>
      </c>
      <c r="P1654" s="1433">
        <v>2</v>
      </c>
      <c r="Q1654" s="1433">
        <v>2</v>
      </c>
      <c r="R1654" s="1433">
        <v>2</v>
      </c>
      <c r="S1654" s="1433">
        <v>2</v>
      </c>
      <c r="T1654" s="1433">
        <v>2</v>
      </c>
      <c r="U1654" s="1433">
        <v>2</v>
      </c>
      <c r="V1654" s="1438">
        <v>1</v>
      </c>
    </row>
    <row r="1655" spans="1:22" ht="15" x14ac:dyDescent="0.25">
      <c r="A1655" s="1298" t="s">
        <v>709</v>
      </c>
      <c r="B1655" s="1290" t="s">
        <v>946</v>
      </c>
      <c r="C1655" s="1290" t="s">
        <v>40</v>
      </c>
      <c r="D1655" s="1433">
        <v>1</v>
      </c>
      <c r="E1655" s="1433">
        <v>1</v>
      </c>
      <c r="F1655" s="1433">
        <v>1</v>
      </c>
      <c r="G1655" s="1433">
        <v>1</v>
      </c>
      <c r="H1655" s="1433">
        <v>1</v>
      </c>
      <c r="I1655" s="1433">
        <v>1</v>
      </c>
      <c r="J1655" s="1433">
        <v>1</v>
      </c>
      <c r="K1655" s="1433">
        <v>1</v>
      </c>
      <c r="L1655" s="1433">
        <v>1</v>
      </c>
      <c r="M1655" s="1433">
        <v>1</v>
      </c>
      <c r="N1655" s="1433">
        <v>1</v>
      </c>
      <c r="O1655" s="1433">
        <v>1</v>
      </c>
      <c r="P1655" s="1433">
        <v>1</v>
      </c>
      <c r="Q1655" s="1433">
        <v>1</v>
      </c>
      <c r="R1655" s="1433">
        <v>1</v>
      </c>
      <c r="S1655" s="1433">
        <v>1</v>
      </c>
      <c r="T1655" s="1433">
        <v>1</v>
      </c>
      <c r="U1655" s="1433">
        <v>1</v>
      </c>
      <c r="V1655" s="1438">
        <v>0</v>
      </c>
    </row>
    <row r="1656" spans="1:22" ht="15" x14ac:dyDescent="0.25">
      <c r="A1656" s="1298" t="s">
        <v>709</v>
      </c>
      <c r="B1656" s="1290" t="s">
        <v>946</v>
      </c>
      <c r="C1656" s="1290" t="s">
        <v>59</v>
      </c>
      <c r="D1656" s="1433">
        <v>87</v>
      </c>
      <c r="E1656" s="1433">
        <v>149</v>
      </c>
      <c r="F1656" s="1433">
        <v>139</v>
      </c>
      <c r="G1656" s="1433">
        <v>141</v>
      </c>
      <c r="H1656" s="1433">
        <v>168</v>
      </c>
      <c r="I1656" s="1433">
        <v>228</v>
      </c>
      <c r="J1656" s="1433">
        <v>259</v>
      </c>
      <c r="K1656" s="1433">
        <v>289</v>
      </c>
      <c r="L1656" s="1433">
        <v>295</v>
      </c>
      <c r="M1656" s="1433">
        <v>292</v>
      </c>
      <c r="N1656" s="1433">
        <v>325</v>
      </c>
      <c r="O1656" s="1433">
        <v>364</v>
      </c>
      <c r="P1656" s="1433">
        <v>363</v>
      </c>
      <c r="Q1656" s="1433">
        <v>363</v>
      </c>
      <c r="R1656" s="1433">
        <v>368</v>
      </c>
      <c r="S1656" s="1433">
        <v>356</v>
      </c>
      <c r="T1656" s="1433">
        <v>342</v>
      </c>
      <c r="U1656" s="1433">
        <v>307</v>
      </c>
      <c r="V1656" s="1438">
        <v>290</v>
      </c>
    </row>
    <row r="1657" spans="1:22" ht="15" x14ac:dyDescent="0.25">
      <c r="A1657" s="1298" t="s">
        <v>709</v>
      </c>
      <c r="B1657" s="1290" t="s">
        <v>946</v>
      </c>
      <c r="C1657" s="1290" t="s">
        <v>754</v>
      </c>
      <c r="D1657" s="1433">
        <v>87</v>
      </c>
      <c r="E1657" s="1433">
        <v>147</v>
      </c>
      <c r="F1657" s="1433">
        <v>136</v>
      </c>
      <c r="G1657" s="1433">
        <v>132</v>
      </c>
      <c r="H1657" s="1433">
        <v>159</v>
      </c>
      <c r="I1657" s="1433">
        <v>181</v>
      </c>
      <c r="J1657" s="1433">
        <v>195</v>
      </c>
      <c r="K1657" s="1433">
        <v>223</v>
      </c>
      <c r="L1657" s="1433">
        <v>202</v>
      </c>
      <c r="M1657" s="1433">
        <v>136</v>
      </c>
      <c r="N1657" s="1433">
        <v>153</v>
      </c>
      <c r="O1657" s="1433">
        <v>171</v>
      </c>
      <c r="P1657" s="1433">
        <v>162</v>
      </c>
      <c r="Q1657" s="1433">
        <v>161</v>
      </c>
      <c r="R1657" s="1433">
        <v>102</v>
      </c>
      <c r="S1657" s="1433">
        <v>53</v>
      </c>
      <c r="T1657" s="1433">
        <v>48</v>
      </c>
      <c r="U1657" s="1433">
        <v>45</v>
      </c>
      <c r="V1657" s="1438">
        <v>22</v>
      </c>
    </row>
    <row r="1658" spans="1:22" ht="15" x14ac:dyDescent="0.25">
      <c r="A1658" s="1298" t="s">
        <v>709</v>
      </c>
      <c r="B1658" s="1290" t="s">
        <v>947</v>
      </c>
      <c r="C1658" s="1290" t="s">
        <v>49</v>
      </c>
      <c r="D1658" s="1433">
        <v>0</v>
      </c>
      <c r="E1658" s="1433">
        <v>57</v>
      </c>
      <c r="F1658" s="1433">
        <v>72</v>
      </c>
      <c r="G1658" s="1433">
        <v>128</v>
      </c>
      <c r="H1658" s="1433">
        <v>143</v>
      </c>
      <c r="I1658" s="1433">
        <v>219</v>
      </c>
      <c r="J1658" s="1433">
        <v>284</v>
      </c>
      <c r="K1658" s="1433">
        <v>315</v>
      </c>
      <c r="L1658" s="1433">
        <v>332</v>
      </c>
      <c r="M1658" s="1433">
        <v>404</v>
      </c>
      <c r="N1658" s="1433">
        <v>412</v>
      </c>
      <c r="O1658" s="1433">
        <v>439</v>
      </c>
      <c r="P1658" s="1433">
        <v>491</v>
      </c>
      <c r="Q1658" s="1433">
        <v>483</v>
      </c>
      <c r="R1658" s="1433">
        <v>538</v>
      </c>
      <c r="S1658" s="1433">
        <v>566</v>
      </c>
      <c r="T1658" s="1433">
        <v>561</v>
      </c>
      <c r="U1658" s="1433">
        <v>547</v>
      </c>
      <c r="V1658" s="1438">
        <v>541</v>
      </c>
    </row>
    <row r="1659" spans="1:22" ht="15" x14ac:dyDescent="0.25">
      <c r="A1659" s="1298" t="s">
        <v>709</v>
      </c>
      <c r="B1659" s="1290" t="s">
        <v>947</v>
      </c>
      <c r="C1659" s="1290" t="s">
        <v>35</v>
      </c>
      <c r="D1659" s="1433">
        <v>243</v>
      </c>
      <c r="E1659" s="1433">
        <v>212</v>
      </c>
      <c r="F1659" s="1433">
        <v>242</v>
      </c>
      <c r="G1659" s="1433">
        <v>184</v>
      </c>
      <c r="H1659" s="1433">
        <v>186</v>
      </c>
      <c r="I1659" s="1433">
        <v>245</v>
      </c>
      <c r="J1659" s="1433">
        <v>215</v>
      </c>
      <c r="K1659" s="1433">
        <v>200</v>
      </c>
      <c r="L1659" s="1433">
        <v>245</v>
      </c>
      <c r="M1659" s="1433">
        <v>175</v>
      </c>
      <c r="N1659" s="1433">
        <v>169</v>
      </c>
      <c r="O1659" s="1433">
        <v>240</v>
      </c>
      <c r="P1659" s="1433">
        <v>202</v>
      </c>
      <c r="Q1659" s="1433">
        <v>177</v>
      </c>
      <c r="R1659" s="1433">
        <v>144</v>
      </c>
      <c r="S1659" s="1433">
        <v>96</v>
      </c>
      <c r="T1659" s="1433">
        <v>90</v>
      </c>
      <c r="U1659" s="1433">
        <v>83</v>
      </c>
      <c r="V1659" s="1438">
        <v>76</v>
      </c>
    </row>
    <row r="1660" spans="1:22" ht="15" x14ac:dyDescent="0.25">
      <c r="A1660" s="1298" t="s">
        <v>709</v>
      </c>
      <c r="B1660" s="1290" t="s">
        <v>947</v>
      </c>
      <c r="C1660" s="1290" t="s">
        <v>36</v>
      </c>
      <c r="D1660" s="1433">
        <v>7</v>
      </c>
      <c r="E1660" s="1433">
        <v>6</v>
      </c>
      <c r="F1660" s="1433">
        <v>6</v>
      </c>
      <c r="G1660" s="1433">
        <v>8</v>
      </c>
      <c r="H1660" s="1433">
        <v>8</v>
      </c>
      <c r="I1660" s="1433">
        <v>9</v>
      </c>
      <c r="J1660" s="1433">
        <v>7</v>
      </c>
      <c r="K1660" s="1433">
        <v>9</v>
      </c>
      <c r="L1660" s="1433">
        <v>6</v>
      </c>
      <c r="M1660" s="1433">
        <v>11</v>
      </c>
      <c r="N1660" s="1433">
        <v>11</v>
      </c>
      <c r="O1660" s="1433">
        <v>11</v>
      </c>
      <c r="P1660" s="1433">
        <v>13</v>
      </c>
      <c r="Q1660" s="1433">
        <v>10</v>
      </c>
      <c r="R1660" s="1433">
        <v>11</v>
      </c>
      <c r="S1660" s="1433">
        <v>12</v>
      </c>
      <c r="T1660" s="1433">
        <v>14</v>
      </c>
      <c r="U1660" s="1433">
        <v>9</v>
      </c>
      <c r="V1660" s="1438">
        <v>8</v>
      </c>
    </row>
    <row r="1661" spans="1:22" ht="15" x14ac:dyDescent="0.25">
      <c r="A1661" s="1298" t="s">
        <v>709</v>
      </c>
      <c r="B1661" s="1290" t="s">
        <v>947</v>
      </c>
      <c r="C1661" s="1290" t="s">
        <v>37</v>
      </c>
      <c r="D1661" s="1433">
        <v>26</v>
      </c>
      <c r="E1661" s="1433">
        <v>28</v>
      </c>
      <c r="F1661" s="1433">
        <v>30</v>
      </c>
      <c r="G1661" s="1433">
        <v>32</v>
      </c>
      <c r="H1661" s="1433">
        <v>33</v>
      </c>
      <c r="I1661" s="1433">
        <v>36</v>
      </c>
      <c r="J1661" s="1433">
        <v>27</v>
      </c>
      <c r="K1661" s="1433">
        <v>26</v>
      </c>
      <c r="L1661" s="1433">
        <v>16</v>
      </c>
      <c r="M1661" s="1433">
        <v>10</v>
      </c>
      <c r="N1661" s="1433">
        <v>12</v>
      </c>
      <c r="O1661" s="1433">
        <v>14</v>
      </c>
      <c r="P1661" s="1433">
        <v>11</v>
      </c>
      <c r="Q1661" s="1433">
        <v>10</v>
      </c>
      <c r="R1661" s="1433">
        <v>12</v>
      </c>
      <c r="S1661" s="1433">
        <v>12</v>
      </c>
      <c r="T1661" s="1433">
        <v>13</v>
      </c>
      <c r="U1661" s="1433">
        <v>14</v>
      </c>
      <c r="V1661" s="1438">
        <v>14</v>
      </c>
    </row>
    <row r="1662" spans="1:22" ht="15" x14ac:dyDescent="0.25">
      <c r="A1662" s="1298" t="s">
        <v>709</v>
      </c>
      <c r="B1662" s="1290" t="s">
        <v>947</v>
      </c>
      <c r="C1662" s="1290" t="s">
        <v>38</v>
      </c>
      <c r="D1662" s="1433">
        <v>9</v>
      </c>
      <c r="E1662" s="1433">
        <v>10</v>
      </c>
      <c r="F1662" s="1433">
        <v>12</v>
      </c>
      <c r="G1662" s="1433">
        <v>13</v>
      </c>
      <c r="H1662" s="1433">
        <v>13</v>
      </c>
      <c r="I1662" s="1433">
        <v>13</v>
      </c>
      <c r="J1662" s="1433">
        <v>9</v>
      </c>
      <c r="K1662" s="1433">
        <v>6</v>
      </c>
      <c r="L1662" s="1433">
        <v>3</v>
      </c>
      <c r="M1662" s="1433">
        <v>4</v>
      </c>
      <c r="N1662" s="1433">
        <v>5</v>
      </c>
      <c r="O1662" s="1433">
        <v>6</v>
      </c>
      <c r="P1662" s="1433">
        <v>9</v>
      </c>
      <c r="Q1662" s="1433">
        <v>10</v>
      </c>
      <c r="R1662" s="1433">
        <v>10</v>
      </c>
      <c r="S1662" s="1433">
        <v>10</v>
      </c>
      <c r="T1662" s="1433">
        <v>10</v>
      </c>
      <c r="U1662" s="1433">
        <v>8</v>
      </c>
      <c r="V1662" s="1438">
        <v>6</v>
      </c>
    </row>
    <row r="1663" spans="1:22" ht="15" x14ac:dyDescent="0.25">
      <c r="A1663" s="1298" t="s">
        <v>709</v>
      </c>
      <c r="B1663" s="1290" t="s">
        <v>947</v>
      </c>
      <c r="C1663" s="1290" t="s">
        <v>39</v>
      </c>
      <c r="D1663" s="1433">
        <v>3</v>
      </c>
      <c r="E1663" s="1433">
        <v>4</v>
      </c>
      <c r="F1663" s="1433">
        <v>4</v>
      </c>
      <c r="G1663" s="1433">
        <v>5</v>
      </c>
      <c r="H1663" s="1433">
        <v>3</v>
      </c>
      <c r="I1663" s="1433">
        <v>3</v>
      </c>
      <c r="J1663" s="1433">
        <v>3</v>
      </c>
      <c r="K1663" s="1433">
        <v>2</v>
      </c>
      <c r="L1663" s="1433">
        <v>0</v>
      </c>
      <c r="M1663" s="1433">
        <v>1</v>
      </c>
      <c r="N1663" s="1433">
        <v>1</v>
      </c>
      <c r="O1663" s="1433">
        <v>1</v>
      </c>
      <c r="P1663" s="1433">
        <v>2</v>
      </c>
      <c r="Q1663" s="1433">
        <v>2</v>
      </c>
      <c r="R1663" s="1433">
        <v>2</v>
      </c>
      <c r="S1663" s="1433">
        <v>2</v>
      </c>
      <c r="T1663" s="1433">
        <v>2</v>
      </c>
      <c r="U1663" s="1433">
        <v>3</v>
      </c>
      <c r="V1663" s="1438">
        <v>3</v>
      </c>
    </row>
    <row r="1664" spans="1:22" ht="15" x14ac:dyDescent="0.25">
      <c r="A1664" s="1298" t="s">
        <v>709</v>
      </c>
      <c r="B1664" s="1290" t="s">
        <v>947</v>
      </c>
      <c r="C1664" s="1290" t="s">
        <v>40</v>
      </c>
      <c r="D1664" s="1433">
        <v>1</v>
      </c>
      <c r="E1664" s="1433">
        <v>2</v>
      </c>
      <c r="F1664" s="1433">
        <v>2</v>
      </c>
      <c r="G1664" s="1433">
        <v>3</v>
      </c>
      <c r="H1664" s="1433">
        <v>3</v>
      </c>
      <c r="I1664" s="1433">
        <v>1</v>
      </c>
      <c r="J1664" s="1433">
        <v>1</v>
      </c>
      <c r="K1664" s="1433">
        <v>1</v>
      </c>
      <c r="L1664" s="1433">
        <v>1</v>
      </c>
      <c r="M1664" s="1433">
        <v>1</v>
      </c>
      <c r="N1664" s="1433">
        <v>1</v>
      </c>
      <c r="O1664" s="1433">
        <v>1</v>
      </c>
      <c r="P1664" s="1433">
        <v>1</v>
      </c>
      <c r="Q1664" s="1433">
        <v>1</v>
      </c>
      <c r="R1664" s="1433">
        <v>1</v>
      </c>
      <c r="S1664" s="1433">
        <v>1</v>
      </c>
      <c r="T1664" s="1433">
        <v>1</v>
      </c>
      <c r="U1664" s="1433">
        <v>1</v>
      </c>
      <c r="V1664" s="1438">
        <v>1</v>
      </c>
    </row>
    <row r="1665" spans="1:22" ht="15" x14ac:dyDescent="0.25">
      <c r="A1665" s="1298" t="s">
        <v>709</v>
      </c>
      <c r="B1665" s="1290" t="s">
        <v>947</v>
      </c>
      <c r="C1665" s="1290" t="s">
        <v>59</v>
      </c>
      <c r="D1665" s="1433">
        <v>289</v>
      </c>
      <c r="E1665" s="1433">
        <v>319</v>
      </c>
      <c r="F1665" s="1433">
        <v>368</v>
      </c>
      <c r="G1665" s="1433">
        <v>373</v>
      </c>
      <c r="H1665" s="1433">
        <v>389</v>
      </c>
      <c r="I1665" s="1433">
        <v>526</v>
      </c>
      <c r="J1665" s="1433">
        <v>546</v>
      </c>
      <c r="K1665" s="1433">
        <v>559</v>
      </c>
      <c r="L1665" s="1433">
        <v>603</v>
      </c>
      <c r="M1665" s="1433">
        <v>606</v>
      </c>
      <c r="N1665" s="1433">
        <v>611</v>
      </c>
      <c r="O1665" s="1433">
        <v>712</v>
      </c>
      <c r="P1665" s="1433">
        <v>729</v>
      </c>
      <c r="Q1665" s="1433">
        <v>693</v>
      </c>
      <c r="R1665" s="1433">
        <v>718</v>
      </c>
      <c r="S1665" s="1433">
        <v>699</v>
      </c>
      <c r="T1665" s="1433">
        <v>691</v>
      </c>
      <c r="U1665" s="1433">
        <v>665</v>
      </c>
      <c r="V1665" s="1438">
        <v>649</v>
      </c>
    </row>
    <row r="1666" spans="1:22" ht="15" x14ac:dyDescent="0.25">
      <c r="A1666" s="1298" t="s">
        <v>709</v>
      </c>
      <c r="B1666" s="1290" t="s">
        <v>947</v>
      </c>
      <c r="C1666" s="1290" t="s">
        <v>754</v>
      </c>
      <c r="D1666" s="1433">
        <v>289</v>
      </c>
      <c r="E1666" s="1433">
        <v>262</v>
      </c>
      <c r="F1666" s="1433">
        <v>296</v>
      </c>
      <c r="G1666" s="1433">
        <v>245</v>
      </c>
      <c r="H1666" s="1433">
        <v>246</v>
      </c>
      <c r="I1666" s="1433">
        <v>307</v>
      </c>
      <c r="J1666" s="1433">
        <v>262</v>
      </c>
      <c r="K1666" s="1433">
        <v>244</v>
      </c>
      <c r="L1666" s="1433">
        <v>271</v>
      </c>
      <c r="M1666" s="1433">
        <v>202</v>
      </c>
      <c r="N1666" s="1433">
        <v>199</v>
      </c>
      <c r="O1666" s="1433">
        <v>273</v>
      </c>
      <c r="P1666" s="1433">
        <v>238</v>
      </c>
      <c r="Q1666" s="1433">
        <v>210</v>
      </c>
      <c r="R1666" s="1433">
        <v>180</v>
      </c>
      <c r="S1666" s="1433">
        <v>133</v>
      </c>
      <c r="T1666" s="1433">
        <v>130</v>
      </c>
      <c r="U1666" s="1433">
        <v>118</v>
      </c>
      <c r="V1666" s="1438">
        <v>108</v>
      </c>
    </row>
    <row r="1667" spans="1:22" ht="15" x14ac:dyDescent="0.25">
      <c r="A1667" s="1298" t="s">
        <v>709</v>
      </c>
      <c r="B1667" s="1290" t="s">
        <v>948</v>
      </c>
      <c r="C1667" s="1290" t="s">
        <v>49</v>
      </c>
      <c r="D1667" s="1433">
        <v>0</v>
      </c>
      <c r="E1667" s="1433">
        <v>73</v>
      </c>
      <c r="F1667" s="1433">
        <v>81</v>
      </c>
      <c r="G1667" s="1433">
        <v>110</v>
      </c>
      <c r="H1667" s="1433">
        <v>133</v>
      </c>
      <c r="I1667" s="1433">
        <v>166</v>
      </c>
      <c r="J1667" s="1433">
        <v>200</v>
      </c>
      <c r="K1667" s="1433">
        <v>240</v>
      </c>
      <c r="L1667" s="1433">
        <v>254</v>
      </c>
      <c r="M1667" s="1433">
        <v>294</v>
      </c>
      <c r="N1667" s="1433">
        <v>363</v>
      </c>
      <c r="O1667" s="1433">
        <v>414</v>
      </c>
      <c r="P1667" s="1433">
        <v>437</v>
      </c>
      <c r="Q1667" s="1433">
        <v>472</v>
      </c>
      <c r="R1667" s="1433">
        <v>532</v>
      </c>
      <c r="S1667" s="1433">
        <v>579</v>
      </c>
      <c r="T1667" s="1433">
        <v>580</v>
      </c>
      <c r="U1667" s="1433">
        <v>579</v>
      </c>
      <c r="V1667" s="1438">
        <v>573</v>
      </c>
    </row>
    <row r="1668" spans="1:22" ht="15" x14ac:dyDescent="0.25">
      <c r="A1668" s="1298" t="s">
        <v>709</v>
      </c>
      <c r="B1668" s="1290" t="s">
        <v>948</v>
      </c>
      <c r="C1668" s="1290" t="s">
        <v>35</v>
      </c>
      <c r="D1668" s="1433">
        <v>313</v>
      </c>
      <c r="E1668" s="1433">
        <v>221</v>
      </c>
      <c r="F1668" s="1433">
        <v>197</v>
      </c>
      <c r="G1668" s="1433">
        <v>156</v>
      </c>
      <c r="H1668" s="1433">
        <v>156</v>
      </c>
      <c r="I1668" s="1433">
        <v>167</v>
      </c>
      <c r="J1668" s="1433">
        <v>213</v>
      </c>
      <c r="K1668" s="1433">
        <v>224</v>
      </c>
      <c r="L1668" s="1433">
        <v>229</v>
      </c>
      <c r="M1668" s="1433">
        <v>236</v>
      </c>
      <c r="N1668" s="1433">
        <v>193</v>
      </c>
      <c r="O1668" s="1433">
        <v>224</v>
      </c>
      <c r="P1668" s="1433">
        <v>217</v>
      </c>
      <c r="Q1668" s="1433">
        <v>168</v>
      </c>
      <c r="R1668" s="1433">
        <v>113</v>
      </c>
      <c r="S1668" s="1433">
        <v>64</v>
      </c>
      <c r="T1668" s="1433">
        <v>63</v>
      </c>
      <c r="U1668" s="1433">
        <v>62</v>
      </c>
      <c r="V1668" s="1438">
        <v>72</v>
      </c>
    </row>
    <row r="1669" spans="1:22" ht="15" x14ac:dyDescent="0.25">
      <c r="A1669" s="1298" t="s">
        <v>709</v>
      </c>
      <c r="B1669" s="1290" t="s">
        <v>948</v>
      </c>
      <c r="C1669" s="1290" t="s">
        <v>36</v>
      </c>
      <c r="D1669" s="1433">
        <v>11</v>
      </c>
      <c r="E1669" s="1433">
        <v>17</v>
      </c>
      <c r="F1669" s="1433">
        <v>20</v>
      </c>
      <c r="G1669" s="1433">
        <v>21</v>
      </c>
      <c r="H1669" s="1433">
        <v>22</v>
      </c>
      <c r="I1669" s="1433">
        <v>20</v>
      </c>
      <c r="J1669" s="1433">
        <v>21</v>
      </c>
      <c r="K1669" s="1433">
        <v>22</v>
      </c>
      <c r="L1669" s="1433">
        <v>16</v>
      </c>
      <c r="M1669" s="1433">
        <v>16</v>
      </c>
      <c r="N1669" s="1433">
        <v>11</v>
      </c>
      <c r="O1669" s="1433">
        <v>11</v>
      </c>
      <c r="P1669" s="1433">
        <v>8</v>
      </c>
      <c r="Q1669" s="1433">
        <v>8</v>
      </c>
      <c r="R1669" s="1433">
        <v>8</v>
      </c>
      <c r="S1669" s="1433">
        <v>8</v>
      </c>
      <c r="T1669" s="1433">
        <v>8</v>
      </c>
      <c r="U1669" s="1433">
        <v>9</v>
      </c>
      <c r="V1669" s="1438">
        <v>5</v>
      </c>
    </row>
    <row r="1670" spans="1:22" ht="15" x14ac:dyDescent="0.25">
      <c r="A1670" s="1298" t="s">
        <v>709</v>
      </c>
      <c r="B1670" s="1290" t="s">
        <v>948</v>
      </c>
      <c r="C1670" s="1290" t="s">
        <v>37</v>
      </c>
      <c r="D1670" s="1433">
        <v>74</v>
      </c>
      <c r="E1670" s="1433">
        <v>72</v>
      </c>
      <c r="F1670" s="1433">
        <v>61</v>
      </c>
      <c r="G1670" s="1433">
        <v>39</v>
      </c>
      <c r="H1670" s="1433">
        <v>38</v>
      </c>
      <c r="I1670" s="1433">
        <v>37</v>
      </c>
      <c r="J1670" s="1433">
        <v>23</v>
      </c>
      <c r="K1670" s="1433">
        <v>26</v>
      </c>
      <c r="L1670" s="1433">
        <v>26</v>
      </c>
      <c r="M1670" s="1433">
        <v>13</v>
      </c>
      <c r="N1670" s="1433">
        <v>16</v>
      </c>
      <c r="O1670" s="1433">
        <v>16</v>
      </c>
      <c r="P1670" s="1433">
        <v>16</v>
      </c>
      <c r="Q1670" s="1433">
        <v>15</v>
      </c>
      <c r="R1670" s="1433">
        <v>15</v>
      </c>
      <c r="S1670" s="1433">
        <v>14</v>
      </c>
      <c r="T1670" s="1433">
        <v>14</v>
      </c>
      <c r="U1670" s="1433">
        <v>15</v>
      </c>
      <c r="V1670" s="1438">
        <v>9</v>
      </c>
    </row>
    <row r="1671" spans="1:22" ht="15" x14ac:dyDescent="0.25">
      <c r="A1671" s="1298" t="s">
        <v>709</v>
      </c>
      <c r="B1671" s="1290" t="s">
        <v>948</v>
      </c>
      <c r="C1671" s="1290" t="s">
        <v>38</v>
      </c>
      <c r="D1671" s="1433">
        <v>20</v>
      </c>
      <c r="E1671" s="1433">
        <v>21</v>
      </c>
      <c r="F1671" s="1433">
        <v>17</v>
      </c>
      <c r="G1671" s="1433">
        <v>15</v>
      </c>
      <c r="H1671" s="1433">
        <v>15</v>
      </c>
      <c r="I1671" s="1433">
        <v>15</v>
      </c>
      <c r="J1671" s="1433">
        <v>17</v>
      </c>
      <c r="K1671" s="1433">
        <v>17</v>
      </c>
      <c r="L1671" s="1433">
        <v>13</v>
      </c>
      <c r="M1671" s="1433">
        <v>13</v>
      </c>
      <c r="N1671" s="1433">
        <v>8</v>
      </c>
      <c r="O1671" s="1433">
        <v>8</v>
      </c>
      <c r="P1671" s="1433">
        <v>5</v>
      </c>
      <c r="Q1671" s="1433">
        <v>5</v>
      </c>
      <c r="R1671" s="1433">
        <v>5</v>
      </c>
      <c r="S1671" s="1433">
        <v>5</v>
      </c>
      <c r="T1671" s="1433">
        <v>3</v>
      </c>
      <c r="U1671" s="1433">
        <v>3</v>
      </c>
      <c r="V1671" s="1438">
        <v>3</v>
      </c>
    </row>
    <row r="1672" spans="1:22" ht="15" x14ac:dyDescent="0.25">
      <c r="A1672" s="1298" t="s">
        <v>709</v>
      </c>
      <c r="B1672" s="1290" t="s">
        <v>948</v>
      </c>
      <c r="C1672" s="1290" t="s">
        <v>39</v>
      </c>
      <c r="D1672" s="1433">
        <v>10</v>
      </c>
      <c r="E1672" s="1433">
        <v>10</v>
      </c>
      <c r="F1672" s="1433">
        <v>10</v>
      </c>
      <c r="G1672" s="1433">
        <v>10</v>
      </c>
      <c r="H1672" s="1433">
        <v>9</v>
      </c>
      <c r="I1672" s="1433">
        <v>9</v>
      </c>
      <c r="J1672" s="1433">
        <v>4</v>
      </c>
      <c r="K1672" s="1433">
        <v>4</v>
      </c>
      <c r="L1672" s="1433">
        <v>3</v>
      </c>
      <c r="M1672" s="1433">
        <v>3</v>
      </c>
      <c r="N1672" s="1433">
        <v>3</v>
      </c>
      <c r="O1672" s="1433">
        <v>3</v>
      </c>
      <c r="P1672" s="1433">
        <v>3</v>
      </c>
      <c r="Q1672" s="1433">
        <v>3</v>
      </c>
      <c r="R1672" s="1433">
        <v>3</v>
      </c>
      <c r="S1672" s="1433">
        <v>3</v>
      </c>
      <c r="T1672" s="1433">
        <v>3</v>
      </c>
      <c r="U1672" s="1433">
        <v>4</v>
      </c>
      <c r="V1672" s="1438">
        <v>4</v>
      </c>
    </row>
    <row r="1673" spans="1:22" ht="15" x14ac:dyDescent="0.25">
      <c r="A1673" s="1298" t="s">
        <v>709</v>
      </c>
      <c r="B1673" s="1290" t="s">
        <v>948</v>
      </c>
      <c r="C1673" s="1290" t="s">
        <v>40</v>
      </c>
      <c r="D1673" s="1433">
        <v>2</v>
      </c>
      <c r="E1673" s="1433">
        <v>2</v>
      </c>
      <c r="F1673" s="1433">
        <v>2</v>
      </c>
      <c r="G1673" s="1433">
        <v>2</v>
      </c>
      <c r="H1673" s="1433">
        <v>2</v>
      </c>
      <c r="I1673" s="1433">
        <v>2</v>
      </c>
      <c r="J1673" s="1433">
        <v>2</v>
      </c>
      <c r="K1673" s="1433">
        <v>2</v>
      </c>
      <c r="L1673" s="1433">
        <v>2</v>
      </c>
      <c r="M1673" s="1433">
        <v>2</v>
      </c>
      <c r="N1673" s="1433">
        <v>2</v>
      </c>
      <c r="O1673" s="1433">
        <v>2</v>
      </c>
      <c r="P1673" s="1433">
        <v>2</v>
      </c>
      <c r="Q1673" s="1433">
        <v>2</v>
      </c>
      <c r="R1673" s="1433">
        <v>2</v>
      </c>
      <c r="S1673" s="1433">
        <v>2</v>
      </c>
      <c r="T1673" s="1433">
        <v>1</v>
      </c>
      <c r="U1673" s="1433">
        <v>1</v>
      </c>
      <c r="V1673" s="1438">
        <v>1</v>
      </c>
    </row>
    <row r="1674" spans="1:22" ht="15" x14ac:dyDescent="0.25">
      <c r="A1674" s="1298" t="s">
        <v>709</v>
      </c>
      <c r="B1674" s="1290" t="s">
        <v>948</v>
      </c>
      <c r="C1674" s="1290" t="s">
        <v>59</v>
      </c>
      <c r="D1674" s="1433">
        <v>430</v>
      </c>
      <c r="E1674" s="1433">
        <v>416</v>
      </c>
      <c r="F1674" s="1433">
        <v>388</v>
      </c>
      <c r="G1674" s="1433">
        <v>353</v>
      </c>
      <c r="H1674" s="1433">
        <v>375</v>
      </c>
      <c r="I1674" s="1433">
        <v>416</v>
      </c>
      <c r="J1674" s="1433">
        <v>480</v>
      </c>
      <c r="K1674" s="1433">
        <v>535</v>
      </c>
      <c r="L1674" s="1433">
        <v>543</v>
      </c>
      <c r="M1674" s="1433">
        <v>577</v>
      </c>
      <c r="N1674" s="1433">
        <v>596</v>
      </c>
      <c r="O1674" s="1433">
        <v>678</v>
      </c>
      <c r="P1674" s="1433">
        <v>688</v>
      </c>
      <c r="Q1674" s="1433">
        <v>673</v>
      </c>
      <c r="R1674" s="1433">
        <v>678</v>
      </c>
      <c r="S1674" s="1433">
        <v>675</v>
      </c>
      <c r="T1674" s="1433">
        <v>672</v>
      </c>
      <c r="U1674" s="1433">
        <v>673</v>
      </c>
      <c r="V1674" s="1438">
        <v>667</v>
      </c>
    </row>
    <row r="1675" spans="1:22" ht="15" x14ac:dyDescent="0.25">
      <c r="A1675" s="1298" t="s">
        <v>709</v>
      </c>
      <c r="B1675" s="1290" t="s">
        <v>948</v>
      </c>
      <c r="C1675" s="1290" t="s">
        <v>754</v>
      </c>
      <c r="D1675" s="1433">
        <v>430</v>
      </c>
      <c r="E1675" s="1433">
        <v>343</v>
      </c>
      <c r="F1675" s="1433">
        <v>307</v>
      </c>
      <c r="G1675" s="1433">
        <v>243</v>
      </c>
      <c r="H1675" s="1433">
        <v>242</v>
      </c>
      <c r="I1675" s="1433">
        <v>250</v>
      </c>
      <c r="J1675" s="1433">
        <v>280</v>
      </c>
      <c r="K1675" s="1433">
        <v>295</v>
      </c>
      <c r="L1675" s="1433">
        <v>289</v>
      </c>
      <c r="M1675" s="1433">
        <v>283</v>
      </c>
      <c r="N1675" s="1433">
        <v>233</v>
      </c>
      <c r="O1675" s="1433">
        <v>264</v>
      </c>
      <c r="P1675" s="1433">
        <v>251</v>
      </c>
      <c r="Q1675" s="1433">
        <v>201</v>
      </c>
      <c r="R1675" s="1433">
        <v>146</v>
      </c>
      <c r="S1675" s="1433">
        <v>96</v>
      </c>
      <c r="T1675" s="1433">
        <v>92</v>
      </c>
      <c r="U1675" s="1433">
        <v>94</v>
      </c>
      <c r="V1675" s="1438">
        <v>94</v>
      </c>
    </row>
    <row r="1676" spans="1:22" ht="15" x14ac:dyDescent="0.25">
      <c r="A1676" s="1298" t="s">
        <v>709</v>
      </c>
      <c r="B1676" s="1290" t="s">
        <v>949</v>
      </c>
      <c r="C1676" s="1290" t="s">
        <v>49</v>
      </c>
      <c r="D1676" s="1433">
        <v>0</v>
      </c>
      <c r="E1676" s="1433">
        <v>53</v>
      </c>
      <c r="F1676" s="1433">
        <v>67</v>
      </c>
      <c r="G1676" s="1433">
        <v>92</v>
      </c>
      <c r="H1676" s="1433">
        <v>114</v>
      </c>
      <c r="I1676" s="1433">
        <v>128</v>
      </c>
      <c r="J1676" s="1433">
        <v>177</v>
      </c>
      <c r="K1676" s="1433">
        <v>205</v>
      </c>
      <c r="L1676" s="1433">
        <v>253</v>
      </c>
      <c r="M1676" s="1433">
        <v>334</v>
      </c>
      <c r="N1676" s="1433">
        <v>360</v>
      </c>
      <c r="O1676" s="1433">
        <v>429</v>
      </c>
      <c r="P1676" s="1433">
        <v>497</v>
      </c>
      <c r="Q1676" s="1433">
        <v>532</v>
      </c>
      <c r="R1676" s="1433">
        <v>707</v>
      </c>
      <c r="S1676" s="1433">
        <v>858</v>
      </c>
      <c r="T1676" s="1433">
        <v>879</v>
      </c>
      <c r="U1676" s="1433">
        <v>902</v>
      </c>
      <c r="V1676" s="1438">
        <v>932</v>
      </c>
    </row>
    <row r="1677" spans="1:22" ht="15" x14ac:dyDescent="0.25">
      <c r="A1677" s="1298" t="s">
        <v>709</v>
      </c>
      <c r="B1677" s="1290" t="s">
        <v>949</v>
      </c>
      <c r="C1677" s="1290" t="s">
        <v>35</v>
      </c>
      <c r="D1677" s="1433">
        <v>248</v>
      </c>
      <c r="E1677" s="1433">
        <v>178</v>
      </c>
      <c r="F1677" s="1433">
        <v>197</v>
      </c>
      <c r="G1677" s="1433">
        <v>184</v>
      </c>
      <c r="H1677" s="1433">
        <v>219</v>
      </c>
      <c r="I1677" s="1433">
        <v>259</v>
      </c>
      <c r="J1677" s="1433">
        <v>260</v>
      </c>
      <c r="K1677" s="1433">
        <v>310</v>
      </c>
      <c r="L1677" s="1433">
        <v>336</v>
      </c>
      <c r="M1677" s="1433">
        <v>299</v>
      </c>
      <c r="N1677" s="1433">
        <v>347</v>
      </c>
      <c r="O1677" s="1433">
        <v>497</v>
      </c>
      <c r="P1677" s="1433">
        <v>479</v>
      </c>
      <c r="Q1677" s="1433">
        <v>426</v>
      </c>
      <c r="R1677" s="1433">
        <v>299</v>
      </c>
      <c r="S1677" s="1433">
        <v>166</v>
      </c>
      <c r="T1677" s="1433">
        <v>172</v>
      </c>
      <c r="U1677" s="1433">
        <v>198</v>
      </c>
      <c r="V1677" s="1438">
        <v>215</v>
      </c>
    </row>
    <row r="1678" spans="1:22" ht="15" x14ac:dyDescent="0.25">
      <c r="A1678" s="1298" t="s">
        <v>709</v>
      </c>
      <c r="B1678" s="1290" t="s">
        <v>949</v>
      </c>
      <c r="C1678" s="1290" t="s">
        <v>36</v>
      </c>
      <c r="D1678" s="1433">
        <v>14</v>
      </c>
      <c r="E1678" s="1433">
        <v>29</v>
      </c>
      <c r="F1678" s="1433">
        <v>29</v>
      </c>
      <c r="G1678" s="1433">
        <v>29</v>
      </c>
      <c r="H1678" s="1433">
        <v>27</v>
      </c>
      <c r="I1678" s="1433">
        <v>24</v>
      </c>
      <c r="J1678" s="1433">
        <v>24</v>
      </c>
      <c r="K1678" s="1433">
        <v>26</v>
      </c>
      <c r="L1678" s="1433">
        <v>28</v>
      </c>
      <c r="M1678" s="1433">
        <v>31</v>
      </c>
      <c r="N1678" s="1433">
        <v>25</v>
      </c>
      <c r="O1678" s="1433">
        <v>26</v>
      </c>
      <c r="P1678" s="1433">
        <v>22</v>
      </c>
      <c r="Q1678" s="1433">
        <v>24</v>
      </c>
      <c r="R1678" s="1433">
        <v>26</v>
      </c>
      <c r="S1678" s="1433">
        <v>35</v>
      </c>
      <c r="T1678" s="1433">
        <v>39</v>
      </c>
      <c r="U1678" s="1433">
        <v>52</v>
      </c>
      <c r="V1678" s="1438">
        <v>54</v>
      </c>
    </row>
    <row r="1679" spans="1:22" ht="15" x14ac:dyDescent="0.25">
      <c r="A1679" s="1298" t="s">
        <v>709</v>
      </c>
      <c r="B1679" s="1290" t="s">
        <v>949</v>
      </c>
      <c r="C1679" s="1290" t="s">
        <v>37</v>
      </c>
      <c r="D1679" s="1433">
        <v>27</v>
      </c>
      <c r="E1679" s="1433">
        <v>31</v>
      </c>
      <c r="F1679" s="1433">
        <v>31</v>
      </c>
      <c r="G1679" s="1433">
        <v>29</v>
      </c>
      <c r="H1679" s="1433">
        <v>32</v>
      </c>
      <c r="I1679" s="1433">
        <v>29</v>
      </c>
      <c r="J1679" s="1433">
        <v>25</v>
      </c>
      <c r="K1679" s="1433">
        <v>26</v>
      </c>
      <c r="L1679" s="1433">
        <v>28</v>
      </c>
      <c r="M1679" s="1433">
        <v>20</v>
      </c>
      <c r="N1679" s="1433">
        <v>22</v>
      </c>
      <c r="O1679" s="1433">
        <v>33</v>
      </c>
      <c r="P1679" s="1433">
        <v>30</v>
      </c>
      <c r="Q1679" s="1433">
        <v>31</v>
      </c>
      <c r="R1679" s="1433">
        <v>30</v>
      </c>
      <c r="S1679" s="1433">
        <v>25</v>
      </c>
      <c r="T1679" s="1433">
        <v>26</v>
      </c>
      <c r="U1679" s="1433">
        <v>26</v>
      </c>
      <c r="V1679" s="1438">
        <v>20</v>
      </c>
    </row>
    <row r="1680" spans="1:22" ht="15" x14ac:dyDescent="0.25">
      <c r="A1680" s="1298" t="s">
        <v>709</v>
      </c>
      <c r="B1680" s="1290" t="s">
        <v>949</v>
      </c>
      <c r="C1680" s="1290" t="s">
        <v>38</v>
      </c>
      <c r="D1680" s="1433">
        <v>14</v>
      </c>
      <c r="E1680" s="1433">
        <v>15</v>
      </c>
      <c r="F1680" s="1433">
        <v>13</v>
      </c>
      <c r="G1680" s="1433">
        <v>12</v>
      </c>
      <c r="H1680" s="1433">
        <v>13</v>
      </c>
      <c r="I1680" s="1433">
        <v>10</v>
      </c>
      <c r="J1680" s="1433">
        <v>11</v>
      </c>
      <c r="K1680" s="1433">
        <v>11</v>
      </c>
      <c r="L1680" s="1433">
        <v>10</v>
      </c>
      <c r="M1680" s="1433">
        <v>11</v>
      </c>
      <c r="N1680" s="1433">
        <v>11</v>
      </c>
      <c r="O1680" s="1433">
        <v>11</v>
      </c>
      <c r="P1680" s="1433">
        <v>9</v>
      </c>
      <c r="Q1680" s="1433">
        <v>9</v>
      </c>
      <c r="R1680" s="1433">
        <v>8</v>
      </c>
      <c r="S1680" s="1433">
        <v>10</v>
      </c>
      <c r="T1680" s="1433">
        <v>10</v>
      </c>
      <c r="U1680" s="1433">
        <v>10</v>
      </c>
      <c r="V1680" s="1438">
        <v>8</v>
      </c>
    </row>
    <row r="1681" spans="1:22" ht="15" x14ac:dyDescent="0.25">
      <c r="A1681" s="1298" t="s">
        <v>709</v>
      </c>
      <c r="B1681" s="1290" t="s">
        <v>949</v>
      </c>
      <c r="C1681" s="1290" t="s">
        <v>39</v>
      </c>
      <c r="D1681" s="1433">
        <v>3</v>
      </c>
      <c r="E1681" s="1433">
        <v>3</v>
      </c>
      <c r="F1681" s="1433">
        <v>3</v>
      </c>
      <c r="G1681" s="1433">
        <v>3</v>
      </c>
      <c r="H1681" s="1433">
        <v>3</v>
      </c>
      <c r="I1681" s="1433">
        <v>4</v>
      </c>
      <c r="J1681" s="1433">
        <v>5</v>
      </c>
      <c r="K1681" s="1433">
        <v>4</v>
      </c>
      <c r="L1681" s="1433">
        <v>4</v>
      </c>
      <c r="M1681" s="1433">
        <v>4</v>
      </c>
      <c r="N1681" s="1433">
        <v>4</v>
      </c>
      <c r="O1681" s="1433">
        <v>3</v>
      </c>
      <c r="P1681" s="1433">
        <v>7</v>
      </c>
      <c r="Q1681" s="1433">
        <v>7</v>
      </c>
      <c r="R1681" s="1433">
        <v>6</v>
      </c>
      <c r="S1681" s="1433">
        <v>6</v>
      </c>
      <c r="T1681" s="1433">
        <v>5</v>
      </c>
      <c r="U1681" s="1433">
        <v>5</v>
      </c>
      <c r="V1681" s="1438">
        <v>5</v>
      </c>
    </row>
    <row r="1682" spans="1:22" ht="15" x14ac:dyDescent="0.25">
      <c r="A1682" s="1298" t="s">
        <v>709</v>
      </c>
      <c r="B1682" s="1290" t="s">
        <v>949</v>
      </c>
      <c r="C1682" s="1290" t="s">
        <v>40</v>
      </c>
      <c r="D1682" s="1433">
        <v>3</v>
      </c>
      <c r="E1682" s="1433">
        <v>4</v>
      </c>
      <c r="F1682" s="1433">
        <v>4</v>
      </c>
      <c r="G1682" s="1433">
        <v>4</v>
      </c>
      <c r="H1682" s="1433">
        <v>4</v>
      </c>
      <c r="I1682" s="1433">
        <v>4</v>
      </c>
      <c r="J1682" s="1433">
        <v>1</v>
      </c>
      <c r="K1682" s="1433">
        <v>1</v>
      </c>
      <c r="L1682" s="1433">
        <v>1</v>
      </c>
      <c r="M1682" s="1433">
        <v>1</v>
      </c>
      <c r="N1682" s="1433">
        <v>1</v>
      </c>
      <c r="O1682" s="1433">
        <v>1</v>
      </c>
      <c r="P1682" s="1433">
        <v>1</v>
      </c>
      <c r="Q1682" s="1433">
        <v>1</v>
      </c>
      <c r="R1682" s="1433">
        <v>1</v>
      </c>
      <c r="S1682" s="1433">
        <v>1</v>
      </c>
      <c r="T1682" s="1433">
        <v>1</v>
      </c>
      <c r="U1682" s="1433">
        <v>1</v>
      </c>
      <c r="V1682" s="1438">
        <v>1</v>
      </c>
    </row>
    <row r="1683" spans="1:22" ht="15" x14ac:dyDescent="0.25">
      <c r="A1683" s="1298" t="s">
        <v>709</v>
      </c>
      <c r="B1683" s="1290" t="s">
        <v>949</v>
      </c>
      <c r="C1683" s="1290" t="s">
        <v>59</v>
      </c>
      <c r="D1683" s="1433">
        <v>309</v>
      </c>
      <c r="E1683" s="1433">
        <v>313</v>
      </c>
      <c r="F1683" s="1433">
        <v>344</v>
      </c>
      <c r="G1683" s="1433">
        <v>353</v>
      </c>
      <c r="H1683" s="1433">
        <v>412</v>
      </c>
      <c r="I1683" s="1433">
        <v>458</v>
      </c>
      <c r="J1683" s="1433">
        <v>503</v>
      </c>
      <c r="K1683" s="1433">
        <v>583</v>
      </c>
      <c r="L1683" s="1433">
        <v>660</v>
      </c>
      <c r="M1683" s="1433">
        <v>700</v>
      </c>
      <c r="N1683" s="1433">
        <v>770</v>
      </c>
      <c r="O1683" s="1433">
        <v>1000</v>
      </c>
      <c r="P1683" s="1433">
        <v>1045</v>
      </c>
      <c r="Q1683" s="1433">
        <v>1030</v>
      </c>
      <c r="R1683" s="1433">
        <v>1077</v>
      </c>
      <c r="S1683" s="1433">
        <v>1101</v>
      </c>
      <c r="T1683" s="1433">
        <v>1132</v>
      </c>
      <c r="U1683" s="1433">
        <v>1194</v>
      </c>
      <c r="V1683" s="1438">
        <v>1235</v>
      </c>
    </row>
    <row r="1684" spans="1:22" ht="15" x14ac:dyDescent="0.25">
      <c r="A1684" s="1298" t="s">
        <v>709</v>
      </c>
      <c r="B1684" s="1290" t="s">
        <v>949</v>
      </c>
      <c r="C1684" s="1290" t="s">
        <v>754</v>
      </c>
      <c r="D1684" s="1433">
        <v>309</v>
      </c>
      <c r="E1684" s="1433">
        <v>260</v>
      </c>
      <c r="F1684" s="1433">
        <v>277</v>
      </c>
      <c r="G1684" s="1433">
        <v>261</v>
      </c>
      <c r="H1684" s="1433">
        <v>298</v>
      </c>
      <c r="I1684" s="1433">
        <v>330</v>
      </c>
      <c r="J1684" s="1433">
        <v>326</v>
      </c>
      <c r="K1684" s="1433">
        <v>378</v>
      </c>
      <c r="L1684" s="1433">
        <v>407</v>
      </c>
      <c r="M1684" s="1433">
        <v>366</v>
      </c>
      <c r="N1684" s="1433">
        <v>410</v>
      </c>
      <c r="O1684" s="1433">
        <v>571</v>
      </c>
      <c r="P1684" s="1433">
        <v>548</v>
      </c>
      <c r="Q1684" s="1433">
        <v>498</v>
      </c>
      <c r="R1684" s="1433">
        <v>370</v>
      </c>
      <c r="S1684" s="1433">
        <v>243</v>
      </c>
      <c r="T1684" s="1433">
        <v>253</v>
      </c>
      <c r="U1684" s="1433">
        <v>292</v>
      </c>
      <c r="V1684" s="1438">
        <v>303</v>
      </c>
    </row>
    <row r="1685" spans="1:22" ht="15" x14ac:dyDescent="0.25">
      <c r="A1685" s="1298" t="s">
        <v>709</v>
      </c>
      <c r="B1685" s="1290" t="s">
        <v>950</v>
      </c>
      <c r="C1685" s="1290" t="s">
        <v>49</v>
      </c>
      <c r="D1685" s="1433">
        <v>0</v>
      </c>
      <c r="E1685" s="1433">
        <v>0</v>
      </c>
      <c r="F1685" s="1433">
        <v>0</v>
      </c>
      <c r="G1685" s="1433">
        <v>8</v>
      </c>
      <c r="H1685" s="1433">
        <v>17</v>
      </c>
      <c r="I1685" s="1433">
        <v>29</v>
      </c>
      <c r="J1685" s="1433">
        <v>47</v>
      </c>
      <c r="K1685" s="1433">
        <v>64</v>
      </c>
      <c r="L1685" s="1433">
        <v>71</v>
      </c>
      <c r="M1685" s="1433">
        <v>89</v>
      </c>
      <c r="N1685" s="1433">
        <v>105</v>
      </c>
      <c r="O1685" s="1433">
        <v>108</v>
      </c>
      <c r="P1685" s="1433">
        <v>116</v>
      </c>
      <c r="Q1685" s="1433">
        <v>126</v>
      </c>
      <c r="R1685" s="1433">
        <v>144</v>
      </c>
      <c r="S1685" s="1433">
        <v>170</v>
      </c>
      <c r="T1685" s="1433">
        <v>170</v>
      </c>
      <c r="U1685" s="1433">
        <v>186</v>
      </c>
      <c r="V1685" s="1438">
        <v>189</v>
      </c>
    </row>
    <row r="1686" spans="1:22" ht="15" x14ac:dyDescent="0.25">
      <c r="A1686" s="1298" t="s">
        <v>709</v>
      </c>
      <c r="B1686" s="1290" t="s">
        <v>950</v>
      </c>
      <c r="C1686" s="1290" t="s">
        <v>35</v>
      </c>
      <c r="D1686" s="1433">
        <v>0</v>
      </c>
      <c r="E1686" s="1433">
        <v>0</v>
      </c>
      <c r="F1686" s="1433">
        <v>0</v>
      </c>
      <c r="G1686" s="1433">
        <v>65</v>
      </c>
      <c r="H1686" s="1433">
        <v>66</v>
      </c>
      <c r="I1686" s="1433">
        <v>69</v>
      </c>
      <c r="J1686" s="1433">
        <v>69</v>
      </c>
      <c r="K1686" s="1433">
        <v>57</v>
      </c>
      <c r="L1686" s="1433">
        <v>65</v>
      </c>
      <c r="M1686" s="1433">
        <v>60</v>
      </c>
      <c r="N1686" s="1433">
        <v>58</v>
      </c>
      <c r="O1686" s="1433">
        <v>79</v>
      </c>
      <c r="P1686" s="1433">
        <v>82</v>
      </c>
      <c r="Q1686" s="1433">
        <v>71</v>
      </c>
      <c r="R1686" s="1433">
        <v>90</v>
      </c>
      <c r="S1686" s="1433">
        <v>68</v>
      </c>
      <c r="T1686" s="1433">
        <v>86</v>
      </c>
      <c r="U1686" s="1433">
        <v>72</v>
      </c>
      <c r="V1686" s="1438">
        <v>66</v>
      </c>
    </row>
    <row r="1687" spans="1:22" ht="15" x14ac:dyDescent="0.25">
      <c r="A1687" s="1298" t="s">
        <v>709</v>
      </c>
      <c r="B1687" s="1290" t="s">
        <v>950</v>
      </c>
      <c r="C1687" s="1290" t="s">
        <v>36</v>
      </c>
      <c r="D1687" s="1433">
        <v>0</v>
      </c>
      <c r="E1687" s="1433">
        <v>0</v>
      </c>
      <c r="F1687" s="1433">
        <v>0</v>
      </c>
      <c r="G1687" s="1433">
        <v>1</v>
      </c>
      <c r="H1687" s="1433">
        <v>1</v>
      </c>
      <c r="I1687" s="1433">
        <v>1</v>
      </c>
      <c r="J1687" s="1433">
        <v>1</v>
      </c>
      <c r="K1687" s="1433">
        <v>3</v>
      </c>
      <c r="L1687" s="1433">
        <v>3</v>
      </c>
      <c r="M1687" s="1433">
        <v>3</v>
      </c>
      <c r="N1687" s="1433">
        <v>3</v>
      </c>
      <c r="O1687" s="1433">
        <v>3</v>
      </c>
      <c r="P1687" s="1433">
        <v>3</v>
      </c>
      <c r="Q1687" s="1433">
        <v>5</v>
      </c>
      <c r="R1687" s="1433">
        <v>4</v>
      </c>
      <c r="S1687" s="1433">
        <v>3</v>
      </c>
      <c r="T1687" s="1433">
        <v>2</v>
      </c>
      <c r="U1687" s="1433">
        <v>2</v>
      </c>
      <c r="V1687" s="1438">
        <v>4</v>
      </c>
    </row>
    <row r="1688" spans="1:22" ht="15" x14ac:dyDescent="0.25">
      <c r="A1688" s="1298" t="s">
        <v>709</v>
      </c>
      <c r="B1688" s="1290" t="s">
        <v>950</v>
      </c>
      <c r="C1688" s="1290" t="s">
        <v>37</v>
      </c>
      <c r="D1688" s="1433">
        <v>0</v>
      </c>
      <c r="E1688" s="1433">
        <v>0</v>
      </c>
      <c r="F1688" s="1433">
        <v>0</v>
      </c>
      <c r="G1688" s="1433">
        <v>10</v>
      </c>
      <c r="H1688" s="1433">
        <v>9</v>
      </c>
      <c r="I1688" s="1433">
        <v>9</v>
      </c>
      <c r="J1688" s="1433">
        <v>9</v>
      </c>
      <c r="K1688" s="1433">
        <v>10</v>
      </c>
      <c r="L1688" s="1433">
        <v>11</v>
      </c>
      <c r="M1688" s="1433">
        <v>8</v>
      </c>
      <c r="N1688" s="1433">
        <v>9</v>
      </c>
      <c r="O1688" s="1433">
        <v>10</v>
      </c>
      <c r="P1688" s="1433">
        <v>10</v>
      </c>
      <c r="Q1688" s="1433">
        <v>10</v>
      </c>
      <c r="R1688" s="1433">
        <v>11</v>
      </c>
      <c r="S1688" s="1433">
        <v>10</v>
      </c>
      <c r="T1688" s="1433">
        <v>11</v>
      </c>
      <c r="U1688" s="1433">
        <v>12</v>
      </c>
      <c r="V1688" s="1438">
        <v>11</v>
      </c>
    </row>
    <row r="1689" spans="1:22" ht="15" x14ac:dyDescent="0.25">
      <c r="A1689" s="1298" t="s">
        <v>709</v>
      </c>
      <c r="B1689" s="1290" t="s">
        <v>950</v>
      </c>
      <c r="C1689" s="1290" t="s">
        <v>38</v>
      </c>
      <c r="D1689" s="1433">
        <v>0</v>
      </c>
      <c r="E1689" s="1433">
        <v>0</v>
      </c>
      <c r="F1689" s="1433">
        <v>0</v>
      </c>
      <c r="G1689" s="1433">
        <v>2</v>
      </c>
      <c r="H1689" s="1433">
        <v>2</v>
      </c>
      <c r="I1689" s="1433">
        <v>2</v>
      </c>
      <c r="J1689" s="1433">
        <v>2</v>
      </c>
      <c r="K1689" s="1433">
        <v>2</v>
      </c>
      <c r="L1689" s="1433">
        <v>2</v>
      </c>
      <c r="M1689" s="1433">
        <v>2</v>
      </c>
      <c r="N1689" s="1433">
        <v>2</v>
      </c>
      <c r="O1689" s="1433">
        <v>2</v>
      </c>
      <c r="P1689" s="1433">
        <v>2</v>
      </c>
      <c r="Q1689" s="1433">
        <v>2</v>
      </c>
      <c r="R1689" s="1433">
        <v>2</v>
      </c>
      <c r="S1689" s="1433">
        <v>3</v>
      </c>
      <c r="T1689" s="1433">
        <v>3</v>
      </c>
      <c r="U1689" s="1433">
        <v>3</v>
      </c>
      <c r="V1689" s="1438">
        <v>3</v>
      </c>
    </row>
    <row r="1690" spans="1:22" ht="15" x14ac:dyDescent="0.25">
      <c r="A1690" s="1298" t="s">
        <v>709</v>
      </c>
      <c r="B1690" s="1290" t="s">
        <v>950</v>
      </c>
      <c r="C1690" s="1290" t="s">
        <v>40</v>
      </c>
      <c r="D1690" s="1433">
        <v>0</v>
      </c>
      <c r="E1690" s="1433">
        <v>0</v>
      </c>
      <c r="F1690" s="1433">
        <v>0</v>
      </c>
      <c r="G1690" s="1433">
        <v>1</v>
      </c>
      <c r="H1690" s="1433">
        <v>1</v>
      </c>
      <c r="I1690" s="1433">
        <v>1</v>
      </c>
      <c r="J1690" s="1433">
        <v>1</v>
      </c>
      <c r="K1690" s="1433">
        <v>1</v>
      </c>
      <c r="L1690" s="1433">
        <v>1</v>
      </c>
      <c r="M1690" s="1433">
        <v>1</v>
      </c>
      <c r="N1690" s="1433">
        <v>1</v>
      </c>
      <c r="O1690" s="1433">
        <v>1</v>
      </c>
      <c r="P1690" s="1433">
        <v>1</v>
      </c>
      <c r="Q1690" s="1433">
        <v>1</v>
      </c>
      <c r="R1690" s="1433">
        <v>1</v>
      </c>
      <c r="S1690" s="1433">
        <v>1</v>
      </c>
      <c r="T1690" s="1433">
        <v>1</v>
      </c>
      <c r="U1690" s="1433">
        <v>1</v>
      </c>
      <c r="V1690" s="1438">
        <v>1</v>
      </c>
    </row>
    <row r="1691" spans="1:22" ht="15" x14ac:dyDescent="0.25">
      <c r="A1691" s="1298" t="s">
        <v>709</v>
      </c>
      <c r="B1691" s="1290" t="s">
        <v>950</v>
      </c>
      <c r="C1691" s="1290" t="s">
        <v>59</v>
      </c>
      <c r="D1691" s="1433">
        <v>0</v>
      </c>
      <c r="E1691" s="1433">
        <v>0</v>
      </c>
      <c r="F1691" s="1433">
        <v>0</v>
      </c>
      <c r="G1691" s="1433">
        <v>87</v>
      </c>
      <c r="H1691" s="1433">
        <v>96</v>
      </c>
      <c r="I1691" s="1433">
        <v>111</v>
      </c>
      <c r="J1691" s="1433">
        <v>129</v>
      </c>
      <c r="K1691" s="1433">
        <v>137</v>
      </c>
      <c r="L1691" s="1433">
        <v>153</v>
      </c>
      <c r="M1691" s="1433">
        <v>163</v>
      </c>
      <c r="N1691" s="1433">
        <v>178</v>
      </c>
      <c r="O1691" s="1433">
        <v>203</v>
      </c>
      <c r="P1691" s="1433">
        <v>214</v>
      </c>
      <c r="Q1691" s="1433">
        <v>215</v>
      </c>
      <c r="R1691" s="1433">
        <v>252</v>
      </c>
      <c r="S1691" s="1433">
        <v>255</v>
      </c>
      <c r="T1691" s="1433">
        <v>273</v>
      </c>
      <c r="U1691" s="1433">
        <v>276</v>
      </c>
      <c r="V1691" s="1438">
        <v>274</v>
      </c>
    </row>
    <row r="1692" spans="1:22" ht="15" x14ac:dyDescent="0.25">
      <c r="A1692" s="1298" t="s">
        <v>709</v>
      </c>
      <c r="B1692" s="1290" t="s">
        <v>950</v>
      </c>
      <c r="C1692" s="1290" t="s">
        <v>754</v>
      </c>
      <c r="D1692" s="1433">
        <v>0</v>
      </c>
      <c r="E1692" s="1433">
        <v>0</v>
      </c>
      <c r="F1692" s="1433">
        <v>0</v>
      </c>
      <c r="G1692" s="1433">
        <v>79</v>
      </c>
      <c r="H1692" s="1433">
        <v>79</v>
      </c>
      <c r="I1692" s="1433">
        <v>82</v>
      </c>
      <c r="J1692" s="1433">
        <v>82</v>
      </c>
      <c r="K1692" s="1433">
        <v>73</v>
      </c>
      <c r="L1692" s="1433">
        <v>82</v>
      </c>
      <c r="M1692" s="1433">
        <v>74</v>
      </c>
      <c r="N1692" s="1433">
        <v>73</v>
      </c>
      <c r="O1692" s="1433">
        <v>95</v>
      </c>
      <c r="P1692" s="1433">
        <v>98</v>
      </c>
      <c r="Q1692" s="1433">
        <v>89</v>
      </c>
      <c r="R1692" s="1433">
        <v>108</v>
      </c>
      <c r="S1692" s="1433">
        <v>85</v>
      </c>
      <c r="T1692" s="1433">
        <v>103</v>
      </c>
      <c r="U1692" s="1433">
        <v>90</v>
      </c>
      <c r="V1692" s="1438">
        <v>85</v>
      </c>
    </row>
    <row r="1693" spans="1:22" ht="15" x14ac:dyDescent="0.25">
      <c r="A1693" s="1298" t="s">
        <v>709</v>
      </c>
      <c r="B1693" s="1290" t="s">
        <v>951</v>
      </c>
      <c r="C1693" s="1290" t="s">
        <v>49</v>
      </c>
      <c r="D1693" s="1433">
        <v>0</v>
      </c>
      <c r="E1693" s="1433">
        <v>17</v>
      </c>
      <c r="F1693" s="1433">
        <v>22</v>
      </c>
      <c r="G1693" s="1433">
        <v>32</v>
      </c>
      <c r="H1693" s="1433">
        <v>35</v>
      </c>
      <c r="I1693" s="1433">
        <v>37</v>
      </c>
      <c r="J1693" s="1433">
        <v>59</v>
      </c>
      <c r="K1693" s="1433">
        <v>63</v>
      </c>
      <c r="L1693" s="1433">
        <v>71</v>
      </c>
      <c r="M1693" s="1433">
        <v>82</v>
      </c>
      <c r="N1693" s="1433">
        <v>86</v>
      </c>
      <c r="O1693" s="1433">
        <v>75</v>
      </c>
      <c r="P1693" s="1433">
        <v>79</v>
      </c>
      <c r="Q1693" s="1433">
        <v>80</v>
      </c>
      <c r="R1693" s="1433">
        <v>94</v>
      </c>
      <c r="S1693" s="1433">
        <v>102</v>
      </c>
      <c r="T1693" s="1433">
        <v>94</v>
      </c>
      <c r="U1693" s="1433">
        <v>91</v>
      </c>
      <c r="V1693" s="1438">
        <v>101</v>
      </c>
    </row>
    <row r="1694" spans="1:22" ht="15" x14ac:dyDescent="0.25">
      <c r="A1694" s="1298" t="s">
        <v>709</v>
      </c>
      <c r="B1694" s="1290" t="s">
        <v>951</v>
      </c>
      <c r="C1694" s="1290" t="s">
        <v>35</v>
      </c>
      <c r="D1694" s="1433">
        <v>65</v>
      </c>
      <c r="E1694" s="1433">
        <v>43</v>
      </c>
      <c r="F1694" s="1433">
        <v>34</v>
      </c>
      <c r="G1694" s="1433">
        <v>24</v>
      </c>
      <c r="H1694" s="1433">
        <v>30</v>
      </c>
      <c r="I1694" s="1433">
        <v>36</v>
      </c>
      <c r="J1694" s="1433">
        <v>45</v>
      </c>
      <c r="K1694" s="1433">
        <v>46</v>
      </c>
      <c r="L1694" s="1433">
        <v>46</v>
      </c>
      <c r="M1694" s="1433">
        <v>37</v>
      </c>
      <c r="N1694" s="1433">
        <v>50</v>
      </c>
      <c r="O1694" s="1433">
        <v>68</v>
      </c>
      <c r="P1694" s="1433">
        <v>68</v>
      </c>
      <c r="Q1694" s="1433">
        <v>57</v>
      </c>
      <c r="R1694" s="1433">
        <v>31</v>
      </c>
      <c r="S1694" s="1433">
        <v>30</v>
      </c>
      <c r="T1694" s="1433">
        <v>32</v>
      </c>
      <c r="U1694" s="1433">
        <v>39</v>
      </c>
      <c r="V1694" s="1438">
        <v>31</v>
      </c>
    </row>
    <row r="1695" spans="1:22" ht="15" x14ac:dyDescent="0.25">
      <c r="A1695" s="1298" t="s">
        <v>709</v>
      </c>
      <c r="B1695" s="1290" t="s">
        <v>951</v>
      </c>
      <c r="C1695" s="1290" t="s">
        <v>36</v>
      </c>
      <c r="D1695" s="1433">
        <v>3</v>
      </c>
      <c r="E1695" s="1433">
        <v>6</v>
      </c>
      <c r="F1695" s="1433">
        <v>7</v>
      </c>
      <c r="G1695" s="1433">
        <v>8</v>
      </c>
      <c r="H1695" s="1433">
        <v>8</v>
      </c>
      <c r="I1695" s="1433">
        <v>7</v>
      </c>
      <c r="J1695" s="1433">
        <v>6</v>
      </c>
      <c r="K1695" s="1433">
        <v>5</v>
      </c>
      <c r="L1695" s="1433">
        <v>3</v>
      </c>
      <c r="M1695" s="1433">
        <v>2</v>
      </c>
      <c r="N1695" s="1433">
        <v>1</v>
      </c>
      <c r="O1695" s="1433">
        <v>0</v>
      </c>
      <c r="P1695" s="1433">
        <v>0</v>
      </c>
      <c r="Q1695" s="1433">
        <v>0</v>
      </c>
      <c r="R1695" s="1433">
        <v>0</v>
      </c>
      <c r="S1695" s="1433">
        <v>0</v>
      </c>
      <c r="T1695" s="1433">
        <v>0</v>
      </c>
      <c r="U1695" s="1433">
        <v>1</v>
      </c>
      <c r="V1695" s="1438">
        <v>2</v>
      </c>
    </row>
    <row r="1696" spans="1:22" ht="15" x14ac:dyDescent="0.25">
      <c r="A1696" s="1298" t="s">
        <v>709</v>
      </c>
      <c r="B1696" s="1290" t="s">
        <v>951</v>
      </c>
      <c r="C1696" s="1290" t="s">
        <v>37</v>
      </c>
      <c r="D1696" s="1433">
        <v>7</v>
      </c>
      <c r="E1696" s="1433">
        <v>7</v>
      </c>
      <c r="F1696" s="1433">
        <v>7</v>
      </c>
      <c r="G1696" s="1433">
        <v>7</v>
      </c>
      <c r="H1696" s="1433">
        <v>7</v>
      </c>
      <c r="I1696" s="1433">
        <v>7</v>
      </c>
      <c r="J1696" s="1433">
        <v>13</v>
      </c>
      <c r="K1696" s="1433">
        <v>11</v>
      </c>
      <c r="L1696" s="1433">
        <v>10</v>
      </c>
      <c r="M1696" s="1433">
        <v>10</v>
      </c>
      <c r="N1696" s="1433">
        <v>10</v>
      </c>
      <c r="O1696" s="1433">
        <v>10</v>
      </c>
      <c r="P1696" s="1433">
        <v>7</v>
      </c>
      <c r="Q1696" s="1433">
        <v>7</v>
      </c>
      <c r="R1696" s="1433">
        <v>7</v>
      </c>
      <c r="S1696" s="1433">
        <v>6</v>
      </c>
      <c r="T1696" s="1433">
        <v>6</v>
      </c>
      <c r="U1696" s="1433">
        <v>6</v>
      </c>
      <c r="V1696" s="1438">
        <v>5</v>
      </c>
    </row>
    <row r="1697" spans="1:22" ht="15" x14ac:dyDescent="0.25">
      <c r="A1697" s="1298" t="s">
        <v>709</v>
      </c>
      <c r="B1697" s="1290" t="s">
        <v>951</v>
      </c>
      <c r="C1697" s="1290" t="s">
        <v>38</v>
      </c>
      <c r="D1697" s="1433">
        <v>2</v>
      </c>
      <c r="E1697" s="1433">
        <v>2</v>
      </c>
      <c r="F1697" s="1433">
        <v>2</v>
      </c>
      <c r="G1697" s="1433">
        <v>2</v>
      </c>
      <c r="H1697" s="1433">
        <v>2</v>
      </c>
      <c r="I1697" s="1433">
        <v>2</v>
      </c>
      <c r="J1697" s="1433">
        <v>4</v>
      </c>
      <c r="K1697" s="1433">
        <v>4</v>
      </c>
      <c r="L1697" s="1433">
        <v>4</v>
      </c>
      <c r="M1697" s="1433">
        <v>5</v>
      </c>
      <c r="N1697" s="1433">
        <v>5</v>
      </c>
      <c r="O1697" s="1433">
        <v>5</v>
      </c>
      <c r="P1697" s="1433">
        <v>6</v>
      </c>
      <c r="Q1697" s="1433">
        <v>6</v>
      </c>
      <c r="R1697" s="1433">
        <v>4</v>
      </c>
      <c r="S1697" s="1433">
        <v>3</v>
      </c>
      <c r="T1697" s="1433">
        <v>3</v>
      </c>
      <c r="U1697" s="1433">
        <v>3</v>
      </c>
      <c r="V1697" s="1438">
        <v>3</v>
      </c>
    </row>
    <row r="1698" spans="1:22" ht="15" x14ac:dyDescent="0.25">
      <c r="A1698" s="1298" t="s">
        <v>709</v>
      </c>
      <c r="B1698" s="1290" t="s">
        <v>951</v>
      </c>
      <c r="C1698" s="1290" t="s">
        <v>39</v>
      </c>
      <c r="D1698" s="1433">
        <v>1</v>
      </c>
      <c r="E1698" s="1433">
        <v>1</v>
      </c>
      <c r="F1698" s="1433">
        <v>1</v>
      </c>
      <c r="G1698" s="1433">
        <v>1</v>
      </c>
      <c r="H1698" s="1433">
        <v>1</v>
      </c>
      <c r="I1698" s="1433">
        <v>1</v>
      </c>
      <c r="J1698" s="1433">
        <v>2</v>
      </c>
      <c r="K1698" s="1433">
        <v>2</v>
      </c>
      <c r="L1698" s="1433">
        <v>2</v>
      </c>
      <c r="M1698" s="1433">
        <v>2</v>
      </c>
      <c r="N1698" s="1433">
        <v>2</v>
      </c>
      <c r="O1698" s="1433">
        <v>2</v>
      </c>
      <c r="P1698" s="1433">
        <v>1</v>
      </c>
      <c r="Q1698" s="1433">
        <v>1</v>
      </c>
      <c r="R1698" s="1433">
        <v>1</v>
      </c>
      <c r="S1698" s="1433">
        <v>1</v>
      </c>
      <c r="T1698" s="1433">
        <v>1</v>
      </c>
      <c r="U1698" s="1433">
        <v>1</v>
      </c>
      <c r="V1698" s="1438">
        <v>1</v>
      </c>
    </row>
    <row r="1699" spans="1:22" ht="15" x14ac:dyDescent="0.25">
      <c r="A1699" s="1298" t="s">
        <v>709</v>
      </c>
      <c r="B1699" s="1290" t="s">
        <v>951</v>
      </c>
      <c r="C1699" s="1290" t="s">
        <v>40</v>
      </c>
      <c r="D1699" s="1433">
        <v>1</v>
      </c>
      <c r="E1699" s="1433">
        <v>1</v>
      </c>
      <c r="F1699" s="1433">
        <v>1</v>
      </c>
      <c r="G1699" s="1433">
        <v>1</v>
      </c>
      <c r="H1699" s="1433">
        <v>1</v>
      </c>
      <c r="I1699" s="1433">
        <v>1</v>
      </c>
      <c r="J1699" s="1433">
        <v>2</v>
      </c>
      <c r="K1699" s="1433">
        <v>2</v>
      </c>
      <c r="L1699" s="1433">
        <v>2</v>
      </c>
      <c r="M1699" s="1433">
        <v>2</v>
      </c>
      <c r="N1699" s="1433">
        <v>2</v>
      </c>
      <c r="O1699" s="1433">
        <v>2</v>
      </c>
      <c r="P1699" s="1433">
        <v>2</v>
      </c>
      <c r="Q1699" s="1433">
        <v>2</v>
      </c>
      <c r="R1699" s="1433">
        <v>1</v>
      </c>
      <c r="S1699" s="1433">
        <v>1</v>
      </c>
      <c r="T1699" s="1433">
        <v>1</v>
      </c>
      <c r="U1699" s="1433">
        <v>1</v>
      </c>
      <c r="V1699" s="1438">
        <v>1</v>
      </c>
    </row>
    <row r="1700" spans="1:22" ht="15" x14ac:dyDescent="0.25">
      <c r="A1700" s="1298" t="s">
        <v>709</v>
      </c>
      <c r="B1700" s="1290" t="s">
        <v>951</v>
      </c>
      <c r="C1700" s="1290" t="s">
        <v>59</v>
      </c>
      <c r="D1700" s="1433">
        <v>79</v>
      </c>
      <c r="E1700" s="1433">
        <v>77</v>
      </c>
      <c r="F1700" s="1433">
        <v>74</v>
      </c>
      <c r="G1700" s="1433">
        <v>75</v>
      </c>
      <c r="H1700" s="1433">
        <v>84</v>
      </c>
      <c r="I1700" s="1433">
        <v>91</v>
      </c>
      <c r="J1700" s="1433">
        <v>131</v>
      </c>
      <c r="K1700" s="1433">
        <v>133</v>
      </c>
      <c r="L1700" s="1433">
        <v>138</v>
      </c>
      <c r="M1700" s="1433">
        <v>140</v>
      </c>
      <c r="N1700" s="1433">
        <v>156</v>
      </c>
      <c r="O1700" s="1433">
        <v>162</v>
      </c>
      <c r="P1700" s="1433">
        <v>163</v>
      </c>
      <c r="Q1700" s="1433">
        <v>153</v>
      </c>
      <c r="R1700" s="1433">
        <v>138</v>
      </c>
      <c r="S1700" s="1433">
        <v>143</v>
      </c>
      <c r="T1700" s="1433">
        <v>137</v>
      </c>
      <c r="U1700" s="1433">
        <v>142</v>
      </c>
      <c r="V1700" s="1438">
        <v>144</v>
      </c>
    </row>
    <row r="1701" spans="1:22" ht="15" x14ac:dyDescent="0.25">
      <c r="A1701" s="1298" t="s">
        <v>709</v>
      </c>
      <c r="B1701" s="1290" t="s">
        <v>951</v>
      </c>
      <c r="C1701" s="1290" t="s">
        <v>754</v>
      </c>
      <c r="D1701" s="1433">
        <v>79</v>
      </c>
      <c r="E1701" s="1433">
        <v>60</v>
      </c>
      <c r="F1701" s="1433">
        <v>52</v>
      </c>
      <c r="G1701" s="1433">
        <v>43</v>
      </c>
      <c r="H1701" s="1433">
        <v>49</v>
      </c>
      <c r="I1701" s="1433">
        <v>54</v>
      </c>
      <c r="J1701" s="1433">
        <v>72</v>
      </c>
      <c r="K1701" s="1433">
        <v>70</v>
      </c>
      <c r="L1701" s="1433">
        <v>67</v>
      </c>
      <c r="M1701" s="1433">
        <v>58</v>
      </c>
      <c r="N1701" s="1433">
        <v>70</v>
      </c>
      <c r="O1701" s="1433">
        <v>87</v>
      </c>
      <c r="P1701" s="1433">
        <v>84</v>
      </c>
      <c r="Q1701" s="1433">
        <v>73</v>
      </c>
      <c r="R1701" s="1433">
        <v>44</v>
      </c>
      <c r="S1701" s="1433">
        <v>41</v>
      </c>
      <c r="T1701" s="1433">
        <v>43</v>
      </c>
      <c r="U1701" s="1433">
        <v>51</v>
      </c>
      <c r="V1701" s="1438">
        <v>43</v>
      </c>
    </row>
    <row r="1702" spans="1:22" ht="15" x14ac:dyDescent="0.25">
      <c r="A1702" s="1298" t="s">
        <v>709</v>
      </c>
      <c r="B1702" s="1290" t="s">
        <v>952</v>
      </c>
      <c r="C1702" s="1290" t="s">
        <v>49</v>
      </c>
      <c r="D1702" s="1433">
        <v>0</v>
      </c>
      <c r="E1702" s="1433">
        <v>0</v>
      </c>
      <c r="F1702" s="1433">
        <v>0</v>
      </c>
      <c r="G1702" s="1433">
        <v>0</v>
      </c>
      <c r="H1702" s="1433">
        <v>0</v>
      </c>
      <c r="I1702" s="1433">
        <v>20</v>
      </c>
      <c r="J1702" s="1433">
        <v>24</v>
      </c>
      <c r="K1702" s="1433">
        <v>35</v>
      </c>
      <c r="L1702" s="1433">
        <v>44</v>
      </c>
      <c r="M1702" s="1433">
        <v>49</v>
      </c>
      <c r="N1702" s="1433">
        <v>57</v>
      </c>
      <c r="O1702" s="1433">
        <v>70</v>
      </c>
      <c r="P1702" s="1433">
        <v>75</v>
      </c>
      <c r="Q1702" s="1433">
        <v>83</v>
      </c>
      <c r="R1702" s="1433">
        <v>100</v>
      </c>
      <c r="S1702" s="1433">
        <v>121</v>
      </c>
      <c r="T1702" s="1433">
        <v>128</v>
      </c>
      <c r="U1702" s="1433">
        <v>119</v>
      </c>
      <c r="V1702" s="1438">
        <v>126</v>
      </c>
    </row>
    <row r="1703" spans="1:22" ht="15" x14ac:dyDescent="0.25">
      <c r="A1703" s="1298" t="s">
        <v>709</v>
      </c>
      <c r="B1703" s="1290" t="s">
        <v>952</v>
      </c>
      <c r="C1703" s="1290" t="s">
        <v>35</v>
      </c>
      <c r="D1703" s="1433">
        <v>0</v>
      </c>
      <c r="E1703" s="1433">
        <v>28</v>
      </c>
      <c r="F1703" s="1433">
        <v>29</v>
      </c>
      <c r="G1703" s="1433">
        <v>44</v>
      </c>
      <c r="H1703" s="1433">
        <v>55</v>
      </c>
      <c r="I1703" s="1433">
        <v>42</v>
      </c>
      <c r="J1703" s="1433">
        <v>47</v>
      </c>
      <c r="K1703" s="1433">
        <v>47</v>
      </c>
      <c r="L1703" s="1433">
        <v>45</v>
      </c>
      <c r="M1703" s="1433">
        <v>47</v>
      </c>
      <c r="N1703" s="1433">
        <v>59</v>
      </c>
      <c r="O1703" s="1433">
        <v>60</v>
      </c>
      <c r="P1703" s="1433">
        <v>63</v>
      </c>
      <c r="Q1703" s="1433">
        <v>65</v>
      </c>
      <c r="R1703" s="1433">
        <v>59</v>
      </c>
      <c r="S1703" s="1433">
        <v>39</v>
      </c>
      <c r="T1703" s="1433">
        <v>34</v>
      </c>
      <c r="U1703" s="1433">
        <v>40</v>
      </c>
      <c r="V1703" s="1438">
        <v>34</v>
      </c>
    </row>
    <row r="1704" spans="1:22" ht="15" x14ac:dyDescent="0.25">
      <c r="A1704" s="1298" t="s">
        <v>709</v>
      </c>
      <c r="B1704" s="1290" t="s">
        <v>952</v>
      </c>
      <c r="C1704" s="1290" t="s">
        <v>36</v>
      </c>
      <c r="D1704" s="1433">
        <v>0</v>
      </c>
      <c r="E1704" s="1433">
        <v>0</v>
      </c>
      <c r="F1704" s="1433">
        <v>0</v>
      </c>
      <c r="G1704" s="1433">
        <v>0</v>
      </c>
      <c r="H1704" s="1433">
        <v>0</v>
      </c>
      <c r="I1704" s="1433">
        <v>0</v>
      </c>
      <c r="J1704" s="1433">
        <v>0</v>
      </c>
      <c r="K1704" s="1433">
        <v>0</v>
      </c>
      <c r="L1704" s="1433">
        <v>0</v>
      </c>
      <c r="M1704" s="1433">
        <v>0</v>
      </c>
      <c r="N1704" s="1433">
        <v>0</v>
      </c>
      <c r="O1704" s="1433">
        <v>1</v>
      </c>
      <c r="P1704" s="1433">
        <v>2</v>
      </c>
      <c r="Q1704" s="1433">
        <v>2</v>
      </c>
      <c r="R1704" s="1433">
        <v>2</v>
      </c>
      <c r="S1704" s="1433">
        <v>2</v>
      </c>
      <c r="T1704" s="1433">
        <v>3</v>
      </c>
      <c r="U1704" s="1433">
        <v>3</v>
      </c>
      <c r="V1704" s="1438">
        <v>3</v>
      </c>
    </row>
    <row r="1705" spans="1:22" ht="15" x14ac:dyDescent="0.25">
      <c r="A1705" s="1298" t="s">
        <v>709</v>
      </c>
      <c r="B1705" s="1290" t="s">
        <v>952</v>
      </c>
      <c r="C1705" s="1290" t="s">
        <v>37</v>
      </c>
      <c r="D1705" s="1433">
        <v>0</v>
      </c>
      <c r="E1705" s="1433">
        <v>10</v>
      </c>
      <c r="F1705" s="1433">
        <v>10</v>
      </c>
      <c r="G1705" s="1433">
        <v>11</v>
      </c>
      <c r="H1705" s="1433">
        <v>10</v>
      </c>
      <c r="I1705" s="1433">
        <v>8</v>
      </c>
      <c r="J1705" s="1433">
        <v>9</v>
      </c>
      <c r="K1705" s="1433">
        <v>9</v>
      </c>
      <c r="L1705" s="1433">
        <v>9</v>
      </c>
      <c r="M1705" s="1433">
        <v>9</v>
      </c>
      <c r="N1705" s="1433">
        <v>9</v>
      </c>
      <c r="O1705" s="1433">
        <v>8</v>
      </c>
      <c r="P1705" s="1433">
        <v>7</v>
      </c>
      <c r="Q1705" s="1433">
        <v>7</v>
      </c>
      <c r="R1705" s="1433">
        <v>8</v>
      </c>
      <c r="S1705" s="1433">
        <v>5</v>
      </c>
      <c r="T1705" s="1433">
        <v>5</v>
      </c>
      <c r="U1705" s="1433">
        <v>6</v>
      </c>
      <c r="V1705" s="1438">
        <v>6</v>
      </c>
    </row>
    <row r="1706" spans="1:22" ht="15" x14ac:dyDescent="0.25">
      <c r="A1706" s="1298" t="s">
        <v>709</v>
      </c>
      <c r="B1706" s="1290" t="s">
        <v>952</v>
      </c>
      <c r="C1706" s="1290" t="s">
        <v>38</v>
      </c>
      <c r="D1706" s="1433">
        <v>0</v>
      </c>
      <c r="E1706" s="1433">
        <v>1</v>
      </c>
      <c r="F1706" s="1433">
        <v>1</v>
      </c>
      <c r="G1706" s="1433">
        <v>2</v>
      </c>
      <c r="H1706" s="1433">
        <v>2</v>
      </c>
      <c r="I1706" s="1433">
        <v>2</v>
      </c>
      <c r="J1706" s="1433">
        <v>2</v>
      </c>
      <c r="K1706" s="1433">
        <v>2</v>
      </c>
      <c r="L1706" s="1433">
        <v>1</v>
      </c>
      <c r="M1706" s="1433">
        <v>1</v>
      </c>
      <c r="N1706" s="1433">
        <v>1</v>
      </c>
      <c r="O1706" s="1433">
        <v>2</v>
      </c>
      <c r="P1706" s="1433">
        <v>2</v>
      </c>
      <c r="Q1706" s="1433">
        <v>2</v>
      </c>
      <c r="R1706" s="1433">
        <v>2</v>
      </c>
      <c r="S1706" s="1433">
        <v>4</v>
      </c>
      <c r="T1706" s="1433">
        <v>4</v>
      </c>
      <c r="U1706" s="1433">
        <v>3</v>
      </c>
      <c r="V1706" s="1438">
        <v>3</v>
      </c>
    </row>
    <row r="1707" spans="1:22" ht="15" x14ac:dyDescent="0.25">
      <c r="A1707" s="1298" t="s">
        <v>709</v>
      </c>
      <c r="B1707" s="1290" t="s">
        <v>952</v>
      </c>
      <c r="C1707" s="1290" t="s">
        <v>39</v>
      </c>
      <c r="D1707" s="1433">
        <v>0</v>
      </c>
      <c r="E1707" s="1433">
        <v>1</v>
      </c>
      <c r="F1707" s="1433">
        <v>1</v>
      </c>
      <c r="G1707" s="1433">
        <v>1</v>
      </c>
      <c r="H1707" s="1433">
        <v>1</v>
      </c>
      <c r="I1707" s="1433">
        <v>1</v>
      </c>
      <c r="J1707" s="1433">
        <v>1</v>
      </c>
      <c r="K1707" s="1433">
        <v>0</v>
      </c>
      <c r="L1707" s="1433">
        <v>0</v>
      </c>
      <c r="M1707" s="1433">
        <v>0</v>
      </c>
      <c r="N1707" s="1433">
        <v>1</v>
      </c>
      <c r="O1707" s="1433">
        <v>1</v>
      </c>
      <c r="P1707" s="1433">
        <v>1</v>
      </c>
      <c r="Q1707" s="1433">
        <v>1</v>
      </c>
      <c r="R1707" s="1433">
        <v>1</v>
      </c>
      <c r="S1707" s="1433">
        <v>1</v>
      </c>
      <c r="T1707" s="1433">
        <v>1</v>
      </c>
      <c r="U1707" s="1433">
        <v>1</v>
      </c>
      <c r="V1707" s="1438">
        <v>1</v>
      </c>
    </row>
    <row r="1708" spans="1:22" ht="15" x14ac:dyDescent="0.25">
      <c r="A1708" s="1298" t="s">
        <v>709</v>
      </c>
      <c r="B1708" s="1290" t="s">
        <v>952</v>
      </c>
      <c r="C1708" s="1290" t="s">
        <v>40</v>
      </c>
      <c r="D1708" s="1433">
        <v>0</v>
      </c>
      <c r="E1708" s="1433">
        <v>1</v>
      </c>
      <c r="F1708" s="1433">
        <v>1</v>
      </c>
      <c r="G1708" s="1433">
        <v>1</v>
      </c>
      <c r="H1708" s="1433">
        <v>1</v>
      </c>
      <c r="I1708" s="1433">
        <v>1</v>
      </c>
      <c r="J1708" s="1433">
        <v>1</v>
      </c>
      <c r="K1708" s="1433">
        <v>1</v>
      </c>
      <c r="L1708" s="1433">
        <v>1</v>
      </c>
      <c r="M1708" s="1433">
        <v>1</v>
      </c>
      <c r="N1708" s="1433">
        <v>1</v>
      </c>
      <c r="O1708" s="1433">
        <v>1</v>
      </c>
      <c r="P1708" s="1433">
        <v>1</v>
      </c>
      <c r="Q1708" s="1433">
        <v>1</v>
      </c>
      <c r="R1708" s="1433">
        <v>1</v>
      </c>
      <c r="S1708" s="1433">
        <v>1</v>
      </c>
      <c r="T1708" s="1433">
        <v>1</v>
      </c>
      <c r="U1708" s="1433">
        <v>1</v>
      </c>
      <c r="V1708" s="1438">
        <v>1</v>
      </c>
    </row>
    <row r="1709" spans="1:22" ht="15" x14ac:dyDescent="0.25">
      <c r="A1709" s="1298" t="s">
        <v>709</v>
      </c>
      <c r="B1709" s="1290" t="s">
        <v>952</v>
      </c>
      <c r="C1709" s="1290" t="s">
        <v>59</v>
      </c>
      <c r="D1709" s="1433">
        <v>0</v>
      </c>
      <c r="E1709" s="1433">
        <v>41</v>
      </c>
      <c r="F1709" s="1433">
        <v>42</v>
      </c>
      <c r="G1709" s="1433">
        <v>59</v>
      </c>
      <c r="H1709" s="1433">
        <v>69</v>
      </c>
      <c r="I1709" s="1433">
        <v>74</v>
      </c>
      <c r="J1709" s="1433">
        <v>84</v>
      </c>
      <c r="K1709" s="1433">
        <v>94</v>
      </c>
      <c r="L1709" s="1433">
        <v>100</v>
      </c>
      <c r="M1709" s="1433">
        <v>107</v>
      </c>
      <c r="N1709" s="1433">
        <v>128</v>
      </c>
      <c r="O1709" s="1433">
        <v>143</v>
      </c>
      <c r="P1709" s="1433">
        <v>151</v>
      </c>
      <c r="Q1709" s="1433">
        <v>161</v>
      </c>
      <c r="R1709" s="1433">
        <v>173</v>
      </c>
      <c r="S1709" s="1433">
        <v>173</v>
      </c>
      <c r="T1709" s="1433">
        <v>176</v>
      </c>
      <c r="U1709" s="1433">
        <v>173</v>
      </c>
      <c r="V1709" s="1438">
        <v>174</v>
      </c>
    </row>
    <row r="1710" spans="1:22" ht="15" x14ac:dyDescent="0.25">
      <c r="A1710" s="1298" t="s">
        <v>709</v>
      </c>
      <c r="B1710" s="1290" t="s">
        <v>952</v>
      </c>
      <c r="C1710" s="1290" t="s">
        <v>754</v>
      </c>
      <c r="D1710" s="1433">
        <v>0</v>
      </c>
      <c r="E1710" s="1433">
        <v>41</v>
      </c>
      <c r="F1710" s="1433">
        <v>42</v>
      </c>
      <c r="G1710" s="1433">
        <v>59</v>
      </c>
      <c r="H1710" s="1433">
        <v>69</v>
      </c>
      <c r="I1710" s="1433">
        <v>54</v>
      </c>
      <c r="J1710" s="1433">
        <v>60</v>
      </c>
      <c r="K1710" s="1433">
        <v>59</v>
      </c>
      <c r="L1710" s="1433">
        <v>56</v>
      </c>
      <c r="M1710" s="1433">
        <v>58</v>
      </c>
      <c r="N1710" s="1433">
        <v>71</v>
      </c>
      <c r="O1710" s="1433">
        <v>73</v>
      </c>
      <c r="P1710" s="1433">
        <v>76</v>
      </c>
      <c r="Q1710" s="1433">
        <v>78</v>
      </c>
      <c r="R1710" s="1433">
        <v>73</v>
      </c>
      <c r="S1710" s="1433">
        <v>52</v>
      </c>
      <c r="T1710" s="1433">
        <v>48</v>
      </c>
      <c r="U1710" s="1433">
        <v>54</v>
      </c>
      <c r="V1710" s="1438">
        <v>48</v>
      </c>
    </row>
    <row r="1711" spans="1:22" ht="15" x14ac:dyDescent="0.25">
      <c r="A1711" s="1298" t="s">
        <v>709</v>
      </c>
      <c r="B1711" s="1290" t="s">
        <v>953</v>
      </c>
      <c r="C1711" s="1290" t="s">
        <v>49</v>
      </c>
      <c r="D1711" s="1433">
        <v>0</v>
      </c>
      <c r="E1711" s="1433">
        <v>0</v>
      </c>
      <c r="F1711" s="1433">
        <v>0</v>
      </c>
      <c r="G1711" s="1433">
        <v>0</v>
      </c>
      <c r="H1711" s="1433">
        <v>0</v>
      </c>
      <c r="I1711" s="1433">
        <v>0</v>
      </c>
      <c r="J1711" s="1433">
        <v>0</v>
      </c>
      <c r="K1711" s="1433">
        <v>0</v>
      </c>
      <c r="L1711" s="1433">
        <v>0</v>
      </c>
      <c r="M1711" s="1433">
        <v>0</v>
      </c>
      <c r="N1711" s="1433">
        <v>0</v>
      </c>
      <c r="O1711" s="1433">
        <v>0</v>
      </c>
      <c r="P1711" s="1433">
        <v>0</v>
      </c>
      <c r="Q1711" s="1433">
        <v>23</v>
      </c>
      <c r="R1711" s="1433">
        <v>56</v>
      </c>
      <c r="S1711" s="1433">
        <v>76</v>
      </c>
      <c r="T1711" s="1433">
        <v>76</v>
      </c>
      <c r="U1711" s="1433">
        <v>79</v>
      </c>
      <c r="V1711" s="1438">
        <v>85</v>
      </c>
    </row>
    <row r="1712" spans="1:22" ht="15" x14ac:dyDescent="0.25">
      <c r="A1712" s="1298" t="s">
        <v>709</v>
      </c>
      <c r="B1712" s="1290" t="s">
        <v>953</v>
      </c>
      <c r="C1712" s="1290" t="s">
        <v>35</v>
      </c>
      <c r="D1712" s="1433">
        <v>0</v>
      </c>
      <c r="E1712" s="1433">
        <v>0</v>
      </c>
      <c r="F1712" s="1433">
        <v>0</v>
      </c>
      <c r="G1712" s="1433">
        <v>0</v>
      </c>
      <c r="H1712" s="1433">
        <v>0</v>
      </c>
      <c r="I1712" s="1433">
        <v>0</v>
      </c>
      <c r="J1712" s="1433">
        <v>0</v>
      </c>
      <c r="K1712" s="1433">
        <v>0</v>
      </c>
      <c r="L1712" s="1433">
        <v>0</v>
      </c>
      <c r="M1712" s="1433">
        <v>28</v>
      </c>
      <c r="N1712" s="1433">
        <v>43</v>
      </c>
      <c r="O1712" s="1433">
        <v>67</v>
      </c>
      <c r="P1712" s="1433">
        <v>78</v>
      </c>
      <c r="Q1712" s="1433">
        <v>55</v>
      </c>
      <c r="R1712" s="1433">
        <v>26</v>
      </c>
      <c r="S1712" s="1433">
        <v>14</v>
      </c>
      <c r="T1712" s="1433">
        <v>14</v>
      </c>
      <c r="U1712" s="1433">
        <v>26</v>
      </c>
      <c r="V1712" s="1438">
        <v>30</v>
      </c>
    </row>
    <row r="1713" spans="1:22" ht="15" x14ac:dyDescent="0.25">
      <c r="A1713" s="1298" t="s">
        <v>709</v>
      </c>
      <c r="B1713" s="1290" t="s">
        <v>953</v>
      </c>
      <c r="C1713" s="1290" t="s">
        <v>37</v>
      </c>
      <c r="D1713" s="1433">
        <v>0</v>
      </c>
      <c r="E1713" s="1433">
        <v>0</v>
      </c>
      <c r="F1713" s="1433">
        <v>0</v>
      </c>
      <c r="G1713" s="1433">
        <v>0</v>
      </c>
      <c r="H1713" s="1433">
        <v>0</v>
      </c>
      <c r="I1713" s="1433">
        <v>0</v>
      </c>
      <c r="J1713" s="1433">
        <v>0</v>
      </c>
      <c r="K1713" s="1433">
        <v>0</v>
      </c>
      <c r="L1713" s="1433">
        <v>0</v>
      </c>
      <c r="M1713" s="1433">
        <v>8</v>
      </c>
      <c r="N1713" s="1433">
        <v>8</v>
      </c>
      <c r="O1713" s="1433">
        <v>12</v>
      </c>
      <c r="P1713" s="1433">
        <v>12</v>
      </c>
      <c r="Q1713" s="1433">
        <v>12</v>
      </c>
      <c r="R1713" s="1433">
        <v>12</v>
      </c>
      <c r="S1713" s="1433">
        <v>5</v>
      </c>
      <c r="T1713" s="1433">
        <v>4</v>
      </c>
      <c r="U1713" s="1433">
        <v>4</v>
      </c>
      <c r="V1713" s="1438">
        <v>1</v>
      </c>
    </row>
    <row r="1714" spans="1:22" ht="15" x14ac:dyDescent="0.25">
      <c r="A1714" s="1298" t="s">
        <v>709</v>
      </c>
      <c r="B1714" s="1290" t="s">
        <v>953</v>
      </c>
      <c r="C1714" s="1290" t="s">
        <v>38</v>
      </c>
      <c r="D1714" s="1433">
        <v>0</v>
      </c>
      <c r="E1714" s="1433">
        <v>0</v>
      </c>
      <c r="F1714" s="1433">
        <v>0</v>
      </c>
      <c r="G1714" s="1433">
        <v>0</v>
      </c>
      <c r="H1714" s="1433">
        <v>0</v>
      </c>
      <c r="I1714" s="1433">
        <v>0</v>
      </c>
      <c r="J1714" s="1433">
        <v>0</v>
      </c>
      <c r="K1714" s="1433">
        <v>0</v>
      </c>
      <c r="L1714" s="1433">
        <v>0</v>
      </c>
      <c r="M1714" s="1433">
        <v>1</v>
      </c>
      <c r="N1714" s="1433">
        <v>2</v>
      </c>
      <c r="O1714" s="1433">
        <v>2</v>
      </c>
      <c r="P1714" s="1433">
        <v>3</v>
      </c>
      <c r="Q1714" s="1433">
        <v>3</v>
      </c>
      <c r="R1714" s="1433">
        <v>3</v>
      </c>
      <c r="S1714" s="1433">
        <v>3</v>
      </c>
      <c r="T1714" s="1433">
        <v>2</v>
      </c>
      <c r="U1714" s="1433">
        <v>2</v>
      </c>
      <c r="V1714" s="1438">
        <v>4</v>
      </c>
    </row>
    <row r="1715" spans="1:22" ht="15" x14ac:dyDescent="0.25">
      <c r="A1715" s="1298" t="s">
        <v>709</v>
      </c>
      <c r="B1715" s="1290" t="s">
        <v>953</v>
      </c>
      <c r="C1715" s="1290" t="s">
        <v>39</v>
      </c>
      <c r="D1715" s="1433">
        <v>0</v>
      </c>
      <c r="E1715" s="1433">
        <v>0</v>
      </c>
      <c r="F1715" s="1433">
        <v>0</v>
      </c>
      <c r="G1715" s="1433">
        <v>0</v>
      </c>
      <c r="H1715" s="1433">
        <v>0</v>
      </c>
      <c r="I1715" s="1433">
        <v>0</v>
      </c>
      <c r="J1715" s="1433">
        <v>0</v>
      </c>
      <c r="K1715" s="1433">
        <v>0</v>
      </c>
      <c r="L1715" s="1433">
        <v>0</v>
      </c>
      <c r="M1715" s="1433">
        <v>3</v>
      </c>
      <c r="N1715" s="1433">
        <v>4</v>
      </c>
      <c r="O1715" s="1433">
        <v>4</v>
      </c>
      <c r="P1715" s="1433">
        <v>5</v>
      </c>
      <c r="Q1715" s="1433">
        <v>5</v>
      </c>
      <c r="R1715" s="1433">
        <v>4</v>
      </c>
      <c r="S1715" s="1433">
        <v>3</v>
      </c>
      <c r="T1715" s="1433">
        <v>3</v>
      </c>
      <c r="U1715" s="1433">
        <v>3</v>
      </c>
      <c r="V1715" s="1438">
        <v>1</v>
      </c>
    </row>
    <row r="1716" spans="1:22" ht="15" x14ac:dyDescent="0.25">
      <c r="A1716" s="1298" t="s">
        <v>709</v>
      </c>
      <c r="B1716" s="1290" t="s">
        <v>953</v>
      </c>
      <c r="C1716" s="1290" t="s">
        <v>40</v>
      </c>
      <c r="D1716" s="1433">
        <v>0</v>
      </c>
      <c r="E1716" s="1433">
        <v>0</v>
      </c>
      <c r="F1716" s="1433">
        <v>0</v>
      </c>
      <c r="G1716" s="1433">
        <v>0</v>
      </c>
      <c r="H1716" s="1433">
        <v>0</v>
      </c>
      <c r="I1716" s="1433">
        <v>0</v>
      </c>
      <c r="J1716" s="1433">
        <v>0</v>
      </c>
      <c r="K1716" s="1433">
        <v>0</v>
      </c>
      <c r="L1716" s="1433">
        <v>0</v>
      </c>
      <c r="M1716" s="1433">
        <v>0</v>
      </c>
      <c r="N1716" s="1433">
        <v>0</v>
      </c>
      <c r="O1716" s="1433">
        <v>0</v>
      </c>
      <c r="P1716" s="1433">
        <v>1</v>
      </c>
      <c r="Q1716" s="1433">
        <v>1</v>
      </c>
      <c r="R1716" s="1433">
        <v>1</v>
      </c>
      <c r="S1716" s="1433">
        <v>1</v>
      </c>
      <c r="T1716" s="1433">
        <v>1</v>
      </c>
      <c r="U1716" s="1433">
        <v>1</v>
      </c>
      <c r="V1716" s="1438">
        <v>1</v>
      </c>
    </row>
    <row r="1717" spans="1:22" ht="15" x14ac:dyDescent="0.25">
      <c r="A1717" s="1298" t="s">
        <v>709</v>
      </c>
      <c r="B1717" s="1290" t="s">
        <v>953</v>
      </c>
      <c r="C1717" s="1290" t="s">
        <v>59</v>
      </c>
      <c r="D1717" s="1433">
        <v>0</v>
      </c>
      <c r="E1717" s="1433">
        <v>0</v>
      </c>
      <c r="F1717" s="1433">
        <v>0</v>
      </c>
      <c r="G1717" s="1433">
        <v>0</v>
      </c>
      <c r="H1717" s="1433">
        <v>0</v>
      </c>
      <c r="I1717" s="1433">
        <v>0</v>
      </c>
      <c r="J1717" s="1433">
        <v>0</v>
      </c>
      <c r="K1717" s="1433">
        <v>0</v>
      </c>
      <c r="L1717" s="1433">
        <v>0</v>
      </c>
      <c r="M1717" s="1433">
        <v>40</v>
      </c>
      <c r="N1717" s="1433">
        <v>57</v>
      </c>
      <c r="O1717" s="1433">
        <v>85</v>
      </c>
      <c r="P1717" s="1433">
        <v>99</v>
      </c>
      <c r="Q1717" s="1433">
        <v>99</v>
      </c>
      <c r="R1717" s="1433">
        <v>102</v>
      </c>
      <c r="S1717" s="1433">
        <v>102</v>
      </c>
      <c r="T1717" s="1433">
        <v>100</v>
      </c>
      <c r="U1717" s="1433">
        <v>115</v>
      </c>
      <c r="V1717" s="1438">
        <v>122</v>
      </c>
    </row>
    <row r="1718" spans="1:22" ht="15" x14ac:dyDescent="0.25">
      <c r="A1718" s="1298" t="s">
        <v>709</v>
      </c>
      <c r="B1718" s="1290" t="s">
        <v>953</v>
      </c>
      <c r="C1718" s="1290" t="s">
        <v>754</v>
      </c>
      <c r="D1718" s="1433">
        <v>0</v>
      </c>
      <c r="E1718" s="1433">
        <v>0</v>
      </c>
      <c r="F1718" s="1433">
        <v>0</v>
      </c>
      <c r="G1718" s="1433">
        <v>0</v>
      </c>
      <c r="H1718" s="1433">
        <v>0</v>
      </c>
      <c r="I1718" s="1433">
        <v>0</v>
      </c>
      <c r="J1718" s="1433">
        <v>0</v>
      </c>
      <c r="K1718" s="1433">
        <v>0</v>
      </c>
      <c r="L1718" s="1433">
        <v>0</v>
      </c>
      <c r="M1718" s="1433">
        <v>40</v>
      </c>
      <c r="N1718" s="1433">
        <v>57</v>
      </c>
      <c r="O1718" s="1433">
        <v>85</v>
      </c>
      <c r="P1718" s="1433">
        <v>99</v>
      </c>
      <c r="Q1718" s="1433">
        <v>76</v>
      </c>
      <c r="R1718" s="1433">
        <v>46</v>
      </c>
      <c r="S1718" s="1433">
        <v>26</v>
      </c>
      <c r="T1718" s="1433">
        <v>24</v>
      </c>
      <c r="U1718" s="1433">
        <v>36</v>
      </c>
      <c r="V1718" s="1438">
        <v>37</v>
      </c>
    </row>
    <row r="1719" spans="1:22" ht="15" x14ac:dyDescent="0.25">
      <c r="A1719" s="1298" t="s">
        <v>709</v>
      </c>
      <c r="B1719" s="1290" t="s">
        <v>954</v>
      </c>
      <c r="C1719" s="1290" t="s">
        <v>49</v>
      </c>
      <c r="D1719" s="1433">
        <v>0</v>
      </c>
      <c r="E1719" s="1433">
        <v>26</v>
      </c>
      <c r="F1719" s="1433">
        <v>50</v>
      </c>
      <c r="G1719" s="1433">
        <v>61</v>
      </c>
      <c r="H1719" s="1433">
        <v>58</v>
      </c>
      <c r="I1719" s="1433">
        <v>58</v>
      </c>
      <c r="J1719" s="1433">
        <v>58</v>
      </c>
      <c r="K1719" s="1433">
        <v>66</v>
      </c>
      <c r="L1719" s="1433">
        <v>62</v>
      </c>
      <c r="M1719" s="1433">
        <v>66</v>
      </c>
      <c r="N1719" s="1433">
        <v>64</v>
      </c>
      <c r="O1719" s="1433">
        <v>59</v>
      </c>
      <c r="P1719" s="1433">
        <v>63</v>
      </c>
      <c r="Q1719" s="1433">
        <v>62</v>
      </c>
      <c r="R1719" s="1433">
        <v>70</v>
      </c>
      <c r="S1719" s="1433">
        <v>74</v>
      </c>
      <c r="T1719" s="1433">
        <v>116</v>
      </c>
      <c r="U1719" s="1433">
        <v>127</v>
      </c>
      <c r="V1719" s="1438">
        <v>146</v>
      </c>
    </row>
    <row r="1720" spans="1:22" ht="15" x14ac:dyDescent="0.25">
      <c r="A1720" s="1298" t="s">
        <v>709</v>
      </c>
      <c r="B1720" s="1290" t="s">
        <v>954</v>
      </c>
      <c r="C1720" s="1290" t="s">
        <v>35</v>
      </c>
      <c r="D1720" s="1433">
        <v>52</v>
      </c>
      <c r="E1720" s="1433">
        <v>23</v>
      </c>
      <c r="F1720" s="1433">
        <v>44</v>
      </c>
      <c r="G1720" s="1433">
        <v>34</v>
      </c>
      <c r="H1720" s="1433">
        <v>34</v>
      </c>
      <c r="I1720" s="1433">
        <v>34</v>
      </c>
      <c r="J1720" s="1433">
        <v>29</v>
      </c>
      <c r="K1720" s="1433">
        <v>22</v>
      </c>
      <c r="L1720" s="1433">
        <v>18</v>
      </c>
      <c r="M1720" s="1433">
        <v>20</v>
      </c>
      <c r="N1720" s="1433">
        <v>30</v>
      </c>
      <c r="O1720" s="1433">
        <v>34</v>
      </c>
      <c r="P1720" s="1433">
        <v>35</v>
      </c>
      <c r="Q1720" s="1433">
        <v>29</v>
      </c>
      <c r="R1720" s="1433">
        <v>28</v>
      </c>
      <c r="S1720" s="1433">
        <v>26</v>
      </c>
      <c r="T1720" s="1433">
        <v>56</v>
      </c>
      <c r="U1720" s="1433">
        <v>46</v>
      </c>
      <c r="V1720" s="1438">
        <v>29</v>
      </c>
    </row>
    <row r="1721" spans="1:22" ht="15" x14ac:dyDescent="0.25">
      <c r="A1721" s="1298" t="s">
        <v>709</v>
      </c>
      <c r="B1721" s="1290" t="s">
        <v>954</v>
      </c>
      <c r="C1721" s="1290" t="s">
        <v>36</v>
      </c>
      <c r="D1721" s="1433">
        <v>0</v>
      </c>
      <c r="E1721" s="1433">
        <v>0</v>
      </c>
      <c r="F1721" s="1433">
        <v>3</v>
      </c>
      <c r="G1721" s="1433">
        <v>2</v>
      </c>
      <c r="H1721" s="1433">
        <v>1</v>
      </c>
      <c r="I1721" s="1433">
        <v>1</v>
      </c>
      <c r="J1721" s="1433">
        <v>1</v>
      </c>
      <c r="K1721" s="1433">
        <v>1</v>
      </c>
      <c r="L1721" s="1433">
        <v>1</v>
      </c>
      <c r="M1721" s="1433">
        <v>1</v>
      </c>
      <c r="N1721" s="1433">
        <v>1</v>
      </c>
      <c r="O1721" s="1433">
        <v>0</v>
      </c>
      <c r="P1721" s="1433">
        <v>0</v>
      </c>
      <c r="Q1721" s="1433">
        <v>0</v>
      </c>
      <c r="R1721" s="1433">
        <v>0</v>
      </c>
      <c r="S1721" s="1433">
        <v>0</v>
      </c>
      <c r="T1721" s="1433">
        <v>1</v>
      </c>
      <c r="U1721" s="1433">
        <v>1</v>
      </c>
      <c r="V1721" s="1438">
        <v>1</v>
      </c>
    </row>
    <row r="1722" spans="1:22" ht="15" x14ac:dyDescent="0.25">
      <c r="A1722" s="1298" t="s">
        <v>709</v>
      </c>
      <c r="B1722" s="1290" t="s">
        <v>954</v>
      </c>
      <c r="C1722" s="1290" t="s">
        <v>37</v>
      </c>
      <c r="D1722" s="1433">
        <v>8</v>
      </c>
      <c r="E1722" s="1433">
        <v>8</v>
      </c>
      <c r="F1722" s="1433">
        <v>14</v>
      </c>
      <c r="G1722" s="1433">
        <v>5</v>
      </c>
      <c r="H1722" s="1433">
        <v>5</v>
      </c>
      <c r="I1722" s="1433">
        <v>5</v>
      </c>
      <c r="J1722" s="1433">
        <v>5</v>
      </c>
      <c r="K1722" s="1433">
        <v>5</v>
      </c>
      <c r="L1722" s="1433">
        <v>5</v>
      </c>
      <c r="M1722" s="1433">
        <v>5</v>
      </c>
      <c r="N1722" s="1433">
        <v>5</v>
      </c>
      <c r="O1722" s="1433">
        <v>7</v>
      </c>
      <c r="P1722" s="1433">
        <v>6</v>
      </c>
      <c r="Q1722" s="1433">
        <v>6</v>
      </c>
      <c r="R1722" s="1433">
        <v>7</v>
      </c>
      <c r="S1722" s="1433">
        <v>5</v>
      </c>
      <c r="T1722" s="1433">
        <v>10</v>
      </c>
      <c r="U1722" s="1433">
        <v>10</v>
      </c>
      <c r="V1722" s="1438">
        <v>8</v>
      </c>
    </row>
    <row r="1723" spans="1:22" ht="15" x14ac:dyDescent="0.25">
      <c r="A1723" s="1298" t="s">
        <v>709</v>
      </c>
      <c r="B1723" s="1290" t="s">
        <v>954</v>
      </c>
      <c r="C1723" s="1290" t="s">
        <v>38</v>
      </c>
      <c r="D1723" s="1433">
        <v>0</v>
      </c>
      <c r="E1723" s="1433">
        <v>0</v>
      </c>
      <c r="F1723" s="1433">
        <v>2</v>
      </c>
      <c r="G1723" s="1433">
        <v>2</v>
      </c>
      <c r="H1723" s="1433">
        <v>1</v>
      </c>
      <c r="I1723" s="1433">
        <v>1</v>
      </c>
      <c r="J1723" s="1433">
        <v>1</v>
      </c>
      <c r="K1723" s="1433">
        <v>1</v>
      </c>
      <c r="L1723" s="1433">
        <v>1</v>
      </c>
      <c r="M1723" s="1433">
        <v>1</v>
      </c>
      <c r="N1723" s="1433">
        <v>1</v>
      </c>
      <c r="O1723" s="1433">
        <v>1</v>
      </c>
      <c r="P1723" s="1433">
        <v>0</v>
      </c>
      <c r="Q1723" s="1433">
        <v>0</v>
      </c>
      <c r="R1723" s="1433">
        <v>0</v>
      </c>
      <c r="S1723" s="1433">
        <v>0</v>
      </c>
      <c r="T1723" s="1433">
        <v>0</v>
      </c>
      <c r="U1723" s="1433">
        <v>0</v>
      </c>
      <c r="V1723" s="1438">
        <v>1</v>
      </c>
    </row>
    <row r="1724" spans="1:22" ht="15" x14ac:dyDescent="0.25">
      <c r="A1724" s="1298" t="s">
        <v>709</v>
      </c>
      <c r="B1724" s="1290" t="s">
        <v>954</v>
      </c>
      <c r="C1724" s="1290" t="s">
        <v>39</v>
      </c>
      <c r="D1724" s="1433">
        <v>1</v>
      </c>
      <c r="E1724" s="1433">
        <v>1</v>
      </c>
      <c r="F1724" s="1433">
        <v>1</v>
      </c>
      <c r="G1724" s="1433">
        <v>1</v>
      </c>
      <c r="H1724" s="1433">
        <v>1</v>
      </c>
      <c r="I1724" s="1433">
        <v>1</v>
      </c>
      <c r="J1724" s="1433">
        <v>1</v>
      </c>
      <c r="K1724" s="1433">
        <v>1</v>
      </c>
      <c r="L1724" s="1433">
        <v>1</v>
      </c>
      <c r="M1724" s="1433">
        <v>1</v>
      </c>
      <c r="N1724" s="1433">
        <v>1</v>
      </c>
      <c r="O1724" s="1433">
        <v>1</v>
      </c>
      <c r="P1724" s="1433">
        <v>2</v>
      </c>
      <c r="Q1724" s="1433">
        <v>2</v>
      </c>
      <c r="R1724" s="1433">
        <v>2</v>
      </c>
      <c r="S1724" s="1433">
        <v>2</v>
      </c>
      <c r="T1724" s="1433">
        <v>3</v>
      </c>
      <c r="U1724" s="1433">
        <v>3</v>
      </c>
      <c r="V1724" s="1438">
        <v>2</v>
      </c>
    </row>
    <row r="1725" spans="1:22" ht="15" x14ac:dyDescent="0.25">
      <c r="A1725" s="1298" t="s">
        <v>709</v>
      </c>
      <c r="B1725" s="1290" t="s">
        <v>954</v>
      </c>
      <c r="C1725" s="1290" t="s">
        <v>40</v>
      </c>
      <c r="D1725" s="1433">
        <v>0</v>
      </c>
      <c r="E1725" s="1433">
        <v>0</v>
      </c>
      <c r="F1725" s="1433">
        <v>0</v>
      </c>
      <c r="G1725" s="1433">
        <v>0</v>
      </c>
      <c r="H1725" s="1433">
        <v>0</v>
      </c>
      <c r="I1725" s="1433">
        <v>0</v>
      </c>
      <c r="J1725" s="1433">
        <v>0</v>
      </c>
      <c r="K1725" s="1433">
        <v>0</v>
      </c>
      <c r="L1725" s="1433">
        <v>1</v>
      </c>
      <c r="M1725" s="1433">
        <v>1</v>
      </c>
      <c r="N1725" s="1433">
        <v>1</v>
      </c>
      <c r="O1725" s="1433">
        <v>1</v>
      </c>
      <c r="P1725" s="1433">
        <v>1</v>
      </c>
      <c r="Q1725" s="1433">
        <v>1</v>
      </c>
      <c r="R1725" s="1433">
        <v>1</v>
      </c>
      <c r="S1725" s="1433">
        <v>1</v>
      </c>
      <c r="T1725" s="1433">
        <v>1</v>
      </c>
      <c r="U1725" s="1433">
        <v>1</v>
      </c>
      <c r="V1725" s="1438">
        <v>1</v>
      </c>
    </row>
    <row r="1726" spans="1:22" ht="15" x14ac:dyDescent="0.25">
      <c r="A1726" s="1298" t="s">
        <v>709</v>
      </c>
      <c r="B1726" s="1290" t="s">
        <v>954</v>
      </c>
      <c r="C1726" s="1290" t="s">
        <v>59</v>
      </c>
      <c r="D1726" s="1433">
        <v>61</v>
      </c>
      <c r="E1726" s="1433">
        <v>58</v>
      </c>
      <c r="F1726" s="1433">
        <v>114</v>
      </c>
      <c r="G1726" s="1433">
        <v>105</v>
      </c>
      <c r="H1726" s="1433">
        <v>100</v>
      </c>
      <c r="I1726" s="1433">
        <v>100</v>
      </c>
      <c r="J1726" s="1433">
        <v>95</v>
      </c>
      <c r="K1726" s="1433">
        <v>96</v>
      </c>
      <c r="L1726" s="1433">
        <v>89</v>
      </c>
      <c r="M1726" s="1433">
        <v>95</v>
      </c>
      <c r="N1726" s="1433">
        <v>103</v>
      </c>
      <c r="O1726" s="1433">
        <v>103</v>
      </c>
      <c r="P1726" s="1433">
        <v>107</v>
      </c>
      <c r="Q1726" s="1433">
        <v>100</v>
      </c>
      <c r="R1726" s="1433">
        <v>108</v>
      </c>
      <c r="S1726" s="1433">
        <v>108</v>
      </c>
      <c r="T1726" s="1433">
        <v>187</v>
      </c>
      <c r="U1726" s="1433">
        <v>188</v>
      </c>
      <c r="V1726" s="1438">
        <v>188</v>
      </c>
    </row>
    <row r="1727" spans="1:22" ht="15" x14ac:dyDescent="0.25">
      <c r="A1727" s="1298" t="s">
        <v>709</v>
      </c>
      <c r="B1727" s="1290" t="s">
        <v>954</v>
      </c>
      <c r="C1727" s="1290" t="s">
        <v>754</v>
      </c>
      <c r="D1727" s="1433">
        <v>61</v>
      </c>
      <c r="E1727" s="1433">
        <v>32</v>
      </c>
      <c r="F1727" s="1433">
        <v>64</v>
      </c>
      <c r="G1727" s="1433">
        <v>44</v>
      </c>
      <c r="H1727" s="1433">
        <v>42</v>
      </c>
      <c r="I1727" s="1433">
        <v>42</v>
      </c>
      <c r="J1727" s="1433">
        <v>37</v>
      </c>
      <c r="K1727" s="1433">
        <v>30</v>
      </c>
      <c r="L1727" s="1433">
        <v>27</v>
      </c>
      <c r="M1727" s="1433">
        <v>29</v>
      </c>
      <c r="N1727" s="1433">
        <v>39</v>
      </c>
      <c r="O1727" s="1433">
        <v>44</v>
      </c>
      <c r="P1727" s="1433">
        <v>44</v>
      </c>
      <c r="Q1727" s="1433">
        <v>38</v>
      </c>
      <c r="R1727" s="1433">
        <v>38</v>
      </c>
      <c r="S1727" s="1433">
        <v>34</v>
      </c>
      <c r="T1727" s="1433">
        <v>71</v>
      </c>
      <c r="U1727" s="1433">
        <v>61</v>
      </c>
      <c r="V1727" s="1438">
        <v>42</v>
      </c>
    </row>
    <row r="1728" spans="1:22" ht="15" x14ac:dyDescent="0.25">
      <c r="A1728" s="1298" t="s">
        <v>709</v>
      </c>
      <c r="B1728" s="1290" t="s">
        <v>955</v>
      </c>
      <c r="C1728" s="1290" t="s">
        <v>49</v>
      </c>
      <c r="D1728" s="1433">
        <v>0</v>
      </c>
      <c r="E1728" s="1433">
        <v>0</v>
      </c>
      <c r="F1728" s="1433">
        <v>0</v>
      </c>
      <c r="G1728" s="1433">
        <v>0</v>
      </c>
      <c r="H1728" s="1433">
        <v>0</v>
      </c>
      <c r="I1728" s="1433">
        <v>0</v>
      </c>
      <c r="J1728" s="1433">
        <v>0</v>
      </c>
      <c r="K1728" s="1433">
        <v>0</v>
      </c>
      <c r="L1728" s="1433">
        <v>0</v>
      </c>
      <c r="M1728" s="1433">
        <v>120</v>
      </c>
      <c r="N1728" s="1433">
        <v>124</v>
      </c>
      <c r="O1728" s="1433">
        <v>111</v>
      </c>
      <c r="P1728" s="1433">
        <v>111</v>
      </c>
      <c r="Q1728" s="1433">
        <v>120</v>
      </c>
      <c r="R1728" s="1433">
        <v>129</v>
      </c>
      <c r="S1728" s="1433">
        <v>129</v>
      </c>
      <c r="T1728" s="1433">
        <v>128</v>
      </c>
      <c r="U1728" s="1433">
        <v>123</v>
      </c>
      <c r="V1728" s="1438">
        <v>123</v>
      </c>
    </row>
    <row r="1729" spans="1:22" ht="15" x14ac:dyDescent="0.25">
      <c r="A1729" s="1298" t="s">
        <v>709</v>
      </c>
      <c r="B1729" s="1290" t="s">
        <v>955</v>
      </c>
      <c r="C1729" s="1290" t="s">
        <v>35</v>
      </c>
      <c r="D1729" s="1433">
        <v>0</v>
      </c>
      <c r="E1729" s="1433">
        <v>0</v>
      </c>
      <c r="F1729" s="1433">
        <v>0</v>
      </c>
      <c r="G1729" s="1433">
        <v>0</v>
      </c>
      <c r="H1729" s="1433">
        <v>0</v>
      </c>
      <c r="I1729" s="1433">
        <v>0</v>
      </c>
      <c r="J1729" s="1433">
        <v>0</v>
      </c>
      <c r="K1729" s="1433">
        <v>6</v>
      </c>
      <c r="L1729" s="1433">
        <v>13</v>
      </c>
      <c r="M1729" s="1433">
        <v>64</v>
      </c>
      <c r="N1729" s="1433">
        <v>64</v>
      </c>
      <c r="O1729" s="1433">
        <v>60</v>
      </c>
      <c r="P1729" s="1433">
        <v>48</v>
      </c>
      <c r="Q1729" s="1433">
        <v>37</v>
      </c>
      <c r="R1729" s="1433">
        <v>28</v>
      </c>
      <c r="S1729" s="1433">
        <v>29</v>
      </c>
      <c r="T1729" s="1433">
        <v>31</v>
      </c>
      <c r="U1729" s="1433">
        <v>26</v>
      </c>
      <c r="V1729" s="1438">
        <v>34</v>
      </c>
    </row>
    <row r="1730" spans="1:22" ht="15" x14ac:dyDescent="0.25">
      <c r="A1730" s="1298" t="s">
        <v>709</v>
      </c>
      <c r="B1730" s="1290" t="s">
        <v>955</v>
      </c>
      <c r="C1730" s="1290" t="s">
        <v>36</v>
      </c>
      <c r="D1730" s="1433">
        <v>0</v>
      </c>
      <c r="E1730" s="1433">
        <v>0</v>
      </c>
      <c r="F1730" s="1433">
        <v>0</v>
      </c>
      <c r="G1730" s="1433">
        <v>0</v>
      </c>
      <c r="H1730" s="1433">
        <v>0</v>
      </c>
      <c r="I1730" s="1433">
        <v>0</v>
      </c>
      <c r="J1730" s="1433">
        <v>0</v>
      </c>
      <c r="K1730" s="1433">
        <v>0</v>
      </c>
      <c r="L1730" s="1433">
        <v>0</v>
      </c>
      <c r="M1730" s="1433">
        <v>0</v>
      </c>
      <c r="N1730" s="1433">
        <v>0</v>
      </c>
      <c r="O1730" s="1433">
        <v>1</v>
      </c>
      <c r="P1730" s="1433">
        <v>1</v>
      </c>
      <c r="Q1730" s="1433">
        <v>1</v>
      </c>
      <c r="R1730" s="1433">
        <v>1</v>
      </c>
      <c r="S1730" s="1433">
        <v>1</v>
      </c>
      <c r="T1730" s="1433">
        <v>1</v>
      </c>
      <c r="U1730" s="1433">
        <v>1</v>
      </c>
      <c r="V1730" s="1438">
        <v>0</v>
      </c>
    </row>
    <row r="1731" spans="1:22" ht="15" x14ac:dyDescent="0.25">
      <c r="A1731" s="1298" t="s">
        <v>709</v>
      </c>
      <c r="B1731" s="1290" t="s">
        <v>955</v>
      </c>
      <c r="C1731" s="1290" t="s">
        <v>37</v>
      </c>
      <c r="D1731" s="1433">
        <v>0</v>
      </c>
      <c r="E1731" s="1433">
        <v>0</v>
      </c>
      <c r="F1731" s="1433">
        <v>0</v>
      </c>
      <c r="G1731" s="1433">
        <v>0</v>
      </c>
      <c r="H1731" s="1433">
        <v>0</v>
      </c>
      <c r="I1731" s="1433">
        <v>0</v>
      </c>
      <c r="J1731" s="1433">
        <v>0</v>
      </c>
      <c r="K1731" s="1433">
        <v>0</v>
      </c>
      <c r="L1731" s="1433">
        <v>7</v>
      </c>
      <c r="M1731" s="1433">
        <v>12</v>
      </c>
      <c r="N1731" s="1433">
        <v>13</v>
      </c>
      <c r="O1731" s="1433">
        <v>14</v>
      </c>
      <c r="P1731" s="1433">
        <v>14</v>
      </c>
      <c r="Q1731" s="1433">
        <v>12</v>
      </c>
      <c r="R1731" s="1433">
        <v>7</v>
      </c>
      <c r="S1731" s="1433">
        <v>6</v>
      </c>
      <c r="T1731" s="1433">
        <v>7</v>
      </c>
      <c r="U1731" s="1433">
        <v>7</v>
      </c>
      <c r="V1731" s="1438">
        <v>6</v>
      </c>
    </row>
    <row r="1732" spans="1:22" ht="15" x14ac:dyDescent="0.25">
      <c r="A1732" s="1298" t="s">
        <v>709</v>
      </c>
      <c r="B1732" s="1290" t="s">
        <v>955</v>
      </c>
      <c r="C1732" s="1290" t="s">
        <v>38</v>
      </c>
      <c r="D1732" s="1433">
        <v>0</v>
      </c>
      <c r="E1732" s="1433">
        <v>0</v>
      </c>
      <c r="F1732" s="1433">
        <v>0</v>
      </c>
      <c r="G1732" s="1433">
        <v>0</v>
      </c>
      <c r="H1732" s="1433">
        <v>0</v>
      </c>
      <c r="I1732" s="1433">
        <v>0</v>
      </c>
      <c r="J1732" s="1433">
        <v>0</v>
      </c>
      <c r="K1732" s="1433">
        <v>1</v>
      </c>
      <c r="L1732" s="1433">
        <v>1</v>
      </c>
      <c r="M1732" s="1433">
        <v>4</v>
      </c>
      <c r="N1732" s="1433">
        <v>4</v>
      </c>
      <c r="O1732" s="1433">
        <v>4</v>
      </c>
      <c r="P1732" s="1433">
        <v>4</v>
      </c>
      <c r="Q1732" s="1433">
        <v>3</v>
      </c>
      <c r="R1732" s="1433">
        <v>4</v>
      </c>
      <c r="S1732" s="1433">
        <v>8</v>
      </c>
      <c r="T1732" s="1433">
        <v>5</v>
      </c>
      <c r="U1732" s="1433">
        <v>5</v>
      </c>
      <c r="V1732" s="1438">
        <v>3</v>
      </c>
    </row>
    <row r="1733" spans="1:22" ht="15" x14ac:dyDescent="0.25">
      <c r="A1733" s="1298" t="s">
        <v>709</v>
      </c>
      <c r="B1733" s="1290" t="s">
        <v>955</v>
      </c>
      <c r="C1733" s="1290" t="s">
        <v>39</v>
      </c>
      <c r="D1733" s="1433">
        <v>0</v>
      </c>
      <c r="E1733" s="1433">
        <v>0</v>
      </c>
      <c r="F1733" s="1433">
        <v>0</v>
      </c>
      <c r="G1733" s="1433">
        <v>0</v>
      </c>
      <c r="H1733" s="1433">
        <v>0</v>
      </c>
      <c r="I1733" s="1433">
        <v>0</v>
      </c>
      <c r="J1733" s="1433">
        <v>0</v>
      </c>
      <c r="K1733" s="1433">
        <v>1</v>
      </c>
      <c r="L1733" s="1433">
        <v>2</v>
      </c>
      <c r="M1733" s="1433">
        <v>3</v>
      </c>
      <c r="N1733" s="1433">
        <v>4</v>
      </c>
      <c r="O1733" s="1433">
        <v>4</v>
      </c>
      <c r="P1733" s="1433">
        <v>4</v>
      </c>
      <c r="Q1733" s="1433">
        <v>4</v>
      </c>
      <c r="R1733" s="1433">
        <v>2</v>
      </c>
      <c r="S1733" s="1433">
        <v>2</v>
      </c>
      <c r="T1733" s="1433">
        <v>2</v>
      </c>
      <c r="U1733" s="1433">
        <v>2</v>
      </c>
      <c r="V1733" s="1438">
        <v>1</v>
      </c>
    </row>
    <row r="1734" spans="1:22" ht="15" x14ac:dyDescent="0.25">
      <c r="A1734" s="1298" t="s">
        <v>709</v>
      </c>
      <c r="B1734" s="1290" t="s">
        <v>955</v>
      </c>
      <c r="C1734" s="1290" t="s">
        <v>59</v>
      </c>
      <c r="D1734" s="1433">
        <v>0</v>
      </c>
      <c r="E1734" s="1433">
        <v>0</v>
      </c>
      <c r="F1734" s="1433">
        <v>0</v>
      </c>
      <c r="G1734" s="1433">
        <v>0</v>
      </c>
      <c r="H1734" s="1433">
        <v>0</v>
      </c>
      <c r="I1734" s="1433">
        <v>0</v>
      </c>
      <c r="J1734" s="1433">
        <v>0</v>
      </c>
      <c r="K1734" s="1433">
        <v>8</v>
      </c>
      <c r="L1734" s="1433">
        <v>23</v>
      </c>
      <c r="M1734" s="1433">
        <v>203</v>
      </c>
      <c r="N1734" s="1433">
        <v>209</v>
      </c>
      <c r="O1734" s="1433">
        <v>194</v>
      </c>
      <c r="P1734" s="1433">
        <v>182</v>
      </c>
      <c r="Q1734" s="1433">
        <v>177</v>
      </c>
      <c r="R1734" s="1433">
        <v>171</v>
      </c>
      <c r="S1734" s="1433">
        <v>175</v>
      </c>
      <c r="T1734" s="1433">
        <v>174</v>
      </c>
      <c r="U1734" s="1433">
        <v>164</v>
      </c>
      <c r="V1734" s="1438">
        <v>167</v>
      </c>
    </row>
    <row r="1735" spans="1:22" ht="15" x14ac:dyDescent="0.25">
      <c r="A1735" s="1298" t="s">
        <v>709</v>
      </c>
      <c r="B1735" s="1290" t="s">
        <v>955</v>
      </c>
      <c r="C1735" s="1290" t="s">
        <v>754</v>
      </c>
      <c r="D1735" s="1433">
        <v>0</v>
      </c>
      <c r="E1735" s="1433">
        <v>0</v>
      </c>
      <c r="F1735" s="1433">
        <v>0</v>
      </c>
      <c r="G1735" s="1433">
        <v>0</v>
      </c>
      <c r="H1735" s="1433">
        <v>0</v>
      </c>
      <c r="I1735" s="1433">
        <v>0</v>
      </c>
      <c r="J1735" s="1433">
        <v>0</v>
      </c>
      <c r="K1735" s="1433">
        <v>8</v>
      </c>
      <c r="L1735" s="1433">
        <v>23</v>
      </c>
      <c r="M1735" s="1433">
        <v>83</v>
      </c>
      <c r="N1735" s="1433">
        <v>85</v>
      </c>
      <c r="O1735" s="1433">
        <v>83</v>
      </c>
      <c r="P1735" s="1433">
        <v>71</v>
      </c>
      <c r="Q1735" s="1433">
        <v>57</v>
      </c>
      <c r="R1735" s="1433">
        <v>42</v>
      </c>
      <c r="S1735" s="1433">
        <v>46</v>
      </c>
      <c r="T1735" s="1433">
        <v>46</v>
      </c>
      <c r="U1735" s="1433">
        <v>41</v>
      </c>
      <c r="V1735" s="1438">
        <v>44</v>
      </c>
    </row>
    <row r="1736" spans="1:22" ht="15" x14ac:dyDescent="0.25">
      <c r="A1736" s="1298" t="s">
        <v>709</v>
      </c>
      <c r="B1736" s="1290" t="s">
        <v>956</v>
      </c>
      <c r="C1736" s="1290" t="s">
        <v>49</v>
      </c>
      <c r="D1736" s="1433">
        <v>0</v>
      </c>
      <c r="E1736" s="1433">
        <v>0</v>
      </c>
      <c r="F1736" s="1433">
        <v>0</v>
      </c>
      <c r="G1736" s="1433">
        <v>0</v>
      </c>
      <c r="H1736" s="1433">
        <v>0</v>
      </c>
      <c r="I1736" s="1433">
        <v>0</v>
      </c>
      <c r="J1736" s="1433">
        <v>0</v>
      </c>
      <c r="K1736" s="1433">
        <v>0</v>
      </c>
      <c r="L1736" s="1433">
        <v>0</v>
      </c>
      <c r="M1736" s="1433">
        <v>0</v>
      </c>
      <c r="N1736" s="1433">
        <v>0</v>
      </c>
      <c r="O1736" s="1433">
        <v>0</v>
      </c>
      <c r="P1736" s="1433">
        <v>0</v>
      </c>
      <c r="Q1736" s="1433">
        <v>0</v>
      </c>
      <c r="R1736" s="1433">
        <v>0</v>
      </c>
      <c r="S1736" s="1433">
        <v>0</v>
      </c>
      <c r="T1736" s="1433">
        <v>0</v>
      </c>
      <c r="U1736" s="1433">
        <v>4</v>
      </c>
      <c r="V1736" s="1438">
        <v>9</v>
      </c>
    </row>
    <row r="1737" spans="1:22" ht="15" x14ac:dyDescent="0.25">
      <c r="A1737" s="1298" t="s">
        <v>709</v>
      </c>
      <c r="B1737" s="1290" t="s">
        <v>956</v>
      </c>
      <c r="C1737" s="1290" t="s">
        <v>35</v>
      </c>
      <c r="D1737" s="1433">
        <v>0</v>
      </c>
      <c r="E1737" s="1433">
        <v>0</v>
      </c>
      <c r="F1737" s="1433">
        <v>0</v>
      </c>
      <c r="G1737" s="1433">
        <v>0</v>
      </c>
      <c r="H1737" s="1433">
        <v>0</v>
      </c>
      <c r="I1737" s="1433">
        <v>0</v>
      </c>
      <c r="J1737" s="1433">
        <v>0</v>
      </c>
      <c r="K1737" s="1433">
        <v>0</v>
      </c>
      <c r="L1737" s="1433">
        <v>0</v>
      </c>
      <c r="M1737" s="1433">
        <v>0</v>
      </c>
      <c r="N1737" s="1433">
        <v>0</v>
      </c>
      <c r="O1737" s="1433">
        <v>0</v>
      </c>
      <c r="P1737" s="1433">
        <v>0</v>
      </c>
      <c r="Q1737" s="1433">
        <v>0</v>
      </c>
      <c r="R1737" s="1433">
        <v>5</v>
      </c>
      <c r="S1737" s="1433">
        <v>18</v>
      </c>
      <c r="T1737" s="1433">
        <v>46</v>
      </c>
      <c r="U1737" s="1433">
        <v>68</v>
      </c>
      <c r="V1737" s="1438">
        <v>98</v>
      </c>
    </row>
    <row r="1738" spans="1:22" ht="15" x14ac:dyDescent="0.25">
      <c r="A1738" s="1298" t="s">
        <v>709</v>
      </c>
      <c r="B1738" s="1290" t="s">
        <v>956</v>
      </c>
      <c r="C1738" s="1290" t="s">
        <v>36</v>
      </c>
      <c r="D1738" s="1433">
        <v>0</v>
      </c>
      <c r="E1738" s="1433">
        <v>0</v>
      </c>
      <c r="F1738" s="1433">
        <v>0</v>
      </c>
      <c r="G1738" s="1433">
        <v>0</v>
      </c>
      <c r="H1738" s="1433">
        <v>0</v>
      </c>
      <c r="I1738" s="1433">
        <v>0</v>
      </c>
      <c r="J1738" s="1433">
        <v>0</v>
      </c>
      <c r="K1738" s="1433">
        <v>0</v>
      </c>
      <c r="L1738" s="1433">
        <v>0</v>
      </c>
      <c r="M1738" s="1433">
        <v>0</v>
      </c>
      <c r="N1738" s="1433">
        <v>0</v>
      </c>
      <c r="O1738" s="1433">
        <v>0</v>
      </c>
      <c r="P1738" s="1433">
        <v>0</v>
      </c>
      <c r="Q1738" s="1433">
        <v>0</v>
      </c>
      <c r="R1738" s="1433">
        <v>0</v>
      </c>
      <c r="S1738" s="1433">
        <v>0</v>
      </c>
      <c r="T1738" s="1433">
        <v>1</v>
      </c>
      <c r="U1738" s="1433">
        <v>4</v>
      </c>
      <c r="V1738" s="1438">
        <v>4</v>
      </c>
    </row>
    <row r="1739" spans="1:22" ht="15" x14ac:dyDescent="0.25">
      <c r="A1739" s="1298" t="s">
        <v>709</v>
      </c>
      <c r="B1739" s="1290" t="s">
        <v>956</v>
      </c>
      <c r="C1739" s="1290" t="s">
        <v>37</v>
      </c>
      <c r="D1739" s="1433">
        <v>0</v>
      </c>
      <c r="E1739" s="1433">
        <v>0</v>
      </c>
      <c r="F1739" s="1433">
        <v>0</v>
      </c>
      <c r="G1739" s="1433">
        <v>0</v>
      </c>
      <c r="H1739" s="1433">
        <v>0</v>
      </c>
      <c r="I1739" s="1433">
        <v>0</v>
      </c>
      <c r="J1739" s="1433">
        <v>0</v>
      </c>
      <c r="K1739" s="1433">
        <v>0</v>
      </c>
      <c r="L1739" s="1433">
        <v>0</v>
      </c>
      <c r="M1739" s="1433">
        <v>0</v>
      </c>
      <c r="N1739" s="1433">
        <v>0</v>
      </c>
      <c r="O1739" s="1433">
        <v>0</v>
      </c>
      <c r="P1739" s="1433">
        <v>0</v>
      </c>
      <c r="Q1739" s="1433">
        <v>0</v>
      </c>
      <c r="R1739" s="1433">
        <v>1</v>
      </c>
      <c r="S1739" s="1433">
        <v>4</v>
      </c>
      <c r="T1739" s="1433">
        <v>19</v>
      </c>
      <c r="U1739" s="1433">
        <v>23</v>
      </c>
      <c r="V1739" s="1438">
        <v>26</v>
      </c>
    </row>
    <row r="1740" spans="1:22" ht="15" x14ac:dyDescent="0.25">
      <c r="A1740" s="1298" t="s">
        <v>709</v>
      </c>
      <c r="B1740" s="1290" t="s">
        <v>956</v>
      </c>
      <c r="C1740" s="1290" t="s">
        <v>38</v>
      </c>
      <c r="D1740" s="1433">
        <v>0</v>
      </c>
      <c r="E1740" s="1433">
        <v>0</v>
      </c>
      <c r="F1740" s="1433">
        <v>0</v>
      </c>
      <c r="G1740" s="1433">
        <v>0</v>
      </c>
      <c r="H1740" s="1433">
        <v>0</v>
      </c>
      <c r="I1740" s="1433">
        <v>0</v>
      </c>
      <c r="J1740" s="1433">
        <v>0</v>
      </c>
      <c r="K1740" s="1433">
        <v>0</v>
      </c>
      <c r="L1740" s="1433">
        <v>0</v>
      </c>
      <c r="M1740" s="1433">
        <v>0</v>
      </c>
      <c r="N1740" s="1433">
        <v>0</v>
      </c>
      <c r="O1740" s="1433">
        <v>0</v>
      </c>
      <c r="P1740" s="1433">
        <v>0</v>
      </c>
      <c r="Q1740" s="1433">
        <v>0</v>
      </c>
      <c r="R1740" s="1433">
        <v>1</v>
      </c>
      <c r="S1740" s="1433">
        <v>3</v>
      </c>
      <c r="T1740" s="1433">
        <v>11</v>
      </c>
      <c r="U1740" s="1433">
        <v>12</v>
      </c>
      <c r="V1740" s="1438">
        <v>13</v>
      </c>
    </row>
    <row r="1741" spans="1:22" ht="15" x14ac:dyDescent="0.25">
      <c r="A1741" s="1298" t="s">
        <v>709</v>
      </c>
      <c r="B1741" s="1290" t="s">
        <v>956</v>
      </c>
      <c r="C1741" s="1290" t="s">
        <v>40</v>
      </c>
      <c r="D1741" s="1433">
        <v>0</v>
      </c>
      <c r="E1741" s="1433">
        <v>0</v>
      </c>
      <c r="F1741" s="1433">
        <v>0</v>
      </c>
      <c r="G1741" s="1433">
        <v>0</v>
      </c>
      <c r="H1741" s="1433">
        <v>0</v>
      </c>
      <c r="I1741" s="1433">
        <v>0</v>
      </c>
      <c r="J1741" s="1433">
        <v>0</v>
      </c>
      <c r="K1741" s="1433">
        <v>0</v>
      </c>
      <c r="L1741" s="1433">
        <v>0</v>
      </c>
      <c r="M1741" s="1433">
        <v>0</v>
      </c>
      <c r="N1741" s="1433">
        <v>0</v>
      </c>
      <c r="O1741" s="1433">
        <v>0</v>
      </c>
      <c r="P1741" s="1433">
        <v>0</v>
      </c>
      <c r="Q1741" s="1433">
        <v>0</v>
      </c>
      <c r="R1741" s="1433">
        <v>1</v>
      </c>
      <c r="S1741" s="1433">
        <v>2</v>
      </c>
      <c r="T1741" s="1433">
        <v>3</v>
      </c>
      <c r="U1741" s="1433">
        <v>3</v>
      </c>
      <c r="V1741" s="1438">
        <v>2</v>
      </c>
    </row>
    <row r="1742" spans="1:22" ht="15" x14ac:dyDescent="0.25">
      <c r="A1742" s="1298" t="s">
        <v>709</v>
      </c>
      <c r="B1742" s="1290" t="s">
        <v>956</v>
      </c>
      <c r="C1742" s="1290" t="s">
        <v>59</v>
      </c>
      <c r="D1742" s="1433">
        <v>0</v>
      </c>
      <c r="E1742" s="1433">
        <v>0</v>
      </c>
      <c r="F1742" s="1433">
        <v>0</v>
      </c>
      <c r="G1742" s="1433">
        <v>0</v>
      </c>
      <c r="H1742" s="1433">
        <v>0</v>
      </c>
      <c r="I1742" s="1433">
        <v>0</v>
      </c>
      <c r="J1742" s="1433">
        <v>0</v>
      </c>
      <c r="K1742" s="1433">
        <v>0</v>
      </c>
      <c r="L1742" s="1433">
        <v>0</v>
      </c>
      <c r="M1742" s="1433">
        <v>0</v>
      </c>
      <c r="N1742" s="1433">
        <v>0</v>
      </c>
      <c r="O1742" s="1433">
        <v>0</v>
      </c>
      <c r="P1742" s="1433">
        <v>0</v>
      </c>
      <c r="Q1742" s="1433">
        <v>0</v>
      </c>
      <c r="R1742" s="1433">
        <v>8</v>
      </c>
      <c r="S1742" s="1433">
        <v>27</v>
      </c>
      <c r="T1742" s="1433">
        <v>80</v>
      </c>
      <c r="U1742" s="1433">
        <v>114</v>
      </c>
      <c r="V1742" s="1438">
        <v>152</v>
      </c>
    </row>
    <row r="1743" spans="1:22" ht="15" x14ac:dyDescent="0.25">
      <c r="A1743" s="1298" t="s">
        <v>709</v>
      </c>
      <c r="B1743" s="1290" t="s">
        <v>956</v>
      </c>
      <c r="C1743" s="1290" t="s">
        <v>754</v>
      </c>
      <c r="D1743" s="1433">
        <v>0</v>
      </c>
      <c r="E1743" s="1433">
        <v>0</v>
      </c>
      <c r="F1743" s="1433">
        <v>0</v>
      </c>
      <c r="G1743" s="1433">
        <v>0</v>
      </c>
      <c r="H1743" s="1433">
        <v>0</v>
      </c>
      <c r="I1743" s="1433">
        <v>0</v>
      </c>
      <c r="J1743" s="1433">
        <v>0</v>
      </c>
      <c r="K1743" s="1433">
        <v>0</v>
      </c>
      <c r="L1743" s="1433">
        <v>0</v>
      </c>
      <c r="M1743" s="1433">
        <v>0</v>
      </c>
      <c r="N1743" s="1433">
        <v>0</v>
      </c>
      <c r="O1743" s="1433">
        <v>0</v>
      </c>
      <c r="P1743" s="1433">
        <v>0</v>
      </c>
      <c r="Q1743" s="1433">
        <v>0</v>
      </c>
      <c r="R1743" s="1433">
        <v>8</v>
      </c>
      <c r="S1743" s="1433">
        <v>27</v>
      </c>
      <c r="T1743" s="1433">
        <v>80</v>
      </c>
      <c r="U1743" s="1433">
        <v>110</v>
      </c>
      <c r="V1743" s="1438">
        <v>143</v>
      </c>
    </row>
    <row r="1744" spans="1:22" ht="15" x14ac:dyDescent="0.25">
      <c r="A1744" s="1298" t="s">
        <v>709</v>
      </c>
      <c r="B1744" s="1290" t="s">
        <v>957</v>
      </c>
      <c r="C1744" s="1290" t="s">
        <v>49</v>
      </c>
      <c r="D1744" s="1433">
        <v>0</v>
      </c>
      <c r="E1744" s="1433">
        <v>0</v>
      </c>
      <c r="F1744" s="1433">
        <v>0</v>
      </c>
      <c r="G1744" s="1433">
        <v>0</v>
      </c>
      <c r="H1744" s="1433">
        <v>0</v>
      </c>
      <c r="I1744" s="1433">
        <v>0</v>
      </c>
      <c r="J1744" s="1433">
        <v>0</v>
      </c>
      <c r="K1744" s="1433">
        <v>0</v>
      </c>
      <c r="L1744" s="1433">
        <v>0</v>
      </c>
      <c r="M1744" s="1433">
        <v>0</v>
      </c>
      <c r="N1744" s="1433">
        <v>0</v>
      </c>
      <c r="O1744" s="1433">
        <v>0</v>
      </c>
      <c r="P1744" s="1433">
        <v>19</v>
      </c>
      <c r="Q1744" s="1433">
        <v>33</v>
      </c>
      <c r="R1744" s="1433">
        <v>51</v>
      </c>
      <c r="S1744" s="1433">
        <v>77</v>
      </c>
      <c r="T1744" s="1433">
        <v>83</v>
      </c>
      <c r="U1744" s="1433">
        <v>92</v>
      </c>
      <c r="V1744" s="1438">
        <v>97</v>
      </c>
    </row>
    <row r="1745" spans="1:22" ht="15" x14ac:dyDescent="0.25">
      <c r="A1745" s="1298" t="s">
        <v>709</v>
      </c>
      <c r="B1745" s="1290" t="s">
        <v>957</v>
      </c>
      <c r="C1745" s="1290" t="s">
        <v>35</v>
      </c>
      <c r="D1745" s="1433">
        <v>0</v>
      </c>
      <c r="E1745" s="1433">
        <v>0</v>
      </c>
      <c r="F1745" s="1433">
        <v>0</v>
      </c>
      <c r="G1745" s="1433">
        <v>0</v>
      </c>
      <c r="H1745" s="1433">
        <v>0</v>
      </c>
      <c r="I1745" s="1433">
        <v>0</v>
      </c>
      <c r="J1745" s="1433">
        <v>0</v>
      </c>
      <c r="K1745" s="1433">
        <v>0</v>
      </c>
      <c r="L1745" s="1433">
        <v>26</v>
      </c>
      <c r="M1745" s="1433">
        <v>35</v>
      </c>
      <c r="N1745" s="1433">
        <v>53</v>
      </c>
      <c r="O1745" s="1433">
        <v>61</v>
      </c>
      <c r="P1745" s="1433">
        <v>70</v>
      </c>
      <c r="Q1745" s="1433">
        <v>61</v>
      </c>
      <c r="R1745" s="1433">
        <v>51</v>
      </c>
      <c r="S1745" s="1433">
        <v>32</v>
      </c>
      <c r="T1745" s="1433">
        <v>53</v>
      </c>
      <c r="U1745" s="1433">
        <v>94</v>
      </c>
      <c r="V1745" s="1438">
        <v>97</v>
      </c>
    </row>
    <row r="1746" spans="1:22" ht="15" x14ac:dyDescent="0.25">
      <c r="A1746" s="1298" t="s">
        <v>709</v>
      </c>
      <c r="B1746" s="1290" t="s">
        <v>957</v>
      </c>
      <c r="C1746" s="1290" t="s">
        <v>36</v>
      </c>
      <c r="D1746" s="1433">
        <v>0</v>
      </c>
      <c r="E1746" s="1433">
        <v>0</v>
      </c>
      <c r="F1746" s="1433">
        <v>0</v>
      </c>
      <c r="G1746" s="1433">
        <v>0</v>
      </c>
      <c r="H1746" s="1433">
        <v>0</v>
      </c>
      <c r="I1746" s="1433">
        <v>0</v>
      </c>
      <c r="J1746" s="1433">
        <v>0</v>
      </c>
      <c r="K1746" s="1433">
        <v>0</v>
      </c>
      <c r="L1746" s="1433">
        <v>0</v>
      </c>
      <c r="M1746" s="1433">
        <v>0</v>
      </c>
      <c r="N1746" s="1433">
        <v>0</v>
      </c>
      <c r="O1746" s="1433">
        <v>0</v>
      </c>
      <c r="P1746" s="1433">
        <v>1</v>
      </c>
      <c r="Q1746" s="1433">
        <v>1</v>
      </c>
      <c r="R1746" s="1433">
        <v>1</v>
      </c>
      <c r="S1746" s="1433">
        <v>1</v>
      </c>
      <c r="T1746" s="1433">
        <v>3</v>
      </c>
      <c r="U1746" s="1433">
        <v>5</v>
      </c>
      <c r="V1746" s="1438">
        <v>6</v>
      </c>
    </row>
    <row r="1747" spans="1:22" ht="15" x14ac:dyDescent="0.25">
      <c r="A1747" s="1298" t="s">
        <v>709</v>
      </c>
      <c r="B1747" s="1290" t="s">
        <v>957</v>
      </c>
      <c r="C1747" s="1290" t="s">
        <v>37</v>
      </c>
      <c r="D1747" s="1433">
        <v>0</v>
      </c>
      <c r="E1747" s="1433">
        <v>0</v>
      </c>
      <c r="F1747" s="1433">
        <v>0</v>
      </c>
      <c r="G1747" s="1433">
        <v>0</v>
      </c>
      <c r="H1747" s="1433">
        <v>0</v>
      </c>
      <c r="I1747" s="1433">
        <v>0</v>
      </c>
      <c r="J1747" s="1433">
        <v>0</v>
      </c>
      <c r="K1747" s="1433">
        <v>0</v>
      </c>
      <c r="L1747" s="1433">
        <v>3</v>
      </c>
      <c r="M1747" s="1433">
        <v>5</v>
      </c>
      <c r="N1747" s="1433">
        <v>7</v>
      </c>
      <c r="O1747" s="1433">
        <v>9</v>
      </c>
      <c r="P1747" s="1433">
        <v>8</v>
      </c>
      <c r="Q1747" s="1433">
        <v>8</v>
      </c>
      <c r="R1747" s="1433">
        <v>9</v>
      </c>
      <c r="S1747" s="1433">
        <v>8</v>
      </c>
      <c r="T1747" s="1433">
        <v>11</v>
      </c>
      <c r="U1747" s="1433">
        <v>16</v>
      </c>
      <c r="V1747" s="1438">
        <v>13</v>
      </c>
    </row>
    <row r="1748" spans="1:22" ht="15" x14ac:dyDescent="0.25">
      <c r="A1748" s="1298" t="s">
        <v>709</v>
      </c>
      <c r="B1748" s="1290" t="s">
        <v>957</v>
      </c>
      <c r="C1748" s="1290" t="s">
        <v>38</v>
      </c>
      <c r="D1748" s="1433">
        <v>0</v>
      </c>
      <c r="E1748" s="1433">
        <v>0</v>
      </c>
      <c r="F1748" s="1433">
        <v>0</v>
      </c>
      <c r="G1748" s="1433">
        <v>0</v>
      </c>
      <c r="H1748" s="1433">
        <v>0</v>
      </c>
      <c r="I1748" s="1433">
        <v>0</v>
      </c>
      <c r="J1748" s="1433">
        <v>0</v>
      </c>
      <c r="K1748" s="1433">
        <v>0</v>
      </c>
      <c r="L1748" s="1433">
        <v>2</v>
      </c>
      <c r="M1748" s="1433">
        <v>2</v>
      </c>
      <c r="N1748" s="1433">
        <v>3</v>
      </c>
      <c r="O1748" s="1433">
        <v>2</v>
      </c>
      <c r="P1748" s="1433">
        <v>3</v>
      </c>
      <c r="Q1748" s="1433">
        <v>3</v>
      </c>
      <c r="R1748" s="1433">
        <v>3</v>
      </c>
      <c r="S1748" s="1433">
        <v>3</v>
      </c>
      <c r="T1748" s="1433">
        <v>3</v>
      </c>
      <c r="U1748" s="1433">
        <v>3</v>
      </c>
      <c r="V1748" s="1438">
        <v>3</v>
      </c>
    </row>
    <row r="1749" spans="1:22" ht="15" x14ac:dyDescent="0.25">
      <c r="A1749" s="1298" t="s">
        <v>709</v>
      </c>
      <c r="B1749" s="1290" t="s">
        <v>957</v>
      </c>
      <c r="C1749" s="1290" t="s">
        <v>39</v>
      </c>
      <c r="D1749" s="1433">
        <v>0</v>
      </c>
      <c r="E1749" s="1433">
        <v>0</v>
      </c>
      <c r="F1749" s="1433">
        <v>0</v>
      </c>
      <c r="G1749" s="1433">
        <v>0</v>
      </c>
      <c r="H1749" s="1433">
        <v>0</v>
      </c>
      <c r="I1749" s="1433">
        <v>0</v>
      </c>
      <c r="J1749" s="1433">
        <v>0</v>
      </c>
      <c r="K1749" s="1433">
        <v>0</v>
      </c>
      <c r="L1749" s="1433">
        <v>2</v>
      </c>
      <c r="M1749" s="1433">
        <v>2</v>
      </c>
      <c r="N1749" s="1433">
        <v>3</v>
      </c>
      <c r="O1749" s="1433">
        <v>2</v>
      </c>
      <c r="P1749" s="1433">
        <v>2</v>
      </c>
      <c r="Q1749" s="1433">
        <v>2</v>
      </c>
      <c r="R1749" s="1433">
        <v>2</v>
      </c>
      <c r="S1749" s="1433">
        <v>2</v>
      </c>
      <c r="T1749" s="1433">
        <v>2</v>
      </c>
      <c r="U1749" s="1433">
        <v>3</v>
      </c>
      <c r="V1749" s="1438">
        <v>2</v>
      </c>
    </row>
    <row r="1750" spans="1:22" ht="15" x14ac:dyDescent="0.25">
      <c r="A1750" s="1298" t="s">
        <v>709</v>
      </c>
      <c r="B1750" s="1290" t="s">
        <v>957</v>
      </c>
      <c r="C1750" s="1290" t="s">
        <v>40</v>
      </c>
      <c r="D1750" s="1433">
        <v>0</v>
      </c>
      <c r="E1750" s="1433">
        <v>0</v>
      </c>
      <c r="F1750" s="1433">
        <v>0</v>
      </c>
      <c r="G1750" s="1433">
        <v>0</v>
      </c>
      <c r="H1750" s="1433">
        <v>0</v>
      </c>
      <c r="I1750" s="1433">
        <v>0</v>
      </c>
      <c r="J1750" s="1433">
        <v>0</v>
      </c>
      <c r="K1750" s="1433">
        <v>0</v>
      </c>
      <c r="L1750" s="1433">
        <v>1</v>
      </c>
      <c r="M1750" s="1433">
        <v>1</v>
      </c>
      <c r="N1750" s="1433">
        <v>1</v>
      </c>
      <c r="O1750" s="1433">
        <v>1</v>
      </c>
      <c r="P1750" s="1433">
        <v>1</v>
      </c>
      <c r="Q1750" s="1433">
        <v>1</v>
      </c>
      <c r="R1750" s="1433">
        <v>1</v>
      </c>
      <c r="S1750" s="1433">
        <v>1</v>
      </c>
      <c r="T1750" s="1433">
        <v>1</v>
      </c>
      <c r="U1750" s="1433">
        <v>1</v>
      </c>
      <c r="V1750" s="1438">
        <v>1</v>
      </c>
    </row>
    <row r="1751" spans="1:22" ht="15" x14ac:dyDescent="0.25">
      <c r="A1751" s="1298" t="s">
        <v>709</v>
      </c>
      <c r="B1751" s="1290" t="s">
        <v>957</v>
      </c>
      <c r="C1751" s="1290" t="s">
        <v>59</v>
      </c>
      <c r="D1751" s="1433">
        <v>0</v>
      </c>
      <c r="E1751" s="1433">
        <v>0</v>
      </c>
      <c r="F1751" s="1433">
        <v>0</v>
      </c>
      <c r="G1751" s="1433">
        <v>0</v>
      </c>
      <c r="H1751" s="1433">
        <v>0</v>
      </c>
      <c r="I1751" s="1433">
        <v>0</v>
      </c>
      <c r="J1751" s="1433">
        <v>0</v>
      </c>
      <c r="K1751" s="1433">
        <v>0</v>
      </c>
      <c r="L1751" s="1433">
        <v>34</v>
      </c>
      <c r="M1751" s="1433">
        <v>45</v>
      </c>
      <c r="N1751" s="1433">
        <v>67</v>
      </c>
      <c r="O1751" s="1433">
        <v>75</v>
      </c>
      <c r="P1751" s="1433">
        <v>104</v>
      </c>
      <c r="Q1751" s="1433">
        <v>109</v>
      </c>
      <c r="R1751" s="1433">
        <v>118</v>
      </c>
      <c r="S1751" s="1433">
        <v>124</v>
      </c>
      <c r="T1751" s="1433">
        <v>156</v>
      </c>
      <c r="U1751" s="1433">
        <v>214</v>
      </c>
      <c r="V1751" s="1438">
        <v>219</v>
      </c>
    </row>
    <row r="1752" spans="1:22" ht="15" x14ac:dyDescent="0.25">
      <c r="A1752" s="1298" t="s">
        <v>709</v>
      </c>
      <c r="B1752" s="1290" t="s">
        <v>957</v>
      </c>
      <c r="C1752" s="1290" t="s">
        <v>754</v>
      </c>
      <c r="D1752" s="1433">
        <v>0</v>
      </c>
      <c r="E1752" s="1433">
        <v>0</v>
      </c>
      <c r="F1752" s="1433">
        <v>0</v>
      </c>
      <c r="G1752" s="1433">
        <v>0</v>
      </c>
      <c r="H1752" s="1433">
        <v>0</v>
      </c>
      <c r="I1752" s="1433">
        <v>0</v>
      </c>
      <c r="J1752" s="1433">
        <v>0</v>
      </c>
      <c r="K1752" s="1433">
        <v>0</v>
      </c>
      <c r="L1752" s="1433">
        <v>34</v>
      </c>
      <c r="M1752" s="1433">
        <v>45</v>
      </c>
      <c r="N1752" s="1433">
        <v>67</v>
      </c>
      <c r="O1752" s="1433">
        <v>75</v>
      </c>
      <c r="P1752" s="1433">
        <v>85</v>
      </c>
      <c r="Q1752" s="1433">
        <v>76</v>
      </c>
      <c r="R1752" s="1433">
        <v>67</v>
      </c>
      <c r="S1752" s="1433">
        <v>47</v>
      </c>
      <c r="T1752" s="1433">
        <v>73</v>
      </c>
      <c r="U1752" s="1433">
        <v>122</v>
      </c>
      <c r="V1752" s="1438">
        <v>122</v>
      </c>
    </row>
    <row r="1753" spans="1:22" ht="15" x14ac:dyDescent="0.25">
      <c r="A1753" s="1298" t="s">
        <v>709</v>
      </c>
      <c r="B1753" s="1290" t="s">
        <v>958</v>
      </c>
      <c r="C1753" s="1290" t="s">
        <v>49</v>
      </c>
      <c r="D1753" s="1433">
        <v>0</v>
      </c>
      <c r="E1753" s="1433">
        <v>0</v>
      </c>
      <c r="F1753" s="1433">
        <v>0</v>
      </c>
      <c r="G1753" s="1433">
        <v>0</v>
      </c>
      <c r="H1753" s="1433">
        <v>0</v>
      </c>
      <c r="I1753" s="1433">
        <v>0</v>
      </c>
      <c r="J1753" s="1433">
        <v>0</v>
      </c>
      <c r="K1753" s="1433">
        <v>0</v>
      </c>
      <c r="L1753" s="1433">
        <v>0</v>
      </c>
      <c r="M1753" s="1433">
        <v>0</v>
      </c>
      <c r="N1753" s="1433">
        <v>0</v>
      </c>
      <c r="O1753" s="1433">
        <v>33</v>
      </c>
      <c r="P1753" s="1433">
        <v>66</v>
      </c>
      <c r="Q1753" s="1433">
        <v>78</v>
      </c>
      <c r="R1753" s="1433">
        <v>106</v>
      </c>
      <c r="S1753" s="1433">
        <v>139</v>
      </c>
      <c r="T1753" s="1433">
        <v>152</v>
      </c>
      <c r="U1753" s="1433">
        <v>152</v>
      </c>
      <c r="V1753" s="1438">
        <v>163</v>
      </c>
    </row>
    <row r="1754" spans="1:22" ht="15" x14ac:dyDescent="0.25">
      <c r="A1754" s="1298" t="s">
        <v>709</v>
      </c>
      <c r="B1754" s="1290" t="s">
        <v>958</v>
      </c>
      <c r="C1754" s="1290" t="s">
        <v>35</v>
      </c>
      <c r="D1754" s="1433">
        <v>0</v>
      </c>
      <c r="E1754" s="1433">
        <v>0</v>
      </c>
      <c r="F1754" s="1433">
        <v>0</v>
      </c>
      <c r="G1754" s="1433">
        <v>0</v>
      </c>
      <c r="H1754" s="1433">
        <v>0</v>
      </c>
      <c r="I1754" s="1433">
        <v>0</v>
      </c>
      <c r="J1754" s="1433">
        <v>0</v>
      </c>
      <c r="K1754" s="1433">
        <v>0</v>
      </c>
      <c r="L1754" s="1433">
        <v>0</v>
      </c>
      <c r="M1754" s="1433">
        <v>0</v>
      </c>
      <c r="N1754" s="1433">
        <v>0</v>
      </c>
      <c r="O1754" s="1433">
        <v>106</v>
      </c>
      <c r="P1754" s="1433">
        <v>97</v>
      </c>
      <c r="Q1754" s="1433">
        <v>89</v>
      </c>
      <c r="R1754" s="1433">
        <v>75</v>
      </c>
      <c r="S1754" s="1433">
        <v>52</v>
      </c>
      <c r="T1754" s="1433">
        <v>46</v>
      </c>
      <c r="U1754" s="1433">
        <v>46</v>
      </c>
      <c r="V1754" s="1438">
        <v>42</v>
      </c>
    </row>
    <row r="1755" spans="1:22" ht="15" x14ac:dyDescent="0.25">
      <c r="A1755" s="1298" t="s">
        <v>709</v>
      </c>
      <c r="B1755" s="1290" t="s">
        <v>958</v>
      </c>
      <c r="C1755" s="1290" t="s">
        <v>36</v>
      </c>
      <c r="D1755" s="1433">
        <v>0</v>
      </c>
      <c r="E1755" s="1433">
        <v>0</v>
      </c>
      <c r="F1755" s="1433">
        <v>0</v>
      </c>
      <c r="G1755" s="1433">
        <v>0</v>
      </c>
      <c r="H1755" s="1433">
        <v>0</v>
      </c>
      <c r="I1755" s="1433">
        <v>0</v>
      </c>
      <c r="J1755" s="1433">
        <v>0</v>
      </c>
      <c r="K1755" s="1433">
        <v>0</v>
      </c>
      <c r="L1755" s="1433">
        <v>0</v>
      </c>
      <c r="M1755" s="1433">
        <v>0</v>
      </c>
      <c r="N1755" s="1433">
        <v>0</v>
      </c>
      <c r="O1755" s="1433">
        <v>11</v>
      </c>
      <c r="P1755" s="1433">
        <v>9</v>
      </c>
      <c r="Q1755" s="1433">
        <v>9</v>
      </c>
      <c r="R1755" s="1433">
        <v>9</v>
      </c>
      <c r="S1755" s="1433">
        <v>8</v>
      </c>
      <c r="T1755" s="1433">
        <v>8</v>
      </c>
      <c r="U1755" s="1433">
        <v>8</v>
      </c>
      <c r="V1755" s="1438">
        <v>7</v>
      </c>
    </row>
    <row r="1756" spans="1:22" ht="15" x14ac:dyDescent="0.25">
      <c r="A1756" s="1298" t="s">
        <v>709</v>
      </c>
      <c r="B1756" s="1290" t="s">
        <v>958</v>
      </c>
      <c r="C1756" s="1290" t="s">
        <v>37</v>
      </c>
      <c r="D1756" s="1433">
        <v>0</v>
      </c>
      <c r="E1756" s="1433">
        <v>0</v>
      </c>
      <c r="F1756" s="1433">
        <v>0</v>
      </c>
      <c r="G1756" s="1433">
        <v>0</v>
      </c>
      <c r="H1756" s="1433">
        <v>0</v>
      </c>
      <c r="I1756" s="1433">
        <v>0</v>
      </c>
      <c r="J1756" s="1433">
        <v>0</v>
      </c>
      <c r="K1756" s="1433">
        <v>0</v>
      </c>
      <c r="L1756" s="1433">
        <v>0</v>
      </c>
      <c r="M1756" s="1433">
        <v>0</v>
      </c>
      <c r="N1756" s="1433">
        <v>0</v>
      </c>
      <c r="O1756" s="1433">
        <v>12</v>
      </c>
      <c r="P1756" s="1433">
        <v>12</v>
      </c>
      <c r="Q1756" s="1433">
        <v>12</v>
      </c>
      <c r="R1756" s="1433">
        <v>11</v>
      </c>
      <c r="S1756" s="1433">
        <v>8</v>
      </c>
      <c r="T1756" s="1433">
        <v>10</v>
      </c>
      <c r="U1756" s="1433">
        <v>15</v>
      </c>
      <c r="V1756" s="1438">
        <v>15</v>
      </c>
    </row>
    <row r="1757" spans="1:22" ht="15" x14ac:dyDescent="0.25">
      <c r="A1757" s="1298" t="s">
        <v>709</v>
      </c>
      <c r="B1757" s="1290" t="s">
        <v>958</v>
      </c>
      <c r="C1757" s="1290" t="s">
        <v>38</v>
      </c>
      <c r="D1757" s="1433">
        <v>0</v>
      </c>
      <c r="E1757" s="1433">
        <v>0</v>
      </c>
      <c r="F1757" s="1433">
        <v>0</v>
      </c>
      <c r="G1757" s="1433">
        <v>0</v>
      </c>
      <c r="H1757" s="1433">
        <v>0</v>
      </c>
      <c r="I1757" s="1433">
        <v>0</v>
      </c>
      <c r="J1757" s="1433">
        <v>0</v>
      </c>
      <c r="K1757" s="1433">
        <v>0</v>
      </c>
      <c r="L1757" s="1433">
        <v>0</v>
      </c>
      <c r="M1757" s="1433">
        <v>0</v>
      </c>
      <c r="N1757" s="1433">
        <v>0</v>
      </c>
      <c r="O1757" s="1433">
        <v>4</v>
      </c>
      <c r="P1757" s="1433">
        <v>5</v>
      </c>
      <c r="Q1757" s="1433">
        <v>4</v>
      </c>
      <c r="R1757" s="1433">
        <v>4</v>
      </c>
      <c r="S1757" s="1433">
        <v>5</v>
      </c>
      <c r="T1757" s="1433">
        <v>5</v>
      </c>
      <c r="U1757" s="1433">
        <v>5</v>
      </c>
      <c r="V1757" s="1438">
        <v>7</v>
      </c>
    </row>
    <row r="1758" spans="1:22" ht="15" x14ac:dyDescent="0.25">
      <c r="A1758" s="1298" t="s">
        <v>709</v>
      </c>
      <c r="B1758" s="1290" t="s">
        <v>958</v>
      </c>
      <c r="C1758" s="1290" t="s">
        <v>39</v>
      </c>
      <c r="D1758" s="1433">
        <v>0</v>
      </c>
      <c r="E1758" s="1433">
        <v>0</v>
      </c>
      <c r="F1758" s="1433">
        <v>0</v>
      </c>
      <c r="G1758" s="1433">
        <v>0</v>
      </c>
      <c r="H1758" s="1433">
        <v>0</v>
      </c>
      <c r="I1758" s="1433">
        <v>0</v>
      </c>
      <c r="J1758" s="1433">
        <v>0</v>
      </c>
      <c r="K1758" s="1433">
        <v>0</v>
      </c>
      <c r="L1758" s="1433">
        <v>0</v>
      </c>
      <c r="M1758" s="1433">
        <v>0</v>
      </c>
      <c r="N1758" s="1433">
        <v>0</v>
      </c>
      <c r="O1758" s="1433">
        <v>1</v>
      </c>
      <c r="P1758" s="1433">
        <v>2</v>
      </c>
      <c r="Q1758" s="1433">
        <v>2</v>
      </c>
      <c r="R1758" s="1433">
        <v>2</v>
      </c>
      <c r="S1758" s="1433">
        <v>2</v>
      </c>
      <c r="T1758" s="1433">
        <v>2</v>
      </c>
      <c r="U1758" s="1433">
        <v>4</v>
      </c>
      <c r="V1758" s="1438">
        <v>2</v>
      </c>
    </row>
    <row r="1759" spans="1:22" ht="15" x14ac:dyDescent="0.25">
      <c r="A1759" s="1298" t="s">
        <v>709</v>
      </c>
      <c r="B1759" s="1290" t="s">
        <v>958</v>
      </c>
      <c r="C1759" s="1290" t="s">
        <v>40</v>
      </c>
      <c r="D1759" s="1433">
        <v>0</v>
      </c>
      <c r="E1759" s="1433">
        <v>0</v>
      </c>
      <c r="F1759" s="1433">
        <v>0</v>
      </c>
      <c r="G1759" s="1433">
        <v>0</v>
      </c>
      <c r="H1759" s="1433">
        <v>0</v>
      </c>
      <c r="I1759" s="1433">
        <v>0</v>
      </c>
      <c r="J1759" s="1433">
        <v>0</v>
      </c>
      <c r="K1759" s="1433">
        <v>0</v>
      </c>
      <c r="L1759" s="1433">
        <v>0</v>
      </c>
      <c r="M1759" s="1433">
        <v>0</v>
      </c>
      <c r="N1759" s="1433">
        <v>0</v>
      </c>
      <c r="O1759" s="1433">
        <v>1</v>
      </c>
      <c r="P1759" s="1433">
        <v>1</v>
      </c>
      <c r="Q1759" s="1433">
        <v>1</v>
      </c>
      <c r="R1759" s="1433">
        <v>1</v>
      </c>
      <c r="S1759" s="1433">
        <v>1</v>
      </c>
      <c r="T1759" s="1433">
        <v>1</v>
      </c>
      <c r="U1759" s="1433">
        <v>1</v>
      </c>
      <c r="V1759" s="1438">
        <v>2</v>
      </c>
    </row>
    <row r="1760" spans="1:22" ht="15" x14ac:dyDescent="0.25">
      <c r="A1760" s="1298" t="s">
        <v>709</v>
      </c>
      <c r="B1760" s="1290" t="s">
        <v>958</v>
      </c>
      <c r="C1760" s="1290" t="s">
        <v>59</v>
      </c>
      <c r="D1760" s="1433">
        <v>0</v>
      </c>
      <c r="E1760" s="1433">
        <v>0</v>
      </c>
      <c r="F1760" s="1433">
        <v>0</v>
      </c>
      <c r="G1760" s="1433">
        <v>0</v>
      </c>
      <c r="H1760" s="1433">
        <v>0</v>
      </c>
      <c r="I1760" s="1433">
        <v>0</v>
      </c>
      <c r="J1760" s="1433">
        <v>0</v>
      </c>
      <c r="K1760" s="1433">
        <v>0</v>
      </c>
      <c r="L1760" s="1433">
        <v>0</v>
      </c>
      <c r="M1760" s="1433">
        <v>0</v>
      </c>
      <c r="N1760" s="1433">
        <v>0</v>
      </c>
      <c r="O1760" s="1433">
        <v>168</v>
      </c>
      <c r="P1760" s="1433">
        <v>192</v>
      </c>
      <c r="Q1760" s="1433">
        <v>195</v>
      </c>
      <c r="R1760" s="1433">
        <v>208</v>
      </c>
      <c r="S1760" s="1433">
        <v>215</v>
      </c>
      <c r="T1760" s="1433">
        <v>224</v>
      </c>
      <c r="U1760" s="1433">
        <v>231</v>
      </c>
      <c r="V1760" s="1438">
        <v>238</v>
      </c>
    </row>
    <row r="1761" spans="1:22" ht="15" x14ac:dyDescent="0.25">
      <c r="A1761" s="1298" t="s">
        <v>709</v>
      </c>
      <c r="B1761" s="1290" t="s">
        <v>958</v>
      </c>
      <c r="C1761" s="1290" t="s">
        <v>754</v>
      </c>
      <c r="D1761" s="1433">
        <v>0</v>
      </c>
      <c r="E1761" s="1433">
        <v>0</v>
      </c>
      <c r="F1761" s="1433">
        <v>0</v>
      </c>
      <c r="G1761" s="1433">
        <v>0</v>
      </c>
      <c r="H1761" s="1433">
        <v>0</v>
      </c>
      <c r="I1761" s="1433">
        <v>0</v>
      </c>
      <c r="J1761" s="1433">
        <v>0</v>
      </c>
      <c r="K1761" s="1433">
        <v>0</v>
      </c>
      <c r="L1761" s="1433">
        <v>0</v>
      </c>
      <c r="M1761" s="1433">
        <v>0</v>
      </c>
      <c r="N1761" s="1433">
        <v>0</v>
      </c>
      <c r="O1761" s="1433">
        <v>135</v>
      </c>
      <c r="P1761" s="1433">
        <v>126</v>
      </c>
      <c r="Q1761" s="1433">
        <v>117</v>
      </c>
      <c r="R1761" s="1433">
        <v>102</v>
      </c>
      <c r="S1761" s="1433">
        <v>76</v>
      </c>
      <c r="T1761" s="1433">
        <v>72</v>
      </c>
      <c r="U1761" s="1433">
        <v>79</v>
      </c>
      <c r="V1761" s="1438">
        <v>75</v>
      </c>
    </row>
    <row r="1762" spans="1:22" ht="15" x14ac:dyDescent="0.25">
      <c r="A1762" s="1298" t="s">
        <v>709</v>
      </c>
      <c r="B1762" s="1290" t="s">
        <v>959</v>
      </c>
      <c r="C1762" s="1290" t="s">
        <v>49</v>
      </c>
      <c r="D1762" s="1433">
        <v>0</v>
      </c>
      <c r="E1762" s="1433">
        <v>0</v>
      </c>
      <c r="F1762" s="1433">
        <v>0</v>
      </c>
      <c r="G1762" s="1433">
        <v>0</v>
      </c>
      <c r="H1762" s="1433">
        <v>0</v>
      </c>
      <c r="I1762" s="1433">
        <v>18</v>
      </c>
      <c r="J1762" s="1433">
        <v>18</v>
      </c>
      <c r="K1762" s="1433">
        <v>24</v>
      </c>
      <c r="L1762" s="1433">
        <v>38</v>
      </c>
      <c r="M1762" s="1433">
        <v>56</v>
      </c>
      <c r="N1762" s="1433">
        <v>57</v>
      </c>
      <c r="O1762" s="1433">
        <v>91</v>
      </c>
      <c r="P1762" s="1433">
        <v>87</v>
      </c>
      <c r="Q1762" s="1433">
        <v>107</v>
      </c>
      <c r="R1762" s="1433">
        <v>135</v>
      </c>
      <c r="S1762" s="1433">
        <v>152</v>
      </c>
      <c r="T1762" s="1433">
        <v>130</v>
      </c>
      <c r="U1762" s="1433">
        <v>133</v>
      </c>
      <c r="V1762" s="1438">
        <v>138</v>
      </c>
    </row>
    <row r="1763" spans="1:22" ht="15" x14ac:dyDescent="0.25">
      <c r="A1763" s="1298" t="s">
        <v>709</v>
      </c>
      <c r="B1763" s="1290" t="s">
        <v>959</v>
      </c>
      <c r="C1763" s="1290" t="s">
        <v>35</v>
      </c>
      <c r="D1763" s="1433">
        <v>0</v>
      </c>
      <c r="E1763" s="1433">
        <v>11</v>
      </c>
      <c r="F1763" s="1433">
        <v>65</v>
      </c>
      <c r="G1763" s="1433">
        <v>76</v>
      </c>
      <c r="H1763" s="1433">
        <v>86</v>
      </c>
      <c r="I1763" s="1433">
        <v>72</v>
      </c>
      <c r="J1763" s="1433">
        <v>79</v>
      </c>
      <c r="K1763" s="1433">
        <v>114</v>
      </c>
      <c r="L1763" s="1433">
        <v>104</v>
      </c>
      <c r="M1763" s="1433">
        <v>111</v>
      </c>
      <c r="N1763" s="1433">
        <v>114</v>
      </c>
      <c r="O1763" s="1433">
        <v>121</v>
      </c>
      <c r="P1763" s="1433">
        <v>95</v>
      </c>
      <c r="Q1763" s="1433">
        <v>81</v>
      </c>
      <c r="R1763" s="1433">
        <v>60</v>
      </c>
      <c r="S1763" s="1433">
        <v>52</v>
      </c>
      <c r="T1763" s="1433">
        <v>47</v>
      </c>
      <c r="U1763" s="1433">
        <v>63</v>
      </c>
      <c r="V1763" s="1438">
        <v>73</v>
      </c>
    </row>
    <row r="1764" spans="1:22" ht="15" x14ac:dyDescent="0.25">
      <c r="A1764" s="1298" t="s">
        <v>709</v>
      </c>
      <c r="B1764" s="1290" t="s">
        <v>959</v>
      </c>
      <c r="C1764" s="1290" t="s">
        <v>36</v>
      </c>
      <c r="D1764" s="1433">
        <v>0</v>
      </c>
      <c r="E1764" s="1433">
        <v>0</v>
      </c>
      <c r="F1764" s="1433">
        <v>0</v>
      </c>
      <c r="G1764" s="1433">
        <v>0</v>
      </c>
      <c r="H1764" s="1433">
        <v>7</v>
      </c>
      <c r="I1764" s="1433">
        <v>7</v>
      </c>
      <c r="J1764" s="1433">
        <v>7</v>
      </c>
      <c r="K1764" s="1433">
        <v>5</v>
      </c>
      <c r="L1764" s="1433">
        <v>7</v>
      </c>
      <c r="M1764" s="1433">
        <v>8</v>
      </c>
      <c r="N1764" s="1433">
        <v>9</v>
      </c>
      <c r="O1764" s="1433">
        <v>9</v>
      </c>
      <c r="P1764" s="1433">
        <v>8</v>
      </c>
      <c r="Q1764" s="1433">
        <v>6</v>
      </c>
      <c r="R1764" s="1433">
        <v>6</v>
      </c>
      <c r="S1764" s="1433">
        <v>5</v>
      </c>
      <c r="T1764" s="1433">
        <v>5</v>
      </c>
      <c r="U1764" s="1433">
        <v>3</v>
      </c>
      <c r="V1764" s="1438">
        <v>4</v>
      </c>
    </row>
    <row r="1765" spans="1:22" ht="15" x14ac:dyDescent="0.25">
      <c r="A1765" s="1298" t="s">
        <v>709</v>
      </c>
      <c r="B1765" s="1290" t="s">
        <v>959</v>
      </c>
      <c r="C1765" s="1290" t="s">
        <v>37</v>
      </c>
      <c r="D1765" s="1433">
        <v>0</v>
      </c>
      <c r="E1765" s="1433">
        <v>2</v>
      </c>
      <c r="F1765" s="1433">
        <v>12</v>
      </c>
      <c r="G1765" s="1433">
        <v>12</v>
      </c>
      <c r="H1765" s="1433">
        <v>14</v>
      </c>
      <c r="I1765" s="1433">
        <v>13</v>
      </c>
      <c r="J1765" s="1433">
        <v>14</v>
      </c>
      <c r="K1765" s="1433">
        <v>14</v>
      </c>
      <c r="L1765" s="1433">
        <v>16</v>
      </c>
      <c r="M1765" s="1433">
        <v>11</v>
      </c>
      <c r="N1765" s="1433">
        <v>12</v>
      </c>
      <c r="O1765" s="1433">
        <v>15</v>
      </c>
      <c r="P1765" s="1433">
        <v>9</v>
      </c>
      <c r="Q1765" s="1433">
        <v>12</v>
      </c>
      <c r="R1765" s="1433">
        <v>13</v>
      </c>
      <c r="S1765" s="1433">
        <v>10</v>
      </c>
      <c r="T1765" s="1433">
        <v>11</v>
      </c>
      <c r="U1765" s="1433">
        <v>7</v>
      </c>
      <c r="V1765" s="1438">
        <v>7</v>
      </c>
    </row>
    <row r="1766" spans="1:22" ht="15" x14ac:dyDescent="0.25">
      <c r="A1766" s="1298" t="s">
        <v>709</v>
      </c>
      <c r="B1766" s="1290" t="s">
        <v>959</v>
      </c>
      <c r="C1766" s="1290" t="s">
        <v>38</v>
      </c>
      <c r="D1766" s="1433">
        <v>0</v>
      </c>
      <c r="E1766" s="1433">
        <v>2</v>
      </c>
      <c r="F1766" s="1433">
        <v>5</v>
      </c>
      <c r="G1766" s="1433">
        <v>5</v>
      </c>
      <c r="H1766" s="1433">
        <v>7</v>
      </c>
      <c r="I1766" s="1433">
        <v>7</v>
      </c>
      <c r="J1766" s="1433">
        <v>7</v>
      </c>
      <c r="K1766" s="1433">
        <v>7</v>
      </c>
      <c r="L1766" s="1433">
        <v>6</v>
      </c>
      <c r="M1766" s="1433">
        <v>6</v>
      </c>
      <c r="N1766" s="1433">
        <v>7</v>
      </c>
      <c r="O1766" s="1433">
        <v>5</v>
      </c>
      <c r="P1766" s="1433">
        <v>4</v>
      </c>
      <c r="Q1766" s="1433">
        <v>4</v>
      </c>
      <c r="R1766" s="1433">
        <v>4</v>
      </c>
      <c r="S1766" s="1433">
        <v>5</v>
      </c>
      <c r="T1766" s="1433">
        <v>5</v>
      </c>
      <c r="U1766" s="1433">
        <v>5</v>
      </c>
      <c r="V1766" s="1438">
        <v>4</v>
      </c>
    </row>
    <row r="1767" spans="1:22" ht="15" x14ac:dyDescent="0.25">
      <c r="A1767" s="1298" t="s">
        <v>709</v>
      </c>
      <c r="B1767" s="1290" t="s">
        <v>959</v>
      </c>
      <c r="C1767" s="1290" t="s">
        <v>39</v>
      </c>
      <c r="D1767" s="1433">
        <v>0</v>
      </c>
      <c r="E1767" s="1433">
        <v>0</v>
      </c>
      <c r="F1767" s="1433">
        <v>0</v>
      </c>
      <c r="G1767" s="1433">
        <v>1</v>
      </c>
      <c r="H1767" s="1433">
        <v>2</v>
      </c>
      <c r="I1767" s="1433">
        <v>2</v>
      </c>
      <c r="J1767" s="1433">
        <v>2</v>
      </c>
      <c r="K1767" s="1433">
        <v>2</v>
      </c>
      <c r="L1767" s="1433">
        <v>2</v>
      </c>
      <c r="M1767" s="1433">
        <v>2</v>
      </c>
      <c r="N1767" s="1433">
        <v>2</v>
      </c>
      <c r="O1767" s="1433">
        <v>2</v>
      </c>
      <c r="P1767" s="1433">
        <v>1</v>
      </c>
      <c r="Q1767" s="1433">
        <v>1</v>
      </c>
      <c r="R1767" s="1433">
        <v>1</v>
      </c>
      <c r="S1767" s="1433">
        <v>1</v>
      </c>
      <c r="T1767" s="1433">
        <v>1</v>
      </c>
      <c r="U1767" s="1433">
        <v>1</v>
      </c>
      <c r="V1767" s="1438">
        <v>1</v>
      </c>
    </row>
    <row r="1768" spans="1:22" ht="15" x14ac:dyDescent="0.25">
      <c r="A1768" s="1298" t="s">
        <v>709</v>
      </c>
      <c r="B1768" s="1290" t="s">
        <v>959</v>
      </c>
      <c r="C1768" s="1290" t="s">
        <v>40</v>
      </c>
      <c r="D1768" s="1433">
        <v>0</v>
      </c>
      <c r="E1768" s="1433">
        <v>1</v>
      </c>
      <c r="F1768" s="1433">
        <v>1</v>
      </c>
      <c r="G1768" s="1433">
        <v>1</v>
      </c>
      <c r="H1768" s="1433">
        <v>1</v>
      </c>
      <c r="I1768" s="1433">
        <v>1</v>
      </c>
      <c r="J1768" s="1433">
        <v>1</v>
      </c>
      <c r="K1768" s="1433">
        <v>1</v>
      </c>
      <c r="L1768" s="1433">
        <v>1</v>
      </c>
      <c r="M1768" s="1433">
        <v>1</v>
      </c>
      <c r="N1768" s="1433">
        <v>1</v>
      </c>
      <c r="O1768" s="1433">
        <v>1</v>
      </c>
      <c r="P1768" s="1433">
        <v>1</v>
      </c>
      <c r="Q1768" s="1433">
        <v>1</v>
      </c>
      <c r="R1768" s="1433">
        <v>1</v>
      </c>
      <c r="S1768" s="1433">
        <v>1</v>
      </c>
      <c r="T1768" s="1433">
        <v>1</v>
      </c>
      <c r="U1768" s="1433">
        <v>1</v>
      </c>
      <c r="V1768" s="1438">
        <v>1</v>
      </c>
    </row>
    <row r="1769" spans="1:22" ht="15" x14ac:dyDescent="0.25">
      <c r="A1769" s="1298" t="s">
        <v>709</v>
      </c>
      <c r="B1769" s="1290" t="s">
        <v>959</v>
      </c>
      <c r="C1769" s="1290" t="s">
        <v>59</v>
      </c>
      <c r="D1769" s="1433">
        <v>0</v>
      </c>
      <c r="E1769" s="1433">
        <v>16</v>
      </c>
      <c r="F1769" s="1433">
        <v>83</v>
      </c>
      <c r="G1769" s="1433">
        <v>95</v>
      </c>
      <c r="H1769" s="1433">
        <v>117</v>
      </c>
      <c r="I1769" s="1433">
        <v>120</v>
      </c>
      <c r="J1769" s="1433">
        <v>128</v>
      </c>
      <c r="K1769" s="1433">
        <v>167</v>
      </c>
      <c r="L1769" s="1433">
        <v>174</v>
      </c>
      <c r="M1769" s="1433">
        <v>195</v>
      </c>
      <c r="N1769" s="1433">
        <v>202</v>
      </c>
      <c r="O1769" s="1433">
        <v>244</v>
      </c>
      <c r="P1769" s="1433">
        <v>205</v>
      </c>
      <c r="Q1769" s="1433">
        <v>212</v>
      </c>
      <c r="R1769" s="1433">
        <v>220</v>
      </c>
      <c r="S1769" s="1433">
        <v>226</v>
      </c>
      <c r="T1769" s="1433">
        <v>200</v>
      </c>
      <c r="U1769" s="1433">
        <v>213</v>
      </c>
      <c r="V1769" s="1438">
        <v>228</v>
      </c>
    </row>
    <row r="1770" spans="1:22" ht="15" x14ac:dyDescent="0.25">
      <c r="A1770" s="1298" t="s">
        <v>709</v>
      </c>
      <c r="B1770" s="1290" t="s">
        <v>959</v>
      </c>
      <c r="C1770" s="1290" t="s">
        <v>754</v>
      </c>
      <c r="D1770" s="1433">
        <v>0</v>
      </c>
      <c r="E1770" s="1433">
        <v>16</v>
      </c>
      <c r="F1770" s="1433">
        <v>83</v>
      </c>
      <c r="G1770" s="1433">
        <v>95</v>
      </c>
      <c r="H1770" s="1433">
        <v>117</v>
      </c>
      <c r="I1770" s="1433">
        <v>102</v>
      </c>
      <c r="J1770" s="1433">
        <v>110</v>
      </c>
      <c r="K1770" s="1433">
        <v>143</v>
      </c>
      <c r="L1770" s="1433">
        <v>136</v>
      </c>
      <c r="M1770" s="1433">
        <v>139</v>
      </c>
      <c r="N1770" s="1433">
        <v>145</v>
      </c>
      <c r="O1770" s="1433">
        <v>153</v>
      </c>
      <c r="P1770" s="1433">
        <v>118</v>
      </c>
      <c r="Q1770" s="1433">
        <v>105</v>
      </c>
      <c r="R1770" s="1433">
        <v>85</v>
      </c>
      <c r="S1770" s="1433">
        <v>74</v>
      </c>
      <c r="T1770" s="1433">
        <v>70</v>
      </c>
      <c r="U1770" s="1433">
        <v>80</v>
      </c>
      <c r="V1770" s="1438">
        <v>90</v>
      </c>
    </row>
    <row r="1771" spans="1:22" ht="15" x14ac:dyDescent="0.25">
      <c r="A1771" s="1298" t="s">
        <v>709</v>
      </c>
      <c r="B1771" s="1290" t="s">
        <v>960</v>
      </c>
      <c r="C1771" s="1290" t="s">
        <v>49</v>
      </c>
      <c r="D1771" s="1433">
        <v>0</v>
      </c>
      <c r="E1771" s="1433">
        <v>0</v>
      </c>
      <c r="F1771" s="1433">
        <v>0</v>
      </c>
      <c r="G1771" s="1433">
        <v>0</v>
      </c>
      <c r="H1771" s="1433">
        <v>0</v>
      </c>
      <c r="I1771" s="1433">
        <v>0</v>
      </c>
      <c r="J1771" s="1433">
        <v>0</v>
      </c>
      <c r="K1771" s="1433">
        <v>0</v>
      </c>
      <c r="L1771" s="1433">
        <v>0</v>
      </c>
      <c r="M1771" s="1433">
        <v>0</v>
      </c>
      <c r="N1771" s="1433">
        <v>0</v>
      </c>
      <c r="O1771" s="1433">
        <v>0</v>
      </c>
      <c r="P1771" s="1433">
        <v>0</v>
      </c>
      <c r="Q1771" s="1433">
        <v>0</v>
      </c>
      <c r="R1771" s="1433">
        <v>0</v>
      </c>
      <c r="S1771" s="1433">
        <v>68</v>
      </c>
      <c r="T1771" s="1433">
        <v>70</v>
      </c>
      <c r="U1771" s="1433">
        <v>42</v>
      </c>
      <c r="V1771" s="1438">
        <v>47</v>
      </c>
    </row>
    <row r="1772" spans="1:22" ht="15" x14ac:dyDescent="0.25">
      <c r="A1772" s="1298" t="s">
        <v>709</v>
      </c>
      <c r="B1772" s="1290" t="s">
        <v>960</v>
      </c>
      <c r="C1772" s="1290" t="s">
        <v>35</v>
      </c>
      <c r="D1772" s="1433">
        <v>0</v>
      </c>
      <c r="E1772" s="1433">
        <v>0</v>
      </c>
      <c r="F1772" s="1433">
        <v>0</v>
      </c>
      <c r="G1772" s="1433">
        <v>0</v>
      </c>
      <c r="H1772" s="1433">
        <v>0</v>
      </c>
      <c r="I1772" s="1433">
        <v>0</v>
      </c>
      <c r="J1772" s="1433">
        <v>0</v>
      </c>
      <c r="K1772" s="1433">
        <v>0</v>
      </c>
      <c r="L1772" s="1433">
        <v>0</v>
      </c>
      <c r="M1772" s="1433">
        <v>0</v>
      </c>
      <c r="N1772" s="1433">
        <v>0</v>
      </c>
      <c r="O1772" s="1433">
        <v>0</v>
      </c>
      <c r="P1772" s="1433">
        <v>14</v>
      </c>
      <c r="Q1772" s="1433">
        <v>20</v>
      </c>
      <c r="R1772" s="1433">
        <v>33</v>
      </c>
      <c r="S1772" s="1433">
        <v>39</v>
      </c>
      <c r="T1772" s="1433">
        <v>50</v>
      </c>
      <c r="U1772" s="1433">
        <v>48</v>
      </c>
      <c r="V1772" s="1438">
        <v>59</v>
      </c>
    </row>
    <row r="1773" spans="1:22" ht="15" x14ac:dyDescent="0.25">
      <c r="A1773" s="1298" t="s">
        <v>709</v>
      </c>
      <c r="B1773" s="1290" t="s">
        <v>960</v>
      </c>
      <c r="C1773" s="1290" t="s">
        <v>36</v>
      </c>
      <c r="D1773" s="1433">
        <v>0</v>
      </c>
      <c r="E1773" s="1433">
        <v>0</v>
      </c>
      <c r="F1773" s="1433">
        <v>0</v>
      </c>
      <c r="G1773" s="1433">
        <v>0</v>
      </c>
      <c r="H1773" s="1433">
        <v>0</v>
      </c>
      <c r="I1773" s="1433">
        <v>0</v>
      </c>
      <c r="J1773" s="1433">
        <v>0</v>
      </c>
      <c r="K1773" s="1433">
        <v>0</v>
      </c>
      <c r="L1773" s="1433">
        <v>0</v>
      </c>
      <c r="M1773" s="1433">
        <v>0</v>
      </c>
      <c r="N1773" s="1433">
        <v>0</v>
      </c>
      <c r="O1773" s="1433">
        <v>0</v>
      </c>
      <c r="P1773" s="1433">
        <v>0</v>
      </c>
      <c r="Q1773" s="1433">
        <v>0</v>
      </c>
      <c r="R1773" s="1433">
        <v>1</v>
      </c>
      <c r="S1773" s="1433">
        <v>1</v>
      </c>
      <c r="T1773" s="1433">
        <v>2</v>
      </c>
      <c r="U1773" s="1433">
        <v>4</v>
      </c>
      <c r="V1773" s="1438">
        <v>5</v>
      </c>
    </row>
    <row r="1774" spans="1:22" ht="15" x14ac:dyDescent="0.25">
      <c r="A1774" s="1298" t="s">
        <v>709</v>
      </c>
      <c r="B1774" s="1290" t="s">
        <v>960</v>
      </c>
      <c r="C1774" s="1290" t="s">
        <v>37</v>
      </c>
      <c r="D1774" s="1433">
        <v>0</v>
      </c>
      <c r="E1774" s="1433">
        <v>0</v>
      </c>
      <c r="F1774" s="1433">
        <v>0</v>
      </c>
      <c r="G1774" s="1433">
        <v>0</v>
      </c>
      <c r="H1774" s="1433">
        <v>0</v>
      </c>
      <c r="I1774" s="1433">
        <v>0</v>
      </c>
      <c r="J1774" s="1433">
        <v>0</v>
      </c>
      <c r="K1774" s="1433">
        <v>0</v>
      </c>
      <c r="L1774" s="1433">
        <v>0</v>
      </c>
      <c r="M1774" s="1433">
        <v>0</v>
      </c>
      <c r="N1774" s="1433">
        <v>0</v>
      </c>
      <c r="O1774" s="1433">
        <v>0</v>
      </c>
      <c r="P1774" s="1433">
        <v>4</v>
      </c>
      <c r="Q1774" s="1433">
        <v>4</v>
      </c>
      <c r="R1774" s="1433">
        <v>6</v>
      </c>
      <c r="S1774" s="1433">
        <v>7</v>
      </c>
      <c r="T1774" s="1433">
        <v>8</v>
      </c>
      <c r="U1774" s="1433">
        <v>8</v>
      </c>
      <c r="V1774" s="1438">
        <v>6</v>
      </c>
    </row>
    <row r="1775" spans="1:22" ht="15" x14ac:dyDescent="0.25">
      <c r="A1775" s="1298" t="s">
        <v>709</v>
      </c>
      <c r="B1775" s="1290" t="s">
        <v>960</v>
      </c>
      <c r="C1775" s="1290" t="s">
        <v>38</v>
      </c>
      <c r="D1775" s="1433">
        <v>0</v>
      </c>
      <c r="E1775" s="1433">
        <v>0</v>
      </c>
      <c r="F1775" s="1433">
        <v>0</v>
      </c>
      <c r="G1775" s="1433">
        <v>0</v>
      </c>
      <c r="H1775" s="1433">
        <v>0</v>
      </c>
      <c r="I1775" s="1433">
        <v>0</v>
      </c>
      <c r="J1775" s="1433">
        <v>0</v>
      </c>
      <c r="K1775" s="1433">
        <v>0</v>
      </c>
      <c r="L1775" s="1433">
        <v>0</v>
      </c>
      <c r="M1775" s="1433">
        <v>0</v>
      </c>
      <c r="N1775" s="1433">
        <v>0</v>
      </c>
      <c r="O1775" s="1433">
        <v>0</v>
      </c>
      <c r="P1775" s="1433">
        <v>2</v>
      </c>
      <c r="Q1775" s="1433">
        <v>2</v>
      </c>
      <c r="R1775" s="1433">
        <v>2</v>
      </c>
      <c r="S1775" s="1433">
        <v>4</v>
      </c>
      <c r="T1775" s="1433">
        <v>3</v>
      </c>
      <c r="U1775" s="1433">
        <v>1</v>
      </c>
      <c r="V1775" s="1438">
        <v>1</v>
      </c>
    </row>
    <row r="1776" spans="1:22" ht="15" x14ac:dyDescent="0.25">
      <c r="A1776" s="1298" t="s">
        <v>709</v>
      </c>
      <c r="B1776" s="1290" t="s">
        <v>960</v>
      </c>
      <c r="C1776" s="1290" t="s">
        <v>39</v>
      </c>
      <c r="D1776" s="1433">
        <v>0</v>
      </c>
      <c r="E1776" s="1433">
        <v>0</v>
      </c>
      <c r="F1776" s="1433">
        <v>0</v>
      </c>
      <c r="G1776" s="1433">
        <v>0</v>
      </c>
      <c r="H1776" s="1433">
        <v>0</v>
      </c>
      <c r="I1776" s="1433">
        <v>0</v>
      </c>
      <c r="J1776" s="1433">
        <v>0</v>
      </c>
      <c r="K1776" s="1433">
        <v>0</v>
      </c>
      <c r="L1776" s="1433">
        <v>0</v>
      </c>
      <c r="M1776" s="1433">
        <v>0</v>
      </c>
      <c r="N1776" s="1433">
        <v>0</v>
      </c>
      <c r="O1776" s="1433">
        <v>0</v>
      </c>
      <c r="P1776" s="1433">
        <v>1</v>
      </c>
      <c r="Q1776" s="1433">
        <v>1</v>
      </c>
      <c r="R1776" s="1433">
        <v>1</v>
      </c>
      <c r="S1776" s="1433">
        <v>2</v>
      </c>
      <c r="T1776" s="1433">
        <v>2</v>
      </c>
      <c r="U1776" s="1433">
        <v>1</v>
      </c>
      <c r="V1776" s="1438">
        <v>2</v>
      </c>
    </row>
    <row r="1777" spans="1:22" ht="15" x14ac:dyDescent="0.25">
      <c r="A1777" s="1298" t="s">
        <v>709</v>
      </c>
      <c r="B1777" s="1290" t="s">
        <v>960</v>
      </c>
      <c r="C1777" s="1290" t="s">
        <v>40</v>
      </c>
      <c r="D1777" s="1433">
        <v>0</v>
      </c>
      <c r="E1777" s="1433">
        <v>0</v>
      </c>
      <c r="F1777" s="1433">
        <v>0</v>
      </c>
      <c r="G1777" s="1433">
        <v>0</v>
      </c>
      <c r="H1777" s="1433">
        <v>0</v>
      </c>
      <c r="I1777" s="1433">
        <v>0</v>
      </c>
      <c r="J1777" s="1433">
        <v>0</v>
      </c>
      <c r="K1777" s="1433">
        <v>0</v>
      </c>
      <c r="L1777" s="1433">
        <v>0</v>
      </c>
      <c r="M1777" s="1433">
        <v>0</v>
      </c>
      <c r="N1777" s="1433">
        <v>0</v>
      </c>
      <c r="O1777" s="1433">
        <v>0</v>
      </c>
      <c r="P1777" s="1433">
        <v>1</v>
      </c>
      <c r="Q1777" s="1433">
        <v>1</v>
      </c>
      <c r="R1777" s="1433">
        <v>1</v>
      </c>
      <c r="S1777" s="1433">
        <v>2</v>
      </c>
      <c r="T1777" s="1433">
        <v>2</v>
      </c>
      <c r="U1777" s="1433">
        <v>2</v>
      </c>
      <c r="V1777" s="1438">
        <v>1</v>
      </c>
    </row>
    <row r="1778" spans="1:22" ht="15" x14ac:dyDescent="0.25">
      <c r="A1778" s="1298" t="s">
        <v>709</v>
      </c>
      <c r="B1778" s="1290" t="s">
        <v>960</v>
      </c>
      <c r="C1778" s="1290" t="s">
        <v>59</v>
      </c>
      <c r="D1778" s="1433">
        <v>0</v>
      </c>
      <c r="E1778" s="1433">
        <v>0</v>
      </c>
      <c r="F1778" s="1433">
        <v>0</v>
      </c>
      <c r="G1778" s="1433">
        <v>0</v>
      </c>
      <c r="H1778" s="1433">
        <v>0</v>
      </c>
      <c r="I1778" s="1433">
        <v>0</v>
      </c>
      <c r="J1778" s="1433">
        <v>0</v>
      </c>
      <c r="K1778" s="1433">
        <v>0</v>
      </c>
      <c r="L1778" s="1433">
        <v>0</v>
      </c>
      <c r="M1778" s="1433">
        <v>0</v>
      </c>
      <c r="N1778" s="1433">
        <v>0</v>
      </c>
      <c r="O1778" s="1433">
        <v>0</v>
      </c>
      <c r="P1778" s="1433">
        <v>22</v>
      </c>
      <c r="Q1778" s="1433">
        <v>28</v>
      </c>
      <c r="R1778" s="1433">
        <v>44</v>
      </c>
      <c r="S1778" s="1433">
        <v>123</v>
      </c>
      <c r="T1778" s="1433">
        <v>137</v>
      </c>
      <c r="U1778" s="1433">
        <v>106</v>
      </c>
      <c r="V1778" s="1438">
        <v>121</v>
      </c>
    </row>
    <row r="1779" spans="1:22" ht="15" x14ac:dyDescent="0.25">
      <c r="A1779" s="1298" t="s">
        <v>709</v>
      </c>
      <c r="B1779" s="1290" t="s">
        <v>960</v>
      </c>
      <c r="C1779" s="1290" t="s">
        <v>754</v>
      </c>
      <c r="D1779" s="1433">
        <v>0</v>
      </c>
      <c r="E1779" s="1433">
        <v>0</v>
      </c>
      <c r="F1779" s="1433">
        <v>0</v>
      </c>
      <c r="G1779" s="1433">
        <v>0</v>
      </c>
      <c r="H1779" s="1433">
        <v>0</v>
      </c>
      <c r="I1779" s="1433">
        <v>0</v>
      </c>
      <c r="J1779" s="1433">
        <v>0</v>
      </c>
      <c r="K1779" s="1433">
        <v>0</v>
      </c>
      <c r="L1779" s="1433">
        <v>0</v>
      </c>
      <c r="M1779" s="1433">
        <v>0</v>
      </c>
      <c r="N1779" s="1433">
        <v>0</v>
      </c>
      <c r="O1779" s="1433">
        <v>0</v>
      </c>
      <c r="P1779" s="1433">
        <v>22</v>
      </c>
      <c r="Q1779" s="1433">
        <v>28</v>
      </c>
      <c r="R1779" s="1433">
        <v>44</v>
      </c>
      <c r="S1779" s="1433">
        <v>55</v>
      </c>
      <c r="T1779" s="1433">
        <v>67</v>
      </c>
      <c r="U1779" s="1433">
        <v>64</v>
      </c>
      <c r="V1779" s="1438">
        <v>74</v>
      </c>
    </row>
    <row r="1780" spans="1:22" ht="15" x14ac:dyDescent="0.25">
      <c r="A1780" s="1298" t="s">
        <v>709</v>
      </c>
      <c r="B1780" s="1290" t="s">
        <v>961</v>
      </c>
      <c r="C1780" s="1290" t="s">
        <v>49</v>
      </c>
      <c r="D1780" s="1433">
        <v>0</v>
      </c>
      <c r="E1780" s="1433">
        <v>38</v>
      </c>
      <c r="F1780" s="1433">
        <v>46</v>
      </c>
      <c r="G1780" s="1433">
        <v>62</v>
      </c>
      <c r="H1780" s="1433">
        <v>65</v>
      </c>
      <c r="I1780" s="1433">
        <v>70</v>
      </c>
      <c r="J1780" s="1433">
        <v>71</v>
      </c>
      <c r="K1780" s="1433">
        <v>55</v>
      </c>
      <c r="L1780" s="1433">
        <v>62</v>
      </c>
      <c r="M1780" s="1433">
        <v>74</v>
      </c>
      <c r="N1780" s="1433">
        <v>76</v>
      </c>
      <c r="O1780" s="1433">
        <v>86</v>
      </c>
      <c r="P1780" s="1433">
        <v>85</v>
      </c>
      <c r="Q1780" s="1433">
        <v>93</v>
      </c>
      <c r="R1780" s="1433">
        <v>95</v>
      </c>
      <c r="S1780" s="1433">
        <v>90</v>
      </c>
      <c r="T1780" s="1433">
        <v>122</v>
      </c>
      <c r="U1780" s="1433">
        <v>118</v>
      </c>
      <c r="V1780" s="1438">
        <v>121</v>
      </c>
    </row>
    <row r="1781" spans="1:22" ht="15" x14ac:dyDescent="0.25">
      <c r="A1781" s="1298" t="s">
        <v>709</v>
      </c>
      <c r="B1781" s="1290" t="s">
        <v>961</v>
      </c>
      <c r="C1781" s="1290" t="s">
        <v>35</v>
      </c>
      <c r="D1781" s="1433">
        <v>101</v>
      </c>
      <c r="E1781" s="1433">
        <v>58</v>
      </c>
      <c r="F1781" s="1433">
        <v>48</v>
      </c>
      <c r="G1781" s="1433">
        <v>32</v>
      </c>
      <c r="H1781" s="1433">
        <v>36</v>
      </c>
      <c r="I1781" s="1433">
        <v>44</v>
      </c>
      <c r="J1781" s="1433">
        <v>44</v>
      </c>
      <c r="K1781" s="1433">
        <v>45</v>
      </c>
      <c r="L1781" s="1433">
        <v>41</v>
      </c>
      <c r="M1781" s="1433">
        <v>37</v>
      </c>
      <c r="N1781" s="1433">
        <v>36</v>
      </c>
      <c r="O1781" s="1433">
        <v>32</v>
      </c>
      <c r="P1781" s="1433">
        <v>33</v>
      </c>
      <c r="Q1781" s="1433">
        <v>21</v>
      </c>
      <c r="R1781" s="1433">
        <v>19</v>
      </c>
      <c r="S1781" s="1433">
        <v>23</v>
      </c>
      <c r="T1781" s="1433">
        <v>33</v>
      </c>
      <c r="U1781" s="1433">
        <v>38</v>
      </c>
      <c r="V1781" s="1438">
        <v>33</v>
      </c>
    </row>
    <row r="1782" spans="1:22" ht="15" x14ac:dyDescent="0.25">
      <c r="A1782" s="1298" t="s">
        <v>709</v>
      </c>
      <c r="B1782" s="1290" t="s">
        <v>961</v>
      </c>
      <c r="C1782" s="1290" t="s">
        <v>36</v>
      </c>
      <c r="D1782" s="1433">
        <v>4</v>
      </c>
      <c r="E1782" s="1433">
        <v>4</v>
      </c>
      <c r="F1782" s="1433">
        <v>6</v>
      </c>
      <c r="G1782" s="1433">
        <v>5</v>
      </c>
      <c r="H1782" s="1433">
        <v>4</v>
      </c>
      <c r="I1782" s="1433">
        <v>3</v>
      </c>
      <c r="J1782" s="1433">
        <v>3</v>
      </c>
      <c r="K1782" s="1433">
        <v>3</v>
      </c>
      <c r="L1782" s="1433">
        <v>3</v>
      </c>
      <c r="M1782" s="1433">
        <v>3</v>
      </c>
      <c r="N1782" s="1433">
        <v>3</v>
      </c>
      <c r="O1782" s="1433">
        <v>1</v>
      </c>
      <c r="P1782" s="1433">
        <v>1</v>
      </c>
      <c r="Q1782" s="1433">
        <v>1</v>
      </c>
      <c r="R1782" s="1433">
        <v>0</v>
      </c>
      <c r="S1782" s="1433">
        <v>0</v>
      </c>
      <c r="T1782" s="1433">
        <v>2</v>
      </c>
      <c r="U1782" s="1433">
        <v>2</v>
      </c>
      <c r="V1782" s="1438">
        <v>2</v>
      </c>
    </row>
    <row r="1783" spans="1:22" ht="15" x14ac:dyDescent="0.25">
      <c r="A1783" s="1298" t="s">
        <v>709</v>
      </c>
      <c r="B1783" s="1290" t="s">
        <v>961</v>
      </c>
      <c r="C1783" s="1290" t="s">
        <v>37</v>
      </c>
      <c r="D1783" s="1433">
        <v>16</v>
      </c>
      <c r="E1783" s="1433">
        <v>16</v>
      </c>
      <c r="F1783" s="1433">
        <v>16</v>
      </c>
      <c r="G1783" s="1433">
        <v>10</v>
      </c>
      <c r="H1783" s="1433">
        <v>10</v>
      </c>
      <c r="I1783" s="1433">
        <v>11</v>
      </c>
      <c r="J1783" s="1433">
        <v>10</v>
      </c>
      <c r="K1783" s="1433">
        <v>10</v>
      </c>
      <c r="L1783" s="1433">
        <v>11</v>
      </c>
      <c r="M1783" s="1433">
        <v>9</v>
      </c>
      <c r="N1783" s="1433">
        <v>8</v>
      </c>
      <c r="O1783" s="1433">
        <v>6</v>
      </c>
      <c r="P1783" s="1433">
        <v>5</v>
      </c>
      <c r="Q1783" s="1433">
        <v>5</v>
      </c>
      <c r="R1783" s="1433">
        <v>5</v>
      </c>
      <c r="S1783" s="1433">
        <v>4</v>
      </c>
      <c r="T1783" s="1433">
        <v>8</v>
      </c>
      <c r="U1783" s="1433">
        <v>7</v>
      </c>
      <c r="V1783" s="1438">
        <v>7</v>
      </c>
    </row>
    <row r="1784" spans="1:22" ht="15" x14ac:dyDescent="0.25">
      <c r="A1784" s="1298" t="s">
        <v>709</v>
      </c>
      <c r="B1784" s="1290" t="s">
        <v>961</v>
      </c>
      <c r="C1784" s="1290" t="s">
        <v>38</v>
      </c>
      <c r="D1784" s="1433">
        <v>6</v>
      </c>
      <c r="E1784" s="1433">
        <v>6</v>
      </c>
      <c r="F1784" s="1433">
        <v>6</v>
      </c>
      <c r="G1784" s="1433">
        <v>5</v>
      </c>
      <c r="H1784" s="1433">
        <v>3</v>
      </c>
      <c r="I1784" s="1433">
        <v>2</v>
      </c>
      <c r="J1784" s="1433">
        <v>2</v>
      </c>
      <c r="K1784" s="1433">
        <v>2</v>
      </c>
      <c r="L1784" s="1433">
        <v>2</v>
      </c>
      <c r="M1784" s="1433">
        <v>2</v>
      </c>
      <c r="N1784" s="1433">
        <v>2</v>
      </c>
      <c r="O1784" s="1433">
        <v>2</v>
      </c>
      <c r="P1784" s="1433">
        <v>2</v>
      </c>
      <c r="Q1784" s="1433">
        <v>2</v>
      </c>
      <c r="R1784" s="1433">
        <v>2</v>
      </c>
      <c r="S1784" s="1433">
        <v>2</v>
      </c>
      <c r="T1784" s="1433">
        <v>2</v>
      </c>
      <c r="U1784" s="1433">
        <v>2</v>
      </c>
      <c r="V1784" s="1438">
        <v>1</v>
      </c>
    </row>
    <row r="1785" spans="1:22" ht="15" x14ac:dyDescent="0.25">
      <c r="A1785" s="1298" t="s">
        <v>709</v>
      </c>
      <c r="B1785" s="1290" t="s">
        <v>961</v>
      </c>
      <c r="C1785" s="1290" t="s">
        <v>39</v>
      </c>
      <c r="D1785" s="1433">
        <v>1</v>
      </c>
      <c r="E1785" s="1433">
        <v>1</v>
      </c>
      <c r="F1785" s="1433">
        <v>1</v>
      </c>
      <c r="G1785" s="1433">
        <v>1</v>
      </c>
      <c r="H1785" s="1433">
        <v>1</v>
      </c>
      <c r="I1785" s="1433">
        <v>1</v>
      </c>
      <c r="J1785" s="1433">
        <v>1</v>
      </c>
      <c r="K1785" s="1433">
        <v>1</v>
      </c>
      <c r="L1785" s="1433">
        <v>1</v>
      </c>
      <c r="M1785" s="1433">
        <v>1</v>
      </c>
      <c r="N1785" s="1433">
        <v>1</v>
      </c>
      <c r="O1785" s="1433">
        <v>1</v>
      </c>
      <c r="P1785" s="1433">
        <v>1</v>
      </c>
      <c r="Q1785" s="1433">
        <v>1</v>
      </c>
      <c r="R1785" s="1433">
        <v>1</v>
      </c>
      <c r="S1785" s="1433">
        <v>1</v>
      </c>
      <c r="T1785" s="1433">
        <v>2</v>
      </c>
      <c r="U1785" s="1433">
        <v>2</v>
      </c>
      <c r="V1785" s="1438">
        <v>2</v>
      </c>
    </row>
    <row r="1786" spans="1:22" ht="15" x14ac:dyDescent="0.25">
      <c r="A1786" s="1298" t="s">
        <v>709</v>
      </c>
      <c r="B1786" s="1290" t="s">
        <v>961</v>
      </c>
      <c r="C1786" s="1290" t="s">
        <v>40</v>
      </c>
      <c r="D1786" s="1433">
        <v>1</v>
      </c>
      <c r="E1786" s="1433">
        <v>1</v>
      </c>
      <c r="F1786" s="1433">
        <v>1</v>
      </c>
      <c r="G1786" s="1433">
        <v>1</v>
      </c>
      <c r="H1786" s="1433">
        <v>1</v>
      </c>
      <c r="I1786" s="1433">
        <v>1</v>
      </c>
      <c r="J1786" s="1433">
        <v>1</v>
      </c>
      <c r="K1786" s="1433">
        <v>1</v>
      </c>
      <c r="L1786" s="1433">
        <v>1</v>
      </c>
      <c r="M1786" s="1433">
        <v>1</v>
      </c>
      <c r="N1786" s="1433">
        <v>1</v>
      </c>
      <c r="O1786" s="1433">
        <v>1</v>
      </c>
      <c r="P1786" s="1433">
        <v>1</v>
      </c>
      <c r="Q1786" s="1433">
        <v>1</v>
      </c>
      <c r="R1786" s="1433">
        <v>1</v>
      </c>
      <c r="S1786" s="1433">
        <v>1</v>
      </c>
      <c r="T1786" s="1433">
        <v>1</v>
      </c>
      <c r="U1786" s="1433">
        <v>1</v>
      </c>
      <c r="V1786" s="1438">
        <v>1</v>
      </c>
    </row>
    <row r="1787" spans="1:22" ht="15" x14ac:dyDescent="0.25">
      <c r="A1787" s="1298" t="s">
        <v>709</v>
      </c>
      <c r="B1787" s="1290" t="s">
        <v>961</v>
      </c>
      <c r="C1787" s="1290" t="s">
        <v>59</v>
      </c>
      <c r="D1787" s="1433">
        <v>129</v>
      </c>
      <c r="E1787" s="1433">
        <v>124</v>
      </c>
      <c r="F1787" s="1433">
        <v>124</v>
      </c>
      <c r="G1787" s="1433">
        <v>116</v>
      </c>
      <c r="H1787" s="1433">
        <v>120</v>
      </c>
      <c r="I1787" s="1433">
        <v>132</v>
      </c>
      <c r="J1787" s="1433">
        <v>132</v>
      </c>
      <c r="K1787" s="1433">
        <v>117</v>
      </c>
      <c r="L1787" s="1433">
        <v>121</v>
      </c>
      <c r="M1787" s="1433">
        <v>127</v>
      </c>
      <c r="N1787" s="1433">
        <v>127</v>
      </c>
      <c r="O1787" s="1433">
        <v>129</v>
      </c>
      <c r="P1787" s="1433">
        <v>128</v>
      </c>
      <c r="Q1787" s="1433">
        <v>124</v>
      </c>
      <c r="R1787" s="1433">
        <v>123</v>
      </c>
      <c r="S1787" s="1433">
        <v>121</v>
      </c>
      <c r="T1787" s="1433">
        <v>170</v>
      </c>
      <c r="U1787" s="1433">
        <v>170</v>
      </c>
      <c r="V1787" s="1438">
        <v>167</v>
      </c>
    </row>
    <row r="1788" spans="1:22" ht="15" x14ac:dyDescent="0.25">
      <c r="A1788" s="1298" t="s">
        <v>709</v>
      </c>
      <c r="B1788" s="1290" t="s">
        <v>961</v>
      </c>
      <c r="C1788" s="1290" t="s">
        <v>754</v>
      </c>
      <c r="D1788" s="1433">
        <v>129</v>
      </c>
      <c r="E1788" s="1433">
        <v>86</v>
      </c>
      <c r="F1788" s="1433">
        <v>78</v>
      </c>
      <c r="G1788" s="1433">
        <v>54</v>
      </c>
      <c r="H1788" s="1433">
        <v>55</v>
      </c>
      <c r="I1788" s="1433">
        <v>62</v>
      </c>
      <c r="J1788" s="1433">
        <v>61</v>
      </c>
      <c r="K1788" s="1433">
        <v>62</v>
      </c>
      <c r="L1788" s="1433">
        <v>59</v>
      </c>
      <c r="M1788" s="1433">
        <v>53</v>
      </c>
      <c r="N1788" s="1433">
        <v>51</v>
      </c>
      <c r="O1788" s="1433">
        <v>43</v>
      </c>
      <c r="P1788" s="1433">
        <v>43</v>
      </c>
      <c r="Q1788" s="1433">
        <v>31</v>
      </c>
      <c r="R1788" s="1433">
        <v>28</v>
      </c>
      <c r="S1788" s="1433">
        <v>31</v>
      </c>
      <c r="T1788" s="1433">
        <v>48</v>
      </c>
      <c r="U1788" s="1433">
        <v>52</v>
      </c>
      <c r="V1788" s="1438">
        <v>46</v>
      </c>
    </row>
    <row r="1789" spans="1:22" ht="15" x14ac:dyDescent="0.25">
      <c r="A1789" s="1298" t="s">
        <v>709</v>
      </c>
      <c r="B1789" s="1290" t="s">
        <v>962</v>
      </c>
      <c r="C1789" s="1290" t="s">
        <v>49</v>
      </c>
      <c r="D1789" s="1433">
        <v>0</v>
      </c>
      <c r="E1789" s="1433">
        <v>88</v>
      </c>
      <c r="F1789" s="1433">
        <v>109</v>
      </c>
      <c r="G1789" s="1433">
        <v>118</v>
      </c>
      <c r="H1789" s="1433">
        <v>122</v>
      </c>
      <c r="I1789" s="1433">
        <v>129</v>
      </c>
      <c r="J1789" s="1433">
        <v>135</v>
      </c>
      <c r="K1789" s="1433">
        <v>137</v>
      </c>
      <c r="L1789" s="1433">
        <v>144</v>
      </c>
      <c r="M1789" s="1433">
        <v>152</v>
      </c>
      <c r="N1789" s="1433">
        <v>156</v>
      </c>
      <c r="O1789" s="1433">
        <v>156</v>
      </c>
      <c r="P1789" s="1433">
        <v>158</v>
      </c>
      <c r="Q1789" s="1433">
        <v>151</v>
      </c>
      <c r="R1789" s="1433">
        <v>161</v>
      </c>
      <c r="S1789" s="1433">
        <v>162</v>
      </c>
      <c r="T1789" s="1433">
        <v>162</v>
      </c>
      <c r="U1789" s="1433">
        <v>159</v>
      </c>
      <c r="V1789" s="1438">
        <v>170</v>
      </c>
    </row>
    <row r="1790" spans="1:22" ht="15" x14ac:dyDescent="0.25">
      <c r="A1790" s="1298" t="s">
        <v>709</v>
      </c>
      <c r="B1790" s="1290" t="s">
        <v>962</v>
      </c>
      <c r="C1790" s="1290" t="s">
        <v>35</v>
      </c>
      <c r="D1790" s="1433">
        <v>150</v>
      </c>
      <c r="E1790" s="1433">
        <v>47</v>
      </c>
      <c r="F1790" s="1433">
        <v>74</v>
      </c>
      <c r="G1790" s="1433">
        <v>60</v>
      </c>
      <c r="H1790" s="1433">
        <v>61</v>
      </c>
      <c r="I1790" s="1433">
        <v>58</v>
      </c>
      <c r="J1790" s="1433">
        <v>54</v>
      </c>
      <c r="K1790" s="1433">
        <v>36</v>
      </c>
      <c r="L1790" s="1433">
        <v>30</v>
      </c>
      <c r="M1790" s="1433">
        <v>29</v>
      </c>
      <c r="N1790" s="1433">
        <v>29</v>
      </c>
      <c r="O1790" s="1433">
        <v>46</v>
      </c>
      <c r="P1790" s="1433">
        <v>48</v>
      </c>
      <c r="Q1790" s="1433">
        <v>41</v>
      </c>
      <c r="R1790" s="1433">
        <v>48</v>
      </c>
      <c r="S1790" s="1433">
        <v>48</v>
      </c>
      <c r="T1790" s="1433">
        <v>44</v>
      </c>
      <c r="U1790" s="1433">
        <v>70</v>
      </c>
      <c r="V1790" s="1438">
        <v>53</v>
      </c>
    </row>
    <row r="1791" spans="1:22" ht="15" x14ac:dyDescent="0.25">
      <c r="A1791" s="1298" t="s">
        <v>709</v>
      </c>
      <c r="B1791" s="1290" t="s">
        <v>962</v>
      </c>
      <c r="C1791" s="1290" t="s">
        <v>36</v>
      </c>
      <c r="D1791" s="1433">
        <v>8</v>
      </c>
      <c r="E1791" s="1433">
        <v>8</v>
      </c>
      <c r="F1791" s="1433">
        <v>11</v>
      </c>
      <c r="G1791" s="1433">
        <v>12</v>
      </c>
      <c r="H1791" s="1433">
        <v>10</v>
      </c>
      <c r="I1791" s="1433">
        <v>11</v>
      </c>
      <c r="J1791" s="1433">
        <v>9</v>
      </c>
      <c r="K1791" s="1433">
        <v>7</v>
      </c>
      <c r="L1791" s="1433">
        <v>6</v>
      </c>
      <c r="M1791" s="1433">
        <v>5</v>
      </c>
      <c r="N1791" s="1433">
        <v>4</v>
      </c>
      <c r="O1791" s="1433">
        <v>2</v>
      </c>
      <c r="P1791" s="1433">
        <v>2</v>
      </c>
      <c r="Q1791" s="1433">
        <v>1</v>
      </c>
      <c r="R1791" s="1433">
        <v>1</v>
      </c>
      <c r="S1791" s="1433">
        <v>3</v>
      </c>
      <c r="T1791" s="1433">
        <v>4</v>
      </c>
      <c r="U1791" s="1433">
        <v>4</v>
      </c>
      <c r="V1791" s="1438">
        <v>5</v>
      </c>
    </row>
    <row r="1792" spans="1:22" ht="15" x14ac:dyDescent="0.25">
      <c r="A1792" s="1298" t="s">
        <v>709</v>
      </c>
      <c r="B1792" s="1290" t="s">
        <v>962</v>
      </c>
      <c r="C1792" s="1290" t="s">
        <v>37</v>
      </c>
      <c r="D1792" s="1433">
        <v>12</v>
      </c>
      <c r="E1792" s="1433">
        <v>10</v>
      </c>
      <c r="F1792" s="1433">
        <v>13</v>
      </c>
      <c r="G1792" s="1433">
        <v>7</v>
      </c>
      <c r="H1792" s="1433">
        <v>6</v>
      </c>
      <c r="I1792" s="1433">
        <v>7</v>
      </c>
      <c r="J1792" s="1433">
        <v>9</v>
      </c>
      <c r="K1792" s="1433">
        <v>9</v>
      </c>
      <c r="L1792" s="1433">
        <v>9</v>
      </c>
      <c r="M1792" s="1433">
        <v>6</v>
      </c>
      <c r="N1792" s="1433">
        <v>8</v>
      </c>
      <c r="O1792" s="1433">
        <v>10</v>
      </c>
      <c r="P1792" s="1433">
        <v>8</v>
      </c>
      <c r="Q1792" s="1433">
        <v>9</v>
      </c>
      <c r="R1792" s="1433">
        <v>10</v>
      </c>
      <c r="S1792" s="1433">
        <v>7</v>
      </c>
      <c r="T1792" s="1433">
        <v>7</v>
      </c>
      <c r="U1792" s="1433">
        <v>7</v>
      </c>
      <c r="V1792" s="1438">
        <v>6</v>
      </c>
    </row>
    <row r="1793" spans="1:22" ht="15" x14ac:dyDescent="0.25">
      <c r="A1793" s="1298" t="s">
        <v>709</v>
      </c>
      <c r="B1793" s="1290" t="s">
        <v>962</v>
      </c>
      <c r="C1793" s="1290" t="s">
        <v>38</v>
      </c>
      <c r="D1793" s="1433">
        <v>3</v>
      </c>
      <c r="E1793" s="1433">
        <v>3</v>
      </c>
      <c r="F1793" s="1433">
        <v>5</v>
      </c>
      <c r="G1793" s="1433">
        <v>5</v>
      </c>
      <c r="H1793" s="1433">
        <v>5</v>
      </c>
      <c r="I1793" s="1433">
        <v>4</v>
      </c>
      <c r="J1793" s="1433">
        <v>1</v>
      </c>
      <c r="K1793" s="1433">
        <v>1</v>
      </c>
      <c r="L1793" s="1433">
        <v>1</v>
      </c>
      <c r="M1793" s="1433">
        <v>1</v>
      </c>
      <c r="N1793" s="1433">
        <v>0</v>
      </c>
      <c r="O1793" s="1433">
        <v>0</v>
      </c>
      <c r="P1793" s="1433">
        <v>0</v>
      </c>
      <c r="Q1793" s="1433">
        <v>0</v>
      </c>
      <c r="R1793" s="1433">
        <v>0</v>
      </c>
      <c r="S1793" s="1433">
        <v>1</v>
      </c>
      <c r="T1793" s="1433">
        <v>1</v>
      </c>
      <c r="U1793" s="1433">
        <v>1</v>
      </c>
      <c r="V1793" s="1438">
        <v>1</v>
      </c>
    </row>
    <row r="1794" spans="1:22" ht="15" x14ac:dyDescent="0.25">
      <c r="A1794" s="1298" t="s">
        <v>709</v>
      </c>
      <c r="B1794" s="1290" t="s">
        <v>962</v>
      </c>
      <c r="C1794" s="1290" t="s">
        <v>39</v>
      </c>
      <c r="D1794" s="1433">
        <v>1</v>
      </c>
      <c r="E1794" s="1433">
        <v>1</v>
      </c>
      <c r="F1794" s="1433">
        <v>2</v>
      </c>
      <c r="G1794" s="1433">
        <v>1</v>
      </c>
      <c r="H1794" s="1433">
        <v>1</v>
      </c>
      <c r="I1794" s="1433">
        <v>1</v>
      </c>
      <c r="J1794" s="1433">
        <v>1</v>
      </c>
      <c r="K1794" s="1433">
        <v>1</v>
      </c>
      <c r="L1794" s="1433">
        <v>1</v>
      </c>
      <c r="M1794" s="1433">
        <v>1</v>
      </c>
      <c r="N1794" s="1433">
        <v>1</v>
      </c>
      <c r="O1794" s="1433">
        <v>1</v>
      </c>
      <c r="P1794" s="1433">
        <v>1</v>
      </c>
      <c r="Q1794" s="1433">
        <v>1</v>
      </c>
      <c r="R1794" s="1433">
        <v>1</v>
      </c>
      <c r="S1794" s="1433">
        <v>1</v>
      </c>
      <c r="T1794" s="1433">
        <v>1</v>
      </c>
      <c r="U1794" s="1433">
        <v>1</v>
      </c>
      <c r="V1794" s="1438">
        <v>1</v>
      </c>
    </row>
    <row r="1795" spans="1:22" ht="15" x14ac:dyDescent="0.25">
      <c r="A1795" s="1298" t="s">
        <v>709</v>
      </c>
      <c r="B1795" s="1290" t="s">
        <v>962</v>
      </c>
      <c r="C1795" s="1290" t="s">
        <v>40</v>
      </c>
      <c r="D1795" s="1433">
        <v>0</v>
      </c>
      <c r="E1795" s="1433">
        <v>0</v>
      </c>
      <c r="F1795" s="1433">
        <v>1</v>
      </c>
      <c r="G1795" s="1433">
        <v>1</v>
      </c>
      <c r="H1795" s="1433">
        <v>1</v>
      </c>
      <c r="I1795" s="1433">
        <v>1</v>
      </c>
      <c r="J1795" s="1433">
        <v>1</v>
      </c>
      <c r="K1795" s="1433">
        <v>1</v>
      </c>
      <c r="L1795" s="1433">
        <v>1</v>
      </c>
      <c r="M1795" s="1433">
        <v>1</v>
      </c>
      <c r="N1795" s="1433">
        <v>1</v>
      </c>
      <c r="O1795" s="1433">
        <v>1</v>
      </c>
      <c r="P1795" s="1433">
        <v>1</v>
      </c>
      <c r="Q1795" s="1433">
        <v>1</v>
      </c>
      <c r="R1795" s="1433">
        <v>1</v>
      </c>
      <c r="S1795" s="1433">
        <v>1</v>
      </c>
      <c r="T1795" s="1433">
        <v>1</v>
      </c>
      <c r="U1795" s="1433">
        <v>1</v>
      </c>
      <c r="V1795" s="1438">
        <v>1</v>
      </c>
    </row>
    <row r="1796" spans="1:22" ht="15" x14ac:dyDescent="0.25">
      <c r="A1796" s="1298" t="s">
        <v>709</v>
      </c>
      <c r="B1796" s="1290" t="s">
        <v>962</v>
      </c>
      <c r="C1796" s="1290" t="s">
        <v>59</v>
      </c>
      <c r="D1796" s="1433">
        <v>174</v>
      </c>
      <c r="E1796" s="1433">
        <v>157</v>
      </c>
      <c r="F1796" s="1433">
        <v>215</v>
      </c>
      <c r="G1796" s="1433">
        <v>204</v>
      </c>
      <c r="H1796" s="1433">
        <v>206</v>
      </c>
      <c r="I1796" s="1433">
        <v>211</v>
      </c>
      <c r="J1796" s="1433">
        <v>210</v>
      </c>
      <c r="K1796" s="1433">
        <v>192</v>
      </c>
      <c r="L1796" s="1433">
        <v>192</v>
      </c>
      <c r="M1796" s="1433">
        <v>195</v>
      </c>
      <c r="N1796" s="1433">
        <v>199</v>
      </c>
      <c r="O1796" s="1433">
        <v>216</v>
      </c>
      <c r="P1796" s="1433">
        <v>218</v>
      </c>
      <c r="Q1796" s="1433">
        <v>204</v>
      </c>
      <c r="R1796" s="1433">
        <v>222</v>
      </c>
      <c r="S1796" s="1433">
        <v>223</v>
      </c>
      <c r="T1796" s="1433">
        <v>220</v>
      </c>
      <c r="U1796" s="1433">
        <v>243</v>
      </c>
      <c r="V1796" s="1438">
        <v>237</v>
      </c>
    </row>
    <row r="1797" spans="1:22" ht="15" x14ac:dyDescent="0.25">
      <c r="A1797" s="1298" t="s">
        <v>709</v>
      </c>
      <c r="B1797" s="1290" t="s">
        <v>962</v>
      </c>
      <c r="C1797" s="1290" t="s">
        <v>754</v>
      </c>
      <c r="D1797" s="1433">
        <v>174</v>
      </c>
      <c r="E1797" s="1433">
        <v>69</v>
      </c>
      <c r="F1797" s="1433">
        <v>106</v>
      </c>
      <c r="G1797" s="1433">
        <v>86</v>
      </c>
      <c r="H1797" s="1433">
        <v>84</v>
      </c>
      <c r="I1797" s="1433">
        <v>82</v>
      </c>
      <c r="J1797" s="1433">
        <v>75</v>
      </c>
      <c r="K1797" s="1433">
        <v>55</v>
      </c>
      <c r="L1797" s="1433">
        <v>48</v>
      </c>
      <c r="M1797" s="1433">
        <v>43</v>
      </c>
      <c r="N1797" s="1433">
        <v>43</v>
      </c>
      <c r="O1797" s="1433">
        <v>60</v>
      </c>
      <c r="P1797" s="1433">
        <v>60</v>
      </c>
      <c r="Q1797" s="1433">
        <v>53</v>
      </c>
      <c r="R1797" s="1433">
        <v>61</v>
      </c>
      <c r="S1797" s="1433">
        <v>61</v>
      </c>
      <c r="T1797" s="1433">
        <v>58</v>
      </c>
      <c r="U1797" s="1433">
        <v>84</v>
      </c>
      <c r="V1797" s="1438">
        <v>67</v>
      </c>
    </row>
    <row r="1798" spans="1:22" ht="15" x14ac:dyDescent="0.25">
      <c r="A1798" s="1298" t="s">
        <v>709</v>
      </c>
      <c r="B1798" s="1290" t="s">
        <v>963</v>
      </c>
      <c r="C1798" s="1290" t="s">
        <v>49</v>
      </c>
      <c r="D1798" s="1433">
        <v>0</v>
      </c>
      <c r="E1798" s="1433">
        <v>65</v>
      </c>
      <c r="F1798" s="1433">
        <v>77</v>
      </c>
      <c r="G1798" s="1433">
        <v>92</v>
      </c>
      <c r="H1798" s="1433">
        <v>67</v>
      </c>
      <c r="I1798" s="1433">
        <v>67</v>
      </c>
      <c r="J1798" s="1433">
        <v>77</v>
      </c>
      <c r="K1798" s="1433">
        <v>84</v>
      </c>
      <c r="L1798" s="1433">
        <v>92</v>
      </c>
      <c r="M1798" s="1433">
        <v>211</v>
      </c>
      <c r="N1798" s="1433">
        <v>214</v>
      </c>
      <c r="O1798" s="1433">
        <v>219</v>
      </c>
      <c r="P1798" s="1433">
        <v>212</v>
      </c>
      <c r="Q1798" s="1433">
        <v>197</v>
      </c>
      <c r="R1798" s="1433">
        <v>201</v>
      </c>
      <c r="S1798" s="1433">
        <v>203</v>
      </c>
      <c r="T1798" s="1433">
        <v>197</v>
      </c>
      <c r="U1798" s="1433">
        <v>186</v>
      </c>
      <c r="V1798" s="1438">
        <v>183</v>
      </c>
    </row>
    <row r="1799" spans="1:22" ht="15" x14ac:dyDescent="0.25">
      <c r="A1799" s="1298" t="s">
        <v>709</v>
      </c>
      <c r="B1799" s="1290" t="s">
        <v>963</v>
      </c>
      <c r="C1799" s="1290" t="s">
        <v>35</v>
      </c>
      <c r="D1799" s="1433">
        <v>202</v>
      </c>
      <c r="E1799" s="1433">
        <v>135</v>
      </c>
      <c r="F1799" s="1433">
        <v>118</v>
      </c>
      <c r="G1799" s="1433">
        <v>67</v>
      </c>
      <c r="H1799" s="1433">
        <v>32</v>
      </c>
      <c r="I1799" s="1433">
        <v>36</v>
      </c>
      <c r="J1799" s="1433">
        <v>26</v>
      </c>
      <c r="K1799" s="1433">
        <v>20</v>
      </c>
      <c r="L1799" s="1433">
        <v>12</v>
      </c>
      <c r="M1799" s="1433">
        <v>27</v>
      </c>
      <c r="N1799" s="1433">
        <v>40</v>
      </c>
      <c r="O1799" s="1433">
        <v>49</v>
      </c>
      <c r="P1799" s="1433">
        <v>58</v>
      </c>
      <c r="Q1799" s="1433">
        <v>51</v>
      </c>
      <c r="R1799" s="1433">
        <v>40</v>
      </c>
      <c r="S1799" s="1433">
        <v>44</v>
      </c>
      <c r="T1799" s="1433">
        <v>45</v>
      </c>
      <c r="U1799" s="1433">
        <v>40</v>
      </c>
      <c r="V1799" s="1438">
        <v>29</v>
      </c>
    </row>
    <row r="1800" spans="1:22" ht="15" x14ac:dyDescent="0.25">
      <c r="A1800" s="1298" t="s">
        <v>709</v>
      </c>
      <c r="B1800" s="1290" t="s">
        <v>963</v>
      </c>
      <c r="C1800" s="1290" t="s">
        <v>36</v>
      </c>
      <c r="D1800" s="1433">
        <v>5</v>
      </c>
      <c r="E1800" s="1433">
        <v>8</v>
      </c>
      <c r="F1800" s="1433">
        <v>7</v>
      </c>
      <c r="G1800" s="1433">
        <v>8</v>
      </c>
      <c r="H1800" s="1433">
        <v>4</v>
      </c>
      <c r="I1800" s="1433">
        <v>2</v>
      </c>
      <c r="J1800" s="1433">
        <v>2</v>
      </c>
      <c r="K1800" s="1433">
        <v>2</v>
      </c>
      <c r="L1800" s="1433">
        <v>2</v>
      </c>
      <c r="M1800" s="1433">
        <v>5</v>
      </c>
      <c r="N1800" s="1433">
        <v>3</v>
      </c>
      <c r="O1800" s="1433">
        <v>1</v>
      </c>
      <c r="P1800" s="1433">
        <v>1</v>
      </c>
      <c r="Q1800" s="1433">
        <v>1</v>
      </c>
      <c r="R1800" s="1433">
        <v>0</v>
      </c>
      <c r="S1800" s="1433">
        <v>0</v>
      </c>
      <c r="T1800" s="1433">
        <v>0</v>
      </c>
      <c r="U1800" s="1433">
        <v>0</v>
      </c>
      <c r="V1800" s="1438">
        <v>0</v>
      </c>
    </row>
    <row r="1801" spans="1:22" ht="15" x14ac:dyDescent="0.25">
      <c r="A1801" s="1298" t="s">
        <v>709</v>
      </c>
      <c r="B1801" s="1290" t="s">
        <v>963</v>
      </c>
      <c r="C1801" s="1290" t="s">
        <v>37</v>
      </c>
      <c r="D1801" s="1433">
        <v>32</v>
      </c>
      <c r="E1801" s="1433">
        <v>32</v>
      </c>
      <c r="F1801" s="1433">
        <v>31</v>
      </c>
      <c r="G1801" s="1433">
        <v>29</v>
      </c>
      <c r="H1801" s="1433">
        <v>11</v>
      </c>
      <c r="I1801" s="1433">
        <v>11</v>
      </c>
      <c r="J1801" s="1433">
        <v>12</v>
      </c>
      <c r="K1801" s="1433">
        <v>11</v>
      </c>
      <c r="L1801" s="1433">
        <v>11</v>
      </c>
      <c r="M1801" s="1433">
        <v>11</v>
      </c>
      <c r="N1801" s="1433">
        <v>8</v>
      </c>
      <c r="O1801" s="1433">
        <v>10</v>
      </c>
      <c r="P1801" s="1433">
        <v>8</v>
      </c>
      <c r="Q1801" s="1433">
        <v>8</v>
      </c>
      <c r="R1801" s="1433">
        <v>6</v>
      </c>
      <c r="S1801" s="1433">
        <v>4</v>
      </c>
      <c r="T1801" s="1433">
        <v>4</v>
      </c>
      <c r="U1801" s="1433">
        <v>4</v>
      </c>
      <c r="V1801" s="1438">
        <v>5</v>
      </c>
    </row>
    <row r="1802" spans="1:22" ht="15" x14ac:dyDescent="0.25">
      <c r="A1802" s="1298" t="s">
        <v>709</v>
      </c>
      <c r="B1802" s="1290" t="s">
        <v>963</v>
      </c>
      <c r="C1802" s="1290" t="s">
        <v>38</v>
      </c>
      <c r="D1802" s="1433">
        <v>11</v>
      </c>
      <c r="E1802" s="1433">
        <v>10</v>
      </c>
      <c r="F1802" s="1433">
        <v>10</v>
      </c>
      <c r="G1802" s="1433">
        <v>10</v>
      </c>
      <c r="H1802" s="1433">
        <v>7</v>
      </c>
      <c r="I1802" s="1433">
        <v>6</v>
      </c>
      <c r="J1802" s="1433">
        <v>5</v>
      </c>
      <c r="K1802" s="1433">
        <v>5</v>
      </c>
      <c r="L1802" s="1433">
        <v>5</v>
      </c>
      <c r="M1802" s="1433">
        <v>10</v>
      </c>
      <c r="N1802" s="1433">
        <v>10</v>
      </c>
      <c r="O1802" s="1433">
        <v>6</v>
      </c>
      <c r="P1802" s="1433">
        <v>7</v>
      </c>
      <c r="Q1802" s="1433">
        <v>7</v>
      </c>
      <c r="R1802" s="1433">
        <v>7</v>
      </c>
      <c r="S1802" s="1433">
        <v>6</v>
      </c>
      <c r="T1802" s="1433">
        <v>5</v>
      </c>
      <c r="U1802" s="1433">
        <v>6</v>
      </c>
      <c r="V1802" s="1438">
        <v>5</v>
      </c>
    </row>
    <row r="1803" spans="1:22" ht="15" x14ac:dyDescent="0.25">
      <c r="A1803" s="1298" t="s">
        <v>709</v>
      </c>
      <c r="B1803" s="1290" t="s">
        <v>963</v>
      </c>
      <c r="C1803" s="1290" t="s">
        <v>39</v>
      </c>
      <c r="D1803" s="1433">
        <v>2</v>
      </c>
      <c r="E1803" s="1433">
        <v>3</v>
      </c>
      <c r="F1803" s="1433">
        <v>3</v>
      </c>
      <c r="G1803" s="1433">
        <v>3</v>
      </c>
      <c r="H1803" s="1433">
        <v>2</v>
      </c>
      <c r="I1803" s="1433">
        <v>2</v>
      </c>
      <c r="J1803" s="1433">
        <v>2</v>
      </c>
      <c r="K1803" s="1433">
        <v>2</v>
      </c>
      <c r="L1803" s="1433">
        <v>2</v>
      </c>
      <c r="M1803" s="1433">
        <v>4</v>
      </c>
      <c r="N1803" s="1433">
        <v>4</v>
      </c>
      <c r="O1803" s="1433">
        <v>5</v>
      </c>
      <c r="P1803" s="1433">
        <v>4</v>
      </c>
      <c r="Q1803" s="1433">
        <v>4</v>
      </c>
      <c r="R1803" s="1433">
        <v>3</v>
      </c>
      <c r="S1803" s="1433">
        <v>3</v>
      </c>
      <c r="T1803" s="1433">
        <v>3</v>
      </c>
      <c r="U1803" s="1433">
        <v>2</v>
      </c>
      <c r="V1803" s="1438">
        <v>2</v>
      </c>
    </row>
    <row r="1804" spans="1:22" ht="15" x14ac:dyDescent="0.25">
      <c r="A1804" s="1298" t="s">
        <v>709</v>
      </c>
      <c r="B1804" s="1290" t="s">
        <v>963</v>
      </c>
      <c r="C1804" s="1290" t="s">
        <v>40</v>
      </c>
      <c r="D1804" s="1433">
        <v>1</v>
      </c>
      <c r="E1804" s="1433">
        <v>1</v>
      </c>
      <c r="F1804" s="1433">
        <v>1</v>
      </c>
      <c r="G1804" s="1433">
        <v>1</v>
      </c>
      <c r="H1804" s="1433">
        <v>1</v>
      </c>
      <c r="I1804" s="1433">
        <v>1</v>
      </c>
      <c r="J1804" s="1433">
        <v>1</v>
      </c>
      <c r="K1804" s="1433">
        <v>1</v>
      </c>
      <c r="L1804" s="1433">
        <v>1</v>
      </c>
      <c r="M1804" s="1433">
        <v>1</v>
      </c>
      <c r="N1804" s="1433">
        <v>1</v>
      </c>
      <c r="O1804" s="1433">
        <v>1</v>
      </c>
      <c r="P1804" s="1433">
        <v>1</v>
      </c>
      <c r="Q1804" s="1433">
        <v>1</v>
      </c>
      <c r="R1804" s="1433">
        <v>1</v>
      </c>
      <c r="S1804" s="1433">
        <v>1</v>
      </c>
      <c r="T1804" s="1433">
        <v>1</v>
      </c>
      <c r="U1804" s="1433">
        <v>1</v>
      </c>
      <c r="V1804" s="1438">
        <v>1</v>
      </c>
    </row>
    <row r="1805" spans="1:22" ht="15" x14ac:dyDescent="0.25">
      <c r="A1805" s="1298" t="s">
        <v>709</v>
      </c>
      <c r="B1805" s="1290" t="s">
        <v>963</v>
      </c>
      <c r="C1805" s="1290" t="s">
        <v>59</v>
      </c>
      <c r="D1805" s="1433">
        <v>253</v>
      </c>
      <c r="E1805" s="1433">
        <v>254</v>
      </c>
      <c r="F1805" s="1433">
        <v>247</v>
      </c>
      <c r="G1805" s="1433">
        <v>210</v>
      </c>
      <c r="H1805" s="1433">
        <v>124</v>
      </c>
      <c r="I1805" s="1433">
        <v>125</v>
      </c>
      <c r="J1805" s="1433">
        <v>125</v>
      </c>
      <c r="K1805" s="1433">
        <v>125</v>
      </c>
      <c r="L1805" s="1433">
        <v>125</v>
      </c>
      <c r="M1805" s="1433">
        <v>269</v>
      </c>
      <c r="N1805" s="1433">
        <v>280</v>
      </c>
      <c r="O1805" s="1433">
        <v>291</v>
      </c>
      <c r="P1805" s="1433">
        <v>291</v>
      </c>
      <c r="Q1805" s="1433">
        <v>269</v>
      </c>
      <c r="R1805" s="1433">
        <v>258</v>
      </c>
      <c r="S1805" s="1433">
        <v>261</v>
      </c>
      <c r="T1805" s="1433">
        <v>255</v>
      </c>
      <c r="U1805" s="1433">
        <v>239</v>
      </c>
      <c r="V1805" s="1438">
        <v>225</v>
      </c>
    </row>
    <row r="1806" spans="1:22" ht="15" x14ac:dyDescent="0.25">
      <c r="A1806" s="1298" t="s">
        <v>709</v>
      </c>
      <c r="B1806" s="1290" t="s">
        <v>963</v>
      </c>
      <c r="C1806" s="1290" t="s">
        <v>754</v>
      </c>
      <c r="D1806" s="1433">
        <v>253</v>
      </c>
      <c r="E1806" s="1433">
        <v>189</v>
      </c>
      <c r="F1806" s="1433">
        <v>170</v>
      </c>
      <c r="G1806" s="1433">
        <v>118</v>
      </c>
      <c r="H1806" s="1433">
        <v>57</v>
      </c>
      <c r="I1806" s="1433">
        <v>58</v>
      </c>
      <c r="J1806" s="1433">
        <v>48</v>
      </c>
      <c r="K1806" s="1433">
        <v>41</v>
      </c>
      <c r="L1806" s="1433">
        <v>33</v>
      </c>
      <c r="M1806" s="1433">
        <v>58</v>
      </c>
      <c r="N1806" s="1433">
        <v>66</v>
      </c>
      <c r="O1806" s="1433">
        <v>72</v>
      </c>
      <c r="P1806" s="1433">
        <v>79</v>
      </c>
      <c r="Q1806" s="1433">
        <v>72</v>
      </c>
      <c r="R1806" s="1433">
        <v>57</v>
      </c>
      <c r="S1806" s="1433">
        <v>58</v>
      </c>
      <c r="T1806" s="1433">
        <v>58</v>
      </c>
      <c r="U1806" s="1433">
        <v>53</v>
      </c>
      <c r="V1806" s="1438">
        <v>42</v>
      </c>
    </row>
    <row r="1807" spans="1:22" ht="15" x14ac:dyDescent="0.25">
      <c r="A1807" s="1298" t="s">
        <v>709</v>
      </c>
      <c r="B1807" s="1290" t="s">
        <v>964</v>
      </c>
      <c r="C1807" s="1290" t="s">
        <v>49</v>
      </c>
      <c r="D1807" s="1433">
        <v>0</v>
      </c>
      <c r="E1807" s="1433">
        <v>0</v>
      </c>
      <c r="F1807" s="1433">
        <v>0</v>
      </c>
      <c r="G1807" s="1433">
        <v>0</v>
      </c>
      <c r="H1807" s="1433">
        <v>0</v>
      </c>
      <c r="I1807" s="1433">
        <v>0</v>
      </c>
      <c r="J1807" s="1433">
        <v>0</v>
      </c>
      <c r="K1807" s="1433">
        <v>0</v>
      </c>
      <c r="L1807" s="1433">
        <v>0</v>
      </c>
      <c r="M1807" s="1433">
        <v>0</v>
      </c>
      <c r="N1807" s="1433">
        <v>2</v>
      </c>
      <c r="O1807" s="1433">
        <v>5</v>
      </c>
      <c r="P1807" s="1433">
        <v>11</v>
      </c>
      <c r="Q1807" s="1433">
        <v>18</v>
      </c>
      <c r="R1807" s="1433">
        <v>26</v>
      </c>
      <c r="S1807" s="1433">
        <v>56</v>
      </c>
      <c r="T1807" s="1433">
        <v>60</v>
      </c>
      <c r="U1807" s="1433">
        <v>61</v>
      </c>
      <c r="V1807" s="1438">
        <v>72</v>
      </c>
    </row>
    <row r="1808" spans="1:22" ht="15" x14ac:dyDescent="0.25">
      <c r="A1808" s="1298" t="s">
        <v>709</v>
      </c>
      <c r="B1808" s="1290" t="s">
        <v>964</v>
      </c>
      <c r="C1808" s="1290" t="s">
        <v>35</v>
      </c>
      <c r="D1808" s="1433">
        <v>0</v>
      </c>
      <c r="E1808" s="1433">
        <v>0</v>
      </c>
      <c r="F1808" s="1433">
        <v>0</v>
      </c>
      <c r="G1808" s="1433">
        <v>0</v>
      </c>
      <c r="H1808" s="1433">
        <v>0</v>
      </c>
      <c r="I1808" s="1433">
        <v>0</v>
      </c>
      <c r="J1808" s="1433">
        <v>7</v>
      </c>
      <c r="K1808" s="1433">
        <v>14</v>
      </c>
      <c r="L1808" s="1433">
        <v>25</v>
      </c>
      <c r="M1808" s="1433">
        <v>31</v>
      </c>
      <c r="N1808" s="1433">
        <v>38</v>
      </c>
      <c r="O1808" s="1433">
        <v>70</v>
      </c>
      <c r="P1808" s="1433">
        <v>73</v>
      </c>
      <c r="Q1808" s="1433">
        <v>66</v>
      </c>
      <c r="R1808" s="1433">
        <v>65</v>
      </c>
      <c r="S1808" s="1433">
        <v>42</v>
      </c>
      <c r="T1808" s="1433">
        <v>49</v>
      </c>
      <c r="U1808" s="1433">
        <v>74</v>
      </c>
      <c r="V1808" s="1438">
        <v>77</v>
      </c>
    </row>
    <row r="1809" spans="1:22" ht="15" x14ac:dyDescent="0.25">
      <c r="A1809" s="1298" t="s">
        <v>709</v>
      </c>
      <c r="B1809" s="1290" t="s">
        <v>964</v>
      </c>
      <c r="C1809" s="1290" t="s">
        <v>36</v>
      </c>
      <c r="D1809" s="1433">
        <v>0</v>
      </c>
      <c r="E1809" s="1433">
        <v>0</v>
      </c>
      <c r="F1809" s="1433">
        <v>0</v>
      </c>
      <c r="G1809" s="1433">
        <v>0</v>
      </c>
      <c r="H1809" s="1433">
        <v>0</v>
      </c>
      <c r="I1809" s="1433">
        <v>0</v>
      </c>
      <c r="J1809" s="1433">
        <v>0</v>
      </c>
      <c r="K1809" s="1433">
        <v>0</v>
      </c>
      <c r="L1809" s="1433">
        <v>0</v>
      </c>
      <c r="M1809" s="1433">
        <v>4</v>
      </c>
      <c r="N1809" s="1433">
        <v>4</v>
      </c>
      <c r="O1809" s="1433">
        <v>3</v>
      </c>
      <c r="P1809" s="1433">
        <v>7</v>
      </c>
      <c r="Q1809" s="1433">
        <v>7</v>
      </c>
      <c r="R1809" s="1433">
        <v>7</v>
      </c>
      <c r="S1809" s="1433">
        <v>6</v>
      </c>
      <c r="T1809" s="1433">
        <v>7</v>
      </c>
      <c r="U1809" s="1433">
        <v>7</v>
      </c>
      <c r="V1809" s="1438">
        <v>6</v>
      </c>
    </row>
    <row r="1810" spans="1:22" ht="15" x14ac:dyDescent="0.25">
      <c r="A1810" s="1298" t="s">
        <v>709</v>
      </c>
      <c r="B1810" s="1290" t="s">
        <v>964</v>
      </c>
      <c r="C1810" s="1290" t="s">
        <v>37</v>
      </c>
      <c r="D1810" s="1433">
        <v>0</v>
      </c>
      <c r="E1810" s="1433">
        <v>0</v>
      </c>
      <c r="F1810" s="1433">
        <v>0</v>
      </c>
      <c r="G1810" s="1433">
        <v>0</v>
      </c>
      <c r="H1810" s="1433">
        <v>0</v>
      </c>
      <c r="I1810" s="1433">
        <v>0</v>
      </c>
      <c r="J1810" s="1433">
        <v>3</v>
      </c>
      <c r="K1810" s="1433">
        <v>3</v>
      </c>
      <c r="L1810" s="1433">
        <v>4</v>
      </c>
      <c r="M1810" s="1433">
        <v>5</v>
      </c>
      <c r="N1810" s="1433">
        <v>7</v>
      </c>
      <c r="O1810" s="1433">
        <v>9</v>
      </c>
      <c r="P1810" s="1433">
        <v>8</v>
      </c>
      <c r="Q1810" s="1433">
        <v>9</v>
      </c>
      <c r="R1810" s="1433">
        <v>9</v>
      </c>
      <c r="S1810" s="1433">
        <v>6</v>
      </c>
      <c r="T1810" s="1433">
        <v>6</v>
      </c>
      <c r="U1810" s="1433">
        <v>8</v>
      </c>
      <c r="V1810" s="1438">
        <v>8</v>
      </c>
    </row>
    <row r="1811" spans="1:22" ht="15" x14ac:dyDescent="0.25">
      <c r="A1811" s="1298" t="s">
        <v>709</v>
      </c>
      <c r="B1811" s="1290" t="s">
        <v>964</v>
      </c>
      <c r="C1811" s="1290" t="s">
        <v>38</v>
      </c>
      <c r="D1811" s="1433">
        <v>0</v>
      </c>
      <c r="E1811" s="1433">
        <v>0</v>
      </c>
      <c r="F1811" s="1433">
        <v>0</v>
      </c>
      <c r="G1811" s="1433">
        <v>0</v>
      </c>
      <c r="H1811" s="1433">
        <v>0</v>
      </c>
      <c r="I1811" s="1433">
        <v>0</v>
      </c>
      <c r="J1811" s="1433">
        <v>0</v>
      </c>
      <c r="K1811" s="1433">
        <v>1</v>
      </c>
      <c r="L1811" s="1433">
        <v>2</v>
      </c>
      <c r="M1811" s="1433">
        <v>2</v>
      </c>
      <c r="N1811" s="1433">
        <v>2</v>
      </c>
      <c r="O1811" s="1433">
        <v>2</v>
      </c>
      <c r="P1811" s="1433">
        <v>3</v>
      </c>
      <c r="Q1811" s="1433">
        <v>3</v>
      </c>
      <c r="R1811" s="1433">
        <v>3</v>
      </c>
      <c r="S1811" s="1433">
        <v>4</v>
      </c>
      <c r="T1811" s="1433">
        <v>4</v>
      </c>
      <c r="U1811" s="1433">
        <v>4</v>
      </c>
      <c r="V1811" s="1438">
        <v>4</v>
      </c>
    </row>
    <row r="1812" spans="1:22" ht="15" x14ac:dyDescent="0.25">
      <c r="A1812" s="1298" t="s">
        <v>709</v>
      </c>
      <c r="B1812" s="1290" t="s">
        <v>964</v>
      </c>
      <c r="C1812" s="1290" t="s">
        <v>39</v>
      </c>
      <c r="D1812" s="1433">
        <v>0</v>
      </c>
      <c r="E1812" s="1433">
        <v>0</v>
      </c>
      <c r="F1812" s="1433">
        <v>0</v>
      </c>
      <c r="G1812" s="1433">
        <v>0</v>
      </c>
      <c r="H1812" s="1433">
        <v>0</v>
      </c>
      <c r="I1812" s="1433">
        <v>0</v>
      </c>
      <c r="J1812" s="1433">
        <v>0</v>
      </c>
      <c r="K1812" s="1433">
        <v>2</v>
      </c>
      <c r="L1812" s="1433">
        <v>2</v>
      </c>
      <c r="M1812" s="1433">
        <v>3</v>
      </c>
      <c r="N1812" s="1433">
        <v>3</v>
      </c>
      <c r="O1812" s="1433">
        <v>3</v>
      </c>
      <c r="P1812" s="1433">
        <v>3</v>
      </c>
      <c r="Q1812" s="1433">
        <v>3</v>
      </c>
      <c r="R1812" s="1433">
        <v>3</v>
      </c>
      <c r="S1812" s="1433">
        <v>3</v>
      </c>
      <c r="T1812" s="1433">
        <v>3</v>
      </c>
      <c r="U1812" s="1433">
        <v>3</v>
      </c>
      <c r="V1812" s="1438">
        <v>2</v>
      </c>
    </row>
    <row r="1813" spans="1:22" ht="15" x14ac:dyDescent="0.25">
      <c r="A1813" s="1298" t="s">
        <v>709</v>
      </c>
      <c r="B1813" s="1290" t="s">
        <v>964</v>
      </c>
      <c r="C1813" s="1290" t="s">
        <v>40</v>
      </c>
      <c r="D1813" s="1433">
        <v>0</v>
      </c>
      <c r="E1813" s="1433">
        <v>0</v>
      </c>
      <c r="F1813" s="1433">
        <v>0</v>
      </c>
      <c r="G1813" s="1433">
        <v>0</v>
      </c>
      <c r="H1813" s="1433">
        <v>0</v>
      </c>
      <c r="I1813" s="1433">
        <v>0</v>
      </c>
      <c r="J1813" s="1433">
        <v>0</v>
      </c>
      <c r="K1813" s="1433">
        <v>0</v>
      </c>
      <c r="L1813" s="1433">
        <v>0</v>
      </c>
      <c r="M1813" s="1433">
        <v>0</v>
      </c>
      <c r="N1813" s="1433">
        <v>0</v>
      </c>
      <c r="O1813" s="1433">
        <v>0</v>
      </c>
      <c r="P1813" s="1433">
        <v>0</v>
      </c>
      <c r="Q1813" s="1433">
        <v>0</v>
      </c>
      <c r="R1813" s="1433">
        <v>0</v>
      </c>
      <c r="S1813" s="1433">
        <v>1</v>
      </c>
      <c r="T1813" s="1433">
        <v>1</v>
      </c>
      <c r="U1813" s="1433">
        <v>1</v>
      </c>
      <c r="V1813" s="1438">
        <v>1</v>
      </c>
    </row>
    <row r="1814" spans="1:22" ht="15" x14ac:dyDescent="0.25">
      <c r="A1814" s="1298" t="s">
        <v>709</v>
      </c>
      <c r="B1814" s="1290" t="s">
        <v>964</v>
      </c>
      <c r="C1814" s="1290" t="s">
        <v>59</v>
      </c>
      <c r="D1814" s="1433">
        <v>0</v>
      </c>
      <c r="E1814" s="1433">
        <v>0</v>
      </c>
      <c r="F1814" s="1433">
        <v>0</v>
      </c>
      <c r="G1814" s="1433">
        <v>0</v>
      </c>
      <c r="H1814" s="1433">
        <v>0</v>
      </c>
      <c r="I1814" s="1433">
        <v>0</v>
      </c>
      <c r="J1814" s="1433">
        <v>10</v>
      </c>
      <c r="K1814" s="1433">
        <v>20</v>
      </c>
      <c r="L1814" s="1433">
        <v>33</v>
      </c>
      <c r="M1814" s="1433">
        <v>45</v>
      </c>
      <c r="N1814" s="1433">
        <v>56</v>
      </c>
      <c r="O1814" s="1433">
        <v>92</v>
      </c>
      <c r="P1814" s="1433">
        <v>105</v>
      </c>
      <c r="Q1814" s="1433">
        <v>106</v>
      </c>
      <c r="R1814" s="1433">
        <v>113</v>
      </c>
      <c r="S1814" s="1433">
        <v>118</v>
      </c>
      <c r="T1814" s="1433">
        <v>130</v>
      </c>
      <c r="U1814" s="1433">
        <v>158</v>
      </c>
      <c r="V1814" s="1438">
        <v>170</v>
      </c>
    </row>
    <row r="1815" spans="1:22" ht="15" x14ac:dyDescent="0.25">
      <c r="A1815" s="1298" t="s">
        <v>709</v>
      </c>
      <c r="B1815" s="1290" t="s">
        <v>964</v>
      </c>
      <c r="C1815" s="1290" t="s">
        <v>754</v>
      </c>
      <c r="D1815" s="1433">
        <v>0</v>
      </c>
      <c r="E1815" s="1433">
        <v>0</v>
      </c>
      <c r="F1815" s="1433">
        <v>0</v>
      </c>
      <c r="G1815" s="1433">
        <v>0</v>
      </c>
      <c r="H1815" s="1433">
        <v>0</v>
      </c>
      <c r="I1815" s="1433">
        <v>0</v>
      </c>
      <c r="J1815" s="1433">
        <v>10</v>
      </c>
      <c r="K1815" s="1433">
        <v>20</v>
      </c>
      <c r="L1815" s="1433">
        <v>33</v>
      </c>
      <c r="M1815" s="1433">
        <v>45</v>
      </c>
      <c r="N1815" s="1433">
        <v>54</v>
      </c>
      <c r="O1815" s="1433">
        <v>87</v>
      </c>
      <c r="P1815" s="1433">
        <v>94</v>
      </c>
      <c r="Q1815" s="1433">
        <v>88</v>
      </c>
      <c r="R1815" s="1433">
        <v>87</v>
      </c>
      <c r="S1815" s="1433">
        <v>62</v>
      </c>
      <c r="T1815" s="1433">
        <v>70</v>
      </c>
      <c r="U1815" s="1433">
        <v>97</v>
      </c>
      <c r="V1815" s="1438">
        <v>98</v>
      </c>
    </row>
    <row r="1816" spans="1:22" ht="15" x14ac:dyDescent="0.25">
      <c r="A1816" s="1298" t="s">
        <v>709</v>
      </c>
      <c r="B1816" s="1290" t="s">
        <v>965</v>
      </c>
      <c r="C1816" s="1290" t="s">
        <v>49</v>
      </c>
      <c r="D1816" s="1433">
        <v>0</v>
      </c>
      <c r="E1816" s="1433">
        <v>24</v>
      </c>
      <c r="F1816" s="1433">
        <v>25</v>
      </c>
      <c r="G1816" s="1433">
        <v>37</v>
      </c>
      <c r="H1816" s="1433">
        <v>41</v>
      </c>
      <c r="I1816" s="1433">
        <v>46</v>
      </c>
      <c r="J1816" s="1433">
        <v>42</v>
      </c>
      <c r="K1816" s="1433">
        <v>50</v>
      </c>
      <c r="L1816" s="1433">
        <v>51</v>
      </c>
      <c r="M1816" s="1433">
        <v>68</v>
      </c>
      <c r="N1816" s="1433">
        <v>62</v>
      </c>
      <c r="O1816" s="1433">
        <v>61</v>
      </c>
      <c r="P1816" s="1433">
        <v>60</v>
      </c>
      <c r="Q1816" s="1433">
        <v>55</v>
      </c>
      <c r="R1816" s="1433">
        <v>65</v>
      </c>
      <c r="S1816" s="1433">
        <v>58</v>
      </c>
      <c r="T1816" s="1433">
        <v>65</v>
      </c>
      <c r="U1816" s="1433">
        <v>57</v>
      </c>
      <c r="V1816" s="1438">
        <v>64</v>
      </c>
    </row>
    <row r="1817" spans="1:22" ht="15" x14ac:dyDescent="0.25">
      <c r="A1817" s="1298" t="s">
        <v>709</v>
      </c>
      <c r="B1817" s="1290" t="s">
        <v>965</v>
      </c>
      <c r="C1817" s="1290" t="s">
        <v>35</v>
      </c>
      <c r="D1817" s="1433">
        <v>74</v>
      </c>
      <c r="E1817" s="1433">
        <v>54</v>
      </c>
      <c r="F1817" s="1433">
        <v>52</v>
      </c>
      <c r="G1817" s="1433">
        <v>35</v>
      </c>
      <c r="H1817" s="1433">
        <v>35</v>
      </c>
      <c r="I1817" s="1433">
        <v>39</v>
      </c>
      <c r="J1817" s="1433">
        <v>41</v>
      </c>
      <c r="K1817" s="1433">
        <v>45</v>
      </c>
      <c r="L1817" s="1433">
        <v>46</v>
      </c>
      <c r="M1817" s="1433">
        <v>60</v>
      </c>
      <c r="N1817" s="1433">
        <v>63</v>
      </c>
      <c r="O1817" s="1433">
        <v>61</v>
      </c>
      <c r="P1817" s="1433">
        <v>54</v>
      </c>
      <c r="Q1817" s="1433">
        <v>52</v>
      </c>
      <c r="R1817" s="1433">
        <v>42</v>
      </c>
      <c r="S1817" s="1433">
        <v>35</v>
      </c>
      <c r="T1817" s="1433">
        <v>37</v>
      </c>
      <c r="U1817" s="1433">
        <v>47</v>
      </c>
      <c r="V1817" s="1438">
        <v>48</v>
      </c>
    </row>
    <row r="1818" spans="1:22" ht="15" x14ac:dyDescent="0.25">
      <c r="A1818" s="1298" t="s">
        <v>709</v>
      </c>
      <c r="B1818" s="1290" t="s">
        <v>965</v>
      </c>
      <c r="C1818" s="1290" t="s">
        <v>36</v>
      </c>
      <c r="D1818" s="1433">
        <v>3</v>
      </c>
      <c r="E1818" s="1433">
        <v>2</v>
      </c>
      <c r="F1818" s="1433">
        <v>4</v>
      </c>
      <c r="G1818" s="1433">
        <v>3</v>
      </c>
      <c r="H1818" s="1433">
        <v>3</v>
      </c>
      <c r="I1818" s="1433">
        <v>3</v>
      </c>
      <c r="J1818" s="1433">
        <v>2</v>
      </c>
      <c r="K1818" s="1433">
        <v>2</v>
      </c>
      <c r="L1818" s="1433">
        <v>0</v>
      </c>
      <c r="M1818" s="1433">
        <v>0</v>
      </c>
      <c r="N1818" s="1433">
        <v>1</v>
      </c>
      <c r="O1818" s="1433">
        <v>1</v>
      </c>
      <c r="P1818" s="1433">
        <v>1</v>
      </c>
      <c r="Q1818" s="1433">
        <v>1</v>
      </c>
      <c r="R1818" s="1433">
        <v>1</v>
      </c>
      <c r="S1818" s="1433">
        <v>0</v>
      </c>
      <c r="T1818" s="1433">
        <v>1</v>
      </c>
      <c r="U1818" s="1433">
        <v>2</v>
      </c>
      <c r="V1818" s="1438">
        <v>2</v>
      </c>
    </row>
    <row r="1819" spans="1:22" ht="15" x14ac:dyDescent="0.25">
      <c r="A1819" s="1298" t="s">
        <v>709</v>
      </c>
      <c r="B1819" s="1290" t="s">
        <v>965</v>
      </c>
      <c r="C1819" s="1290" t="s">
        <v>37</v>
      </c>
      <c r="D1819" s="1433">
        <v>6</v>
      </c>
      <c r="E1819" s="1433">
        <v>6</v>
      </c>
      <c r="F1819" s="1433">
        <v>6</v>
      </c>
      <c r="G1819" s="1433">
        <v>6</v>
      </c>
      <c r="H1819" s="1433">
        <v>7</v>
      </c>
      <c r="I1819" s="1433">
        <v>8</v>
      </c>
      <c r="J1819" s="1433">
        <v>11</v>
      </c>
      <c r="K1819" s="1433">
        <v>12</v>
      </c>
      <c r="L1819" s="1433">
        <v>9</v>
      </c>
      <c r="M1819" s="1433">
        <v>12</v>
      </c>
      <c r="N1819" s="1433">
        <v>10</v>
      </c>
      <c r="O1819" s="1433">
        <v>10</v>
      </c>
      <c r="P1819" s="1433">
        <v>11</v>
      </c>
      <c r="Q1819" s="1433">
        <v>11</v>
      </c>
      <c r="R1819" s="1433">
        <v>12</v>
      </c>
      <c r="S1819" s="1433">
        <v>11</v>
      </c>
      <c r="T1819" s="1433">
        <v>11</v>
      </c>
      <c r="U1819" s="1433">
        <v>9</v>
      </c>
      <c r="V1819" s="1438">
        <v>7</v>
      </c>
    </row>
    <row r="1820" spans="1:22" ht="15" x14ac:dyDescent="0.25">
      <c r="A1820" s="1298" t="s">
        <v>709</v>
      </c>
      <c r="B1820" s="1290" t="s">
        <v>965</v>
      </c>
      <c r="C1820" s="1290" t="s">
        <v>38</v>
      </c>
      <c r="D1820" s="1433">
        <v>7</v>
      </c>
      <c r="E1820" s="1433">
        <v>7</v>
      </c>
      <c r="F1820" s="1433">
        <v>7</v>
      </c>
      <c r="G1820" s="1433">
        <v>7</v>
      </c>
      <c r="H1820" s="1433">
        <v>7</v>
      </c>
      <c r="I1820" s="1433">
        <v>7</v>
      </c>
      <c r="J1820" s="1433">
        <v>4</v>
      </c>
      <c r="K1820" s="1433">
        <v>5</v>
      </c>
      <c r="L1820" s="1433">
        <v>5</v>
      </c>
      <c r="M1820" s="1433">
        <v>6</v>
      </c>
      <c r="N1820" s="1433">
        <v>6</v>
      </c>
      <c r="O1820" s="1433">
        <v>5</v>
      </c>
      <c r="P1820" s="1433">
        <v>3</v>
      </c>
      <c r="Q1820" s="1433">
        <v>3</v>
      </c>
      <c r="R1820" s="1433">
        <v>2</v>
      </c>
      <c r="S1820" s="1433">
        <v>2</v>
      </c>
      <c r="T1820" s="1433">
        <v>2</v>
      </c>
      <c r="U1820" s="1433">
        <v>2</v>
      </c>
      <c r="V1820" s="1438">
        <v>2</v>
      </c>
    </row>
    <row r="1821" spans="1:22" ht="15" x14ac:dyDescent="0.25">
      <c r="A1821" s="1298" t="s">
        <v>709</v>
      </c>
      <c r="B1821" s="1290" t="s">
        <v>965</v>
      </c>
      <c r="C1821" s="1290" t="s">
        <v>39</v>
      </c>
      <c r="D1821" s="1433">
        <v>1</v>
      </c>
      <c r="E1821" s="1433">
        <v>1</v>
      </c>
      <c r="F1821" s="1433">
        <v>1</v>
      </c>
      <c r="G1821" s="1433">
        <v>1</v>
      </c>
      <c r="H1821" s="1433">
        <v>1</v>
      </c>
      <c r="I1821" s="1433">
        <v>1</v>
      </c>
      <c r="J1821" s="1433">
        <v>1</v>
      </c>
      <c r="K1821" s="1433">
        <v>1</v>
      </c>
      <c r="L1821" s="1433">
        <v>1</v>
      </c>
      <c r="M1821" s="1433">
        <v>2</v>
      </c>
      <c r="N1821" s="1433">
        <v>2</v>
      </c>
      <c r="O1821" s="1433">
        <v>2</v>
      </c>
      <c r="P1821" s="1433">
        <v>2</v>
      </c>
      <c r="Q1821" s="1433">
        <v>2</v>
      </c>
      <c r="R1821" s="1433">
        <v>2</v>
      </c>
      <c r="S1821" s="1433">
        <v>2</v>
      </c>
      <c r="T1821" s="1433">
        <v>2</v>
      </c>
      <c r="U1821" s="1433">
        <v>2</v>
      </c>
      <c r="V1821" s="1438">
        <v>2</v>
      </c>
    </row>
    <row r="1822" spans="1:22" ht="15" x14ac:dyDescent="0.25">
      <c r="A1822" s="1298" t="s">
        <v>709</v>
      </c>
      <c r="B1822" s="1290" t="s">
        <v>965</v>
      </c>
      <c r="C1822" s="1290" t="s">
        <v>59</v>
      </c>
      <c r="D1822" s="1433">
        <v>91</v>
      </c>
      <c r="E1822" s="1433">
        <v>94</v>
      </c>
      <c r="F1822" s="1433">
        <v>95</v>
      </c>
      <c r="G1822" s="1433">
        <v>89</v>
      </c>
      <c r="H1822" s="1433">
        <v>94</v>
      </c>
      <c r="I1822" s="1433">
        <v>104</v>
      </c>
      <c r="J1822" s="1433">
        <v>101</v>
      </c>
      <c r="K1822" s="1433">
        <v>115</v>
      </c>
      <c r="L1822" s="1433">
        <v>112</v>
      </c>
      <c r="M1822" s="1433">
        <v>148</v>
      </c>
      <c r="N1822" s="1433">
        <v>144</v>
      </c>
      <c r="O1822" s="1433">
        <v>140</v>
      </c>
      <c r="P1822" s="1433">
        <v>131</v>
      </c>
      <c r="Q1822" s="1433">
        <v>124</v>
      </c>
      <c r="R1822" s="1433">
        <v>124</v>
      </c>
      <c r="S1822" s="1433">
        <v>108</v>
      </c>
      <c r="T1822" s="1433">
        <v>118</v>
      </c>
      <c r="U1822" s="1433">
        <v>119</v>
      </c>
      <c r="V1822" s="1438">
        <v>125</v>
      </c>
    </row>
    <row r="1823" spans="1:22" ht="15" x14ac:dyDescent="0.25">
      <c r="A1823" s="1298" t="s">
        <v>709</v>
      </c>
      <c r="B1823" s="1290" t="s">
        <v>965</v>
      </c>
      <c r="C1823" s="1290" t="s">
        <v>754</v>
      </c>
      <c r="D1823" s="1433">
        <v>91</v>
      </c>
      <c r="E1823" s="1433">
        <v>70</v>
      </c>
      <c r="F1823" s="1433">
        <v>70</v>
      </c>
      <c r="G1823" s="1433">
        <v>52</v>
      </c>
      <c r="H1823" s="1433">
        <v>53</v>
      </c>
      <c r="I1823" s="1433">
        <v>58</v>
      </c>
      <c r="J1823" s="1433">
        <v>59</v>
      </c>
      <c r="K1823" s="1433">
        <v>65</v>
      </c>
      <c r="L1823" s="1433">
        <v>61</v>
      </c>
      <c r="M1823" s="1433">
        <v>80</v>
      </c>
      <c r="N1823" s="1433">
        <v>82</v>
      </c>
      <c r="O1823" s="1433">
        <v>79</v>
      </c>
      <c r="P1823" s="1433">
        <v>71</v>
      </c>
      <c r="Q1823" s="1433">
        <v>69</v>
      </c>
      <c r="R1823" s="1433">
        <v>59</v>
      </c>
      <c r="S1823" s="1433">
        <v>50</v>
      </c>
      <c r="T1823" s="1433">
        <v>53</v>
      </c>
      <c r="U1823" s="1433">
        <v>62</v>
      </c>
      <c r="V1823" s="1438">
        <v>61</v>
      </c>
    </row>
    <row r="1824" spans="1:22" ht="15" x14ac:dyDescent="0.25">
      <c r="A1824" s="1298" t="s">
        <v>709</v>
      </c>
      <c r="B1824" s="1290" t="s">
        <v>966</v>
      </c>
      <c r="C1824" s="1290" t="s">
        <v>49</v>
      </c>
      <c r="D1824" s="1433">
        <v>0</v>
      </c>
      <c r="E1824" s="1433">
        <v>20</v>
      </c>
      <c r="F1824" s="1433">
        <v>25</v>
      </c>
      <c r="G1824" s="1433">
        <v>38</v>
      </c>
      <c r="H1824" s="1433">
        <v>48</v>
      </c>
      <c r="I1824" s="1433">
        <v>64</v>
      </c>
      <c r="J1824" s="1433">
        <v>98</v>
      </c>
      <c r="K1824" s="1433">
        <v>138</v>
      </c>
      <c r="L1824" s="1433">
        <v>167</v>
      </c>
      <c r="M1824" s="1433">
        <v>203</v>
      </c>
      <c r="N1824" s="1433">
        <v>232</v>
      </c>
      <c r="O1824" s="1433">
        <v>255</v>
      </c>
      <c r="P1824" s="1433">
        <v>288</v>
      </c>
      <c r="Q1824" s="1433">
        <v>309</v>
      </c>
      <c r="R1824" s="1433">
        <v>312</v>
      </c>
      <c r="S1824" s="1433">
        <v>340</v>
      </c>
      <c r="T1824" s="1433">
        <v>341</v>
      </c>
      <c r="U1824" s="1433">
        <v>349</v>
      </c>
      <c r="V1824" s="1438">
        <v>359</v>
      </c>
    </row>
    <row r="1825" spans="1:22" ht="15" x14ac:dyDescent="0.25">
      <c r="A1825" s="1298" t="s">
        <v>709</v>
      </c>
      <c r="B1825" s="1290" t="s">
        <v>966</v>
      </c>
      <c r="C1825" s="1290" t="s">
        <v>35</v>
      </c>
      <c r="D1825" s="1433">
        <v>125</v>
      </c>
      <c r="E1825" s="1433">
        <v>110</v>
      </c>
      <c r="F1825" s="1433">
        <v>131</v>
      </c>
      <c r="G1825" s="1433">
        <v>148</v>
      </c>
      <c r="H1825" s="1433">
        <v>166</v>
      </c>
      <c r="I1825" s="1433">
        <v>180</v>
      </c>
      <c r="J1825" s="1433">
        <v>170</v>
      </c>
      <c r="K1825" s="1433">
        <v>160</v>
      </c>
      <c r="L1825" s="1433">
        <v>162</v>
      </c>
      <c r="M1825" s="1433">
        <v>147</v>
      </c>
      <c r="N1825" s="1433">
        <v>143</v>
      </c>
      <c r="O1825" s="1433">
        <v>142</v>
      </c>
      <c r="P1825" s="1433">
        <v>117</v>
      </c>
      <c r="Q1825" s="1433">
        <v>93</v>
      </c>
      <c r="R1825" s="1433">
        <v>94</v>
      </c>
      <c r="S1825" s="1433">
        <v>76</v>
      </c>
      <c r="T1825" s="1433">
        <v>120</v>
      </c>
      <c r="U1825" s="1433">
        <v>147</v>
      </c>
      <c r="V1825" s="1438">
        <v>134</v>
      </c>
    </row>
    <row r="1826" spans="1:22" ht="15" x14ac:dyDescent="0.25">
      <c r="A1826" s="1298" t="s">
        <v>709</v>
      </c>
      <c r="B1826" s="1290" t="s">
        <v>966</v>
      </c>
      <c r="C1826" s="1290" t="s">
        <v>36</v>
      </c>
      <c r="D1826" s="1433">
        <v>5</v>
      </c>
      <c r="E1826" s="1433">
        <v>9</v>
      </c>
      <c r="F1826" s="1433">
        <v>10</v>
      </c>
      <c r="G1826" s="1433">
        <v>8</v>
      </c>
      <c r="H1826" s="1433">
        <v>4</v>
      </c>
      <c r="I1826" s="1433">
        <v>5</v>
      </c>
      <c r="J1826" s="1433">
        <v>4</v>
      </c>
      <c r="K1826" s="1433">
        <v>5</v>
      </c>
      <c r="L1826" s="1433">
        <v>6</v>
      </c>
      <c r="M1826" s="1433">
        <v>7</v>
      </c>
      <c r="N1826" s="1433">
        <v>5</v>
      </c>
      <c r="O1826" s="1433">
        <v>6</v>
      </c>
      <c r="P1826" s="1433">
        <v>6</v>
      </c>
      <c r="Q1826" s="1433">
        <v>6</v>
      </c>
      <c r="R1826" s="1433">
        <v>6</v>
      </c>
      <c r="S1826" s="1433">
        <v>6</v>
      </c>
      <c r="T1826" s="1433">
        <v>9</v>
      </c>
      <c r="U1826" s="1433">
        <v>10</v>
      </c>
      <c r="V1826" s="1438">
        <v>9</v>
      </c>
    </row>
    <row r="1827" spans="1:22" ht="15" x14ac:dyDescent="0.25">
      <c r="A1827" s="1298" t="s">
        <v>709</v>
      </c>
      <c r="B1827" s="1290" t="s">
        <v>966</v>
      </c>
      <c r="C1827" s="1290" t="s">
        <v>37</v>
      </c>
      <c r="D1827" s="1433">
        <v>29</v>
      </c>
      <c r="E1827" s="1433">
        <v>25</v>
      </c>
      <c r="F1827" s="1433">
        <v>21</v>
      </c>
      <c r="G1827" s="1433">
        <v>16</v>
      </c>
      <c r="H1827" s="1433">
        <v>23</v>
      </c>
      <c r="I1827" s="1433">
        <v>24</v>
      </c>
      <c r="J1827" s="1433">
        <v>17</v>
      </c>
      <c r="K1827" s="1433">
        <v>17</v>
      </c>
      <c r="L1827" s="1433">
        <v>15</v>
      </c>
      <c r="M1827" s="1433">
        <v>15</v>
      </c>
      <c r="N1827" s="1433">
        <v>11</v>
      </c>
      <c r="O1827" s="1433">
        <v>11</v>
      </c>
      <c r="P1827" s="1433">
        <v>8</v>
      </c>
      <c r="Q1827" s="1433">
        <v>8</v>
      </c>
      <c r="R1827" s="1433">
        <v>10</v>
      </c>
      <c r="S1827" s="1433">
        <v>7</v>
      </c>
      <c r="T1827" s="1433">
        <v>11</v>
      </c>
      <c r="U1827" s="1433">
        <v>13</v>
      </c>
      <c r="V1827" s="1438">
        <v>16</v>
      </c>
    </row>
    <row r="1828" spans="1:22" ht="15" x14ac:dyDescent="0.25">
      <c r="A1828" s="1298" t="s">
        <v>709</v>
      </c>
      <c r="B1828" s="1290" t="s">
        <v>966</v>
      </c>
      <c r="C1828" s="1290" t="s">
        <v>38</v>
      </c>
      <c r="D1828" s="1433">
        <v>9</v>
      </c>
      <c r="E1828" s="1433">
        <v>9</v>
      </c>
      <c r="F1828" s="1433">
        <v>9</v>
      </c>
      <c r="G1828" s="1433">
        <v>8</v>
      </c>
      <c r="H1828" s="1433">
        <v>8</v>
      </c>
      <c r="I1828" s="1433">
        <v>7</v>
      </c>
      <c r="J1828" s="1433">
        <v>10</v>
      </c>
      <c r="K1828" s="1433">
        <v>10</v>
      </c>
      <c r="L1828" s="1433">
        <v>10</v>
      </c>
      <c r="M1828" s="1433">
        <v>10</v>
      </c>
      <c r="N1828" s="1433">
        <v>9</v>
      </c>
      <c r="O1828" s="1433">
        <v>9</v>
      </c>
      <c r="P1828" s="1433">
        <v>8</v>
      </c>
      <c r="Q1828" s="1433">
        <v>8</v>
      </c>
      <c r="R1828" s="1433">
        <v>9</v>
      </c>
      <c r="S1828" s="1433">
        <v>9</v>
      </c>
      <c r="T1828" s="1433">
        <v>9</v>
      </c>
      <c r="U1828" s="1433">
        <v>8</v>
      </c>
      <c r="V1828" s="1438">
        <v>5</v>
      </c>
    </row>
    <row r="1829" spans="1:22" ht="15" x14ac:dyDescent="0.25">
      <c r="A1829" s="1298" t="s">
        <v>709</v>
      </c>
      <c r="B1829" s="1290" t="s">
        <v>966</v>
      </c>
      <c r="C1829" s="1290" t="s">
        <v>39</v>
      </c>
      <c r="D1829" s="1433">
        <v>3</v>
      </c>
      <c r="E1829" s="1433">
        <v>3</v>
      </c>
      <c r="F1829" s="1433">
        <v>2</v>
      </c>
      <c r="G1829" s="1433">
        <v>2</v>
      </c>
      <c r="H1829" s="1433">
        <v>2</v>
      </c>
      <c r="I1829" s="1433">
        <v>2</v>
      </c>
      <c r="J1829" s="1433">
        <v>1</v>
      </c>
      <c r="K1829" s="1433">
        <v>1</v>
      </c>
      <c r="L1829" s="1433">
        <v>2</v>
      </c>
      <c r="M1829" s="1433">
        <v>2</v>
      </c>
      <c r="N1829" s="1433">
        <v>2</v>
      </c>
      <c r="O1829" s="1433">
        <v>1</v>
      </c>
      <c r="P1829" s="1433">
        <v>3</v>
      </c>
      <c r="Q1829" s="1433">
        <v>3</v>
      </c>
      <c r="R1829" s="1433">
        <v>3</v>
      </c>
      <c r="S1829" s="1433">
        <v>3</v>
      </c>
      <c r="T1829" s="1433">
        <v>5</v>
      </c>
      <c r="U1829" s="1433">
        <v>5</v>
      </c>
      <c r="V1829" s="1438">
        <v>5</v>
      </c>
    </row>
    <row r="1830" spans="1:22" ht="15" x14ac:dyDescent="0.25">
      <c r="A1830" s="1298" t="s">
        <v>709</v>
      </c>
      <c r="B1830" s="1290" t="s">
        <v>966</v>
      </c>
      <c r="C1830" s="1290" t="s">
        <v>40</v>
      </c>
      <c r="D1830" s="1433">
        <v>2</v>
      </c>
      <c r="E1830" s="1433">
        <v>2</v>
      </c>
      <c r="F1830" s="1433">
        <v>2</v>
      </c>
      <c r="G1830" s="1433">
        <v>2</v>
      </c>
      <c r="H1830" s="1433">
        <v>2</v>
      </c>
      <c r="I1830" s="1433">
        <v>2</v>
      </c>
      <c r="J1830" s="1433">
        <v>2</v>
      </c>
      <c r="K1830" s="1433">
        <v>2</v>
      </c>
      <c r="L1830" s="1433">
        <v>2</v>
      </c>
      <c r="M1830" s="1433">
        <v>2</v>
      </c>
      <c r="N1830" s="1433">
        <v>2</v>
      </c>
      <c r="O1830" s="1433">
        <v>2</v>
      </c>
      <c r="P1830" s="1433">
        <v>2</v>
      </c>
      <c r="Q1830" s="1433">
        <v>2</v>
      </c>
      <c r="R1830" s="1433">
        <v>2</v>
      </c>
      <c r="S1830" s="1433">
        <v>2</v>
      </c>
      <c r="T1830" s="1433">
        <v>1</v>
      </c>
      <c r="U1830" s="1433">
        <v>1</v>
      </c>
      <c r="V1830" s="1438">
        <v>1</v>
      </c>
    </row>
    <row r="1831" spans="1:22" ht="15" x14ac:dyDescent="0.25">
      <c r="A1831" s="1298" t="s">
        <v>709</v>
      </c>
      <c r="B1831" s="1290" t="s">
        <v>966</v>
      </c>
      <c r="C1831" s="1290" t="s">
        <v>59</v>
      </c>
      <c r="D1831" s="1433">
        <v>173</v>
      </c>
      <c r="E1831" s="1433">
        <v>178</v>
      </c>
      <c r="F1831" s="1433">
        <v>200</v>
      </c>
      <c r="G1831" s="1433">
        <v>222</v>
      </c>
      <c r="H1831" s="1433">
        <v>253</v>
      </c>
      <c r="I1831" s="1433">
        <v>284</v>
      </c>
      <c r="J1831" s="1433">
        <v>302</v>
      </c>
      <c r="K1831" s="1433">
        <v>333</v>
      </c>
      <c r="L1831" s="1433">
        <v>364</v>
      </c>
      <c r="M1831" s="1433">
        <v>386</v>
      </c>
      <c r="N1831" s="1433">
        <v>404</v>
      </c>
      <c r="O1831" s="1433">
        <v>426</v>
      </c>
      <c r="P1831" s="1433">
        <v>432</v>
      </c>
      <c r="Q1831" s="1433">
        <v>429</v>
      </c>
      <c r="R1831" s="1433">
        <v>436</v>
      </c>
      <c r="S1831" s="1433">
        <v>443</v>
      </c>
      <c r="T1831" s="1433">
        <v>496</v>
      </c>
      <c r="U1831" s="1433">
        <v>533</v>
      </c>
      <c r="V1831" s="1438">
        <v>529</v>
      </c>
    </row>
    <row r="1832" spans="1:22" ht="15" x14ac:dyDescent="0.25">
      <c r="A1832" s="1298" t="s">
        <v>709</v>
      </c>
      <c r="B1832" s="1290" t="s">
        <v>966</v>
      </c>
      <c r="C1832" s="1290" t="s">
        <v>754</v>
      </c>
      <c r="D1832" s="1433">
        <v>173</v>
      </c>
      <c r="E1832" s="1433">
        <v>158</v>
      </c>
      <c r="F1832" s="1433">
        <v>175</v>
      </c>
      <c r="G1832" s="1433">
        <v>184</v>
      </c>
      <c r="H1832" s="1433">
        <v>205</v>
      </c>
      <c r="I1832" s="1433">
        <v>220</v>
      </c>
      <c r="J1832" s="1433">
        <v>204</v>
      </c>
      <c r="K1832" s="1433">
        <v>195</v>
      </c>
      <c r="L1832" s="1433">
        <v>197</v>
      </c>
      <c r="M1832" s="1433">
        <v>183</v>
      </c>
      <c r="N1832" s="1433">
        <v>172</v>
      </c>
      <c r="O1832" s="1433">
        <v>171</v>
      </c>
      <c r="P1832" s="1433">
        <v>144</v>
      </c>
      <c r="Q1832" s="1433">
        <v>120</v>
      </c>
      <c r="R1832" s="1433">
        <v>124</v>
      </c>
      <c r="S1832" s="1433">
        <v>103</v>
      </c>
      <c r="T1832" s="1433">
        <v>155</v>
      </c>
      <c r="U1832" s="1433">
        <v>184</v>
      </c>
      <c r="V1832" s="1438">
        <v>170</v>
      </c>
    </row>
    <row r="1833" spans="1:22" ht="15" x14ac:dyDescent="0.25">
      <c r="A1833" s="1298" t="s">
        <v>709</v>
      </c>
      <c r="B1833" s="1290" t="s">
        <v>967</v>
      </c>
      <c r="C1833" s="1290" t="s">
        <v>49</v>
      </c>
      <c r="D1833" s="1433">
        <v>0</v>
      </c>
      <c r="E1833" s="1433">
        <v>51</v>
      </c>
      <c r="F1833" s="1433">
        <v>69</v>
      </c>
      <c r="G1833" s="1433">
        <v>79</v>
      </c>
      <c r="H1833" s="1433">
        <v>80</v>
      </c>
      <c r="I1833" s="1433">
        <v>99</v>
      </c>
      <c r="J1833" s="1433">
        <v>124</v>
      </c>
      <c r="K1833" s="1433">
        <v>135</v>
      </c>
      <c r="L1833" s="1433">
        <v>150</v>
      </c>
      <c r="M1833" s="1433">
        <v>171</v>
      </c>
      <c r="N1833" s="1433">
        <v>186</v>
      </c>
      <c r="O1833" s="1433">
        <v>203</v>
      </c>
      <c r="P1833" s="1433">
        <v>210</v>
      </c>
      <c r="Q1833" s="1433">
        <v>196</v>
      </c>
      <c r="R1833" s="1433">
        <v>194</v>
      </c>
      <c r="S1833" s="1433">
        <v>193</v>
      </c>
      <c r="T1833" s="1433">
        <v>193</v>
      </c>
      <c r="U1833" s="1433">
        <v>173</v>
      </c>
      <c r="V1833" s="1438">
        <v>157</v>
      </c>
    </row>
    <row r="1834" spans="1:22" ht="15" x14ac:dyDescent="0.25">
      <c r="A1834" s="1298" t="s">
        <v>709</v>
      </c>
      <c r="B1834" s="1290" t="s">
        <v>967</v>
      </c>
      <c r="C1834" s="1290" t="s">
        <v>35</v>
      </c>
      <c r="D1834" s="1433">
        <v>171</v>
      </c>
      <c r="E1834" s="1433">
        <v>94</v>
      </c>
      <c r="F1834" s="1433">
        <v>86</v>
      </c>
      <c r="G1834" s="1433">
        <v>65</v>
      </c>
      <c r="H1834" s="1433">
        <v>88</v>
      </c>
      <c r="I1834" s="1433">
        <v>86</v>
      </c>
      <c r="J1834" s="1433">
        <v>74</v>
      </c>
      <c r="K1834" s="1433">
        <v>75</v>
      </c>
      <c r="L1834" s="1433">
        <v>63</v>
      </c>
      <c r="M1834" s="1433">
        <v>52</v>
      </c>
      <c r="N1834" s="1433">
        <v>39</v>
      </c>
      <c r="O1834" s="1433">
        <v>22</v>
      </c>
      <c r="P1834" s="1433">
        <v>19</v>
      </c>
      <c r="Q1834" s="1433">
        <v>10</v>
      </c>
      <c r="R1834" s="1433">
        <v>6</v>
      </c>
      <c r="S1834" s="1433">
        <v>5</v>
      </c>
      <c r="T1834" s="1433">
        <v>4</v>
      </c>
      <c r="U1834" s="1433">
        <v>4</v>
      </c>
      <c r="V1834" s="1438">
        <v>1</v>
      </c>
    </row>
    <row r="1835" spans="1:22" ht="15" x14ac:dyDescent="0.25">
      <c r="A1835" s="1298" t="s">
        <v>709</v>
      </c>
      <c r="B1835" s="1290" t="s">
        <v>967</v>
      </c>
      <c r="C1835" s="1290" t="s">
        <v>36</v>
      </c>
      <c r="D1835" s="1433">
        <v>2</v>
      </c>
      <c r="E1835" s="1433">
        <v>1</v>
      </c>
      <c r="F1835" s="1433">
        <v>2</v>
      </c>
      <c r="G1835" s="1433">
        <v>3</v>
      </c>
      <c r="H1835" s="1433">
        <v>3</v>
      </c>
      <c r="I1835" s="1433">
        <v>3</v>
      </c>
      <c r="J1835" s="1433">
        <v>3</v>
      </c>
      <c r="K1835" s="1433">
        <v>1</v>
      </c>
      <c r="L1835" s="1433">
        <v>2</v>
      </c>
      <c r="M1835" s="1433">
        <v>2</v>
      </c>
      <c r="N1835" s="1433">
        <v>2</v>
      </c>
      <c r="O1835" s="1433">
        <v>2</v>
      </c>
      <c r="P1835" s="1433">
        <v>2</v>
      </c>
      <c r="Q1835" s="1433">
        <v>2</v>
      </c>
      <c r="R1835" s="1433">
        <v>2</v>
      </c>
      <c r="S1835" s="1433">
        <v>0</v>
      </c>
      <c r="T1835" s="1433">
        <v>0</v>
      </c>
      <c r="U1835" s="1433">
        <v>0</v>
      </c>
      <c r="V1835" s="1438">
        <v>0</v>
      </c>
    </row>
    <row r="1836" spans="1:22" ht="15" x14ac:dyDescent="0.25">
      <c r="A1836" s="1298" t="s">
        <v>709</v>
      </c>
      <c r="B1836" s="1290" t="s">
        <v>967</v>
      </c>
      <c r="C1836" s="1290" t="s">
        <v>37</v>
      </c>
      <c r="D1836" s="1433">
        <v>18</v>
      </c>
      <c r="E1836" s="1433">
        <v>19</v>
      </c>
      <c r="F1836" s="1433">
        <v>15</v>
      </c>
      <c r="G1836" s="1433">
        <v>14</v>
      </c>
      <c r="H1836" s="1433">
        <v>17</v>
      </c>
      <c r="I1836" s="1433">
        <v>17</v>
      </c>
      <c r="J1836" s="1433">
        <v>14</v>
      </c>
      <c r="K1836" s="1433">
        <v>15</v>
      </c>
      <c r="L1836" s="1433">
        <v>14</v>
      </c>
      <c r="M1836" s="1433">
        <v>9</v>
      </c>
      <c r="N1836" s="1433">
        <v>7</v>
      </c>
      <c r="O1836" s="1433">
        <v>7</v>
      </c>
      <c r="P1836" s="1433">
        <v>3</v>
      </c>
      <c r="Q1836" s="1433">
        <v>3</v>
      </c>
      <c r="R1836" s="1433">
        <v>3</v>
      </c>
      <c r="S1836" s="1433">
        <v>1</v>
      </c>
      <c r="T1836" s="1433">
        <v>1</v>
      </c>
      <c r="U1836" s="1433">
        <v>1</v>
      </c>
      <c r="V1836" s="1438">
        <v>4</v>
      </c>
    </row>
    <row r="1837" spans="1:22" ht="15" x14ac:dyDescent="0.25">
      <c r="A1837" s="1298" t="s">
        <v>709</v>
      </c>
      <c r="B1837" s="1290" t="s">
        <v>967</v>
      </c>
      <c r="C1837" s="1290" t="s">
        <v>38</v>
      </c>
      <c r="D1837" s="1433">
        <v>5</v>
      </c>
      <c r="E1837" s="1433">
        <v>5</v>
      </c>
      <c r="F1837" s="1433">
        <v>5</v>
      </c>
      <c r="G1837" s="1433">
        <v>4</v>
      </c>
      <c r="H1837" s="1433">
        <v>4</v>
      </c>
      <c r="I1837" s="1433">
        <v>5</v>
      </c>
      <c r="J1837" s="1433">
        <v>4</v>
      </c>
      <c r="K1837" s="1433">
        <v>4</v>
      </c>
      <c r="L1837" s="1433">
        <v>4</v>
      </c>
      <c r="M1837" s="1433">
        <v>4</v>
      </c>
      <c r="N1837" s="1433">
        <v>4</v>
      </c>
      <c r="O1837" s="1433">
        <v>4</v>
      </c>
      <c r="P1837" s="1433">
        <v>4</v>
      </c>
      <c r="Q1837" s="1433">
        <v>3</v>
      </c>
      <c r="R1837" s="1433">
        <v>3</v>
      </c>
      <c r="S1837" s="1433">
        <v>3</v>
      </c>
      <c r="T1837" s="1433">
        <v>4</v>
      </c>
      <c r="U1837" s="1433">
        <v>4</v>
      </c>
      <c r="V1837" s="1438">
        <v>0</v>
      </c>
    </row>
    <row r="1838" spans="1:22" ht="15" x14ac:dyDescent="0.25">
      <c r="A1838" s="1298" t="s">
        <v>709</v>
      </c>
      <c r="B1838" s="1290" t="s">
        <v>967</v>
      </c>
      <c r="C1838" s="1290" t="s">
        <v>39</v>
      </c>
      <c r="D1838" s="1433">
        <v>2</v>
      </c>
      <c r="E1838" s="1433">
        <v>2</v>
      </c>
      <c r="F1838" s="1433">
        <v>2</v>
      </c>
      <c r="G1838" s="1433">
        <v>2</v>
      </c>
      <c r="H1838" s="1433">
        <v>3</v>
      </c>
      <c r="I1838" s="1433">
        <v>3</v>
      </c>
      <c r="J1838" s="1433">
        <v>2</v>
      </c>
      <c r="K1838" s="1433">
        <v>2</v>
      </c>
      <c r="L1838" s="1433">
        <v>2</v>
      </c>
      <c r="M1838" s="1433">
        <v>2</v>
      </c>
      <c r="N1838" s="1433">
        <v>3</v>
      </c>
      <c r="O1838" s="1433">
        <v>3</v>
      </c>
      <c r="P1838" s="1433">
        <v>1</v>
      </c>
      <c r="Q1838" s="1433">
        <v>1</v>
      </c>
      <c r="R1838" s="1433">
        <v>1</v>
      </c>
      <c r="S1838" s="1433">
        <v>1</v>
      </c>
      <c r="T1838" s="1433">
        <v>0</v>
      </c>
      <c r="U1838" s="1433">
        <v>0</v>
      </c>
      <c r="V1838" s="1438">
        <v>0</v>
      </c>
    </row>
    <row r="1839" spans="1:22" ht="15" x14ac:dyDescent="0.25">
      <c r="A1839" s="1298" t="s">
        <v>709</v>
      </c>
      <c r="B1839" s="1290" t="s">
        <v>967</v>
      </c>
      <c r="C1839" s="1290" t="s">
        <v>59</v>
      </c>
      <c r="D1839" s="1433">
        <v>198</v>
      </c>
      <c r="E1839" s="1433">
        <v>172</v>
      </c>
      <c r="F1839" s="1433">
        <v>179</v>
      </c>
      <c r="G1839" s="1433">
        <v>167</v>
      </c>
      <c r="H1839" s="1433">
        <v>195</v>
      </c>
      <c r="I1839" s="1433">
        <v>213</v>
      </c>
      <c r="J1839" s="1433">
        <v>221</v>
      </c>
      <c r="K1839" s="1433">
        <v>232</v>
      </c>
      <c r="L1839" s="1433">
        <v>235</v>
      </c>
      <c r="M1839" s="1433">
        <v>240</v>
      </c>
      <c r="N1839" s="1433">
        <v>241</v>
      </c>
      <c r="O1839" s="1433">
        <v>241</v>
      </c>
      <c r="P1839" s="1433">
        <v>239</v>
      </c>
      <c r="Q1839" s="1433">
        <v>215</v>
      </c>
      <c r="R1839" s="1433">
        <v>209</v>
      </c>
      <c r="S1839" s="1433">
        <v>203</v>
      </c>
      <c r="T1839" s="1433">
        <v>202</v>
      </c>
      <c r="U1839" s="1433">
        <v>182</v>
      </c>
      <c r="V1839" s="1438">
        <v>162</v>
      </c>
    </row>
    <row r="1840" spans="1:22" ht="15" x14ac:dyDescent="0.25">
      <c r="A1840" s="1298" t="s">
        <v>709</v>
      </c>
      <c r="B1840" s="1290" t="s">
        <v>967</v>
      </c>
      <c r="C1840" s="1290" t="s">
        <v>754</v>
      </c>
      <c r="D1840" s="1433">
        <v>198</v>
      </c>
      <c r="E1840" s="1433">
        <v>121</v>
      </c>
      <c r="F1840" s="1433">
        <v>110</v>
      </c>
      <c r="G1840" s="1433">
        <v>88</v>
      </c>
      <c r="H1840" s="1433">
        <v>115</v>
      </c>
      <c r="I1840" s="1433">
        <v>114</v>
      </c>
      <c r="J1840" s="1433">
        <v>97</v>
      </c>
      <c r="K1840" s="1433">
        <v>97</v>
      </c>
      <c r="L1840" s="1433">
        <v>85</v>
      </c>
      <c r="M1840" s="1433">
        <v>69</v>
      </c>
      <c r="N1840" s="1433">
        <v>55</v>
      </c>
      <c r="O1840" s="1433">
        <v>38</v>
      </c>
      <c r="P1840" s="1433">
        <v>29</v>
      </c>
      <c r="Q1840" s="1433">
        <v>19</v>
      </c>
      <c r="R1840" s="1433">
        <v>15</v>
      </c>
      <c r="S1840" s="1433">
        <v>10</v>
      </c>
      <c r="T1840" s="1433">
        <v>9</v>
      </c>
      <c r="U1840" s="1433">
        <v>9</v>
      </c>
      <c r="V1840" s="1438">
        <v>5</v>
      </c>
    </row>
    <row r="1841" spans="1:22" ht="15" x14ac:dyDescent="0.25">
      <c r="A1841" s="1298" t="s">
        <v>709</v>
      </c>
      <c r="B1841" s="1290" t="s">
        <v>968</v>
      </c>
      <c r="C1841" s="1290" t="s">
        <v>49</v>
      </c>
      <c r="D1841" s="1433">
        <v>0</v>
      </c>
      <c r="E1841" s="1433">
        <v>16</v>
      </c>
      <c r="F1841" s="1433">
        <v>31</v>
      </c>
      <c r="G1841" s="1433">
        <v>54</v>
      </c>
      <c r="H1841" s="1433">
        <v>60</v>
      </c>
      <c r="I1841" s="1433">
        <v>73</v>
      </c>
      <c r="J1841" s="1433">
        <v>116</v>
      </c>
      <c r="K1841" s="1433">
        <v>152</v>
      </c>
      <c r="L1841" s="1433">
        <v>157</v>
      </c>
      <c r="M1841" s="1433">
        <v>209</v>
      </c>
      <c r="N1841" s="1433">
        <v>222</v>
      </c>
      <c r="O1841" s="1433">
        <v>243</v>
      </c>
      <c r="P1841" s="1433">
        <v>284</v>
      </c>
      <c r="Q1841" s="1433">
        <v>295</v>
      </c>
      <c r="R1841" s="1433">
        <v>334</v>
      </c>
      <c r="S1841" s="1433">
        <v>353</v>
      </c>
      <c r="T1841" s="1433">
        <v>354</v>
      </c>
      <c r="U1841" s="1433">
        <v>347</v>
      </c>
      <c r="V1841" s="1438">
        <v>327</v>
      </c>
    </row>
    <row r="1842" spans="1:22" ht="15" x14ac:dyDescent="0.25">
      <c r="A1842" s="1298" t="s">
        <v>709</v>
      </c>
      <c r="B1842" s="1290" t="s">
        <v>968</v>
      </c>
      <c r="C1842" s="1290" t="s">
        <v>35</v>
      </c>
      <c r="D1842" s="1433">
        <v>165</v>
      </c>
      <c r="E1842" s="1433">
        <v>168</v>
      </c>
      <c r="F1842" s="1433">
        <v>139</v>
      </c>
      <c r="G1842" s="1433">
        <v>128</v>
      </c>
      <c r="H1842" s="1433">
        <v>131</v>
      </c>
      <c r="I1842" s="1433">
        <v>180</v>
      </c>
      <c r="J1842" s="1433">
        <v>145</v>
      </c>
      <c r="K1842" s="1433">
        <v>120</v>
      </c>
      <c r="L1842" s="1433">
        <v>138</v>
      </c>
      <c r="M1842" s="1433">
        <v>102</v>
      </c>
      <c r="N1842" s="1433">
        <v>113</v>
      </c>
      <c r="O1842" s="1433">
        <v>136</v>
      </c>
      <c r="P1842" s="1433">
        <v>96</v>
      </c>
      <c r="Q1842" s="1433">
        <v>85</v>
      </c>
      <c r="R1842" s="1433">
        <v>37</v>
      </c>
      <c r="S1842" s="1433">
        <v>18</v>
      </c>
      <c r="T1842" s="1433">
        <v>22</v>
      </c>
      <c r="U1842" s="1433">
        <v>24</v>
      </c>
      <c r="V1842" s="1438">
        <v>18</v>
      </c>
    </row>
    <row r="1843" spans="1:22" ht="15" x14ac:dyDescent="0.25">
      <c r="A1843" s="1298" t="s">
        <v>709</v>
      </c>
      <c r="B1843" s="1290" t="s">
        <v>968</v>
      </c>
      <c r="C1843" s="1290" t="s">
        <v>36</v>
      </c>
      <c r="D1843" s="1433">
        <v>4</v>
      </c>
      <c r="E1843" s="1433">
        <v>4</v>
      </c>
      <c r="F1843" s="1433">
        <v>6</v>
      </c>
      <c r="G1843" s="1433">
        <v>10</v>
      </c>
      <c r="H1843" s="1433">
        <v>12</v>
      </c>
      <c r="I1843" s="1433">
        <v>13</v>
      </c>
      <c r="J1843" s="1433">
        <v>11</v>
      </c>
      <c r="K1843" s="1433">
        <v>7</v>
      </c>
      <c r="L1843" s="1433">
        <v>5</v>
      </c>
      <c r="M1843" s="1433">
        <v>5</v>
      </c>
      <c r="N1843" s="1433">
        <v>5</v>
      </c>
      <c r="O1843" s="1433">
        <v>1</v>
      </c>
      <c r="P1843" s="1433">
        <v>0</v>
      </c>
      <c r="Q1843" s="1433">
        <v>0</v>
      </c>
      <c r="R1843" s="1433">
        <v>1</v>
      </c>
      <c r="S1843" s="1433">
        <v>1</v>
      </c>
      <c r="T1843" s="1433">
        <v>2</v>
      </c>
      <c r="U1843" s="1433">
        <v>3</v>
      </c>
      <c r="V1843" s="1438">
        <v>3</v>
      </c>
    </row>
    <row r="1844" spans="1:22" ht="15" x14ac:dyDescent="0.25">
      <c r="A1844" s="1298" t="s">
        <v>709</v>
      </c>
      <c r="B1844" s="1290" t="s">
        <v>968</v>
      </c>
      <c r="C1844" s="1290" t="s">
        <v>37</v>
      </c>
      <c r="D1844" s="1433">
        <v>26</v>
      </c>
      <c r="E1844" s="1433">
        <v>28</v>
      </c>
      <c r="F1844" s="1433">
        <v>26</v>
      </c>
      <c r="G1844" s="1433">
        <v>22</v>
      </c>
      <c r="H1844" s="1433">
        <v>23</v>
      </c>
      <c r="I1844" s="1433">
        <v>22</v>
      </c>
      <c r="J1844" s="1433">
        <v>19</v>
      </c>
      <c r="K1844" s="1433">
        <v>15</v>
      </c>
      <c r="L1844" s="1433">
        <v>18</v>
      </c>
      <c r="M1844" s="1433">
        <v>13</v>
      </c>
      <c r="N1844" s="1433">
        <v>13</v>
      </c>
      <c r="O1844" s="1433">
        <v>8</v>
      </c>
      <c r="P1844" s="1433">
        <v>9</v>
      </c>
      <c r="Q1844" s="1433">
        <v>9</v>
      </c>
      <c r="R1844" s="1433">
        <v>9</v>
      </c>
      <c r="S1844" s="1433">
        <v>4</v>
      </c>
      <c r="T1844" s="1433">
        <v>4</v>
      </c>
      <c r="U1844" s="1433">
        <v>4</v>
      </c>
      <c r="V1844" s="1438">
        <v>1</v>
      </c>
    </row>
    <row r="1845" spans="1:22" ht="15" x14ac:dyDescent="0.25">
      <c r="A1845" s="1298" t="s">
        <v>709</v>
      </c>
      <c r="B1845" s="1290" t="s">
        <v>968</v>
      </c>
      <c r="C1845" s="1290" t="s">
        <v>38</v>
      </c>
      <c r="D1845" s="1433">
        <v>9</v>
      </c>
      <c r="E1845" s="1433">
        <v>11</v>
      </c>
      <c r="F1845" s="1433">
        <v>12</v>
      </c>
      <c r="G1845" s="1433">
        <v>11</v>
      </c>
      <c r="H1845" s="1433">
        <v>10</v>
      </c>
      <c r="I1845" s="1433">
        <v>9</v>
      </c>
      <c r="J1845" s="1433">
        <v>10</v>
      </c>
      <c r="K1845" s="1433">
        <v>7</v>
      </c>
      <c r="L1845" s="1433">
        <v>6</v>
      </c>
      <c r="M1845" s="1433">
        <v>7</v>
      </c>
      <c r="N1845" s="1433">
        <v>7</v>
      </c>
      <c r="O1845" s="1433">
        <v>6</v>
      </c>
      <c r="P1845" s="1433">
        <v>4</v>
      </c>
      <c r="Q1845" s="1433">
        <v>4</v>
      </c>
      <c r="R1845" s="1433">
        <v>4</v>
      </c>
      <c r="S1845" s="1433">
        <v>4</v>
      </c>
      <c r="T1845" s="1433">
        <v>4</v>
      </c>
      <c r="U1845" s="1433">
        <v>4</v>
      </c>
      <c r="V1845" s="1438">
        <v>3</v>
      </c>
    </row>
    <row r="1846" spans="1:22" ht="15" x14ac:dyDescent="0.25">
      <c r="A1846" s="1298" t="s">
        <v>709</v>
      </c>
      <c r="B1846" s="1290" t="s">
        <v>968</v>
      </c>
      <c r="C1846" s="1290" t="s">
        <v>39</v>
      </c>
      <c r="D1846" s="1433">
        <v>2</v>
      </c>
      <c r="E1846" s="1433">
        <v>2</v>
      </c>
      <c r="F1846" s="1433">
        <v>2</v>
      </c>
      <c r="G1846" s="1433">
        <v>2</v>
      </c>
      <c r="H1846" s="1433">
        <v>2</v>
      </c>
      <c r="I1846" s="1433">
        <v>2</v>
      </c>
      <c r="J1846" s="1433">
        <v>2</v>
      </c>
      <c r="K1846" s="1433">
        <v>2</v>
      </c>
      <c r="L1846" s="1433">
        <v>1</v>
      </c>
      <c r="M1846" s="1433">
        <v>1</v>
      </c>
      <c r="N1846" s="1433">
        <v>1</v>
      </c>
      <c r="O1846" s="1433">
        <v>0</v>
      </c>
      <c r="P1846" s="1433">
        <v>0</v>
      </c>
      <c r="Q1846" s="1433">
        <v>0</v>
      </c>
      <c r="R1846" s="1433">
        <v>0</v>
      </c>
      <c r="S1846" s="1433">
        <v>0</v>
      </c>
      <c r="T1846" s="1433">
        <v>0</v>
      </c>
      <c r="U1846" s="1433">
        <v>0</v>
      </c>
      <c r="V1846" s="1438">
        <v>1</v>
      </c>
    </row>
    <row r="1847" spans="1:22" ht="15" x14ac:dyDescent="0.25">
      <c r="A1847" s="1298" t="s">
        <v>709</v>
      </c>
      <c r="B1847" s="1290" t="s">
        <v>968</v>
      </c>
      <c r="C1847" s="1290" t="s">
        <v>40</v>
      </c>
      <c r="D1847" s="1433">
        <v>2</v>
      </c>
      <c r="E1847" s="1433">
        <v>2</v>
      </c>
      <c r="F1847" s="1433">
        <v>2</v>
      </c>
      <c r="G1847" s="1433">
        <v>2</v>
      </c>
      <c r="H1847" s="1433">
        <v>2</v>
      </c>
      <c r="I1847" s="1433">
        <v>2</v>
      </c>
      <c r="J1847" s="1433">
        <v>2</v>
      </c>
      <c r="K1847" s="1433">
        <v>2</v>
      </c>
      <c r="L1847" s="1433">
        <v>1</v>
      </c>
      <c r="M1847" s="1433">
        <v>1</v>
      </c>
      <c r="N1847" s="1433">
        <v>1</v>
      </c>
      <c r="O1847" s="1433">
        <v>1</v>
      </c>
      <c r="P1847" s="1433">
        <v>1</v>
      </c>
      <c r="Q1847" s="1433">
        <v>1</v>
      </c>
      <c r="R1847" s="1433">
        <v>1</v>
      </c>
      <c r="S1847" s="1433">
        <v>1</v>
      </c>
      <c r="T1847" s="1433">
        <v>1</v>
      </c>
      <c r="U1847" s="1433">
        <v>1</v>
      </c>
      <c r="V1847" s="1438">
        <v>0</v>
      </c>
    </row>
    <row r="1848" spans="1:22" ht="15" x14ac:dyDescent="0.25">
      <c r="A1848" s="1298" t="s">
        <v>709</v>
      </c>
      <c r="B1848" s="1290" t="s">
        <v>968</v>
      </c>
      <c r="C1848" s="1290" t="s">
        <v>59</v>
      </c>
      <c r="D1848" s="1433">
        <v>208</v>
      </c>
      <c r="E1848" s="1433">
        <v>231</v>
      </c>
      <c r="F1848" s="1433">
        <v>218</v>
      </c>
      <c r="G1848" s="1433">
        <v>229</v>
      </c>
      <c r="H1848" s="1433">
        <v>240</v>
      </c>
      <c r="I1848" s="1433">
        <v>301</v>
      </c>
      <c r="J1848" s="1433">
        <v>305</v>
      </c>
      <c r="K1848" s="1433">
        <v>305</v>
      </c>
      <c r="L1848" s="1433">
        <v>326</v>
      </c>
      <c r="M1848" s="1433">
        <v>338</v>
      </c>
      <c r="N1848" s="1433">
        <v>362</v>
      </c>
      <c r="O1848" s="1433">
        <v>395</v>
      </c>
      <c r="P1848" s="1433">
        <v>394</v>
      </c>
      <c r="Q1848" s="1433">
        <v>394</v>
      </c>
      <c r="R1848" s="1433">
        <v>386</v>
      </c>
      <c r="S1848" s="1433">
        <v>381</v>
      </c>
      <c r="T1848" s="1433">
        <v>387</v>
      </c>
      <c r="U1848" s="1433">
        <v>383</v>
      </c>
      <c r="V1848" s="1438">
        <v>353</v>
      </c>
    </row>
    <row r="1849" spans="1:22" ht="15" x14ac:dyDescent="0.25">
      <c r="A1849" s="1298" t="s">
        <v>709</v>
      </c>
      <c r="B1849" s="1290" t="s">
        <v>968</v>
      </c>
      <c r="C1849" s="1290" t="s">
        <v>754</v>
      </c>
      <c r="D1849" s="1433">
        <v>208</v>
      </c>
      <c r="E1849" s="1433">
        <v>215</v>
      </c>
      <c r="F1849" s="1433">
        <v>187</v>
      </c>
      <c r="G1849" s="1433">
        <v>175</v>
      </c>
      <c r="H1849" s="1433">
        <v>180</v>
      </c>
      <c r="I1849" s="1433">
        <v>228</v>
      </c>
      <c r="J1849" s="1433">
        <v>189</v>
      </c>
      <c r="K1849" s="1433">
        <v>153</v>
      </c>
      <c r="L1849" s="1433">
        <v>169</v>
      </c>
      <c r="M1849" s="1433">
        <v>129</v>
      </c>
      <c r="N1849" s="1433">
        <v>140</v>
      </c>
      <c r="O1849" s="1433">
        <v>152</v>
      </c>
      <c r="P1849" s="1433">
        <v>110</v>
      </c>
      <c r="Q1849" s="1433">
        <v>99</v>
      </c>
      <c r="R1849" s="1433">
        <v>52</v>
      </c>
      <c r="S1849" s="1433">
        <v>28</v>
      </c>
      <c r="T1849" s="1433">
        <v>33</v>
      </c>
      <c r="U1849" s="1433">
        <v>36</v>
      </c>
      <c r="V1849" s="1438">
        <v>26</v>
      </c>
    </row>
    <row r="1850" spans="1:22" ht="15" x14ac:dyDescent="0.25">
      <c r="A1850" s="1298" t="s">
        <v>709</v>
      </c>
      <c r="B1850" s="1290" t="s">
        <v>969</v>
      </c>
      <c r="C1850" s="1290" t="s">
        <v>49</v>
      </c>
      <c r="D1850" s="1433">
        <v>0</v>
      </c>
      <c r="E1850" s="1433">
        <v>40</v>
      </c>
      <c r="F1850" s="1433">
        <v>40</v>
      </c>
      <c r="G1850" s="1433">
        <v>71</v>
      </c>
      <c r="H1850" s="1433">
        <v>73</v>
      </c>
      <c r="I1850" s="1433">
        <v>77</v>
      </c>
      <c r="J1850" s="1433">
        <v>84</v>
      </c>
      <c r="K1850" s="1433">
        <v>90</v>
      </c>
      <c r="L1850" s="1433">
        <v>97</v>
      </c>
      <c r="M1850" s="1433">
        <v>111</v>
      </c>
      <c r="N1850" s="1433">
        <v>126</v>
      </c>
      <c r="O1850" s="1433">
        <v>135</v>
      </c>
      <c r="P1850" s="1433">
        <v>138</v>
      </c>
      <c r="Q1850" s="1433">
        <v>125</v>
      </c>
      <c r="R1850" s="1433">
        <v>137</v>
      </c>
      <c r="S1850" s="1433">
        <v>147</v>
      </c>
      <c r="T1850" s="1433">
        <v>153</v>
      </c>
      <c r="U1850" s="1433">
        <v>292</v>
      </c>
      <c r="V1850" s="1438">
        <v>287</v>
      </c>
    </row>
    <row r="1851" spans="1:22" ht="15" x14ac:dyDescent="0.25">
      <c r="A1851" s="1298" t="s">
        <v>709</v>
      </c>
      <c r="B1851" s="1290" t="s">
        <v>969</v>
      </c>
      <c r="C1851" s="1290" t="s">
        <v>35</v>
      </c>
      <c r="D1851" s="1433">
        <v>92</v>
      </c>
      <c r="E1851" s="1433">
        <v>41</v>
      </c>
      <c r="F1851" s="1433">
        <v>43</v>
      </c>
      <c r="G1851" s="1433">
        <v>38</v>
      </c>
      <c r="H1851" s="1433">
        <v>45</v>
      </c>
      <c r="I1851" s="1433">
        <v>52</v>
      </c>
      <c r="J1851" s="1433">
        <v>52</v>
      </c>
      <c r="K1851" s="1433">
        <v>54</v>
      </c>
      <c r="L1851" s="1433">
        <v>54</v>
      </c>
      <c r="M1851" s="1433">
        <v>43</v>
      </c>
      <c r="N1851" s="1433">
        <v>37</v>
      </c>
      <c r="O1851" s="1433">
        <v>36</v>
      </c>
      <c r="P1851" s="1433">
        <v>38</v>
      </c>
      <c r="Q1851" s="1433">
        <v>36</v>
      </c>
      <c r="R1851" s="1433">
        <v>35</v>
      </c>
      <c r="S1851" s="1433">
        <v>32</v>
      </c>
      <c r="T1851" s="1433">
        <v>26</v>
      </c>
      <c r="U1851" s="1433">
        <v>58</v>
      </c>
      <c r="V1851" s="1438">
        <v>63</v>
      </c>
    </row>
    <row r="1852" spans="1:22" ht="15" x14ac:dyDescent="0.25">
      <c r="A1852" s="1298" t="s">
        <v>709</v>
      </c>
      <c r="B1852" s="1290" t="s">
        <v>969</v>
      </c>
      <c r="C1852" s="1290" t="s">
        <v>36</v>
      </c>
      <c r="D1852" s="1433">
        <v>6</v>
      </c>
      <c r="E1852" s="1433">
        <v>6</v>
      </c>
      <c r="F1852" s="1433">
        <v>6</v>
      </c>
      <c r="G1852" s="1433">
        <v>13</v>
      </c>
      <c r="H1852" s="1433">
        <v>13</v>
      </c>
      <c r="I1852" s="1433">
        <v>12</v>
      </c>
      <c r="J1852" s="1433">
        <v>7</v>
      </c>
      <c r="K1852" s="1433">
        <v>6</v>
      </c>
      <c r="L1852" s="1433">
        <v>6</v>
      </c>
      <c r="M1852" s="1433">
        <v>6</v>
      </c>
      <c r="N1852" s="1433">
        <v>5</v>
      </c>
      <c r="O1852" s="1433">
        <v>4</v>
      </c>
      <c r="P1852" s="1433">
        <v>4</v>
      </c>
      <c r="Q1852" s="1433">
        <v>1</v>
      </c>
      <c r="R1852" s="1433">
        <v>1</v>
      </c>
      <c r="S1852" s="1433">
        <v>1</v>
      </c>
      <c r="T1852" s="1433">
        <v>1</v>
      </c>
      <c r="U1852" s="1433">
        <v>5</v>
      </c>
      <c r="V1852" s="1438">
        <v>4</v>
      </c>
    </row>
    <row r="1853" spans="1:22" ht="15" x14ac:dyDescent="0.25">
      <c r="A1853" s="1298" t="s">
        <v>709</v>
      </c>
      <c r="B1853" s="1290" t="s">
        <v>969</v>
      </c>
      <c r="C1853" s="1290" t="s">
        <v>37</v>
      </c>
      <c r="D1853" s="1433">
        <v>8</v>
      </c>
      <c r="E1853" s="1433">
        <v>8</v>
      </c>
      <c r="F1853" s="1433">
        <v>8</v>
      </c>
      <c r="G1853" s="1433">
        <v>13</v>
      </c>
      <c r="H1853" s="1433">
        <v>13</v>
      </c>
      <c r="I1853" s="1433">
        <v>14</v>
      </c>
      <c r="J1853" s="1433">
        <v>14</v>
      </c>
      <c r="K1853" s="1433">
        <v>14</v>
      </c>
      <c r="L1853" s="1433">
        <v>13</v>
      </c>
      <c r="M1853" s="1433">
        <v>12</v>
      </c>
      <c r="N1853" s="1433">
        <v>12</v>
      </c>
      <c r="O1853" s="1433">
        <v>12</v>
      </c>
      <c r="P1853" s="1433">
        <v>10</v>
      </c>
      <c r="Q1853" s="1433">
        <v>9</v>
      </c>
      <c r="R1853" s="1433">
        <v>10</v>
      </c>
      <c r="S1853" s="1433">
        <v>7</v>
      </c>
      <c r="T1853" s="1433">
        <v>5</v>
      </c>
      <c r="U1853" s="1433">
        <v>9</v>
      </c>
      <c r="V1853" s="1438">
        <v>13</v>
      </c>
    </row>
    <row r="1854" spans="1:22" ht="15" x14ac:dyDescent="0.25">
      <c r="A1854" s="1298" t="s">
        <v>709</v>
      </c>
      <c r="B1854" s="1290" t="s">
        <v>969</v>
      </c>
      <c r="C1854" s="1290" t="s">
        <v>38</v>
      </c>
      <c r="D1854" s="1433">
        <v>5</v>
      </c>
      <c r="E1854" s="1433">
        <v>5</v>
      </c>
      <c r="F1854" s="1433">
        <v>5</v>
      </c>
      <c r="G1854" s="1433">
        <v>5</v>
      </c>
      <c r="H1854" s="1433">
        <v>5</v>
      </c>
      <c r="I1854" s="1433">
        <v>5</v>
      </c>
      <c r="J1854" s="1433">
        <v>5</v>
      </c>
      <c r="K1854" s="1433">
        <v>5</v>
      </c>
      <c r="L1854" s="1433">
        <v>5</v>
      </c>
      <c r="M1854" s="1433">
        <v>5</v>
      </c>
      <c r="N1854" s="1433">
        <v>5</v>
      </c>
      <c r="O1854" s="1433">
        <v>5</v>
      </c>
      <c r="P1854" s="1433">
        <v>3</v>
      </c>
      <c r="Q1854" s="1433">
        <v>3</v>
      </c>
      <c r="R1854" s="1433">
        <v>3</v>
      </c>
      <c r="S1854" s="1433">
        <v>3</v>
      </c>
      <c r="T1854" s="1433">
        <v>3</v>
      </c>
      <c r="U1854" s="1433">
        <v>3</v>
      </c>
      <c r="V1854" s="1438">
        <v>1</v>
      </c>
    </row>
    <row r="1855" spans="1:22" ht="15" x14ac:dyDescent="0.25">
      <c r="A1855" s="1298" t="s">
        <v>709</v>
      </c>
      <c r="B1855" s="1290" t="s">
        <v>969</v>
      </c>
      <c r="C1855" s="1290" t="s">
        <v>39</v>
      </c>
      <c r="D1855" s="1433">
        <v>0</v>
      </c>
      <c r="E1855" s="1433">
        <v>0</v>
      </c>
      <c r="F1855" s="1433">
        <v>0</v>
      </c>
      <c r="G1855" s="1433">
        <v>2</v>
      </c>
      <c r="H1855" s="1433">
        <v>2</v>
      </c>
      <c r="I1855" s="1433">
        <v>2</v>
      </c>
      <c r="J1855" s="1433">
        <v>2</v>
      </c>
      <c r="K1855" s="1433">
        <v>2</v>
      </c>
      <c r="L1855" s="1433">
        <v>2</v>
      </c>
      <c r="M1855" s="1433">
        <v>2</v>
      </c>
      <c r="N1855" s="1433">
        <v>2</v>
      </c>
      <c r="O1855" s="1433">
        <v>2</v>
      </c>
      <c r="P1855" s="1433">
        <v>2</v>
      </c>
      <c r="Q1855" s="1433">
        <v>2</v>
      </c>
      <c r="R1855" s="1433">
        <v>2</v>
      </c>
      <c r="S1855" s="1433">
        <v>2</v>
      </c>
      <c r="T1855" s="1433">
        <v>2</v>
      </c>
      <c r="U1855" s="1433">
        <v>3</v>
      </c>
      <c r="V1855" s="1438">
        <v>4</v>
      </c>
    </row>
    <row r="1856" spans="1:22" ht="15" x14ac:dyDescent="0.25">
      <c r="A1856" s="1298" t="s">
        <v>709</v>
      </c>
      <c r="B1856" s="1290" t="s">
        <v>969</v>
      </c>
      <c r="C1856" s="1290" t="s">
        <v>40</v>
      </c>
      <c r="D1856" s="1433">
        <v>2</v>
      </c>
      <c r="E1856" s="1433">
        <v>2</v>
      </c>
      <c r="F1856" s="1433">
        <v>2</v>
      </c>
      <c r="G1856" s="1433">
        <v>1</v>
      </c>
      <c r="H1856" s="1433">
        <v>1</v>
      </c>
      <c r="I1856" s="1433">
        <v>1</v>
      </c>
      <c r="J1856" s="1433">
        <v>1</v>
      </c>
      <c r="K1856" s="1433">
        <v>1</v>
      </c>
      <c r="L1856" s="1433">
        <v>1</v>
      </c>
      <c r="M1856" s="1433">
        <v>1</v>
      </c>
      <c r="N1856" s="1433">
        <v>1</v>
      </c>
      <c r="O1856" s="1433">
        <v>1</v>
      </c>
      <c r="P1856" s="1433">
        <v>1</v>
      </c>
      <c r="Q1856" s="1433">
        <v>1</v>
      </c>
      <c r="R1856" s="1433">
        <v>1</v>
      </c>
      <c r="S1856" s="1433">
        <v>1</v>
      </c>
      <c r="T1856" s="1433">
        <v>1</v>
      </c>
      <c r="U1856" s="1433">
        <v>0</v>
      </c>
      <c r="V1856" s="1438">
        <v>0</v>
      </c>
    </row>
    <row r="1857" spans="1:22" ht="15" x14ac:dyDescent="0.25">
      <c r="A1857" s="1298" t="s">
        <v>709</v>
      </c>
      <c r="B1857" s="1290" t="s">
        <v>969</v>
      </c>
      <c r="C1857" s="1290" t="s">
        <v>59</v>
      </c>
      <c r="D1857" s="1433">
        <v>113</v>
      </c>
      <c r="E1857" s="1433">
        <v>102</v>
      </c>
      <c r="F1857" s="1433">
        <v>104</v>
      </c>
      <c r="G1857" s="1433">
        <v>143</v>
      </c>
      <c r="H1857" s="1433">
        <v>152</v>
      </c>
      <c r="I1857" s="1433">
        <v>163</v>
      </c>
      <c r="J1857" s="1433">
        <v>165</v>
      </c>
      <c r="K1857" s="1433">
        <v>172</v>
      </c>
      <c r="L1857" s="1433">
        <v>178</v>
      </c>
      <c r="M1857" s="1433">
        <v>180</v>
      </c>
      <c r="N1857" s="1433">
        <v>188</v>
      </c>
      <c r="O1857" s="1433">
        <v>195</v>
      </c>
      <c r="P1857" s="1433">
        <v>196</v>
      </c>
      <c r="Q1857" s="1433">
        <v>177</v>
      </c>
      <c r="R1857" s="1433">
        <v>189</v>
      </c>
      <c r="S1857" s="1433">
        <v>193</v>
      </c>
      <c r="T1857" s="1433">
        <v>191</v>
      </c>
      <c r="U1857" s="1433">
        <v>370</v>
      </c>
      <c r="V1857" s="1438">
        <v>372</v>
      </c>
    </row>
    <row r="1858" spans="1:22" ht="15" x14ac:dyDescent="0.25">
      <c r="A1858" s="1298" t="s">
        <v>709</v>
      </c>
      <c r="B1858" s="1290" t="s">
        <v>969</v>
      </c>
      <c r="C1858" s="1290" t="s">
        <v>754</v>
      </c>
      <c r="D1858" s="1433">
        <v>113</v>
      </c>
      <c r="E1858" s="1433">
        <v>62</v>
      </c>
      <c r="F1858" s="1433">
        <v>64</v>
      </c>
      <c r="G1858" s="1433">
        <v>72</v>
      </c>
      <c r="H1858" s="1433">
        <v>79</v>
      </c>
      <c r="I1858" s="1433">
        <v>86</v>
      </c>
      <c r="J1858" s="1433">
        <v>81</v>
      </c>
      <c r="K1858" s="1433">
        <v>82</v>
      </c>
      <c r="L1858" s="1433">
        <v>81</v>
      </c>
      <c r="M1858" s="1433">
        <v>69</v>
      </c>
      <c r="N1858" s="1433">
        <v>62</v>
      </c>
      <c r="O1858" s="1433">
        <v>60</v>
      </c>
      <c r="P1858" s="1433">
        <v>58</v>
      </c>
      <c r="Q1858" s="1433">
        <v>52</v>
      </c>
      <c r="R1858" s="1433">
        <v>52</v>
      </c>
      <c r="S1858" s="1433">
        <v>46</v>
      </c>
      <c r="T1858" s="1433">
        <v>38</v>
      </c>
      <c r="U1858" s="1433">
        <v>78</v>
      </c>
      <c r="V1858" s="1438">
        <v>85</v>
      </c>
    </row>
    <row r="1859" spans="1:22" ht="15" x14ac:dyDescent="0.25">
      <c r="A1859" s="1298" t="s">
        <v>709</v>
      </c>
      <c r="B1859" s="1290" t="s">
        <v>970</v>
      </c>
      <c r="C1859" s="1290" t="s">
        <v>49</v>
      </c>
      <c r="D1859" s="1433">
        <v>0</v>
      </c>
      <c r="E1859" s="1433">
        <v>0</v>
      </c>
      <c r="F1859" s="1433">
        <v>0</v>
      </c>
      <c r="G1859" s="1433">
        <v>0</v>
      </c>
      <c r="H1859" s="1433">
        <v>0</v>
      </c>
      <c r="I1859" s="1433">
        <v>0</v>
      </c>
      <c r="J1859" s="1433">
        <v>0</v>
      </c>
      <c r="K1859" s="1433">
        <v>0</v>
      </c>
      <c r="L1859" s="1433">
        <v>0</v>
      </c>
      <c r="M1859" s="1433">
        <v>0</v>
      </c>
      <c r="N1859" s="1433">
        <v>0</v>
      </c>
      <c r="O1859" s="1433">
        <v>0</v>
      </c>
      <c r="P1859" s="1433">
        <v>21</v>
      </c>
      <c r="Q1859" s="1433">
        <v>45</v>
      </c>
      <c r="R1859" s="1433">
        <v>64</v>
      </c>
      <c r="S1859" s="1433">
        <v>73</v>
      </c>
      <c r="T1859" s="1433">
        <v>76</v>
      </c>
      <c r="U1859" s="1433">
        <v>76</v>
      </c>
      <c r="V1859" s="1438">
        <v>87</v>
      </c>
    </row>
    <row r="1860" spans="1:22" ht="15" x14ac:dyDescent="0.25">
      <c r="A1860" s="1298" t="s">
        <v>709</v>
      </c>
      <c r="B1860" s="1290" t="s">
        <v>970</v>
      </c>
      <c r="C1860" s="1290" t="s">
        <v>35</v>
      </c>
      <c r="D1860" s="1433">
        <v>0</v>
      </c>
      <c r="E1860" s="1433">
        <v>0</v>
      </c>
      <c r="F1860" s="1433">
        <v>0</v>
      </c>
      <c r="G1860" s="1433">
        <v>0</v>
      </c>
      <c r="H1860" s="1433">
        <v>0</v>
      </c>
      <c r="I1860" s="1433">
        <v>0</v>
      </c>
      <c r="J1860" s="1433">
        <v>0</v>
      </c>
      <c r="K1860" s="1433">
        <v>0</v>
      </c>
      <c r="L1860" s="1433">
        <v>28</v>
      </c>
      <c r="M1860" s="1433">
        <v>49</v>
      </c>
      <c r="N1860" s="1433">
        <v>61</v>
      </c>
      <c r="O1860" s="1433">
        <v>71</v>
      </c>
      <c r="P1860" s="1433">
        <v>57</v>
      </c>
      <c r="Q1860" s="1433">
        <v>32</v>
      </c>
      <c r="R1860" s="1433">
        <v>14</v>
      </c>
      <c r="S1860" s="1433">
        <v>19</v>
      </c>
      <c r="T1860" s="1433">
        <v>24</v>
      </c>
      <c r="U1860" s="1433">
        <v>41</v>
      </c>
      <c r="V1860" s="1438">
        <v>50</v>
      </c>
    </row>
    <row r="1861" spans="1:22" ht="15" x14ac:dyDescent="0.25">
      <c r="A1861" s="1298" t="s">
        <v>709</v>
      </c>
      <c r="B1861" s="1290" t="s">
        <v>970</v>
      </c>
      <c r="C1861" s="1290" t="s">
        <v>36</v>
      </c>
      <c r="D1861" s="1433">
        <v>0</v>
      </c>
      <c r="E1861" s="1433">
        <v>0</v>
      </c>
      <c r="F1861" s="1433">
        <v>0</v>
      </c>
      <c r="G1861" s="1433">
        <v>0</v>
      </c>
      <c r="H1861" s="1433">
        <v>0</v>
      </c>
      <c r="I1861" s="1433">
        <v>0</v>
      </c>
      <c r="J1861" s="1433">
        <v>0</v>
      </c>
      <c r="K1861" s="1433">
        <v>0</v>
      </c>
      <c r="L1861" s="1433">
        <v>0</v>
      </c>
      <c r="M1861" s="1433">
        <v>0</v>
      </c>
      <c r="N1861" s="1433">
        <v>0</v>
      </c>
      <c r="O1861" s="1433">
        <v>1</v>
      </c>
      <c r="P1861" s="1433">
        <v>1</v>
      </c>
      <c r="Q1861" s="1433">
        <v>1</v>
      </c>
      <c r="R1861" s="1433">
        <v>1</v>
      </c>
      <c r="S1861" s="1433">
        <v>1</v>
      </c>
      <c r="T1861" s="1433">
        <v>2</v>
      </c>
      <c r="U1861" s="1433">
        <v>3</v>
      </c>
      <c r="V1861" s="1438">
        <v>3</v>
      </c>
    </row>
    <row r="1862" spans="1:22" ht="15" x14ac:dyDescent="0.25">
      <c r="A1862" s="1298" t="s">
        <v>709</v>
      </c>
      <c r="B1862" s="1290" t="s">
        <v>970</v>
      </c>
      <c r="C1862" s="1290" t="s">
        <v>37</v>
      </c>
      <c r="D1862" s="1433">
        <v>0</v>
      </c>
      <c r="E1862" s="1433">
        <v>0</v>
      </c>
      <c r="F1862" s="1433">
        <v>0</v>
      </c>
      <c r="G1862" s="1433">
        <v>0</v>
      </c>
      <c r="H1862" s="1433">
        <v>0</v>
      </c>
      <c r="I1862" s="1433">
        <v>0</v>
      </c>
      <c r="J1862" s="1433">
        <v>0</v>
      </c>
      <c r="K1862" s="1433">
        <v>0</v>
      </c>
      <c r="L1862" s="1433">
        <v>2</v>
      </c>
      <c r="M1862" s="1433">
        <v>3</v>
      </c>
      <c r="N1862" s="1433">
        <v>7</v>
      </c>
      <c r="O1862" s="1433">
        <v>8</v>
      </c>
      <c r="P1862" s="1433">
        <v>8</v>
      </c>
      <c r="Q1862" s="1433">
        <v>8</v>
      </c>
      <c r="R1862" s="1433">
        <v>8</v>
      </c>
      <c r="S1862" s="1433">
        <v>7</v>
      </c>
      <c r="T1862" s="1433">
        <v>7</v>
      </c>
      <c r="U1862" s="1433">
        <v>9</v>
      </c>
      <c r="V1862" s="1438">
        <v>4</v>
      </c>
    </row>
    <row r="1863" spans="1:22" ht="15" x14ac:dyDescent="0.25">
      <c r="A1863" s="1298" t="s">
        <v>709</v>
      </c>
      <c r="B1863" s="1290" t="s">
        <v>970</v>
      </c>
      <c r="C1863" s="1290" t="s">
        <v>38</v>
      </c>
      <c r="D1863" s="1433">
        <v>0</v>
      </c>
      <c r="E1863" s="1433">
        <v>0</v>
      </c>
      <c r="F1863" s="1433">
        <v>0</v>
      </c>
      <c r="G1863" s="1433">
        <v>0</v>
      </c>
      <c r="H1863" s="1433">
        <v>0</v>
      </c>
      <c r="I1863" s="1433">
        <v>0</v>
      </c>
      <c r="J1863" s="1433">
        <v>0</v>
      </c>
      <c r="K1863" s="1433">
        <v>0</v>
      </c>
      <c r="L1863" s="1433">
        <v>1</v>
      </c>
      <c r="M1863" s="1433">
        <v>1</v>
      </c>
      <c r="N1863" s="1433">
        <v>2</v>
      </c>
      <c r="O1863" s="1433">
        <v>2</v>
      </c>
      <c r="P1863" s="1433">
        <v>2</v>
      </c>
      <c r="Q1863" s="1433">
        <v>2</v>
      </c>
      <c r="R1863" s="1433">
        <v>1</v>
      </c>
      <c r="S1863" s="1433">
        <v>1</v>
      </c>
      <c r="T1863" s="1433">
        <v>1</v>
      </c>
      <c r="U1863" s="1433">
        <v>0</v>
      </c>
      <c r="V1863" s="1438">
        <v>1</v>
      </c>
    </row>
    <row r="1864" spans="1:22" ht="15" x14ac:dyDescent="0.25">
      <c r="A1864" s="1298" t="s">
        <v>709</v>
      </c>
      <c r="B1864" s="1290" t="s">
        <v>970</v>
      </c>
      <c r="C1864" s="1290" t="s">
        <v>39</v>
      </c>
      <c r="D1864" s="1433">
        <v>0</v>
      </c>
      <c r="E1864" s="1433">
        <v>0</v>
      </c>
      <c r="F1864" s="1433">
        <v>0</v>
      </c>
      <c r="G1864" s="1433">
        <v>0</v>
      </c>
      <c r="H1864" s="1433">
        <v>0</v>
      </c>
      <c r="I1864" s="1433">
        <v>0</v>
      </c>
      <c r="J1864" s="1433">
        <v>0</v>
      </c>
      <c r="K1864" s="1433">
        <v>0</v>
      </c>
      <c r="L1864" s="1433">
        <v>2</v>
      </c>
      <c r="M1864" s="1433">
        <v>2</v>
      </c>
      <c r="N1864" s="1433">
        <v>3</v>
      </c>
      <c r="O1864" s="1433">
        <v>3</v>
      </c>
      <c r="P1864" s="1433">
        <v>2</v>
      </c>
      <c r="Q1864" s="1433">
        <v>2</v>
      </c>
      <c r="R1864" s="1433">
        <v>2</v>
      </c>
      <c r="S1864" s="1433">
        <v>1</v>
      </c>
      <c r="T1864" s="1433">
        <v>1</v>
      </c>
      <c r="U1864" s="1433">
        <v>1</v>
      </c>
      <c r="V1864" s="1438">
        <v>1</v>
      </c>
    </row>
    <row r="1865" spans="1:22" ht="15" x14ac:dyDescent="0.25">
      <c r="A1865" s="1298" t="s">
        <v>709</v>
      </c>
      <c r="B1865" s="1290" t="s">
        <v>970</v>
      </c>
      <c r="C1865" s="1290" t="s">
        <v>40</v>
      </c>
      <c r="D1865" s="1433">
        <v>0</v>
      </c>
      <c r="E1865" s="1433">
        <v>0</v>
      </c>
      <c r="F1865" s="1433">
        <v>0</v>
      </c>
      <c r="G1865" s="1433">
        <v>0</v>
      </c>
      <c r="H1865" s="1433">
        <v>0</v>
      </c>
      <c r="I1865" s="1433">
        <v>0</v>
      </c>
      <c r="J1865" s="1433">
        <v>0</v>
      </c>
      <c r="K1865" s="1433">
        <v>0</v>
      </c>
      <c r="L1865" s="1433">
        <v>1</v>
      </c>
      <c r="M1865" s="1433">
        <v>1</v>
      </c>
      <c r="N1865" s="1433">
        <v>1</v>
      </c>
      <c r="O1865" s="1433">
        <v>1</v>
      </c>
      <c r="P1865" s="1433">
        <v>1</v>
      </c>
      <c r="Q1865" s="1433">
        <v>1</v>
      </c>
      <c r="R1865" s="1433">
        <v>1</v>
      </c>
      <c r="S1865" s="1433">
        <v>0</v>
      </c>
      <c r="T1865" s="1433">
        <v>0</v>
      </c>
      <c r="U1865" s="1433">
        <v>0</v>
      </c>
      <c r="V1865" s="1438">
        <v>0</v>
      </c>
    </row>
    <row r="1866" spans="1:22" ht="15" x14ac:dyDescent="0.25">
      <c r="A1866" s="1298" t="s">
        <v>709</v>
      </c>
      <c r="B1866" s="1290" t="s">
        <v>970</v>
      </c>
      <c r="C1866" s="1290" t="s">
        <v>59</v>
      </c>
      <c r="D1866" s="1433">
        <v>0</v>
      </c>
      <c r="E1866" s="1433">
        <v>0</v>
      </c>
      <c r="F1866" s="1433">
        <v>0</v>
      </c>
      <c r="G1866" s="1433">
        <v>0</v>
      </c>
      <c r="H1866" s="1433">
        <v>0</v>
      </c>
      <c r="I1866" s="1433">
        <v>0</v>
      </c>
      <c r="J1866" s="1433">
        <v>0</v>
      </c>
      <c r="K1866" s="1433">
        <v>0</v>
      </c>
      <c r="L1866" s="1433">
        <v>34</v>
      </c>
      <c r="M1866" s="1433">
        <v>56</v>
      </c>
      <c r="N1866" s="1433">
        <v>74</v>
      </c>
      <c r="O1866" s="1433">
        <v>86</v>
      </c>
      <c r="P1866" s="1433">
        <v>92</v>
      </c>
      <c r="Q1866" s="1433">
        <v>91</v>
      </c>
      <c r="R1866" s="1433">
        <v>91</v>
      </c>
      <c r="S1866" s="1433">
        <v>102</v>
      </c>
      <c r="T1866" s="1433">
        <v>111</v>
      </c>
      <c r="U1866" s="1433">
        <v>130</v>
      </c>
      <c r="V1866" s="1438">
        <v>146</v>
      </c>
    </row>
    <row r="1867" spans="1:22" ht="15" x14ac:dyDescent="0.25">
      <c r="A1867" s="1298" t="s">
        <v>709</v>
      </c>
      <c r="B1867" s="1290" t="s">
        <v>970</v>
      </c>
      <c r="C1867" s="1290" t="s">
        <v>754</v>
      </c>
      <c r="D1867" s="1433">
        <v>0</v>
      </c>
      <c r="E1867" s="1433">
        <v>0</v>
      </c>
      <c r="F1867" s="1433">
        <v>0</v>
      </c>
      <c r="G1867" s="1433">
        <v>0</v>
      </c>
      <c r="H1867" s="1433">
        <v>0</v>
      </c>
      <c r="I1867" s="1433">
        <v>0</v>
      </c>
      <c r="J1867" s="1433">
        <v>0</v>
      </c>
      <c r="K1867" s="1433">
        <v>0</v>
      </c>
      <c r="L1867" s="1433">
        <v>34</v>
      </c>
      <c r="M1867" s="1433">
        <v>56</v>
      </c>
      <c r="N1867" s="1433">
        <v>74</v>
      </c>
      <c r="O1867" s="1433">
        <v>86</v>
      </c>
      <c r="P1867" s="1433">
        <v>71</v>
      </c>
      <c r="Q1867" s="1433">
        <v>46</v>
      </c>
      <c r="R1867" s="1433">
        <v>27</v>
      </c>
      <c r="S1867" s="1433">
        <v>29</v>
      </c>
      <c r="T1867" s="1433">
        <v>35</v>
      </c>
      <c r="U1867" s="1433">
        <v>54</v>
      </c>
      <c r="V1867" s="1438">
        <v>59</v>
      </c>
    </row>
    <row r="1868" spans="1:22" ht="15" x14ac:dyDescent="0.25">
      <c r="A1868" s="1298" t="s">
        <v>709</v>
      </c>
      <c r="B1868" s="1290" t="s">
        <v>971</v>
      </c>
      <c r="C1868" s="1290" t="s">
        <v>49</v>
      </c>
      <c r="D1868" s="1433">
        <v>0</v>
      </c>
      <c r="E1868" s="1433">
        <v>17</v>
      </c>
      <c r="F1868" s="1433">
        <v>28</v>
      </c>
      <c r="G1868" s="1433">
        <v>37</v>
      </c>
      <c r="H1868" s="1433">
        <v>40</v>
      </c>
      <c r="I1868" s="1433">
        <v>56</v>
      </c>
      <c r="J1868" s="1433">
        <v>74</v>
      </c>
      <c r="K1868" s="1433">
        <v>99</v>
      </c>
      <c r="L1868" s="1433">
        <v>116</v>
      </c>
      <c r="M1868" s="1433">
        <v>143</v>
      </c>
      <c r="N1868" s="1433">
        <v>169</v>
      </c>
      <c r="O1868" s="1433">
        <v>192</v>
      </c>
      <c r="P1868" s="1433">
        <v>223</v>
      </c>
      <c r="Q1868" s="1433">
        <v>232</v>
      </c>
      <c r="R1868" s="1433">
        <v>274</v>
      </c>
      <c r="S1868" s="1433">
        <v>289</v>
      </c>
      <c r="T1868" s="1433">
        <v>289</v>
      </c>
      <c r="U1868" s="1433">
        <v>290</v>
      </c>
      <c r="V1868" s="1438">
        <v>293</v>
      </c>
    </row>
    <row r="1869" spans="1:22" ht="15" x14ac:dyDescent="0.25">
      <c r="A1869" s="1298" t="s">
        <v>709</v>
      </c>
      <c r="B1869" s="1290" t="s">
        <v>971</v>
      </c>
      <c r="C1869" s="1290" t="s">
        <v>35</v>
      </c>
      <c r="D1869" s="1433">
        <v>95</v>
      </c>
      <c r="E1869" s="1433">
        <v>71</v>
      </c>
      <c r="F1869" s="1433">
        <v>71</v>
      </c>
      <c r="G1869" s="1433">
        <v>73</v>
      </c>
      <c r="H1869" s="1433">
        <v>84</v>
      </c>
      <c r="I1869" s="1433">
        <v>100</v>
      </c>
      <c r="J1869" s="1433">
        <v>109</v>
      </c>
      <c r="K1869" s="1433">
        <v>108</v>
      </c>
      <c r="L1869" s="1433">
        <v>120</v>
      </c>
      <c r="M1869" s="1433">
        <v>108</v>
      </c>
      <c r="N1869" s="1433">
        <v>106</v>
      </c>
      <c r="O1869" s="1433">
        <v>110</v>
      </c>
      <c r="P1869" s="1433">
        <v>87</v>
      </c>
      <c r="Q1869" s="1433">
        <v>71</v>
      </c>
      <c r="R1869" s="1433">
        <v>47</v>
      </c>
      <c r="S1869" s="1433">
        <v>40</v>
      </c>
      <c r="T1869" s="1433">
        <v>39</v>
      </c>
      <c r="U1869" s="1433">
        <v>26</v>
      </c>
      <c r="V1869" s="1438">
        <v>7</v>
      </c>
    </row>
    <row r="1870" spans="1:22" ht="15" x14ac:dyDescent="0.25">
      <c r="A1870" s="1298" t="s">
        <v>709</v>
      </c>
      <c r="B1870" s="1290" t="s">
        <v>971</v>
      </c>
      <c r="C1870" s="1290" t="s">
        <v>36</v>
      </c>
      <c r="D1870" s="1433">
        <v>0</v>
      </c>
      <c r="E1870" s="1433">
        <v>0</v>
      </c>
      <c r="F1870" s="1433">
        <v>0</v>
      </c>
      <c r="G1870" s="1433">
        <v>0</v>
      </c>
      <c r="H1870" s="1433">
        <v>2</v>
      </c>
      <c r="I1870" s="1433">
        <v>3</v>
      </c>
      <c r="J1870" s="1433">
        <v>3</v>
      </c>
      <c r="K1870" s="1433">
        <v>3</v>
      </c>
      <c r="L1870" s="1433">
        <v>3</v>
      </c>
      <c r="M1870" s="1433">
        <v>5</v>
      </c>
      <c r="N1870" s="1433">
        <v>5</v>
      </c>
      <c r="O1870" s="1433">
        <v>5</v>
      </c>
      <c r="P1870" s="1433">
        <v>6</v>
      </c>
      <c r="Q1870" s="1433">
        <v>6</v>
      </c>
      <c r="R1870" s="1433">
        <v>4</v>
      </c>
      <c r="S1870" s="1433">
        <v>1</v>
      </c>
      <c r="T1870" s="1433">
        <v>1</v>
      </c>
      <c r="U1870" s="1433">
        <v>0</v>
      </c>
      <c r="V1870" s="1438">
        <v>0</v>
      </c>
    </row>
    <row r="1871" spans="1:22" ht="15" x14ac:dyDescent="0.25">
      <c r="A1871" s="1298" t="s">
        <v>709</v>
      </c>
      <c r="B1871" s="1290" t="s">
        <v>971</v>
      </c>
      <c r="C1871" s="1290" t="s">
        <v>37</v>
      </c>
      <c r="D1871" s="1433">
        <v>23</v>
      </c>
      <c r="E1871" s="1433">
        <v>23</v>
      </c>
      <c r="F1871" s="1433">
        <v>23</v>
      </c>
      <c r="G1871" s="1433">
        <v>20</v>
      </c>
      <c r="H1871" s="1433">
        <v>20</v>
      </c>
      <c r="I1871" s="1433">
        <v>15</v>
      </c>
      <c r="J1871" s="1433">
        <v>15</v>
      </c>
      <c r="K1871" s="1433">
        <v>15</v>
      </c>
      <c r="L1871" s="1433">
        <v>15</v>
      </c>
      <c r="M1871" s="1433">
        <v>6</v>
      </c>
      <c r="N1871" s="1433">
        <v>5</v>
      </c>
      <c r="O1871" s="1433">
        <v>5</v>
      </c>
      <c r="P1871" s="1433">
        <v>3</v>
      </c>
      <c r="Q1871" s="1433">
        <v>3</v>
      </c>
      <c r="R1871" s="1433">
        <v>3</v>
      </c>
      <c r="S1871" s="1433">
        <v>2</v>
      </c>
      <c r="T1871" s="1433">
        <v>2</v>
      </c>
      <c r="U1871" s="1433">
        <v>2</v>
      </c>
      <c r="V1871" s="1438">
        <v>2</v>
      </c>
    </row>
    <row r="1872" spans="1:22" ht="15" x14ac:dyDescent="0.25">
      <c r="A1872" s="1298" t="s">
        <v>709</v>
      </c>
      <c r="B1872" s="1290" t="s">
        <v>971</v>
      </c>
      <c r="C1872" s="1290" t="s">
        <v>38</v>
      </c>
      <c r="D1872" s="1433">
        <v>4</v>
      </c>
      <c r="E1872" s="1433">
        <v>4</v>
      </c>
      <c r="F1872" s="1433">
        <v>4</v>
      </c>
      <c r="G1872" s="1433">
        <v>4</v>
      </c>
      <c r="H1872" s="1433">
        <v>4</v>
      </c>
      <c r="I1872" s="1433">
        <v>4</v>
      </c>
      <c r="J1872" s="1433">
        <v>4</v>
      </c>
      <c r="K1872" s="1433">
        <v>3</v>
      </c>
      <c r="L1872" s="1433">
        <v>3</v>
      </c>
      <c r="M1872" s="1433">
        <v>3</v>
      </c>
      <c r="N1872" s="1433">
        <v>3</v>
      </c>
      <c r="O1872" s="1433">
        <v>3</v>
      </c>
      <c r="P1872" s="1433">
        <v>2</v>
      </c>
      <c r="Q1872" s="1433">
        <v>2</v>
      </c>
      <c r="R1872" s="1433">
        <v>2</v>
      </c>
      <c r="S1872" s="1433">
        <v>2</v>
      </c>
      <c r="T1872" s="1433">
        <v>2</v>
      </c>
      <c r="U1872" s="1433">
        <v>2</v>
      </c>
      <c r="V1872" s="1438">
        <v>0</v>
      </c>
    </row>
    <row r="1873" spans="1:22" ht="15" x14ac:dyDescent="0.25">
      <c r="A1873" s="1298" t="s">
        <v>709</v>
      </c>
      <c r="B1873" s="1290" t="s">
        <v>971</v>
      </c>
      <c r="C1873" s="1290" t="s">
        <v>39</v>
      </c>
      <c r="D1873" s="1433">
        <v>0</v>
      </c>
      <c r="E1873" s="1433">
        <v>0</v>
      </c>
      <c r="F1873" s="1433">
        <v>0</v>
      </c>
      <c r="G1873" s="1433">
        <v>0</v>
      </c>
      <c r="H1873" s="1433">
        <v>0</v>
      </c>
      <c r="I1873" s="1433">
        <v>0</v>
      </c>
      <c r="J1873" s="1433">
        <v>0</v>
      </c>
      <c r="K1873" s="1433">
        <v>0</v>
      </c>
      <c r="L1873" s="1433">
        <v>0</v>
      </c>
      <c r="M1873" s="1433">
        <v>0</v>
      </c>
      <c r="N1873" s="1433">
        <v>0</v>
      </c>
      <c r="O1873" s="1433">
        <v>0</v>
      </c>
      <c r="P1873" s="1433">
        <v>0</v>
      </c>
      <c r="Q1873" s="1433">
        <v>0</v>
      </c>
      <c r="R1873" s="1433">
        <v>0</v>
      </c>
      <c r="S1873" s="1433">
        <v>0</v>
      </c>
      <c r="T1873" s="1433">
        <v>0</v>
      </c>
      <c r="U1873" s="1433">
        <v>0</v>
      </c>
      <c r="V1873" s="1438">
        <v>1</v>
      </c>
    </row>
    <row r="1874" spans="1:22" ht="15" x14ac:dyDescent="0.25">
      <c r="A1874" s="1298" t="s">
        <v>709</v>
      </c>
      <c r="B1874" s="1290" t="s">
        <v>971</v>
      </c>
      <c r="C1874" s="1290" t="s">
        <v>40</v>
      </c>
      <c r="D1874" s="1433">
        <v>1</v>
      </c>
      <c r="E1874" s="1433">
        <v>1</v>
      </c>
      <c r="F1874" s="1433">
        <v>1</v>
      </c>
      <c r="G1874" s="1433">
        <v>1</v>
      </c>
      <c r="H1874" s="1433">
        <v>1</v>
      </c>
      <c r="I1874" s="1433">
        <v>1</v>
      </c>
      <c r="J1874" s="1433">
        <v>1</v>
      </c>
      <c r="K1874" s="1433">
        <v>1</v>
      </c>
      <c r="L1874" s="1433">
        <v>1</v>
      </c>
      <c r="M1874" s="1433">
        <v>1</v>
      </c>
      <c r="N1874" s="1433">
        <v>1</v>
      </c>
      <c r="O1874" s="1433">
        <v>1</v>
      </c>
      <c r="P1874" s="1433">
        <v>1</v>
      </c>
      <c r="Q1874" s="1433">
        <v>1</v>
      </c>
      <c r="R1874" s="1433">
        <v>1</v>
      </c>
      <c r="S1874" s="1433">
        <v>1</v>
      </c>
      <c r="T1874" s="1433">
        <v>1</v>
      </c>
      <c r="U1874" s="1433">
        <v>1</v>
      </c>
      <c r="V1874" s="1438">
        <v>0</v>
      </c>
    </row>
    <row r="1875" spans="1:22" ht="15" x14ac:dyDescent="0.25">
      <c r="A1875" s="1298" t="s">
        <v>709</v>
      </c>
      <c r="B1875" s="1290" t="s">
        <v>971</v>
      </c>
      <c r="C1875" s="1290" t="s">
        <v>59</v>
      </c>
      <c r="D1875" s="1433">
        <v>123</v>
      </c>
      <c r="E1875" s="1433">
        <v>116</v>
      </c>
      <c r="F1875" s="1433">
        <v>127</v>
      </c>
      <c r="G1875" s="1433">
        <v>135</v>
      </c>
      <c r="H1875" s="1433">
        <v>151</v>
      </c>
      <c r="I1875" s="1433">
        <v>179</v>
      </c>
      <c r="J1875" s="1433">
        <v>206</v>
      </c>
      <c r="K1875" s="1433">
        <v>229</v>
      </c>
      <c r="L1875" s="1433">
        <v>258</v>
      </c>
      <c r="M1875" s="1433">
        <v>266</v>
      </c>
      <c r="N1875" s="1433">
        <v>289</v>
      </c>
      <c r="O1875" s="1433">
        <v>316</v>
      </c>
      <c r="P1875" s="1433">
        <v>322</v>
      </c>
      <c r="Q1875" s="1433">
        <v>315</v>
      </c>
      <c r="R1875" s="1433">
        <v>331</v>
      </c>
      <c r="S1875" s="1433">
        <v>335</v>
      </c>
      <c r="T1875" s="1433">
        <v>334</v>
      </c>
      <c r="U1875" s="1433">
        <v>321</v>
      </c>
      <c r="V1875" s="1438">
        <v>303</v>
      </c>
    </row>
    <row r="1876" spans="1:22" ht="15" x14ac:dyDescent="0.25">
      <c r="A1876" s="1298" t="s">
        <v>709</v>
      </c>
      <c r="B1876" s="1290" t="s">
        <v>971</v>
      </c>
      <c r="C1876" s="1290" t="s">
        <v>754</v>
      </c>
      <c r="D1876" s="1433">
        <v>123</v>
      </c>
      <c r="E1876" s="1433">
        <v>99</v>
      </c>
      <c r="F1876" s="1433">
        <v>99</v>
      </c>
      <c r="G1876" s="1433">
        <v>98</v>
      </c>
      <c r="H1876" s="1433">
        <v>111</v>
      </c>
      <c r="I1876" s="1433">
        <v>123</v>
      </c>
      <c r="J1876" s="1433">
        <v>132</v>
      </c>
      <c r="K1876" s="1433">
        <v>130</v>
      </c>
      <c r="L1876" s="1433">
        <v>142</v>
      </c>
      <c r="M1876" s="1433">
        <v>123</v>
      </c>
      <c r="N1876" s="1433">
        <v>120</v>
      </c>
      <c r="O1876" s="1433">
        <v>124</v>
      </c>
      <c r="P1876" s="1433">
        <v>99</v>
      </c>
      <c r="Q1876" s="1433">
        <v>83</v>
      </c>
      <c r="R1876" s="1433">
        <v>57</v>
      </c>
      <c r="S1876" s="1433">
        <v>46</v>
      </c>
      <c r="T1876" s="1433">
        <v>45</v>
      </c>
      <c r="U1876" s="1433">
        <v>31</v>
      </c>
      <c r="V1876" s="1438">
        <v>10</v>
      </c>
    </row>
    <row r="1877" spans="1:22" ht="15" x14ac:dyDescent="0.25">
      <c r="A1877" s="1298" t="s">
        <v>709</v>
      </c>
      <c r="B1877" s="1290" t="s">
        <v>972</v>
      </c>
      <c r="C1877" s="1290" t="s">
        <v>49</v>
      </c>
      <c r="D1877" s="1433">
        <v>0</v>
      </c>
      <c r="E1877" s="1433">
        <v>81</v>
      </c>
      <c r="F1877" s="1433">
        <v>1</v>
      </c>
      <c r="G1877" s="1433">
        <v>12</v>
      </c>
      <c r="H1877" s="1433">
        <v>24</v>
      </c>
      <c r="I1877" s="1433">
        <v>38</v>
      </c>
      <c r="J1877" s="1433">
        <v>53</v>
      </c>
      <c r="K1877" s="1433">
        <v>62</v>
      </c>
      <c r="L1877" s="1433">
        <v>69</v>
      </c>
      <c r="M1877" s="1433">
        <v>104</v>
      </c>
      <c r="N1877" s="1433">
        <v>118</v>
      </c>
      <c r="O1877" s="1433">
        <v>129</v>
      </c>
      <c r="P1877" s="1433">
        <v>143</v>
      </c>
      <c r="Q1877" s="1433">
        <v>167</v>
      </c>
      <c r="R1877" s="1433">
        <v>200</v>
      </c>
      <c r="S1877" s="1433">
        <v>223</v>
      </c>
      <c r="T1877" s="1433">
        <v>223</v>
      </c>
      <c r="U1877" s="1433">
        <v>218</v>
      </c>
      <c r="V1877" s="1438">
        <v>219</v>
      </c>
    </row>
    <row r="1878" spans="1:22" ht="15" x14ac:dyDescent="0.25">
      <c r="A1878" s="1298" t="s">
        <v>709</v>
      </c>
      <c r="B1878" s="1290" t="s">
        <v>972</v>
      </c>
      <c r="C1878" s="1290" t="s">
        <v>35</v>
      </c>
      <c r="D1878" s="1433">
        <v>225</v>
      </c>
      <c r="E1878" s="1433">
        <v>120</v>
      </c>
      <c r="F1878" s="1433">
        <v>83</v>
      </c>
      <c r="G1878" s="1433">
        <v>69</v>
      </c>
      <c r="H1878" s="1433">
        <v>59</v>
      </c>
      <c r="I1878" s="1433">
        <v>90</v>
      </c>
      <c r="J1878" s="1433">
        <v>94</v>
      </c>
      <c r="K1878" s="1433">
        <v>86</v>
      </c>
      <c r="L1878" s="1433">
        <v>96</v>
      </c>
      <c r="M1878" s="1433">
        <v>77</v>
      </c>
      <c r="N1878" s="1433">
        <v>72</v>
      </c>
      <c r="O1878" s="1433">
        <v>111</v>
      </c>
      <c r="P1878" s="1433">
        <v>108</v>
      </c>
      <c r="Q1878" s="1433">
        <v>89</v>
      </c>
      <c r="R1878" s="1433">
        <v>68</v>
      </c>
      <c r="S1878" s="1433">
        <v>44</v>
      </c>
      <c r="T1878" s="1433">
        <v>44</v>
      </c>
      <c r="U1878" s="1433">
        <v>65</v>
      </c>
      <c r="V1878" s="1438">
        <v>68</v>
      </c>
    </row>
    <row r="1879" spans="1:22" ht="15" x14ac:dyDescent="0.25">
      <c r="A1879" s="1298" t="s">
        <v>709</v>
      </c>
      <c r="B1879" s="1290" t="s">
        <v>972</v>
      </c>
      <c r="C1879" s="1290" t="s">
        <v>36</v>
      </c>
      <c r="D1879" s="1433">
        <v>7</v>
      </c>
      <c r="E1879" s="1433">
        <v>4</v>
      </c>
      <c r="F1879" s="1433">
        <v>1</v>
      </c>
      <c r="G1879" s="1433">
        <v>3</v>
      </c>
      <c r="H1879" s="1433">
        <v>6</v>
      </c>
      <c r="I1879" s="1433">
        <v>6</v>
      </c>
      <c r="J1879" s="1433">
        <v>9</v>
      </c>
      <c r="K1879" s="1433">
        <v>12</v>
      </c>
      <c r="L1879" s="1433">
        <v>12</v>
      </c>
      <c r="M1879" s="1433">
        <v>12</v>
      </c>
      <c r="N1879" s="1433">
        <v>12</v>
      </c>
      <c r="O1879" s="1433">
        <v>7</v>
      </c>
      <c r="P1879" s="1433">
        <v>5</v>
      </c>
      <c r="Q1879" s="1433">
        <v>4</v>
      </c>
      <c r="R1879" s="1433">
        <v>4</v>
      </c>
      <c r="S1879" s="1433">
        <v>4</v>
      </c>
      <c r="T1879" s="1433">
        <v>3</v>
      </c>
      <c r="U1879" s="1433">
        <v>5</v>
      </c>
      <c r="V1879" s="1438">
        <v>5</v>
      </c>
    </row>
    <row r="1880" spans="1:22" ht="15" x14ac:dyDescent="0.25">
      <c r="A1880" s="1298" t="s">
        <v>709</v>
      </c>
      <c r="B1880" s="1290" t="s">
        <v>972</v>
      </c>
      <c r="C1880" s="1290" t="s">
        <v>37</v>
      </c>
      <c r="D1880" s="1433">
        <v>19</v>
      </c>
      <c r="E1880" s="1433">
        <v>20</v>
      </c>
      <c r="F1880" s="1433">
        <v>9</v>
      </c>
      <c r="G1880" s="1433">
        <v>11</v>
      </c>
      <c r="H1880" s="1433">
        <v>12</v>
      </c>
      <c r="I1880" s="1433">
        <v>12</v>
      </c>
      <c r="J1880" s="1433">
        <v>12</v>
      </c>
      <c r="K1880" s="1433">
        <v>12</v>
      </c>
      <c r="L1880" s="1433">
        <v>10</v>
      </c>
      <c r="M1880" s="1433">
        <v>7</v>
      </c>
      <c r="N1880" s="1433">
        <v>12</v>
      </c>
      <c r="O1880" s="1433">
        <v>11</v>
      </c>
      <c r="P1880" s="1433">
        <v>11</v>
      </c>
      <c r="Q1880" s="1433">
        <v>7</v>
      </c>
      <c r="R1880" s="1433">
        <v>8</v>
      </c>
      <c r="S1880" s="1433">
        <v>7</v>
      </c>
      <c r="T1880" s="1433">
        <v>7</v>
      </c>
      <c r="U1880" s="1433">
        <v>9</v>
      </c>
      <c r="V1880" s="1438">
        <v>9</v>
      </c>
    </row>
    <row r="1881" spans="1:22" ht="15" x14ac:dyDescent="0.25">
      <c r="A1881" s="1298" t="s">
        <v>709</v>
      </c>
      <c r="B1881" s="1290" t="s">
        <v>972</v>
      </c>
      <c r="C1881" s="1290" t="s">
        <v>38</v>
      </c>
      <c r="D1881" s="1433">
        <v>8</v>
      </c>
      <c r="E1881" s="1433">
        <v>8</v>
      </c>
      <c r="F1881" s="1433">
        <v>2</v>
      </c>
      <c r="G1881" s="1433">
        <v>2</v>
      </c>
      <c r="H1881" s="1433">
        <v>2</v>
      </c>
      <c r="I1881" s="1433">
        <v>2</v>
      </c>
      <c r="J1881" s="1433">
        <v>3</v>
      </c>
      <c r="K1881" s="1433">
        <v>3</v>
      </c>
      <c r="L1881" s="1433">
        <v>3</v>
      </c>
      <c r="M1881" s="1433">
        <v>3</v>
      </c>
      <c r="N1881" s="1433">
        <v>3</v>
      </c>
      <c r="O1881" s="1433">
        <v>3</v>
      </c>
      <c r="P1881" s="1433">
        <v>3</v>
      </c>
      <c r="Q1881" s="1433">
        <v>2</v>
      </c>
      <c r="R1881" s="1433">
        <v>2</v>
      </c>
      <c r="S1881" s="1433">
        <v>2</v>
      </c>
      <c r="T1881" s="1433">
        <v>2</v>
      </c>
      <c r="U1881" s="1433">
        <v>3</v>
      </c>
      <c r="V1881" s="1438">
        <v>1</v>
      </c>
    </row>
    <row r="1882" spans="1:22" ht="15" x14ac:dyDescent="0.25">
      <c r="A1882" s="1298" t="s">
        <v>709</v>
      </c>
      <c r="B1882" s="1290" t="s">
        <v>972</v>
      </c>
      <c r="C1882" s="1290" t="s">
        <v>39</v>
      </c>
      <c r="D1882" s="1433">
        <v>4</v>
      </c>
      <c r="E1882" s="1433">
        <v>4</v>
      </c>
      <c r="F1882" s="1433">
        <v>3</v>
      </c>
      <c r="G1882" s="1433">
        <v>3</v>
      </c>
      <c r="H1882" s="1433">
        <v>3</v>
      </c>
      <c r="I1882" s="1433">
        <v>3</v>
      </c>
      <c r="J1882" s="1433">
        <v>3</v>
      </c>
      <c r="K1882" s="1433">
        <v>3</v>
      </c>
      <c r="L1882" s="1433">
        <v>3</v>
      </c>
      <c r="M1882" s="1433">
        <v>3</v>
      </c>
      <c r="N1882" s="1433">
        <v>3</v>
      </c>
      <c r="O1882" s="1433">
        <v>3</v>
      </c>
      <c r="P1882" s="1433">
        <v>2</v>
      </c>
      <c r="Q1882" s="1433">
        <v>1</v>
      </c>
      <c r="R1882" s="1433">
        <v>1</v>
      </c>
      <c r="S1882" s="1433">
        <v>1</v>
      </c>
      <c r="T1882" s="1433">
        <v>1</v>
      </c>
      <c r="U1882" s="1433">
        <v>2</v>
      </c>
      <c r="V1882" s="1438">
        <v>2</v>
      </c>
    </row>
    <row r="1883" spans="1:22" ht="15" x14ac:dyDescent="0.25">
      <c r="A1883" s="1298" t="s">
        <v>709</v>
      </c>
      <c r="B1883" s="1290" t="s">
        <v>972</v>
      </c>
      <c r="C1883" s="1290" t="s">
        <v>40</v>
      </c>
      <c r="D1883" s="1433">
        <v>2</v>
      </c>
      <c r="E1883" s="1433">
        <v>2</v>
      </c>
      <c r="F1883" s="1433">
        <v>1</v>
      </c>
      <c r="G1883" s="1433">
        <v>1</v>
      </c>
      <c r="H1883" s="1433">
        <v>2</v>
      </c>
      <c r="I1883" s="1433">
        <v>2</v>
      </c>
      <c r="J1883" s="1433">
        <v>1</v>
      </c>
      <c r="K1883" s="1433">
        <v>1</v>
      </c>
      <c r="L1883" s="1433">
        <v>1</v>
      </c>
      <c r="M1883" s="1433">
        <v>1</v>
      </c>
      <c r="N1883" s="1433">
        <v>1</v>
      </c>
      <c r="O1883" s="1433">
        <v>1</v>
      </c>
      <c r="P1883" s="1433">
        <v>1</v>
      </c>
      <c r="Q1883" s="1433">
        <v>1</v>
      </c>
      <c r="R1883" s="1433">
        <v>1</v>
      </c>
      <c r="S1883" s="1433">
        <v>1</v>
      </c>
      <c r="T1883" s="1433">
        <v>1</v>
      </c>
      <c r="U1883" s="1433">
        <v>1</v>
      </c>
      <c r="V1883" s="1438">
        <v>1</v>
      </c>
    </row>
    <row r="1884" spans="1:22" ht="15" x14ac:dyDescent="0.25">
      <c r="A1884" s="1298" t="s">
        <v>709</v>
      </c>
      <c r="B1884" s="1290" t="s">
        <v>972</v>
      </c>
      <c r="C1884" s="1290" t="s">
        <v>59</v>
      </c>
      <c r="D1884" s="1433">
        <v>265</v>
      </c>
      <c r="E1884" s="1433">
        <v>239</v>
      </c>
      <c r="F1884" s="1433">
        <v>100</v>
      </c>
      <c r="G1884" s="1433">
        <v>101</v>
      </c>
      <c r="H1884" s="1433">
        <v>108</v>
      </c>
      <c r="I1884" s="1433">
        <v>153</v>
      </c>
      <c r="J1884" s="1433">
        <v>175</v>
      </c>
      <c r="K1884" s="1433">
        <v>179</v>
      </c>
      <c r="L1884" s="1433">
        <v>194</v>
      </c>
      <c r="M1884" s="1433">
        <v>207</v>
      </c>
      <c r="N1884" s="1433">
        <v>221</v>
      </c>
      <c r="O1884" s="1433">
        <v>265</v>
      </c>
      <c r="P1884" s="1433">
        <v>273</v>
      </c>
      <c r="Q1884" s="1433">
        <v>271</v>
      </c>
      <c r="R1884" s="1433">
        <v>284</v>
      </c>
      <c r="S1884" s="1433">
        <v>282</v>
      </c>
      <c r="T1884" s="1433">
        <v>281</v>
      </c>
      <c r="U1884" s="1433">
        <v>303</v>
      </c>
      <c r="V1884" s="1438">
        <v>305</v>
      </c>
    </row>
    <row r="1885" spans="1:22" ht="15" x14ac:dyDescent="0.25">
      <c r="A1885" s="1298" t="s">
        <v>709</v>
      </c>
      <c r="B1885" s="1290" t="s">
        <v>972</v>
      </c>
      <c r="C1885" s="1290" t="s">
        <v>754</v>
      </c>
      <c r="D1885" s="1433">
        <v>265</v>
      </c>
      <c r="E1885" s="1433">
        <v>158</v>
      </c>
      <c r="F1885" s="1433">
        <v>99</v>
      </c>
      <c r="G1885" s="1433">
        <v>89</v>
      </c>
      <c r="H1885" s="1433">
        <v>84</v>
      </c>
      <c r="I1885" s="1433">
        <v>115</v>
      </c>
      <c r="J1885" s="1433">
        <v>122</v>
      </c>
      <c r="K1885" s="1433">
        <v>117</v>
      </c>
      <c r="L1885" s="1433">
        <v>125</v>
      </c>
      <c r="M1885" s="1433">
        <v>103</v>
      </c>
      <c r="N1885" s="1433">
        <v>103</v>
      </c>
      <c r="O1885" s="1433">
        <v>136</v>
      </c>
      <c r="P1885" s="1433">
        <v>130</v>
      </c>
      <c r="Q1885" s="1433">
        <v>104</v>
      </c>
      <c r="R1885" s="1433">
        <v>84</v>
      </c>
      <c r="S1885" s="1433">
        <v>59</v>
      </c>
      <c r="T1885" s="1433">
        <v>58</v>
      </c>
      <c r="U1885" s="1433">
        <v>85</v>
      </c>
      <c r="V1885" s="1438">
        <v>86</v>
      </c>
    </row>
    <row r="1886" spans="1:22" ht="15" x14ac:dyDescent="0.25">
      <c r="A1886" s="1298" t="s">
        <v>709</v>
      </c>
      <c r="B1886" s="1290" t="s">
        <v>973</v>
      </c>
      <c r="C1886" s="1290" t="s">
        <v>49</v>
      </c>
      <c r="D1886" s="1433">
        <v>0</v>
      </c>
      <c r="E1886" s="1433">
        <v>52</v>
      </c>
      <c r="F1886" s="1433">
        <v>49</v>
      </c>
      <c r="G1886" s="1433">
        <v>63</v>
      </c>
      <c r="H1886" s="1433">
        <v>86</v>
      </c>
      <c r="I1886" s="1433">
        <v>94</v>
      </c>
      <c r="J1886" s="1433">
        <v>114</v>
      </c>
      <c r="K1886" s="1433">
        <v>145</v>
      </c>
      <c r="L1886" s="1433">
        <v>141</v>
      </c>
      <c r="M1886" s="1433">
        <v>361</v>
      </c>
      <c r="N1886" s="1433">
        <v>398</v>
      </c>
      <c r="O1886" s="1433">
        <v>436</v>
      </c>
      <c r="P1886" s="1433">
        <v>455</v>
      </c>
      <c r="Q1886" s="1433">
        <v>440</v>
      </c>
      <c r="R1886" s="1433">
        <v>500</v>
      </c>
      <c r="S1886" s="1433">
        <v>556</v>
      </c>
      <c r="T1886" s="1433">
        <v>539</v>
      </c>
      <c r="U1886" s="1433">
        <v>536</v>
      </c>
      <c r="V1886" s="1438">
        <v>539</v>
      </c>
    </row>
    <row r="1887" spans="1:22" ht="15" x14ac:dyDescent="0.25">
      <c r="A1887" s="1298" t="s">
        <v>709</v>
      </c>
      <c r="B1887" s="1290" t="s">
        <v>973</v>
      </c>
      <c r="C1887" s="1290" t="s">
        <v>35</v>
      </c>
      <c r="D1887" s="1433">
        <v>124</v>
      </c>
      <c r="E1887" s="1433">
        <v>65</v>
      </c>
      <c r="F1887" s="1433">
        <v>92</v>
      </c>
      <c r="G1887" s="1433">
        <v>102</v>
      </c>
      <c r="H1887" s="1433">
        <v>87</v>
      </c>
      <c r="I1887" s="1433">
        <v>106</v>
      </c>
      <c r="J1887" s="1433">
        <v>106</v>
      </c>
      <c r="K1887" s="1433">
        <v>100</v>
      </c>
      <c r="L1887" s="1433">
        <v>104</v>
      </c>
      <c r="M1887" s="1433">
        <v>165</v>
      </c>
      <c r="N1887" s="1433">
        <v>168</v>
      </c>
      <c r="O1887" s="1433">
        <v>186</v>
      </c>
      <c r="P1887" s="1433">
        <v>184</v>
      </c>
      <c r="Q1887" s="1433">
        <v>152</v>
      </c>
      <c r="R1887" s="1433">
        <v>126</v>
      </c>
      <c r="S1887" s="1433">
        <v>84</v>
      </c>
      <c r="T1887" s="1433">
        <v>101</v>
      </c>
      <c r="U1887" s="1433">
        <v>131</v>
      </c>
      <c r="V1887" s="1438">
        <v>155</v>
      </c>
    </row>
    <row r="1888" spans="1:22" ht="15" x14ac:dyDescent="0.25">
      <c r="A1888" s="1298" t="s">
        <v>709</v>
      </c>
      <c r="B1888" s="1290" t="s">
        <v>973</v>
      </c>
      <c r="C1888" s="1290" t="s">
        <v>36</v>
      </c>
      <c r="D1888" s="1433">
        <v>14</v>
      </c>
      <c r="E1888" s="1433">
        <v>15</v>
      </c>
      <c r="F1888" s="1433">
        <v>14</v>
      </c>
      <c r="G1888" s="1433">
        <v>16</v>
      </c>
      <c r="H1888" s="1433">
        <v>17</v>
      </c>
      <c r="I1888" s="1433">
        <v>18</v>
      </c>
      <c r="J1888" s="1433">
        <v>16</v>
      </c>
      <c r="K1888" s="1433">
        <v>15</v>
      </c>
      <c r="L1888" s="1433">
        <v>9</v>
      </c>
      <c r="M1888" s="1433">
        <v>15</v>
      </c>
      <c r="N1888" s="1433">
        <v>15</v>
      </c>
      <c r="O1888" s="1433">
        <v>14</v>
      </c>
      <c r="P1888" s="1433">
        <v>11</v>
      </c>
      <c r="Q1888" s="1433">
        <v>11</v>
      </c>
      <c r="R1888" s="1433">
        <v>11</v>
      </c>
      <c r="S1888" s="1433">
        <v>10</v>
      </c>
      <c r="T1888" s="1433">
        <v>11</v>
      </c>
      <c r="U1888" s="1433">
        <v>12</v>
      </c>
      <c r="V1888" s="1438">
        <v>14</v>
      </c>
    </row>
    <row r="1889" spans="1:22" ht="15" x14ac:dyDescent="0.25">
      <c r="A1889" s="1298" t="s">
        <v>709</v>
      </c>
      <c r="B1889" s="1290" t="s">
        <v>973</v>
      </c>
      <c r="C1889" s="1290" t="s">
        <v>37</v>
      </c>
      <c r="D1889" s="1433">
        <v>13</v>
      </c>
      <c r="E1889" s="1433">
        <v>12</v>
      </c>
      <c r="F1889" s="1433">
        <v>13</v>
      </c>
      <c r="G1889" s="1433">
        <v>12</v>
      </c>
      <c r="H1889" s="1433">
        <v>14</v>
      </c>
      <c r="I1889" s="1433">
        <v>15</v>
      </c>
      <c r="J1889" s="1433">
        <v>13</v>
      </c>
      <c r="K1889" s="1433">
        <v>13</v>
      </c>
      <c r="L1889" s="1433">
        <v>13</v>
      </c>
      <c r="M1889" s="1433">
        <v>18</v>
      </c>
      <c r="N1889" s="1433">
        <v>20</v>
      </c>
      <c r="O1889" s="1433">
        <v>23</v>
      </c>
      <c r="P1889" s="1433">
        <v>18</v>
      </c>
      <c r="Q1889" s="1433">
        <v>19</v>
      </c>
      <c r="R1889" s="1433">
        <v>23</v>
      </c>
      <c r="S1889" s="1433">
        <v>16</v>
      </c>
      <c r="T1889" s="1433">
        <v>18</v>
      </c>
      <c r="U1889" s="1433">
        <v>16</v>
      </c>
      <c r="V1889" s="1438">
        <v>19</v>
      </c>
    </row>
    <row r="1890" spans="1:22" ht="15" x14ac:dyDescent="0.25">
      <c r="A1890" s="1298" t="s">
        <v>709</v>
      </c>
      <c r="B1890" s="1290" t="s">
        <v>973</v>
      </c>
      <c r="C1890" s="1290" t="s">
        <v>38</v>
      </c>
      <c r="D1890" s="1433">
        <v>10</v>
      </c>
      <c r="E1890" s="1433">
        <v>9</v>
      </c>
      <c r="F1890" s="1433">
        <v>8</v>
      </c>
      <c r="G1890" s="1433">
        <v>9</v>
      </c>
      <c r="H1890" s="1433">
        <v>9</v>
      </c>
      <c r="I1890" s="1433">
        <v>9</v>
      </c>
      <c r="J1890" s="1433">
        <v>6</v>
      </c>
      <c r="K1890" s="1433">
        <v>6</v>
      </c>
      <c r="L1890" s="1433">
        <v>6</v>
      </c>
      <c r="M1890" s="1433">
        <v>11</v>
      </c>
      <c r="N1890" s="1433">
        <v>11</v>
      </c>
      <c r="O1890" s="1433">
        <v>10</v>
      </c>
      <c r="P1890" s="1433">
        <v>7</v>
      </c>
      <c r="Q1890" s="1433">
        <v>7</v>
      </c>
      <c r="R1890" s="1433">
        <v>7</v>
      </c>
      <c r="S1890" s="1433">
        <v>9</v>
      </c>
      <c r="T1890" s="1433">
        <v>9</v>
      </c>
      <c r="U1890" s="1433">
        <v>6</v>
      </c>
      <c r="V1890" s="1438">
        <v>10</v>
      </c>
    </row>
    <row r="1891" spans="1:22" ht="15" x14ac:dyDescent="0.25">
      <c r="A1891" s="1298" t="s">
        <v>709</v>
      </c>
      <c r="B1891" s="1290" t="s">
        <v>973</v>
      </c>
      <c r="C1891" s="1290" t="s">
        <v>39</v>
      </c>
      <c r="D1891" s="1433">
        <v>3</v>
      </c>
      <c r="E1891" s="1433">
        <v>2</v>
      </c>
      <c r="F1891" s="1433">
        <v>1</v>
      </c>
      <c r="G1891" s="1433">
        <v>2</v>
      </c>
      <c r="H1891" s="1433">
        <v>2</v>
      </c>
      <c r="I1891" s="1433">
        <v>2</v>
      </c>
      <c r="J1891" s="1433">
        <v>3</v>
      </c>
      <c r="K1891" s="1433">
        <v>3</v>
      </c>
      <c r="L1891" s="1433">
        <v>3</v>
      </c>
      <c r="M1891" s="1433">
        <v>4</v>
      </c>
      <c r="N1891" s="1433">
        <v>4</v>
      </c>
      <c r="O1891" s="1433">
        <v>4</v>
      </c>
      <c r="P1891" s="1433">
        <v>4</v>
      </c>
      <c r="Q1891" s="1433">
        <v>4</v>
      </c>
      <c r="R1891" s="1433">
        <v>4</v>
      </c>
      <c r="S1891" s="1433">
        <v>4</v>
      </c>
      <c r="T1891" s="1433">
        <v>5</v>
      </c>
      <c r="U1891" s="1433">
        <v>5</v>
      </c>
      <c r="V1891" s="1438">
        <v>7</v>
      </c>
    </row>
    <row r="1892" spans="1:22" ht="15" x14ac:dyDescent="0.25">
      <c r="A1892" s="1298" t="s">
        <v>709</v>
      </c>
      <c r="B1892" s="1290" t="s">
        <v>973</v>
      </c>
      <c r="C1892" s="1290" t="s">
        <v>40</v>
      </c>
      <c r="D1892" s="1433">
        <v>2</v>
      </c>
      <c r="E1892" s="1433">
        <v>2</v>
      </c>
      <c r="F1892" s="1433">
        <v>2</v>
      </c>
      <c r="G1892" s="1433">
        <v>2</v>
      </c>
      <c r="H1892" s="1433">
        <v>2</v>
      </c>
      <c r="I1892" s="1433">
        <v>2</v>
      </c>
      <c r="J1892" s="1433">
        <v>1</v>
      </c>
      <c r="K1892" s="1433">
        <v>1</v>
      </c>
      <c r="L1892" s="1433">
        <v>1</v>
      </c>
      <c r="M1892" s="1433">
        <v>2</v>
      </c>
      <c r="N1892" s="1433">
        <v>2</v>
      </c>
      <c r="O1892" s="1433">
        <v>2</v>
      </c>
      <c r="P1892" s="1433">
        <v>2</v>
      </c>
      <c r="Q1892" s="1433">
        <v>2</v>
      </c>
      <c r="R1892" s="1433">
        <v>2</v>
      </c>
      <c r="S1892" s="1433">
        <v>2</v>
      </c>
      <c r="T1892" s="1433">
        <v>2</v>
      </c>
      <c r="U1892" s="1433">
        <v>3</v>
      </c>
      <c r="V1892" s="1438">
        <v>3</v>
      </c>
    </row>
    <row r="1893" spans="1:22" ht="15" x14ac:dyDescent="0.25">
      <c r="A1893" s="1298" t="s">
        <v>709</v>
      </c>
      <c r="B1893" s="1290" t="s">
        <v>973</v>
      </c>
      <c r="C1893" s="1290" t="s">
        <v>59</v>
      </c>
      <c r="D1893" s="1433">
        <v>166</v>
      </c>
      <c r="E1893" s="1433">
        <v>157</v>
      </c>
      <c r="F1893" s="1433">
        <v>179</v>
      </c>
      <c r="G1893" s="1433">
        <v>206</v>
      </c>
      <c r="H1893" s="1433">
        <v>217</v>
      </c>
      <c r="I1893" s="1433">
        <v>246</v>
      </c>
      <c r="J1893" s="1433">
        <v>259</v>
      </c>
      <c r="K1893" s="1433">
        <v>283</v>
      </c>
      <c r="L1893" s="1433">
        <v>277</v>
      </c>
      <c r="M1893" s="1433">
        <v>576</v>
      </c>
      <c r="N1893" s="1433">
        <v>618</v>
      </c>
      <c r="O1893" s="1433">
        <v>675</v>
      </c>
      <c r="P1893" s="1433">
        <v>681</v>
      </c>
      <c r="Q1893" s="1433">
        <v>635</v>
      </c>
      <c r="R1893" s="1433">
        <v>673</v>
      </c>
      <c r="S1893" s="1433">
        <v>681</v>
      </c>
      <c r="T1893" s="1433">
        <v>685</v>
      </c>
      <c r="U1893" s="1433">
        <v>709</v>
      </c>
      <c r="V1893" s="1438">
        <v>747</v>
      </c>
    </row>
    <row r="1894" spans="1:22" ht="15" x14ac:dyDescent="0.25">
      <c r="A1894" s="1298" t="s">
        <v>709</v>
      </c>
      <c r="B1894" s="1290" t="s">
        <v>973</v>
      </c>
      <c r="C1894" s="1290" t="s">
        <v>754</v>
      </c>
      <c r="D1894" s="1433">
        <v>166</v>
      </c>
      <c r="E1894" s="1433">
        <v>105</v>
      </c>
      <c r="F1894" s="1433">
        <v>130</v>
      </c>
      <c r="G1894" s="1433">
        <v>143</v>
      </c>
      <c r="H1894" s="1433">
        <v>131</v>
      </c>
      <c r="I1894" s="1433">
        <v>152</v>
      </c>
      <c r="J1894" s="1433">
        <v>145</v>
      </c>
      <c r="K1894" s="1433">
        <v>138</v>
      </c>
      <c r="L1894" s="1433">
        <v>136</v>
      </c>
      <c r="M1894" s="1433">
        <v>215</v>
      </c>
      <c r="N1894" s="1433">
        <v>220</v>
      </c>
      <c r="O1894" s="1433">
        <v>239</v>
      </c>
      <c r="P1894" s="1433">
        <v>226</v>
      </c>
      <c r="Q1894" s="1433">
        <v>195</v>
      </c>
      <c r="R1894" s="1433">
        <v>173</v>
      </c>
      <c r="S1894" s="1433">
        <v>125</v>
      </c>
      <c r="T1894" s="1433">
        <v>146</v>
      </c>
      <c r="U1894" s="1433">
        <v>173</v>
      </c>
      <c r="V1894" s="1438">
        <v>208</v>
      </c>
    </row>
    <row r="1895" spans="1:22" ht="15" x14ac:dyDescent="0.25">
      <c r="A1895" s="1298" t="s">
        <v>709</v>
      </c>
      <c r="B1895" s="1290" t="s">
        <v>974</v>
      </c>
      <c r="C1895" s="1290" t="s">
        <v>49</v>
      </c>
      <c r="D1895" s="1433">
        <v>0</v>
      </c>
      <c r="E1895" s="1433">
        <v>42</v>
      </c>
      <c r="F1895" s="1433">
        <v>48</v>
      </c>
      <c r="G1895" s="1433">
        <v>75</v>
      </c>
      <c r="H1895" s="1433">
        <v>66</v>
      </c>
      <c r="I1895" s="1433">
        <v>102</v>
      </c>
      <c r="J1895" s="1433">
        <v>134</v>
      </c>
      <c r="K1895" s="1433">
        <v>171</v>
      </c>
      <c r="L1895" s="1433">
        <v>191</v>
      </c>
      <c r="M1895" s="1433">
        <v>248</v>
      </c>
      <c r="N1895" s="1433">
        <v>291</v>
      </c>
      <c r="O1895" s="1433">
        <v>328</v>
      </c>
      <c r="P1895" s="1433">
        <v>376</v>
      </c>
      <c r="Q1895" s="1433">
        <v>396</v>
      </c>
      <c r="R1895" s="1433">
        <v>474</v>
      </c>
      <c r="S1895" s="1433">
        <v>527</v>
      </c>
      <c r="T1895" s="1433">
        <v>514</v>
      </c>
      <c r="U1895" s="1433">
        <v>497</v>
      </c>
      <c r="V1895" s="1438">
        <v>499</v>
      </c>
    </row>
    <row r="1896" spans="1:22" ht="15" x14ac:dyDescent="0.25">
      <c r="A1896" s="1298" t="s">
        <v>709</v>
      </c>
      <c r="B1896" s="1290" t="s">
        <v>974</v>
      </c>
      <c r="C1896" s="1290" t="s">
        <v>35</v>
      </c>
      <c r="D1896" s="1433">
        <v>182</v>
      </c>
      <c r="E1896" s="1433">
        <v>157</v>
      </c>
      <c r="F1896" s="1433">
        <v>184</v>
      </c>
      <c r="G1896" s="1433">
        <v>179</v>
      </c>
      <c r="H1896" s="1433">
        <v>139</v>
      </c>
      <c r="I1896" s="1433">
        <v>171</v>
      </c>
      <c r="J1896" s="1433">
        <v>182</v>
      </c>
      <c r="K1896" s="1433">
        <v>180</v>
      </c>
      <c r="L1896" s="1433">
        <v>208</v>
      </c>
      <c r="M1896" s="1433">
        <v>176</v>
      </c>
      <c r="N1896" s="1433">
        <v>177</v>
      </c>
      <c r="O1896" s="1433">
        <v>209</v>
      </c>
      <c r="P1896" s="1433">
        <v>191</v>
      </c>
      <c r="Q1896" s="1433">
        <v>161</v>
      </c>
      <c r="R1896" s="1433">
        <v>93</v>
      </c>
      <c r="S1896" s="1433">
        <v>46</v>
      </c>
      <c r="T1896" s="1433">
        <v>70</v>
      </c>
      <c r="U1896" s="1433">
        <v>77</v>
      </c>
      <c r="V1896" s="1438">
        <v>75</v>
      </c>
    </row>
    <row r="1897" spans="1:22" ht="15" x14ac:dyDescent="0.25">
      <c r="A1897" s="1298" t="s">
        <v>709</v>
      </c>
      <c r="B1897" s="1290" t="s">
        <v>974</v>
      </c>
      <c r="C1897" s="1290" t="s">
        <v>36</v>
      </c>
      <c r="D1897" s="1433">
        <v>11</v>
      </c>
      <c r="E1897" s="1433">
        <v>10</v>
      </c>
      <c r="F1897" s="1433">
        <v>11</v>
      </c>
      <c r="G1897" s="1433">
        <v>17</v>
      </c>
      <c r="H1897" s="1433">
        <v>13</v>
      </c>
      <c r="I1897" s="1433">
        <v>15</v>
      </c>
      <c r="J1897" s="1433">
        <v>13</v>
      </c>
      <c r="K1897" s="1433">
        <v>11</v>
      </c>
      <c r="L1897" s="1433">
        <v>11</v>
      </c>
      <c r="M1897" s="1433">
        <v>12</v>
      </c>
      <c r="N1897" s="1433">
        <v>9</v>
      </c>
      <c r="O1897" s="1433">
        <v>10</v>
      </c>
      <c r="P1897" s="1433">
        <v>8</v>
      </c>
      <c r="Q1897" s="1433">
        <v>8</v>
      </c>
      <c r="R1897" s="1433">
        <v>6</v>
      </c>
      <c r="S1897" s="1433">
        <v>11</v>
      </c>
      <c r="T1897" s="1433">
        <v>15</v>
      </c>
      <c r="U1897" s="1433">
        <v>18</v>
      </c>
      <c r="V1897" s="1438">
        <v>9</v>
      </c>
    </row>
    <row r="1898" spans="1:22" ht="15" x14ac:dyDescent="0.25">
      <c r="A1898" s="1298" t="s">
        <v>709</v>
      </c>
      <c r="B1898" s="1290" t="s">
        <v>974</v>
      </c>
      <c r="C1898" s="1290" t="s">
        <v>37</v>
      </c>
      <c r="D1898" s="1433">
        <v>19</v>
      </c>
      <c r="E1898" s="1433">
        <v>21</v>
      </c>
      <c r="F1898" s="1433">
        <v>16</v>
      </c>
      <c r="G1898" s="1433">
        <v>16</v>
      </c>
      <c r="H1898" s="1433">
        <v>13</v>
      </c>
      <c r="I1898" s="1433">
        <v>17</v>
      </c>
      <c r="J1898" s="1433">
        <v>14</v>
      </c>
      <c r="K1898" s="1433">
        <v>13</v>
      </c>
      <c r="L1898" s="1433">
        <v>13</v>
      </c>
      <c r="M1898" s="1433">
        <v>13</v>
      </c>
      <c r="N1898" s="1433">
        <v>13</v>
      </c>
      <c r="O1898" s="1433">
        <v>14</v>
      </c>
      <c r="P1898" s="1433">
        <v>8</v>
      </c>
      <c r="Q1898" s="1433">
        <v>8</v>
      </c>
      <c r="R1898" s="1433">
        <v>10</v>
      </c>
      <c r="S1898" s="1433">
        <v>8</v>
      </c>
      <c r="T1898" s="1433">
        <v>8</v>
      </c>
      <c r="U1898" s="1433">
        <v>7</v>
      </c>
      <c r="V1898" s="1438">
        <v>3</v>
      </c>
    </row>
    <row r="1899" spans="1:22" ht="15" x14ac:dyDescent="0.25">
      <c r="A1899" s="1298" t="s">
        <v>709</v>
      </c>
      <c r="B1899" s="1290" t="s">
        <v>974</v>
      </c>
      <c r="C1899" s="1290" t="s">
        <v>38</v>
      </c>
      <c r="D1899" s="1433">
        <v>7</v>
      </c>
      <c r="E1899" s="1433">
        <v>8</v>
      </c>
      <c r="F1899" s="1433">
        <v>7</v>
      </c>
      <c r="G1899" s="1433">
        <v>7</v>
      </c>
      <c r="H1899" s="1433">
        <v>6</v>
      </c>
      <c r="I1899" s="1433">
        <v>5</v>
      </c>
      <c r="J1899" s="1433">
        <v>5</v>
      </c>
      <c r="K1899" s="1433">
        <v>5</v>
      </c>
      <c r="L1899" s="1433">
        <v>4</v>
      </c>
      <c r="M1899" s="1433">
        <v>5</v>
      </c>
      <c r="N1899" s="1433">
        <v>4</v>
      </c>
      <c r="O1899" s="1433">
        <v>4</v>
      </c>
      <c r="P1899" s="1433">
        <v>5</v>
      </c>
      <c r="Q1899" s="1433">
        <v>5</v>
      </c>
      <c r="R1899" s="1433">
        <v>5</v>
      </c>
      <c r="S1899" s="1433">
        <v>5</v>
      </c>
      <c r="T1899" s="1433">
        <v>5</v>
      </c>
      <c r="U1899" s="1433">
        <v>5</v>
      </c>
      <c r="V1899" s="1438">
        <v>5</v>
      </c>
    </row>
    <row r="1900" spans="1:22" ht="15" x14ac:dyDescent="0.25">
      <c r="A1900" s="1298" t="s">
        <v>709</v>
      </c>
      <c r="B1900" s="1290" t="s">
        <v>974</v>
      </c>
      <c r="C1900" s="1290" t="s">
        <v>39</v>
      </c>
      <c r="D1900" s="1433">
        <v>1</v>
      </c>
      <c r="E1900" s="1433">
        <v>1</v>
      </c>
      <c r="F1900" s="1433">
        <v>1</v>
      </c>
      <c r="G1900" s="1433">
        <v>1</v>
      </c>
      <c r="H1900" s="1433">
        <v>1</v>
      </c>
      <c r="I1900" s="1433">
        <v>1</v>
      </c>
      <c r="J1900" s="1433">
        <v>2</v>
      </c>
      <c r="K1900" s="1433">
        <v>2</v>
      </c>
      <c r="L1900" s="1433">
        <v>1</v>
      </c>
      <c r="M1900" s="1433">
        <v>1</v>
      </c>
      <c r="N1900" s="1433">
        <v>1</v>
      </c>
      <c r="O1900" s="1433">
        <v>1</v>
      </c>
      <c r="P1900" s="1433">
        <v>1</v>
      </c>
      <c r="Q1900" s="1433">
        <v>1</v>
      </c>
      <c r="R1900" s="1433">
        <v>1</v>
      </c>
      <c r="S1900" s="1433">
        <v>3</v>
      </c>
      <c r="T1900" s="1433">
        <v>2</v>
      </c>
      <c r="U1900" s="1433">
        <v>2</v>
      </c>
      <c r="V1900" s="1438">
        <v>1</v>
      </c>
    </row>
    <row r="1901" spans="1:22" ht="15" x14ac:dyDescent="0.25">
      <c r="A1901" s="1298" t="s">
        <v>709</v>
      </c>
      <c r="B1901" s="1290" t="s">
        <v>974</v>
      </c>
      <c r="C1901" s="1290" t="s">
        <v>40</v>
      </c>
      <c r="D1901" s="1433">
        <v>2</v>
      </c>
      <c r="E1901" s="1433">
        <v>2</v>
      </c>
      <c r="F1901" s="1433">
        <v>2</v>
      </c>
      <c r="G1901" s="1433">
        <v>3</v>
      </c>
      <c r="H1901" s="1433">
        <v>2</v>
      </c>
      <c r="I1901" s="1433">
        <v>2</v>
      </c>
      <c r="J1901" s="1433">
        <v>1</v>
      </c>
      <c r="K1901" s="1433">
        <v>1</v>
      </c>
      <c r="L1901" s="1433">
        <v>1</v>
      </c>
      <c r="M1901" s="1433">
        <v>1</v>
      </c>
      <c r="N1901" s="1433">
        <v>1</v>
      </c>
      <c r="O1901" s="1433">
        <v>1</v>
      </c>
      <c r="P1901" s="1433">
        <v>1</v>
      </c>
      <c r="Q1901" s="1433">
        <v>1</v>
      </c>
      <c r="R1901" s="1433">
        <v>1</v>
      </c>
      <c r="S1901" s="1433">
        <v>1</v>
      </c>
      <c r="T1901" s="1433">
        <v>1</v>
      </c>
      <c r="U1901" s="1433">
        <v>1</v>
      </c>
      <c r="V1901" s="1438">
        <v>1</v>
      </c>
    </row>
    <row r="1902" spans="1:22" ht="15" x14ac:dyDescent="0.25">
      <c r="A1902" s="1298" t="s">
        <v>709</v>
      </c>
      <c r="B1902" s="1290" t="s">
        <v>974</v>
      </c>
      <c r="C1902" s="1290" t="s">
        <v>59</v>
      </c>
      <c r="D1902" s="1433">
        <v>222</v>
      </c>
      <c r="E1902" s="1433">
        <v>241</v>
      </c>
      <c r="F1902" s="1433">
        <v>269</v>
      </c>
      <c r="G1902" s="1433">
        <v>298</v>
      </c>
      <c r="H1902" s="1433">
        <v>240</v>
      </c>
      <c r="I1902" s="1433">
        <v>313</v>
      </c>
      <c r="J1902" s="1433">
        <v>351</v>
      </c>
      <c r="K1902" s="1433">
        <v>383</v>
      </c>
      <c r="L1902" s="1433">
        <v>429</v>
      </c>
      <c r="M1902" s="1433">
        <v>456</v>
      </c>
      <c r="N1902" s="1433">
        <v>496</v>
      </c>
      <c r="O1902" s="1433">
        <v>567</v>
      </c>
      <c r="P1902" s="1433">
        <v>590</v>
      </c>
      <c r="Q1902" s="1433">
        <v>580</v>
      </c>
      <c r="R1902" s="1433">
        <v>590</v>
      </c>
      <c r="S1902" s="1433">
        <v>601</v>
      </c>
      <c r="T1902" s="1433">
        <v>615</v>
      </c>
      <c r="U1902" s="1433">
        <v>607</v>
      </c>
      <c r="V1902" s="1438">
        <v>593</v>
      </c>
    </row>
    <row r="1903" spans="1:22" ht="15" x14ac:dyDescent="0.25">
      <c r="A1903" s="1298" t="s">
        <v>709</v>
      </c>
      <c r="B1903" s="1290" t="s">
        <v>974</v>
      </c>
      <c r="C1903" s="1290" t="s">
        <v>754</v>
      </c>
      <c r="D1903" s="1433">
        <v>222</v>
      </c>
      <c r="E1903" s="1433">
        <v>199</v>
      </c>
      <c r="F1903" s="1433">
        <v>221</v>
      </c>
      <c r="G1903" s="1433">
        <v>223</v>
      </c>
      <c r="H1903" s="1433">
        <v>174</v>
      </c>
      <c r="I1903" s="1433">
        <v>211</v>
      </c>
      <c r="J1903" s="1433">
        <v>217</v>
      </c>
      <c r="K1903" s="1433">
        <v>212</v>
      </c>
      <c r="L1903" s="1433">
        <v>238</v>
      </c>
      <c r="M1903" s="1433">
        <v>208</v>
      </c>
      <c r="N1903" s="1433">
        <v>205</v>
      </c>
      <c r="O1903" s="1433">
        <v>239</v>
      </c>
      <c r="P1903" s="1433">
        <v>214</v>
      </c>
      <c r="Q1903" s="1433">
        <v>184</v>
      </c>
      <c r="R1903" s="1433">
        <v>116</v>
      </c>
      <c r="S1903" s="1433">
        <v>74</v>
      </c>
      <c r="T1903" s="1433">
        <v>101</v>
      </c>
      <c r="U1903" s="1433">
        <v>110</v>
      </c>
      <c r="V1903" s="1438">
        <v>94</v>
      </c>
    </row>
    <row r="1904" spans="1:22" ht="15" x14ac:dyDescent="0.25">
      <c r="A1904" s="1298" t="s">
        <v>709</v>
      </c>
      <c r="B1904" s="1290" t="s">
        <v>975</v>
      </c>
      <c r="C1904" s="1290" t="s">
        <v>49</v>
      </c>
      <c r="D1904" s="1433">
        <v>0</v>
      </c>
      <c r="E1904" s="1433">
        <v>17</v>
      </c>
      <c r="F1904" s="1433">
        <v>21</v>
      </c>
      <c r="G1904" s="1433">
        <v>39</v>
      </c>
      <c r="H1904" s="1433">
        <v>59</v>
      </c>
      <c r="I1904" s="1433">
        <v>69</v>
      </c>
      <c r="J1904" s="1433">
        <v>69</v>
      </c>
      <c r="K1904" s="1433">
        <v>76</v>
      </c>
      <c r="L1904" s="1433">
        <v>82</v>
      </c>
      <c r="M1904" s="1433">
        <v>72</v>
      </c>
      <c r="N1904" s="1433">
        <v>86</v>
      </c>
      <c r="O1904" s="1433">
        <v>80</v>
      </c>
      <c r="P1904" s="1433">
        <v>151</v>
      </c>
      <c r="Q1904" s="1433">
        <v>173</v>
      </c>
      <c r="R1904" s="1433">
        <v>202</v>
      </c>
      <c r="S1904" s="1433">
        <v>224</v>
      </c>
      <c r="T1904" s="1433">
        <v>205</v>
      </c>
      <c r="U1904" s="1433">
        <v>208</v>
      </c>
      <c r="V1904" s="1438">
        <v>215</v>
      </c>
    </row>
    <row r="1905" spans="1:22" ht="15" x14ac:dyDescent="0.25">
      <c r="A1905" s="1298" t="s">
        <v>709</v>
      </c>
      <c r="B1905" s="1290" t="s">
        <v>975</v>
      </c>
      <c r="C1905" s="1290" t="s">
        <v>35</v>
      </c>
      <c r="D1905" s="1433">
        <v>93</v>
      </c>
      <c r="E1905" s="1433">
        <v>88</v>
      </c>
      <c r="F1905" s="1433">
        <v>120</v>
      </c>
      <c r="G1905" s="1433">
        <v>111</v>
      </c>
      <c r="H1905" s="1433">
        <v>122</v>
      </c>
      <c r="I1905" s="1433">
        <v>125</v>
      </c>
      <c r="J1905" s="1433">
        <v>127</v>
      </c>
      <c r="K1905" s="1433">
        <v>142</v>
      </c>
      <c r="L1905" s="1433">
        <v>193</v>
      </c>
      <c r="M1905" s="1433">
        <v>184</v>
      </c>
      <c r="N1905" s="1433">
        <v>185</v>
      </c>
      <c r="O1905" s="1433">
        <v>94</v>
      </c>
      <c r="P1905" s="1433">
        <v>126</v>
      </c>
      <c r="Q1905" s="1433">
        <v>105</v>
      </c>
      <c r="R1905" s="1433">
        <v>81</v>
      </c>
      <c r="S1905" s="1433">
        <v>67</v>
      </c>
      <c r="T1905" s="1433">
        <v>75</v>
      </c>
      <c r="U1905" s="1433">
        <v>84</v>
      </c>
      <c r="V1905" s="1438">
        <v>87</v>
      </c>
    </row>
    <row r="1906" spans="1:22" ht="15" x14ac:dyDescent="0.25">
      <c r="A1906" s="1298" t="s">
        <v>709</v>
      </c>
      <c r="B1906" s="1290" t="s">
        <v>975</v>
      </c>
      <c r="C1906" s="1290" t="s">
        <v>36</v>
      </c>
      <c r="D1906" s="1433">
        <v>5</v>
      </c>
      <c r="E1906" s="1433">
        <v>5</v>
      </c>
      <c r="F1906" s="1433">
        <v>7</v>
      </c>
      <c r="G1906" s="1433">
        <v>10</v>
      </c>
      <c r="H1906" s="1433">
        <v>11</v>
      </c>
      <c r="I1906" s="1433">
        <v>9</v>
      </c>
      <c r="J1906" s="1433">
        <v>7</v>
      </c>
      <c r="K1906" s="1433">
        <v>5</v>
      </c>
      <c r="L1906" s="1433">
        <v>7</v>
      </c>
      <c r="M1906" s="1433">
        <v>11</v>
      </c>
      <c r="N1906" s="1433">
        <v>12</v>
      </c>
      <c r="O1906" s="1433">
        <v>5</v>
      </c>
      <c r="P1906" s="1433">
        <v>5</v>
      </c>
      <c r="Q1906" s="1433">
        <v>6</v>
      </c>
      <c r="R1906" s="1433">
        <v>5</v>
      </c>
      <c r="S1906" s="1433">
        <v>4</v>
      </c>
      <c r="T1906" s="1433">
        <v>5</v>
      </c>
      <c r="U1906" s="1433">
        <v>6</v>
      </c>
      <c r="V1906" s="1438">
        <v>6</v>
      </c>
    </row>
    <row r="1907" spans="1:22" ht="15" x14ac:dyDescent="0.25">
      <c r="A1907" s="1298" t="s">
        <v>709</v>
      </c>
      <c r="B1907" s="1290" t="s">
        <v>975</v>
      </c>
      <c r="C1907" s="1290" t="s">
        <v>37</v>
      </c>
      <c r="D1907" s="1433">
        <v>15</v>
      </c>
      <c r="E1907" s="1433">
        <v>18</v>
      </c>
      <c r="F1907" s="1433">
        <v>24</v>
      </c>
      <c r="G1907" s="1433">
        <v>23</v>
      </c>
      <c r="H1907" s="1433">
        <v>22</v>
      </c>
      <c r="I1907" s="1433">
        <v>19</v>
      </c>
      <c r="J1907" s="1433">
        <v>19</v>
      </c>
      <c r="K1907" s="1433">
        <v>24</v>
      </c>
      <c r="L1907" s="1433">
        <v>23</v>
      </c>
      <c r="M1907" s="1433">
        <v>20</v>
      </c>
      <c r="N1907" s="1433">
        <v>19</v>
      </c>
      <c r="O1907" s="1433">
        <v>11</v>
      </c>
      <c r="P1907" s="1433">
        <v>15</v>
      </c>
      <c r="Q1907" s="1433">
        <v>16</v>
      </c>
      <c r="R1907" s="1433">
        <v>16</v>
      </c>
      <c r="S1907" s="1433">
        <v>11</v>
      </c>
      <c r="T1907" s="1433">
        <v>14</v>
      </c>
      <c r="U1907" s="1433">
        <v>12</v>
      </c>
      <c r="V1907" s="1438">
        <v>13</v>
      </c>
    </row>
    <row r="1908" spans="1:22" ht="15" x14ac:dyDescent="0.25">
      <c r="A1908" s="1298" t="s">
        <v>709</v>
      </c>
      <c r="B1908" s="1290" t="s">
        <v>975</v>
      </c>
      <c r="C1908" s="1290" t="s">
        <v>38</v>
      </c>
      <c r="D1908" s="1433">
        <v>7</v>
      </c>
      <c r="E1908" s="1433">
        <v>8</v>
      </c>
      <c r="F1908" s="1433">
        <v>9</v>
      </c>
      <c r="G1908" s="1433">
        <v>11</v>
      </c>
      <c r="H1908" s="1433">
        <v>10</v>
      </c>
      <c r="I1908" s="1433">
        <v>7</v>
      </c>
      <c r="J1908" s="1433">
        <v>6</v>
      </c>
      <c r="K1908" s="1433">
        <v>7</v>
      </c>
      <c r="L1908" s="1433">
        <v>7</v>
      </c>
      <c r="M1908" s="1433">
        <v>7</v>
      </c>
      <c r="N1908" s="1433">
        <v>7</v>
      </c>
      <c r="O1908" s="1433">
        <v>5</v>
      </c>
      <c r="P1908" s="1433">
        <v>8</v>
      </c>
      <c r="Q1908" s="1433">
        <v>9</v>
      </c>
      <c r="R1908" s="1433">
        <v>9</v>
      </c>
      <c r="S1908" s="1433">
        <v>10</v>
      </c>
      <c r="T1908" s="1433">
        <v>10</v>
      </c>
      <c r="U1908" s="1433">
        <v>9</v>
      </c>
      <c r="V1908" s="1438">
        <v>8</v>
      </c>
    </row>
    <row r="1909" spans="1:22" ht="15" x14ac:dyDescent="0.25">
      <c r="A1909" s="1298" t="s">
        <v>709</v>
      </c>
      <c r="B1909" s="1290" t="s">
        <v>975</v>
      </c>
      <c r="C1909" s="1290" t="s">
        <v>39</v>
      </c>
      <c r="D1909" s="1433">
        <v>0</v>
      </c>
      <c r="E1909" s="1433">
        <v>0</v>
      </c>
      <c r="F1909" s="1433">
        <v>1</v>
      </c>
      <c r="G1909" s="1433">
        <v>1</v>
      </c>
      <c r="H1909" s="1433">
        <v>1</v>
      </c>
      <c r="I1909" s="1433">
        <v>1</v>
      </c>
      <c r="J1909" s="1433">
        <v>1</v>
      </c>
      <c r="K1909" s="1433">
        <v>3</v>
      </c>
      <c r="L1909" s="1433">
        <v>3</v>
      </c>
      <c r="M1909" s="1433">
        <v>3</v>
      </c>
      <c r="N1909" s="1433">
        <v>2</v>
      </c>
      <c r="O1909" s="1433">
        <v>2</v>
      </c>
      <c r="P1909" s="1433">
        <v>3</v>
      </c>
      <c r="Q1909" s="1433">
        <v>3</v>
      </c>
      <c r="R1909" s="1433">
        <v>3</v>
      </c>
      <c r="S1909" s="1433">
        <v>2</v>
      </c>
      <c r="T1909" s="1433">
        <v>2</v>
      </c>
      <c r="U1909" s="1433">
        <v>2</v>
      </c>
      <c r="V1909" s="1438">
        <v>2</v>
      </c>
    </row>
    <row r="1910" spans="1:22" ht="15" x14ac:dyDescent="0.25">
      <c r="A1910" s="1298" t="s">
        <v>709</v>
      </c>
      <c r="B1910" s="1290" t="s">
        <v>975</v>
      </c>
      <c r="C1910" s="1290" t="s">
        <v>40</v>
      </c>
      <c r="D1910" s="1433">
        <v>2</v>
      </c>
      <c r="E1910" s="1433">
        <v>2</v>
      </c>
      <c r="F1910" s="1433">
        <v>2</v>
      </c>
      <c r="G1910" s="1433">
        <v>2</v>
      </c>
      <c r="H1910" s="1433">
        <v>2</v>
      </c>
      <c r="I1910" s="1433">
        <v>2</v>
      </c>
      <c r="J1910" s="1433">
        <v>2</v>
      </c>
      <c r="K1910" s="1433">
        <v>2</v>
      </c>
      <c r="L1910" s="1433">
        <v>2</v>
      </c>
      <c r="M1910" s="1433">
        <v>2</v>
      </c>
      <c r="N1910" s="1433">
        <v>2</v>
      </c>
      <c r="O1910" s="1433">
        <v>1</v>
      </c>
      <c r="P1910" s="1433">
        <v>2</v>
      </c>
      <c r="Q1910" s="1433">
        <v>2</v>
      </c>
      <c r="R1910" s="1433">
        <v>2</v>
      </c>
      <c r="S1910" s="1433">
        <v>2</v>
      </c>
      <c r="T1910" s="1433">
        <v>2</v>
      </c>
      <c r="U1910" s="1433">
        <v>2</v>
      </c>
      <c r="V1910" s="1438">
        <v>2</v>
      </c>
    </row>
    <row r="1911" spans="1:22" ht="15" x14ac:dyDescent="0.25">
      <c r="A1911" s="1298" t="s">
        <v>709</v>
      </c>
      <c r="B1911" s="1290" t="s">
        <v>975</v>
      </c>
      <c r="C1911" s="1290" t="s">
        <v>59</v>
      </c>
      <c r="D1911" s="1433">
        <v>122</v>
      </c>
      <c r="E1911" s="1433">
        <v>138</v>
      </c>
      <c r="F1911" s="1433">
        <v>184</v>
      </c>
      <c r="G1911" s="1433">
        <v>197</v>
      </c>
      <c r="H1911" s="1433">
        <v>227</v>
      </c>
      <c r="I1911" s="1433">
        <v>232</v>
      </c>
      <c r="J1911" s="1433">
        <v>231</v>
      </c>
      <c r="K1911" s="1433">
        <v>259</v>
      </c>
      <c r="L1911" s="1433">
        <v>317</v>
      </c>
      <c r="M1911" s="1433">
        <v>299</v>
      </c>
      <c r="N1911" s="1433">
        <v>313</v>
      </c>
      <c r="O1911" s="1433">
        <v>198</v>
      </c>
      <c r="P1911" s="1433">
        <v>310</v>
      </c>
      <c r="Q1911" s="1433">
        <v>314</v>
      </c>
      <c r="R1911" s="1433">
        <v>318</v>
      </c>
      <c r="S1911" s="1433">
        <v>320</v>
      </c>
      <c r="T1911" s="1433">
        <v>313</v>
      </c>
      <c r="U1911" s="1433">
        <v>323</v>
      </c>
      <c r="V1911" s="1438">
        <v>333</v>
      </c>
    </row>
    <row r="1912" spans="1:22" ht="15" x14ac:dyDescent="0.25">
      <c r="A1912" s="1298" t="s">
        <v>709</v>
      </c>
      <c r="B1912" s="1290" t="s">
        <v>975</v>
      </c>
      <c r="C1912" s="1290" t="s">
        <v>754</v>
      </c>
      <c r="D1912" s="1433">
        <v>122</v>
      </c>
      <c r="E1912" s="1433">
        <v>121</v>
      </c>
      <c r="F1912" s="1433">
        <v>163</v>
      </c>
      <c r="G1912" s="1433">
        <v>158</v>
      </c>
      <c r="H1912" s="1433">
        <v>168</v>
      </c>
      <c r="I1912" s="1433">
        <v>163</v>
      </c>
      <c r="J1912" s="1433">
        <v>162</v>
      </c>
      <c r="K1912" s="1433">
        <v>183</v>
      </c>
      <c r="L1912" s="1433">
        <v>235</v>
      </c>
      <c r="M1912" s="1433">
        <v>227</v>
      </c>
      <c r="N1912" s="1433">
        <v>227</v>
      </c>
      <c r="O1912" s="1433">
        <v>118</v>
      </c>
      <c r="P1912" s="1433">
        <v>159</v>
      </c>
      <c r="Q1912" s="1433">
        <v>141</v>
      </c>
      <c r="R1912" s="1433">
        <v>116</v>
      </c>
      <c r="S1912" s="1433">
        <v>96</v>
      </c>
      <c r="T1912" s="1433">
        <v>108</v>
      </c>
      <c r="U1912" s="1433">
        <v>115</v>
      </c>
      <c r="V1912" s="1438">
        <v>118</v>
      </c>
    </row>
    <row r="1913" spans="1:22" ht="15" x14ac:dyDescent="0.25">
      <c r="A1913" s="1298" t="s">
        <v>709</v>
      </c>
      <c r="B1913" s="1290" t="s">
        <v>976</v>
      </c>
      <c r="C1913" s="1290" t="s">
        <v>49</v>
      </c>
      <c r="D1913" s="1433">
        <v>0</v>
      </c>
      <c r="E1913" s="1433">
        <v>0</v>
      </c>
      <c r="F1913" s="1433">
        <v>0</v>
      </c>
      <c r="G1913" s="1433">
        <v>0</v>
      </c>
      <c r="H1913" s="1433">
        <v>0</v>
      </c>
      <c r="I1913" s="1433">
        <v>0</v>
      </c>
      <c r="J1913" s="1433">
        <v>0</v>
      </c>
      <c r="K1913" s="1433">
        <v>34</v>
      </c>
      <c r="L1913" s="1433">
        <v>42</v>
      </c>
      <c r="M1913" s="1433">
        <v>42</v>
      </c>
      <c r="N1913" s="1433">
        <v>56</v>
      </c>
      <c r="O1913" s="1433">
        <v>75</v>
      </c>
      <c r="P1913" s="1433">
        <v>95</v>
      </c>
      <c r="Q1913" s="1433">
        <v>106</v>
      </c>
      <c r="R1913" s="1433">
        <v>156</v>
      </c>
      <c r="S1913" s="1433">
        <v>178</v>
      </c>
      <c r="T1913" s="1433">
        <v>188</v>
      </c>
      <c r="U1913" s="1433">
        <v>198</v>
      </c>
      <c r="V1913" s="1438">
        <v>212</v>
      </c>
    </row>
    <row r="1914" spans="1:22" ht="15" x14ac:dyDescent="0.25">
      <c r="A1914" s="1298" t="s">
        <v>709</v>
      </c>
      <c r="B1914" s="1290" t="s">
        <v>976</v>
      </c>
      <c r="C1914" s="1290" t="s">
        <v>35</v>
      </c>
      <c r="D1914" s="1433">
        <v>0</v>
      </c>
      <c r="E1914" s="1433">
        <v>0</v>
      </c>
      <c r="F1914" s="1433">
        <v>0</v>
      </c>
      <c r="G1914" s="1433">
        <v>0</v>
      </c>
      <c r="H1914" s="1433">
        <v>0</v>
      </c>
      <c r="I1914" s="1433">
        <v>0</v>
      </c>
      <c r="J1914" s="1433">
        <v>0</v>
      </c>
      <c r="K1914" s="1433">
        <v>86</v>
      </c>
      <c r="L1914" s="1433">
        <v>98</v>
      </c>
      <c r="M1914" s="1433">
        <v>92</v>
      </c>
      <c r="N1914" s="1433">
        <v>120</v>
      </c>
      <c r="O1914" s="1433">
        <v>128</v>
      </c>
      <c r="P1914" s="1433">
        <v>123</v>
      </c>
      <c r="Q1914" s="1433">
        <v>112</v>
      </c>
      <c r="R1914" s="1433">
        <v>76</v>
      </c>
      <c r="S1914" s="1433">
        <v>60</v>
      </c>
      <c r="T1914" s="1433">
        <v>67</v>
      </c>
      <c r="U1914" s="1433">
        <v>69</v>
      </c>
      <c r="V1914" s="1438">
        <v>69</v>
      </c>
    </row>
    <row r="1915" spans="1:22" ht="15" x14ac:dyDescent="0.25">
      <c r="A1915" s="1298" t="s">
        <v>709</v>
      </c>
      <c r="B1915" s="1290" t="s">
        <v>976</v>
      </c>
      <c r="C1915" s="1290" t="s">
        <v>36</v>
      </c>
      <c r="D1915" s="1433">
        <v>0</v>
      </c>
      <c r="E1915" s="1433">
        <v>0</v>
      </c>
      <c r="F1915" s="1433">
        <v>0</v>
      </c>
      <c r="G1915" s="1433">
        <v>0</v>
      </c>
      <c r="H1915" s="1433">
        <v>0</v>
      </c>
      <c r="I1915" s="1433">
        <v>0</v>
      </c>
      <c r="J1915" s="1433">
        <v>0</v>
      </c>
      <c r="K1915" s="1433">
        <v>8</v>
      </c>
      <c r="L1915" s="1433">
        <v>7</v>
      </c>
      <c r="M1915" s="1433">
        <v>7</v>
      </c>
      <c r="N1915" s="1433">
        <v>8</v>
      </c>
      <c r="O1915" s="1433">
        <v>4</v>
      </c>
      <c r="P1915" s="1433">
        <v>6</v>
      </c>
      <c r="Q1915" s="1433">
        <v>6</v>
      </c>
      <c r="R1915" s="1433">
        <v>6</v>
      </c>
      <c r="S1915" s="1433">
        <v>4</v>
      </c>
      <c r="T1915" s="1433">
        <v>4</v>
      </c>
      <c r="U1915" s="1433">
        <v>6</v>
      </c>
      <c r="V1915" s="1438">
        <v>6</v>
      </c>
    </row>
    <row r="1916" spans="1:22" ht="15" x14ac:dyDescent="0.25">
      <c r="A1916" s="1298" t="s">
        <v>709</v>
      </c>
      <c r="B1916" s="1290" t="s">
        <v>976</v>
      </c>
      <c r="C1916" s="1290" t="s">
        <v>37</v>
      </c>
      <c r="D1916" s="1433">
        <v>0</v>
      </c>
      <c r="E1916" s="1433">
        <v>0</v>
      </c>
      <c r="F1916" s="1433">
        <v>0</v>
      </c>
      <c r="G1916" s="1433">
        <v>0</v>
      </c>
      <c r="H1916" s="1433">
        <v>0</v>
      </c>
      <c r="I1916" s="1433">
        <v>0</v>
      </c>
      <c r="J1916" s="1433">
        <v>0</v>
      </c>
      <c r="K1916" s="1433">
        <v>11</v>
      </c>
      <c r="L1916" s="1433">
        <v>9</v>
      </c>
      <c r="M1916" s="1433">
        <v>8</v>
      </c>
      <c r="N1916" s="1433">
        <v>11</v>
      </c>
      <c r="O1916" s="1433">
        <v>14</v>
      </c>
      <c r="P1916" s="1433">
        <v>13</v>
      </c>
      <c r="Q1916" s="1433">
        <v>14</v>
      </c>
      <c r="R1916" s="1433">
        <v>14</v>
      </c>
      <c r="S1916" s="1433">
        <v>11</v>
      </c>
      <c r="T1916" s="1433">
        <v>12</v>
      </c>
      <c r="U1916" s="1433">
        <v>14</v>
      </c>
      <c r="V1916" s="1438">
        <v>12</v>
      </c>
    </row>
    <row r="1917" spans="1:22" ht="15" x14ac:dyDescent="0.25">
      <c r="A1917" s="1298" t="s">
        <v>709</v>
      </c>
      <c r="B1917" s="1290" t="s">
        <v>976</v>
      </c>
      <c r="C1917" s="1290" t="s">
        <v>38</v>
      </c>
      <c r="D1917" s="1433">
        <v>0</v>
      </c>
      <c r="E1917" s="1433">
        <v>0</v>
      </c>
      <c r="F1917" s="1433">
        <v>0</v>
      </c>
      <c r="G1917" s="1433">
        <v>0</v>
      </c>
      <c r="H1917" s="1433">
        <v>0</v>
      </c>
      <c r="I1917" s="1433">
        <v>0</v>
      </c>
      <c r="J1917" s="1433">
        <v>0</v>
      </c>
      <c r="K1917" s="1433">
        <v>6</v>
      </c>
      <c r="L1917" s="1433">
        <v>6</v>
      </c>
      <c r="M1917" s="1433">
        <v>6</v>
      </c>
      <c r="N1917" s="1433">
        <v>7</v>
      </c>
      <c r="O1917" s="1433">
        <v>7</v>
      </c>
      <c r="P1917" s="1433">
        <v>7</v>
      </c>
      <c r="Q1917" s="1433">
        <v>7</v>
      </c>
      <c r="R1917" s="1433">
        <v>7</v>
      </c>
      <c r="S1917" s="1433">
        <v>8</v>
      </c>
      <c r="T1917" s="1433">
        <v>10</v>
      </c>
      <c r="U1917" s="1433">
        <v>10</v>
      </c>
      <c r="V1917" s="1438">
        <v>7</v>
      </c>
    </row>
    <row r="1918" spans="1:22" ht="15" x14ac:dyDescent="0.25">
      <c r="A1918" s="1298" t="s">
        <v>709</v>
      </c>
      <c r="B1918" s="1290" t="s">
        <v>976</v>
      </c>
      <c r="C1918" s="1290" t="s">
        <v>39</v>
      </c>
      <c r="D1918" s="1433">
        <v>0</v>
      </c>
      <c r="E1918" s="1433">
        <v>0</v>
      </c>
      <c r="F1918" s="1433">
        <v>0</v>
      </c>
      <c r="G1918" s="1433">
        <v>0</v>
      </c>
      <c r="H1918" s="1433">
        <v>0</v>
      </c>
      <c r="I1918" s="1433">
        <v>0</v>
      </c>
      <c r="J1918" s="1433">
        <v>0</v>
      </c>
      <c r="K1918" s="1433">
        <v>0</v>
      </c>
      <c r="L1918" s="1433">
        <v>0</v>
      </c>
      <c r="M1918" s="1433">
        <v>0</v>
      </c>
      <c r="N1918" s="1433">
        <v>2</v>
      </c>
      <c r="O1918" s="1433">
        <v>2</v>
      </c>
      <c r="P1918" s="1433">
        <v>4</v>
      </c>
      <c r="Q1918" s="1433">
        <v>4</v>
      </c>
      <c r="R1918" s="1433">
        <v>4</v>
      </c>
      <c r="S1918" s="1433">
        <v>4</v>
      </c>
      <c r="T1918" s="1433">
        <v>4</v>
      </c>
      <c r="U1918" s="1433">
        <v>4</v>
      </c>
      <c r="V1918" s="1438">
        <v>5</v>
      </c>
    </row>
    <row r="1919" spans="1:22" ht="15" x14ac:dyDescent="0.25">
      <c r="A1919" s="1298" t="s">
        <v>709</v>
      </c>
      <c r="B1919" s="1290" t="s">
        <v>976</v>
      </c>
      <c r="C1919" s="1290" t="s">
        <v>40</v>
      </c>
      <c r="D1919" s="1433">
        <v>0</v>
      </c>
      <c r="E1919" s="1433">
        <v>0</v>
      </c>
      <c r="F1919" s="1433">
        <v>0</v>
      </c>
      <c r="G1919" s="1433">
        <v>0</v>
      </c>
      <c r="H1919" s="1433">
        <v>0</v>
      </c>
      <c r="I1919" s="1433">
        <v>0</v>
      </c>
      <c r="J1919" s="1433">
        <v>0</v>
      </c>
      <c r="K1919" s="1433">
        <v>1</v>
      </c>
      <c r="L1919" s="1433">
        <v>1</v>
      </c>
      <c r="M1919" s="1433">
        <v>1</v>
      </c>
      <c r="N1919" s="1433">
        <v>1</v>
      </c>
      <c r="O1919" s="1433">
        <v>1</v>
      </c>
      <c r="P1919" s="1433">
        <v>1</v>
      </c>
      <c r="Q1919" s="1433">
        <v>1</v>
      </c>
      <c r="R1919" s="1433">
        <v>1</v>
      </c>
      <c r="S1919" s="1433">
        <v>1</v>
      </c>
      <c r="T1919" s="1433">
        <v>1</v>
      </c>
      <c r="U1919" s="1433">
        <v>2</v>
      </c>
      <c r="V1919" s="1438">
        <v>2</v>
      </c>
    </row>
    <row r="1920" spans="1:22" ht="15" x14ac:dyDescent="0.25">
      <c r="A1920" s="1298" t="s">
        <v>709</v>
      </c>
      <c r="B1920" s="1290" t="s">
        <v>976</v>
      </c>
      <c r="C1920" s="1290" t="s">
        <v>59</v>
      </c>
      <c r="D1920" s="1433">
        <v>0</v>
      </c>
      <c r="E1920" s="1433">
        <v>0</v>
      </c>
      <c r="F1920" s="1433">
        <v>0</v>
      </c>
      <c r="G1920" s="1433">
        <v>0</v>
      </c>
      <c r="H1920" s="1433">
        <v>0</v>
      </c>
      <c r="I1920" s="1433">
        <v>0</v>
      </c>
      <c r="J1920" s="1433">
        <v>0</v>
      </c>
      <c r="K1920" s="1433">
        <v>146</v>
      </c>
      <c r="L1920" s="1433">
        <v>163</v>
      </c>
      <c r="M1920" s="1433">
        <v>156</v>
      </c>
      <c r="N1920" s="1433">
        <v>205</v>
      </c>
      <c r="O1920" s="1433">
        <v>231</v>
      </c>
      <c r="P1920" s="1433">
        <v>249</v>
      </c>
      <c r="Q1920" s="1433">
        <v>250</v>
      </c>
      <c r="R1920" s="1433">
        <v>264</v>
      </c>
      <c r="S1920" s="1433">
        <v>266</v>
      </c>
      <c r="T1920" s="1433">
        <v>286</v>
      </c>
      <c r="U1920" s="1433">
        <v>303</v>
      </c>
      <c r="V1920" s="1438">
        <v>313</v>
      </c>
    </row>
    <row r="1921" spans="1:22" ht="15" x14ac:dyDescent="0.25">
      <c r="A1921" s="1298" t="s">
        <v>709</v>
      </c>
      <c r="B1921" s="1290" t="s">
        <v>976</v>
      </c>
      <c r="C1921" s="1290" t="s">
        <v>754</v>
      </c>
      <c r="D1921" s="1433">
        <v>0</v>
      </c>
      <c r="E1921" s="1433">
        <v>0</v>
      </c>
      <c r="F1921" s="1433">
        <v>0</v>
      </c>
      <c r="G1921" s="1433">
        <v>0</v>
      </c>
      <c r="H1921" s="1433">
        <v>0</v>
      </c>
      <c r="I1921" s="1433">
        <v>0</v>
      </c>
      <c r="J1921" s="1433">
        <v>0</v>
      </c>
      <c r="K1921" s="1433">
        <v>112</v>
      </c>
      <c r="L1921" s="1433">
        <v>121</v>
      </c>
      <c r="M1921" s="1433">
        <v>114</v>
      </c>
      <c r="N1921" s="1433">
        <v>149</v>
      </c>
      <c r="O1921" s="1433">
        <v>156</v>
      </c>
      <c r="P1921" s="1433">
        <v>154</v>
      </c>
      <c r="Q1921" s="1433">
        <v>144</v>
      </c>
      <c r="R1921" s="1433">
        <v>108</v>
      </c>
      <c r="S1921" s="1433">
        <v>88</v>
      </c>
      <c r="T1921" s="1433">
        <v>98</v>
      </c>
      <c r="U1921" s="1433">
        <v>105</v>
      </c>
      <c r="V1921" s="1438">
        <v>101</v>
      </c>
    </row>
    <row r="1922" spans="1:22" ht="15" x14ac:dyDescent="0.25">
      <c r="A1922" s="1298" t="s">
        <v>709</v>
      </c>
      <c r="B1922" s="1290" t="s">
        <v>977</v>
      </c>
      <c r="C1922" s="1290" t="s">
        <v>49</v>
      </c>
      <c r="D1922" s="1433">
        <v>0</v>
      </c>
      <c r="E1922" s="1433">
        <v>0</v>
      </c>
      <c r="F1922" s="1433">
        <v>0</v>
      </c>
      <c r="G1922" s="1433">
        <v>0</v>
      </c>
      <c r="H1922" s="1433">
        <v>0</v>
      </c>
      <c r="I1922" s="1433">
        <v>5</v>
      </c>
      <c r="J1922" s="1433">
        <v>6</v>
      </c>
      <c r="K1922" s="1433">
        <v>17</v>
      </c>
      <c r="L1922" s="1433">
        <v>28</v>
      </c>
      <c r="M1922" s="1433">
        <v>19</v>
      </c>
      <c r="N1922" s="1433">
        <v>16</v>
      </c>
      <c r="O1922" s="1433">
        <v>17</v>
      </c>
      <c r="P1922" s="1433">
        <v>19</v>
      </c>
      <c r="Q1922" s="1433">
        <v>29</v>
      </c>
      <c r="R1922" s="1433">
        <v>51</v>
      </c>
      <c r="S1922" s="1433">
        <v>63</v>
      </c>
      <c r="T1922" s="1433">
        <v>78</v>
      </c>
      <c r="U1922" s="1433">
        <v>82</v>
      </c>
      <c r="V1922" s="1438">
        <v>91</v>
      </c>
    </row>
    <row r="1923" spans="1:22" ht="15" x14ac:dyDescent="0.25">
      <c r="A1923" s="1298" t="s">
        <v>709</v>
      </c>
      <c r="B1923" s="1290" t="s">
        <v>977</v>
      </c>
      <c r="C1923" s="1290" t="s">
        <v>35</v>
      </c>
      <c r="D1923" s="1433">
        <v>0</v>
      </c>
      <c r="E1923" s="1433">
        <v>8</v>
      </c>
      <c r="F1923" s="1433">
        <v>17</v>
      </c>
      <c r="G1923" s="1433">
        <v>28</v>
      </c>
      <c r="H1923" s="1433">
        <v>40</v>
      </c>
      <c r="I1923" s="1433">
        <v>40</v>
      </c>
      <c r="J1923" s="1433">
        <v>42</v>
      </c>
      <c r="K1923" s="1433">
        <v>28</v>
      </c>
      <c r="L1923" s="1433">
        <v>19</v>
      </c>
      <c r="M1923" s="1433">
        <v>21</v>
      </c>
      <c r="N1923" s="1433">
        <v>31</v>
      </c>
      <c r="O1923" s="1433">
        <v>54</v>
      </c>
      <c r="P1923" s="1433">
        <v>75</v>
      </c>
      <c r="Q1923" s="1433">
        <v>70</v>
      </c>
      <c r="R1923" s="1433">
        <v>52</v>
      </c>
      <c r="S1923" s="1433">
        <v>61</v>
      </c>
      <c r="T1923" s="1433">
        <v>47</v>
      </c>
      <c r="U1923" s="1433">
        <v>61</v>
      </c>
      <c r="V1923" s="1438">
        <v>68</v>
      </c>
    </row>
    <row r="1924" spans="1:22" ht="15" x14ac:dyDescent="0.25">
      <c r="A1924" s="1298" t="s">
        <v>709</v>
      </c>
      <c r="B1924" s="1290" t="s">
        <v>977</v>
      </c>
      <c r="C1924" s="1290" t="s">
        <v>36</v>
      </c>
      <c r="D1924" s="1433">
        <v>0</v>
      </c>
      <c r="E1924" s="1433">
        <v>0</v>
      </c>
      <c r="F1924" s="1433">
        <v>0</v>
      </c>
      <c r="G1924" s="1433">
        <v>0</v>
      </c>
      <c r="H1924" s="1433">
        <v>0</v>
      </c>
      <c r="I1924" s="1433">
        <v>0</v>
      </c>
      <c r="J1924" s="1433">
        <v>0</v>
      </c>
      <c r="K1924" s="1433">
        <v>1</v>
      </c>
      <c r="L1924" s="1433">
        <v>0</v>
      </c>
      <c r="M1924" s="1433">
        <v>0</v>
      </c>
      <c r="N1924" s="1433">
        <v>0</v>
      </c>
      <c r="O1924" s="1433">
        <v>1</v>
      </c>
      <c r="P1924" s="1433">
        <v>1</v>
      </c>
      <c r="Q1924" s="1433">
        <v>1</v>
      </c>
      <c r="R1924" s="1433">
        <v>1</v>
      </c>
      <c r="S1924" s="1433">
        <v>1</v>
      </c>
      <c r="T1924" s="1433">
        <v>1</v>
      </c>
      <c r="U1924" s="1433">
        <v>1</v>
      </c>
      <c r="V1924" s="1438">
        <v>3</v>
      </c>
    </row>
    <row r="1925" spans="1:22" ht="15" x14ac:dyDescent="0.25">
      <c r="A1925" s="1298" t="s">
        <v>709</v>
      </c>
      <c r="B1925" s="1290" t="s">
        <v>977</v>
      </c>
      <c r="C1925" s="1290" t="s">
        <v>37</v>
      </c>
      <c r="D1925" s="1433">
        <v>0</v>
      </c>
      <c r="E1925" s="1433">
        <v>3</v>
      </c>
      <c r="F1925" s="1433">
        <v>3</v>
      </c>
      <c r="G1925" s="1433">
        <v>3</v>
      </c>
      <c r="H1925" s="1433">
        <v>5</v>
      </c>
      <c r="I1925" s="1433">
        <v>5</v>
      </c>
      <c r="J1925" s="1433">
        <v>6</v>
      </c>
      <c r="K1925" s="1433">
        <v>5</v>
      </c>
      <c r="L1925" s="1433">
        <v>5</v>
      </c>
      <c r="M1925" s="1433">
        <v>8</v>
      </c>
      <c r="N1925" s="1433">
        <v>7</v>
      </c>
      <c r="O1925" s="1433">
        <v>6</v>
      </c>
      <c r="P1925" s="1433">
        <v>7</v>
      </c>
      <c r="Q1925" s="1433">
        <v>10</v>
      </c>
      <c r="R1925" s="1433">
        <v>11</v>
      </c>
      <c r="S1925" s="1433">
        <v>10</v>
      </c>
      <c r="T1925" s="1433">
        <v>10</v>
      </c>
      <c r="U1925" s="1433">
        <v>9</v>
      </c>
      <c r="V1925" s="1438">
        <v>9</v>
      </c>
    </row>
    <row r="1926" spans="1:22" ht="15" x14ac:dyDescent="0.25">
      <c r="A1926" s="1298" t="s">
        <v>709</v>
      </c>
      <c r="B1926" s="1290" t="s">
        <v>977</v>
      </c>
      <c r="C1926" s="1290" t="s">
        <v>38</v>
      </c>
      <c r="D1926" s="1433">
        <v>0</v>
      </c>
      <c r="E1926" s="1433">
        <v>0</v>
      </c>
      <c r="F1926" s="1433">
        <v>0</v>
      </c>
      <c r="G1926" s="1433">
        <v>0</v>
      </c>
      <c r="H1926" s="1433">
        <v>0</v>
      </c>
      <c r="I1926" s="1433">
        <v>1</v>
      </c>
      <c r="J1926" s="1433">
        <v>1</v>
      </c>
      <c r="K1926" s="1433">
        <v>1</v>
      </c>
      <c r="L1926" s="1433">
        <v>1</v>
      </c>
      <c r="M1926" s="1433">
        <v>2</v>
      </c>
      <c r="N1926" s="1433">
        <v>3</v>
      </c>
      <c r="O1926" s="1433">
        <v>2</v>
      </c>
      <c r="P1926" s="1433">
        <v>2</v>
      </c>
      <c r="Q1926" s="1433">
        <v>2</v>
      </c>
      <c r="R1926" s="1433">
        <v>3</v>
      </c>
      <c r="S1926" s="1433">
        <v>2</v>
      </c>
      <c r="T1926" s="1433">
        <v>2</v>
      </c>
      <c r="U1926" s="1433">
        <v>2</v>
      </c>
      <c r="V1926" s="1438">
        <v>1</v>
      </c>
    </row>
    <row r="1927" spans="1:22" ht="15" x14ac:dyDescent="0.25">
      <c r="A1927" s="1298" t="s">
        <v>709</v>
      </c>
      <c r="B1927" s="1290" t="s">
        <v>977</v>
      </c>
      <c r="C1927" s="1290" t="s">
        <v>39</v>
      </c>
      <c r="D1927" s="1433">
        <v>0</v>
      </c>
      <c r="E1927" s="1433">
        <v>0</v>
      </c>
      <c r="F1927" s="1433">
        <v>0</v>
      </c>
      <c r="G1927" s="1433">
        <v>1</v>
      </c>
      <c r="H1927" s="1433">
        <v>1</v>
      </c>
      <c r="I1927" s="1433">
        <v>1</v>
      </c>
      <c r="J1927" s="1433">
        <v>1</v>
      </c>
      <c r="K1927" s="1433">
        <v>1</v>
      </c>
      <c r="L1927" s="1433">
        <v>1</v>
      </c>
      <c r="M1927" s="1433">
        <v>1</v>
      </c>
      <c r="N1927" s="1433">
        <v>0</v>
      </c>
      <c r="O1927" s="1433">
        <v>0</v>
      </c>
      <c r="P1927" s="1433">
        <v>0</v>
      </c>
      <c r="Q1927" s="1433">
        <v>0</v>
      </c>
      <c r="R1927" s="1433">
        <v>0</v>
      </c>
      <c r="S1927" s="1433">
        <v>0</v>
      </c>
      <c r="T1927" s="1433">
        <v>0</v>
      </c>
      <c r="U1927" s="1433">
        <v>0</v>
      </c>
      <c r="V1927" s="1438">
        <v>0</v>
      </c>
    </row>
    <row r="1928" spans="1:22" ht="15" x14ac:dyDescent="0.25">
      <c r="A1928" s="1298" t="s">
        <v>709</v>
      </c>
      <c r="B1928" s="1290" t="s">
        <v>977</v>
      </c>
      <c r="C1928" s="1290" t="s">
        <v>40</v>
      </c>
      <c r="D1928" s="1433">
        <v>0</v>
      </c>
      <c r="E1928" s="1433">
        <v>1</v>
      </c>
      <c r="F1928" s="1433">
        <v>1</v>
      </c>
      <c r="G1928" s="1433">
        <v>1</v>
      </c>
      <c r="H1928" s="1433">
        <v>1</v>
      </c>
      <c r="I1928" s="1433">
        <v>1</v>
      </c>
      <c r="J1928" s="1433">
        <v>1</v>
      </c>
      <c r="K1928" s="1433">
        <v>1</v>
      </c>
      <c r="L1928" s="1433">
        <v>1</v>
      </c>
      <c r="M1928" s="1433">
        <v>2</v>
      </c>
      <c r="N1928" s="1433">
        <v>2</v>
      </c>
      <c r="O1928" s="1433">
        <v>2</v>
      </c>
      <c r="P1928" s="1433">
        <v>2</v>
      </c>
      <c r="Q1928" s="1433">
        <v>2</v>
      </c>
      <c r="R1928" s="1433">
        <v>2</v>
      </c>
      <c r="S1928" s="1433">
        <v>2</v>
      </c>
      <c r="T1928" s="1433">
        <v>2</v>
      </c>
      <c r="U1928" s="1433">
        <v>2</v>
      </c>
      <c r="V1928" s="1438">
        <v>2</v>
      </c>
    </row>
    <row r="1929" spans="1:22" ht="15" x14ac:dyDescent="0.25">
      <c r="A1929" s="1298" t="s">
        <v>709</v>
      </c>
      <c r="B1929" s="1290" t="s">
        <v>977</v>
      </c>
      <c r="C1929" s="1290" t="s">
        <v>59</v>
      </c>
      <c r="D1929" s="1433">
        <v>0</v>
      </c>
      <c r="E1929" s="1433">
        <v>12</v>
      </c>
      <c r="F1929" s="1433">
        <v>21</v>
      </c>
      <c r="G1929" s="1433">
        <v>33</v>
      </c>
      <c r="H1929" s="1433">
        <v>47</v>
      </c>
      <c r="I1929" s="1433">
        <v>53</v>
      </c>
      <c r="J1929" s="1433">
        <v>57</v>
      </c>
      <c r="K1929" s="1433">
        <v>54</v>
      </c>
      <c r="L1929" s="1433">
        <v>55</v>
      </c>
      <c r="M1929" s="1433">
        <v>53</v>
      </c>
      <c r="N1929" s="1433">
        <v>59</v>
      </c>
      <c r="O1929" s="1433">
        <v>82</v>
      </c>
      <c r="P1929" s="1433">
        <v>106</v>
      </c>
      <c r="Q1929" s="1433">
        <v>114</v>
      </c>
      <c r="R1929" s="1433">
        <v>120</v>
      </c>
      <c r="S1929" s="1433">
        <v>139</v>
      </c>
      <c r="T1929" s="1433">
        <v>140</v>
      </c>
      <c r="U1929" s="1433">
        <v>157</v>
      </c>
      <c r="V1929" s="1438">
        <v>174</v>
      </c>
    </row>
    <row r="1930" spans="1:22" ht="15" x14ac:dyDescent="0.25">
      <c r="A1930" s="1298" t="s">
        <v>709</v>
      </c>
      <c r="B1930" s="1290" t="s">
        <v>977</v>
      </c>
      <c r="C1930" s="1290" t="s">
        <v>754</v>
      </c>
      <c r="D1930" s="1433">
        <v>0</v>
      </c>
      <c r="E1930" s="1433">
        <v>12</v>
      </c>
      <c r="F1930" s="1433">
        <v>21</v>
      </c>
      <c r="G1930" s="1433">
        <v>33</v>
      </c>
      <c r="H1930" s="1433">
        <v>47</v>
      </c>
      <c r="I1930" s="1433">
        <v>48</v>
      </c>
      <c r="J1930" s="1433">
        <v>51</v>
      </c>
      <c r="K1930" s="1433">
        <v>37</v>
      </c>
      <c r="L1930" s="1433">
        <v>27</v>
      </c>
      <c r="M1930" s="1433">
        <v>34</v>
      </c>
      <c r="N1930" s="1433">
        <v>43</v>
      </c>
      <c r="O1930" s="1433">
        <v>65</v>
      </c>
      <c r="P1930" s="1433">
        <v>87</v>
      </c>
      <c r="Q1930" s="1433">
        <v>85</v>
      </c>
      <c r="R1930" s="1433">
        <v>69</v>
      </c>
      <c r="S1930" s="1433">
        <v>76</v>
      </c>
      <c r="T1930" s="1433">
        <v>62</v>
      </c>
      <c r="U1930" s="1433">
        <v>75</v>
      </c>
      <c r="V1930" s="1438">
        <v>83</v>
      </c>
    </row>
    <row r="1931" spans="1:22" ht="15" x14ac:dyDescent="0.25">
      <c r="A1931" s="1298" t="s">
        <v>709</v>
      </c>
      <c r="B1931" s="1290" t="s">
        <v>978</v>
      </c>
      <c r="C1931" s="1290" t="s">
        <v>49</v>
      </c>
      <c r="D1931" s="1433">
        <v>0</v>
      </c>
      <c r="E1931" s="1433">
        <v>0</v>
      </c>
      <c r="F1931" s="1433">
        <v>1</v>
      </c>
      <c r="G1931" s="1433">
        <v>5</v>
      </c>
      <c r="H1931" s="1433">
        <v>29</v>
      </c>
      <c r="I1931" s="1433">
        <v>30</v>
      </c>
      <c r="J1931" s="1433">
        <v>43</v>
      </c>
      <c r="K1931" s="1433">
        <v>52</v>
      </c>
      <c r="L1931" s="1433">
        <v>53</v>
      </c>
      <c r="M1931" s="1433">
        <v>54</v>
      </c>
      <c r="N1931" s="1433">
        <v>59</v>
      </c>
      <c r="O1931" s="1433">
        <v>66</v>
      </c>
      <c r="P1931" s="1433">
        <v>72</v>
      </c>
      <c r="Q1931" s="1433">
        <v>78</v>
      </c>
      <c r="R1931" s="1433">
        <v>90</v>
      </c>
      <c r="S1931" s="1433">
        <v>95</v>
      </c>
      <c r="T1931" s="1433">
        <v>74</v>
      </c>
      <c r="U1931" s="1433">
        <v>76</v>
      </c>
      <c r="V1931" s="1438">
        <v>71</v>
      </c>
    </row>
    <row r="1932" spans="1:22" ht="15" x14ac:dyDescent="0.25">
      <c r="A1932" s="1298" t="s">
        <v>709</v>
      </c>
      <c r="B1932" s="1290" t="s">
        <v>978</v>
      </c>
      <c r="C1932" s="1290" t="s">
        <v>35</v>
      </c>
      <c r="D1932" s="1433">
        <v>53</v>
      </c>
      <c r="E1932" s="1433">
        <v>45</v>
      </c>
      <c r="F1932" s="1433">
        <v>53</v>
      </c>
      <c r="G1932" s="1433">
        <v>50</v>
      </c>
      <c r="H1932" s="1433">
        <v>27</v>
      </c>
      <c r="I1932" s="1433">
        <v>26</v>
      </c>
      <c r="J1932" s="1433">
        <v>17</v>
      </c>
      <c r="K1932" s="1433">
        <v>14</v>
      </c>
      <c r="L1932" s="1433">
        <v>21</v>
      </c>
      <c r="M1932" s="1433">
        <v>28</v>
      </c>
      <c r="N1932" s="1433">
        <v>30</v>
      </c>
      <c r="O1932" s="1433">
        <v>31</v>
      </c>
      <c r="P1932" s="1433">
        <v>24</v>
      </c>
      <c r="Q1932" s="1433">
        <v>18</v>
      </c>
      <c r="R1932" s="1433">
        <v>8</v>
      </c>
      <c r="S1932" s="1433">
        <v>6</v>
      </c>
      <c r="T1932" s="1433">
        <v>5</v>
      </c>
      <c r="U1932" s="1433">
        <v>4</v>
      </c>
      <c r="V1932" s="1438">
        <v>4</v>
      </c>
    </row>
    <row r="1933" spans="1:22" ht="15" x14ac:dyDescent="0.25">
      <c r="A1933" s="1298" t="s">
        <v>709</v>
      </c>
      <c r="B1933" s="1290" t="s">
        <v>978</v>
      </c>
      <c r="C1933" s="1290" t="s">
        <v>37</v>
      </c>
      <c r="D1933" s="1433">
        <v>6</v>
      </c>
      <c r="E1933" s="1433">
        <v>6</v>
      </c>
      <c r="F1933" s="1433">
        <v>6</v>
      </c>
      <c r="G1933" s="1433">
        <v>4</v>
      </c>
      <c r="H1933" s="1433">
        <v>4</v>
      </c>
      <c r="I1933" s="1433">
        <v>3</v>
      </c>
      <c r="J1933" s="1433">
        <v>3</v>
      </c>
      <c r="K1933" s="1433">
        <v>4</v>
      </c>
      <c r="L1933" s="1433">
        <v>7</v>
      </c>
      <c r="M1933" s="1433">
        <v>6</v>
      </c>
      <c r="N1933" s="1433">
        <v>7</v>
      </c>
      <c r="O1933" s="1433">
        <v>8</v>
      </c>
      <c r="P1933" s="1433">
        <v>8</v>
      </c>
      <c r="Q1933" s="1433">
        <v>8</v>
      </c>
      <c r="R1933" s="1433">
        <v>6</v>
      </c>
      <c r="S1933" s="1433">
        <v>4</v>
      </c>
      <c r="T1933" s="1433">
        <v>4</v>
      </c>
      <c r="U1933" s="1433">
        <v>3</v>
      </c>
      <c r="V1933" s="1438">
        <v>1</v>
      </c>
    </row>
    <row r="1934" spans="1:22" ht="15" x14ac:dyDescent="0.25">
      <c r="A1934" s="1298" t="s">
        <v>709</v>
      </c>
      <c r="B1934" s="1290" t="s">
        <v>978</v>
      </c>
      <c r="C1934" s="1290" t="s">
        <v>38</v>
      </c>
      <c r="D1934" s="1433">
        <v>2</v>
      </c>
      <c r="E1934" s="1433">
        <v>2</v>
      </c>
      <c r="F1934" s="1433">
        <v>2</v>
      </c>
      <c r="G1934" s="1433">
        <v>2</v>
      </c>
      <c r="H1934" s="1433">
        <v>1</v>
      </c>
      <c r="I1934" s="1433">
        <v>1</v>
      </c>
      <c r="J1934" s="1433">
        <v>1</v>
      </c>
      <c r="K1934" s="1433">
        <v>2</v>
      </c>
      <c r="L1934" s="1433">
        <v>3</v>
      </c>
      <c r="M1934" s="1433">
        <v>3</v>
      </c>
      <c r="N1934" s="1433">
        <v>2</v>
      </c>
      <c r="O1934" s="1433">
        <v>2</v>
      </c>
      <c r="P1934" s="1433">
        <v>2</v>
      </c>
      <c r="Q1934" s="1433">
        <v>2</v>
      </c>
      <c r="R1934" s="1433">
        <v>4</v>
      </c>
      <c r="S1934" s="1433">
        <v>3</v>
      </c>
      <c r="T1934" s="1433">
        <v>3</v>
      </c>
      <c r="U1934" s="1433">
        <v>3</v>
      </c>
      <c r="V1934" s="1438">
        <v>3</v>
      </c>
    </row>
    <row r="1935" spans="1:22" ht="15" x14ac:dyDescent="0.25">
      <c r="A1935" s="1298" t="s">
        <v>709</v>
      </c>
      <c r="B1935" s="1290" t="s">
        <v>978</v>
      </c>
      <c r="C1935" s="1290" t="s">
        <v>39</v>
      </c>
      <c r="D1935" s="1433">
        <v>1</v>
      </c>
      <c r="E1935" s="1433">
        <v>1</v>
      </c>
      <c r="F1935" s="1433">
        <v>1</v>
      </c>
      <c r="G1935" s="1433">
        <v>1</v>
      </c>
      <c r="H1935" s="1433">
        <v>0</v>
      </c>
      <c r="I1935" s="1433">
        <v>0</v>
      </c>
      <c r="J1935" s="1433">
        <v>0</v>
      </c>
      <c r="K1935" s="1433">
        <v>2</v>
      </c>
      <c r="L1935" s="1433">
        <v>2</v>
      </c>
      <c r="M1935" s="1433">
        <v>2</v>
      </c>
      <c r="N1935" s="1433">
        <v>2</v>
      </c>
      <c r="O1935" s="1433">
        <v>2</v>
      </c>
      <c r="P1935" s="1433">
        <v>2</v>
      </c>
      <c r="Q1935" s="1433">
        <v>2</v>
      </c>
      <c r="R1935" s="1433">
        <v>1</v>
      </c>
      <c r="S1935" s="1433">
        <v>1</v>
      </c>
      <c r="T1935" s="1433">
        <v>1</v>
      </c>
      <c r="U1935" s="1433">
        <v>1</v>
      </c>
      <c r="V1935" s="1438">
        <v>1</v>
      </c>
    </row>
    <row r="1936" spans="1:22" ht="15" x14ac:dyDescent="0.25">
      <c r="A1936" s="1298" t="s">
        <v>709</v>
      </c>
      <c r="B1936" s="1290" t="s">
        <v>978</v>
      </c>
      <c r="C1936" s="1290" t="s">
        <v>40</v>
      </c>
      <c r="D1936" s="1433">
        <v>0</v>
      </c>
      <c r="E1936" s="1433">
        <v>0</v>
      </c>
      <c r="F1936" s="1433">
        <v>0</v>
      </c>
      <c r="G1936" s="1433">
        <v>0</v>
      </c>
      <c r="H1936" s="1433">
        <v>0</v>
      </c>
      <c r="I1936" s="1433">
        <v>0</v>
      </c>
      <c r="J1936" s="1433">
        <v>0</v>
      </c>
      <c r="K1936" s="1433">
        <v>1</v>
      </c>
      <c r="L1936" s="1433">
        <v>1</v>
      </c>
      <c r="M1936" s="1433">
        <v>1</v>
      </c>
      <c r="N1936" s="1433">
        <v>1</v>
      </c>
      <c r="O1936" s="1433">
        <v>1</v>
      </c>
      <c r="P1936" s="1433">
        <v>1</v>
      </c>
      <c r="Q1936" s="1433">
        <v>1</v>
      </c>
      <c r="R1936" s="1433">
        <v>0</v>
      </c>
      <c r="S1936" s="1433">
        <v>0</v>
      </c>
      <c r="T1936" s="1433">
        <v>0</v>
      </c>
      <c r="U1936" s="1433">
        <v>0</v>
      </c>
      <c r="V1936" s="1438">
        <v>0</v>
      </c>
    </row>
    <row r="1937" spans="1:22" ht="15" x14ac:dyDescent="0.25">
      <c r="A1937" s="1298" t="s">
        <v>709</v>
      </c>
      <c r="B1937" s="1290" t="s">
        <v>978</v>
      </c>
      <c r="C1937" s="1290" t="s">
        <v>59</v>
      </c>
      <c r="D1937" s="1433">
        <v>62</v>
      </c>
      <c r="E1937" s="1433">
        <v>54</v>
      </c>
      <c r="F1937" s="1433">
        <v>63</v>
      </c>
      <c r="G1937" s="1433">
        <v>62</v>
      </c>
      <c r="H1937" s="1433">
        <v>61</v>
      </c>
      <c r="I1937" s="1433">
        <v>60</v>
      </c>
      <c r="J1937" s="1433">
        <v>64</v>
      </c>
      <c r="K1937" s="1433">
        <v>75</v>
      </c>
      <c r="L1937" s="1433">
        <v>87</v>
      </c>
      <c r="M1937" s="1433">
        <v>94</v>
      </c>
      <c r="N1937" s="1433">
        <v>101</v>
      </c>
      <c r="O1937" s="1433">
        <v>110</v>
      </c>
      <c r="P1937" s="1433">
        <v>109</v>
      </c>
      <c r="Q1937" s="1433">
        <v>109</v>
      </c>
      <c r="R1937" s="1433">
        <v>109</v>
      </c>
      <c r="S1937" s="1433">
        <v>109</v>
      </c>
      <c r="T1937" s="1433">
        <v>87</v>
      </c>
      <c r="U1937" s="1433">
        <v>87</v>
      </c>
      <c r="V1937" s="1438">
        <v>80</v>
      </c>
    </row>
    <row r="1938" spans="1:22" ht="15" x14ac:dyDescent="0.25">
      <c r="A1938" s="1298" t="s">
        <v>709</v>
      </c>
      <c r="B1938" s="1290" t="s">
        <v>978</v>
      </c>
      <c r="C1938" s="1290" t="s">
        <v>754</v>
      </c>
      <c r="D1938" s="1433">
        <v>62</v>
      </c>
      <c r="E1938" s="1433">
        <v>54</v>
      </c>
      <c r="F1938" s="1433">
        <v>62</v>
      </c>
      <c r="G1938" s="1433">
        <v>57</v>
      </c>
      <c r="H1938" s="1433">
        <v>32</v>
      </c>
      <c r="I1938" s="1433">
        <v>30</v>
      </c>
      <c r="J1938" s="1433">
        <v>21</v>
      </c>
      <c r="K1938" s="1433">
        <v>23</v>
      </c>
      <c r="L1938" s="1433">
        <v>34</v>
      </c>
      <c r="M1938" s="1433">
        <v>40</v>
      </c>
      <c r="N1938" s="1433">
        <v>42</v>
      </c>
      <c r="O1938" s="1433">
        <v>44</v>
      </c>
      <c r="P1938" s="1433">
        <v>37</v>
      </c>
      <c r="Q1938" s="1433">
        <v>31</v>
      </c>
      <c r="R1938" s="1433">
        <v>19</v>
      </c>
      <c r="S1938" s="1433">
        <v>14</v>
      </c>
      <c r="T1938" s="1433">
        <v>13</v>
      </c>
      <c r="U1938" s="1433">
        <v>11</v>
      </c>
      <c r="V1938" s="1438">
        <v>9</v>
      </c>
    </row>
    <row r="1939" spans="1:22" ht="15" x14ac:dyDescent="0.25">
      <c r="A1939" s="1298" t="s">
        <v>709</v>
      </c>
      <c r="B1939" s="1290" t="s">
        <v>979</v>
      </c>
      <c r="C1939" s="1290" t="s">
        <v>49</v>
      </c>
      <c r="D1939" s="1433">
        <v>0</v>
      </c>
      <c r="E1939" s="1433">
        <v>63</v>
      </c>
      <c r="F1939" s="1433">
        <v>75</v>
      </c>
      <c r="G1939" s="1433">
        <v>133</v>
      </c>
      <c r="H1939" s="1433">
        <v>160</v>
      </c>
      <c r="I1939" s="1433">
        <v>182</v>
      </c>
      <c r="J1939" s="1433">
        <v>185</v>
      </c>
      <c r="K1939" s="1433">
        <v>207</v>
      </c>
      <c r="L1939" s="1433">
        <v>369</v>
      </c>
      <c r="M1939" s="1433">
        <v>376</v>
      </c>
      <c r="N1939" s="1433">
        <v>386</v>
      </c>
      <c r="O1939" s="1433">
        <v>396</v>
      </c>
      <c r="P1939" s="1433">
        <v>400</v>
      </c>
      <c r="Q1939" s="1433">
        <v>382</v>
      </c>
      <c r="R1939" s="1433">
        <v>380</v>
      </c>
      <c r="S1939" s="1433">
        <v>370</v>
      </c>
      <c r="T1939" s="1433">
        <v>336</v>
      </c>
      <c r="U1939" s="1433">
        <v>312</v>
      </c>
      <c r="V1939" s="1438">
        <v>302</v>
      </c>
    </row>
    <row r="1940" spans="1:22" ht="15" x14ac:dyDescent="0.25">
      <c r="A1940" s="1298" t="s">
        <v>709</v>
      </c>
      <c r="B1940" s="1290" t="s">
        <v>979</v>
      </c>
      <c r="C1940" s="1290" t="s">
        <v>35</v>
      </c>
      <c r="D1940" s="1433">
        <v>201</v>
      </c>
      <c r="E1940" s="1433">
        <v>141</v>
      </c>
      <c r="F1940" s="1433">
        <v>135</v>
      </c>
      <c r="G1940" s="1433">
        <v>93</v>
      </c>
      <c r="H1940" s="1433">
        <v>73</v>
      </c>
      <c r="I1940" s="1433">
        <v>61</v>
      </c>
      <c r="J1940" s="1433">
        <v>57</v>
      </c>
      <c r="K1940" s="1433">
        <v>38</v>
      </c>
      <c r="L1940" s="1433">
        <v>63</v>
      </c>
      <c r="M1940" s="1433">
        <v>58</v>
      </c>
      <c r="N1940" s="1433">
        <v>52</v>
      </c>
      <c r="O1940" s="1433">
        <v>47</v>
      </c>
      <c r="P1940" s="1433">
        <v>41</v>
      </c>
      <c r="Q1940" s="1433">
        <v>25</v>
      </c>
      <c r="R1940" s="1433">
        <v>17</v>
      </c>
      <c r="S1940" s="1433">
        <v>7</v>
      </c>
      <c r="T1940" s="1433">
        <v>9</v>
      </c>
      <c r="U1940" s="1433">
        <v>9</v>
      </c>
      <c r="V1940" s="1438">
        <v>10</v>
      </c>
    </row>
    <row r="1941" spans="1:22" ht="15" x14ac:dyDescent="0.25">
      <c r="A1941" s="1298" t="s">
        <v>709</v>
      </c>
      <c r="B1941" s="1290" t="s">
        <v>979</v>
      </c>
      <c r="C1941" s="1290" t="s">
        <v>36</v>
      </c>
      <c r="D1941" s="1433">
        <v>22</v>
      </c>
      <c r="E1941" s="1433">
        <v>18</v>
      </c>
      <c r="F1941" s="1433">
        <v>16</v>
      </c>
      <c r="G1941" s="1433">
        <v>12</v>
      </c>
      <c r="H1941" s="1433">
        <v>12</v>
      </c>
      <c r="I1941" s="1433">
        <v>8</v>
      </c>
      <c r="J1941" s="1433">
        <v>6</v>
      </c>
      <c r="K1941" s="1433">
        <v>3</v>
      </c>
      <c r="L1941" s="1433">
        <v>9</v>
      </c>
      <c r="M1941" s="1433">
        <v>5</v>
      </c>
      <c r="N1941" s="1433">
        <v>4</v>
      </c>
      <c r="O1941" s="1433">
        <v>3</v>
      </c>
      <c r="P1941" s="1433">
        <v>3</v>
      </c>
      <c r="Q1941" s="1433">
        <v>3</v>
      </c>
      <c r="R1941" s="1433">
        <v>1</v>
      </c>
      <c r="S1941" s="1433">
        <v>1</v>
      </c>
      <c r="T1941" s="1433">
        <v>1</v>
      </c>
      <c r="U1941" s="1433">
        <v>0</v>
      </c>
      <c r="V1941" s="1438">
        <v>0</v>
      </c>
    </row>
    <row r="1942" spans="1:22" ht="15" x14ac:dyDescent="0.25">
      <c r="A1942" s="1298" t="s">
        <v>709</v>
      </c>
      <c r="B1942" s="1290" t="s">
        <v>979</v>
      </c>
      <c r="C1942" s="1290" t="s">
        <v>37</v>
      </c>
      <c r="D1942" s="1433">
        <v>17</v>
      </c>
      <c r="E1942" s="1433">
        <v>17</v>
      </c>
      <c r="F1942" s="1433">
        <v>17</v>
      </c>
      <c r="G1942" s="1433">
        <v>18</v>
      </c>
      <c r="H1942" s="1433">
        <v>17</v>
      </c>
      <c r="I1942" s="1433">
        <v>17</v>
      </c>
      <c r="J1942" s="1433">
        <v>12</v>
      </c>
      <c r="K1942" s="1433">
        <v>12</v>
      </c>
      <c r="L1942" s="1433">
        <v>18</v>
      </c>
      <c r="M1942" s="1433">
        <v>5</v>
      </c>
      <c r="N1942" s="1433">
        <v>5</v>
      </c>
      <c r="O1942" s="1433">
        <v>5</v>
      </c>
      <c r="P1942" s="1433">
        <v>3</v>
      </c>
      <c r="Q1942" s="1433">
        <v>3</v>
      </c>
      <c r="R1942" s="1433">
        <v>3</v>
      </c>
      <c r="S1942" s="1433">
        <v>3</v>
      </c>
      <c r="T1942" s="1433">
        <v>3</v>
      </c>
      <c r="U1942" s="1433">
        <v>3</v>
      </c>
      <c r="V1942" s="1438">
        <v>1</v>
      </c>
    </row>
    <row r="1943" spans="1:22" ht="15" x14ac:dyDescent="0.25">
      <c r="A1943" s="1298" t="s">
        <v>709</v>
      </c>
      <c r="B1943" s="1290" t="s">
        <v>979</v>
      </c>
      <c r="C1943" s="1290" t="s">
        <v>38</v>
      </c>
      <c r="D1943" s="1433">
        <v>4</v>
      </c>
      <c r="E1943" s="1433">
        <v>4</v>
      </c>
      <c r="F1943" s="1433">
        <v>2</v>
      </c>
      <c r="G1943" s="1433">
        <v>3</v>
      </c>
      <c r="H1943" s="1433">
        <v>3</v>
      </c>
      <c r="I1943" s="1433">
        <v>3</v>
      </c>
      <c r="J1943" s="1433">
        <v>2</v>
      </c>
      <c r="K1943" s="1433">
        <v>1</v>
      </c>
      <c r="L1943" s="1433">
        <v>5</v>
      </c>
      <c r="M1943" s="1433">
        <v>4</v>
      </c>
      <c r="N1943" s="1433">
        <v>3</v>
      </c>
      <c r="O1943" s="1433">
        <v>3</v>
      </c>
      <c r="P1943" s="1433">
        <v>1</v>
      </c>
      <c r="Q1943" s="1433">
        <v>1</v>
      </c>
      <c r="R1943" s="1433">
        <v>1</v>
      </c>
      <c r="S1943" s="1433">
        <v>1</v>
      </c>
      <c r="T1943" s="1433">
        <v>1</v>
      </c>
      <c r="U1943" s="1433">
        <v>1</v>
      </c>
      <c r="V1943" s="1438">
        <v>2</v>
      </c>
    </row>
    <row r="1944" spans="1:22" ht="15" x14ac:dyDescent="0.25">
      <c r="A1944" s="1298" t="s">
        <v>709</v>
      </c>
      <c r="B1944" s="1290" t="s">
        <v>979</v>
      </c>
      <c r="C1944" s="1290" t="s">
        <v>39</v>
      </c>
      <c r="D1944" s="1433">
        <v>2</v>
      </c>
      <c r="E1944" s="1433">
        <v>2</v>
      </c>
      <c r="F1944" s="1433">
        <v>4</v>
      </c>
      <c r="G1944" s="1433">
        <v>4</v>
      </c>
      <c r="H1944" s="1433">
        <v>4</v>
      </c>
      <c r="I1944" s="1433">
        <v>3</v>
      </c>
      <c r="J1944" s="1433">
        <v>1</v>
      </c>
      <c r="K1944" s="1433">
        <v>1</v>
      </c>
      <c r="L1944" s="1433">
        <v>1</v>
      </c>
      <c r="M1944" s="1433">
        <v>1</v>
      </c>
      <c r="N1944" s="1433">
        <v>1</v>
      </c>
      <c r="O1944" s="1433">
        <v>1</v>
      </c>
      <c r="P1944" s="1433">
        <v>1</v>
      </c>
      <c r="Q1944" s="1433">
        <v>1</v>
      </c>
      <c r="R1944" s="1433">
        <v>1</v>
      </c>
      <c r="S1944" s="1433">
        <v>1</v>
      </c>
      <c r="T1944" s="1433">
        <v>1</v>
      </c>
      <c r="U1944" s="1433">
        <v>1</v>
      </c>
      <c r="V1944" s="1438">
        <v>0</v>
      </c>
    </row>
    <row r="1945" spans="1:22" ht="15" x14ac:dyDescent="0.25">
      <c r="A1945" s="1298" t="s">
        <v>709</v>
      </c>
      <c r="B1945" s="1290" t="s">
        <v>979</v>
      </c>
      <c r="C1945" s="1290" t="s">
        <v>40</v>
      </c>
      <c r="D1945" s="1433">
        <v>2</v>
      </c>
      <c r="E1945" s="1433">
        <v>2</v>
      </c>
      <c r="F1945" s="1433">
        <v>2</v>
      </c>
      <c r="G1945" s="1433">
        <v>3</v>
      </c>
      <c r="H1945" s="1433">
        <v>3</v>
      </c>
      <c r="I1945" s="1433">
        <v>3</v>
      </c>
      <c r="J1945" s="1433">
        <v>1</v>
      </c>
      <c r="K1945" s="1433">
        <v>0</v>
      </c>
      <c r="L1945" s="1433">
        <v>1</v>
      </c>
      <c r="M1945" s="1433">
        <v>0</v>
      </c>
      <c r="N1945" s="1433">
        <v>0</v>
      </c>
      <c r="O1945" s="1433">
        <v>0</v>
      </c>
      <c r="P1945" s="1433">
        <v>0</v>
      </c>
      <c r="Q1945" s="1433">
        <v>0</v>
      </c>
      <c r="R1945" s="1433">
        <v>0</v>
      </c>
      <c r="S1945" s="1433">
        <v>0</v>
      </c>
      <c r="T1945" s="1433">
        <v>0</v>
      </c>
      <c r="U1945" s="1433">
        <v>0</v>
      </c>
      <c r="V1945" s="1438">
        <v>0</v>
      </c>
    </row>
    <row r="1946" spans="1:22" ht="15" x14ac:dyDescent="0.25">
      <c r="A1946" s="1298" t="s">
        <v>709</v>
      </c>
      <c r="B1946" s="1290" t="s">
        <v>979</v>
      </c>
      <c r="C1946" s="1290" t="s">
        <v>59</v>
      </c>
      <c r="D1946" s="1433">
        <v>248</v>
      </c>
      <c r="E1946" s="1433">
        <v>247</v>
      </c>
      <c r="F1946" s="1433">
        <v>251</v>
      </c>
      <c r="G1946" s="1433">
        <v>266</v>
      </c>
      <c r="H1946" s="1433">
        <v>272</v>
      </c>
      <c r="I1946" s="1433">
        <v>277</v>
      </c>
      <c r="J1946" s="1433">
        <v>264</v>
      </c>
      <c r="K1946" s="1433">
        <v>262</v>
      </c>
      <c r="L1946" s="1433">
        <v>466</v>
      </c>
      <c r="M1946" s="1433">
        <v>449</v>
      </c>
      <c r="N1946" s="1433">
        <v>451</v>
      </c>
      <c r="O1946" s="1433">
        <v>455</v>
      </c>
      <c r="P1946" s="1433">
        <v>449</v>
      </c>
      <c r="Q1946" s="1433">
        <v>415</v>
      </c>
      <c r="R1946" s="1433">
        <v>403</v>
      </c>
      <c r="S1946" s="1433">
        <v>383</v>
      </c>
      <c r="T1946" s="1433">
        <v>351</v>
      </c>
      <c r="U1946" s="1433">
        <v>326</v>
      </c>
      <c r="V1946" s="1438">
        <v>315</v>
      </c>
    </row>
    <row r="1947" spans="1:22" ht="15" x14ac:dyDescent="0.25">
      <c r="A1947" s="1298" t="s">
        <v>709</v>
      </c>
      <c r="B1947" s="1290" t="s">
        <v>979</v>
      </c>
      <c r="C1947" s="1290" t="s">
        <v>754</v>
      </c>
      <c r="D1947" s="1433">
        <v>248</v>
      </c>
      <c r="E1947" s="1433">
        <v>184</v>
      </c>
      <c r="F1947" s="1433">
        <v>176</v>
      </c>
      <c r="G1947" s="1433">
        <v>133</v>
      </c>
      <c r="H1947" s="1433">
        <v>112</v>
      </c>
      <c r="I1947" s="1433">
        <v>95</v>
      </c>
      <c r="J1947" s="1433">
        <v>79</v>
      </c>
      <c r="K1947" s="1433">
        <v>55</v>
      </c>
      <c r="L1947" s="1433">
        <v>97</v>
      </c>
      <c r="M1947" s="1433">
        <v>73</v>
      </c>
      <c r="N1947" s="1433">
        <v>65</v>
      </c>
      <c r="O1947" s="1433">
        <v>59</v>
      </c>
      <c r="P1947" s="1433">
        <v>49</v>
      </c>
      <c r="Q1947" s="1433">
        <v>33</v>
      </c>
      <c r="R1947" s="1433">
        <v>23</v>
      </c>
      <c r="S1947" s="1433">
        <v>13</v>
      </c>
      <c r="T1947" s="1433">
        <v>15</v>
      </c>
      <c r="U1947" s="1433">
        <v>14</v>
      </c>
      <c r="V1947" s="1438">
        <v>13</v>
      </c>
    </row>
    <row r="1948" spans="1:22" ht="15" x14ac:dyDescent="0.25">
      <c r="A1948" s="1298" t="s">
        <v>709</v>
      </c>
      <c r="B1948" s="1290" t="s">
        <v>980</v>
      </c>
      <c r="C1948" s="1290" t="s">
        <v>49</v>
      </c>
      <c r="D1948" s="1433">
        <v>0</v>
      </c>
      <c r="E1948" s="1433">
        <v>99</v>
      </c>
      <c r="F1948" s="1433">
        <v>112</v>
      </c>
      <c r="G1948" s="1433">
        <v>0</v>
      </c>
      <c r="H1948" s="1433">
        <v>0</v>
      </c>
      <c r="I1948" s="1433">
        <v>0</v>
      </c>
      <c r="J1948" s="1433">
        <v>0</v>
      </c>
      <c r="K1948" s="1433">
        <v>0</v>
      </c>
      <c r="L1948" s="1433">
        <v>0</v>
      </c>
      <c r="M1948" s="1433">
        <v>0</v>
      </c>
      <c r="N1948" s="1433">
        <v>0</v>
      </c>
      <c r="O1948" s="1433">
        <v>0</v>
      </c>
      <c r="P1948" s="1433">
        <v>0</v>
      </c>
      <c r="Q1948" s="1433">
        <v>0</v>
      </c>
      <c r="R1948" s="1433">
        <v>0</v>
      </c>
      <c r="S1948" s="1433">
        <v>0</v>
      </c>
      <c r="T1948" s="1433">
        <v>0</v>
      </c>
      <c r="U1948" s="1433">
        <v>0</v>
      </c>
      <c r="V1948" s="1438">
        <v>0</v>
      </c>
    </row>
    <row r="1949" spans="1:22" ht="15" x14ac:dyDescent="0.25">
      <c r="A1949" s="1298" t="s">
        <v>709</v>
      </c>
      <c r="B1949" s="1290" t="s">
        <v>980</v>
      </c>
      <c r="C1949" s="1290" t="s">
        <v>35</v>
      </c>
      <c r="D1949" s="1433">
        <v>257</v>
      </c>
      <c r="E1949" s="1433">
        <v>151</v>
      </c>
      <c r="F1949" s="1433">
        <v>150</v>
      </c>
      <c r="G1949" s="1433">
        <v>0</v>
      </c>
      <c r="H1949" s="1433">
        <v>0</v>
      </c>
      <c r="I1949" s="1433">
        <v>0</v>
      </c>
      <c r="J1949" s="1433">
        <v>0</v>
      </c>
      <c r="K1949" s="1433">
        <v>0</v>
      </c>
      <c r="L1949" s="1433">
        <v>0</v>
      </c>
      <c r="M1949" s="1433">
        <v>0</v>
      </c>
      <c r="N1949" s="1433">
        <v>0</v>
      </c>
      <c r="O1949" s="1433">
        <v>0</v>
      </c>
      <c r="P1949" s="1433">
        <v>0</v>
      </c>
      <c r="Q1949" s="1433">
        <v>0</v>
      </c>
      <c r="R1949" s="1433">
        <v>0</v>
      </c>
      <c r="S1949" s="1433">
        <v>0</v>
      </c>
      <c r="T1949" s="1433">
        <v>0</v>
      </c>
      <c r="U1949" s="1433">
        <v>0</v>
      </c>
      <c r="V1949" s="1438">
        <v>0</v>
      </c>
    </row>
    <row r="1950" spans="1:22" ht="15" x14ac:dyDescent="0.25">
      <c r="A1950" s="1298" t="s">
        <v>709</v>
      </c>
      <c r="B1950" s="1290" t="s">
        <v>980</v>
      </c>
      <c r="C1950" s="1290" t="s">
        <v>36</v>
      </c>
      <c r="D1950" s="1433">
        <v>16</v>
      </c>
      <c r="E1950" s="1433">
        <v>19</v>
      </c>
      <c r="F1950" s="1433">
        <v>17</v>
      </c>
      <c r="G1950" s="1433">
        <v>0</v>
      </c>
      <c r="H1950" s="1433">
        <v>0</v>
      </c>
      <c r="I1950" s="1433">
        <v>0</v>
      </c>
      <c r="J1950" s="1433">
        <v>0</v>
      </c>
      <c r="K1950" s="1433">
        <v>0</v>
      </c>
      <c r="L1950" s="1433">
        <v>0</v>
      </c>
      <c r="M1950" s="1433">
        <v>0</v>
      </c>
      <c r="N1950" s="1433">
        <v>0</v>
      </c>
      <c r="O1950" s="1433">
        <v>0</v>
      </c>
      <c r="P1950" s="1433">
        <v>0</v>
      </c>
      <c r="Q1950" s="1433">
        <v>0</v>
      </c>
      <c r="R1950" s="1433">
        <v>0</v>
      </c>
      <c r="S1950" s="1433">
        <v>0</v>
      </c>
      <c r="T1950" s="1433">
        <v>0</v>
      </c>
      <c r="U1950" s="1433">
        <v>0</v>
      </c>
      <c r="V1950" s="1438">
        <v>0</v>
      </c>
    </row>
    <row r="1951" spans="1:22" ht="15" x14ac:dyDescent="0.25">
      <c r="A1951" s="1298" t="s">
        <v>709</v>
      </c>
      <c r="B1951" s="1290" t="s">
        <v>980</v>
      </c>
      <c r="C1951" s="1290" t="s">
        <v>37</v>
      </c>
      <c r="D1951" s="1433">
        <v>19</v>
      </c>
      <c r="E1951" s="1433">
        <v>19</v>
      </c>
      <c r="F1951" s="1433">
        <v>19</v>
      </c>
      <c r="G1951" s="1433">
        <v>0</v>
      </c>
      <c r="H1951" s="1433">
        <v>0</v>
      </c>
      <c r="I1951" s="1433">
        <v>0</v>
      </c>
      <c r="J1951" s="1433">
        <v>0</v>
      </c>
      <c r="K1951" s="1433">
        <v>0</v>
      </c>
      <c r="L1951" s="1433">
        <v>0</v>
      </c>
      <c r="M1951" s="1433">
        <v>0</v>
      </c>
      <c r="N1951" s="1433">
        <v>0</v>
      </c>
      <c r="O1951" s="1433">
        <v>0</v>
      </c>
      <c r="P1951" s="1433">
        <v>0</v>
      </c>
      <c r="Q1951" s="1433">
        <v>0</v>
      </c>
      <c r="R1951" s="1433">
        <v>0</v>
      </c>
      <c r="S1951" s="1433">
        <v>0</v>
      </c>
      <c r="T1951" s="1433">
        <v>0</v>
      </c>
      <c r="U1951" s="1433">
        <v>0</v>
      </c>
      <c r="V1951" s="1438">
        <v>0</v>
      </c>
    </row>
    <row r="1952" spans="1:22" ht="15" x14ac:dyDescent="0.25">
      <c r="A1952" s="1298" t="s">
        <v>709</v>
      </c>
      <c r="B1952" s="1290" t="s">
        <v>980</v>
      </c>
      <c r="C1952" s="1290" t="s">
        <v>38</v>
      </c>
      <c r="D1952" s="1433">
        <v>4</v>
      </c>
      <c r="E1952" s="1433">
        <v>4</v>
      </c>
      <c r="F1952" s="1433">
        <v>4</v>
      </c>
      <c r="G1952" s="1433">
        <v>0</v>
      </c>
      <c r="H1952" s="1433">
        <v>0</v>
      </c>
      <c r="I1952" s="1433">
        <v>0</v>
      </c>
      <c r="J1952" s="1433">
        <v>0</v>
      </c>
      <c r="K1952" s="1433">
        <v>0</v>
      </c>
      <c r="L1952" s="1433">
        <v>0</v>
      </c>
      <c r="M1952" s="1433">
        <v>0</v>
      </c>
      <c r="N1952" s="1433">
        <v>0</v>
      </c>
      <c r="O1952" s="1433">
        <v>0</v>
      </c>
      <c r="P1952" s="1433">
        <v>0</v>
      </c>
      <c r="Q1952" s="1433">
        <v>0</v>
      </c>
      <c r="R1952" s="1433">
        <v>0</v>
      </c>
      <c r="S1952" s="1433">
        <v>0</v>
      </c>
      <c r="T1952" s="1433">
        <v>0</v>
      </c>
      <c r="U1952" s="1433">
        <v>0</v>
      </c>
      <c r="V1952" s="1438">
        <v>0</v>
      </c>
    </row>
    <row r="1953" spans="1:22" ht="15" x14ac:dyDescent="0.25">
      <c r="A1953" s="1298" t="s">
        <v>709</v>
      </c>
      <c r="B1953" s="1290" t="s">
        <v>980</v>
      </c>
      <c r="C1953" s="1290" t="s">
        <v>39</v>
      </c>
      <c r="D1953" s="1433">
        <v>4</v>
      </c>
      <c r="E1953" s="1433">
        <v>4</v>
      </c>
      <c r="F1953" s="1433">
        <v>4</v>
      </c>
      <c r="G1953" s="1433">
        <v>0</v>
      </c>
      <c r="H1953" s="1433">
        <v>0</v>
      </c>
      <c r="I1953" s="1433">
        <v>0</v>
      </c>
      <c r="J1953" s="1433">
        <v>0</v>
      </c>
      <c r="K1953" s="1433">
        <v>0</v>
      </c>
      <c r="L1953" s="1433">
        <v>0</v>
      </c>
      <c r="M1953" s="1433">
        <v>0</v>
      </c>
      <c r="N1953" s="1433">
        <v>0</v>
      </c>
      <c r="O1953" s="1433">
        <v>0</v>
      </c>
      <c r="P1953" s="1433">
        <v>0</v>
      </c>
      <c r="Q1953" s="1433">
        <v>0</v>
      </c>
      <c r="R1953" s="1433">
        <v>0</v>
      </c>
      <c r="S1953" s="1433">
        <v>0</v>
      </c>
      <c r="T1953" s="1433">
        <v>0</v>
      </c>
      <c r="U1953" s="1433">
        <v>0</v>
      </c>
      <c r="V1953" s="1438">
        <v>0</v>
      </c>
    </row>
    <row r="1954" spans="1:22" ht="15" x14ac:dyDescent="0.25">
      <c r="A1954" s="1298" t="s">
        <v>709</v>
      </c>
      <c r="B1954" s="1290" t="s">
        <v>980</v>
      </c>
      <c r="C1954" s="1290" t="s">
        <v>40</v>
      </c>
      <c r="D1954" s="1433">
        <v>2</v>
      </c>
      <c r="E1954" s="1433">
        <v>2</v>
      </c>
      <c r="F1954" s="1433">
        <v>2</v>
      </c>
      <c r="G1954" s="1433">
        <v>0</v>
      </c>
      <c r="H1954" s="1433">
        <v>0</v>
      </c>
      <c r="I1954" s="1433">
        <v>0</v>
      </c>
      <c r="J1954" s="1433">
        <v>0</v>
      </c>
      <c r="K1954" s="1433">
        <v>0</v>
      </c>
      <c r="L1954" s="1433">
        <v>0</v>
      </c>
      <c r="M1954" s="1433">
        <v>0</v>
      </c>
      <c r="N1954" s="1433">
        <v>0</v>
      </c>
      <c r="O1954" s="1433">
        <v>0</v>
      </c>
      <c r="P1954" s="1433">
        <v>0</v>
      </c>
      <c r="Q1954" s="1433">
        <v>0</v>
      </c>
      <c r="R1954" s="1433">
        <v>0</v>
      </c>
      <c r="S1954" s="1433">
        <v>0</v>
      </c>
      <c r="T1954" s="1433">
        <v>0</v>
      </c>
      <c r="U1954" s="1433">
        <v>0</v>
      </c>
      <c r="V1954" s="1438">
        <v>0</v>
      </c>
    </row>
    <row r="1955" spans="1:22" ht="15" x14ac:dyDescent="0.25">
      <c r="A1955" s="1298" t="s">
        <v>709</v>
      </c>
      <c r="B1955" s="1290" t="s">
        <v>980</v>
      </c>
      <c r="C1955" s="1290" t="s">
        <v>59</v>
      </c>
      <c r="D1955" s="1433">
        <v>302</v>
      </c>
      <c r="E1955" s="1433">
        <v>298</v>
      </c>
      <c r="F1955" s="1433">
        <v>308</v>
      </c>
      <c r="G1955" s="1433">
        <v>0</v>
      </c>
      <c r="H1955" s="1433">
        <v>0</v>
      </c>
      <c r="I1955" s="1433">
        <v>0</v>
      </c>
      <c r="J1955" s="1433">
        <v>0</v>
      </c>
      <c r="K1955" s="1433">
        <v>0</v>
      </c>
      <c r="L1955" s="1433">
        <v>0</v>
      </c>
      <c r="M1955" s="1433">
        <v>0</v>
      </c>
      <c r="N1955" s="1433">
        <v>0</v>
      </c>
      <c r="O1955" s="1433">
        <v>0</v>
      </c>
      <c r="P1955" s="1433">
        <v>0</v>
      </c>
      <c r="Q1955" s="1433">
        <v>0</v>
      </c>
      <c r="R1955" s="1433">
        <v>0</v>
      </c>
      <c r="S1955" s="1433">
        <v>0</v>
      </c>
      <c r="T1955" s="1433">
        <v>0</v>
      </c>
      <c r="U1955" s="1433">
        <v>0</v>
      </c>
      <c r="V1955" s="1438">
        <v>0</v>
      </c>
    </row>
    <row r="1956" spans="1:22" ht="15" x14ac:dyDescent="0.25">
      <c r="A1956" s="1298" t="s">
        <v>709</v>
      </c>
      <c r="B1956" s="1290" t="s">
        <v>980</v>
      </c>
      <c r="C1956" s="1290" t="s">
        <v>754</v>
      </c>
      <c r="D1956" s="1433">
        <v>302</v>
      </c>
      <c r="E1956" s="1433">
        <v>199</v>
      </c>
      <c r="F1956" s="1433">
        <v>196</v>
      </c>
      <c r="G1956" s="1433">
        <v>0</v>
      </c>
      <c r="H1956" s="1433">
        <v>0</v>
      </c>
      <c r="I1956" s="1433">
        <v>0</v>
      </c>
      <c r="J1956" s="1433">
        <v>0</v>
      </c>
      <c r="K1956" s="1433">
        <v>0</v>
      </c>
      <c r="L1956" s="1433">
        <v>0</v>
      </c>
      <c r="M1956" s="1433">
        <v>0</v>
      </c>
      <c r="N1956" s="1433">
        <v>0</v>
      </c>
      <c r="O1956" s="1433">
        <v>0</v>
      </c>
      <c r="P1956" s="1433">
        <v>0</v>
      </c>
      <c r="Q1956" s="1433">
        <v>0</v>
      </c>
      <c r="R1956" s="1433">
        <v>0</v>
      </c>
      <c r="S1956" s="1433">
        <v>0</v>
      </c>
      <c r="T1956" s="1433">
        <v>0</v>
      </c>
      <c r="U1956" s="1433">
        <v>0</v>
      </c>
      <c r="V1956" s="1438">
        <v>0</v>
      </c>
    </row>
    <row r="1957" spans="1:22" ht="15" x14ac:dyDescent="0.25">
      <c r="A1957" s="1298" t="s">
        <v>709</v>
      </c>
      <c r="B1957" s="1290" t="s">
        <v>981</v>
      </c>
      <c r="C1957" s="1290" t="s">
        <v>49</v>
      </c>
      <c r="D1957" s="1433">
        <v>0</v>
      </c>
      <c r="E1957" s="1433">
        <v>0</v>
      </c>
      <c r="F1957" s="1433">
        <v>0</v>
      </c>
      <c r="G1957" s="1433">
        <v>0</v>
      </c>
      <c r="H1957" s="1433">
        <v>0</v>
      </c>
      <c r="I1957" s="1433">
        <v>0</v>
      </c>
      <c r="J1957" s="1433">
        <v>0</v>
      </c>
      <c r="K1957" s="1433">
        <v>0</v>
      </c>
      <c r="L1957" s="1433">
        <v>0</v>
      </c>
      <c r="M1957" s="1433">
        <v>0</v>
      </c>
      <c r="N1957" s="1433">
        <v>0</v>
      </c>
      <c r="O1957" s="1433">
        <v>0</v>
      </c>
      <c r="P1957" s="1433">
        <v>2</v>
      </c>
      <c r="Q1957" s="1433">
        <v>2</v>
      </c>
      <c r="R1957" s="1433">
        <v>2</v>
      </c>
      <c r="S1957" s="1433">
        <v>2</v>
      </c>
      <c r="T1957" s="1433">
        <v>2</v>
      </c>
      <c r="U1957" s="1433">
        <v>0</v>
      </c>
      <c r="V1957" s="1438">
        <v>0</v>
      </c>
    </row>
    <row r="1958" spans="1:22" ht="15" x14ac:dyDescent="0.25">
      <c r="A1958" s="1298" t="s">
        <v>709</v>
      </c>
      <c r="B1958" s="1290" t="s">
        <v>981</v>
      </c>
      <c r="C1958" s="1290" t="s">
        <v>35</v>
      </c>
      <c r="D1958" s="1433">
        <v>0</v>
      </c>
      <c r="E1958" s="1433">
        <v>0</v>
      </c>
      <c r="F1958" s="1433">
        <v>0</v>
      </c>
      <c r="G1958" s="1433">
        <v>0</v>
      </c>
      <c r="H1958" s="1433">
        <v>0</v>
      </c>
      <c r="I1958" s="1433">
        <v>0</v>
      </c>
      <c r="J1958" s="1433">
        <v>0</v>
      </c>
      <c r="K1958" s="1433">
        <v>0</v>
      </c>
      <c r="L1958" s="1433">
        <v>2</v>
      </c>
      <c r="M1958" s="1433">
        <v>2</v>
      </c>
      <c r="N1958" s="1433">
        <v>2</v>
      </c>
      <c r="O1958" s="1433">
        <v>2</v>
      </c>
      <c r="P1958" s="1433">
        <v>0</v>
      </c>
      <c r="Q1958" s="1433">
        <v>0</v>
      </c>
      <c r="R1958" s="1433">
        <v>0</v>
      </c>
      <c r="S1958" s="1433">
        <v>1</v>
      </c>
      <c r="T1958" s="1433">
        <v>1</v>
      </c>
      <c r="U1958" s="1433">
        <v>0</v>
      </c>
      <c r="V1958" s="1438">
        <v>0</v>
      </c>
    </row>
    <row r="1959" spans="1:22" ht="15" x14ac:dyDescent="0.25">
      <c r="A1959" s="1298" t="s">
        <v>709</v>
      </c>
      <c r="B1959" s="1290" t="s">
        <v>981</v>
      </c>
      <c r="C1959" s="1290" t="s">
        <v>37</v>
      </c>
      <c r="D1959" s="1433">
        <v>0</v>
      </c>
      <c r="E1959" s="1433">
        <v>0</v>
      </c>
      <c r="F1959" s="1433">
        <v>0</v>
      </c>
      <c r="G1959" s="1433">
        <v>0</v>
      </c>
      <c r="H1959" s="1433">
        <v>0</v>
      </c>
      <c r="I1959" s="1433">
        <v>0</v>
      </c>
      <c r="J1959" s="1433">
        <v>0</v>
      </c>
      <c r="K1959" s="1433">
        <v>0</v>
      </c>
      <c r="L1959" s="1433">
        <v>1</v>
      </c>
      <c r="M1959" s="1433">
        <v>1</v>
      </c>
      <c r="N1959" s="1433">
        <v>1</v>
      </c>
      <c r="O1959" s="1433">
        <v>1</v>
      </c>
      <c r="P1959" s="1433">
        <v>1</v>
      </c>
      <c r="Q1959" s="1433">
        <v>1</v>
      </c>
      <c r="R1959" s="1433">
        <v>1</v>
      </c>
      <c r="S1959" s="1433">
        <v>0</v>
      </c>
      <c r="T1959" s="1433">
        <v>0</v>
      </c>
      <c r="U1959" s="1433">
        <v>0</v>
      </c>
      <c r="V1959" s="1438">
        <v>0</v>
      </c>
    </row>
    <row r="1960" spans="1:22" ht="15" x14ac:dyDescent="0.25">
      <c r="A1960" s="1298" t="s">
        <v>709</v>
      </c>
      <c r="B1960" s="1290" t="s">
        <v>981</v>
      </c>
      <c r="C1960" s="1290" t="s">
        <v>40</v>
      </c>
      <c r="D1960" s="1433">
        <v>0</v>
      </c>
      <c r="E1960" s="1433">
        <v>0</v>
      </c>
      <c r="F1960" s="1433">
        <v>0</v>
      </c>
      <c r="G1960" s="1433">
        <v>0</v>
      </c>
      <c r="H1960" s="1433">
        <v>0</v>
      </c>
      <c r="I1960" s="1433">
        <v>0</v>
      </c>
      <c r="J1960" s="1433">
        <v>0</v>
      </c>
      <c r="K1960" s="1433">
        <v>0</v>
      </c>
      <c r="L1960" s="1433">
        <v>1</v>
      </c>
      <c r="M1960" s="1433">
        <v>1</v>
      </c>
      <c r="N1960" s="1433">
        <v>1</v>
      </c>
      <c r="O1960" s="1433">
        <v>1</v>
      </c>
      <c r="P1960" s="1433">
        <v>0</v>
      </c>
      <c r="Q1960" s="1433">
        <v>0</v>
      </c>
      <c r="R1960" s="1433">
        <v>0</v>
      </c>
      <c r="S1960" s="1433">
        <v>0</v>
      </c>
      <c r="T1960" s="1433">
        <v>0</v>
      </c>
      <c r="U1960" s="1433">
        <v>0</v>
      </c>
      <c r="V1960" s="1438">
        <v>0</v>
      </c>
    </row>
    <row r="1961" spans="1:22" ht="15" x14ac:dyDescent="0.25">
      <c r="A1961" s="1298" t="s">
        <v>709</v>
      </c>
      <c r="B1961" s="1290" t="s">
        <v>981</v>
      </c>
      <c r="C1961" s="1290" t="s">
        <v>59</v>
      </c>
      <c r="D1961" s="1433">
        <v>0</v>
      </c>
      <c r="E1961" s="1433">
        <v>0</v>
      </c>
      <c r="F1961" s="1433">
        <v>0</v>
      </c>
      <c r="G1961" s="1433">
        <v>0</v>
      </c>
      <c r="H1961" s="1433">
        <v>0</v>
      </c>
      <c r="I1961" s="1433">
        <v>0</v>
      </c>
      <c r="J1961" s="1433">
        <v>0</v>
      </c>
      <c r="K1961" s="1433">
        <v>0</v>
      </c>
      <c r="L1961" s="1433">
        <v>4</v>
      </c>
      <c r="M1961" s="1433">
        <v>4</v>
      </c>
      <c r="N1961" s="1433">
        <v>4</v>
      </c>
      <c r="O1961" s="1433">
        <v>4</v>
      </c>
      <c r="P1961" s="1433">
        <v>3</v>
      </c>
      <c r="Q1961" s="1433">
        <v>3</v>
      </c>
      <c r="R1961" s="1433">
        <v>3</v>
      </c>
      <c r="S1961" s="1433">
        <v>3</v>
      </c>
      <c r="T1961" s="1433">
        <v>3</v>
      </c>
      <c r="U1961" s="1433">
        <v>0</v>
      </c>
      <c r="V1961" s="1438">
        <v>0</v>
      </c>
    </row>
    <row r="1962" spans="1:22" ht="15" x14ac:dyDescent="0.25">
      <c r="A1962" s="1298" t="s">
        <v>709</v>
      </c>
      <c r="B1962" s="1290" t="s">
        <v>981</v>
      </c>
      <c r="C1962" s="1290" t="s">
        <v>754</v>
      </c>
      <c r="D1962" s="1433">
        <v>0</v>
      </c>
      <c r="E1962" s="1433">
        <v>0</v>
      </c>
      <c r="F1962" s="1433">
        <v>0</v>
      </c>
      <c r="G1962" s="1433">
        <v>0</v>
      </c>
      <c r="H1962" s="1433">
        <v>0</v>
      </c>
      <c r="I1962" s="1433">
        <v>0</v>
      </c>
      <c r="J1962" s="1433">
        <v>0</v>
      </c>
      <c r="K1962" s="1433">
        <v>0</v>
      </c>
      <c r="L1962" s="1433">
        <v>4</v>
      </c>
      <c r="M1962" s="1433">
        <v>4</v>
      </c>
      <c r="N1962" s="1433">
        <v>4</v>
      </c>
      <c r="O1962" s="1433">
        <v>4</v>
      </c>
      <c r="P1962" s="1433">
        <v>1</v>
      </c>
      <c r="Q1962" s="1433">
        <v>1</v>
      </c>
      <c r="R1962" s="1433">
        <v>1</v>
      </c>
      <c r="S1962" s="1433">
        <v>1</v>
      </c>
      <c r="T1962" s="1433">
        <v>1</v>
      </c>
      <c r="U1962" s="1433">
        <v>0</v>
      </c>
      <c r="V1962" s="1438">
        <v>0</v>
      </c>
    </row>
    <row r="1963" spans="1:22" ht="15" x14ac:dyDescent="0.25">
      <c r="A1963" s="1298" t="s">
        <v>709</v>
      </c>
      <c r="B1963" s="1290" t="s">
        <v>1160</v>
      </c>
      <c r="C1963" s="1290" t="s">
        <v>35</v>
      </c>
      <c r="D1963" s="1433">
        <v>0</v>
      </c>
      <c r="E1963" s="1433">
        <v>0</v>
      </c>
      <c r="F1963" s="1433">
        <v>0</v>
      </c>
      <c r="G1963" s="1433">
        <v>0</v>
      </c>
      <c r="H1963" s="1433">
        <v>0</v>
      </c>
      <c r="I1963" s="1433">
        <v>0</v>
      </c>
      <c r="J1963" s="1433">
        <v>0</v>
      </c>
      <c r="K1963" s="1433">
        <v>0</v>
      </c>
      <c r="L1963" s="1433">
        <v>0</v>
      </c>
      <c r="M1963" s="1433">
        <v>0</v>
      </c>
      <c r="N1963" s="1433">
        <v>0</v>
      </c>
      <c r="O1963" s="1433">
        <v>0</v>
      </c>
      <c r="P1963" s="1433">
        <v>0</v>
      </c>
      <c r="Q1963" s="1433">
        <v>0</v>
      </c>
      <c r="R1963" s="1433">
        <v>0</v>
      </c>
      <c r="S1963" s="1433">
        <v>0</v>
      </c>
      <c r="T1963" s="1433">
        <v>0</v>
      </c>
      <c r="U1963" s="1433">
        <v>0</v>
      </c>
      <c r="V1963" s="1438">
        <v>9</v>
      </c>
    </row>
    <row r="1964" spans="1:22" ht="15" x14ac:dyDescent="0.25">
      <c r="A1964" s="1298" t="s">
        <v>709</v>
      </c>
      <c r="B1964" s="1290" t="s">
        <v>1160</v>
      </c>
      <c r="C1964" s="1290" t="s">
        <v>37</v>
      </c>
      <c r="D1964" s="1433">
        <v>0</v>
      </c>
      <c r="E1964" s="1433">
        <v>0</v>
      </c>
      <c r="F1964" s="1433">
        <v>0</v>
      </c>
      <c r="G1964" s="1433">
        <v>0</v>
      </c>
      <c r="H1964" s="1433">
        <v>0</v>
      </c>
      <c r="I1964" s="1433">
        <v>0</v>
      </c>
      <c r="J1964" s="1433">
        <v>0</v>
      </c>
      <c r="K1964" s="1433">
        <v>0</v>
      </c>
      <c r="L1964" s="1433">
        <v>0</v>
      </c>
      <c r="M1964" s="1433">
        <v>0</v>
      </c>
      <c r="N1964" s="1433">
        <v>0</v>
      </c>
      <c r="O1964" s="1433">
        <v>0</v>
      </c>
      <c r="P1964" s="1433">
        <v>0</v>
      </c>
      <c r="Q1964" s="1433">
        <v>0</v>
      </c>
      <c r="R1964" s="1433">
        <v>0</v>
      </c>
      <c r="S1964" s="1433">
        <v>0</v>
      </c>
      <c r="T1964" s="1433">
        <v>0</v>
      </c>
      <c r="U1964" s="1433">
        <v>0</v>
      </c>
      <c r="V1964" s="1438">
        <v>5</v>
      </c>
    </row>
    <row r="1965" spans="1:22" ht="15" x14ac:dyDescent="0.25">
      <c r="A1965" s="1298" t="s">
        <v>709</v>
      </c>
      <c r="B1965" s="1290" t="s">
        <v>1160</v>
      </c>
      <c r="C1965" s="1290" t="s">
        <v>59</v>
      </c>
      <c r="D1965" s="1433">
        <v>0</v>
      </c>
      <c r="E1965" s="1433">
        <v>0</v>
      </c>
      <c r="F1965" s="1433">
        <v>0</v>
      </c>
      <c r="G1965" s="1433">
        <v>0</v>
      </c>
      <c r="H1965" s="1433">
        <v>0</v>
      </c>
      <c r="I1965" s="1433">
        <v>0</v>
      </c>
      <c r="J1965" s="1433">
        <v>0</v>
      </c>
      <c r="K1965" s="1433">
        <v>0</v>
      </c>
      <c r="L1965" s="1433">
        <v>0</v>
      </c>
      <c r="M1965" s="1433">
        <v>0</v>
      </c>
      <c r="N1965" s="1433">
        <v>0</v>
      </c>
      <c r="O1965" s="1433">
        <v>0</v>
      </c>
      <c r="P1965" s="1433">
        <v>0</v>
      </c>
      <c r="Q1965" s="1433">
        <v>0</v>
      </c>
      <c r="R1965" s="1433">
        <v>0</v>
      </c>
      <c r="S1965" s="1433">
        <v>0</v>
      </c>
      <c r="T1965" s="1433">
        <v>0</v>
      </c>
      <c r="U1965" s="1433">
        <v>0</v>
      </c>
      <c r="V1965" s="1438">
        <v>14</v>
      </c>
    </row>
    <row r="1966" spans="1:22" ht="15" x14ac:dyDescent="0.25">
      <c r="A1966" s="1298" t="s">
        <v>709</v>
      </c>
      <c r="B1966" s="1290" t="s">
        <v>1160</v>
      </c>
      <c r="C1966" s="1290" t="s">
        <v>754</v>
      </c>
      <c r="D1966" s="1433">
        <v>0</v>
      </c>
      <c r="E1966" s="1433">
        <v>0</v>
      </c>
      <c r="F1966" s="1433">
        <v>0</v>
      </c>
      <c r="G1966" s="1433">
        <v>0</v>
      </c>
      <c r="H1966" s="1433">
        <v>0</v>
      </c>
      <c r="I1966" s="1433">
        <v>0</v>
      </c>
      <c r="J1966" s="1433">
        <v>0</v>
      </c>
      <c r="K1966" s="1433">
        <v>0</v>
      </c>
      <c r="L1966" s="1433">
        <v>0</v>
      </c>
      <c r="M1966" s="1433">
        <v>0</v>
      </c>
      <c r="N1966" s="1433">
        <v>0</v>
      </c>
      <c r="O1966" s="1433">
        <v>0</v>
      </c>
      <c r="P1966" s="1433">
        <v>0</v>
      </c>
      <c r="Q1966" s="1433">
        <v>0</v>
      </c>
      <c r="R1966" s="1433">
        <v>0</v>
      </c>
      <c r="S1966" s="1433">
        <v>0</v>
      </c>
      <c r="T1966" s="1433">
        <v>0</v>
      </c>
      <c r="U1966" s="1433">
        <v>0</v>
      </c>
      <c r="V1966" s="1438">
        <v>14</v>
      </c>
    </row>
    <row r="1967" spans="1:22" ht="15" x14ac:dyDescent="0.25">
      <c r="A1967" s="1298" t="s">
        <v>709</v>
      </c>
      <c r="B1967" s="1290" t="s">
        <v>982</v>
      </c>
      <c r="C1967" s="1290" t="s">
        <v>49</v>
      </c>
      <c r="D1967" s="1433">
        <v>0</v>
      </c>
      <c r="E1967" s="1433">
        <v>0</v>
      </c>
      <c r="F1967" s="1433">
        <v>17</v>
      </c>
      <c r="G1967" s="1433">
        <v>20</v>
      </c>
      <c r="H1967" s="1433">
        <v>39</v>
      </c>
      <c r="I1967" s="1433">
        <v>49</v>
      </c>
      <c r="J1967" s="1433">
        <v>66</v>
      </c>
      <c r="K1967" s="1433">
        <v>72</v>
      </c>
      <c r="L1967" s="1433">
        <v>92</v>
      </c>
      <c r="M1967" s="1433">
        <v>101</v>
      </c>
      <c r="N1967" s="1433">
        <v>108</v>
      </c>
      <c r="O1967" s="1433">
        <v>111</v>
      </c>
      <c r="P1967" s="1433">
        <v>123</v>
      </c>
      <c r="Q1967" s="1433">
        <v>130</v>
      </c>
      <c r="R1967" s="1433">
        <v>171</v>
      </c>
      <c r="S1967" s="1433">
        <v>180</v>
      </c>
      <c r="T1967" s="1433">
        <v>174</v>
      </c>
      <c r="U1967" s="1433">
        <v>178</v>
      </c>
      <c r="V1967" s="1438">
        <v>181</v>
      </c>
    </row>
    <row r="1968" spans="1:22" ht="15" x14ac:dyDescent="0.25">
      <c r="A1968" s="1298" t="s">
        <v>709</v>
      </c>
      <c r="B1968" s="1290" t="s">
        <v>982</v>
      </c>
      <c r="C1968" s="1290" t="s">
        <v>35</v>
      </c>
      <c r="D1968" s="1433">
        <v>0</v>
      </c>
      <c r="E1968" s="1433">
        <v>8</v>
      </c>
      <c r="F1968" s="1433">
        <v>31</v>
      </c>
      <c r="G1968" s="1433">
        <v>26</v>
      </c>
      <c r="H1968" s="1433">
        <v>63</v>
      </c>
      <c r="I1968" s="1433">
        <v>62</v>
      </c>
      <c r="J1968" s="1433">
        <v>45</v>
      </c>
      <c r="K1968" s="1433">
        <v>43</v>
      </c>
      <c r="L1968" s="1433">
        <v>37</v>
      </c>
      <c r="M1968" s="1433">
        <v>37</v>
      </c>
      <c r="N1968" s="1433">
        <v>78</v>
      </c>
      <c r="O1968" s="1433">
        <v>83</v>
      </c>
      <c r="P1968" s="1433">
        <v>79</v>
      </c>
      <c r="Q1968" s="1433">
        <v>83</v>
      </c>
      <c r="R1968" s="1433">
        <v>46</v>
      </c>
      <c r="S1968" s="1433">
        <v>40</v>
      </c>
      <c r="T1968" s="1433">
        <v>36</v>
      </c>
      <c r="U1968" s="1433">
        <v>28</v>
      </c>
      <c r="V1968" s="1438">
        <v>18</v>
      </c>
    </row>
    <row r="1969" spans="1:22" ht="15" x14ac:dyDescent="0.25">
      <c r="A1969" s="1298" t="s">
        <v>709</v>
      </c>
      <c r="B1969" s="1290" t="s">
        <v>982</v>
      </c>
      <c r="C1969" s="1290" t="s">
        <v>36</v>
      </c>
      <c r="D1969" s="1433">
        <v>0</v>
      </c>
      <c r="E1969" s="1433">
        <v>0</v>
      </c>
      <c r="F1969" s="1433">
        <v>2</v>
      </c>
      <c r="G1969" s="1433">
        <v>2</v>
      </c>
      <c r="H1969" s="1433">
        <v>2</v>
      </c>
      <c r="I1969" s="1433">
        <v>2</v>
      </c>
      <c r="J1969" s="1433">
        <v>1</v>
      </c>
      <c r="K1969" s="1433">
        <v>1</v>
      </c>
      <c r="L1969" s="1433">
        <v>1</v>
      </c>
      <c r="M1969" s="1433">
        <v>1</v>
      </c>
      <c r="N1969" s="1433">
        <v>1</v>
      </c>
      <c r="O1969" s="1433">
        <v>2</v>
      </c>
      <c r="P1969" s="1433">
        <v>2</v>
      </c>
      <c r="Q1969" s="1433">
        <v>2</v>
      </c>
      <c r="R1969" s="1433">
        <v>2</v>
      </c>
      <c r="S1969" s="1433">
        <v>2</v>
      </c>
      <c r="T1969" s="1433">
        <v>2</v>
      </c>
      <c r="U1969" s="1433">
        <v>3</v>
      </c>
      <c r="V1969" s="1438">
        <v>3</v>
      </c>
    </row>
    <row r="1970" spans="1:22" ht="15" x14ac:dyDescent="0.25">
      <c r="A1970" s="1298" t="s">
        <v>709</v>
      </c>
      <c r="B1970" s="1290" t="s">
        <v>982</v>
      </c>
      <c r="C1970" s="1290" t="s">
        <v>37</v>
      </c>
      <c r="D1970" s="1433">
        <v>1</v>
      </c>
      <c r="E1970" s="1433">
        <v>5</v>
      </c>
      <c r="F1970" s="1433">
        <v>12</v>
      </c>
      <c r="G1970" s="1433">
        <v>9</v>
      </c>
      <c r="H1970" s="1433">
        <v>19</v>
      </c>
      <c r="I1970" s="1433">
        <v>19</v>
      </c>
      <c r="J1970" s="1433">
        <v>20</v>
      </c>
      <c r="K1970" s="1433">
        <v>20</v>
      </c>
      <c r="L1970" s="1433">
        <v>18</v>
      </c>
      <c r="M1970" s="1433">
        <v>10</v>
      </c>
      <c r="N1970" s="1433">
        <v>12</v>
      </c>
      <c r="O1970" s="1433">
        <v>11</v>
      </c>
      <c r="P1970" s="1433">
        <v>11</v>
      </c>
      <c r="Q1970" s="1433">
        <v>11</v>
      </c>
      <c r="R1970" s="1433">
        <v>11</v>
      </c>
      <c r="S1970" s="1433">
        <v>8</v>
      </c>
      <c r="T1970" s="1433">
        <v>6</v>
      </c>
      <c r="U1970" s="1433">
        <v>5</v>
      </c>
      <c r="V1970" s="1438">
        <v>3</v>
      </c>
    </row>
    <row r="1971" spans="1:22" ht="15" x14ac:dyDescent="0.25">
      <c r="A1971" s="1298" t="s">
        <v>709</v>
      </c>
      <c r="B1971" s="1290" t="s">
        <v>982</v>
      </c>
      <c r="C1971" s="1290" t="s">
        <v>38</v>
      </c>
      <c r="D1971" s="1433">
        <v>0</v>
      </c>
      <c r="E1971" s="1433">
        <v>1</v>
      </c>
      <c r="F1971" s="1433">
        <v>2</v>
      </c>
      <c r="G1971" s="1433">
        <v>2</v>
      </c>
      <c r="H1971" s="1433">
        <v>3</v>
      </c>
      <c r="I1971" s="1433">
        <v>3</v>
      </c>
      <c r="J1971" s="1433">
        <v>3</v>
      </c>
      <c r="K1971" s="1433">
        <v>3</v>
      </c>
      <c r="L1971" s="1433">
        <v>3</v>
      </c>
      <c r="M1971" s="1433">
        <v>3</v>
      </c>
      <c r="N1971" s="1433">
        <v>3</v>
      </c>
      <c r="O1971" s="1433">
        <v>3</v>
      </c>
      <c r="P1971" s="1433">
        <v>1</v>
      </c>
      <c r="Q1971" s="1433">
        <v>1</v>
      </c>
      <c r="R1971" s="1433">
        <v>1</v>
      </c>
      <c r="S1971" s="1433">
        <v>1</v>
      </c>
      <c r="T1971" s="1433">
        <v>1</v>
      </c>
      <c r="U1971" s="1433">
        <v>1</v>
      </c>
      <c r="V1971" s="1438">
        <v>0</v>
      </c>
    </row>
    <row r="1972" spans="1:22" ht="15" x14ac:dyDescent="0.25">
      <c r="A1972" s="1298" t="s">
        <v>709</v>
      </c>
      <c r="B1972" s="1290" t="s">
        <v>982</v>
      </c>
      <c r="C1972" s="1290" t="s">
        <v>39</v>
      </c>
      <c r="D1972" s="1433">
        <v>0</v>
      </c>
      <c r="E1972" s="1433">
        <v>0</v>
      </c>
      <c r="F1972" s="1433">
        <v>0</v>
      </c>
      <c r="G1972" s="1433">
        <v>0</v>
      </c>
      <c r="H1972" s="1433">
        <v>1</v>
      </c>
      <c r="I1972" s="1433">
        <v>1</v>
      </c>
      <c r="J1972" s="1433">
        <v>1</v>
      </c>
      <c r="K1972" s="1433">
        <v>1</v>
      </c>
      <c r="L1972" s="1433">
        <v>1</v>
      </c>
      <c r="M1972" s="1433">
        <v>1</v>
      </c>
      <c r="N1972" s="1433">
        <v>2</v>
      </c>
      <c r="O1972" s="1433">
        <v>2</v>
      </c>
      <c r="P1972" s="1433">
        <v>2</v>
      </c>
      <c r="Q1972" s="1433">
        <v>3</v>
      </c>
      <c r="R1972" s="1433">
        <v>2</v>
      </c>
      <c r="S1972" s="1433">
        <v>1</v>
      </c>
      <c r="T1972" s="1433">
        <v>1</v>
      </c>
      <c r="U1972" s="1433">
        <v>1</v>
      </c>
      <c r="V1972" s="1438">
        <v>1</v>
      </c>
    </row>
    <row r="1973" spans="1:22" ht="15" x14ac:dyDescent="0.25">
      <c r="A1973" s="1298" t="s">
        <v>709</v>
      </c>
      <c r="B1973" s="1290" t="s">
        <v>982</v>
      </c>
      <c r="C1973" s="1290" t="s">
        <v>59</v>
      </c>
      <c r="D1973" s="1433">
        <v>1</v>
      </c>
      <c r="E1973" s="1433">
        <v>14</v>
      </c>
      <c r="F1973" s="1433">
        <v>64</v>
      </c>
      <c r="G1973" s="1433">
        <v>59</v>
      </c>
      <c r="H1973" s="1433">
        <v>127</v>
      </c>
      <c r="I1973" s="1433">
        <v>136</v>
      </c>
      <c r="J1973" s="1433">
        <v>136</v>
      </c>
      <c r="K1973" s="1433">
        <v>140</v>
      </c>
      <c r="L1973" s="1433">
        <v>152</v>
      </c>
      <c r="M1973" s="1433">
        <v>153</v>
      </c>
      <c r="N1973" s="1433">
        <v>204</v>
      </c>
      <c r="O1973" s="1433">
        <v>212</v>
      </c>
      <c r="P1973" s="1433">
        <v>218</v>
      </c>
      <c r="Q1973" s="1433">
        <v>230</v>
      </c>
      <c r="R1973" s="1433">
        <v>233</v>
      </c>
      <c r="S1973" s="1433">
        <v>232</v>
      </c>
      <c r="T1973" s="1433">
        <v>220</v>
      </c>
      <c r="U1973" s="1433">
        <v>216</v>
      </c>
      <c r="V1973" s="1438">
        <v>206</v>
      </c>
    </row>
    <row r="1974" spans="1:22" ht="15" x14ac:dyDescent="0.25">
      <c r="A1974" s="1298" t="s">
        <v>709</v>
      </c>
      <c r="B1974" s="1290" t="s">
        <v>982</v>
      </c>
      <c r="C1974" s="1290" t="s">
        <v>754</v>
      </c>
      <c r="D1974" s="1433">
        <v>1</v>
      </c>
      <c r="E1974" s="1433">
        <v>14</v>
      </c>
      <c r="F1974" s="1433">
        <v>47</v>
      </c>
      <c r="G1974" s="1433">
        <v>39</v>
      </c>
      <c r="H1974" s="1433">
        <v>88</v>
      </c>
      <c r="I1974" s="1433">
        <v>87</v>
      </c>
      <c r="J1974" s="1433">
        <v>70</v>
      </c>
      <c r="K1974" s="1433">
        <v>68</v>
      </c>
      <c r="L1974" s="1433">
        <v>60</v>
      </c>
      <c r="M1974" s="1433">
        <v>52</v>
      </c>
      <c r="N1974" s="1433">
        <v>96</v>
      </c>
      <c r="O1974" s="1433">
        <v>101</v>
      </c>
      <c r="P1974" s="1433">
        <v>95</v>
      </c>
      <c r="Q1974" s="1433">
        <v>100</v>
      </c>
      <c r="R1974" s="1433">
        <v>62</v>
      </c>
      <c r="S1974" s="1433">
        <v>52</v>
      </c>
      <c r="T1974" s="1433">
        <v>46</v>
      </c>
      <c r="U1974" s="1433">
        <v>38</v>
      </c>
      <c r="V1974" s="1438">
        <v>25</v>
      </c>
    </row>
    <row r="1975" spans="1:22" ht="15" x14ac:dyDescent="0.25">
      <c r="A1975" s="1298" t="s">
        <v>709</v>
      </c>
      <c r="B1975" s="1290" t="s">
        <v>983</v>
      </c>
      <c r="C1975" s="1290" t="s">
        <v>49</v>
      </c>
      <c r="D1975" s="1433">
        <v>0</v>
      </c>
      <c r="E1975" s="1433">
        <v>0</v>
      </c>
      <c r="F1975" s="1433">
        <v>0</v>
      </c>
      <c r="G1975" s="1433">
        <v>0</v>
      </c>
      <c r="H1975" s="1433">
        <v>0</v>
      </c>
      <c r="I1975" s="1433">
        <v>0</v>
      </c>
      <c r="J1975" s="1433">
        <v>0</v>
      </c>
      <c r="K1975" s="1433">
        <v>0</v>
      </c>
      <c r="L1975" s="1433">
        <v>0</v>
      </c>
      <c r="M1975" s="1433">
        <v>0</v>
      </c>
      <c r="N1975" s="1433">
        <v>2</v>
      </c>
      <c r="O1975" s="1433">
        <v>4</v>
      </c>
      <c r="P1975" s="1433">
        <v>7</v>
      </c>
      <c r="Q1975" s="1433">
        <v>12</v>
      </c>
      <c r="R1975" s="1433">
        <v>18</v>
      </c>
      <c r="S1975" s="1433">
        <v>27</v>
      </c>
      <c r="T1975" s="1433">
        <v>0</v>
      </c>
      <c r="U1975" s="1433">
        <v>0</v>
      </c>
      <c r="V1975" s="1438">
        <v>0</v>
      </c>
    </row>
    <row r="1976" spans="1:22" ht="15" x14ac:dyDescent="0.25">
      <c r="A1976" s="1298" t="s">
        <v>709</v>
      </c>
      <c r="B1976" s="1290" t="s">
        <v>983</v>
      </c>
      <c r="C1976" s="1290" t="s">
        <v>35</v>
      </c>
      <c r="D1976" s="1433">
        <v>0</v>
      </c>
      <c r="E1976" s="1433">
        <v>0</v>
      </c>
      <c r="F1976" s="1433">
        <v>0</v>
      </c>
      <c r="G1976" s="1433">
        <v>0</v>
      </c>
      <c r="H1976" s="1433">
        <v>0</v>
      </c>
      <c r="I1976" s="1433">
        <v>0</v>
      </c>
      <c r="J1976" s="1433">
        <v>3</v>
      </c>
      <c r="K1976" s="1433">
        <v>10</v>
      </c>
      <c r="L1976" s="1433">
        <v>18</v>
      </c>
      <c r="M1976" s="1433">
        <v>24</v>
      </c>
      <c r="N1976" s="1433">
        <v>26</v>
      </c>
      <c r="O1976" s="1433">
        <v>30</v>
      </c>
      <c r="P1976" s="1433">
        <v>28</v>
      </c>
      <c r="Q1976" s="1433">
        <v>23</v>
      </c>
      <c r="R1976" s="1433">
        <v>18</v>
      </c>
      <c r="S1976" s="1433">
        <v>11</v>
      </c>
      <c r="T1976" s="1433">
        <v>0</v>
      </c>
      <c r="U1976" s="1433">
        <v>0</v>
      </c>
      <c r="V1976" s="1438">
        <v>0</v>
      </c>
    </row>
    <row r="1977" spans="1:22" ht="15" x14ac:dyDescent="0.25">
      <c r="A1977" s="1298" t="s">
        <v>709</v>
      </c>
      <c r="B1977" s="1290" t="s">
        <v>983</v>
      </c>
      <c r="C1977" s="1290" t="s">
        <v>36</v>
      </c>
      <c r="D1977" s="1433">
        <v>0</v>
      </c>
      <c r="E1977" s="1433">
        <v>0</v>
      </c>
      <c r="F1977" s="1433">
        <v>0</v>
      </c>
      <c r="G1977" s="1433">
        <v>0</v>
      </c>
      <c r="H1977" s="1433">
        <v>0</v>
      </c>
      <c r="I1977" s="1433">
        <v>0</v>
      </c>
      <c r="J1977" s="1433">
        <v>0</v>
      </c>
      <c r="K1977" s="1433">
        <v>0</v>
      </c>
      <c r="L1977" s="1433">
        <v>0</v>
      </c>
      <c r="M1977" s="1433">
        <v>0</v>
      </c>
      <c r="N1977" s="1433">
        <v>0</v>
      </c>
      <c r="O1977" s="1433">
        <v>1</v>
      </c>
      <c r="P1977" s="1433">
        <v>3</v>
      </c>
      <c r="Q1977" s="1433">
        <v>3</v>
      </c>
      <c r="R1977" s="1433">
        <v>3</v>
      </c>
      <c r="S1977" s="1433">
        <v>2</v>
      </c>
      <c r="T1977" s="1433">
        <v>0</v>
      </c>
      <c r="U1977" s="1433">
        <v>0</v>
      </c>
      <c r="V1977" s="1438">
        <v>0</v>
      </c>
    </row>
    <row r="1978" spans="1:22" ht="15" x14ac:dyDescent="0.25">
      <c r="A1978" s="1298" t="s">
        <v>709</v>
      </c>
      <c r="B1978" s="1290" t="s">
        <v>983</v>
      </c>
      <c r="C1978" s="1290" t="s">
        <v>37</v>
      </c>
      <c r="D1978" s="1433">
        <v>0</v>
      </c>
      <c r="E1978" s="1433">
        <v>0</v>
      </c>
      <c r="F1978" s="1433">
        <v>0</v>
      </c>
      <c r="G1978" s="1433">
        <v>0</v>
      </c>
      <c r="H1978" s="1433">
        <v>0</v>
      </c>
      <c r="I1978" s="1433">
        <v>0</v>
      </c>
      <c r="J1978" s="1433">
        <v>2</v>
      </c>
      <c r="K1978" s="1433">
        <v>3</v>
      </c>
      <c r="L1978" s="1433">
        <v>4</v>
      </c>
      <c r="M1978" s="1433">
        <v>5</v>
      </c>
      <c r="N1978" s="1433">
        <v>6</v>
      </c>
      <c r="O1978" s="1433">
        <v>5</v>
      </c>
      <c r="P1978" s="1433">
        <v>5</v>
      </c>
      <c r="Q1978" s="1433">
        <v>5</v>
      </c>
      <c r="R1978" s="1433">
        <v>4</v>
      </c>
      <c r="S1978" s="1433">
        <v>3</v>
      </c>
      <c r="T1978" s="1433">
        <v>0</v>
      </c>
      <c r="U1978" s="1433">
        <v>0</v>
      </c>
      <c r="V1978" s="1438">
        <v>0</v>
      </c>
    </row>
    <row r="1979" spans="1:22" ht="15" x14ac:dyDescent="0.25">
      <c r="A1979" s="1298" t="s">
        <v>709</v>
      </c>
      <c r="B1979" s="1290" t="s">
        <v>983</v>
      </c>
      <c r="C1979" s="1290" t="s">
        <v>38</v>
      </c>
      <c r="D1979" s="1433">
        <v>0</v>
      </c>
      <c r="E1979" s="1433">
        <v>0</v>
      </c>
      <c r="F1979" s="1433">
        <v>0</v>
      </c>
      <c r="G1979" s="1433">
        <v>0</v>
      </c>
      <c r="H1979" s="1433">
        <v>0</v>
      </c>
      <c r="I1979" s="1433">
        <v>0</v>
      </c>
      <c r="J1979" s="1433">
        <v>1</v>
      </c>
      <c r="K1979" s="1433">
        <v>2</v>
      </c>
      <c r="L1979" s="1433">
        <v>2</v>
      </c>
      <c r="M1979" s="1433">
        <v>2</v>
      </c>
      <c r="N1979" s="1433">
        <v>2</v>
      </c>
      <c r="O1979" s="1433">
        <v>2</v>
      </c>
      <c r="P1979" s="1433">
        <v>1</v>
      </c>
      <c r="Q1979" s="1433">
        <v>1</v>
      </c>
      <c r="R1979" s="1433">
        <v>1</v>
      </c>
      <c r="S1979" s="1433">
        <v>0</v>
      </c>
      <c r="T1979" s="1433">
        <v>0</v>
      </c>
      <c r="U1979" s="1433">
        <v>0</v>
      </c>
      <c r="V1979" s="1438">
        <v>0</v>
      </c>
    </row>
    <row r="1980" spans="1:22" ht="15" x14ac:dyDescent="0.25">
      <c r="A1980" s="1298" t="s">
        <v>709</v>
      </c>
      <c r="B1980" s="1290" t="s">
        <v>983</v>
      </c>
      <c r="C1980" s="1290" t="s">
        <v>39</v>
      </c>
      <c r="D1980" s="1433">
        <v>0</v>
      </c>
      <c r="E1980" s="1433">
        <v>0</v>
      </c>
      <c r="F1980" s="1433">
        <v>0</v>
      </c>
      <c r="G1980" s="1433">
        <v>0</v>
      </c>
      <c r="H1980" s="1433">
        <v>0</v>
      </c>
      <c r="I1980" s="1433">
        <v>0</v>
      </c>
      <c r="J1980" s="1433">
        <v>0</v>
      </c>
      <c r="K1980" s="1433">
        <v>0</v>
      </c>
      <c r="L1980" s="1433">
        <v>1</v>
      </c>
      <c r="M1980" s="1433">
        <v>2</v>
      </c>
      <c r="N1980" s="1433">
        <v>1</v>
      </c>
      <c r="O1980" s="1433">
        <v>1</v>
      </c>
      <c r="P1980" s="1433">
        <v>1</v>
      </c>
      <c r="Q1980" s="1433">
        <v>1</v>
      </c>
      <c r="R1980" s="1433">
        <v>1</v>
      </c>
      <c r="S1980" s="1433">
        <v>1</v>
      </c>
      <c r="T1980" s="1433">
        <v>0</v>
      </c>
      <c r="U1980" s="1433">
        <v>0</v>
      </c>
      <c r="V1980" s="1438">
        <v>0</v>
      </c>
    </row>
    <row r="1981" spans="1:22" ht="15" x14ac:dyDescent="0.25">
      <c r="A1981" s="1298" t="s">
        <v>709</v>
      </c>
      <c r="B1981" s="1290" t="s">
        <v>983</v>
      </c>
      <c r="C1981" s="1290" t="s">
        <v>59</v>
      </c>
      <c r="D1981" s="1433">
        <v>0</v>
      </c>
      <c r="E1981" s="1433">
        <v>0</v>
      </c>
      <c r="F1981" s="1433">
        <v>0</v>
      </c>
      <c r="G1981" s="1433">
        <v>0</v>
      </c>
      <c r="H1981" s="1433">
        <v>0</v>
      </c>
      <c r="I1981" s="1433">
        <v>0</v>
      </c>
      <c r="J1981" s="1433">
        <v>6</v>
      </c>
      <c r="K1981" s="1433">
        <v>15</v>
      </c>
      <c r="L1981" s="1433">
        <v>25</v>
      </c>
      <c r="M1981" s="1433">
        <v>33</v>
      </c>
      <c r="N1981" s="1433">
        <v>37</v>
      </c>
      <c r="O1981" s="1433">
        <v>43</v>
      </c>
      <c r="P1981" s="1433">
        <v>45</v>
      </c>
      <c r="Q1981" s="1433">
        <v>45</v>
      </c>
      <c r="R1981" s="1433">
        <v>45</v>
      </c>
      <c r="S1981" s="1433">
        <v>44</v>
      </c>
      <c r="T1981" s="1433">
        <v>0</v>
      </c>
      <c r="U1981" s="1433">
        <v>0</v>
      </c>
      <c r="V1981" s="1438">
        <v>0</v>
      </c>
    </row>
    <row r="1982" spans="1:22" ht="15" x14ac:dyDescent="0.25">
      <c r="A1982" s="1298" t="s">
        <v>709</v>
      </c>
      <c r="B1982" s="1290" t="s">
        <v>983</v>
      </c>
      <c r="C1982" s="1290" t="s">
        <v>754</v>
      </c>
      <c r="D1982" s="1433">
        <v>0</v>
      </c>
      <c r="E1982" s="1433">
        <v>0</v>
      </c>
      <c r="F1982" s="1433">
        <v>0</v>
      </c>
      <c r="G1982" s="1433">
        <v>0</v>
      </c>
      <c r="H1982" s="1433">
        <v>0</v>
      </c>
      <c r="I1982" s="1433">
        <v>0</v>
      </c>
      <c r="J1982" s="1433">
        <v>6</v>
      </c>
      <c r="K1982" s="1433">
        <v>15</v>
      </c>
      <c r="L1982" s="1433">
        <v>25</v>
      </c>
      <c r="M1982" s="1433">
        <v>33</v>
      </c>
      <c r="N1982" s="1433">
        <v>35</v>
      </c>
      <c r="O1982" s="1433">
        <v>39</v>
      </c>
      <c r="P1982" s="1433">
        <v>38</v>
      </c>
      <c r="Q1982" s="1433">
        <v>33</v>
      </c>
      <c r="R1982" s="1433">
        <v>27</v>
      </c>
      <c r="S1982" s="1433">
        <v>17</v>
      </c>
      <c r="T1982" s="1433">
        <v>0</v>
      </c>
      <c r="U1982" s="1433">
        <v>0</v>
      </c>
      <c r="V1982" s="1438">
        <v>0</v>
      </c>
    </row>
    <row r="1983" spans="1:22" ht="15" x14ac:dyDescent="0.25">
      <c r="A1983" s="1298" t="s">
        <v>709</v>
      </c>
      <c r="B1983" s="1290" t="s">
        <v>984</v>
      </c>
      <c r="C1983" s="1290" t="s">
        <v>49</v>
      </c>
      <c r="D1983" s="1433">
        <v>0</v>
      </c>
      <c r="E1983" s="1433">
        <v>9</v>
      </c>
      <c r="F1983" s="1433">
        <v>12</v>
      </c>
      <c r="G1983" s="1433">
        <v>15</v>
      </c>
      <c r="H1983" s="1433">
        <v>18</v>
      </c>
      <c r="I1983" s="1433">
        <v>15</v>
      </c>
      <c r="J1983" s="1433">
        <v>14</v>
      </c>
      <c r="K1983" s="1433">
        <v>20</v>
      </c>
      <c r="L1983" s="1433">
        <v>21</v>
      </c>
      <c r="M1983" s="1433">
        <v>0</v>
      </c>
      <c r="N1983" s="1433">
        <v>0</v>
      </c>
      <c r="O1983" s="1433">
        <v>0</v>
      </c>
      <c r="P1983" s="1433">
        <v>0</v>
      </c>
      <c r="Q1983" s="1433">
        <v>0</v>
      </c>
      <c r="R1983" s="1433">
        <v>0</v>
      </c>
      <c r="S1983" s="1433">
        <v>0</v>
      </c>
      <c r="T1983" s="1433">
        <v>0</v>
      </c>
      <c r="U1983" s="1433">
        <v>0</v>
      </c>
      <c r="V1983" s="1438">
        <v>0</v>
      </c>
    </row>
    <row r="1984" spans="1:22" ht="15" x14ac:dyDescent="0.25">
      <c r="A1984" s="1298" t="s">
        <v>709</v>
      </c>
      <c r="B1984" s="1290" t="s">
        <v>984</v>
      </c>
      <c r="C1984" s="1290" t="s">
        <v>35</v>
      </c>
      <c r="D1984" s="1433">
        <v>30</v>
      </c>
      <c r="E1984" s="1433">
        <v>20</v>
      </c>
      <c r="F1984" s="1433">
        <v>17</v>
      </c>
      <c r="G1984" s="1433">
        <v>18</v>
      </c>
      <c r="H1984" s="1433">
        <v>15</v>
      </c>
      <c r="I1984" s="1433">
        <v>15</v>
      </c>
      <c r="J1984" s="1433">
        <v>15</v>
      </c>
      <c r="K1984" s="1433">
        <v>13</v>
      </c>
      <c r="L1984" s="1433">
        <v>14</v>
      </c>
      <c r="M1984" s="1433">
        <v>0</v>
      </c>
      <c r="N1984" s="1433">
        <v>0</v>
      </c>
      <c r="O1984" s="1433">
        <v>0</v>
      </c>
      <c r="P1984" s="1433">
        <v>0</v>
      </c>
      <c r="Q1984" s="1433">
        <v>0</v>
      </c>
      <c r="R1984" s="1433">
        <v>0</v>
      </c>
      <c r="S1984" s="1433">
        <v>0</v>
      </c>
      <c r="T1984" s="1433">
        <v>0</v>
      </c>
      <c r="U1984" s="1433">
        <v>0</v>
      </c>
      <c r="V1984" s="1438">
        <v>0</v>
      </c>
    </row>
    <row r="1985" spans="1:22" ht="15" x14ac:dyDescent="0.25">
      <c r="A1985" s="1298" t="s">
        <v>709</v>
      </c>
      <c r="B1985" s="1290" t="s">
        <v>984</v>
      </c>
      <c r="C1985" s="1290" t="s">
        <v>36</v>
      </c>
      <c r="D1985" s="1433">
        <v>0</v>
      </c>
      <c r="E1985" s="1433">
        <v>0</v>
      </c>
      <c r="F1985" s="1433">
        <v>0</v>
      </c>
      <c r="G1985" s="1433">
        <v>1</v>
      </c>
      <c r="H1985" s="1433">
        <v>1</v>
      </c>
      <c r="I1985" s="1433">
        <v>1</v>
      </c>
      <c r="J1985" s="1433">
        <v>1</v>
      </c>
      <c r="K1985" s="1433">
        <v>1</v>
      </c>
      <c r="L1985" s="1433">
        <v>0</v>
      </c>
      <c r="M1985" s="1433">
        <v>0</v>
      </c>
      <c r="N1985" s="1433">
        <v>0</v>
      </c>
      <c r="O1985" s="1433">
        <v>0</v>
      </c>
      <c r="P1985" s="1433">
        <v>0</v>
      </c>
      <c r="Q1985" s="1433">
        <v>0</v>
      </c>
      <c r="R1985" s="1433">
        <v>0</v>
      </c>
      <c r="S1985" s="1433">
        <v>0</v>
      </c>
      <c r="T1985" s="1433">
        <v>0</v>
      </c>
      <c r="U1985" s="1433">
        <v>0</v>
      </c>
      <c r="V1985" s="1438">
        <v>0</v>
      </c>
    </row>
    <row r="1986" spans="1:22" ht="15" x14ac:dyDescent="0.25">
      <c r="A1986" s="1298" t="s">
        <v>709</v>
      </c>
      <c r="B1986" s="1290" t="s">
        <v>984</v>
      </c>
      <c r="C1986" s="1290" t="s">
        <v>37</v>
      </c>
      <c r="D1986" s="1433">
        <v>4</v>
      </c>
      <c r="E1986" s="1433">
        <v>4</v>
      </c>
      <c r="F1986" s="1433">
        <v>4</v>
      </c>
      <c r="G1986" s="1433">
        <v>5</v>
      </c>
      <c r="H1986" s="1433">
        <v>5</v>
      </c>
      <c r="I1986" s="1433">
        <v>5</v>
      </c>
      <c r="J1986" s="1433">
        <v>5</v>
      </c>
      <c r="K1986" s="1433">
        <v>5</v>
      </c>
      <c r="L1986" s="1433">
        <v>5</v>
      </c>
      <c r="M1986" s="1433">
        <v>0</v>
      </c>
      <c r="N1986" s="1433">
        <v>0</v>
      </c>
      <c r="O1986" s="1433">
        <v>0</v>
      </c>
      <c r="P1986" s="1433">
        <v>0</v>
      </c>
      <c r="Q1986" s="1433">
        <v>0</v>
      </c>
      <c r="R1986" s="1433">
        <v>0</v>
      </c>
      <c r="S1986" s="1433">
        <v>0</v>
      </c>
      <c r="T1986" s="1433">
        <v>0</v>
      </c>
      <c r="U1986" s="1433">
        <v>0</v>
      </c>
      <c r="V1986" s="1438">
        <v>0</v>
      </c>
    </row>
    <row r="1987" spans="1:22" ht="15" x14ac:dyDescent="0.25">
      <c r="A1987" s="1298" t="s">
        <v>709</v>
      </c>
      <c r="B1987" s="1290" t="s">
        <v>984</v>
      </c>
      <c r="C1987" s="1290" t="s">
        <v>38</v>
      </c>
      <c r="D1987" s="1433">
        <v>1</v>
      </c>
      <c r="E1987" s="1433">
        <v>1</v>
      </c>
      <c r="F1987" s="1433">
        <v>1</v>
      </c>
      <c r="G1987" s="1433">
        <v>0</v>
      </c>
      <c r="H1987" s="1433">
        <v>0</v>
      </c>
      <c r="I1987" s="1433">
        <v>0</v>
      </c>
      <c r="J1987" s="1433">
        <v>0</v>
      </c>
      <c r="K1987" s="1433">
        <v>0</v>
      </c>
      <c r="L1987" s="1433">
        <v>0</v>
      </c>
      <c r="M1987" s="1433">
        <v>0</v>
      </c>
      <c r="N1987" s="1433">
        <v>0</v>
      </c>
      <c r="O1987" s="1433">
        <v>0</v>
      </c>
      <c r="P1987" s="1433">
        <v>0</v>
      </c>
      <c r="Q1987" s="1433">
        <v>0</v>
      </c>
      <c r="R1987" s="1433">
        <v>0</v>
      </c>
      <c r="S1987" s="1433">
        <v>0</v>
      </c>
      <c r="T1987" s="1433">
        <v>0</v>
      </c>
      <c r="U1987" s="1433">
        <v>0</v>
      </c>
      <c r="V1987" s="1438">
        <v>0</v>
      </c>
    </row>
    <row r="1988" spans="1:22" ht="15" x14ac:dyDescent="0.25">
      <c r="A1988" s="1298" t="s">
        <v>709</v>
      </c>
      <c r="B1988" s="1290" t="s">
        <v>984</v>
      </c>
      <c r="C1988" s="1290" t="s">
        <v>39</v>
      </c>
      <c r="D1988" s="1433">
        <v>1</v>
      </c>
      <c r="E1988" s="1433">
        <v>1</v>
      </c>
      <c r="F1988" s="1433">
        <v>1</v>
      </c>
      <c r="G1988" s="1433">
        <v>1</v>
      </c>
      <c r="H1988" s="1433">
        <v>1</v>
      </c>
      <c r="I1988" s="1433">
        <v>1</v>
      </c>
      <c r="J1988" s="1433">
        <v>1</v>
      </c>
      <c r="K1988" s="1433">
        <v>1</v>
      </c>
      <c r="L1988" s="1433">
        <v>1</v>
      </c>
      <c r="M1988" s="1433">
        <v>0</v>
      </c>
      <c r="N1988" s="1433">
        <v>0</v>
      </c>
      <c r="O1988" s="1433">
        <v>0</v>
      </c>
      <c r="P1988" s="1433">
        <v>0</v>
      </c>
      <c r="Q1988" s="1433">
        <v>0</v>
      </c>
      <c r="R1988" s="1433">
        <v>0</v>
      </c>
      <c r="S1988" s="1433">
        <v>0</v>
      </c>
      <c r="T1988" s="1433">
        <v>0</v>
      </c>
      <c r="U1988" s="1433">
        <v>0</v>
      </c>
      <c r="V1988" s="1438">
        <v>0</v>
      </c>
    </row>
    <row r="1989" spans="1:22" ht="15" x14ac:dyDescent="0.25">
      <c r="A1989" s="1298" t="s">
        <v>709</v>
      </c>
      <c r="B1989" s="1290" t="s">
        <v>984</v>
      </c>
      <c r="C1989" s="1290" t="s">
        <v>59</v>
      </c>
      <c r="D1989" s="1433">
        <v>36</v>
      </c>
      <c r="E1989" s="1433">
        <v>35</v>
      </c>
      <c r="F1989" s="1433">
        <v>35</v>
      </c>
      <c r="G1989" s="1433">
        <v>40</v>
      </c>
      <c r="H1989" s="1433">
        <v>40</v>
      </c>
      <c r="I1989" s="1433">
        <v>37</v>
      </c>
      <c r="J1989" s="1433">
        <v>36</v>
      </c>
      <c r="K1989" s="1433">
        <v>40</v>
      </c>
      <c r="L1989" s="1433">
        <v>41</v>
      </c>
      <c r="M1989" s="1433">
        <v>0</v>
      </c>
      <c r="N1989" s="1433">
        <v>0</v>
      </c>
      <c r="O1989" s="1433">
        <v>0</v>
      </c>
      <c r="P1989" s="1433">
        <v>0</v>
      </c>
      <c r="Q1989" s="1433">
        <v>0</v>
      </c>
      <c r="R1989" s="1433">
        <v>0</v>
      </c>
      <c r="S1989" s="1433">
        <v>0</v>
      </c>
      <c r="T1989" s="1433">
        <v>0</v>
      </c>
      <c r="U1989" s="1433">
        <v>0</v>
      </c>
      <c r="V1989" s="1438">
        <v>0</v>
      </c>
    </row>
    <row r="1990" spans="1:22" ht="15" x14ac:dyDescent="0.25">
      <c r="A1990" s="1298" t="s">
        <v>709</v>
      </c>
      <c r="B1990" s="1290" t="s">
        <v>984</v>
      </c>
      <c r="C1990" s="1290" t="s">
        <v>754</v>
      </c>
      <c r="D1990" s="1433">
        <v>36</v>
      </c>
      <c r="E1990" s="1433">
        <v>26</v>
      </c>
      <c r="F1990" s="1433">
        <v>23</v>
      </c>
      <c r="G1990" s="1433">
        <v>25</v>
      </c>
      <c r="H1990" s="1433">
        <v>22</v>
      </c>
      <c r="I1990" s="1433">
        <v>22</v>
      </c>
      <c r="J1990" s="1433">
        <v>22</v>
      </c>
      <c r="K1990" s="1433">
        <v>20</v>
      </c>
      <c r="L1990" s="1433">
        <v>20</v>
      </c>
      <c r="M1990" s="1433">
        <v>0</v>
      </c>
      <c r="N1990" s="1433">
        <v>0</v>
      </c>
      <c r="O1990" s="1433">
        <v>0</v>
      </c>
      <c r="P1990" s="1433">
        <v>0</v>
      </c>
      <c r="Q1990" s="1433">
        <v>0</v>
      </c>
      <c r="R1990" s="1433">
        <v>0</v>
      </c>
      <c r="S1990" s="1433">
        <v>0</v>
      </c>
      <c r="T1990" s="1433">
        <v>0</v>
      </c>
      <c r="U1990" s="1433">
        <v>0</v>
      </c>
      <c r="V1990" s="1438">
        <v>0</v>
      </c>
    </row>
    <row r="1991" spans="1:22" ht="15" x14ac:dyDescent="0.25">
      <c r="A1991" s="1298" t="s">
        <v>709</v>
      </c>
      <c r="B1991" s="1290" t="s">
        <v>985</v>
      </c>
      <c r="C1991" s="1290" t="s">
        <v>49</v>
      </c>
      <c r="D1991" s="1433">
        <v>0</v>
      </c>
      <c r="E1991" s="1433">
        <v>15</v>
      </c>
      <c r="F1991" s="1433">
        <v>15</v>
      </c>
      <c r="G1991" s="1433">
        <v>0</v>
      </c>
      <c r="H1991" s="1433">
        <v>0</v>
      </c>
      <c r="I1991" s="1433">
        <v>0</v>
      </c>
      <c r="J1991" s="1433">
        <v>0</v>
      </c>
      <c r="K1991" s="1433">
        <v>0</v>
      </c>
      <c r="L1991" s="1433">
        <v>0</v>
      </c>
      <c r="M1991" s="1433">
        <v>0</v>
      </c>
      <c r="N1991" s="1433">
        <v>0</v>
      </c>
      <c r="O1991" s="1433">
        <v>0</v>
      </c>
      <c r="P1991" s="1433">
        <v>0</v>
      </c>
      <c r="Q1991" s="1433">
        <v>0</v>
      </c>
      <c r="R1991" s="1433">
        <v>0</v>
      </c>
      <c r="S1991" s="1433">
        <v>0</v>
      </c>
      <c r="T1991" s="1433">
        <v>0</v>
      </c>
      <c r="U1991" s="1433">
        <v>0</v>
      </c>
      <c r="V1991" s="1438">
        <v>0</v>
      </c>
    </row>
    <row r="1992" spans="1:22" ht="15" x14ac:dyDescent="0.25">
      <c r="A1992" s="1298" t="s">
        <v>709</v>
      </c>
      <c r="B1992" s="1290" t="s">
        <v>985</v>
      </c>
      <c r="C1992" s="1290" t="s">
        <v>35</v>
      </c>
      <c r="D1992" s="1433">
        <v>28</v>
      </c>
      <c r="E1992" s="1433">
        <v>10</v>
      </c>
      <c r="F1992" s="1433">
        <v>9</v>
      </c>
      <c r="G1992" s="1433">
        <v>0</v>
      </c>
      <c r="H1992" s="1433">
        <v>0</v>
      </c>
      <c r="I1992" s="1433">
        <v>0</v>
      </c>
      <c r="J1992" s="1433">
        <v>0</v>
      </c>
      <c r="K1992" s="1433">
        <v>0</v>
      </c>
      <c r="L1992" s="1433">
        <v>0</v>
      </c>
      <c r="M1992" s="1433">
        <v>0</v>
      </c>
      <c r="N1992" s="1433">
        <v>0</v>
      </c>
      <c r="O1992" s="1433">
        <v>0</v>
      </c>
      <c r="P1992" s="1433">
        <v>0</v>
      </c>
      <c r="Q1992" s="1433">
        <v>0</v>
      </c>
      <c r="R1992" s="1433">
        <v>0</v>
      </c>
      <c r="S1992" s="1433">
        <v>0</v>
      </c>
      <c r="T1992" s="1433">
        <v>0</v>
      </c>
      <c r="U1992" s="1433">
        <v>0</v>
      </c>
      <c r="V1992" s="1438">
        <v>0</v>
      </c>
    </row>
    <row r="1993" spans="1:22" ht="15" x14ac:dyDescent="0.25">
      <c r="A1993" s="1298" t="s">
        <v>709</v>
      </c>
      <c r="B1993" s="1290" t="s">
        <v>985</v>
      </c>
      <c r="C1993" s="1290" t="s">
        <v>36</v>
      </c>
      <c r="D1993" s="1433">
        <v>1</v>
      </c>
      <c r="E1993" s="1433">
        <v>1</v>
      </c>
      <c r="F1993" s="1433">
        <v>1</v>
      </c>
      <c r="G1993" s="1433">
        <v>0</v>
      </c>
      <c r="H1993" s="1433">
        <v>0</v>
      </c>
      <c r="I1993" s="1433">
        <v>0</v>
      </c>
      <c r="J1993" s="1433">
        <v>0</v>
      </c>
      <c r="K1993" s="1433">
        <v>0</v>
      </c>
      <c r="L1993" s="1433">
        <v>0</v>
      </c>
      <c r="M1993" s="1433">
        <v>0</v>
      </c>
      <c r="N1993" s="1433">
        <v>0</v>
      </c>
      <c r="O1993" s="1433">
        <v>0</v>
      </c>
      <c r="P1993" s="1433">
        <v>0</v>
      </c>
      <c r="Q1993" s="1433">
        <v>0</v>
      </c>
      <c r="R1993" s="1433">
        <v>0</v>
      </c>
      <c r="S1993" s="1433">
        <v>0</v>
      </c>
      <c r="T1993" s="1433">
        <v>0</v>
      </c>
      <c r="U1993" s="1433">
        <v>0</v>
      </c>
      <c r="V1993" s="1438">
        <v>0</v>
      </c>
    </row>
    <row r="1994" spans="1:22" ht="15" x14ac:dyDescent="0.25">
      <c r="A1994" s="1298" t="s">
        <v>709</v>
      </c>
      <c r="B1994" s="1290" t="s">
        <v>985</v>
      </c>
      <c r="C1994" s="1290" t="s">
        <v>37</v>
      </c>
      <c r="D1994" s="1433">
        <v>3</v>
      </c>
      <c r="E1994" s="1433">
        <v>3</v>
      </c>
      <c r="F1994" s="1433">
        <v>3</v>
      </c>
      <c r="G1994" s="1433">
        <v>0</v>
      </c>
      <c r="H1994" s="1433">
        <v>0</v>
      </c>
      <c r="I1994" s="1433">
        <v>0</v>
      </c>
      <c r="J1994" s="1433">
        <v>0</v>
      </c>
      <c r="K1994" s="1433">
        <v>0</v>
      </c>
      <c r="L1994" s="1433">
        <v>0</v>
      </c>
      <c r="M1994" s="1433">
        <v>0</v>
      </c>
      <c r="N1994" s="1433">
        <v>0</v>
      </c>
      <c r="O1994" s="1433">
        <v>0</v>
      </c>
      <c r="P1994" s="1433">
        <v>0</v>
      </c>
      <c r="Q1994" s="1433">
        <v>0</v>
      </c>
      <c r="R1994" s="1433">
        <v>0</v>
      </c>
      <c r="S1994" s="1433">
        <v>0</v>
      </c>
      <c r="T1994" s="1433">
        <v>0</v>
      </c>
      <c r="U1994" s="1433">
        <v>0</v>
      </c>
      <c r="V1994" s="1438">
        <v>0</v>
      </c>
    </row>
    <row r="1995" spans="1:22" ht="15" x14ac:dyDescent="0.25">
      <c r="A1995" s="1298" t="s">
        <v>709</v>
      </c>
      <c r="B1995" s="1290" t="s">
        <v>985</v>
      </c>
      <c r="C1995" s="1290" t="s">
        <v>38</v>
      </c>
      <c r="D1995" s="1433">
        <v>1</v>
      </c>
      <c r="E1995" s="1433">
        <v>1</v>
      </c>
      <c r="F1995" s="1433">
        <v>1</v>
      </c>
      <c r="G1995" s="1433">
        <v>0</v>
      </c>
      <c r="H1995" s="1433">
        <v>0</v>
      </c>
      <c r="I1995" s="1433">
        <v>0</v>
      </c>
      <c r="J1995" s="1433">
        <v>0</v>
      </c>
      <c r="K1995" s="1433">
        <v>0</v>
      </c>
      <c r="L1995" s="1433">
        <v>0</v>
      </c>
      <c r="M1995" s="1433">
        <v>0</v>
      </c>
      <c r="N1995" s="1433">
        <v>0</v>
      </c>
      <c r="O1995" s="1433">
        <v>0</v>
      </c>
      <c r="P1995" s="1433">
        <v>0</v>
      </c>
      <c r="Q1995" s="1433">
        <v>0</v>
      </c>
      <c r="R1995" s="1433">
        <v>0</v>
      </c>
      <c r="S1995" s="1433">
        <v>0</v>
      </c>
      <c r="T1995" s="1433">
        <v>0</v>
      </c>
      <c r="U1995" s="1433">
        <v>0</v>
      </c>
      <c r="V1995" s="1438">
        <v>0</v>
      </c>
    </row>
    <row r="1996" spans="1:22" ht="15" x14ac:dyDescent="0.25">
      <c r="A1996" s="1298" t="s">
        <v>709</v>
      </c>
      <c r="B1996" s="1290" t="s">
        <v>985</v>
      </c>
      <c r="C1996" s="1290" t="s">
        <v>39</v>
      </c>
      <c r="D1996" s="1433">
        <v>1</v>
      </c>
      <c r="E1996" s="1433">
        <v>1</v>
      </c>
      <c r="F1996" s="1433">
        <v>1</v>
      </c>
      <c r="G1996" s="1433">
        <v>0</v>
      </c>
      <c r="H1996" s="1433">
        <v>0</v>
      </c>
      <c r="I1996" s="1433">
        <v>0</v>
      </c>
      <c r="J1996" s="1433">
        <v>0</v>
      </c>
      <c r="K1996" s="1433">
        <v>0</v>
      </c>
      <c r="L1996" s="1433">
        <v>0</v>
      </c>
      <c r="M1996" s="1433">
        <v>0</v>
      </c>
      <c r="N1996" s="1433">
        <v>0</v>
      </c>
      <c r="O1996" s="1433">
        <v>0</v>
      </c>
      <c r="P1996" s="1433">
        <v>0</v>
      </c>
      <c r="Q1996" s="1433">
        <v>0</v>
      </c>
      <c r="R1996" s="1433">
        <v>0</v>
      </c>
      <c r="S1996" s="1433">
        <v>0</v>
      </c>
      <c r="T1996" s="1433">
        <v>0</v>
      </c>
      <c r="U1996" s="1433">
        <v>0</v>
      </c>
      <c r="V1996" s="1438">
        <v>0</v>
      </c>
    </row>
    <row r="1997" spans="1:22" ht="15" x14ac:dyDescent="0.25">
      <c r="A1997" s="1298" t="s">
        <v>709</v>
      </c>
      <c r="B1997" s="1290" t="s">
        <v>985</v>
      </c>
      <c r="C1997" s="1290" t="s">
        <v>59</v>
      </c>
      <c r="D1997" s="1433">
        <v>34</v>
      </c>
      <c r="E1997" s="1433">
        <v>31</v>
      </c>
      <c r="F1997" s="1433">
        <v>30</v>
      </c>
      <c r="G1997" s="1433">
        <v>0</v>
      </c>
      <c r="H1997" s="1433">
        <v>0</v>
      </c>
      <c r="I1997" s="1433">
        <v>0</v>
      </c>
      <c r="J1997" s="1433">
        <v>0</v>
      </c>
      <c r="K1997" s="1433">
        <v>0</v>
      </c>
      <c r="L1997" s="1433">
        <v>0</v>
      </c>
      <c r="M1997" s="1433">
        <v>0</v>
      </c>
      <c r="N1997" s="1433">
        <v>0</v>
      </c>
      <c r="O1997" s="1433">
        <v>0</v>
      </c>
      <c r="P1997" s="1433">
        <v>0</v>
      </c>
      <c r="Q1997" s="1433">
        <v>0</v>
      </c>
      <c r="R1997" s="1433">
        <v>0</v>
      </c>
      <c r="S1997" s="1433">
        <v>0</v>
      </c>
      <c r="T1997" s="1433">
        <v>0</v>
      </c>
      <c r="U1997" s="1433">
        <v>0</v>
      </c>
      <c r="V1997" s="1438">
        <v>0</v>
      </c>
    </row>
    <row r="1998" spans="1:22" ht="15" x14ac:dyDescent="0.25">
      <c r="A1998" s="1298" t="s">
        <v>709</v>
      </c>
      <c r="B1998" s="1290" t="s">
        <v>985</v>
      </c>
      <c r="C1998" s="1290" t="s">
        <v>754</v>
      </c>
      <c r="D1998" s="1433">
        <v>34</v>
      </c>
      <c r="E1998" s="1433">
        <v>16</v>
      </c>
      <c r="F1998" s="1433">
        <v>15</v>
      </c>
      <c r="G1998" s="1433">
        <v>0</v>
      </c>
      <c r="H1998" s="1433">
        <v>0</v>
      </c>
      <c r="I1998" s="1433">
        <v>0</v>
      </c>
      <c r="J1998" s="1433">
        <v>0</v>
      </c>
      <c r="K1998" s="1433">
        <v>0</v>
      </c>
      <c r="L1998" s="1433">
        <v>0</v>
      </c>
      <c r="M1998" s="1433">
        <v>0</v>
      </c>
      <c r="N1998" s="1433">
        <v>0</v>
      </c>
      <c r="O1998" s="1433">
        <v>0</v>
      </c>
      <c r="P1998" s="1433">
        <v>0</v>
      </c>
      <c r="Q1998" s="1433">
        <v>0</v>
      </c>
      <c r="R1998" s="1433">
        <v>0</v>
      </c>
      <c r="S1998" s="1433">
        <v>0</v>
      </c>
      <c r="T1998" s="1433">
        <v>0</v>
      </c>
      <c r="U1998" s="1433">
        <v>0</v>
      </c>
      <c r="V1998" s="1438">
        <v>0</v>
      </c>
    </row>
    <row r="1999" spans="1:22" ht="15" x14ac:dyDescent="0.25">
      <c r="A1999" s="1298" t="s">
        <v>709</v>
      </c>
      <c r="B1999" s="1290" t="s">
        <v>986</v>
      </c>
      <c r="C1999" s="1290" t="s">
        <v>35</v>
      </c>
      <c r="D1999" s="1433">
        <v>0</v>
      </c>
      <c r="E1999" s="1433">
        <v>0</v>
      </c>
      <c r="F1999" s="1433">
        <v>0</v>
      </c>
      <c r="G1999" s="1433">
        <v>0</v>
      </c>
      <c r="H1999" s="1433">
        <v>0</v>
      </c>
      <c r="I1999" s="1433">
        <v>0</v>
      </c>
      <c r="J1999" s="1433">
        <v>0</v>
      </c>
      <c r="K1999" s="1433">
        <v>0</v>
      </c>
      <c r="L1999" s="1433">
        <v>0</v>
      </c>
      <c r="M1999" s="1433">
        <v>0</v>
      </c>
      <c r="N1999" s="1433">
        <v>0</v>
      </c>
      <c r="O1999" s="1433">
        <v>1</v>
      </c>
      <c r="P1999" s="1433">
        <v>0</v>
      </c>
      <c r="Q1999" s="1433">
        <v>0</v>
      </c>
      <c r="R1999" s="1433">
        <v>0</v>
      </c>
      <c r="S1999" s="1433">
        <v>0</v>
      </c>
      <c r="T1999" s="1433">
        <v>0</v>
      </c>
      <c r="U1999" s="1433">
        <v>0</v>
      </c>
      <c r="V1999" s="1438">
        <v>0</v>
      </c>
    </row>
    <row r="2000" spans="1:22" ht="15" x14ac:dyDescent="0.25">
      <c r="A2000" s="1298" t="s">
        <v>709</v>
      </c>
      <c r="B2000" s="1290" t="s">
        <v>986</v>
      </c>
      <c r="C2000" s="1290" t="s">
        <v>37</v>
      </c>
      <c r="D2000" s="1433">
        <v>0</v>
      </c>
      <c r="E2000" s="1433">
        <v>0</v>
      </c>
      <c r="F2000" s="1433">
        <v>0</v>
      </c>
      <c r="G2000" s="1433">
        <v>0</v>
      </c>
      <c r="H2000" s="1433">
        <v>0</v>
      </c>
      <c r="I2000" s="1433">
        <v>0</v>
      </c>
      <c r="J2000" s="1433">
        <v>0</v>
      </c>
      <c r="K2000" s="1433">
        <v>0</v>
      </c>
      <c r="L2000" s="1433">
        <v>0</v>
      </c>
      <c r="M2000" s="1433">
        <v>0</v>
      </c>
      <c r="N2000" s="1433">
        <v>0</v>
      </c>
      <c r="O2000" s="1433">
        <v>1</v>
      </c>
      <c r="P2000" s="1433">
        <v>0</v>
      </c>
      <c r="Q2000" s="1433">
        <v>0</v>
      </c>
      <c r="R2000" s="1433">
        <v>0</v>
      </c>
      <c r="S2000" s="1433">
        <v>0</v>
      </c>
      <c r="T2000" s="1433">
        <v>0</v>
      </c>
      <c r="U2000" s="1433">
        <v>0</v>
      </c>
      <c r="V2000" s="1438">
        <v>0</v>
      </c>
    </row>
    <row r="2001" spans="1:22" ht="15" x14ac:dyDescent="0.25">
      <c r="A2001" s="1298" t="s">
        <v>709</v>
      </c>
      <c r="B2001" s="1290" t="s">
        <v>986</v>
      </c>
      <c r="C2001" s="1290" t="s">
        <v>38</v>
      </c>
      <c r="D2001" s="1433">
        <v>0</v>
      </c>
      <c r="E2001" s="1433">
        <v>0</v>
      </c>
      <c r="F2001" s="1433">
        <v>0</v>
      </c>
      <c r="G2001" s="1433">
        <v>0</v>
      </c>
      <c r="H2001" s="1433">
        <v>0</v>
      </c>
      <c r="I2001" s="1433">
        <v>0</v>
      </c>
      <c r="J2001" s="1433">
        <v>0</v>
      </c>
      <c r="K2001" s="1433">
        <v>0</v>
      </c>
      <c r="L2001" s="1433">
        <v>0</v>
      </c>
      <c r="M2001" s="1433">
        <v>0</v>
      </c>
      <c r="N2001" s="1433">
        <v>0</v>
      </c>
      <c r="O2001" s="1433">
        <v>1</v>
      </c>
      <c r="P2001" s="1433">
        <v>0</v>
      </c>
      <c r="Q2001" s="1433">
        <v>0</v>
      </c>
      <c r="R2001" s="1433">
        <v>0</v>
      </c>
      <c r="S2001" s="1433">
        <v>0</v>
      </c>
      <c r="T2001" s="1433">
        <v>0</v>
      </c>
      <c r="U2001" s="1433">
        <v>0</v>
      </c>
      <c r="V2001" s="1438">
        <v>0</v>
      </c>
    </row>
    <row r="2002" spans="1:22" ht="15" x14ac:dyDescent="0.25">
      <c r="A2002" s="1298" t="s">
        <v>709</v>
      </c>
      <c r="B2002" s="1290" t="s">
        <v>986</v>
      </c>
      <c r="C2002" s="1290" t="s">
        <v>59</v>
      </c>
      <c r="D2002" s="1433">
        <v>0</v>
      </c>
      <c r="E2002" s="1433">
        <v>0</v>
      </c>
      <c r="F2002" s="1433">
        <v>0</v>
      </c>
      <c r="G2002" s="1433">
        <v>0</v>
      </c>
      <c r="H2002" s="1433">
        <v>0</v>
      </c>
      <c r="I2002" s="1433">
        <v>0</v>
      </c>
      <c r="J2002" s="1433">
        <v>0</v>
      </c>
      <c r="K2002" s="1433">
        <v>0</v>
      </c>
      <c r="L2002" s="1433">
        <v>0</v>
      </c>
      <c r="M2002" s="1433">
        <v>0</v>
      </c>
      <c r="N2002" s="1433">
        <v>0</v>
      </c>
      <c r="O2002" s="1433">
        <v>3</v>
      </c>
      <c r="P2002" s="1433">
        <v>0</v>
      </c>
      <c r="Q2002" s="1433">
        <v>0</v>
      </c>
      <c r="R2002" s="1433">
        <v>0</v>
      </c>
      <c r="S2002" s="1433">
        <v>0</v>
      </c>
      <c r="T2002" s="1433">
        <v>0</v>
      </c>
      <c r="U2002" s="1433">
        <v>0</v>
      </c>
      <c r="V2002" s="1438">
        <v>0</v>
      </c>
    </row>
    <row r="2003" spans="1:22" ht="15" x14ac:dyDescent="0.25">
      <c r="A2003" s="1298" t="s">
        <v>709</v>
      </c>
      <c r="B2003" s="1290" t="s">
        <v>986</v>
      </c>
      <c r="C2003" s="1290" t="s">
        <v>754</v>
      </c>
      <c r="D2003" s="1433">
        <v>0</v>
      </c>
      <c r="E2003" s="1433">
        <v>0</v>
      </c>
      <c r="F2003" s="1433">
        <v>0</v>
      </c>
      <c r="G2003" s="1433">
        <v>0</v>
      </c>
      <c r="H2003" s="1433">
        <v>0</v>
      </c>
      <c r="I2003" s="1433">
        <v>0</v>
      </c>
      <c r="J2003" s="1433">
        <v>0</v>
      </c>
      <c r="K2003" s="1433">
        <v>0</v>
      </c>
      <c r="L2003" s="1433">
        <v>0</v>
      </c>
      <c r="M2003" s="1433">
        <v>0</v>
      </c>
      <c r="N2003" s="1433">
        <v>0</v>
      </c>
      <c r="O2003" s="1433">
        <v>3</v>
      </c>
      <c r="P2003" s="1433">
        <v>0</v>
      </c>
      <c r="Q2003" s="1433">
        <v>0</v>
      </c>
      <c r="R2003" s="1433">
        <v>0</v>
      </c>
      <c r="S2003" s="1433">
        <v>0</v>
      </c>
      <c r="T2003" s="1433">
        <v>0</v>
      </c>
      <c r="U2003" s="1433">
        <v>0</v>
      </c>
      <c r="V2003" s="1438">
        <v>0</v>
      </c>
    </row>
    <row r="2004" spans="1:22" ht="15" x14ac:dyDescent="0.25">
      <c r="A2004" s="1298" t="s">
        <v>709</v>
      </c>
      <c r="B2004" s="1290" t="s">
        <v>987</v>
      </c>
      <c r="C2004" s="1290" t="s">
        <v>49</v>
      </c>
      <c r="D2004" s="1433">
        <v>0</v>
      </c>
      <c r="E2004" s="1433">
        <v>22</v>
      </c>
      <c r="F2004" s="1433">
        <v>26</v>
      </c>
      <c r="G2004" s="1433">
        <v>28</v>
      </c>
      <c r="H2004" s="1433">
        <v>26</v>
      </c>
      <c r="I2004" s="1433">
        <v>28</v>
      </c>
      <c r="J2004" s="1433">
        <v>29</v>
      </c>
      <c r="K2004" s="1433">
        <v>0</v>
      </c>
      <c r="L2004" s="1433">
        <v>0</v>
      </c>
      <c r="M2004" s="1433">
        <v>0</v>
      </c>
      <c r="N2004" s="1433">
        <v>0</v>
      </c>
      <c r="O2004" s="1433">
        <v>0</v>
      </c>
      <c r="P2004" s="1433">
        <v>0</v>
      </c>
      <c r="Q2004" s="1433">
        <v>0</v>
      </c>
      <c r="R2004" s="1433">
        <v>0</v>
      </c>
      <c r="S2004" s="1433">
        <v>0</v>
      </c>
      <c r="T2004" s="1433">
        <v>0</v>
      </c>
      <c r="U2004" s="1433">
        <v>0</v>
      </c>
      <c r="V2004" s="1438">
        <v>0</v>
      </c>
    </row>
    <row r="2005" spans="1:22" ht="15" x14ac:dyDescent="0.25">
      <c r="A2005" s="1298" t="s">
        <v>709</v>
      </c>
      <c r="B2005" s="1290" t="s">
        <v>987</v>
      </c>
      <c r="C2005" s="1290" t="s">
        <v>35</v>
      </c>
      <c r="D2005" s="1433">
        <v>67</v>
      </c>
      <c r="E2005" s="1433">
        <v>29</v>
      </c>
      <c r="F2005" s="1433">
        <v>24</v>
      </c>
      <c r="G2005" s="1433">
        <v>29</v>
      </c>
      <c r="H2005" s="1433">
        <v>24</v>
      </c>
      <c r="I2005" s="1433">
        <v>23</v>
      </c>
      <c r="J2005" s="1433">
        <v>24</v>
      </c>
      <c r="K2005" s="1433">
        <v>0</v>
      </c>
      <c r="L2005" s="1433">
        <v>0</v>
      </c>
      <c r="M2005" s="1433">
        <v>0</v>
      </c>
      <c r="N2005" s="1433">
        <v>0</v>
      </c>
      <c r="O2005" s="1433">
        <v>0</v>
      </c>
      <c r="P2005" s="1433">
        <v>0</v>
      </c>
      <c r="Q2005" s="1433">
        <v>0</v>
      </c>
      <c r="R2005" s="1433">
        <v>0</v>
      </c>
      <c r="S2005" s="1433">
        <v>0</v>
      </c>
      <c r="T2005" s="1433">
        <v>0</v>
      </c>
      <c r="U2005" s="1433">
        <v>0</v>
      </c>
      <c r="V2005" s="1438">
        <v>0</v>
      </c>
    </row>
    <row r="2006" spans="1:22" ht="15" x14ac:dyDescent="0.25">
      <c r="A2006" s="1298" t="s">
        <v>709</v>
      </c>
      <c r="B2006" s="1290" t="s">
        <v>987</v>
      </c>
      <c r="C2006" s="1290" t="s">
        <v>36</v>
      </c>
      <c r="D2006" s="1433">
        <v>3</v>
      </c>
      <c r="E2006" s="1433">
        <v>1</v>
      </c>
      <c r="F2006" s="1433">
        <v>1</v>
      </c>
      <c r="G2006" s="1433">
        <v>1</v>
      </c>
      <c r="H2006" s="1433">
        <v>1</v>
      </c>
      <c r="I2006" s="1433">
        <v>1</v>
      </c>
      <c r="J2006" s="1433">
        <v>0</v>
      </c>
      <c r="K2006" s="1433">
        <v>0</v>
      </c>
      <c r="L2006" s="1433">
        <v>0</v>
      </c>
      <c r="M2006" s="1433">
        <v>0</v>
      </c>
      <c r="N2006" s="1433">
        <v>0</v>
      </c>
      <c r="O2006" s="1433">
        <v>0</v>
      </c>
      <c r="P2006" s="1433">
        <v>0</v>
      </c>
      <c r="Q2006" s="1433">
        <v>0</v>
      </c>
      <c r="R2006" s="1433">
        <v>0</v>
      </c>
      <c r="S2006" s="1433">
        <v>0</v>
      </c>
      <c r="T2006" s="1433">
        <v>0</v>
      </c>
      <c r="U2006" s="1433">
        <v>0</v>
      </c>
      <c r="V2006" s="1438">
        <v>0</v>
      </c>
    </row>
    <row r="2007" spans="1:22" ht="15" x14ac:dyDescent="0.25">
      <c r="A2007" s="1298" t="s">
        <v>709</v>
      </c>
      <c r="B2007" s="1290" t="s">
        <v>987</v>
      </c>
      <c r="C2007" s="1290" t="s">
        <v>37</v>
      </c>
      <c r="D2007" s="1433">
        <v>11</v>
      </c>
      <c r="E2007" s="1433">
        <v>12</v>
      </c>
      <c r="F2007" s="1433">
        <v>12</v>
      </c>
      <c r="G2007" s="1433">
        <v>10</v>
      </c>
      <c r="H2007" s="1433">
        <v>9</v>
      </c>
      <c r="I2007" s="1433">
        <v>9</v>
      </c>
      <c r="J2007" s="1433">
        <v>7</v>
      </c>
      <c r="K2007" s="1433">
        <v>0</v>
      </c>
      <c r="L2007" s="1433">
        <v>0</v>
      </c>
      <c r="M2007" s="1433">
        <v>0</v>
      </c>
      <c r="N2007" s="1433">
        <v>0</v>
      </c>
      <c r="O2007" s="1433">
        <v>0</v>
      </c>
      <c r="P2007" s="1433">
        <v>0</v>
      </c>
      <c r="Q2007" s="1433">
        <v>0</v>
      </c>
      <c r="R2007" s="1433">
        <v>0</v>
      </c>
      <c r="S2007" s="1433">
        <v>0</v>
      </c>
      <c r="T2007" s="1433">
        <v>0</v>
      </c>
      <c r="U2007" s="1433">
        <v>0</v>
      </c>
      <c r="V2007" s="1438">
        <v>0</v>
      </c>
    </row>
    <row r="2008" spans="1:22" ht="15" x14ac:dyDescent="0.25">
      <c r="A2008" s="1298" t="s">
        <v>709</v>
      </c>
      <c r="B2008" s="1290" t="s">
        <v>987</v>
      </c>
      <c r="C2008" s="1290" t="s">
        <v>38</v>
      </c>
      <c r="D2008" s="1433">
        <v>3</v>
      </c>
      <c r="E2008" s="1433">
        <v>3</v>
      </c>
      <c r="F2008" s="1433">
        <v>3</v>
      </c>
      <c r="G2008" s="1433">
        <v>3</v>
      </c>
      <c r="H2008" s="1433">
        <v>3</v>
      </c>
      <c r="I2008" s="1433">
        <v>3</v>
      </c>
      <c r="J2008" s="1433">
        <v>2</v>
      </c>
      <c r="K2008" s="1433">
        <v>0</v>
      </c>
      <c r="L2008" s="1433">
        <v>0</v>
      </c>
      <c r="M2008" s="1433">
        <v>0</v>
      </c>
      <c r="N2008" s="1433">
        <v>0</v>
      </c>
      <c r="O2008" s="1433">
        <v>0</v>
      </c>
      <c r="P2008" s="1433">
        <v>0</v>
      </c>
      <c r="Q2008" s="1433">
        <v>0</v>
      </c>
      <c r="R2008" s="1433">
        <v>0</v>
      </c>
      <c r="S2008" s="1433">
        <v>0</v>
      </c>
      <c r="T2008" s="1433">
        <v>0</v>
      </c>
      <c r="U2008" s="1433">
        <v>0</v>
      </c>
      <c r="V2008" s="1438">
        <v>0</v>
      </c>
    </row>
    <row r="2009" spans="1:22" ht="15" x14ac:dyDescent="0.25">
      <c r="A2009" s="1298" t="s">
        <v>709</v>
      </c>
      <c r="B2009" s="1290" t="s">
        <v>987</v>
      </c>
      <c r="C2009" s="1290" t="s">
        <v>39</v>
      </c>
      <c r="D2009" s="1433">
        <v>1</v>
      </c>
      <c r="E2009" s="1433">
        <v>1</v>
      </c>
      <c r="F2009" s="1433">
        <v>1</v>
      </c>
      <c r="G2009" s="1433">
        <v>0</v>
      </c>
      <c r="H2009" s="1433">
        <v>0</v>
      </c>
      <c r="I2009" s="1433">
        <v>0</v>
      </c>
      <c r="J2009" s="1433">
        <v>0</v>
      </c>
      <c r="K2009" s="1433">
        <v>0</v>
      </c>
      <c r="L2009" s="1433">
        <v>0</v>
      </c>
      <c r="M2009" s="1433">
        <v>0</v>
      </c>
      <c r="N2009" s="1433">
        <v>0</v>
      </c>
      <c r="O2009" s="1433">
        <v>0</v>
      </c>
      <c r="P2009" s="1433">
        <v>0</v>
      </c>
      <c r="Q2009" s="1433">
        <v>0</v>
      </c>
      <c r="R2009" s="1433">
        <v>0</v>
      </c>
      <c r="S2009" s="1433">
        <v>0</v>
      </c>
      <c r="T2009" s="1433">
        <v>0</v>
      </c>
      <c r="U2009" s="1433">
        <v>0</v>
      </c>
      <c r="V2009" s="1438">
        <v>0</v>
      </c>
    </row>
    <row r="2010" spans="1:22" ht="15" x14ac:dyDescent="0.25">
      <c r="A2010" s="1298" t="s">
        <v>709</v>
      </c>
      <c r="B2010" s="1290" t="s">
        <v>987</v>
      </c>
      <c r="C2010" s="1290" t="s">
        <v>59</v>
      </c>
      <c r="D2010" s="1433">
        <v>85</v>
      </c>
      <c r="E2010" s="1433">
        <v>68</v>
      </c>
      <c r="F2010" s="1433">
        <v>67</v>
      </c>
      <c r="G2010" s="1433">
        <v>71</v>
      </c>
      <c r="H2010" s="1433">
        <v>63</v>
      </c>
      <c r="I2010" s="1433">
        <v>64</v>
      </c>
      <c r="J2010" s="1433">
        <v>62</v>
      </c>
      <c r="K2010" s="1433">
        <v>0</v>
      </c>
      <c r="L2010" s="1433">
        <v>0</v>
      </c>
      <c r="M2010" s="1433">
        <v>0</v>
      </c>
      <c r="N2010" s="1433">
        <v>0</v>
      </c>
      <c r="O2010" s="1433">
        <v>0</v>
      </c>
      <c r="P2010" s="1433">
        <v>0</v>
      </c>
      <c r="Q2010" s="1433">
        <v>0</v>
      </c>
      <c r="R2010" s="1433">
        <v>0</v>
      </c>
      <c r="S2010" s="1433">
        <v>0</v>
      </c>
      <c r="T2010" s="1433">
        <v>0</v>
      </c>
      <c r="U2010" s="1433">
        <v>0</v>
      </c>
      <c r="V2010" s="1438">
        <v>0</v>
      </c>
    </row>
    <row r="2011" spans="1:22" ht="15" x14ac:dyDescent="0.25">
      <c r="A2011" s="1298" t="s">
        <v>709</v>
      </c>
      <c r="B2011" s="1290" t="s">
        <v>987</v>
      </c>
      <c r="C2011" s="1290" t="s">
        <v>754</v>
      </c>
      <c r="D2011" s="1433">
        <v>85</v>
      </c>
      <c r="E2011" s="1433">
        <v>46</v>
      </c>
      <c r="F2011" s="1433">
        <v>41</v>
      </c>
      <c r="G2011" s="1433">
        <v>43</v>
      </c>
      <c r="H2011" s="1433">
        <v>37</v>
      </c>
      <c r="I2011" s="1433">
        <v>36</v>
      </c>
      <c r="J2011" s="1433">
        <v>33</v>
      </c>
      <c r="K2011" s="1433">
        <v>0</v>
      </c>
      <c r="L2011" s="1433">
        <v>0</v>
      </c>
      <c r="M2011" s="1433">
        <v>0</v>
      </c>
      <c r="N2011" s="1433">
        <v>0</v>
      </c>
      <c r="O2011" s="1433">
        <v>0</v>
      </c>
      <c r="P2011" s="1433">
        <v>0</v>
      </c>
      <c r="Q2011" s="1433">
        <v>0</v>
      </c>
      <c r="R2011" s="1433">
        <v>0</v>
      </c>
      <c r="S2011" s="1433">
        <v>0</v>
      </c>
      <c r="T2011" s="1433">
        <v>0</v>
      </c>
      <c r="U2011" s="1433">
        <v>0</v>
      </c>
      <c r="V2011" s="1438">
        <v>0</v>
      </c>
    </row>
    <row r="2012" spans="1:22" ht="15" x14ac:dyDescent="0.25">
      <c r="A2012" s="1298" t="s">
        <v>709</v>
      </c>
      <c r="B2012" s="1290" t="s">
        <v>988</v>
      </c>
      <c r="C2012" s="1290" t="s">
        <v>49</v>
      </c>
      <c r="D2012" s="1433">
        <v>0</v>
      </c>
      <c r="E2012" s="1433">
        <v>16</v>
      </c>
      <c r="F2012" s="1433">
        <v>0</v>
      </c>
      <c r="G2012" s="1433">
        <v>0</v>
      </c>
      <c r="H2012" s="1433">
        <v>0</v>
      </c>
      <c r="I2012" s="1433">
        <v>0</v>
      </c>
      <c r="J2012" s="1433">
        <v>0</v>
      </c>
      <c r="K2012" s="1433">
        <v>0</v>
      </c>
      <c r="L2012" s="1433">
        <v>0</v>
      </c>
      <c r="M2012" s="1433">
        <v>0</v>
      </c>
      <c r="N2012" s="1433">
        <v>0</v>
      </c>
      <c r="O2012" s="1433">
        <v>0</v>
      </c>
      <c r="P2012" s="1433">
        <v>0</v>
      </c>
      <c r="Q2012" s="1433">
        <v>0</v>
      </c>
      <c r="R2012" s="1433">
        <v>0</v>
      </c>
      <c r="S2012" s="1433">
        <v>0</v>
      </c>
      <c r="T2012" s="1433">
        <v>0</v>
      </c>
      <c r="U2012" s="1433">
        <v>0</v>
      </c>
      <c r="V2012" s="1438">
        <v>0</v>
      </c>
    </row>
    <row r="2013" spans="1:22" ht="15" x14ac:dyDescent="0.25">
      <c r="A2013" s="1298" t="s">
        <v>709</v>
      </c>
      <c r="B2013" s="1290" t="s">
        <v>988</v>
      </c>
      <c r="C2013" s="1290" t="s">
        <v>35</v>
      </c>
      <c r="D2013" s="1433">
        <v>61</v>
      </c>
      <c r="E2013" s="1433">
        <v>44</v>
      </c>
      <c r="F2013" s="1433">
        <v>0</v>
      </c>
      <c r="G2013" s="1433">
        <v>0</v>
      </c>
      <c r="H2013" s="1433">
        <v>0</v>
      </c>
      <c r="I2013" s="1433">
        <v>0</v>
      </c>
      <c r="J2013" s="1433">
        <v>0</v>
      </c>
      <c r="K2013" s="1433">
        <v>0</v>
      </c>
      <c r="L2013" s="1433">
        <v>0</v>
      </c>
      <c r="M2013" s="1433">
        <v>0</v>
      </c>
      <c r="N2013" s="1433">
        <v>0</v>
      </c>
      <c r="O2013" s="1433">
        <v>0</v>
      </c>
      <c r="P2013" s="1433">
        <v>0</v>
      </c>
      <c r="Q2013" s="1433">
        <v>0</v>
      </c>
      <c r="R2013" s="1433">
        <v>0</v>
      </c>
      <c r="S2013" s="1433">
        <v>0</v>
      </c>
      <c r="T2013" s="1433">
        <v>0</v>
      </c>
      <c r="U2013" s="1433">
        <v>0</v>
      </c>
      <c r="V2013" s="1438">
        <v>0</v>
      </c>
    </row>
    <row r="2014" spans="1:22" ht="15" x14ac:dyDescent="0.25">
      <c r="A2014" s="1298" t="s">
        <v>709</v>
      </c>
      <c r="B2014" s="1290" t="s">
        <v>988</v>
      </c>
      <c r="C2014" s="1290" t="s">
        <v>36</v>
      </c>
      <c r="D2014" s="1433">
        <v>4</v>
      </c>
      <c r="E2014" s="1433">
        <v>5</v>
      </c>
      <c r="F2014" s="1433">
        <v>0</v>
      </c>
      <c r="G2014" s="1433">
        <v>0</v>
      </c>
      <c r="H2014" s="1433">
        <v>0</v>
      </c>
      <c r="I2014" s="1433">
        <v>0</v>
      </c>
      <c r="J2014" s="1433">
        <v>0</v>
      </c>
      <c r="K2014" s="1433">
        <v>0</v>
      </c>
      <c r="L2014" s="1433">
        <v>0</v>
      </c>
      <c r="M2014" s="1433">
        <v>0</v>
      </c>
      <c r="N2014" s="1433">
        <v>0</v>
      </c>
      <c r="O2014" s="1433">
        <v>0</v>
      </c>
      <c r="P2014" s="1433">
        <v>0</v>
      </c>
      <c r="Q2014" s="1433">
        <v>0</v>
      </c>
      <c r="R2014" s="1433">
        <v>0</v>
      </c>
      <c r="S2014" s="1433">
        <v>0</v>
      </c>
      <c r="T2014" s="1433">
        <v>0</v>
      </c>
      <c r="U2014" s="1433">
        <v>0</v>
      </c>
      <c r="V2014" s="1438">
        <v>0</v>
      </c>
    </row>
    <row r="2015" spans="1:22" ht="15" x14ac:dyDescent="0.25">
      <c r="A2015" s="1298" t="s">
        <v>709</v>
      </c>
      <c r="B2015" s="1290" t="s">
        <v>988</v>
      </c>
      <c r="C2015" s="1290" t="s">
        <v>37</v>
      </c>
      <c r="D2015" s="1433">
        <v>5</v>
      </c>
      <c r="E2015" s="1433">
        <v>4</v>
      </c>
      <c r="F2015" s="1433">
        <v>0</v>
      </c>
      <c r="G2015" s="1433">
        <v>0</v>
      </c>
      <c r="H2015" s="1433">
        <v>0</v>
      </c>
      <c r="I2015" s="1433">
        <v>0</v>
      </c>
      <c r="J2015" s="1433">
        <v>0</v>
      </c>
      <c r="K2015" s="1433">
        <v>0</v>
      </c>
      <c r="L2015" s="1433">
        <v>0</v>
      </c>
      <c r="M2015" s="1433">
        <v>0</v>
      </c>
      <c r="N2015" s="1433">
        <v>0</v>
      </c>
      <c r="O2015" s="1433">
        <v>0</v>
      </c>
      <c r="P2015" s="1433">
        <v>0</v>
      </c>
      <c r="Q2015" s="1433">
        <v>0</v>
      </c>
      <c r="R2015" s="1433">
        <v>0</v>
      </c>
      <c r="S2015" s="1433">
        <v>0</v>
      </c>
      <c r="T2015" s="1433">
        <v>0</v>
      </c>
      <c r="U2015" s="1433">
        <v>0</v>
      </c>
      <c r="V2015" s="1438">
        <v>0</v>
      </c>
    </row>
    <row r="2016" spans="1:22" ht="15" x14ac:dyDescent="0.25">
      <c r="A2016" s="1298" t="s">
        <v>709</v>
      </c>
      <c r="B2016" s="1290" t="s">
        <v>988</v>
      </c>
      <c r="C2016" s="1290" t="s">
        <v>38</v>
      </c>
      <c r="D2016" s="1433">
        <v>4</v>
      </c>
      <c r="E2016" s="1433">
        <v>4</v>
      </c>
      <c r="F2016" s="1433">
        <v>0</v>
      </c>
      <c r="G2016" s="1433">
        <v>0</v>
      </c>
      <c r="H2016" s="1433">
        <v>0</v>
      </c>
      <c r="I2016" s="1433">
        <v>0</v>
      </c>
      <c r="J2016" s="1433">
        <v>0</v>
      </c>
      <c r="K2016" s="1433">
        <v>0</v>
      </c>
      <c r="L2016" s="1433">
        <v>0</v>
      </c>
      <c r="M2016" s="1433">
        <v>0</v>
      </c>
      <c r="N2016" s="1433">
        <v>0</v>
      </c>
      <c r="O2016" s="1433">
        <v>0</v>
      </c>
      <c r="P2016" s="1433">
        <v>0</v>
      </c>
      <c r="Q2016" s="1433">
        <v>0</v>
      </c>
      <c r="R2016" s="1433">
        <v>0</v>
      </c>
      <c r="S2016" s="1433">
        <v>0</v>
      </c>
      <c r="T2016" s="1433">
        <v>0</v>
      </c>
      <c r="U2016" s="1433">
        <v>0</v>
      </c>
      <c r="V2016" s="1438">
        <v>0</v>
      </c>
    </row>
    <row r="2017" spans="1:22" ht="15" x14ac:dyDescent="0.25">
      <c r="A2017" s="1298" t="s">
        <v>709</v>
      </c>
      <c r="B2017" s="1290" t="s">
        <v>988</v>
      </c>
      <c r="C2017" s="1290" t="s">
        <v>39</v>
      </c>
      <c r="D2017" s="1433">
        <v>1</v>
      </c>
      <c r="E2017" s="1433">
        <v>1</v>
      </c>
      <c r="F2017" s="1433">
        <v>0</v>
      </c>
      <c r="G2017" s="1433">
        <v>0</v>
      </c>
      <c r="H2017" s="1433">
        <v>0</v>
      </c>
      <c r="I2017" s="1433">
        <v>0</v>
      </c>
      <c r="J2017" s="1433">
        <v>0</v>
      </c>
      <c r="K2017" s="1433">
        <v>0</v>
      </c>
      <c r="L2017" s="1433">
        <v>0</v>
      </c>
      <c r="M2017" s="1433">
        <v>0</v>
      </c>
      <c r="N2017" s="1433">
        <v>0</v>
      </c>
      <c r="O2017" s="1433">
        <v>0</v>
      </c>
      <c r="P2017" s="1433">
        <v>0</v>
      </c>
      <c r="Q2017" s="1433">
        <v>0</v>
      </c>
      <c r="R2017" s="1433">
        <v>0</v>
      </c>
      <c r="S2017" s="1433">
        <v>0</v>
      </c>
      <c r="T2017" s="1433">
        <v>0</v>
      </c>
      <c r="U2017" s="1433">
        <v>0</v>
      </c>
      <c r="V2017" s="1438">
        <v>0</v>
      </c>
    </row>
    <row r="2018" spans="1:22" ht="15" x14ac:dyDescent="0.25">
      <c r="A2018" s="1298" t="s">
        <v>709</v>
      </c>
      <c r="B2018" s="1290" t="s">
        <v>988</v>
      </c>
      <c r="C2018" s="1290" t="s">
        <v>40</v>
      </c>
      <c r="D2018" s="1433">
        <v>1</v>
      </c>
      <c r="E2018" s="1433">
        <v>1</v>
      </c>
      <c r="F2018" s="1433">
        <v>0</v>
      </c>
      <c r="G2018" s="1433">
        <v>0</v>
      </c>
      <c r="H2018" s="1433">
        <v>0</v>
      </c>
      <c r="I2018" s="1433">
        <v>0</v>
      </c>
      <c r="J2018" s="1433">
        <v>0</v>
      </c>
      <c r="K2018" s="1433">
        <v>0</v>
      </c>
      <c r="L2018" s="1433">
        <v>0</v>
      </c>
      <c r="M2018" s="1433">
        <v>0</v>
      </c>
      <c r="N2018" s="1433">
        <v>0</v>
      </c>
      <c r="O2018" s="1433">
        <v>0</v>
      </c>
      <c r="P2018" s="1433">
        <v>0</v>
      </c>
      <c r="Q2018" s="1433">
        <v>0</v>
      </c>
      <c r="R2018" s="1433">
        <v>0</v>
      </c>
      <c r="S2018" s="1433">
        <v>0</v>
      </c>
      <c r="T2018" s="1433">
        <v>0</v>
      </c>
      <c r="U2018" s="1433">
        <v>0</v>
      </c>
      <c r="V2018" s="1438">
        <v>0</v>
      </c>
    </row>
    <row r="2019" spans="1:22" ht="15" x14ac:dyDescent="0.25">
      <c r="A2019" s="1298" t="s">
        <v>709</v>
      </c>
      <c r="B2019" s="1290" t="s">
        <v>988</v>
      </c>
      <c r="C2019" s="1290" t="s">
        <v>59</v>
      </c>
      <c r="D2019" s="1433">
        <v>76</v>
      </c>
      <c r="E2019" s="1433">
        <v>75</v>
      </c>
      <c r="F2019" s="1433">
        <v>0</v>
      </c>
      <c r="G2019" s="1433">
        <v>0</v>
      </c>
      <c r="H2019" s="1433">
        <v>0</v>
      </c>
      <c r="I2019" s="1433">
        <v>0</v>
      </c>
      <c r="J2019" s="1433">
        <v>0</v>
      </c>
      <c r="K2019" s="1433">
        <v>0</v>
      </c>
      <c r="L2019" s="1433">
        <v>0</v>
      </c>
      <c r="M2019" s="1433">
        <v>0</v>
      </c>
      <c r="N2019" s="1433">
        <v>0</v>
      </c>
      <c r="O2019" s="1433">
        <v>0</v>
      </c>
      <c r="P2019" s="1433">
        <v>0</v>
      </c>
      <c r="Q2019" s="1433">
        <v>0</v>
      </c>
      <c r="R2019" s="1433">
        <v>0</v>
      </c>
      <c r="S2019" s="1433">
        <v>0</v>
      </c>
      <c r="T2019" s="1433">
        <v>0</v>
      </c>
      <c r="U2019" s="1433">
        <v>0</v>
      </c>
      <c r="V2019" s="1438">
        <v>0</v>
      </c>
    </row>
    <row r="2020" spans="1:22" ht="15" x14ac:dyDescent="0.25">
      <c r="A2020" s="1298" t="s">
        <v>709</v>
      </c>
      <c r="B2020" s="1290" t="s">
        <v>988</v>
      </c>
      <c r="C2020" s="1290" t="s">
        <v>754</v>
      </c>
      <c r="D2020" s="1433">
        <v>76</v>
      </c>
      <c r="E2020" s="1433">
        <v>59</v>
      </c>
      <c r="F2020" s="1433">
        <v>0</v>
      </c>
      <c r="G2020" s="1433">
        <v>0</v>
      </c>
      <c r="H2020" s="1433">
        <v>0</v>
      </c>
      <c r="I2020" s="1433">
        <v>0</v>
      </c>
      <c r="J2020" s="1433">
        <v>0</v>
      </c>
      <c r="K2020" s="1433">
        <v>0</v>
      </c>
      <c r="L2020" s="1433">
        <v>0</v>
      </c>
      <c r="M2020" s="1433">
        <v>0</v>
      </c>
      <c r="N2020" s="1433">
        <v>0</v>
      </c>
      <c r="O2020" s="1433">
        <v>0</v>
      </c>
      <c r="P2020" s="1433">
        <v>0</v>
      </c>
      <c r="Q2020" s="1433">
        <v>0</v>
      </c>
      <c r="R2020" s="1433">
        <v>0</v>
      </c>
      <c r="S2020" s="1433">
        <v>0</v>
      </c>
      <c r="T2020" s="1433">
        <v>0</v>
      </c>
      <c r="U2020" s="1433">
        <v>0</v>
      </c>
      <c r="V2020" s="1438">
        <v>0</v>
      </c>
    </row>
    <row r="2021" spans="1:22" ht="15" x14ac:dyDescent="0.25">
      <c r="A2021" s="1298" t="s">
        <v>709</v>
      </c>
      <c r="B2021" s="1290" t="s">
        <v>989</v>
      </c>
      <c r="C2021" s="1290" t="s">
        <v>49</v>
      </c>
      <c r="D2021" s="1433">
        <v>0</v>
      </c>
      <c r="E2021" s="1433">
        <v>26</v>
      </c>
      <c r="F2021" s="1433">
        <v>31</v>
      </c>
      <c r="G2021" s="1433">
        <v>47</v>
      </c>
      <c r="H2021" s="1433">
        <v>50</v>
      </c>
      <c r="I2021" s="1433">
        <v>15</v>
      </c>
      <c r="J2021" s="1433">
        <v>0</v>
      </c>
      <c r="K2021" s="1433">
        <v>0</v>
      </c>
      <c r="L2021" s="1433">
        <v>0</v>
      </c>
      <c r="M2021" s="1433">
        <v>0</v>
      </c>
      <c r="N2021" s="1433">
        <v>0</v>
      </c>
      <c r="O2021" s="1433">
        <v>0</v>
      </c>
      <c r="P2021" s="1433">
        <v>0</v>
      </c>
      <c r="Q2021" s="1433">
        <v>0</v>
      </c>
      <c r="R2021" s="1433">
        <v>0</v>
      </c>
      <c r="S2021" s="1433">
        <v>0</v>
      </c>
      <c r="T2021" s="1433">
        <v>0</v>
      </c>
      <c r="U2021" s="1433">
        <v>0</v>
      </c>
      <c r="V2021" s="1438">
        <v>0</v>
      </c>
    </row>
    <row r="2022" spans="1:22" ht="15" x14ac:dyDescent="0.25">
      <c r="A2022" s="1298" t="s">
        <v>709</v>
      </c>
      <c r="B2022" s="1290" t="s">
        <v>989</v>
      </c>
      <c r="C2022" s="1290" t="s">
        <v>35</v>
      </c>
      <c r="D2022" s="1433">
        <v>87</v>
      </c>
      <c r="E2022" s="1433">
        <v>60</v>
      </c>
      <c r="F2022" s="1433">
        <v>55</v>
      </c>
      <c r="G2022" s="1433">
        <v>36</v>
      </c>
      <c r="H2022" s="1433">
        <v>38</v>
      </c>
      <c r="I2022" s="1433">
        <v>11</v>
      </c>
      <c r="J2022" s="1433">
        <v>0</v>
      </c>
      <c r="K2022" s="1433">
        <v>0</v>
      </c>
      <c r="L2022" s="1433">
        <v>0</v>
      </c>
      <c r="M2022" s="1433">
        <v>0</v>
      </c>
      <c r="N2022" s="1433">
        <v>0</v>
      </c>
      <c r="O2022" s="1433">
        <v>0</v>
      </c>
      <c r="P2022" s="1433">
        <v>0</v>
      </c>
      <c r="Q2022" s="1433">
        <v>0</v>
      </c>
      <c r="R2022" s="1433">
        <v>0</v>
      </c>
      <c r="S2022" s="1433">
        <v>0</v>
      </c>
      <c r="T2022" s="1433">
        <v>0</v>
      </c>
      <c r="U2022" s="1433">
        <v>0</v>
      </c>
      <c r="V2022" s="1438">
        <v>0</v>
      </c>
    </row>
    <row r="2023" spans="1:22" ht="15" x14ac:dyDescent="0.25">
      <c r="A2023" s="1298" t="s">
        <v>709</v>
      </c>
      <c r="B2023" s="1290" t="s">
        <v>989</v>
      </c>
      <c r="C2023" s="1290" t="s">
        <v>36</v>
      </c>
      <c r="D2023" s="1433">
        <v>1</v>
      </c>
      <c r="E2023" s="1433">
        <v>1</v>
      </c>
      <c r="F2023" s="1433">
        <v>3</v>
      </c>
      <c r="G2023" s="1433">
        <v>3</v>
      </c>
      <c r="H2023" s="1433">
        <v>4</v>
      </c>
      <c r="I2023" s="1433">
        <v>2</v>
      </c>
      <c r="J2023" s="1433">
        <v>0</v>
      </c>
      <c r="K2023" s="1433">
        <v>0</v>
      </c>
      <c r="L2023" s="1433">
        <v>0</v>
      </c>
      <c r="M2023" s="1433">
        <v>0</v>
      </c>
      <c r="N2023" s="1433">
        <v>0</v>
      </c>
      <c r="O2023" s="1433">
        <v>0</v>
      </c>
      <c r="P2023" s="1433">
        <v>0</v>
      </c>
      <c r="Q2023" s="1433">
        <v>0</v>
      </c>
      <c r="R2023" s="1433">
        <v>0</v>
      </c>
      <c r="S2023" s="1433">
        <v>0</v>
      </c>
      <c r="T2023" s="1433">
        <v>0</v>
      </c>
      <c r="U2023" s="1433">
        <v>0</v>
      </c>
      <c r="V2023" s="1438">
        <v>0</v>
      </c>
    </row>
    <row r="2024" spans="1:22" ht="15" x14ac:dyDescent="0.25">
      <c r="A2024" s="1298" t="s">
        <v>709</v>
      </c>
      <c r="B2024" s="1290" t="s">
        <v>989</v>
      </c>
      <c r="C2024" s="1290" t="s">
        <v>37</v>
      </c>
      <c r="D2024" s="1433">
        <v>15</v>
      </c>
      <c r="E2024" s="1433">
        <v>15</v>
      </c>
      <c r="F2024" s="1433">
        <v>14</v>
      </c>
      <c r="G2024" s="1433">
        <v>14</v>
      </c>
      <c r="H2024" s="1433">
        <v>14</v>
      </c>
      <c r="I2024" s="1433">
        <v>5</v>
      </c>
      <c r="J2024" s="1433">
        <v>0</v>
      </c>
      <c r="K2024" s="1433">
        <v>0</v>
      </c>
      <c r="L2024" s="1433">
        <v>0</v>
      </c>
      <c r="M2024" s="1433">
        <v>0</v>
      </c>
      <c r="N2024" s="1433">
        <v>0</v>
      </c>
      <c r="O2024" s="1433">
        <v>0</v>
      </c>
      <c r="P2024" s="1433">
        <v>0</v>
      </c>
      <c r="Q2024" s="1433">
        <v>0</v>
      </c>
      <c r="R2024" s="1433">
        <v>0</v>
      </c>
      <c r="S2024" s="1433">
        <v>0</v>
      </c>
      <c r="T2024" s="1433">
        <v>0</v>
      </c>
      <c r="U2024" s="1433">
        <v>0</v>
      </c>
      <c r="V2024" s="1438">
        <v>0</v>
      </c>
    </row>
    <row r="2025" spans="1:22" ht="15" x14ac:dyDescent="0.25">
      <c r="A2025" s="1298" t="s">
        <v>709</v>
      </c>
      <c r="B2025" s="1290" t="s">
        <v>989</v>
      </c>
      <c r="C2025" s="1290" t="s">
        <v>38</v>
      </c>
      <c r="D2025" s="1433">
        <v>10</v>
      </c>
      <c r="E2025" s="1433">
        <v>9</v>
      </c>
      <c r="F2025" s="1433">
        <v>9</v>
      </c>
      <c r="G2025" s="1433">
        <v>9</v>
      </c>
      <c r="H2025" s="1433">
        <v>9</v>
      </c>
      <c r="I2025" s="1433">
        <v>2</v>
      </c>
      <c r="J2025" s="1433">
        <v>0</v>
      </c>
      <c r="K2025" s="1433">
        <v>0</v>
      </c>
      <c r="L2025" s="1433">
        <v>0</v>
      </c>
      <c r="M2025" s="1433">
        <v>0</v>
      </c>
      <c r="N2025" s="1433">
        <v>0</v>
      </c>
      <c r="O2025" s="1433">
        <v>0</v>
      </c>
      <c r="P2025" s="1433">
        <v>0</v>
      </c>
      <c r="Q2025" s="1433">
        <v>0</v>
      </c>
      <c r="R2025" s="1433">
        <v>0</v>
      </c>
      <c r="S2025" s="1433">
        <v>0</v>
      </c>
      <c r="T2025" s="1433">
        <v>0</v>
      </c>
      <c r="U2025" s="1433">
        <v>0</v>
      </c>
      <c r="V2025" s="1438">
        <v>0</v>
      </c>
    </row>
    <row r="2026" spans="1:22" ht="15" x14ac:dyDescent="0.25">
      <c r="A2026" s="1298" t="s">
        <v>709</v>
      </c>
      <c r="B2026" s="1290" t="s">
        <v>989</v>
      </c>
      <c r="C2026" s="1290" t="s">
        <v>39</v>
      </c>
      <c r="D2026" s="1433">
        <v>2</v>
      </c>
      <c r="E2026" s="1433">
        <v>2</v>
      </c>
      <c r="F2026" s="1433">
        <v>2</v>
      </c>
      <c r="G2026" s="1433">
        <v>2</v>
      </c>
      <c r="H2026" s="1433">
        <v>2</v>
      </c>
      <c r="I2026" s="1433">
        <v>0</v>
      </c>
      <c r="J2026" s="1433">
        <v>0</v>
      </c>
      <c r="K2026" s="1433">
        <v>0</v>
      </c>
      <c r="L2026" s="1433">
        <v>0</v>
      </c>
      <c r="M2026" s="1433">
        <v>0</v>
      </c>
      <c r="N2026" s="1433">
        <v>0</v>
      </c>
      <c r="O2026" s="1433">
        <v>0</v>
      </c>
      <c r="P2026" s="1433">
        <v>0</v>
      </c>
      <c r="Q2026" s="1433">
        <v>0</v>
      </c>
      <c r="R2026" s="1433">
        <v>0</v>
      </c>
      <c r="S2026" s="1433">
        <v>0</v>
      </c>
      <c r="T2026" s="1433">
        <v>0</v>
      </c>
      <c r="U2026" s="1433">
        <v>0</v>
      </c>
      <c r="V2026" s="1438">
        <v>0</v>
      </c>
    </row>
    <row r="2027" spans="1:22" ht="15" x14ac:dyDescent="0.25">
      <c r="A2027" s="1298" t="s">
        <v>709</v>
      </c>
      <c r="B2027" s="1290" t="s">
        <v>989</v>
      </c>
      <c r="C2027" s="1290" t="s">
        <v>40</v>
      </c>
      <c r="D2027" s="1433">
        <v>1</v>
      </c>
      <c r="E2027" s="1433">
        <v>1</v>
      </c>
      <c r="F2027" s="1433">
        <v>1</v>
      </c>
      <c r="G2027" s="1433">
        <v>1</v>
      </c>
      <c r="H2027" s="1433">
        <v>1</v>
      </c>
      <c r="I2027" s="1433">
        <v>1</v>
      </c>
      <c r="J2027" s="1433">
        <v>0</v>
      </c>
      <c r="K2027" s="1433">
        <v>0</v>
      </c>
      <c r="L2027" s="1433">
        <v>0</v>
      </c>
      <c r="M2027" s="1433">
        <v>0</v>
      </c>
      <c r="N2027" s="1433">
        <v>0</v>
      </c>
      <c r="O2027" s="1433">
        <v>0</v>
      </c>
      <c r="P2027" s="1433">
        <v>0</v>
      </c>
      <c r="Q2027" s="1433">
        <v>0</v>
      </c>
      <c r="R2027" s="1433">
        <v>0</v>
      </c>
      <c r="S2027" s="1433">
        <v>0</v>
      </c>
      <c r="T2027" s="1433">
        <v>0</v>
      </c>
      <c r="U2027" s="1433">
        <v>0</v>
      </c>
      <c r="V2027" s="1438">
        <v>0</v>
      </c>
    </row>
    <row r="2028" spans="1:22" ht="15" x14ac:dyDescent="0.25">
      <c r="A2028" s="1298" t="s">
        <v>709</v>
      </c>
      <c r="B2028" s="1290" t="s">
        <v>989</v>
      </c>
      <c r="C2028" s="1290" t="s">
        <v>59</v>
      </c>
      <c r="D2028" s="1433">
        <v>116</v>
      </c>
      <c r="E2028" s="1433">
        <v>114</v>
      </c>
      <c r="F2028" s="1433">
        <v>115</v>
      </c>
      <c r="G2028" s="1433">
        <v>112</v>
      </c>
      <c r="H2028" s="1433">
        <v>118</v>
      </c>
      <c r="I2028" s="1433">
        <v>36</v>
      </c>
      <c r="J2028" s="1433">
        <v>0</v>
      </c>
      <c r="K2028" s="1433">
        <v>0</v>
      </c>
      <c r="L2028" s="1433">
        <v>0</v>
      </c>
      <c r="M2028" s="1433">
        <v>0</v>
      </c>
      <c r="N2028" s="1433">
        <v>0</v>
      </c>
      <c r="O2028" s="1433">
        <v>0</v>
      </c>
      <c r="P2028" s="1433">
        <v>0</v>
      </c>
      <c r="Q2028" s="1433">
        <v>0</v>
      </c>
      <c r="R2028" s="1433">
        <v>0</v>
      </c>
      <c r="S2028" s="1433">
        <v>0</v>
      </c>
      <c r="T2028" s="1433">
        <v>0</v>
      </c>
      <c r="U2028" s="1433">
        <v>0</v>
      </c>
      <c r="V2028" s="1438">
        <v>0</v>
      </c>
    </row>
    <row r="2029" spans="1:22" ht="15" x14ac:dyDescent="0.25">
      <c r="A2029" s="1298" t="s">
        <v>709</v>
      </c>
      <c r="B2029" s="1290" t="s">
        <v>989</v>
      </c>
      <c r="C2029" s="1290" t="s">
        <v>754</v>
      </c>
      <c r="D2029" s="1433">
        <v>116</v>
      </c>
      <c r="E2029" s="1433">
        <v>88</v>
      </c>
      <c r="F2029" s="1433">
        <v>84</v>
      </c>
      <c r="G2029" s="1433">
        <v>65</v>
      </c>
      <c r="H2029" s="1433">
        <v>68</v>
      </c>
      <c r="I2029" s="1433">
        <v>21</v>
      </c>
      <c r="J2029" s="1433">
        <v>0</v>
      </c>
      <c r="K2029" s="1433">
        <v>0</v>
      </c>
      <c r="L2029" s="1433">
        <v>0</v>
      </c>
      <c r="M2029" s="1433">
        <v>0</v>
      </c>
      <c r="N2029" s="1433">
        <v>0</v>
      </c>
      <c r="O2029" s="1433">
        <v>0</v>
      </c>
      <c r="P2029" s="1433">
        <v>0</v>
      </c>
      <c r="Q2029" s="1433">
        <v>0</v>
      </c>
      <c r="R2029" s="1433">
        <v>0</v>
      </c>
      <c r="S2029" s="1433">
        <v>0</v>
      </c>
      <c r="T2029" s="1433">
        <v>0</v>
      </c>
      <c r="U2029" s="1433">
        <v>0</v>
      </c>
      <c r="V2029" s="1438">
        <v>0</v>
      </c>
    </row>
    <row r="2030" spans="1:22" ht="15" x14ac:dyDescent="0.25">
      <c r="A2030" s="1298" t="s">
        <v>709</v>
      </c>
      <c r="B2030" s="1290" t="s">
        <v>1121</v>
      </c>
      <c r="C2030" s="1290" t="s">
        <v>35</v>
      </c>
      <c r="D2030" s="1433">
        <v>0</v>
      </c>
      <c r="E2030" s="1433">
        <v>0</v>
      </c>
      <c r="F2030" s="1433">
        <v>0</v>
      </c>
      <c r="G2030" s="1433">
        <v>0</v>
      </c>
      <c r="H2030" s="1433">
        <v>0</v>
      </c>
      <c r="I2030" s="1433">
        <v>0</v>
      </c>
      <c r="J2030" s="1433">
        <v>0</v>
      </c>
      <c r="K2030" s="1433">
        <v>0</v>
      </c>
      <c r="L2030" s="1433">
        <v>0</v>
      </c>
      <c r="M2030" s="1433">
        <v>0</v>
      </c>
      <c r="N2030" s="1433">
        <v>0</v>
      </c>
      <c r="O2030" s="1433">
        <v>0</v>
      </c>
      <c r="P2030" s="1433">
        <v>0</v>
      </c>
      <c r="Q2030" s="1433">
        <v>0</v>
      </c>
      <c r="R2030" s="1433">
        <v>0</v>
      </c>
      <c r="S2030" s="1433">
        <v>0</v>
      </c>
      <c r="T2030" s="1433">
        <v>0</v>
      </c>
      <c r="U2030" s="1433">
        <v>6</v>
      </c>
      <c r="V2030" s="1438">
        <v>20</v>
      </c>
    </row>
    <row r="2031" spans="1:22" ht="15" x14ac:dyDescent="0.25">
      <c r="A2031" s="1298" t="s">
        <v>709</v>
      </c>
      <c r="B2031" s="1290" t="s">
        <v>1121</v>
      </c>
      <c r="C2031" s="1290" t="s">
        <v>37</v>
      </c>
      <c r="D2031" s="1433">
        <v>0</v>
      </c>
      <c r="E2031" s="1433">
        <v>0</v>
      </c>
      <c r="F2031" s="1433">
        <v>0</v>
      </c>
      <c r="G2031" s="1433">
        <v>0</v>
      </c>
      <c r="H2031" s="1433">
        <v>0</v>
      </c>
      <c r="I2031" s="1433">
        <v>0</v>
      </c>
      <c r="J2031" s="1433">
        <v>0</v>
      </c>
      <c r="K2031" s="1433">
        <v>0</v>
      </c>
      <c r="L2031" s="1433">
        <v>0</v>
      </c>
      <c r="M2031" s="1433">
        <v>0</v>
      </c>
      <c r="N2031" s="1433">
        <v>0</v>
      </c>
      <c r="O2031" s="1433">
        <v>0</v>
      </c>
      <c r="P2031" s="1433">
        <v>0</v>
      </c>
      <c r="Q2031" s="1433">
        <v>0</v>
      </c>
      <c r="R2031" s="1433">
        <v>0</v>
      </c>
      <c r="S2031" s="1433">
        <v>0</v>
      </c>
      <c r="T2031" s="1433">
        <v>0</v>
      </c>
      <c r="U2031" s="1433">
        <v>3</v>
      </c>
      <c r="V2031" s="1438">
        <v>5</v>
      </c>
    </row>
    <row r="2032" spans="1:22" ht="15" x14ac:dyDescent="0.25">
      <c r="A2032" s="1298" t="s">
        <v>709</v>
      </c>
      <c r="B2032" s="1290" t="s">
        <v>1121</v>
      </c>
      <c r="C2032" s="1290" t="s">
        <v>38</v>
      </c>
      <c r="D2032" s="1433">
        <v>0</v>
      </c>
      <c r="E2032" s="1433">
        <v>0</v>
      </c>
      <c r="F2032" s="1433">
        <v>0</v>
      </c>
      <c r="G2032" s="1433">
        <v>0</v>
      </c>
      <c r="H2032" s="1433">
        <v>0</v>
      </c>
      <c r="I2032" s="1433">
        <v>0</v>
      </c>
      <c r="J2032" s="1433">
        <v>0</v>
      </c>
      <c r="K2032" s="1433">
        <v>0</v>
      </c>
      <c r="L2032" s="1433">
        <v>0</v>
      </c>
      <c r="M2032" s="1433">
        <v>0</v>
      </c>
      <c r="N2032" s="1433">
        <v>0</v>
      </c>
      <c r="O2032" s="1433">
        <v>0</v>
      </c>
      <c r="P2032" s="1433">
        <v>0</v>
      </c>
      <c r="Q2032" s="1433">
        <v>0</v>
      </c>
      <c r="R2032" s="1433">
        <v>0</v>
      </c>
      <c r="S2032" s="1433">
        <v>0</v>
      </c>
      <c r="T2032" s="1433">
        <v>0</v>
      </c>
      <c r="U2032" s="1433">
        <v>1</v>
      </c>
      <c r="V2032" s="1438">
        <v>1</v>
      </c>
    </row>
    <row r="2033" spans="1:22" ht="15" x14ac:dyDescent="0.25">
      <c r="A2033" s="1298" t="s">
        <v>709</v>
      </c>
      <c r="B2033" s="1290" t="s">
        <v>1121</v>
      </c>
      <c r="C2033" s="1290" t="s">
        <v>39</v>
      </c>
      <c r="D2033" s="1433">
        <v>0</v>
      </c>
      <c r="E2033" s="1433">
        <v>0</v>
      </c>
      <c r="F2033" s="1433">
        <v>0</v>
      </c>
      <c r="G2033" s="1433">
        <v>0</v>
      </c>
      <c r="H2033" s="1433">
        <v>0</v>
      </c>
      <c r="I2033" s="1433">
        <v>0</v>
      </c>
      <c r="J2033" s="1433">
        <v>0</v>
      </c>
      <c r="K2033" s="1433">
        <v>0</v>
      </c>
      <c r="L2033" s="1433">
        <v>0</v>
      </c>
      <c r="M2033" s="1433">
        <v>0</v>
      </c>
      <c r="N2033" s="1433">
        <v>0</v>
      </c>
      <c r="O2033" s="1433">
        <v>0</v>
      </c>
      <c r="P2033" s="1433">
        <v>0</v>
      </c>
      <c r="Q2033" s="1433">
        <v>0</v>
      </c>
      <c r="R2033" s="1433">
        <v>0</v>
      </c>
      <c r="S2033" s="1433">
        <v>0</v>
      </c>
      <c r="T2033" s="1433">
        <v>0</v>
      </c>
      <c r="U2033" s="1433">
        <v>0</v>
      </c>
      <c r="V2033" s="1438">
        <v>1</v>
      </c>
    </row>
    <row r="2034" spans="1:22" ht="15" x14ac:dyDescent="0.25">
      <c r="A2034" s="1298" t="s">
        <v>709</v>
      </c>
      <c r="B2034" s="1290" t="s">
        <v>1121</v>
      </c>
      <c r="C2034" s="1290" t="s">
        <v>40</v>
      </c>
      <c r="D2034" s="1433">
        <v>0</v>
      </c>
      <c r="E2034" s="1433">
        <v>0</v>
      </c>
      <c r="F2034" s="1433">
        <v>0</v>
      </c>
      <c r="G2034" s="1433">
        <v>0</v>
      </c>
      <c r="H2034" s="1433">
        <v>0</v>
      </c>
      <c r="I2034" s="1433">
        <v>0</v>
      </c>
      <c r="J2034" s="1433">
        <v>0</v>
      </c>
      <c r="K2034" s="1433">
        <v>0</v>
      </c>
      <c r="L2034" s="1433">
        <v>0</v>
      </c>
      <c r="M2034" s="1433">
        <v>0</v>
      </c>
      <c r="N2034" s="1433">
        <v>0</v>
      </c>
      <c r="O2034" s="1433">
        <v>0</v>
      </c>
      <c r="P2034" s="1433">
        <v>0</v>
      </c>
      <c r="Q2034" s="1433">
        <v>0</v>
      </c>
      <c r="R2034" s="1433">
        <v>0</v>
      </c>
      <c r="S2034" s="1433">
        <v>0</v>
      </c>
      <c r="T2034" s="1433">
        <v>0</v>
      </c>
      <c r="U2034" s="1433">
        <v>1</v>
      </c>
      <c r="V2034" s="1438">
        <v>3</v>
      </c>
    </row>
    <row r="2035" spans="1:22" ht="15" x14ac:dyDescent="0.25">
      <c r="A2035" s="1298" t="s">
        <v>709</v>
      </c>
      <c r="B2035" s="1290" t="s">
        <v>1121</v>
      </c>
      <c r="C2035" s="1290" t="s">
        <v>59</v>
      </c>
      <c r="D2035" s="1433">
        <v>0</v>
      </c>
      <c r="E2035" s="1433">
        <v>0</v>
      </c>
      <c r="F2035" s="1433">
        <v>0</v>
      </c>
      <c r="G2035" s="1433">
        <v>0</v>
      </c>
      <c r="H2035" s="1433">
        <v>0</v>
      </c>
      <c r="I2035" s="1433">
        <v>0</v>
      </c>
      <c r="J2035" s="1433">
        <v>0</v>
      </c>
      <c r="K2035" s="1433">
        <v>0</v>
      </c>
      <c r="L2035" s="1433">
        <v>0</v>
      </c>
      <c r="M2035" s="1433">
        <v>0</v>
      </c>
      <c r="N2035" s="1433">
        <v>0</v>
      </c>
      <c r="O2035" s="1433">
        <v>0</v>
      </c>
      <c r="P2035" s="1433">
        <v>0</v>
      </c>
      <c r="Q2035" s="1433">
        <v>0</v>
      </c>
      <c r="R2035" s="1433">
        <v>0</v>
      </c>
      <c r="S2035" s="1433">
        <v>0</v>
      </c>
      <c r="T2035" s="1433">
        <v>0</v>
      </c>
      <c r="U2035" s="1433">
        <v>11</v>
      </c>
      <c r="V2035" s="1438">
        <v>30</v>
      </c>
    </row>
    <row r="2036" spans="1:22" ht="15" x14ac:dyDescent="0.25">
      <c r="A2036" s="1298" t="s">
        <v>709</v>
      </c>
      <c r="B2036" s="1290" t="s">
        <v>1121</v>
      </c>
      <c r="C2036" s="1290" t="s">
        <v>754</v>
      </c>
      <c r="D2036" s="1433">
        <v>0</v>
      </c>
      <c r="E2036" s="1433">
        <v>0</v>
      </c>
      <c r="F2036" s="1433">
        <v>0</v>
      </c>
      <c r="G2036" s="1433">
        <v>0</v>
      </c>
      <c r="H2036" s="1433">
        <v>0</v>
      </c>
      <c r="I2036" s="1433">
        <v>0</v>
      </c>
      <c r="J2036" s="1433">
        <v>0</v>
      </c>
      <c r="K2036" s="1433">
        <v>0</v>
      </c>
      <c r="L2036" s="1433">
        <v>0</v>
      </c>
      <c r="M2036" s="1433">
        <v>0</v>
      </c>
      <c r="N2036" s="1433">
        <v>0</v>
      </c>
      <c r="O2036" s="1433">
        <v>0</v>
      </c>
      <c r="P2036" s="1433">
        <v>0</v>
      </c>
      <c r="Q2036" s="1433">
        <v>0</v>
      </c>
      <c r="R2036" s="1433">
        <v>0</v>
      </c>
      <c r="S2036" s="1433">
        <v>0</v>
      </c>
      <c r="T2036" s="1433">
        <v>0</v>
      </c>
      <c r="U2036" s="1433">
        <v>11</v>
      </c>
      <c r="V2036" s="1438">
        <v>30</v>
      </c>
    </row>
    <row r="2037" spans="1:22" ht="15" x14ac:dyDescent="0.25">
      <c r="A2037" s="1298" t="s">
        <v>709</v>
      </c>
      <c r="B2037" s="1290" t="s">
        <v>990</v>
      </c>
      <c r="C2037" s="1290" t="s">
        <v>49</v>
      </c>
      <c r="D2037" s="1433">
        <v>0</v>
      </c>
      <c r="E2037" s="1433">
        <v>17</v>
      </c>
      <c r="F2037" s="1433">
        <v>0</v>
      </c>
      <c r="G2037" s="1433">
        <v>0</v>
      </c>
      <c r="H2037" s="1433">
        <v>0</v>
      </c>
      <c r="I2037" s="1433">
        <v>0</v>
      </c>
      <c r="J2037" s="1433">
        <v>0</v>
      </c>
      <c r="K2037" s="1433">
        <v>0</v>
      </c>
      <c r="L2037" s="1433">
        <v>0</v>
      </c>
      <c r="M2037" s="1433">
        <v>0</v>
      </c>
      <c r="N2037" s="1433">
        <v>0</v>
      </c>
      <c r="O2037" s="1433">
        <v>0</v>
      </c>
      <c r="P2037" s="1433">
        <v>0</v>
      </c>
      <c r="Q2037" s="1433">
        <v>0</v>
      </c>
      <c r="R2037" s="1433">
        <v>0</v>
      </c>
      <c r="S2037" s="1433">
        <v>0</v>
      </c>
      <c r="T2037" s="1433">
        <v>0</v>
      </c>
      <c r="U2037" s="1433">
        <v>0</v>
      </c>
      <c r="V2037" s="1438">
        <v>0</v>
      </c>
    </row>
    <row r="2038" spans="1:22" ht="15" x14ac:dyDescent="0.25">
      <c r="A2038" s="1298" t="s">
        <v>709</v>
      </c>
      <c r="B2038" s="1290" t="s">
        <v>990</v>
      </c>
      <c r="C2038" s="1290" t="s">
        <v>35</v>
      </c>
      <c r="D2038" s="1433">
        <v>59</v>
      </c>
      <c r="E2038" s="1433">
        <v>32</v>
      </c>
      <c r="F2038" s="1433">
        <v>0</v>
      </c>
      <c r="G2038" s="1433">
        <v>0</v>
      </c>
      <c r="H2038" s="1433">
        <v>0</v>
      </c>
      <c r="I2038" s="1433">
        <v>0</v>
      </c>
      <c r="J2038" s="1433">
        <v>0</v>
      </c>
      <c r="K2038" s="1433">
        <v>0</v>
      </c>
      <c r="L2038" s="1433">
        <v>0</v>
      </c>
      <c r="M2038" s="1433">
        <v>0</v>
      </c>
      <c r="N2038" s="1433">
        <v>0</v>
      </c>
      <c r="O2038" s="1433">
        <v>0</v>
      </c>
      <c r="P2038" s="1433">
        <v>0</v>
      </c>
      <c r="Q2038" s="1433">
        <v>0</v>
      </c>
      <c r="R2038" s="1433">
        <v>0</v>
      </c>
      <c r="S2038" s="1433">
        <v>0</v>
      </c>
      <c r="T2038" s="1433">
        <v>0</v>
      </c>
      <c r="U2038" s="1433">
        <v>0</v>
      </c>
      <c r="V2038" s="1438">
        <v>0</v>
      </c>
    </row>
    <row r="2039" spans="1:22" ht="15" x14ac:dyDescent="0.25">
      <c r="A2039" s="1298" t="s">
        <v>709</v>
      </c>
      <c r="B2039" s="1290" t="s">
        <v>990</v>
      </c>
      <c r="C2039" s="1290" t="s">
        <v>36</v>
      </c>
      <c r="D2039" s="1433">
        <v>2</v>
      </c>
      <c r="E2039" s="1433">
        <v>2</v>
      </c>
      <c r="F2039" s="1433">
        <v>0</v>
      </c>
      <c r="G2039" s="1433">
        <v>0</v>
      </c>
      <c r="H2039" s="1433">
        <v>0</v>
      </c>
      <c r="I2039" s="1433">
        <v>0</v>
      </c>
      <c r="J2039" s="1433">
        <v>0</v>
      </c>
      <c r="K2039" s="1433">
        <v>0</v>
      </c>
      <c r="L2039" s="1433">
        <v>0</v>
      </c>
      <c r="M2039" s="1433">
        <v>0</v>
      </c>
      <c r="N2039" s="1433">
        <v>0</v>
      </c>
      <c r="O2039" s="1433">
        <v>0</v>
      </c>
      <c r="P2039" s="1433">
        <v>0</v>
      </c>
      <c r="Q2039" s="1433">
        <v>0</v>
      </c>
      <c r="R2039" s="1433">
        <v>0</v>
      </c>
      <c r="S2039" s="1433">
        <v>0</v>
      </c>
      <c r="T2039" s="1433">
        <v>0</v>
      </c>
      <c r="U2039" s="1433">
        <v>0</v>
      </c>
      <c r="V2039" s="1438">
        <v>0</v>
      </c>
    </row>
    <row r="2040" spans="1:22" ht="15" x14ac:dyDescent="0.25">
      <c r="A2040" s="1298" t="s">
        <v>709</v>
      </c>
      <c r="B2040" s="1290" t="s">
        <v>990</v>
      </c>
      <c r="C2040" s="1290" t="s">
        <v>37</v>
      </c>
      <c r="D2040" s="1433">
        <v>8</v>
      </c>
      <c r="E2040" s="1433">
        <v>8</v>
      </c>
      <c r="F2040" s="1433">
        <v>0</v>
      </c>
      <c r="G2040" s="1433">
        <v>0</v>
      </c>
      <c r="H2040" s="1433">
        <v>0</v>
      </c>
      <c r="I2040" s="1433">
        <v>0</v>
      </c>
      <c r="J2040" s="1433">
        <v>0</v>
      </c>
      <c r="K2040" s="1433">
        <v>0</v>
      </c>
      <c r="L2040" s="1433">
        <v>0</v>
      </c>
      <c r="M2040" s="1433">
        <v>0</v>
      </c>
      <c r="N2040" s="1433">
        <v>0</v>
      </c>
      <c r="O2040" s="1433">
        <v>0</v>
      </c>
      <c r="P2040" s="1433">
        <v>0</v>
      </c>
      <c r="Q2040" s="1433">
        <v>0</v>
      </c>
      <c r="R2040" s="1433">
        <v>0</v>
      </c>
      <c r="S2040" s="1433">
        <v>0</v>
      </c>
      <c r="T2040" s="1433">
        <v>0</v>
      </c>
      <c r="U2040" s="1433">
        <v>0</v>
      </c>
      <c r="V2040" s="1438">
        <v>0</v>
      </c>
    </row>
    <row r="2041" spans="1:22" ht="15" x14ac:dyDescent="0.25">
      <c r="A2041" s="1298" t="s">
        <v>709</v>
      </c>
      <c r="B2041" s="1290" t="s">
        <v>990</v>
      </c>
      <c r="C2041" s="1290" t="s">
        <v>38</v>
      </c>
      <c r="D2041" s="1433">
        <v>3</v>
      </c>
      <c r="E2041" s="1433">
        <v>3</v>
      </c>
      <c r="F2041" s="1433">
        <v>0</v>
      </c>
      <c r="G2041" s="1433">
        <v>0</v>
      </c>
      <c r="H2041" s="1433">
        <v>0</v>
      </c>
      <c r="I2041" s="1433">
        <v>0</v>
      </c>
      <c r="J2041" s="1433">
        <v>0</v>
      </c>
      <c r="K2041" s="1433">
        <v>0</v>
      </c>
      <c r="L2041" s="1433">
        <v>0</v>
      </c>
      <c r="M2041" s="1433">
        <v>0</v>
      </c>
      <c r="N2041" s="1433">
        <v>0</v>
      </c>
      <c r="O2041" s="1433">
        <v>0</v>
      </c>
      <c r="P2041" s="1433">
        <v>0</v>
      </c>
      <c r="Q2041" s="1433">
        <v>0</v>
      </c>
      <c r="R2041" s="1433">
        <v>0</v>
      </c>
      <c r="S2041" s="1433">
        <v>0</v>
      </c>
      <c r="T2041" s="1433">
        <v>0</v>
      </c>
      <c r="U2041" s="1433">
        <v>0</v>
      </c>
      <c r="V2041" s="1438">
        <v>0</v>
      </c>
    </row>
    <row r="2042" spans="1:22" ht="15" x14ac:dyDescent="0.25">
      <c r="A2042" s="1298" t="s">
        <v>709</v>
      </c>
      <c r="B2042" s="1290" t="s">
        <v>990</v>
      </c>
      <c r="C2042" s="1290" t="s">
        <v>39</v>
      </c>
      <c r="D2042" s="1433">
        <v>1</v>
      </c>
      <c r="E2042" s="1433">
        <v>1</v>
      </c>
      <c r="F2042" s="1433">
        <v>0</v>
      </c>
      <c r="G2042" s="1433">
        <v>0</v>
      </c>
      <c r="H2042" s="1433">
        <v>0</v>
      </c>
      <c r="I2042" s="1433">
        <v>0</v>
      </c>
      <c r="J2042" s="1433">
        <v>0</v>
      </c>
      <c r="K2042" s="1433">
        <v>0</v>
      </c>
      <c r="L2042" s="1433">
        <v>0</v>
      </c>
      <c r="M2042" s="1433">
        <v>0</v>
      </c>
      <c r="N2042" s="1433">
        <v>0</v>
      </c>
      <c r="O2042" s="1433">
        <v>0</v>
      </c>
      <c r="P2042" s="1433">
        <v>0</v>
      </c>
      <c r="Q2042" s="1433">
        <v>0</v>
      </c>
      <c r="R2042" s="1433">
        <v>0</v>
      </c>
      <c r="S2042" s="1433">
        <v>0</v>
      </c>
      <c r="T2042" s="1433">
        <v>0</v>
      </c>
      <c r="U2042" s="1433">
        <v>0</v>
      </c>
      <c r="V2042" s="1438">
        <v>0</v>
      </c>
    </row>
    <row r="2043" spans="1:22" ht="15" x14ac:dyDescent="0.25">
      <c r="A2043" s="1298" t="s">
        <v>709</v>
      </c>
      <c r="B2043" s="1290" t="s">
        <v>990</v>
      </c>
      <c r="C2043" s="1290" t="s">
        <v>59</v>
      </c>
      <c r="D2043" s="1433">
        <v>73</v>
      </c>
      <c r="E2043" s="1433">
        <v>63</v>
      </c>
      <c r="F2043" s="1433">
        <v>0</v>
      </c>
      <c r="G2043" s="1433">
        <v>0</v>
      </c>
      <c r="H2043" s="1433">
        <v>0</v>
      </c>
      <c r="I2043" s="1433">
        <v>0</v>
      </c>
      <c r="J2043" s="1433">
        <v>0</v>
      </c>
      <c r="K2043" s="1433">
        <v>0</v>
      </c>
      <c r="L2043" s="1433">
        <v>0</v>
      </c>
      <c r="M2043" s="1433">
        <v>0</v>
      </c>
      <c r="N2043" s="1433">
        <v>0</v>
      </c>
      <c r="O2043" s="1433">
        <v>0</v>
      </c>
      <c r="P2043" s="1433">
        <v>0</v>
      </c>
      <c r="Q2043" s="1433">
        <v>0</v>
      </c>
      <c r="R2043" s="1433">
        <v>0</v>
      </c>
      <c r="S2043" s="1433">
        <v>0</v>
      </c>
      <c r="T2043" s="1433">
        <v>0</v>
      </c>
      <c r="U2043" s="1433">
        <v>0</v>
      </c>
      <c r="V2043" s="1438">
        <v>0</v>
      </c>
    </row>
    <row r="2044" spans="1:22" ht="15" x14ac:dyDescent="0.25">
      <c r="A2044" s="1298" t="s">
        <v>709</v>
      </c>
      <c r="B2044" s="1290" t="s">
        <v>990</v>
      </c>
      <c r="C2044" s="1290" t="s">
        <v>754</v>
      </c>
      <c r="D2044" s="1433">
        <v>73</v>
      </c>
      <c r="E2044" s="1433">
        <v>46</v>
      </c>
      <c r="F2044" s="1433">
        <v>0</v>
      </c>
      <c r="G2044" s="1433">
        <v>0</v>
      </c>
      <c r="H2044" s="1433">
        <v>0</v>
      </c>
      <c r="I2044" s="1433">
        <v>0</v>
      </c>
      <c r="J2044" s="1433">
        <v>0</v>
      </c>
      <c r="K2044" s="1433">
        <v>0</v>
      </c>
      <c r="L2044" s="1433">
        <v>0</v>
      </c>
      <c r="M2044" s="1433">
        <v>0</v>
      </c>
      <c r="N2044" s="1433">
        <v>0</v>
      </c>
      <c r="O2044" s="1433">
        <v>0</v>
      </c>
      <c r="P2044" s="1433">
        <v>0</v>
      </c>
      <c r="Q2044" s="1433">
        <v>0</v>
      </c>
      <c r="R2044" s="1433">
        <v>0</v>
      </c>
      <c r="S2044" s="1433">
        <v>0</v>
      </c>
      <c r="T2044" s="1433">
        <v>0</v>
      </c>
      <c r="U2044" s="1433">
        <v>0</v>
      </c>
      <c r="V2044" s="1438">
        <v>0</v>
      </c>
    </row>
    <row r="2045" spans="1:22" ht="15" x14ac:dyDescent="0.25">
      <c r="A2045" s="1298" t="s">
        <v>709</v>
      </c>
      <c r="B2045" s="1290" t="s">
        <v>991</v>
      </c>
      <c r="C2045" s="1290" t="s">
        <v>49</v>
      </c>
      <c r="D2045" s="1433">
        <v>0</v>
      </c>
      <c r="E2045" s="1433">
        <v>16</v>
      </c>
      <c r="F2045" s="1433">
        <v>20</v>
      </c>
      <c r="G2045" s="1433">
        <v>22</v>
      </c>
      <c r="H2045" s="1433">
        <v>23</v>
      </c>
      <c r="I2045" s="1433">
        <v>22</v>
      </c>
      <c r="J2045" s="1433">
        <v>26</v>
      </c>
      <c r="K2045" s="1433">
        <v>32</v>
      </c>
      <c r="L2045" s="1433">
        <v>31</v>
      </c>
      <c r="M2045" s="1433">
        <v>0</v>
      </c>
      <c r="N2045" s="1433">
        <v>0</v>
      </c>
      <c r="O2045" s="1433">
        <v>0</v>
      </c>
      <c r="P2045" s="1433">
        <v>0</v>
      </c>
      <c r="Q2045" s="1433">
        <v>0</v>
      </c>
      <c r="R2045" s="1433">
        <v>0</v>
      </c>
      <c r="S2045" s="1433">
        <v>0</v>
      </c>
      <c r="T2045" s="1433">
        <v>0</v>
      </c>
      <c r="U2045" s="1433">
        <v>0</v>
      </c>
      <c r="V2045" s="1438">
        <v>0</v>
      </c>
    </row>
    <row r="2046" spans="1:22" ht="15" x14ac:dyDescent="0.25">
      <c r="A2046" s="1298" t="s">
        <v>709</v>
      </c>
      <c r="B2046" s="1290" t="s">
        <v>991</v>
      </c>
      <c r="C2046" s="1290" t="s">
        <v>35</v>
      </c>
      <c r="D2046" s="1433">
        <v>32</v>
      </c>
      <c r="E2046" s="1433">
        <v>17</v>
      </c>
      <c r="F2046" s="1433">
        <v>16</v>
      </c>
      <c r="G2046" s="1433">
        <v>17</v>
      </c>
      <c r="H2046" s="1433">
        <v>17</v>
      </c>
      <c r="I2046" s="1433">
        <v>20</v>
      </c>
      <c r="J2046" s="1433">
        <v>16</v>
      </c>
      <c r="K2046" s="1433">
        <v>13</v>
      </c>
      <c r="L2046" s="1433">
        <v>17</v>
      </c>
      <c r="M2046" s="1433">
        <v>0</v>
      </c>
      <c r="N2046" s="1433">
        <v>0</v>
      </c>
      <c r="O2046" s="1433">
        <v>0</v>
      </c>
      <c r="P2046" s="1433">
        <v>0</v>
      </c>
      <c r="Q2046" s="1433">
        <v>0</v>
      </c>
      <c r="R2046" s="1433">
        <v>0</v>
      </c>
      <c r="S2046" s="1433">
        <v>0</v>
      </c>
      <c r="T2046" s="1433">
        <v>0</v>
      </c>
      <c r="U2046" s="1433">
        <v>0</v>
      </c>
      <c r="V2046" s="1438">
        <v>0</v>
      </c>
    </row>
    <row r="2047" spans="1:22" ht="15" x14ac:dyDescent="0.25">
      <c r="A2047" s="1298" t="s">
        <v>709</v>
      </c>
      <c r="B2047" s="1290" t="s">
        <v>991</v>
      </c>
      <c r="C2047" s="1290" t="s">
        <v>36</v>
      </c>
      <c r="D2047" s="1433">
        <v>3</v>
      </c>
      <c r="E2047" s="1433">
        <v>3</v>
      </c>
      <c r="F2047" s="1433">
        <v>4</v>
      </c>
      <c r="G2047" s="1433">
        <v>2</v>
      </c>
      <c r="H2047" s="1433">
        <v>2</v>
      </c>
      <c r="I2047" s="1433">
        <v>2</v>
      </c>
      <c r="J2047" s="1433">
        <v>2</v>
      </c>
      <c r="K2047" s="1433">
        <v>2</v>
      </c>
      <c r="L2047" s="1433">
        <v>1</v>
      </c>
      <c r="M2047" s="1433">
        <v>0</v>
      </c>
      <c r="N2047" s="1433">
        <v>0</v>
      </c>
      <c r="O2047" s="1433">
        <v>0</v>
      </c>
      <c r="P2047" s="1433">
        <v>0</v>
      </c>
      <c r="Q2047" s="1433">
        <v>0</v>
      </c>
      <c r="R2047" s="1433">
        <v>0</v>
      </c>
      <c r="S2047" s="1433">
        <v>0</v>
      </c>
      <c r="T2047" s="1433">
        <v>0</v>
      </c>
      <c r="U2047" s="1433">
        <v>0</v>
      </c>
      <c r="V2047" s="1438">
        <v>0</v>
      </c>
    </row>
    <row r="2048" spans="1:22" ht="15" x14ac:dyDescent="0.25">
      <c r="A2048" s="1298" t="s">
        <v>709</v>
      </c>
      <c r="B2048" s="1290" t="s">
        <v>991</v>
      </c>
      <c r="C2048" s="1290" t="s">
        <v>37</v>
      </c>
      <c r="D2048" s="1433">
        <v>5</v>
      </c>
      <c r="E2048" s="1433">
        <v>5</v>
      </c>
      <c r="F2048" s="1433">
        <v>5</v>
      </c>
      <c r="G2048" s="1433">
        <v>4</v>
      </c>
      <c r="H2048" s="1433">
        <v>3</v>
      </c>
      <c r="I2048" s="1433">
        <v>3</v>
      </c>
      <c r="J2048" s="1433">
        <v>3</v>
      </c>
      <c r="K2048" s="1433">
        <v>3</v>
      </c>
      <c r="L2048" s="1433">
        <v>3</v>
      </c>
      <c r="M2048" s="1433">
        <v>0</v>
      </c>
      <c r="N2048" s="1433">
        <v>0</v>
      </c>
      <c r="O2048" s="1433">
        <v>0</v>
      </c>
      <c r="P2048" s="1433">
        <v>0</v>
      </c>
      <c r="Q2048" s="1433">
        <v>0</v>
      </c>
      <c r="R2048" s="1433">
        <v>0</v>
      </c>
      <c r="S2048" s="1433">
        <v>0</v>
      </c>
      <c r="T2048" s="1433">
        <v>0</v>
      </c>
      <c r="U2048" s="1433">
        <v>0</v>
      </c>
      <c r="V2048" s="1438">
        <v>0</v>
      </c>
    </row>
    <row r="2049" spans="1:22" ht="15" x14ac:dyDescent="0.25">
      <c r="A2049" s="1298" t="s">
        <v>709</v>
      </c>
      <c r="B2049" s="1290" t="s">
        <v>991</v>
      </c>
      <c r="C2049" s="1290" t="s">
        <v>38</v>
      </c>
      <c r="D2049" s="1433">
        <v>2</v>
      </c>
      <c r="E2049" s="1433">
        <v>2</v>
      </c>
      <c r="F2049" s="1433">
        <v>2</v>
      </c>
      <c r="G2049" s="1433">
        <v>2</v>
      </c>
      <c r="H2049" s="1433">
        <v>2</v>
      </c>
      <c r="I2049" s="1433">
        <v>2</v>
      </c>
      <c r="J2049" s="1433">
        <v>2</v>
      </c>
      <c r="K2049" s="1433">
        <v>2</v>
      </c>
      <c r="L2049" s="1433">
        <v>1</v>
      </c>
      <c r="M2049" s="1433">
        <v>0</v>
      </c>
      <c r="N2049" s="1433">
        <v>0</v>
      </c>
      <c r="O2049" s="1433">
        <v>0</v>
      </c>
      <c r="P2049" s="1433">
        <v>0</v>
      </c>
      <c r="Q2049" s="1433">
        <v>0</v>
      </c>
      <c r="R2049" s="1433">
        <v>0</v>
      </c>
      <c r="S2049" s="1433">
        <v>0</v>
      </c>
      <c r="T2049" s="1433">
        <v>0</v>
      </c>
      <c r="U2049" s="1433">
        <v>0</v>
      </c>
      <c r="V2049" s="1438">
        <v>0</v>
      </c>
    </row>
    <row r="2050" spans="1:22" ht="15" x14ac:dyDescent="0.25">
      <c r="A2050" s="1298" t="s">
        <v>709</v>
      </c>
      <c r="B2050" s="1290" t="s">
        <v>991</v>
      </c>
      <c r="C2050" s="1290" t="s">
        <v>39</v>
      </c>
      <c r="D2050" s="1433">
        <v>1</v>
      </c>
      <c r="E2050" s="1433">
        <v>1</v>
      </c>
      <c r="F2050" s="1433">
        <v>1</v>
      </c>
      <c r="G2050" s="1433">
        <v>1</v>
      </c>
      <c r="H2050" s="1433">
        <v>1</v>
      </c>
      <c r="I2050" s="1433">
        <v>1</v>
      </c>
      <c r="J2050" s="1433">
        <v>1</v>
      </c>
      <c r="K2050" s="1433">
        <v>1</v>
      </c>
      <c r="L2050" s="1433">
        <v>1</v>
      </c>
      <c r="M2050" s="1433">
        <v>0</v>
      </c>
      <c r="N2050" s="1433">
        <v>0</v>
      </c>
      <c r="O2050" s="1433">
        <v>0</v>
      </c>
      <c r="P2050" s="1433">
        <v>0</v>
      </c>
      <c r="Q2050" s="1433">
        <v>0</v>
      </c>
      <c r="R2050" s="1433">
        <v>0</v>
      </c>
      <c r="S2050" s="1433">
        <v>0</v>
      </c>
      <c r="T2050" s="1433">
        <v>0</v>
      </c>
      <c r="U2050" s="1433">
        <v>0</v>
      </c>
      <c r="V2050" s="1438">
        <v>0</v>
      </c>
    </row>
    <row r="2051" spans="1:22" ht="15" x14ac:dyDescent="0.25">
      <c r="A2051" s="1298" t="s">
        <v>709</v>
      </c>
      <c r="B2051" s="1290" t="s">
        <v>991</v>
      </c>
      <c r="C2051" s="1290" t="s">
        <v>59</v>
      </c>
      <c r="D2051" s="1433">
        <v>43</v>
      </c>
      <c r="E2051" s="1433">
        <v>44</v>
      </c>
      <c r="F2051" s="1433">
        <v>48</v>
      </c>
      <c r="G2051" s="1433">
        <v>48</v>
      </c>
      <c r="H2051" s="1433">
        <v>48</v>
      </c>
      <c r="I2051" s="1433">
        <v>50</v>
      </c>
      <c r="J2051" s="1433">
        <v>50</v>
      </c>
      <c r="K2051" s="1433">
        <v>53</v>
      </c>
      <c r="L2051" s="1433">
        <v>54</v>
      </c>
      <c r="M2051" s="1433">
        <v>0</v>
      </c>
      <c r="N2051" s="1433">
        <v>0</v>
      </c>
      <c r="O2051" s="1433">
        <v>0</v>
      </c>
      <c r="P2051" s="1433">
        <v>0</v>
      </c>
      <c r="Q2051" s="1433">
        <v>0</v>
      </c>
      <c r="R2051" s="1433">
        <v>0</v>
      </c>
      <c r="S2051" s="1433">
        <v>0</v>
      </c>
      <c r="T2051" s="1433">
        <v>0</v>
      </c>
      <c r="U2051" s="1433">
        <v>0</v>
      </c>
      <c r="V2051" s="1438">
        <v>0</v>
      </c>
    </row>
    <row r="2052" spans="1:22" ht="15" x14ac:dyDescent="0.25">
      <c r="A2052" s="1298" t="s">
        <v>709</v>
      </c>
      <c r="B2052" s="1290" t="s">
        <v>991</v>
      </c>
      <c r="C2052" s="1290" t="s">
        <v>754</v>
      </c>
      <c r="D2052" s="1433">
        <v>43</v>
      </c>
      <c r="E2052" s="1433">
        <v>28</v>
      </c>
      <c r="F2052" s="1433">
        <v>28</v>
      </c>
      <c r="G2052" s="1433">
        <v>26</v>
      </c>
      <c r="H2052" s="1433">
        <v>25</v>
      </c>
      <c r="I2052" s="1433">
        <v>28</v>
      </c>
      <c r="J2052" s="1433">
        <v>24</v>
      </c>
      <c r="K2052" s="1433">
        <v>21</v>
      </c>
      <c r="L2052" s="1433">
        <v>23</v>
      </c>
      <c r="M2052" s="1433">
        <v>0</v>
      </c>
      <c r="N2052" s="1433">
        <v>0</v>
      </c>
      <c r="O2052" s="1433">
        <v>0</v>
      </c>
      <c r="P2052" s="1433">
        <v>0</v>
      </c>
      <c r="Q2052" s="1433">
        <v>0</v>
      </c>
      <c r="R2052" s="1433">
        <v>0</v>
      </c>
      <c r="S2052" s="1433">
        <v>0</v>
      </c>
      <c r="T2052" s="1433">
        <v>0</v>
      </c>
      <c r="U2052" s="1433">
        <v>0</v>
      </c>
      <c r="V2052" s="1438">
        <v>0</v>
      </c>
    </row>
    <row r="2053" spans="1:22" ht="15" x14ac:dyDescent="0.25">
      <c r="A2053" s="1298" t="s">
        <v>709</v>
      </c>
      <c r="B2053" s="1290" t="s">
        <v>1161</v>
      </c>
      <c r="C2053" s="1290" t="s">
        <v>49</v>
      </c>
      <c r="D2053" s="1433">
        <v>0</v>
      </c>
      <c r="E2053" s="1433">
        <v>4</v>
      </c>
      <c r="F2053" s="1433">
        <v>5</v>
      </c>
      <c r="G2053" s="1433">
        <v>4</v>
      </c>
      <c r="H2053" s="1433">
        <v>4</v>
      </c>
      <c r="I2053" s="1433">
        <v>6</v>
      </c>
      <c r="J2053" s="1433">
        <v>27</v>
      </c>
      <c r="K2053" s="1433">
        <v>29</v>
      </c>
      <c r="L2053" s="1433">
        <v>31</v>
      </c>
      <c r="M2053" s="1433">
        <v>56</v>
      </c>
      <c r="N2053" s="1433">
        <v>56</v>
      </c>
      <c r="O2053" s="1433">
        <v>59</v>
      </c>
      <c r="P2053" s="1433">
        <v>117</v>
      </c>
      <c r="Q2053" s="1433">
        <v>115</v>
      </c>
      <c r="R2053" s="1433">
        <v>121</v>
      </c>
      <c r="S2053" s="1433">
        <v>139</v>
      </c>
      <c r="T2053" s="1433">
        <v>125</v>
      </c>
      <c r="U2053" s="1433">
        <v>126</v>
      </c>
      <c r="V2053" s="1438">
        <v>101</v>
      </c>
    </row>
    <row r="2054" spans="1:22" ht="15" x14ac:dyDescent="0.25">
      <c r="A2054" s="1298" t="s">
        <v>709</v>
      </c>
      <c r="B2054" s="1290" t="s">
        <v>1161</v>
      </c>
      <c r="C2054" s="1290" t="s">
        <v>35</v>
      </c>
      <c r="D2054" s="1433">
        <v>51</v>
      </c>
      <c r="E2054" s="1433">
        <v>47</v>
      </c>
      <c r="F2054" s="1433">
        <v>56</v>
      </c>
      <c r="G2054" s="1433">
        <v>58</v>
      </c>
      <c r="H2054" s="1433">
        <v>80</v>
      </c>
      <c r="I2054" s="1433">
        <v>78</v>
      </c>
      <c r="J2054" s="1433">
        <v>59</v>
      </c>
      <c r="K2054" s="1433">
        <v>59</v>
      </c>
      <c r="L2054" s="1433">
        <v>112</v>
      </c>
      <c r="M2054" s="1433">
        <v>87</v>
      </c>
      <c r="N2054" s="1433">
        <v>87</v>
      </c>
      <c r="O2054" s="1433">
        <v>102</v>
      </c>
      <c r="P2054" s="1433">
        <v>42</v>
      </c>
      <c r="Q2054" s="1433">
        <v>42</v>
      </c>
      <c r="R2054" s="1433">
        <v>37</v>
      </c>
      <c r="S2054" s="1433">
        <v>26</v>
      </c>
      <c r="T2054" s="1433">
        <v>25</v>
      </c>
      <c r="U2054" s="1433">
        <v>29</v>
      </c>
      <c r="V2054" s="1438">
        <v>29</v>
      </c>
    </row>
    <row r="2055" spans="1:22" ht="15" x14ac:dyDescent="0.25">
      <c r="A2055" s="1298" t="s">
        <v>709</v>
      </c>
      <c r="B2055" s="1290" t="s">
        <v>1161</v>
      </c>
      <c r="C2055" s="1290" t="s">
        <v>36</v>
      </c>
      <c r="D2055" s="1433">
        <v>1</v>
      </c>
      <c r="E2055" s="1433">
        <v>1</v>
      </c>
      <c r="F2055" s="1433">
        <v>4</v>
      </c>
      <c r="G2055" s="1433">
        <v>3</v>
      </c>
      <c r="H2055" s="1433">
        <v>6</v>
      </c>
      <c r="I2055" s="1433">
        <v>6</v>
      </c>
      <c r="J2055" s="1433">
        <v>6</v>
      </c>
      <c r="K2055" s="1433">
        <v>6</v>
      </c>
      <c r="L2055" s="1433">
        <v>7</v>
      </c>
      <c r="M2055" s="1433">
        <v>4</v>
      </c>
      <c r="N2055" s="1433">
        <v>4</v>
      </c>
      <c r="O2055" s="1433">
        <v>6</v>
      </c>
      <c r="P2055" s="1433">
        <v>8</v>
      </c>
      <c r="Q2055" s="1433">
        <v>8</v>
      </c>
      <c r="R2055" s="1433">
        <v>6</v>
      </c>
      <c r="S2055" s="1433">
        <v>4</v>
      </c>
      <c r="T2055" s="1433">
        <v>3</v>
      </c>
      <c r="U2055" s="1433">
        <v>1</v>
      </c>
      <c r="V2055" s="1438">
        <v>1</v>
      </c>
    </row>
    <row r="2056" spans="1:22" ht="15" x14ac:dyDescent="0.25">
      <c r="A2056" s="1298" t="s">
        <v>709</v>
      </c>
      <c r="B2056" s="1290" t="s">
        <v>1161</v>
      </c>
      <c r="C2056" s="1290" t="s">
        <v>37</v>
      </c>
      <c r="D2056" s="1433">
        <v>5</v>
      </c>
      <c r="E2056" s="1433">
        <v>5</v>
      </c>
      <c r="F2056" s="1433">
        <v>5</v>
      </c>
      <c r="G2056" s="1433">
        <v>5</v>
      </c>
      <c r="H2056" s="1433">
        <v>5</v>
      </c>
      <c r="I2056" s="1433">
        <v>5</v>
      </c>
      <c r="J2056" s="1433">
        <v>5</v>
      </c>
      <c r="K2056" s="1433">
        <v>5</v>
      </c>
      <c r="L2056" s="1433">
        <v>5</v>
      </c>
      <c r="M2056" s="1433">
        <v>6</v>
      </c>
      <c r="N2056" s="1433">
        <v>6</v>
      </c>
      <c r="O2056" s="1433">
        <v>6</v>
      </c>
      <c r="P2056" s="1433">
        <v>6</v>
      </c>
      <c r="Q2056" s="1433">
        <v>6</v>
      </c>
      <c r="R2056" s="1433">
        <v>6</v>
      </c>
      <c r="S2056" s="1433">
        <v>3</v>
      </c>
      <c r="T2056" s="1433">
        <v>3</v>
      </c>
      <c r="U2056" s="1433">
        <v>4</v>
      </c>
      <c r="V2056" s="1438">
        <v>3</v>
      </c>
    </row>
    <row r="2057" spans="1:22" ht="15" x14ac:dyDescent="0.25">
      <c r="A2057" s="1298" t="s">
        <v>709</v>
      </c>
      <c r="B2057" s="1290" t="s">
        <v>1161</v>
      </c>
      <c r="C2057" s="1290" t="s">
        <v>38</v>
      </c>
      <c r="D2057" s="1433">
        <v>3</v>
      </c>
      <c r="E2057" s="1433">
        <v>3</v>
      </c>
      <c r="F2057" s="1433">
        <v>3</v>
      </c>
      <c r="G2057" s="1433">
        <v>4</v>
      </c>
      <c r="H2057" s="1433">
        <v>4</v>
      </c>
      <c r="I2057" s="1433">
        <v>4</v>
      </c>
      <c r="J2057" s="1433">
        <v>4</v>
      </c>
      <c r="K2057" s="1433">
        <v>4</v>
      </c>
      <c r="L2057" s="1433">
        <v>4</v>
      </c>
      <c r="M2057" s="1433">
        <v>6</v>
      </c>
      <c r="N2057" s="1433">
        <v>6</v>
      </c>
      <c r="O2057" s="1433">
        <v>6</v>
      </c>
      <c r="P2057" s="1433">
        <v>6</v>
      </c>
      <c r="Q2057" s="1433">
        <v>6</v>
      </c>
      <c r="R2057" s="1433">
        <v>6</v>
      </c>
      <c r="S2057" s="1433">
        <v>6</v>
      </c>
      <c r="T2057" s="1433">
        <v>6</v>
      </c>
      <c r="U2057" s="1433">
        <v>4</v>
      </c>
      <c r="V2057" s="1438">
        <v>4</v>
      </c>
    </row>
    <row r="2058" spans="1:22" ht="15" x14ac:dyDescent="0.25">
      <c r="A2058" s="1298" t="s">
        <v>709</v>
      </c>
      <c r="B2058" s="1290" t="s">
        <v>1161</v>
      </c>
      <c r="C2058" s="1290" t="s">
        <v>39</v>
      </c>
      <c r="D2058" s="1433">
        <v>1</v>
      </c>
      <c r="E2058" s="1433">
        <v>1</v>
      </c>
      <c r="F2058" s="1433">
        <v>1</v>
      </c>
      <c r="G2058" s="1433">
        <v>1</v>
      </c>
      <c r="H2058" s="1433">
        <v>1</v>
      </c>
      <c r="I2058" s="1433">
        <v>1</v>
      </c>
      <c r="J2058" s="1433">
        <v>1</v>
      </c>
      <c r="K2058" s="1433">
        <v>1</v>
      </c>
      <c r="L2058" s="1433">
        <v>1</v>
      </c>
      <c r="M2058" s="1433">
        <v>1</v>
      </c>
      <c r="N2058" s="1433">
        <v>1</v>
      </c>
      <c r="O2058" s="1433">
        <v>1</v>
      </c>
      <c r="P2058" s="1433">
        <v>1</v>
      </c>
      <c r="Q2058" s="1433">
        <v>1</v>
      </c>
      <c r="R2058" s="1433">
        <v>1</v>
      </c>
      <c r="S2058" s="1433">
        <v>1</v>
      </c>
      <c r="T2058" s="1433">
        <v>1</v>
      </c>
      <c r="U2058" s="1433">
        <v>1</v>
      </c>
      <c r="V2058" s="1438">
        <v>1</v>
      </c>
    </row>
    <row r="2059" spans="1:22" ht="15" x14ac:dyDescent="0.25">
      <c r="A2059" s="1298" t="s">
        <v>709</v>
      </c>
      <c r="B2059" s="1290" t="s">
        <v>1161</v>
      </c>
      <c r="C2059" s="1290" t="s">
        <v>59</v>
      </c>
      <c r="D2059" s="1433">
        <v>61</v>
      </c>
      <c r="E2059" s="1433">
        <v>61</v>
      </c>
      <c r="F2059" s="1433">
        <v>74</v>
      </c>
      <c r="G2059" s="1433">
        <v>75</v>
      </c>
      <c r="H2059" s="1433">
        <v>100</v>
      </c>
      <c r="I2059" s="1433">
        <v>100</v>
      </c>
      <c r="J2059" s="1433">
        <v>102</v>
      </c>
      <c r="K2059" s="1433">
        <v>104</v>
      </c>
      <c r="L2059" s="1433">
        <v>160</v>
      </c>
      <c r="M2059" s="1433">
        <v>160</v>
      </c>
      <c r="N2059" s="1433">
        <v>160</v>
      </c>
      <c r="O2059" s="1433">
        <v>180</v>
      </c>
      <c r="P2059" s="1433">
        <v>180</v>
      </c>
      <c r="Q2059" s="1433">
        <v>178</v>
      </c>
      <c r="R2059" s="1433">
        <v>177</v>
      </c>
      <c r="S2059" s="1433">
        <v>179</v>
      </c>
      <c r="T2059" s="1433">
        <v>163</v>
      </c>
      <c r="U2059" s="1433">
        <v>165</v>
      </c>
      <c r="V2059" s="1438">
        <v>139</v>
      </c>
    </row>
    <row r="2060" spans="1:22" ht="15" x14ac:dyDescent="0.25">
      <c r="A2060" s="1298" t="s">
        <v>709</v>
      </c>
      <c r="B2060" s="1290" t="s">
        <v>1161</v>
      </c>
      <c r="C2060" s="1290" t="s">
        <v>754</v>
      </c>
      <c r="D2060" s="1433">
        <v>61</v>
      </c>
      <c r="E2060" s="1433">
        <v>57</v>
      </c>
      <c r="F2060" s="1433">
        <v>69</v>
      </c>
      <c r="G2060" s="1433">
        <v>71</v>
      </c>
      <c r="H2060" s="1433">
        <v>96</v>
      </c>
      <c r="I2060" s="1433">
        <v>94</v>
      </c>
      <c r="J2060" s="1433">
        <v>75</v>
      </c>
      <c r="K2060" s="1433">
        <v>75</v>
      </c>
      <c r="L2060" s="1433">
        <v>129</v>
      </c>
      <c r="M2060" s="1433">
        <v>104</v>
      </c>
      <c r="N2060" s="1433">
        <v>104</v>
      </c>
      <c r="O2060" s="1433">
        <v>121</v>
      </c>
      <c r="P2060" s="1433">
        <v>63</v>
      </c>
      <c r="Q2060" s="1433">
        <v>63</v>
      </c>
      <c r="R2060" s="1433">
        <v>56</v>
      </c>
      <c r="S2060" s="1433">
        <v>40</v>
      </c>
      <c r="T2060" s="1433">
        <v>38</v>
      </c>
      <c r="U2060" s="1433">
        <v>39</v>
      </c>
      <c r="V2060" s="1438">
        <v>38</v>
      </c>
    </row>
    <row r="2061" spans="1:22" ht="15" x14ac:dyDescent="0.25">
      <c r="A2061" s="1298" t="s">
        <v>709</v>
      </c>
      <c r="B2061" s="1290" t="s">
        <v>992</v>
      </c>
      <c r="C2061" s="1290" t="s">
        <v>49</v>
      </c>
      <c r="D2061" s="1433">
        <v>0</v>
      </c>
      <c r="E2061" s="1433">
        <v>96</v>
      </c>
      <c r="F2061" s="1433">
        <v>100</v>
      </c>
      <c r="G2061" s="1433">
        <v>114</v>
      </c>
      <c r="H2061" s="1433">
        <v>118</v>
      </c>
      <c r="I2061" s="1433">
        <v>129</v>
      </c>
      <c r="J2061" s="1433">
        <v>146</v>
      </c>
      <c r="K2061" s="1433">
        <v>168</v>
      </c>
      <c r="L2061" s="1433">
        <v>173</v>
      </c>
      <c r="M2061" s="1433">
        <v>0</v>
      </c>
      <c r="N2061" s="1433">
        <v>0</v>
      </c>
      <c r="O2061" s="1433">
        <v>0</v>
      </c>
      <c r="P2061" s="1433">
        <v>0</v>
      </c>
      <c r="Q2061" s="1433">
        <v>0</v>
      </c>
      <c r="R2061" s="1433">
        <v>0</v>
      </c>
      <c r="S2061" s="1433">
        <v>0</v>
      </c>
      <c r="T2061" s="1433">
        <v>0</v>
      </c>
      <c r="U2061" s="1433">
        <v>0</v>
      </c>
      <c r="V2061" s="1438">
        <v>0</v>
      </c>
    </row>
    <row r="2062" spans="1:22" ht="15" x14ac:dyDescent="0.25">
      <c r="A2062" s="1298" t="s">
        <v>709</v>
      </c>
      <c r="B2062" s="1290" t="s">
        <v>992</v>
      </c>
      <c r="C2062" s="1290" t="s">
        <v>35</v>
      </c>
      <c r="D2062" s="1433">
        <v>180</v>
      </c>
      <c r="E2062" s="1433">
        <v>71</v>
      </c>
      <c r="F2062" s="1433">
        <v>74</v>
      </c>
      <c r="G2062" s="1433">
        <v>74</v>
      </c>
      <c r="H2062" s="1433">
        <v>74</v>
      </c>
      <c r="I2062" s="1433">
        <v>87</v>
      </c>
      <c r="J2062" s="1433">
        <v>77</v>
      </c>
      <c r="K2062" s="1433">
        <v>69</v>
      </c>
      <c r="L2062" s="1433">
        <v>71</v>
      </c>
      <c r="M2062" s="1433">
        <v>0</v>
      </c>
      <c r="N2062" s="1433">
        <v>0</v>
      </c>
      <c r="O2062" s="1433">
        <v>0</v>
      </c>
      <c r="P2062" s="1433">
        <v>0</v>
      </c>
      <c r="Q2062" s="1433">
        <v>0</v>
      </c>
      <c r="R2062" s="1433">
        <v>0</v>
      </c>
      <c r="S2062" s="1433">
        <v>0</v>
      </c>
      <c r="T2062" s="1433">
        <v>0</v>
      </c>
      <c r="U2062" s="1433">
        <v>0</v>
      </c>
      <c r="V2062" s="1438">
        <v>0</v>
      </c>
    </row>
    <row r="2063" spans="1:22" ht="15" x14ac:dyDescent="0.25">
      <c r="A2063" s="1298" t="s">
        <v>709</v>
      </c>
      <c r="B2063" s="1290" t="s">
        <v>992</v>
      </c>
      <c r="C2063" s="1290" t="s">
        <v>36</v>
      </c>
      <c r="D2063" s="1433">
        <v>12</v>
      </c>
      <c r="E2063" s="1433">
        <v>10</v>
      </c>
      <c r="F2063" s="1433">
        <v>9</v>
      </c>
      <c r="G2063" s="1433">
        <v>9</v>
      </c>
      <c r="H2063" s="1433">
        <v>6</v>
      </c>
      <c r="I2063" s="1433">
        <v>7</v>
      </c>
      <c r="J2063" s="1433">
        <v>6</v>
      </c>
      <c r="K2063" s="1433">
        <v>6</v>
      </c>
      <c r="L2063" s="1433">
        <v>7</v>
      </c>
      <c r="M2063" s="1433">
        <v>0</v>
      </c>
      <c r="N2063" s="1433">
        <v>0</v>
      </c>
      <c r="O2063" s="1433">
        <v>0</v>
      </c>
      <c r="P2063" s="1433">
        <v>0</v>
      </c>
      <c r="Q2063" s="1433">
        <v>0</v>
      </c>
      <c r="R2063" s="1433">
        <v>0</v>
      </c>
      <c r="S2063" s="1433">
        <v>0</v>
      </c>
      <c r="T2063" s="1433">
        <v>0</v>
      </c>
      <c r="U2063" s="1433">
        <v>0</v>
      </c>
      <c r="V2063" s="1438">
        <v>0</v>
      </c>
    </row>
    <row r="2064" spans="1:22" ht="15" x14ac:dyDescent="0.25">
      <c r="A2064" s="1298" t="s">
        <v>709</v>
      </c>
      <c r="B2064" s="1290" t="s">
        <v>992</v>
      </c>
      <c r="C2064" s="1290" t="s">
        <v>37</v>
      </c>
      <c r="D2064" s="1433">
        <v>12</v>
      </c>
      <c r="E2064" s="1433">
        <v>16</v>
      </c>
      <c r="F2064" s="1433">
        <v>17</v>
      </c>
      <c r="G2064" s="1433">
        <v>15</v>
      </c>
      <c r="H2064" s="1433">
        <v>17</v>
      </c>
      <c r="I2064" s="1433">
        <v>16</v>
      </c>
      <c r="J2064" s="1433">
        <v>14</v>
      </c>
      <c r="K2064" s="1433">
        <v>14</v>
      </c>
      <c r="L2064" s="1433">
        <v>10</v>
      </c>
      <c r="M2064" s="1433">
        <v>0</v>
      </c>
      <c r="N2064" s="1433">
        <v>0</v>
      </c>
      <c r="O2064" s="1433">
        <v>0</v>
      </c>
      <c r="P2064" s="1433">
        <v>0</v>
      </c>
      <c r="Q2064" s="1433">
        <v>0</v>
      </c>
      <c r="R2064" s="1433">
        <v>0</v>
      </c>
      <c r="S2064" s="1433">
        <v>0</v>
      </c>
      <c r="T2064" s="1433">
        <v>0</v>
      </c>
      <c r="U2064" s="1433">
        <v>0</v>
      </c>
      <c r="V2064" s="1438">
        <v>0</v>
      </c>
    </row>
    <row r="2065" spans="1:22" ht="15" x14ac:dyDescent="0.25">
      <c r="A2065" s="1298" t="s">
        <v>709</v>
      </c>
      <c r="B2065" s="1290" t="s">
        <v>992</v>
      </c>
      <c r="C2065" s="1290" t="s">
        <v>38</v>
      </c>
      <c r="D2065" s="1433">
        <v>5</v>
      </c>
      <c r="E2065" s="1433">
        <v>4</v>
      </c>
      <c r="F2065" s="1433">
        <v>3</v>
      </c>
      <c r="G2065" s="1433">
        <v>4</v>
      </c>
      <c r="H2065" s="1433">
        <v>4</v>
      </c>
      <c r="I2065" s="1433">
        <v>4</v>
      </c>
      <c r="J2065" s="1433">
        <v>3</v>
      </c>
      <c r="K2065" s="1433">
        <v>4</v>
      </c>
      <c r="L2065" s="1433">
        <v>3</v>
      </c>
      <c r="M2065" s="1433">
        <v>0</v>
      </c>
      <c r="N2065" s="1433">
        <v>0</v>
      </c>
      <c r="O2065" s="1433">
        <v>0</v>
      </c>
      <c r="P2065" s="1433">
        <v>0</v>
      </c>
      <c r="Q2065" s="1433">
        <v>0</v>
      </c>
      <c r="R2065" s="1433">
        <v>0</v>
      </c>
      <c r="S2065" s="1433">
        <v>0</v>
      </c>
      <c r="T2065" s="1433">
        <v>0</v>
      </c>
      <c r="U2065" s="1433">
        <v>0</v>
      </c>
      <c r="V2065" s="1438">
        <v>0</v>
      </c>
    </row>
    <row r="2066" spans="1:22" ht="15" x14ac:dyDescent="0.25">
      <c r="A2066" s="1298" t="s">
        <v>709</v>
      </c>
      <c r="B2066" s="1290" t="s">
        <v>992</v>
      </c>
      <c r="C2066" s="1290" t="s">
        <v>39</v>
      </c>
      <c r="D2066" s="1433">
        <v>1</v>
      </c>
      <c r="E2066" s="1433">
        <v>1</v>
      </c>
      <c r="F2066" s="1433">
        <v>2</v>
      </c>
      <c r="G2066" s="1433">
        <v>1</v>
      </c>
      <c r="H2066" s="1433">
        <v>1</v>
      </c>
      <c r="I2066" s="1433">
        <v>1</v>
      </c>
      <c r="J2066" s="1433">
        <v>2</v>
      </c>
      <c r="K2066" s="1433">
        <v>2</v>
      </c>
      <c r="L2066" s="1433">
        <v>2</v>
      </c>
      <c r="M2066" s="1433">
        <v>0</v>
      </c>
      <c r="N2066" s="1433">
        <v>0</v>
      </c>
      <c r="O2066" s="1433">
        <v>0</v>
      </c>
      <c r="P2066" s="1433">
        <v>0</v>
      </c>
      <c r="Q2066" s="1433">
        <v>0</v>
      </c>
      <c r="R2066" s="1433">
        <v>0</v>
      </c>
      <c r="S2066" s="1433">
        <v>0</v>
      </c>
      <c r="T2066" s="1433">
        <v>0</v>
      </c>
      <c r="U2066" s="1433">
        <v>0</v>
      </c>
      <c r="V2066" s="1438">
        <v>0</v>
      </c>
    </row>
    <row r="2067" spans="1:22" ht="15" x14ac:dyDescent="0.25">
      <c r="A2067" s="1298" t="s">
        <v>709</v>
      </c>
      <c r="B2067" s="1290" t="s">
        <v>992</v>
      </c>
      <c r="C2067" s="1290" t="s">
        <v>40</v>
      </c>
      <c r="D2067" s="1433">
        <v>1</v>
      </c>
      <c r="E2067" s="1433">
        <v>1</v>
      </c>
      <c r="F2067" s="1433">
        <v>1</v>
      </c>
      <c r="G2067" s="1433">
        <v>2</v>
      </c>
      <c r="H2067" s="1433">
        <v>2</v>
      </c>
      <c r="I2067" s="1433">
        <v>2</v>
      </c>
      <c r="J2067" s="1433">
        <v>1</v>
      </c>
      <c r="K2067" s="1433">
        <v>1</v>
      </c>
      <c r="L2067" s="1433">
        <v>0</v>
      </c>
      <c r="M2067" s="1433">
        <v>0</v>
      </c>
      <c r="N2067" s="1433">
        <v>0</v>
      </c>
      <c r="O2067" s="1433">
        <v>0</v>
      </c>
      <c r="P2067" s="1433">
        <v>0</v>
      </c>
      <c r="Q2067" s="1433">
        <v>0</v>
      </c>
      <c r="R2067" s="1433">
        <v>0</v>
      </c>
      <c r="S2067" s="1433">
        <v>0</v>
      </c>
      <c r="T2067" s="1433">
        <v>0</v>
      </c>
      <c r="U2067" s="1433">
        <v>0</v>
      </c>
      <c r="V2067" s="1438">
        <v>0</v>
      </c>
    </row>
    <row r="2068" spans="1:22" ht="15" x14ac:dyDescent="0.25">
      <c r="A2068" s="1298" t="s">
        <v>709</v>
      </c>
      <c r="B2068" s="1290" t="s">
        <v>992</v>
      </c>
      <c r="C2068" s="1290" t="s">
        <v>59</v>
      </c>
      <c r="D2068" s="1433">
        <v>211</v>
      </c>
      <c r="E2068" s="1433">
        <v>199</v>
      </c>
      <c r="F2068" s="1433">
        <v>206</v>
      </c>
      <c r="G2068" s="1433">
        <v>219</v>
      </c>
      <c r="H2068" s="1433">
        <v>222</v>
      </c>
      <c r="I2068" s="1433">
        <v>246</v>
      </c>
      <c r="J2068" s="1433">
        <v>249</v>
      </c>
      <c r="K2068" s="1433">
        <v>264</v>
      </c>
      <c r="L2068" s="1433">
        <v>266</v>
      </c>
      <c r="M2068" s="1433">
        <v>0</v>
      </c>
      <c r="N2068" s="1433">
        <v>0</v>
      </c>
      <c r="O2068" s="1433">
        <v>0</v>
      </c>
      <c r="P2068" s="1433">
        <v>0</v>
      </c>
      <c r="Q2068" s="1433">
        <v>0</v>
      </c>
      <c r="R2068" s="1433">
        <v>0</v>
      </c>
      <c r="S2068" s="1433">
        <v>0</v>
      </c>
      <c r="T2068" s="1433">
        <v>0</v>
      </c>
      <c r="U2068" s="1433">
        <v>0</v>
      </c>
      <c r="V2068" s="1438">
        <v>0</v>
      </c>
    </row>
    <row r="2069" spans="1:22" ht="15" x14ac:dyDescent="0.25">
      <c r="A2069" s="1298" t="s">
        <v>709</v>
      </c>
      <c r="B2069" s="1290" t="s">
        <v>992</v>
      </c>
      <c r="C2069" s="1290" t="s">
        <v>754</v>
      </c>
      <c r="D2069" s="1433">
        <v>211</v>
      </c>
      <c r="E2069" s="1433">
        <v>103</v>
      </c>
      <c r="F2069" s="1433">
        <v>106</v>
      </c>
      <c r="G2069" s="1433">
        <v>105</v>
      </c>
      <c r="H2069" s="1433">
        <v>104</v>
      </c>
      <c r="I2069" s="1433">
        <v>117</v>
      </c>
      <c r="J2069" s="1433">
        <v>103</v>
      </c>
      <c r="K2069" s="1433">
        <v>96</v>
      </c>
      <c r="L2069" s="1433">
        <v>93</v>
      </c>
      <c r="M2069" s="1433">
        <v>0</v>
      </c>
      <c r="N2069" s="1433">
        <v>0</v>
      </c>
      <c r="O2069" s="1433">
        <v>0</v>
      </c>
      <c r="P2069" s="1433">
        <v>0</v>
      </c>
      <c r="Q2069" s="1433">
        <v>0</v>
      </c>
      <c r="R2069" s="1433">
        <v>0</v>
      </c>
      <c r="S2069" s="1433">
        <v>0</v>
      </c>
      <c r="T2069" s="1433">
        <v>0</v>
      </c>
      <c r="U2069" s="1433">
        <v>0</v>
      </c>
      <c r="V2069" s="1438">
        <v>0</v>
      </c>
    </row>
    <row r="2070" spans="1:22" ht="15" x14ac:dyDescent="0.25">
      <c r="A2070" s="1298" t="s">
        <v>709</v>
      </c>
      <c r="B2070" s="1290" t="s">
        <v>993</v>
      </c>
      <c r="C2070" s="1290" t="s">
        <v>49</v>
      </c>
      <c r="D2070" s="1433">
        <v>0</v>
      </c>
      <c r="E2070" s="1433">
        <v>0</v>
      </c>
      <c r="F2070" s="1433">
        <v>0</v>
      </c>
      <c r="G2070" s="1433">
        <v>0</v>
      </c>
      <c r="H2070" s="1433">
        <v>0</v>
      </c>
      <c r="I2070" s="1433">
        <v>0</v>
      </c>
      <c r="J2070" s="1433">
        <v>0</v>
      </c>
      <c r="K2070" s="1433">
        <v>0</v>
      </c>
      <c r="L2070" s="1433">
        <v>0</v>
      </c>
      <c r="M2070" s="1433">
        <v>0</v>
      </c>
      <c r="N2070" s="1433">
        <v>0</v>
      </c>
      <c r="O2070" s="1433">
        <v>0</v>
      </c>
      <c r="P2070" s="1433">
        <v>0</v>
      </c>
      <c r="Q2070" s="1433">
        <v>0</v>
      </c>
      <c r="R2070" s="1433">
        <v>0</v>
      </c>
      <c r="S2070" s="1433">
        <v>0</v>
      </c>
      <c r="T2070" s="1433">
        <v>2</v>
      </c>
      <c r="U2070" s="1433">
        <v>0</v>
      </c>
      <c r="V2070" s="1438">
        <v>0</v>
      </c>
    </row>
    <row r="2071" spans="1:22" ht="15" x14ac:dyDescent="0.25">
      <c r="A2071" s="1298" t="s">
        <v>709</v>
      </c>
      <c r="B2071" s="1290" t="s">
        <v>993</v>
      </c>
      <c r="C2071" s="1290" t="s">
        <v>35</v>
      </c>
      <c r="D2071" s="1433">
        <v>0</v>
      </c>
      <c r="E2071" s="1433">
        <v>0</v>
      </c>
      <c r="F2071" s="1433">
        <v>0</v>
      </c>
      <c r="G2071" s="1433">
        <v>0</v>
      </c>
      <c r="H2071" s="1433">
        <v>0</v>
      </c>
      <c r="I2071" s="1433">
        <v>0</v>
      </c>
      <c r="J2071" s="1433">
        <v>0</v>
      </c>
      <c r="K2071" s="1433">
        <v>0</v>
      </c>
      <c r="L2071" s="1433">
        <v>0</v>
      </c>
      <c r="M2071" s="1433">
        <v>0</v>
      </c>
      <c r="N2071" s="1433">
        <v>0</v>
      </c>
      <c r="O2071" s="1433">
        <v>0</v>
      </c>
      <c r="P2071" s="1433">
        <v>0</v>
      </c>
      <c r="Q2071" s="1433">
        <v>3</v>
      </c>
      <c r="R2071" s="1433">
        <v>4</v>
      </c>
      <c r="S2071" s="1433">
        <v>5</v>
      </c>
      <c r="T2071" s="1433">
        <v>3</v>
      </c>
      <c r="U2071" s="1433">
        <v>0</v>
      </c>
      <c r="V2071" s="1438">
        <v>0</v>
      </c>
    </row>
    <row r="2072" spans="1:22" ht="15" x14ac:dyDescent="0.25">
      <c r="A2072" s="1298" t="s">
        <v>709</v>
      </c>
      <c r="B2072" s="1290" t="s">
        <v>993</v>
      </c>
      <c r="C2072" s="1290" t="s">
        <v>37</v>
      </c>
      <c r="D2072" s="1433">
        <v>0</v>
      </c>
      <c r="E2072" s="1433">
        <v>0</v>
      </c>
      <c r="F2072" s="1433">
        <v>0</v>
      </c>
      <c r="G2072" s="1433">
        <v>0</v>
      </c>
      <c r="H2072" s="1433">
        <v>0</v>
      </c>
      <c r="I2072" s="1433">
        <v>0</v>
      </c>
      <c r="J2072" s="1433">
        <v>0</v>
      </c>
      <c r="K2072" s="1433">
        <v>0</v>
      </c>
      <c r="L2072" s="1433">
        <v>0</v>
      </c>
      <c r="M2072" s="1433">
        <v>0</v>
      </c>
      <c r="N2072" s="1433">
        <v>0</v>
      </c>
      <c r="O2072" s="1433">
        <v>0</v>
      </c>
      <c r="P2072" s="1433">
        <v>0</v>
      </c>
      <c r="Q2072" s="1433">
        <v>3</v>
      </c>
      <c r="R2072" s="1433">
        <v>3</v>
      </c>
      <c r="S2072" s="1433">
        <v>4</v>
      </c>
      <c r="T2072" s="1433">
        <v>4</v>
      </c>
      <c r="U2072" s="1433">
        <v>0</v>
      </c>
      <c r="V2072" s="1438">
        <v>0</v>
      </c>
    </row>
    <row r="2073" spans="1:22" ht="15" x14ac:dyDescent="0.25">
      <c r="A2073" s="1298" t="s">
        <v>709</v>
      </c>
      <c r="B2073" s="1290" t="s">
        <v>993</v>
      </c>
      <c r="C2073" s="1290" t="s">
        <v>39</v>
      </c>
      <c r="D2073" s="1433">
        <v>0</v>
      </c>
      <c r="E2073" s="1433">
        <v>0</v>
      </c>
      <c r="F2073" s="1433">
        <v>0</v>
      </c>
      <c r="G2073" s="1433">
        <v>0</v>
      </c>
      <c r="H2073" s="1433">
        <v>0</v>
      </c>
      <c r="I2073" s="1433">
        <v>0</v>
      </c>
      <c r="J2073" s="1433">
        <v>0</v>
      </c>
      <c r="K2073" s="1433">
        <v>0</v>
      </c>
      <c r="L2073" s="1433">
        <v>0</v>
      </c>
      <c r="M2073" s="1433">
        <v>0</v>
      </c>
      <c r="N2073" s="1433">
        <v>0</v>
      </c>
      <c r="O2073" s="1433">
        <v>0</v>
      </c>
      <c r="P2073" s="1433">
        <v>0</v>
      </c>
      <c r="Q2073" s="1433">
        <v>2</v>
      </c>
      <c r="R2073" s="1433">
        <v>2</v>
      </c>
      <c r="S2073" s="1433">
        <v>2</v>
      </c>
      <c r="T2073" s="1433">
        <v>2</v>
      </c>
      <c r="U2073" s="1433">
        <v>0</v>
      </c>
      <c r="V2073" s="1438">
        <v>0</v>
      </c>
    </row>
    <row r="2074" spans="1:22" ht="15" x14ac:dyDescent="0.25">
      <c r="A2074" s="1298" t="s">
        <v>709</v>
      </c>
      <c r="B2074" s="1290" t="s">
        <v>993</v>
      </c>
      <c r="C2074" s="1290" t="s">
        <v>59</v>
      </c>
      <c r="D2074" s="1433">
        <v>0</v>
      </c>
      <c r="E2074" s="1433">
        <v>0</v>
      </c>
      <c r="F2074" s="1433">
        <v>0</v>
      </c>
      <c r="G2074" s="1433">
        <v>0</v>
      </c>
      <c r="H2074" s="1433">
        <v>0</v>
      </c>
      <c r="I2074" s="1433">
        <v>0</v>
      </c>
      <c r="J2074" s="1433">
        <v>0</v>
      </c>
      <c r="K2074" s="1433">
        <v>0</v>
      </c>
      <c r="L2074" s="1433">
        <v>0</v>
      </c>
      <c r="M2074" s="1433">
        <v>0</v>
      </c>
      <c r="N2074" s="1433">
        <v>0</v>
      </c>
      <c r="O2074" s="1433">
        <v>0</v>
      </c>
      <c r="P2074" s="1433">
        <v>0</v>
      </c>
      <c r="Q2074" s="1433">
        <v>8</v>
      </c>
      <c r="R2074" s="1433">
        <v>9</v>
      </c>
      <c r="S2074" s="1433">
        <v>11</v>
      </c>
      <c r="T2074" s="1433">
        <v>11</v>
      </c>
      <c r="U2074" s="1433">
        <v>0</v>
      </c>
      <c r="V2074" s="1438">
        <v>0</v>
      </c>
    </row>
    <row r="2075" spans="1:22" ht="15" x14ac:dyDescent="0.25">
      <c r="A2075" s="1298" t="s">
        <v>709</v>
      </c>
      <c r="B2075" s="1290" t="s">
        <v>993</v>
      </c>
      <c r="C2075" s="1290" t="s">
        <v>754</v>
      </c>
      <c r="D2075" s="1433">
        <v>0</v>
      </c>
      <c r="E2075" s="1433">
        <v>0</v>
      </c>
      <c r="F2075" s="1433">
        <v>0</v>
      </c>
      <c r="G2075" s="1433">
        <v>0</v>
      </c>
      <c r="H2075" s="1433">
        <v>0</v>
      </c>
      <c r="I2075" s="1433">
        <v>0</v>
      </c>
      <c r="J2075" s="1433">
        <v>0</v>
      </c>
      <c r="K2075" s="1433">
        <v>0</v>
      </c>
      <c r="L2075" s="1433">
        <v>0</v>
      </c>
      <c r="M2075" s="1433">
        <v>0</v>
      </c>
      <c r="N2075" s="1433">
        <v>0</v>
      </c>
      <c r="O2075" s="1433">
        <v>0</v>
      </c>
      <c r="P2075" s="1433">
        <v>0</v>
      </c>
      <c r="Q2075" s="1433">
        <v>8</v>
      </c>
      <c r="R2075" s="1433">
        <v>9</v>
      </c>
      <c r="S2075" s="1433">
        <v>11</v>
      </c>
      <c r="T2075" s="1433">
        <v>9</v>
      </c>
      <c r="U2075" s="1433">
        <v>0</v>
      </c>
      <c r="V2075" s="1438">
        <v>0</v>
      </c>
    </row>
    <row r="2076" spans="1:22" ht="15" x14ac:dyDescent="0.25">
      <c r="A2076" s="1298" t="s">
        <v>709</v>
      </c>
      <c r="B2076" s="1290" t="s">
        <v>994</v>
      </c>
      <c r="C2076" s="1290" t="s">
        <v>35</v>
      </c>
      <c r="D2076" s="1433">
        <v>0</v>
      </c>
      <c r="E2076" s="1433">
        <v>27</v>
      </c>
      <c r="F2076" s="1433">
        <v>0</v>
      </c>
      <c r="G2076" s="1433">
        <v>0</v>
      </c>
      <c r="H2076" s="1433">
        <v>0</v>
      </c>
      <c r="I2076" s="1433">
        <v>0</v>
      </c>
      <c r="J2076" s="1433">
        <v>0</v>
      </c>
      <c r="K2076" s="1433">
        <v>0</v>
      </c>
      <c r="L2076" s="1433">
        <v>0</v>
      </c>
      <c r="M2076" s="1433">
        <v>0</v>
      </c>
      <c r="N2076" s="1433">
        <v>0</v>
      </c>
      <c r="O2076" s="1433">
        <v>0</v>
      </c>
      <c r="P2076" s="1433">
        <v>0</v>
      </c>
      <c r="Q2076" s="1433">
        <v>0</v>
      </c>
      <c r="R2076" s="1433">
        <v>0</v>
      </c>
      <c r="S2076" s="1433">
        <v>0</v>
      </c>
      <c r="T2076" s="1433">
        <v>0</v>
      </c>
      <c r="U2076" s="1433">
        <v>0</v>
      </c>
      <c r="V2076" s="1438">
        <v>0</v>
      </c>
    </row>
    <row r="2077" spans="1:22" ht="15" x14ac:dyDescent="0.25">
      <c r="A2077" s="1298" t="s">
        <v>709</v>
      </c>
      <c r="B2077" s="1290" t="s">
        <v>994</v>
      </c>
      <c r="C2077" s="1290" t="s">
        <v>37</v>
      </c>
      <c r="D2077" s="1433">
        <v>0</v>
      </c>
      <c r="E2077" s="1433">
        <v>7</v>
      </c>
      <c r="F2077" s="1433">
        <v>0</v>
      </c>
      <c r="G2077" s="1433">
        <v>0</v>
      </c>
      <c r="H2077" s="1433">
        <v>0</v>
      </c>
      <c r="I2077" s="1433">
        <v>0</v>
      </c>
      <c r="J2077" s="1433">
        <v>0</v>
      </c>
      <c r="K2077" s="1433">
        <v>0</v>
      </c>
      <c r="L2077" s="1433">
        <v>0</v>
      </c>
      <c r="M2077" s="1433">
        <v>0</v>
      </c>
      <c r="N2077" s="1433">
        <v>0</v>
      </c>
      <c r="O2077" s="1433">
        <v>0</v>
      </c>
      <c r="P2077" s="1433">
        <v>0</v>
      </c>
      <c r="Q2077" s="1433">
        <v>0</v>
      </c>
      <c r="R2077" s="1433">
        <v>0</v>
      </c>
      <c r="S2077" s="1433">
        <v>0</v>
      </c>
      <c r="T2077" s="1433">
        <v>0</v>
      </c>
      <c r="U2077" s="1433">
        <v>0</v>
      </c>
      <c r="V2077" s="1438">
        <v>0</v>
      </c>
    </row>
    <row r="2078" spans="1:22" ht="15" x14ac:dyDescent="0.25">
      <c r="A2078" s="1298" t="s">
        <v>709</v>
      </c>
      <c r="B2078" s="1290" t="s">
        <v>994</v>
      </c>
      <c r="C2078" s="1290" t="s">
        <v>38</v>
      </c>
      <c r="D2078" s="1433">
        <v>0</v>
      </c>
      <c r="E2078" s="1433">
        <v>2</v>
      </c>
      <c r="F2078" s="1433">
        <v>0</v>
      </c>
      <c r="G2078" s="1433">
        <v>0</v>
      </c>
      <c r="H2078" s="1433">
        <v>0</v>
      </c>
      <c r="I2078" s="1433">
        <v>0</v>
      </c>
      <c r="J2078" s="1433">
        <v>0</v>
      </c>
      <c r="K2078" s="1433">
        <v>0</v>
      </c>
      <c r="L2078" s="1433">
        <v>0</v>
      </c>
      <c r="M2078" s="1433">
        <v>0</v>
      </c>
      <c r="N2078" s="1433">
        <v>0</v>
      </c>
      <c r="O2078" s="1433">
        <v>0</v>
      </c>
      <c r="P2078" s="1433">
        <v>0</v>
      </c>
      <c r="Q2078" s="1433">
        <v>0</v>
      </c>
      <c r="R2078" s="1433">
        <v>0</v>
      </c>
      <c r="S2078" s="1433">
        <v>0</v>
      </c>
      <c r="T2078" s="1433">
        <v>0</v>
      </c>
      <c r="U2078" s="1433">
        <v>0</v>
      </c>
      <c r="V2078" s="1438">
        <v>0</v>
      </c>
    </row>
    <row r="2079" spans="1:22" ht="15" x14ac:dyDescent="0.25">
      <c r="A2079" s="1298" t="s">
        <v>709</v>
      </c>
      <c r="B2079" s="1290" t="s">
        <v>994</v>
      </c>
      <c r="C2079" s="1290" t="s">
        <v>59</v>
      </c>
      <c r="D2079" s="1433">
        <v>0</v>
      </c>
      <c r="E2079" s="1433">
        <v>36</v>
      </c>
      <c r="F2079" s="1433">
        <v>0</v>
      </c>
      <c r="G2079" s="1433">
        <v>0</v>
      </c>
      <c r="H2079" s="1433">
        <v>0</v>
      </c>
      <c r="I2079" s="1433">
        <v>0</v>
      </c>
      <c r="J2079" s="1433">
        <v>0</v>
      </c>
      <c r="K2079" s="1433">
        <v>0</v>
      </c>
      <c r="L2079" s="1433">
        <v>0</v>
      </c>
      <c r="M2079" s="1433">
        <v>0</v>
      </c>
      <c r="N2079" s="1433">
        <v>0</v>
      </c>
      <c r="O2079" s="1433">
        <v>0</v>
      </c>
      <c r="P2079" s="1433">
        <v>0</v>
      </c>
      <c r="Q2079" s="1433">
        <v>0</v>
      </c>
      <c r="R2079" s="1433">
        <v>0</v>
      </c>
      <c r="S2079" s="1433">
        <v>0</v>
      </c>
      <c r="T2079" s="1433">
        <v>0</v>
      </c>
      <c r="U2079" s="1433">
        <v>0</v>
      </c>
      <c r="V2079" s="1438">
        <v>0</v>
      </c>
    </row>
    <row r="2080" spans="1:22" ht="15" x14ac:dyDescent="0.25">
      <c r="A2080" s="1298" t="s">
        <v>709</v>
      </c>
      <c r="B2080" s="1290" t="s">
        <v>994</v>
      </c>
      <c r="C2080" s="1290" t="s">
        <v>754</v>
      </c>
      <c r="D2080" s="1433">
        <v>0</v>
      </c>
      <c r="E2080" s="1433">
        <v>36</v>
      </c>
      <c r="F2080" s="1433">
        <v>0</v>
      </c>
      <c r="G2080" s="1433">
        <v>0</v>
      </c>
      <c r="H2080" s="1433">
        <v>0</v>
      </c>
      <c r="I2080" s="1433">
        <v>0</v>
      </c>
      <c r="J2080" s="1433">
        <v>0</v>
      </c>
      <c r="K2080" s="1433">
        <v>0</v>
      </c>
      <c r="L2080" s="1433">
        <v>0</v>
      </c>
      <c r="M2080" s="1433">
        <v>0</v>
      </c>
      <c r="N2080" s="1433">
        <v>0</v>
      </c>
      <c r="O2080" s="1433">
        <v>0</v>
      </c>
      <c r="P2080" s="1433">
        <v>0</v>
      </c>
      <c r="Q2080" s="1433">
        <v>0</v>
      </c>
      <c r="R2080" s="1433">
        <v>0</v>
      </c>
      <c r="S2080" s="1433">
        <v>0</v>
      </c>
      <c r="T2080" s="1433">
        <v>0</v>
      </c>
      <c r="U2080" s="1433">
        <v>0</v>
      </c>
      <c r="V2080" s="1438">
        <v>0</v>
      </c>
    </row>
    <row r="2081" spans="1:22" ht="15" x14ac:dyDescent="0.25">
      <c r="A2081" s="1298" t="s">
        <v>709</v>
      </c>
      <c r="B2081" s="1290" t="s">
        <v>1162</v>
      </c>
      <c r="C2081" s="1290" t="s">
        <v>49</v>
      </c>
      <c r="D2081" s="1433">
        <v>0</v>
      </c>
      <c r="E2081" s="1433">
        <v>0</v>
      </c>
      <c r="F2081" s="1433">
        <v>0</v>
      </c>
      <c r="G2081" s="1433">
        <v>0</v>
      </c>
      <c r="H2081" s="1433">
        <v>0</v>
      </c>
      <c r="I2081" s="1433">
        <v>0</v>
      </c>
      <c r="J2081" s="1433">
        <v>0</v>
      </c>
      <c r="K2081" s="1433">
        <v>0</v>
      </c>
      <c r="L2081" s="1433">
        <v>0</v>
      </c>
      <c r="M2081" s="1433">
        <v>0</v>
      </c>
      <c r="N2081" s="1433">
        <v>0</v>
      </c>
      <c r="O2081" s="1433">
        <v>0</v>
      </c>
      <c r="P2081" s="1433">
        <v>0</v>
      </c>
      <c r="Q2081" s="1433">
        <v>0</v>
      </c>
      <c r="R2081" s="1433">
        <v>0</v>
      </c>
      <c r="S2081" s="1433">
        <v>0</v>
      </c>
      <c r="T2081" s="1433">
        <v>0</v>
      </c>
      <c r="U2081" s="1433">
        <v>0</v>
      </c>
      <c r="V2081" s="1438">
        <v>8</v>
      </c>
    </row>
    <row r="2082" spans="1:22" ht="15" x14ac:dyDescent="0.25">
      <c r="A2082" s="1298" t="s">
        <v>709</v>
      </c>
      <c r="B2082" s="1290" t="s">
        <v>1162</v>
      </c>
      <c r="C2082" s="1290" t="s">
        <v>35</v>
      </c>
      <c r="D2082" s="1433">
        <v>0</v>
      </c>
      <c r="E2082" s="1433">
        <v>0</v>
      </c>
      <c r="F2082" s="1433">
        <v>0</v>
      </c>
      <c r="G2082" s="1433">
        <v>0</v>
      </c>
      <c r="H2082" s="1433">
        <v>0</v>
      </c>
      <c r="I2082" s="1433">
        <v>0</v>
      </c>
      <c r="J2082" s="1433">
        <v>0</v>
      </c>
      <c r="K2082" s="1433">
        <v>0</v>
      </c>
      <c r="L2082" s="1433">
        <v>0</v>
      </c>
      <c r="M2082" s="1433">
        <v>0</v>
      </c>
      <c r="N2082" s="1433">
        <v>0</v>
      </c>
      <c r="O2082" s="1433">
        <v>0</v>
      </c>
      <c r="P2082" s="1433">
        <v>0</v>
      </c>
      <c r="Q2082" s="1433">
        <v>0</v>
      </c>
      <c r="R2082" s="1433">
        <v>0</v>
      </c>
      <c r="S2082" s="1433">
        <v>0</v>
      </c>
      <c r="T2082" s="1433">
        <v>0</v>
      </c>
      <c r="U2082" s="1433">
        <v>0</v>
      </c>
      <c r="V2082" s="1438">
        <v>4</v>
      </c>
    </row>
    <row r="2083" spans="1:22" ht="15" x14ac:dyDescent="0.25">
      <c r="A2083" s="1298" t="s">
        <v>709</v>
      </c>
      <c r="B2083" s="1290" t="s">
        <v>1162</v>
      </c>
      <c r="C2083" s="1290" t="s">
        <v>37</v>
      </c>
      <c r="D2083" s="1433">
        <v>0</v>
      </c>
      <c r="E2083" s="1433">
        <v>0</v>
      </c>
      <c r="F2083" s="1433">
        <v>0</v>
      </c>
      <c r="G2083" s="1433">
        <v>0</v>
      </c>
      <c r="H2083" s="1433">
        <v>0</v>
      </c>
      <c r="I2083" s="1433">
        <v>0</v>
      </c>
      <c r="J2083" s="1433">
        <v>0</v>
      </c>
      <c r="K2083" s="1433">
        <v>0</v>
      </c>
      <c r="L2083" s="1433">
        <v>0</v>
      </c>
      <c r="M2083" s="1433">
        <v>0</v>
      </c>
      <c r="N2083" s="1433">
        <v>0</v>
      </c>
      <c r="O2083" s="1433">
        <v>0</v>
      </c>
      <c r="P2083" s="1433">
        <v>0</v>
      </c>
      <c r="Q2083" s="1433">
        <v>0</v>
      </c>
      <c r="R2083" s="1433">
        <v>0</v>
      </c>
      <c r="S2083" s="1433">
        <v>0</v>
      </c>
      <c r="T2083" s="1433">
        <v>0</v>
      </c>
      <c r="U2083" s="1433">
        <v>0</v>
      </c>
      <c r="V2083" s="1438">
        <v>1</v>
      </c>
    </row>
    <row r="2084" spans="1:22" ht="15" x14ac:dyDescent="0.25">
      <c r="A2084" s="1298" t="s">
        <v>709</v>
      </c>
      <c r="B2084" s="1290" t="s">
        <v>1162</v>
      </c>
      <c r="C2084" s="1290" t="s">
        <v>59</v>
      </c>
      <c r="D2084" s="1433">
        <v>0</v>
      </c>
      <c r="E2084" s="1433">
        <v>0</v>
      </c>
      <c r="F2084" s="1433">
        <v>0</v>
      </c>
      <c r="G2084" s="1433">
        <v>0</v>
      </c>
      <c r="H2084" s="1433">
        <v>0</v>
      </c>
      <c r="I2084" s="1433">
        <v>0</v>
      </c>
      <c r="J2084" s="1433">
        <v>0</v>
      </c>
      <c r="K2084" s="1433">
        <v>0</v>
      </c>
      <c r="L2084" s="1433">
        <v>0</v>
      </c>
      <c r="M2084" s="1433">
        <v>0</v>
      </c>
      <c r="N2084" s="1433">
        <v>0</v>
      </c>
      <c r="O2084" s="1433">
        <v>0</v>
      </c>
      <c r="P2084" s="1433">
        <v>0</v>
      </c>
      <c r="Q2084" s="1433">
        <v>0</v>
      </c>
      <c r="R2084" s="1433">
        <v>0</v>
      </c>
      <c r="S2084" s="1433">
        <v>0</v>
      </c>
      <c r="T2084" s="1433">
        <v>0</v>
      </c>
      <c r="U2084" s="1433">
        <v>0</v>
      </c>
      <c r="V2084" s="1438">
        <v>13</v>
      </c>
    </row>
    <row r="2085" spans="1:22" ht="15" x14ac:dyDescent="0.25">
      <c r="A2085" s="1298" t="s">
        <v>709</v>
      </c>
      <c r="B2085" s="1290" t="s">
        <v>1162</v>
      </c>
      <c r="C2085" s="1290" t="s">
        <v>754</v>
      </c>
      <c r="D2085" s="1433">
        <v>0</v>
      </c>
      <c r="E2085" s="1433">
        <v>0</v>
      </c>
      <c r="F2085" s="1433">
        <v>0</v>
      </c>
      <c r="G2085" s="1433">
        <v>0</v>
      </c>
      <c r="H2085" s="1433">
        <v>0</v>
      </c>
      <c r="I2085" s="1433">
        <v>0</v>
      </c>
      <c r="J2085" s="1433">
        <v>0</v>
      </c>
      <c r="K2085" s="1433">
        <v>0</v>
      </c>
      <c r="L2085" s="1433">
        <v>0</v>
      </c>
      <c r="M2085" s="1433">
        <v>0</v>
      </c>
      <c r="N2085" s="1433">
        <v>0</v>
      </c>
      <c r="O2085" s="1433">
        <v>0</v>
      </c>
      <c r="P2085" s="1433">
        <v>0</v>
      </c>
      <c r="Q2085" s="1433">
        <v>0</v>
      </c>
      <c r="R2085" s="1433">
        <v>0</v>
      </c>
      <c r="S2085" s="1433">
        <v>0</v>
      </c>
      <c r="T2085" s="1433">
        <v>0</v>
      </c>
      <c r="U2085" s="1433">
        <v>0</v>
      </c>
      <c r="V2085" s="1438">
        <v>5</v>
      </c>
    </row>
    <row r="2086" spans="1:22" ht="15" x14ac:dyDescent="0.25">
      <c r="A2086" s="1298" t="s">
        <v>709</v>
      </c>
      <c r="B2086" s="1290" t="s">
        <v>995</v>
      </c>
      <c r="C2086" s="1290" t="s">
        <v>49</v>
      </c>
      <c r="D2086" s="1433">
        <v>0</v>
      </c>
      <c r="E2086" s="1433">
        <v>0</v>
      </c>
      <c r="F2086" s="1433">
        <v>0</v>
      </c>
      <c r="G2086" s="1433">
        <v>0</v>
      </c>
      <c r="H2086" s="1433">
        <v>0</v>
      </c>
      <c r="I2086" s="1433">
        <v>0</v>
      </c>
      <c r="J2086" s="1433">
        <v>0</v>
      </c>
      <c r="K2086" s="1433">
        <v>0</v>
      </c>
      <c r="L2086" s="1433">
        <v>0</v>
      </c>
      <c r="M2086" s="1433">
        <v>0</v>
      </c>
      <c r="N2086" s="1433">
        <v>0</v>
      </c>
      <c r="O2086" s="1433">
        <v>0</v>
      </c>
      <c r="P2086" s="1433">
        <v>0</v>
      </c>
      <c r="Q2086" s="1433">
        <v>0</v>
      </c>
      <c r="R2086" s="1433">
        <v>0</v>
      </c>
      <c r="S2086" s="1433">
        <v>0</v>
      </c>
      <c r="T2086" s="1433">
        <v>0</v>
      </c>
      <c r="U2086" s="1433">
        <v>4</v>
      </c>
      <c r="V2086" s="1438">
        <v>0</v>
      </c>
    </row>
    <row r="2087" spans="1:22" ht="15" x14ac:dyDescent="0.25">
      <c r="A2087" s="1298" t="s">
        <v>709</v>
      </c>
      <c r="B2087" s="1290" t="s">
        <v>995</v>
      </c>
      <c r="C2087" s="1290" t="s">
        <v>35</v>
      </c>
      <c r="D2087" s="1433">
        <v>0</v>
      </c>
      <c r="E2087" s="1433">
        <v>0</v>
      </c>
      <c r="F2087" s="1433">
        <v>0</v>
      </c>
      <c r="G2087" s="1433">
        <v>0</v>
      </c>
      <c r="H2087" s="1433">
        <v>0</v>
      </c>
      <c r="I2087" s="1433">
        <v>0</v>
      </c>
      <c r="J2087" s="1433">
        <v>0</v>
      </c>
      <c r="K2087" s="1433">
        <v>0</v>
      </c>
      <c r="L2087" s="1433">
        <v>0</v>
      </c>
      <c r="M2087" s="1433">
        <v>0</v>
      </c>
      <c r="N2087" s="1433">
        <v>0</v>
      </c>
      <c r="O2087" s="1433">
        <v>0</v>
      </c>
      <c r="P2087" s="1433">
        <v>0</v>
      </c>
      <c r="Q2087" s="1433">
        <v>0</v>
      </c>
      <c r="R2087" s="1433">
        <v>9</v>
      </c>
      <c r="S2087" s="1433">
        <v>11</v>
      </c>
      <c r="T2087" s="1433">
        <v>13</v>
      </c>
      <c r="U2087" s="1433">
        <v>9</v>
      </c>
      <c r="V2087" s="1438">
        <v>0</v>
      </c>
    </row>
    <row r="2088" spans="1:22" ht="15" x14ac:dyDescent="0.25">
      <c r="A2088" s="1298" t="s">
        <v>709</v>
      </c>
      <c r="B2088" s="1290" t="s">
        <v>995</v>
      </c>
      <c r="C2088" s="1290" t="s">
        <v>37</v>
      </c>
      <c r="D2088" s="1433">
        <v>0</v>
      </c>
      <c r="E2088" s="1433">
        <v>0</v>
      </c>
      <c r="F2088" s="1433">
        <v>0</v>
      </c>
      <c r="G2088" s="1433">
        <v>0</v>
      </c>
      <c r="H2088" s="1433">
        <v>0</v>
      </c>
      <c r="I2088" s="1433">
        <v>0</v>
      </c>
      <c r="J2088" s="1433">
        <v>0</v>
      </c>
      <c r="K2088" s="1433">
        <v>0</v>
      </c>
      <c r="L2088" s="1433">
        <v>0</v>
      </c>
      <c r="M2088" s="1433">
        <v>0</v>
      </c>
      <c r="N2088" s="1433">
        <v>0</v>
      </c>
      <c r="O2088" s="1433">
        <v>0</v>
      </c>
      <c r="P2088" s="1433">
        <v>0</v>
      </c>
      <c r="Q2088" s="1433">
        <v>0</v>
      </c>
      <c r="R2088" s="1433">
        <v>2</v>
      </c>
      <c r="S2088" s="1433">
        <v>2</v>
      </c>
      <c r="T2088" s="1433">
        <v>2</v>
      </c>
      <c r="U2088" s="1433">
        <v>2</v>
      </c>
      <c r="V2088" s="1438">
        <v>0</v>
      </c>
    </row>
    <row r="2089" spans="1:22" ht="15" x14ac:dyDescent="0.25">
      <c r="A2089" s="1298" t="s">
        <v>709</v>
      </c>
      <c r="B2089" s="1290" t="s">
        <v>995</v>
      </c>
      <c r="C2089" s="1290" t="s">
        <v>38</v>
      </c>
      <c r="D2089" s="1433">
        <v>0</v>
      </c>
      <c r="E2089" s="1433">
        <v>0</v>
      </c>
      <c r="F2089" s="1433">
        <v>0</v>
      </c>
      <c r="G2089" s="1433">
        <v>0</v>
      </c>
      <c r="H2089" s="1433">
        <v>0</v>
      </c>
      <c r="I2089" s="1433">
        <v>0</v>
      </c>
      <c r="J2089" s="1433">
        <v>0</v>
      </c>
      <c r="K2089" s="1433">
        <v>0</v>
      </c>
      <c r="L2089" s="1433">
        <v>0</v>
      </c>
      <c r="M2089" s="1433">
        <v>0</v>
      </c>
      <c r="N2089" s="1433">
        <v>0</v>
      </c>
      <c r="O2089" s="1433">
        <v>0</v>
      </c>
      <c r="P2089" s="1433">
        <v>0</v>
      </c>
      <c r="Q2089" s="1433">
        <v>0</v>
      </c>
      <c r="R2089" s="1433">
        <v>1</v>
      </c>
      <c r="S2089" s="1433">
        <v>1</v>
      </c>
      <c r="T2089" s="1433">
        <v>1</v>
      </c>
      <c r="U2089" s="1433">
        <v>1</v>
      </c>
      <c r="V2089" s="1438">
        <v>0</v>
      </c>
    </row>
    <row r="2090" spans="1:22" ht="15" x14ac:dyDescent="0.25">
      <c r="A2090" s="1298" t="s">
        <v>709</v>
      </c>
      <c r="B2090" s="1290" t="s">
        <v>995</v>
      </c>
      <c r="C2090" s="1290" t="s">
        <v>40</v>
      </c>
      <c r="D2090" s="1433">
        <v>0</v>
      </c>
      <c r="E2090" s="1433">
        <v>0</v>
      </c>
      <c r="F2090" s="1433">
        <v>0</v>
      </c>
      <c r="G2090" s="1433">
        <v>0</v>
      </c>
      <c r="H2090" s="1433">
        <v>0</v>
      </c>
      <c r="I2090" s="1433">
        <v>0</v>
      </c>
      <c r="J2090" s="1433">
        <v>0</v>
      </c>
      <c r="K2090" s="1433">
        <v>0</v>
      </c>
      <c r="L2090" s="1433">
        <v>0</v>
      </c>
      <c r="M2090" s="1433">
        <v>0</v>
      </c>
      <c r="N2090" s="1433">
        <v>0</v>
      </c>
      <c r="O2090" s="1433">
        <v>0</v>
      </c>
      <c r="P2090" s="1433">
        <v>0</v>
      </c>
      <c r="Q2090" s="1433">
        <v>0</v>
      </c>
      <c r="R2090" s="1433">
        <v>1</v>
      </c>
      <c r="S2090" s="1433">
        <v>1</v>
      </c>
      <c r="T2090" s="1433">
        <v>1</v>
      </c>
      <c r="U2090" s="1433">
        <v>1</v>
      </c>
      <c r="V2090" s="1438">
        <v>0</v>
      </c>
    </row>
    <row r="2091" spans="1:22" ht="15" x14ac:dyDescent="0.25">
      <c r="A2091" s="1298" t="s">
        <v>709</v>
      </c>
      <c r="B2091" s="1290" t="s">
        <v>995</v>
      </c>
      <c r="C2091" s="1290" t="s">
        <v>59</v>
      </c>
      <c r="D2091" s="1433">
        <v>0</v>
      </c>
      <c r="E2091" s="1433">
        <v>0</v>
      </c>
      <c r="F2091" s="1433">
        <v>0</v>
      </c>
      <c r="G2091" s="1433">
        <v>0</v>
      </c>
      <c r="H2091" s="1433">
        <v>0</v>
      </c>
      <c r="I2091" s="1433">
        <v>0</v>
      </c>
      <c r="J2091" s="1433">
        <v>0</v>
      </c>
      <c r="K2091" s="1433">
        <v>0</v>
      </c>
      <c r="L2091" s="1433">
        <v>0</v>
      </c>
      <c r="M2091" s="1433">
        <v>0</v>
      </c>
      <c r="N2091" s="1433">
        <v>0</v>
      </c>
      <c r="O2091" s="1433">
        <v>0</v>
      </c>
      <c r="P2091" s="1433">
        <v>0</v>
      </c>
      <c r="Q2091" s="1433">
        <v>0</v>
      </c>
      <c r="R2091" s="1433">
        <v>13</v>
      </c>
      <c r="S2091" s="1433">
        <v>15</v>
      </c>
      <c r="T2091" s="1433">
        <v>17</v>
      </c>
      <c r="U2091" s="1433">
        <v>17</v>
      </c>
      <c r="V2091" s="1438">
        <v>0</v>
      </c>
    </row>
    <row r="2092" spans="1:22" ht="15" x14ac:dyDescent="0.25">
      <c r="A2092" s="1298" t="s">
        <v>709</v>
      </c>
      <c r="B2092" s="1290" t="s">
        <v>995</v>
      </c>
      <c r="C2092" s="1290" t="s">
        <v>754</v>
      </c>
      <c r="D2092" s="1433">
        <v>0</v>
      </c>
      <c r="E2092" s="1433">
        <v>0</v>
      </c>
      <c r="F2092" s="1433">
        <v>0</v>
      </c>
      <c r="G2092" s="1433">
        <v>0</v>
      </c>
      <c r="H2092" s="1433">
        <v>0</v>
      </c>
      <c r="I2092" s="1433">
        <v>0</v>
      </c>
      <c r="J2092" s="1433">
        <v>0</v>
      </c>
      <c r="K2092" s="1433">
        <v>0</v>
      </c>
      <c r="L2092" s="1433">
        <v>0</v>
      </c>
      <c r="M2092" s="1433">
        <v>0</v>
      </c>
      <c r="N2092" s="1433">
        <v>0</v>
      </c>
      <c r="O2092" s="1433">
        <v>0</v>
      </c>
      <c r="P2092" s="1433">
        <v>0</v>
      </c>
      <c r="Q2092" s="1433">
        <v>0</v>
      </c>
      <c r="R2092" s="1433">
        <v>13</v>
      </c>
      <c r="S2092" s="1433">
        <v>15</v>
      </c>
      <c r="T2092" s="1433">
        <v>17</v>
      </c>
      <c r="U2092" s="1433">
        <v>13</v>
      </c>
      <c r="V2092" s="1438">
        <v>0</v>
      </c>
    </row>
    <row r="2093" spans="1:22" ht="15" x14ac:dyDescent="0.25">
      <c r="A2093" s="1298" t="s">
        <v>709</v>
      </c>
      <c r="B2093" s="1290" t="s">
        <v>996</v>
      </c>
      <c r="C2093" s="1290" t="s">
        <v>49</v>
      </c>
      <c r="D2093" s="1433">
        <v>0</v>
      </c>
      <c r="E2093" s="1433">
        <v>0</v>
      </c>
      <c r="F2093" s="1433">
        <v>0</v>
      </c>
      <c r="G2093" s="1433">
        <v>0</v>
      </c>
      <c r="H2093" s="1433">
        <v>0</v>
      </c>
      <c r="I2093" s="1433">
        <v>0</v>
      </c>
      <c r="J2093" s="1433">
        <v>0</v>
      </c>
      <c r="K2093" s="1433">
        <v>0</v>
      </c>
      <c r="L2093" s="1433">
        <v>0</v>
      </c>
      <c r="M2093" s="1433">
        <v>0</v>
      </c>
      <c r="N2093" s="1433">
        <v>0</v>
      </c>
      <c r="O2093" s="1433">
        <v>0</v>
      </c>
      <c r="P2093" s="1433">
        <v>0</v>
      </c>
      <c r="Q2093" s="1433">
        <v>0</v>
      </c>
      <c r="R2093" s="1433">
        <v>0</v>
      </c>
      <c r="S2093" s="1433">
        <v>0</v>
      </c>
      <c r="T2093" s="1433">
        <v>0</v>
      </c>
      <c r="U2093" s="1433">
        <v>0</v>
      </c>
      <c r="V2093" s="1438">
        <v>4</v>
      </c>
    </row>
    <row r="2094" spans="1:22" ht="15" x14ac:dyDescent="0.25">
      <c r="A2094" s="1298" t="s">
        <v>709</v>
      </c>
      <c r="B2094" s="1290" t="s">
        <v>996</v>
      </c>
      <c r="C2094" s="1290" t="s">
        <v>35</v>
      </c>
      <c r="D2094" s="1433">
        <v>0</v>
      </c>
      <c r="E2094" s="1433">
        <v>0</v>
      </c>
      <c r="F2094" s="1433">
        <v>0</v>
      </c>
      <c r="G2094" s="1433">
        <v>0</v>
      </c>
      <c r="H2094" s="1433">
        <v>0</v>
      </c>
      <c r="I2094" s="1433">
        <v>0</v>
      </c>
      <c r="J2094" s="1433">
        <v>0</v>
      </c>
      <c r="K2094" s="1433">
        <v>0</v>
      </c>
      <c r="L2094" s="1433">
        <v>0</v>
      </c>
      <c r="M2094" s="1433">
        <v>0</v>
      </c>
      <c r="N2094" s="1433">
        <v>0</v>
      </c>
      <c r="O2094" s="1433">
        <v>0</v>
      </c>
      <c r="P2094" s="1433">
        <v>0</v>
      </c>
      <c r="Q2094" s="1433">
        <v>0</v>
      </c>
      <c r="R2094" s="1433">
        <v>1</v>
      </c>
      <c r="S2094" s="1433">
        <v>3</v>
      </c>
      <c r="T2094" s="1433">
        <v>8</v>
      </c>
      <c r="U2094" s="1433">
        <v>8</v>
      </c>
      <c r="V2094" s="1438">
        <v>21</v>
      </c>
    </row>
    <row r="2095" spans="1:22" ht="15" x14ac:dyDescent="0.25">
      <c r="A2095" s="1298" t="s">
        <v>709</v>
      </c>
      <c r="B2095" s="1290" t="s">
        <v>996</v>
      </c>
      <c r="C2095" s="1290" t="s">
        <v>37</v>
      </c>
      <c r="D2095" s="1433">
        <v>0</v>
      </c>
      <c r="E2095" s="1433">
        <v>0</v>
      </c>
      <c r="F2095" s="1433">
        <v>0</v>
      </c>
      <c r="G2095" s="1433">
        <v>0</v>
      </c>
      <c r="H2095" s="1433">
        <v>0</v>
      </c>
      <c r="I2095" s="1433">
        <v>0</v>
      </c>
      <c r="J2095" s="1433">
        <v>0</v>
      </c>
      <c r="K2095" s="1433">
        <v>0</v>
      </c>
      <c r="L2095" s="1433">
        <v>0</v>
      </c>
      <c r="M2095" s="1433">
        <v>0</v>
      </c>
      <c r="N2095" s="1433">
        <v>0</v>
      </c>
      <c r="O2095" s="1433">
        <v>0</v>
      </c>
      <c r="P2095" s="1433">
        <v>0</v>
      </c>
      <c r="Q2095" s="1433">
        <v>0</v>
      </c>
      <c r="R2095" s="1433">
        <v>1</v>
      </c>
      <c r="S2095" s="1433">
        <v>1</v>
      </c>
      <c r="T2095" s="1433">
        <v>1</v>
      </c>
      <c r="U2095" s="1433">
        <v>1</v>
      </c>
      <c r="V2095" s="1438">
        <v>3</v>
      </c>
    </row>
    <row r="2096" spans="1:22" ht="15" x14ac:dyDescent="0.25">
      <c r="A2096" s="1298" t="s">
        <v>709</v>
      </c>
      <c r="B2096" s="1290" t="s">
        <v>996</v>
      </c>
      <c r="C2096" s="1290" t="s">
        <v>38</v>
      </c>
      <c r="D2096" s="1433">
        <v>0</v>
      </c>
      <c r="E2096" s="1433">
        <v>0</v>
      </c>
      <c r="F2096" s="1433">
        <v>0</v>
      </c>
      <c r="G2096" s="1433">
        <v>0</v>
      </c>
      <c r="H2096" s="1433">
        <v>0</v>
      </c>
      <c r="I2096" s="1433">
        <v>0</v>
      </c>
      <c r="J2096" s="1433">
        <v>0</v>
      </c>
      <c r="K2096" s="1433">
        <v>0</v>
      </c>
      <c r="L2096" s="1433">
        <v>0</v>
      </c>
      <c r="M2096" s="1433">
        <v>0</v>
      </c>
      <c r="N2096" s="1433">
        <v>0</v>
      </c>
      <c r="O2096" s="1433">
        <v>0</v>
      </c>
      <c r="P2096" s="1433">
        <v>0</v>
      </c>
      <c r="Q2096" s="1433">
        <v>0</v>
      </c>
      <c r="R2096" s="1433">
        <v>1</v>
      </c>
      <c r="S2096" s="1433">
        <v>1</v>
      </c>
      <c r="T2096" s="1433">
        <v>1</v>
      </c>
      <c r="U2096" s="1433">
        <v>1</v>
      </c>
      <c r="V2096" s="1438">
        <v>3</v>
      </c>
    </row>
    <row r="2097" spans="1:22" ht="15" x14ac:dyDescent="0.25">
      <c r="A2097" s="1298" t="s">
        <v>709</v>
      </c>
      <c r="B2097" s="1290" t="s">
        <v>996</v>
      </c>
      <c r="C2097" s="1290" t="s">
        <v>39</v>
      </c>
      <c r="D2097" s="1433">
        <v>0</v>
      </c>
      <c r="E2097" s="1433">
        <v>0</v>
      </c>
      <c r="F2097" s="1433">
        <v>0</v>
      </c>
      <c r="G2097" s="1433">
        <v>0</v>
      </c>
      <c r="H2097" s="1433">
        <v>0</v>
      </c>
      <c r="I2097" s="1433">
        <v>0</v>
      </c>
      <c r="J2097" s="1433">
        <v>0</v>
      </c>
      <c r="K2097" s="1433">
        <v>0</v>
      </c>
      <c r="L2097" s="1433">
        <v>0</v>
      </c>
      <c r="M2097" s="1433">
        <v>0</v>
      </c>
      <c r="N2097" s="1433">
        <v>0</v>
      </c>
      <c r="O2097" s="1433">
        <v>0</v>
      </c>
      <c r="P2097" s="1433">
        <v>0</v>
      </c>
      <c r="Q2097" s="1433">
        <v>0</v>
      </c>
      <c r="R2097" s="1433">
        <v>0</v>
      </c>
      <c r="S2097" s="1433">
        <v>0</v>
      </c>
      <c r="T2097" s="1433">
        <v>0</v>
      </c>
      <c r="U2097" s="1433">
        <v>0</v>
      </c>
      <c r="V2097" s="1438">
        <v>1</v>
      </c>
    </row>
    <row r="2098" spans="1:22" ht="15" x14ac:dyDescent="0.25">
      <c r="A2098" s="1298" t="s">
        <v>709</v>
      </c>
      <c r="B2098" s="1290" t="s">
        <v>996</v>
      </c>
      <c r="C2098" s="1290" t="s">
        <v>59</v>
      </c>
      <c r="D2098" s="1433">
        <v>0</v>
      </c>
      <c r="E2098" s="1433">
        <v>0</v>
      </c>
      <c r="F2098" s="1433">
        <v>0</v>
      </c>
      <c r="G2098" s="1433">
        <v>0</v>
      </c>
      <c r="H2098" s="1433">
        <v>0</v>
      </c>
      <c r="I2098" s="1433">
        <v>0</v>
      </c>
      <c r="J2098" s="1433">
        <v>0</v>
      </c>
      <c r="K2098" s="1433">
        <v>0</v>
      </c>
      <c r="L2098" s="1433">
        <v>0</v>
      </c>
      <c r="M2098" s="1433">
        <v>0</v>
      </c>
      <c r="N2098" s="1433">
        <v>0</v>
      </c>
      <c r="O2098" s="1433">
        <v>0</v>
      </c>
      <c r="P2098" s="1433">
        <v>0</v>
      </c>
      <c r="Q2098" s="1433">
        <v>0</v>
      </c>
      <c r="R2098" s="1433">
        <v>3</v>
      </c>
      <c r="S2098" s="1433">
        <v>5</v>
      </c>
      <c r="T2098" s="1433">
        <v>10</v>
      </c>
      <c r="U2098" s="1433">
        <v>10</v>
      </c>
      <c r="V2098" s="1438">
        <v>32</v>
      </c>
    </row>
    <row r="2099" spans="1:22" ht="15" x14ac:dyDescent="0.25">
      <c r="A2099" s="1298" t="s">
        <v>709</v>
      </c>
      <c r="B2099" s="1290" t="s">
        <v>996</v>
      </c>
      <c r="C2099" s="1290" t="s">
        <v>754</v>
      </c>
      <c r="D2099" s="1433">
        <v>0</v>
      </c>
      <c r="E2099" s="1433">
        <v>0</v>
      </c>
      <c r="F2099" s="1433">
        <v>0</v>
      </c>
      <c r="G2099" s="1433">
        <v>0</v>
      </c>
      <c r="H2099" s="1433">
        <v>0</v>
      </c>
      <c r="I2099" s="1433">
        <v>0</v>
      </c>
      <c r="J2099" s="1433">
        <v>0</v>
      </c>
      <c r="K2099" s="1433">
        <v>0</v>
      </c>
      <c r="L2099" s="1433">
        <v>0</v>
      </c>
      <c r="M2099" s="1433">
        <v>0</v>
      </c>
      <c r="N2099" s="1433">
        <v>0</v>
      </c>
      <c r="O2099" s="1433">
        <v>0</v>
      </c>
      <c r="P2099" s="1433">
        <v>0</v>
      </c>
      <c r="Q2099" s="1433">
        <v>0</v>
      </c>
      <c r="R2099" s="1433">
        <v>3</v>
      </c>
      <c r="S2099" s="1433">
        <v>5</v>
      </c>
      <c r="T2099" s="1433">
        <v>10</v>
      </c>
      <c r="U2099" s="1433">
        <v>10</v>
      </c>
      <c r="V2099" s="1438">
        <v>28</v>
      </c>
    </row>
    <row r="2100" spans="1:22" ht="15" x14ac:dyDescent="0.25">
      <c r="A2100" s="1298" t="s">
        <v>709</v>
      </c>
      <c r="B2100" s="1290" t="s">
        <v>997</v>
      </c>
      <c r="C2100" s="1290" t="s">
        <v>49</v>
      </c>
      <c r="D2100" s="1433">
        <v>0</v>
      </c>
      <c r="E2100" s="1433">
        <v>0</v>
      </c>
      <c r="F2100" s="1433">
        <v>0</v>
      </c>
      <c r="G2100" s="1433">
        <v>2</v>
      </c>
      <c r="H2100" s="1433">
        <v>6</v>
      </c>
      <c r="I2100" s="1433">
        <v>13</v>
      </c>
      <c r="J2100" s="1433">
        <v>17</v>
      </c>
      <c r="K2100" s="1433">
        <v>22</v>
      </c>
      <c r="L2100" s="1433">
        <v>22</v>
      </c>
      <c r="M2100" s="1433">
        <v>30</v>
      </c>
      <c r="N2100" s="1433">
        <v>35</v>
      </c>
      <c r="O2100" s="1433">
        <v>36</v>
      </c>
      <c r="P2100" s="1433">
        <v>39</v>
      </c>
      <c r="Q2100" s="1433">
        <v>44</v>
      </c>
      <c r="R2100" s="1433">
        <v>52</v>
      </c>
      <c r="S2100" s="1433">
        <v>53</v>
      </c>
      <c r="T2100" s="1433">
        <v>55</v>
      </c>
      <c r="U2100" s="1433">
        <v>49</v>
      </c>
      <c r="V2100" s="1438">
        <v>0</v>
      </c>
    </row>
    <row r="2101" spans="1:22" ht="15" x14ac:dyDescent="0.25">
      <c r="A2101" s="1298" t="s">
        <v>709</v>
      </c>
      <c r="B2101" s="1290" t="s">
        <v>997</v>
      </c>
      <c r="C2101" s="1290" t="s">
        <v>35</v>
      </c>
      <c r="D2101" s="1433">
        <v>24</v>
      </c>
      <c r="E2101" s="1433">
        <v>31</v>
      </c>
      <c r="F2101" s="1433">
        <v>43</v>
      </c>
      <c r="G2101" s="1433">
        <v>20</v>
      </c>
      <c r="H2101" s="1433">
        <v>16</v>
      </c>
      <c r="I2101" s="1433">
        <v>21</v>
      </c>
      <c r="J2101" s="1433">
        <v>22</v>
      </c>
      <c r="K2101" s="1433">
        <v>17</v>
      </c>
      <c r="L2101" s="1433">
        <v>20</v>
      </c>
      <c r="M2101" s="1433">
        <v>18</v>
      </c>
      <c r="N2101" s="1433">
        <v>19</v>
      </c>
      <c r="O2101" s="1433">
        <v>20</v>
      </c>
      <c r="P2101" s="1433">
        <v>17</v>
      </c>
      <c r="Q2101" s="1433">
        <v>25</v>
      </c>
      <c r="R2101" s="1433">
        <v>19</v>
      </c>
      <c r="S2101" s="1433">
        <v>16</v>
      </c>
      <c r="T2101" s="1433">
        <v>3</v>
      </c>
      <c r="U2101" s="1433">
        <v>2</v>
      </c>
      <c r="V2101" s="1438">
        <v>0</v>
      </c>
    </row>
    <row r="2102" spans="1:22" ht="15" x14ac:dyDescent="0.25">
      <c r="A2102" s="1298" t="s">
        <v>709</v>
      </c>
      <c r="B2102" s="1290" t="s">
        <v>997</v>
      </c>
      <c r="C2102" s="1290" t="s">
        <v>36</v>
      </c>
      <c r="D2102" s="1433">
        <v>0</v>
      </c>
      <c r="E2102" s="1433">
        <v>0</v>
      </c>
      <c r="F2102" s="1433">
        <v>1</v>
      </c>
      <c r="G2102" s="1433">
        <v>1</v>
      </c>
      <c r="H2102" s="1433">
        <v>1</v>
      </c>
      <c r="I2102" s="1433">
        <v>1</v>
      </c>
      <c r="J2102" s="1433">
        <v>1</v>
      </c>
      <c r="K2102" s="1433">
        <v>1</v>
      </c>
      <c r="L2102" s="1433">
        <v>1</v>
      </c>
      <c r="M2102" s="1433">
        <v>1</v>
      </c>
      <c r="N2102" s="1433">
        <v>1</v>
      </c>
      <c r="O2102" s="1433">
        <v>0</v>
      </c>
      <c r="P2102" s="1433">
        <v>0</v>
      </c>
      <c r="Q2102" s="1433">
        <v>0</v>
      </c>
      <c r="R2102" s="1433">
        <v>0</v>
      </c>
      <c r="S2102" s="1433">
        <v>0</v>
      </c>
      <c r="T2102" s="1433">
        <v>0</v>
      </c>
      <c r="U2102" s="1433">
        <v>0</v>
      </c>
      <c r="V2102" s="1438">
        <v>0</v>
      </c>
    </row>
    <row r="2103" spans="1:22" ht="15" x14ac:dyDescent="0.25">
      <c r="A2103" s="1298" t="s">
        <v>709</v>
      </c>
      <c r="B2103" s="1290" t="s">
        <v>997</v>
      </c>
      <c r="C2103" s="1290" t="s">
        <v>37</v>
      </c>
      <c r="D2103" s="1433">
        <v>8</v>
      </c>
      <c r="E2103" s="1433">
        <v>11</v>
      </c>
      <c r="F2103" s="1433">
        <v>8</v>
      </c>
      <c r="G2103" s="1433">
        <v>7</v>
      </c>
      <c r="H2103" s="1433">
        <v>7</v>
      </c>
      <c r="I2103" s="1433">
        <v>4</v>
      </c>
      <c r="J2103" s="1433">
        <v>2</v>
      </c>
      <c r="K2103" s="1433">
        <v>2</v>
      </c>
      <c r="L2103" s="1433">
        <v>5</v>
      </c>
      <c r="M2103" s="1433">
        <v>5</v>
      </c>
      <c r="N2103" s="1433">
        <v>5</v>
      </c>
      <c r="O2103" s="1433">
        <v>5</v>
      </c>
      <c r="P2103" s="1433">
        <v>6</v>
      </c>
      <c r="Q2103" s="1433">
        <v>1</v>
      </c>
      <c r="R2103" s="1433">
        <v>3</v>
      </c>
      <c r="S2103" s="1433">
        <v>3</v>
      </c>
      <c r="T2103" s="1433">
        <v>3</v>
      </c>
      <c r="U2103" s="1433">
        <v>3</v>
      </c>
      <c r="V2103" s="1438">
        <v>0</v>
      </c>
    </row>
    <row r="2104" spans="1:22" ht="15" x14ac:dyDescent="0.25">
      <c r="A2104" s="1298" t="s">
        <v>709</v>
      </c>
      <c r="B2104" s="1290" t="s">
        <v>997</v>
      </c>
      <c r="C2104" s="1290" t="s">
        <v>38</v>
      </c>
      <c r="D2104" s="1433">
        <v>3</v>
      </c>
      <c r="E2104" s="1433">
        <v>3</v>
      </c>
      <c r="F2104" s="1433">
        <v>2</v>
      </c>
      <c r="G2104" s="1433">
        <v>2</v>
      </c>
      <c r="H2104" s="1433">
        <v>2</v>
      </c>
      <c r="I2104" s="1433">
        <v>2</v>
      </c>
      <c r="J2104" s="1433">
        <v>2</v>
      </c>
      <c r="K2104" s="1433">
        <v>2</v>
      </c>
      <c r="L2104" s="1433">
        <v>2</v>
      </c>
      <c r="M2104" s="1433">
        <v>2</v>
      </c>
      <c r="N2104" s="1433">
        <v>2</v>
      </c>
      <c r="O2104" s="1433">
        <v>2</v>
      </c>
      <c r="P2104" s="1433">
        <v>1</v>
      </c>
      <c r="Q2104" s="1433">
        <v>1</v>
      </c>
      <c r="R2104" s="1433">
        <v>1</v>
      </c>
      <c r="S2104" s="1433">
        <v>1</v>
      </c>
      <c r="T2104" s="1433">
        <v>0</v>
      </c>
      <c r="U2104" s="1433">
        <v>0</v>
      </c>
      <c r="V2104" s="1438">
        <v>0</v>
      </c>
    </row>
    <row r="2105" spans="1:22" ht="15" x14ac:dyDescent="0.25">
      <c r="A2105" s="1298" t="s">
        <v>709</v>
      </c>
      <c r="B2105" s="1290" t="s">
        <v>997</v>
      </c>
      <c r="C2105" s="1290" t="s">
        <v>39</v>
      </c>
      <c r="D2105" s="1433">
        <v>0</v>
      </c>
      <c r="E2105" s="1433">
        <v>0</v>
      </c>
      <c r="F2105" s="1433">
        <v>0</v>
      </c>
      <c r="G2105" s="1433">
        <v>0</v>
      </c>
      <c r="H2105" s="1433">
        <v>0</v>
      </c>
      <c r="I2105" s="1433">
        <v>0</v>
      </c>
      <c r="J2105" s="1433">
        <v>1</v>
      </c>
      <c r="K2105" s="1433">
        <v>1</v>
      </c>
      <c r="L2105" s="1433">
        <v>0</v>
      </c>
      <c r="M2105" s="1433">
        <v>0</v>
      </c>
      <c r="N2105" s="1433">
        <v>0</v>
      </c>
      <c r="O2105" s="1433">
        <v>0</v>
      </c>
      <c r="P2105" s="1433">
        <v>1</v>
      </c>
      <c r="Q2105" s="1433">
        <v>0</v>
      </c>
      <c r="R2105" s="1433">
        <v>0</v>
      </c>
      <c r="S2105" s="1433">
        <v>0</v>
      </c>
      <c r="T2105" s="1433">
        <v>0</v>
      </c>
      <c r="U2105" s="1433">
        <v>0</v>
      </c>
      <c r="V2105" s="1438">
        <v>0</v>
      </c>
    </row>
    <row r="2106" spans="1:22" ht="15" x14ac:dyDescent="0.25">
      <c r="A2106" s="1298" t="s">
        <v>709</v>
      </c>
      <c r="B2106" s="1290" t="s">
        <v>997</v>
      </c>
      <c r="C2106" s="1290" t="s">
        <v>40</v>
      </c>
      <c r="D2106" s="1433">
        <v>1</v>
      </c>
      <c r="E2106" s="1433">
        <v>1</v>
      </c>
      <c r="F2106" s="1433">
        <v>1</v>
      </c>
      <c r="G2106" s="1433">
        <v>1</v>
      </c>
      <c r="H2106" s="1433">
        <v>1</v>
      </c>
      <c r="I2106" s="1433">
        <v>1</v>
      </c>
      <c r="J2106" s="1433">
        <v>1</v>
      </c>
      <c r="K2106" s="1433">
        <v>1</v>
      </c>
      <c r="L2106" s="1433">
        <v>1</v>
      </c>
      <c r="M2106" s="1433">
        <v>1</v>
      </c>
      <c r="N2106" s="1433">
        <v>1</v>
      </c>
      <c r="O2106" s="1433">
        <v>1</v>
      </c>
      <c r="P2106" s="1433">
        <v>0</v>
      </c>
      <c r="Q2106" s="1433">
        <v>0</v>
      </c>
      <c r="R2106" s="1433">
        <v>0</v>
      </c>
      <c r="S2106" s="1433">
        <v>0</v>
      </c>
      <c r="T2106" s="1433">
        <v>0</v>
      </c>
      <c r="U2106" s="1433">
        <v>0</v>
      </c>
      <c r="V2106" s="1438">
        <v>0</v>
      </c>
    </row>
    <row r="2107" spans="1:22" ht="15" x14ac:dyDescent="0.25">
      <c r="A2107" s="1298" t="s">
        <v>709</v>
      </c>
      <c r="B2107" s="1290" t="s">
        <v>997</v>
      </c>
      <c r="C2107" s="1290" t="s">
        <v>59</v>
      </c>
      <c r="D2107" s="1433">
        <v>36</v>
      </c>
      <c r="E2107" s="1433">
        <v>46</v>
      </c>
      <c r="F2107" s="1433">
        <v>55</v>
      </c>
      <c r="G2107" s="1433">
        <v>33</v>
      </c>
      <c r="H2107" s="1433">
        <v>33</v>
      </c>
      <c r="I2107" s="1433">
        <v>42</v>
      </c>
      <c r="J2107" s="1433">
        <v>46</v>
      </c>
      <c r="K2107" s="1433">
        <v>46</v>
      </c>
      <c r="L2107" s="1433">
        <v>51</v>
      </c>
      <c r="M2107" s="1433">
        <v>57</v>
      </c>
      <c r="N2107" s="1433">
        <v>63</v>
      </c>
      <c r="O2107" s="1433">
        <v>64</v>
      </c>
      <c r="P2107" s="1433">
        <v>64</v>
      </c>
      <c r="Q2107" s="1433">
        <v>71</v>
      </c>
      <c r="R2107" s="1433">
        <v>75</v>
      </c>
      <c r="S2107" s="1433">
        <v>73</v>
      </c>
      <c r="T2107" s="1433">
        <v>61</v>
      </c>
      <c r="U2107" s="1433">
        <v>54</v>
      </c>
      <c r="V2107" s="1438">
        <v>0</v>
      </c>
    </row>
    <row r="2108" spans="1:22" ht="15" x14ac:dyDescent="0.25">
      <c r="A2108" s="1298" t="s">
        <v>709</v>
      </c>
      <c r="B2108" s="1290" t="s">
        <v>997</v>
      </c>
      <c r="C2108" s="1290" t="s">
        <v>754</v>
      </c>
      <c r="D2108" s="1433">
        <v>36</v>
      </c>
      <c r="E2108" s="1433">
        <v>46</v>
      </c>
      <c r="F2108" s="1433">
        <v>55</v>
      </c>
      <c r="G2108" s="1433">
        <v>31</v>
      </c>
      <c r="H2108" s="1433">
        <v>27</v>
      </c>
      <c r="I2108" s="1433">
        <v>29</v>
      </c>
      <c r="J2108" s="1433">
        <v>29</v>
      </c>
      <c r="K2108" s="1433">
        <v>24</v>
      </c>
      <c r="L2108" s="1433">
        <v>29</v>
      </c>
      <c r="M2108" s="1433">
        <v>27</v>
      </c>
      <c r="N2108" s="1433">
        <v>28</v>
      </c>
      <c r="O2108" s="1433">
        <v>28</v>
      </c>
      <c r="P2108" s="1433">
        <v>25</v>
      </c>
      <c r="Q2108" s="1433">
        <v>27</v>
      </c>
      <c r="R2108" s="1433">
        <v>23</v>
      </c>
      <c r="S2108" s="1433">
        <v>20</v>
      </c>
      <c r="T2108" s="1433">
        <v>6</v>
      </c>
      <c r="U2108" s="1433">
        <v>5</v>
      </c>
      <c r="V2108" s="1438">
        <v>0</v>
      </c>
    </row>
    <row r="2109" spans="1:22" ht="15" x14ac:dyDescent="0.25">
      <c r="A2109" s="153" t="s">
        <v>709</v>
      </c>
      <c r="B2109" s="1290" t="s">
        <v>998</v>
      </c>
      <c r="C2109" s="1290" t="s">
        <v>49</v>
      </c>
      <c r="D2109" s="1433">
        <v>0</v>
      </c>
      <c r="E2109" s="1433">
        <v>20</v>
      </c>
      <c r="F2109" s="1433">
        <v>27</v>
      </c>
      <c r="G2109" s="1433">
        <v>72</v>
      </c>
      <c r="H2109" s="1433">
        <v>78</v>
      </c>
      <c r="I2109" s="1433">
        <v>104</v>
      </c>
      <c r="J2109" s="1433">
        <v>126</v>
      </c>
      <c r="K2109" s="1433">
        <v>161</v>
      </c>
      <c r="L2109" s="1433">
        <v>167</v>
      </c>
      <c r="M2109" s="1433">
        <v>173</v>
      </c>
      <c r="N2109" s="1433">
        <v>181</v>
      </c>
      <c r="O2109" s="1433">
        <v>196</v>
      </c>
      <c r="P2109" s="1433">
        <v>200</v>
      </c>
      <c r="Q2109" s="1433">
        <v>216</v>
      </c>
      <c r="R2109" s="1433">
        <v>229</v>
      </c>
      <c r="S2109" s="1433">
        <v>218</v>
      </c>
      <c r="T2109" s="1433">
        <v>214</v>
      </c>
      <c r="U2109" s="1433">
        <v>215</v>
      </c>
      <c r="V2109" s="1438">
        <v>195</v>
      </c>
    </row>
    <row r="2110" spans="1:22" ht="15" x14ac:dyDescent="0.25">
      <c r="A2110" s="153" t="s">
        <v>709</v>
      </c>
      <c r="B2110" s="1290" t="s">
        <v>998</v>
      </c>
      <c r="C2110" s="1290" t="s">
        <v>35</v>
      </c>
      <c r="D2110" s="1433">
        <v>136</v>
      </c>
      <c r="E2110" s="1433">
        <v>118</v>
      </c>
      <c r="F2110" s="1433">
        <v>116</v>
      </c>
      <c r="G2110" s="1433">
        <v>122</v>
      </c>
      <c r="H2110" s="1433">
        <v>127</v>
      </c>
      <c r="I2110" s="1433">
        <v>103</v>
      </c>
      <c r="J2110" s="1433">
        <v>106</v>
      </c>
      <c r="K2110" s="1433">
        <v>89</v>
      </c>
      <c r="L2110" s="1433">
        <v>95</v>
      </c>
      <c r="M2110" s="1433">
        <v>110</v>
      </c>
      <c r="N2110" s="1433">
        <v>98</v>
      </c>
      <c r="O2110" s="1433">
        <v>99</v>
      </c>
      <c r="P2110" s="1433">
        <v>88</v>
      </c>
      <c r="Q2110" s="1433">
        <v>69</v>
      </c>
      <c r="R2110" s="1433">
        <v>61</v>
      </c>
      <c r="S2110" s="1433">
        <v>40</v>
      </c>
      <c r="T2110" s="1433">
        <v>56</v>
      </c>
      <c r="U2110" s="1433">
        <v>64</v>
      </c>
      <c r="V2110" s="1438">
        <v>84</v>
      </c>
    </row>
    <row r="2111" spans="1:22" ht="15" x14ac:dyDescent="0.25">
      <c r="A2111" s="153" t="s">
        <v>709</v>
      </c>
      <c r="B2111" s="1290" t="s">
        <v>998</v>
      </c>
      <c r="C2111" s="1290" t="s">
        <v>36</v>
      </c>
      <c r="D2111" s="1433">
        <v>9</v>
      </c>
      <c r="E2111" s="1433">
        <v>7</v>
      </c>
      <c r="F2111" s="1433">
        <v>7</v>
      </c>
      <c r="G2111" s="1433">
        <v>12</v>
      </c>
      <c r="H2111" s="1433">
        <v>12</v>
      </c>
      <c r="I2111" s="1433">
        <v>19</v>
      </c>
      <c r="J2111" s="1433">
        <v>19</v>
      </c>
      <c r="K2111" s="1433">
        <v>15</v>
      </c>
      <c r="L2111" s="1433">
        <v>15</v>
      </c>
      <c r="M2111" s="1433">
        <v>11</v>
      </c>
      <c r="N2111" s="1433">
        <v>6</v>
      </c>
      <c r="O2111" s="1433">
        <v>4</v>
      </c>
      <c r="P2111" s="1433">
        <v>4</v>
      </c>
      <c r="Q2111" s="1433">
        <v>4</v>
      </c>
      <c r="R2111" s="1433">
        <v>2</v>
      </c>
      <c r="S2111" s="1433">
        <v>2</v>
      </c>
      <c r="T2111" s="1433">
        <v>3</v>
      </c>
      <c r="U2111" s="1433">
        <v>4</v>
      </c>
      <c r="V2111" s="1438">
        <v>6</v>
      </c>
    </row>
    <row r="2112" spans="1:22" ht="15" x14ac:dyDescent="0.25">
      <c r="A2112" s="153" t="s">
        <v>709</v>
      </c>
      <c r="B2112" s="1290" t="s">
        <v>998</v>
      </c>
      <c r="C2112" s="1290" t="s">
        <v>37</v>
      </c>
      <c r="D2112" s="1433">
        <v>22</v>
      </c>
      <c r="E2112" s="1433">
        <v>23</v>
      </c>
      <c r="F2112" s="1433">
        <v>22</v>
      </c>
      <c r="G2112" s="1433">
        <v>28</v>
      </c>
      <c r="H2112" s="1433">
        <v>29</v>
      </c>
      <c r="I2112" s="1433">
        <v>30</v>
      </c>
      <c r="J2112" s="1433">
        <v>24</v>
      </c>
      <c r="K2112" s="1433">
        <v>26</v>
      </c>
      <c r="L2112" s="1433">
        <v>22</v>
      </c>
      <c r="M2112" s="1433">
        <v>13</v>
      </c>
      <c r="N2112" s="1433">
        <v>13</v>
      </c>
      <c r="O2112" s="1433">
        <v>13</v>
      </c>
      <c r="P2112" s="1433">
        <v>10</v>
      </c>
      <c r="Q2112" s="1433">
        <v>10</v>
      </c>
      <c r="R2112" s="1433">
        <v>9</v>
      </c>
      <c r="S2112" s="1433">
        <v>10</v>
      </c>
      <c r="T2112" s="1433">
        <v>11</v>
      </c>
      <c r="U2112" s="1433">
        <v>12</v>
      </c>
      <c r="V2112" s="1438">
        <v>11</v>
      </c>
    </row>
    <row r="2113" spans="1:22" ht="15" x14ac:dyDescent="0.25">
      <c r="A2113" s="153" t="s">
        <v>709</v>
      </c>
      <c r="B2113" s="1290" t="s">
        <v>998</v>
      </c>
      <c r="C2113" s="1290" t="s">
        <v>38</v>
      </c>
      <c r="D2113" s="1433">
        <v>9</v>
      </c>
      <c r="E2113" s="1433">
        <v>8</v>
      </c>
      <c r="F2113" s="1433">
        <v>8</v>
      </c>
      <c r="G2113" s="1433">
        <v>11</v>
      </c>
      <c r="H2113" s="1433">
        <v>11</v>
      </c>
      <c r="I2113" s="1433">
        <v>9</v>
      </c>
      <c r="J2113" s="1433">
        <v>9</v>
      </c>
      <c r="K2113" s="1433">
        <v>9</v>
      </c>
      <c r="L2113" s="1433">
        <v>7</v>
      </c>
      <c r="M2113" s="1433">
        <v>7</v>
      </c>
      <c r="N2113" s="1433">
        <v>8</v>
      </c>
      <c r="O2113" s="1433">
        <v>9</v>
      </c>
      <c r="P2113" s="1433">
        <v>10</v>
      </c>
      <c r="Q2113" s="1433">
        <v>10</v>
      </c>
      <c r="R2113" s="1433">
        <v>10</v>
      </c>
      <c r="S2113" s="1433">
        <v>10</v>
      </c>
      <c r="T2113" s="1433">
        <v>11</v>
      </c>
      <c r="U2113" s="1433">
        <v>11</v>
      </c>
      <c r="V2113" s="1438">
        <v>8</v>
      </c>
    </row>
    <row r="2114" spans="1:22" ht="15" x14ac:dyDescent="0.25">
      <c r="A2114" s="153" t="s">
        <v>709</v>
      </c>
      <c r="B2114" s="1290" t="s">
        <v>998</v>
      </c>
      <c r="C2114" s="1290" t="s">
        <v>39</v>
      </c>
      <c r="D2114" s="1433">
        <v>3</v>
      </c>
      <c r="E2114" s="1433">
        <v>3</v>
      </c>
      <c r="F2114" s="1433">
        <v>3</v>
      </c>
      <c r="G2114" s="1433">
        <v>3</v>
      </c>
      <c r="H2114" s="1433">
        <v>3</v>
      </c>
      <c r="I2114" s="1433">
        <v>3</v>
      </c>
      <c r="J2114" s="1433">
        <v>3</v>
      </c>
      <c r="K2114" s="1433">
        <v>3</v>
      </c>
      <c r="L2114" s="1433">
        <v>3</v>
      </c>
      <c r="M2114" s="1433">
        <v>3</v>
      </c>
      <c r="N2114" s="1433">
        <v>3</v>
      </c>
      <c r="O2114" s="1433">
        <v>3</v>
      </c>
      <c r="P2114" s="1433">
        <v>2</v>
      </c>
      <c r="Q2114" s="1433">
        <v>2</v>
      </c>
      <c r="R2114" s="1433">
        <v>2</v>
      </c>
      <c r="S2114" s="1433">
        <v>2</v>
      </c>
      <c r="T2114" s="1433">
        <v>2</v>
      </c>
      <c r="U2114" s="1433">
        <v>3</v>
      </c>
      <c r="V2114" s="1438">
        <v>2</v>
      </c>
    </row>
    <row r="2115" spans="1:22" ht="15" x14ac:dyDescent="0.25">
      <c r="A2115" s="153" t="s">
        <v>709</v>
      </c>
      <c r="B2115" s="1290" t="s">
        <v>998</v>
      </c>
      <c r="C2115" s="1290" t="s">
        <v>40</v>
      </c>
      <c r="D2115" s="1433">
        <v>1</v>
      </c>
      <c r="E2115" s="1433">
        <v>1</v>
      </c>
      <c r="F2115" s="1433">
        <v>1</v>
      </c>
      <c r="G2115" s="1433">
        <v>1</v>
      </c>
      <c r="H2115" s="1433">
        <v>1</v>
      </c>
      <c r="I2115" s="1433">
        <v>1</v>
      </c>
      <c r="J2115" s="1433">
        <v>1</v>
      </c>
      <c r="K2115" s="1433">
        <v>1</v>
      </c>
      <c r="L2115" s="1433">
        <v>1</v>
      </c>
      <c r="M2115" s="1433">
        <v>1</v>
      </c>
      <c r="N2115" s="1433">
        <v>1</v>
      </c>
      <c r="O2115" s="1433">
        <v>1</v>
      </c>
      <c r="P2115" s="1433">
        <v>1</v>
      </c>
      <c r="Q2115" s="1433">
        <v>1</v>
      </c>
      <c r="R2115" s="1433">
        <v>1</v>
      </c>
      <c r="S2115" s="1433">
        <v>1</v>
      </c>
      <c r="T2115" s="1433">
        <v>1</v>
      </c>
      <c r="U2115" s="1433">
        <v>1</v>
      </c>
      <c r="V2115" s="1438">
        <v>1</v>
      </c>
    </row>
    <row r="2116" spans="1:22" ht="15" x14ac:dyDescent="0.25">
      <c r="A2116" s="153" t="s">
        <v>709</v>
      </c>
      <c r="B2116" s="1290" t="s">
        <v>998</v>
      </c>
      <c r="C2116" s="1290" t="s">
        <v>59</v>
      </c>
      <c r="D2116" s="1433">
        <v>180</v>
      </c>
      <c r="E2116" s="1433">
        <v>180</v>
      </c>
      <c r="F2116" s="1433">
        <v>184</v>
      </c>
      <c r="G2116" s="1433">
        <v>249</v>
      </c>
      <c r="H2116" s="1433">
        <v>261</v>
      </c>
      <c r="I2116" s="1433">
        <v>269</v>
      </c>
      <c r="J2116" s="1433">
        <v>288</v>
      </c>
      <c r="K2116" s="1433">
        <v>304</v>
      </c>
      <c r="L2116" s="1433">
        <v>310</v>
      </c>
      <c r="M2116" s="1433">
        <v>318</v>
      </c>
      <c r="N2116" s="1433">
        <v>310</v>
      </c>
      <c r="O2116" s="1433">
        <v>325</v>
      </c>
      <c r="P2116" s="1433">
        <v>315</v>
      </c>
      <c r="Q2116" s="1433">
        <v>312</v>
      </c>
      <c r="R2116" s="1433">
        <v>314</v>
      </c>
      <c r="S2116" s="1433">
        <v>283</v>
      </c>
      <c r="T2116" s="1433">
        <v>298</v>
      </c>
      <c r="U2116" s="1433">
        <v>310</v>
      </c>
      <c r="V2116" s="1438">
        <v>307</v>
      </c>
    </row>
    <row r="2117" spans="1:22" ht="15" x14ac:dyDescent="0.25">
      <c r="A2117" s="153" t="s">
        <v>709</v>
      </c>
      <c r="B2117" s="1290" t="s">
        <v>998</v>
      </c>
      <c r="C2117" s="1290" t="s">
        <v>754</v>
      </c>
      <c r="D2117" s="1433">
        <v>180</v>
      </c>
      <c r="E2117" s="1433">
        <v>160</v>
      </c>
      <c r="F2117" s="1433">
        <v>157</v>
      </c>
      <c r="G2117" s="1433">
        <v>177</v>
      </c>
      <c r="H2117" s="1433">
        <v>183</v>
      </c>
      <c r="I2117" s="1433">
        <v>165</v>
      </c>
      <c r="J2117" s="1433">
        <v>162</v>
      </c>
      <c r="K2117" s="1433">
        <v>143</v>
      </c>
      <c r="L2117" s="1433">
        <v>143</v>
      </c>
      <c r="M2117" s="1433">
        <v>145</v>
      </c>
      <c r="N2117" s="1433">
        <v>129</v>
      </c>
      <c r="O2117" s="1433">
        <v>129</v>
      </c>
      <c r="P2117" s="1433">
        <v>115</v>
      </c>
      <c r="Q2117" s="1433">
        <v>96</v>
      </c>
      <c r="R2117" s="1433">
        <v>85</v>
      </c>
      <c r="S2117" s="1433">
        <v>65</v>
      </c>
      <c r="T2117" s="1433">
        <v>84</v>
      </c>
      <c r="U2117" s="1433">
        <v>95</v>
      </c>
      <c r="V2117" s="1438">
        <v>112</v>
      </c>
    </row>
    <row r="2118" spans="1:22" ht="15" x14ac:dyDescent="0.25">
      <c r="A2118" s="153" t="s">
        <v>709</v>
      </c>
      <c r="B2118" s="1290" t="s">
        <v>999</v>
      </c>
      <c r="C2118" s="1290" t="s">
        <v>49</v>
      </c>
      <c r="D2118" s="1433">
        <v>0</v>
      </c>
      <c r="E2118" s="1433">
        <v>61</v>
      </c>
      <c r="F2118" s="1433">
        <v>62</v>
      </c>
      <c r="G2118" s="1433">
        <v>0</v>
      </c>
      <c r="H2118" s="1433">
        <v>0</v>
      </c>
      <c r="I2118" s="1433">
        <v>0</v>
      </c>
      <c r="J2118" s="1433">
        <v>0</v>
      </c>
      <c r="K2118" s="1433">
        <v>0</v>
      </c>
      <c r="L2118" s="1433">
        <v>0</v>
      </c>
      <c r="M2118" s="1433">
        <v>0</v>
      </c>
      <c r="N2118" s="1433">
        <v>0</v>
      </c>
      <c r="O2118" s="1433">
        <v>0</v>
      </c>
      <c r="P2118" s="1433">
        <v>0</v>
      </c>
      <c r="Q2118" s="1433">
        <v>0</v>
      </c>
      <c r="R2118" s="1433">
        <v>0</v>
      </c>
      <c r="S2118" s="1433">
        <v>0</v>
      </c>
      <c r="T2118" s="1433">
        <v>0</v>
      </c>
      <c r="U2118" s="1433">
        <v>0</v>
      </c>
      <c r="V2118" s="1438">
        <v>0</v>
      </c>
    </row>
    <row r="2119" spans="1:22" ht="15" x14ac:dyDescent="0.25">
      <c r="A2119" s="153" t="s">
        <v>709</v>
      </c>
      <c r="B2119" s="1290" t="s">
        <v>999</v>
      </c>
      <c r="C2119" s="1290" t="s">
        <v>35</v>
      </c>
      <c r="D2119" s="1433">
        <v>130</v>
      </c>
      <c r="E2119" s="1433">
        <v>64</v>
      </c>
      <c r="F2119" s="1433">
        <v>67</v>
      </c>
      <c r="G2119" s="1433">
        <v>0</v>
      </c>
      <c r="H2119" s="1433">
        <v>0</v>
      </c>
      <c r="I2119" s="1433">
        <v>0</v>
      </c>
      <c r="J2119" s="1433">
        <v>0</v>
      </c>
      <c r="K2119" s="1433">
        <v>0</v>
      </c>
      <c r="L2119" s="1433">
        <v>0</v>
      </c>
      <c r="M2119" s="1433">
        <v>0</v>
      </c>
      <c r="N2119" s="1433">
        <v>0</v>
      </c>
      <c r="O2119" s="1433">
        <v>0</v>
      </c>
      <c r="P2119" s="1433">
        <v>0</v>
      </c>
      <c r="Q2119" s="1433">
        <v>0</v>
      </c>
      <c r="R2119" s="1433">
        <v>0</v>
      </c>
      <c r="S2119" s="1433">
        <v>0</v>
      </c>
      <c r="T2119" s="1433">
        <v>0</v>
      </c>
      <c r="U2119" s="1433">
        <v>0</v>
      </c>
      <c r="V2119" s="1438">
        <v>0</v>
      </c>
    </row>
    <row r="2120" spans="1:22" ht="15" x14ac:dyDescent="0.25">
      <c r="A2120" s="153" t="s">
        <v>709</v>
      </c>
      <c r="B2120" s="1290" t="s">
        <v>999</v>
      </c>
      <c r="C2120" s="1290" t="s">
        <v>36</v>
      </c>
      <c r="D2120" s="1433">
        <v>15</v>
      </c>
      <c r="E2120" s="1433">
        <v>10</v>
      </c>
      <c r="F2120" s="1433">
        <v>11</v>
      </c>
      <c r="G2120" s="1433">
        <v>0</v>
      </c>
      <c r="H2120" s="1433">
        <v>0</v>
      </c>
      <c r="I2120" s="1433">
        <v>0</v>
      </c>
      <c r="J2120" s="1433">
        <v>0</v>
      </c>
      <c r="K2120" s="1433">
        <v>0</v>
      </c>
      <c r="L2120" s="1433">
        <v>0</v>
      </c>
      <c r="M2120" s="1433">
        <v>0</v>
      </c>
      <c r="N2120" s="1433">
        <v>0</v>
      </c>
      <c r="O2120" s="1433">
        <v>0</v>
      </c>
      <c r="P2120" s="1433">
        <v>0</v>
      </c>
      <c r="Q2120" s="1433">
        <v>0</v>
      </c>
      <c r="R2120" s="1433">
        <v>0</v>
      </c>
      <c r="S2120" s="1433">
        <v>0</v>
      </c>
      <c r="T2120" s="1433">
        <v>0</v>
      </c>
      <c r="U2120" s="1433">
        <v>0</v>
      </c>
      <c r="V2120" s="1438">
        <v>0</v>
      </c>
    </row>
    <row r="2121" spans="1:22" ht="15" x14ac:dyDescent="0.25">
      <c r="A2121" s="153" t="s">
        <v>709</v>
      </c>
      <c r="B2121" s="1290" t="s">
        <v>999</v>
      </c>
      <c r="C2121" s="1290" t="s">
        <v>37</v>
      </c>
      <c r="D2121" s="1433">
        <v>21</v>
      </c>
      <c r="E2121" s="1433">
        <v>21</v>
      </c>
      <c r="F2121" s="1433">
        <v>21</v>
      </c>
      <c r="G2121" s="1433">
        <v>0</v>
      </c>
      <c r="H2121" s="1433">
        <v>0</v>
      </c>
      <c r="I2121" s="1433">
        <v>0</v>
      </c>
      <c r="J2121" s="1433">
        <v>0</v>
      </c>
      <c r="K2121" s="1433">
        <v>0</v>
      </c>
      <c r="L2121" s="1433">
        <v>0</v>
      </c>
      <c r="M2121" s="1433">
        <v>0</v>
      </c>
      <c r="N2121" s="1433">
        <v>0</v>
      </c>
      <c r="O2121" s="1433">
        <v>0</v>
      </c>
      <c r="P2121" s="1433">
        <v>0</v>
      </c>
      <c r="Q2121" s="1433">
        <v>0</v>
      </c>
      <c r="R2121" s="1433">
        <v>0</v>
      </c>
      <c r="S2121" s="1433">
        <v>0</v>
      </c>
      <c r="T2121" s="1433">
        <v>0</v>
      </c>
      <c r="U2121" s="1433">
        <v>0</v>
      </c>
      <c r="V2121" s="1438">
        <v>0</v>
      </c>
    </row>
    <row r="2122" spans="1:22" ht="15" x14ac:dyDescent="0.25">
      <c r="A2122" s="153" t="s">
        <v>709</v>
      </c>
      <c r="B2122" s="1290" t="s">
        <v>999</v>
      </c>
      <c r="C2122" s="1290" t="s">
        <v>38</v>
      </c>
      <c r="D2122" s="1433">
        <v>11</v>
      </c>
      <c r="E2122" s="1433">
        <v>10</v>
      </c>
      <c r="F2122" s="1433">
        <v>10</v>
      </c>
      <c r="G2122" s="1433">
        <v>0</v>
      </c>
      <c r="H2122" s="1433">
        <v>0</v>
      </c>
      <c r="I2122" s="1433">
        <v>0</v>
      </c>
      <c r="J2122" s="1433">
        <v>0</v>
      </c>
      <c r="K2122" s="1433">
        <v>0</v>
      </c>
      <c r="L2122" s="1433">
        <v>0</v>
      </c>
      <c r="M2122" s="1433">
        <v>0</v>
      </c>
      <c r="N2122" s="1433">
        <v>0</v>
      </c>
      <c r="O2122" s="1433">
        <v>0</v>
      </c>
      <c r="P2122" s="1433">
        <v>0</v>
      </c>
      <c r="Q2122" s="1433">
        <v>0</v>
      </c>
      <c r="R2122" s="1433">
        <v>0</v>
      </c>
      <c r="S2122" s="1433">
        <v>0</v>
      </c>
      <c r="T2122" s="1433">
        <v>0</v>
      </c>
      <c r="U2122" s="1433">
        <v>0</v>
      </c>
      <c r="V2122" s="1438">
        <v>0</v>
      </c>
    </row>
    <row r="2123" spans="1:22" ht="15" x14ac:dyDescent="0.25">
      <c r="A2123" s="153" t="s">
        <v>709</v>
      </c>
      <c r="B2123" s="1290" t="s">
        <v>999</v>
      </c>
      <c r="C2123" s="1290" t="s">
        <v>39</v>
      </c>
      <c r="D2123" s="1433">
        <v>0</v>
      </c>
      <c r="E2123" s="1433">
        <v>1</v>
      </c>
      <c r="F2123" s="1433">
        <v>1</v>
      </c>
      <c r="G2123" s="1433">
        <v>0</v>
      </c>
      <c r="H2123" s="1433">
        <v>0</v>
      </c>
      <c r="I2123" s="1433">
        <v>0</v>
      </c>
      <c r="J2123" s="1433">
        <v>0</v>
      </c>
      <c r="K2123" s="1433">
        <v>0</v>
      </c>
      <c r="L2123" s="1433">
        <v>0</v>
      </c>
      <c r="M2123" s="1433">
        <v>0</v>
      </c>
      <c r="N2123" s="1433">
        <v>0</v>
      </c>
      <c r="O2123" s="1433">
        <v>0</v>
      </c>
      <c r="P2123" s="1433">
        <v>0</v>
      </c>
      <c r="Q2123" s="1433">
        <v>0</v>
      </c>
      <c r="R2123" s="1433">
        <v>0</v>
      </c>
      <c r="S2123" s="1433">
        <v>0</v>
      </c>
      <c r="T2123" s="1433">
        <v>0</v>
      </c>
      <c r="U2123" s="1433">
        <v>0</v>
      </c>
      <c r="V2123" s="1438">
        <v>0</v>
      </c>
    </row>
    <row r="2124" spans="1:22" ht="15" x14ac:dyDescent="0.25">
      <c r="A2124" s="153" t="s">
        <v>709</v>
      </c>
      <c r="B2124" s="1290" t="s">
        <v>999</v>
      </c>
      <c r="C2124" s="1290" t="s">
        <v>40</v>
      </c>
      <c r="D2124" s="1433">
        <v>2</v>
      </c>
      <c r="E2124" s="1433">
        <v>2</v>
      </c>
      <c r="F2124" s="1433">
        <v>2</v>
      </c>
      <c r="G2124" s="1433">
        <v>0</v>
      </c>
      <c r="H2124" s="1433">
        <v>0</v>
      </c>
      <c r="I2124" s="1433">
        <v>0</v>
      </c>
      <c r="J2124" s="1433">
        <v>0</v>
      </c>
      <c r="K2124" s="1433">
        <v>0</v>
      </c>
      <c r="L2124" s="1433">
        <v>0</v>
      </c>
      <c r="M2124" s="1433">
        <v>0</v>
      </c>
      <c r="N2124" s="1433">
        <v>0</v>
      </c>
      <c r="O2124" s="1433">
        <v>0</v>
      </c>
      <c r="P2124" s="1433">
        <v>0</v>
      </c>
      <c r="Q2124" s="1433">
        <v>0</v>
      </c>
      <c r="R2124" s="1433">
        <v>0</v>
      </c>
      <c r="S2124" s="1433">
        <v>0</v>
      </c>
      <c r="T2124" s="1433">
        <v>0</v>
      </c>
      <c r="U2124" s="1433">
        <v>0</v>
      </c>
      <c r="V2124" s="1438">
        <v>0</v>
      </c>
    </row>
    <row r="2125" spans="1:22" ht="15" x14ac:dyDescent="0.25">
      <c r="A2125" s="153" t="s">
        <v>709</v>
      </c>
      <c r="B2125" s="1290" t="s">
        <v>999</v>
      </c>
      <c r="C2125" s="1290" t="s">
        <v>59</v>
      </c>
      <c r="D2125" s="1433">
        <v>179</v>
      </c>
      <c r="E2125" s="1433">
        <v>169</v>
      </c>
      <c r="F2125" s="1433">
        <v>174</v>
      </c>
      <c r="G2125" s="1433">
        <v>0</v>
      </c>
      <c r="H2125" s="1433">
        <v>0</v>
      </c>
      <c r="I2125" s="1433">
        <v>0</v>
      </c>
      <c r="J2125" s="1433">
        <v>0</v>
      </c>
      <c r="K2125" s="1433">
        <v>0</v>
      </c>
      <c r="L2125" s="1433">
        <v>0</v>
      </c>
      <c r="M2125" s="1433">
        <v>0</v>
      </c>
      <c r="N2125" s="1433">
        <v>0</v>
      </c>
      <c r="O2125" s="1433">
        <v>0</v>
      </c>
      <c r="P2125" s="1433">
        <v>0</v>
      </c>
      <c r="Q2125" s="1433">
        <v>0</v>
      </c>
      <c r="R2125" s="1433">
        <v>0</v>
      </c>
      <c r="S2125" s="1433">
        <v>0</v>
      </c>
      <c r="T2125" s="1433">
        <v>0</v>
      </c>
      <c r="U2125" s="1433">
        <v>0</v>
      </c>
      <c r="V2125" s="1438">
        <v>0</v>
      </c>
    </row>
    <row r="2126" spans="1:22" ht="15" x14ac:dyDescent="0.25">
      <c r="A2126" s="153" t="s">
        <v>709</v>
      </c>
      <c r="B2126" s="1290" t="s">
        <v>999</v>
      </c>
      <c r="C2126" s="1290" t="s">
        <v>754</v>
      </c>
      <c r="D2126" s="1433">
        <v>179</v>
      </c>
      <c r="E2126" s="1433">
        <v>108</v>
      </c>
      <c r="F2126" s="1433">
        <v>112</v>
      </c>
      <c r="G2126" s="1433">
        <v>0</v>
      </c>
      <c r="H2126" s="1433">
        <v>0</v>
      </c>
      <c r="I2126" s="1433">
        <v>0</v>
      </c>
      <c r="J2126" s="1433">
        <v>0</v>
      </c>
      <c r="K2126" s="1433">
        <v>0</v>
      </c>
      <c r="L2126" s="1433">
        <v>0</v>
      </c>
      <c r="M2126" s="1433">
        <v>0</v>
      </c>
      <c r="N2126" s="1433">
        <v>0</v>
      </c>
      <c r="O2126" s="1433">
        <v>0</v>
      </c>
      <c r="P2126" s="1433">
        <v>0</v>
      </c>
      <c r="Q2126" s="1433">
        <v>0</v>
      </c>
      <c r="R2126" s="1433">
        <v>0</v>
      </c>
      <c r="S2126" s="1433">
        <v>0</v>
      </c>
      <c r="T2126" s="1433">
        <v>0</v>
      </c>
      <c r="U2126" s="1433">
        <v>0</v>
      </c>
      <c r="V2126" s="1438">
        <v>0</v>
      </c>
    </row>
    <row r="2127" spans="1:22" ht="15" x14ac:dyDescent="0.25">
      <c r="A2127" s="153" t="s">
        <v>709</v>
      </c>
      <c r="B2127" s="1290" t="s">
        <v>1000</v>
      </c>
      <c r="C2127" s="1290" t="s">
        <v>49</v>
      </c>
      <c r="D2127" s="1433">
        <v>0</v>
      </c>
      <c r="E2127" s="1433">
        <v>17</v>
      </c>
      <c r="F2127" s="1433">
        <v>22</v>
      </c>
      <c r="G2127" s="1433">
        <v>38</v>
      </c>
      <c r="H2127" s="1433">
        <v>64</v>
      </c>
      <c r="I2127" s="1433">
        <v>67</v>
      </c>
      <c r="J2127" s="1433">
        <v>80</v>
      </c>
      <c r="K2127" s="1433">
        <v>86</v>
      </c>
      <c r="L2127" s="1433">
        <v>88</v>
      </c>
      <c r="M2127" s="1433">
        <v>0</v>
      </c>
      <c r="N2127" s="1433">
        <v>0</v>
      </c>
      <c r="O2127" s="1433">
        <v>0</v>
      </c>
      <c r="P2127" s="1433">
        <v>0</v>
      </c>
      <c r="Q2127" s="1433">
        <v>0</v>
      </c>
      <c r="R2127" s="1433">
        <v>0</v>
      </c>
      <c r="S2127" s="1433">
        <v>0</v>
      </c>
      <c r="T2127" s="1433">
        <v>0</v>
      </c>
      <c r="U2127" s="1433">
        <v>0</v>
      </c>
      <c r="V2127" s="1438">
        <v>0</v>
      </c>
    </row>
    <row r="2128" spans="1:22" ht="15" x14ac:dyDescent="0.25">
      <c r="A2128" s="153" t="s">
        <v>709</v>
      </c>
      <c r="B2128" s="1290" t="s">
        <v>1000</v>
      </c>
      <c r="C2128" s="1290" t="s">
        <v>35</v>
      </c>
      <c r="D2128" s="1433">
        <v>68</v>
      </c>
      <c r="E2128" s="1433">
        <v>59</v>
      </c>
      <c r="F2128" s="1433">
        <v>39</v>
      </c>
      <c r="G2128" s="1433">
        <v>21</v>
      </c>
      <c r="H2128" s="1433">
        <v>29</v>
      </c>
      <c r="I2128" s="1433">
        <v>27</v>
      </c>
      <c r="J2128" s="1433">
        <v>20</v>
      </c>
      <c r="K2128" s="1433">
        <v>13</v>
      </c>
      <c r="L2128" s="1433">
        <v>18</v>
      </c>
      <c r="M2128" s="1433">
        <v>0</v>
      </c>
      <c r="N2128" s="1433">
        <v>0</v>
      </c>
      <c r="O2128" s="1433">
        <v>0</v>
      </c>
      <c r="P2128" s="1433">
        <v>0</v>
      </c>
      <c r="Q2128" s="1433">
        <v>0</v>
      </c>
      <c r="R2128" s="1433">
        <v>0</v>
      </c>
      <c r="S2128" s="1433">
        <v>0</v>
      </c>
      <c r="T2128" s="1433">
        <v>0</v>
      </c>
      <c r="U2128" s="1433">
        <v>0</v>
      </c>
      <c r="V2128" s="1438">
        <v>0</v>
      </c>
    </row>
    <row r="2129" spans="1:22" ht="15" x14ac:dyDescent="0.25">
      <c r="A2129" s="153" t="s">
        <v>709</v>
      </c>
      <c r="B2129" s="1290" t="s">
        <v>1000</v>
      </c>
      <c r="C2129" s="1290" t="s">
        <v>36</v>
      </c>
      <c r="D2129" s="1433">
        <v>3</v>
      </c>
      <c r="E2129" s="1433">
        <v>2</v>
      </c>
      <c r="F2129" s="1433">
        <v>2</v>
      </c>
      <c r="G2129" s="1433">
        <v>2</v>
      </c>
      <c r="H2129" s="1433">
        <v>3</v>
      </c>
      <c r="I2129" s="1433">
        <v>3</v>
      </c>
      <c r="J2129" s="1433">
        <v>1</v>
      </c>
      <c r="K2129" s="1433">
        <v>1</v>
      </c>
      <c r="L2129" s="1433">
        <v>1</v>
      </c>
      <c r="M2129" s="1433">
        <v>0</v>
      </c>
      <c r="N2129" s="1433">
        <v>0</v>
      </c>
      <c r="O2129" s="1433">
        <v>0</v>
      </c>
      <c r="P2129" s="1433">
        <v>0</v>
      </c>
      <c r="Q2129" s="1433">
        <v>0</v>
      </c>
      <c r="R2129" s="1433">
        <v>0</v>
      </c>
      <c r="S2129" s="1433">
        <v>0</v>
      </c>
      <c r="T2129" s="1433">
        <v>0</v>
      </c>
      <c r="U2129" s="1433">
        <v>0</v>
      </c>
      <c r="V2129" s="1438">
        <v>0</v>
      </c>
    </row>
    <row r="2130" spans="1:22" ht="15" x14ac:dyDescent="0.25">
      <c r="A2130" s="153" t="s">
        <v>709</v>
      </c>
      <c r="B2130" s="1290" t="s">
        <v>1000</v>
      </c>
      <c r="C2130" s="1290" t="s">
        <v>37</v>
      </c>
      <c r="D2130" s="1433">
        <v>11</v>
      </c>
      <c r="E2130" s="1433">
        <v>12</v>
      </c>
      <c r="F2130" s="1433">
        <v>12</v>
      </c>
      <c r="G2130" s="1433">
        <v>9</v>
      </c>
      <c r="H2130" s="1433">
        <v>11</v>
      </c>
      <c r="I2130" s="1433">
        <v>9</v>
      </c>
      <c r="J2130" s="1433">
        <v>7</v>
      </c>
      <c r="K2130" s="1433">
        <v>7</v>
      </c>
      <c r="L2130" s="1433">
        <v>3</v>
      </c>
      <c r="M2130" s="1433">
        <v>0</v>
      </c>
      <c r="N2130" s="1433">
        <v>0</v>
      </c>
      <c r="O2130" s="1433">
        <v>0</v>
      </c>
      <c r="P2130" s="1433">
        <v>0</v>
      </c>
      <c r="Q2130" s="1433">
        <v>0</v>
      </c>
      <c r="R2130" s="1433">
        <v>0</v>
      </c>
      <c r="S2130" s="1433">
        <v>0</v>
      </c>
      <c r="T2130" s="1433">
        <v>0</v>
      </c>
      <c r="U2130" s="1433">
        <v>0</v>
      </c>
      <c r="V2130" s="1438">
        <v>0</v>
      </c>
    </row>
    <row r="2131" spans="1:22" ht="15" x14ac:dyDescent="0.25">
      <c r="A2131" s="153" t="s">
        <v>709</v>
      </c>
      <c r="B2131" s="1290" t="s">
        <v>1000</v>
      </c>
      <c r="C2131" s="1290" t="s">
        <v>38</v>
      </c>
      <c r="D2131" s="1433">
        <v>5</v>
      </c>
      <c r="E2131" s="1433">
        <v>5</v>
      </c>
      <c r="F2131" s="1433">
        <v>5</v>
      </c>
      <c r="G2131" s="1433">
        <v>5</v>
      </c>
      <c r="H2131" s="1433">
        <v>6</v>
      </c>
      <c r="I2131" s="1433">
        <v>6</v>
      </c>
      <c r="J2131" s="1433">
        <v>5</v>
      </c>
      <c r="K2131" s="1433">
        <v>5</v>
      </c>
      <c r="L2131" s="1433">
        <v>4</v>
      </c>
      <c r="M2131" s="1433">
        <v>0</v>
      </c>
      <c r="N2131" s="1433">
        <v>0</v>
      </c>
      <c r="O2131" s="1433">
        <v>0</v>
      </c>
      <c r="P2131" s="1433">
        <v>0</v>
      </c>
      <c r="Q2131" s="1433">
        <v>0</v>
      </c>
      <c r="R2131" s="1433">
        <v>0</v>
      </c>
      <c r="S2131" s="1433">
        <v>0</v>
      </c>
      <c r="T2131" s="1433">
        <v>0</v>
      </c>
      <c r="U2131" s="1433">
        <v>0</v>
      </c>
      <c r="V2131" s="1438">
        <v>0</v>
      </c>
    </row>
    <row r="2132" spans="1:22" ht="15" x14ac:dyDescent="0.25">
      <c r="A2132" s="153" t="s">
        <v>709</v>
      </c>
      <c r="B2132" s="1290" t="s">
        <v>1000</v>
      </c>
      <c r="C2132" s="1290" t="s">
        <v>39</v>
      </c>
      <c r="D2132" s="1433">
        <v>1</v>
      </c>
      <c r="E2132" s="1433">
        <v>1</v>
      </c>
      <c r="F2132" s="1433">
        <v>1</v>
      </c>
      <c r="G2132" s="1433">
        <v>1</v>
      </c>
      <c r="H2132" s="1433">
        <v>1</v>
      </c>
      <c r="I2132" s="1433">
        <v>1</v>
      </c>
      <c r="J2132" s="1433">
        <v>1</v>
      </c>
      <c r="K2132" s="1433">
        <v>1</v>
      </c>
      <c r="L2132" s="1433">
        <v>1</v>
      </c>
      <c r="M2132" s="1433">
        <v>0</v>
      </c>
      <c r="N2132" s="1433">
        <v>0</v>
      </c>
      <c r="O2132" s="1433">
        <v>0</v>
      </c>
      <c r="P2132" s="1433">
        <v>0</v>
      </c>
      <c r="Q2132" s="1433">
        <v>0</v>
      </c>
      <c r="R2132" s="1433">
        <v>0</v>
      </c>
      <c r="S2132" s="1433">
        <v>0</v>
      </c>
      <c r="T2132" s="1433">
        <v>0</v>
      </c>
      <c r="U2132" s="1433">
        <v>0</v>
      </c>
      <c r="V2132" s="1438">
        <v>0</v>
      </c>
    </row>
    <row r="2133" spans="1:22" ht="15" x14ac:dyDescent="0.25">
      <c r="A2133" s="153" t="s">
        <v>709</v>
      </c>
      <c r="B2133" s="1290" t="s">
        <v>1000</v>
      </c>
      <c r="C2133" s="1290" t="s">
        <v>59</v>
      </c>
      <c r="D2133" s="1433">
        <v>88</v>
      </c>
      <c r="E2133" s="1433">
        <v>96</v>
      </c>
      <c r="F2133" s="1433">
        <v>81</v>
      </c>
      <c r="G2133" s="1433">
        <v>76</v>
      </c>
      <c r="H2133" s="1433">
        <v>114</v>
      </c>
      <c r="I2133" s="1433">
        <v>113</v>
      </c>
      <c r="J2133" s="1433">
        <v>114</v>
      </c>
      <c r="K2133" s="1433">
        <v>113</v>
      </c>
      <c r="L2133" s="1433">
        <v>115</v>
      </c>
      <c r="M2133" s="1433">
        <v>0</v>
      </c>
      <c r="N2133" s="1433">
        <v>0</v>
      </c>
      <c r="O2133" s="1433">
        <v>0</v>
      </c>
      <c r="P2133" s="1433">
        <v>0</v>
      </c>
      <c r="Q2133" s="1433">
        <v>0</v>
      </c>
      <c r="R2133" s="1433">
        <v>0</v>
      </c>
      <c r="S2133" s="1433">
        <v>0</v>
      </c>
      <c r="T2133" s="1433">
        <v>0</v>
      </c>
      <c r="U2133" s="1433">
        <v>0</v>
      </c>
      <c r="V2133" s="1438">
        <v>0</v>
      </c>
    </row>
    <row r="2134" spans="1:22" ht="15" x14ac:dyDescent="0.25">
      <c r="A2134" s="153" t="s">
        <v>709</v>
      </c>
      <c r="B2134" s="1290" t="s">
        <v>1000</v>
      </c>
      <c r="C2134" s="1290" t="s">
        <v>754</v>
      </c>
      <c r="D2134" s="1433">
        <v>88</v>
      </c>
      <c r="E2134" s="1433">
        <v>79</v>
      </c>
      <c r="F2134" s="1433">
        <v>59</v>
      </c>
      <c r="G2134" s="1433">
        <v>38</v>
      </c>
      <c r="H2134" s="1433">
        <v>50</v>
      </c>
      <c r="I2134" s="1433">
        <v>46</v>
      </c>
      <c r="J2134" s="1433">
        <v>34</v>
      </c>
      <c r="K2134" s="1433">
        <v>27</v>
      </c>
      <c r="L2134" s="1433">
        <v>27</v>
      </c>
      <c r="M2134" s="1433">
        <v>0</v>
      </c>
      <c r="N2134" s="1433">
        <v>0</v>
      </c>
      <c r="O2134" s="1433">
        <v>0</v>
      </c>
      <c r="P2134" s="1433">
        <v>0</v>
      </c>
      <c r="Q2134" s="1433">
        <v>0</v>
      </c>
      <c r="R2134" s="1433">
        <v>0</v>
      </c>
      <c r="S2134" s="1433">
        <v>0</v>
      </c>
      <c r="T2134" s="1433">
        <v>0</v>
      </c>
      <c r="U2134" s="1433">
        <v>0</v>
      </c>
      <c r="V2134" s="1438">
        <v>0</v>
      </c>
    </row>
    <row r="2135" spans="1:22" ht="15" x14ac:dyDescent="0.25">
      <c r="A2135" s="153" t="s">
        <v>709</v>
      </c>
      <c r="B2135" s="1290" t="s">
        <v>1001</v>
      </c>
      <c r="C2135" s="1290" t="s">
        <v>49</v>
      </c>
      <c r="D2135" s="1433">
        <v>0</v>
      </c>
      <c r="E2135" s="1433">
        <v>22</v>
      </c>
      <c r="F2135" s="1433">
        <v>18</v>
      </c>
      <c r="G2135" s="1433">
        <v>0</v>
      </c>
      <c r="H2135" s="1433">
        <v>0</v>
      </c>
      <c r="I2135" s="1433">
        <v>0</v>
      </c>
      <c r="J2135" s="1433">
        <v>0</v>
      </c>
      <c r="K2135" s="1433">
        <v>0</v>
      </c>
      <c r="L2135" s="1433">
        <v>0</v>
      </c>
      <c r="M2135" s="1433">
        <v>0</v>
      </c>
      <c r="N2135" s="1433">
        <v>0</v>
      </c>
      <c r="O2135" s="1433">
        <v>0</v>
      </c>
      <c r="P2135" s="1433">
        <v>0</v>
      </c>
      <c r="Q2135" s="1433">
        <v>0</v>
      </c>
      <c r="R2135" s="1433">
        <v>0</v>
      </c>
      <c r="S2135" s="1433">
        <v>0</v>
      </c>
      <c r="T2135" s="1433">
        <v>0</v>
      </c>
      <c r="U2135" s="1433">
        <v>0</v>
      </c>
      <c r="V2135" s="1438">
        <v>0</v>
      </c>
    </row>
    <row r="2136" spans="1:22" ht="15" x14ac:dyDescent="0.25">
      <c r="A2136" s="153" t="s">
        <v>709</v>
      </c>
      <c r="B2136" s="1290" t="s">
        <v>1001</v>
      </c>
      <c r="C2136" s="1290" t="s">
        <v>35</v>
      </c>
      <c r="D2136" s="1433">
        <v>85</v>
      </c>
      <c r="E2136" s="1433">
        <v>65</v>
      </c>
      <c r="F2136" s="1433">
        <v>64</v>
      </c>
      <c r="G2136" s="1433">
        <v>0</v>
      </c>
      <c r="H2136" s="1433">
        <v>0</v>
      </c>
      <c r="I2136" s="1433">
        <v>0</v>
      </c>
      <c r="J2136" s="1433">
        <v>0</v>
      </c>
      <c r="K2136" s="1433">
        <v>0</v>
      </c>
      <c r="L2136" s="1433">
        <v>0</v>
      </c>
      <c r="M2136" s="1433">
        <v>0</v>
      </c>
      <c r="N2136" s="1433">
        <v>0</v>
      </c>
      <c r="O2136" s="1433">
        <v>0</v>
      </c>
      <c r="P2136" s="1433">
        <v>0</v>
      </c>
      <c r="Q2136" s="1433">
        <v>0</v>
      </c>
      <c r="R2136" s="1433">
        <v>0</v>
      </c>
      <c r="S2136" s="1433">
        <v>0</v>
      </c>
      <c r="T2136" s="1433">
        <v>0</v>
      </c>
      <c r="U2136" s="1433">
        <v>0</v>
      </c>
      <c r="V2136" s="1438">
        <v>0</v>
      </c>
    </row>
    <row r="2137" spans="1:22" ht="15" x14ac:dyDescent="0.25">
      <c r="A2137" s="153" t="s">
        <v>709</v>
      </c>
      <c r="B2137" s="1290" t="s">
        <v>1001</v>
      </c>
      <c r="C2137" s="1290" t="s">
        <v>36</v>
      </c>
      <c r="D2137" s="1433">
        <v>4</v>
      </c>
      <c r="E2137" s="1433">
        <v>5</v>
      </c>
      <c r="F2137" s="1433">
        <v>6</v>
      </c>
      <c r="G2137" s="1433">
        <v>0</v>
      </c>
      <c r="H2137" s="1433">
        <v>0</v>
      </c>
      <c r="I2137" s="1433">
        <v>0</v>
      </c>
      <c r="J2137" s="1433">
        <v>0</v>
      </c>
      <c r="K2137" s="1433">
        <v>0</v>
      </c>
      <c r="L2137" s="1433">
        <v>0</v>
      </c>
      <c r="M2137" s="1433">
        <v>0</v>
      </c>
      <c r="N2137" s="1433">
        <v>0</v>
      </c>
      <c r="O2137" s="1433">
        <v>0</v>
      </c>
      <c r="P2137" s="1433">
        <v>0</v>
      </c>
      <c r="Q2137" s="1433">
        <v>0</v>
      </c>
      <c r="R2137" s="1433">
        <v>0</v>
      </c>
      <c r="S2137" s="1433">
        <v>0</v>
      </c>
      <c r="T2137" s="1433">
        <v>0</v>
      </c>
      <c r="U2137" s="1433">
        <v>0</v>
      </c>
      <c r="V2137" s="1438">
        <v>0</v>
      </c>
    </row>
    <row r="2138" spans="1:22" ht="15" x14ac:dyDescent="0.25">
      <c r="A2138" s="153" t="s">
        <v>709</v>
      </c>
      <c r="B2138" s="1290" t="s">
        <v>1001</v>
      </c>
      <c r="C2138" s="1290" t="s">
        <v>37</v>
      </c>
      <c r="D2138" s="1433">
        <v>12</v>
      </c>
      <c r="E2138" s="1433">
        <v>12</v>
      </c>
      <c r="F2138" s="1433">
        <v>12</v>
      </c>
      <c r="G2138" s="1433">
        <v>0</v>
      </c>
      <c r="H2138" s="1433">
        <v>0</v>
      </c>
      <c r="I2138" s="1433">
        <v>0</v>
      </c>
      <c r="J2138" s="1433">
        <v>0</v>
      </c>
      <c r="K2138" s="1433">
        <v>0</v>
      </c>
      <c r="L2138" s="1433">
        <v>0</v>
      </c>
      <c r="M2138" s="1433">
        <v>0</v>
      </c>
      <c r="N2138" s="1433">
        <v>0</v>
      </c>
      <c r="O2138" s="1433">
        <v>0</v>
      </c>
      <c r="P2138" s="1433">
        <v>0</v>
      </c>
      <c r="Q2138" s="1433">
        <v>0</v>
      </c>
      <c r="R2138" s="1433">
        <v>0</v>
      </c>
      <c r="S2138" s="1433">
        <v>0</v>
      </c>
      <c r="T2138" s="1433">
        <v>0</v>
      </c>
      <c r="U2138" s="1433">
        <v>0</v>
      </c>
      <c r="V2138" s="1438">
        <v>0</v>
      </c>
    </row>
    <row r="2139" spans="1:22" ht="15" x14ac:dyDescent="0.25">
      <c r="A2139" s="153" t="s">
        <v>709</v>
      </c>
      <c r="B2139" s="1290" t="s">
        <v>1001</v>
      </c>
      <c r="C2139" s="1290" t="s">
        <v>38</v>
      </c>
      <c r="D2139" s="1433">
        <v>4</v>
      </c>
      <c r="E2139" s="1433">
        <v>4</v>
      </c>
      <c r="F2139" s="1433">
        <v>4</v>
      </c>
      <c r="G2139" s="1433">
        <v>0</v>
      </c>
      <c r="H2139" s="1433">
        <v>0</v>
      </c>
      <c r="I2139" s="1433">
        <v>0</v>
      </c>
      <c r="J2139" s="1433">
        <v>0</v>
      </c>
      <c r="K2139" s="1433">
        <v>0</v>
      </c>
      <c r="L2139" s="1433">
        <v>0</v>
      </c>
      <c r="M2139" s="1433">
        <v>0</v>
      </c>
      <c r="N2139" s="1433">
        <v>0</v>
      </c>
      <c r="O2139" s="1433">
        <v>0</v>
      </c>
      <c r="P2139" s="1433">
        <v>0</v>
      </c>
      <c r="Q2139" s="1433">
        <v>0</v>
      </c>
      <c r="R2139" s="1433">
        <v>0</v>
      </c>
      <c r="S2139" s="1433">
        <v>0</v>
      </c>
      <c r="T2139" s="1433">
        <v>0</v>
      </c>
      <c r="U2139" s="1433">
        <v>0</v>
      </c>
      <c r="V2139" s="1438">
        <v>0</v>
      </c>
    </row>
    <row r="2140" spans="1:22" ht="15" x14ac:dyDescent="0.25">
      <c r="A2140" s="153" t="s">
        <v>709</v>
      </c>
      <c r="B2140" s="1290" t="s">
        <v>1001</v>
      </c>
      <c r="C2140" s="1290" t="s">
        <v>39</v>
      </c>
      <c r="D2140" s="1433">
        <v>2</v>
      </c>
      <c r="E2140" s="1433">
        <v>2</v>
      </c>
      <c r="F2140" s="1433">
        <v>2</v>
      </c>
      <c r="G2140" s="1433">
        <v>0</v>
      </c>
      <c r="H2140" s="1433">
        <v>0</v>
      </c>
      <c r="I2140" s="1433">
        <v>0</v>
      </c>
      <c r="J2140" s="1433">
        <v>0</v>
      </c>
      <c r="K2140" s="1433">
        <v>0</v>
      </c>
      <c r="L2140" s="1433">
        <v>0</v>
      </c>
      <c r="M2140" s="1433">
        <v>0</v>
      </c>
      <c r="N2140" s="1433">
        <v>0</v>
      </c>
      <c r="O2140" s="1433">
        <v>0</v>
      </c>
      <c r="P2140" s="1433">
        <v>0</v>
      </c>
      <c r="Q2140" s="1433">
        <v>0</v>
      </c>
      <c r="R2140" s="1433">
        <v>0</v>
      </c>
      <c r="S2140" s="1433">
        <v>0</v>
      </c>
      <c r="T2140" s="1433">
        <v>0</v>
      </c>
      <c r="U2140" s="1433">
        <v>0</v>
      </c>
      <c r="V2140" s="1438">
        <v>0</v>
      </c>
    </row>
    <row r="2141" spans="1:22" ht="15" x14ac:dyDescent="0.25">
      <c r="A2141" s="153" t="s">
        <v>709</v>
      </c>
      <c r="B2141" s="1290" t="s">
        <v>1001</v>
      </c>
      <c r="C2141" s="1290" t="s">
        <v>40</v>
      </c>
      <c r="D2141" s="1433">
        <v>2</v>
      </c>
      <c r="E2141" s="1433">
        <v>2</v>
      </c>
      <c r="F2141" s="1433">
        <v>1</v>
      </c>
      <c r="G2141" s="1433">
        <v>0</v>
      </c>
      <c r="H2141" s="1433">
        <v>0</v>
      </c>
      <c r="I2141" s="1433">
        <v>0</v>
      </c>
      <c r="J2141" s="1433">
        <v>0</v>
      </c>
      <c r="K2141" s="1433">
        <v>0</v>
      </c>
      <c r="L2141" s="1433">
        <v>0</v>
      </c>
      <c r="M2141" s="1433">
        <v>0</v>
      </c>
      <c r="N2141" s="1433">
        <v>0</v>
      </c>
      <c r="O2141" s="1433">
        <v>0</v>
      </c>
      <c r="P2141" s="1433">
        <v>0</v>
      </c>
      <c r="Q2141" s="1433">
        <v>0</v>
      </c>
      <c r="R2141" s="1433">
        <v>0</v>
      </c>
      <c r="S2141" s="1433">
        <v>0</v>
      </c>
      <c r="T2141" s="1433">
        <v>0</v>
      </c>
      <c r="U2141" s="1433">
        <v>0</v>
      </c>
      <c r="V2141" s="1438">
        <v>0</v>
      </c>
    </row>
    <row r="2142" spans="1:22" ht="15" x14ac:dyDescent="0.25">
      <c r="A2142" s="153" t="s">
        <v>709</v>
      </c>
      <c r="B2142" s="1290" t="s">
        <v>1001</v>
      </c>
      <c r="C2142" s="1290" t="s">
        <v>59</v>
      </c>
      <c r="D2142" s="1433">
        <v>109</v>
      </c>
      <c r="E2142" s="1433">
        <v>112</v>
      </c>
      <c r="F2142" s="1433">
        <v>107</v>
      </c>
      <c r="G2142" s="1433">
        <v>0</v>
      </c>
      <c r="H2142" s="1433">
        <v>0</v>
      </c>
      <c r="I2142" s="1433">
        <v>0</v>
      </c>
      <c r="J2142" s="1433">
        <v>0</v>
      </c>
      <c r="K2142" s="1433">
        <v>0</v>
      </c>
      <c r="L2142" s="1433">
        <v>0</v>
      </c>
      <c r="M2142" s="1433">
        <v>0</v>
      </c>
      <c r="N2142" s="1433">
        <v>0</v>
      </c>
      <c r="O2142" s="1433">
        <v>0</v>
      </c>
      <c r="P2142" s="1433">
        <v>0</v>
      </c>
      <c r="Q2142" s="1433">
        <v>0</v>
      </c>
      <c r="R2142" s="1433">
        <v>0</v>
      </c>
      <c r="S2142" s="1433">
        <v>0</v>
      </c>
      <c r="T2142" s="1433">
        <v>0</v>
      </c>
      <c r="U2142" s="1433">
        <v>0</v>
      </c>
      <c r="V2142" s="1438">
        <v>0</v>
      </c>
    </row>
    <row r="2143" spans="1:22" ht="15" x14ac:dyDescent="0.25">
      <c r="A2143" s="153" t="s">
        <v>709</v>
      </c>
      <c r="B2143" s="1290" t="s">
        <v>1001</v>
      </c>
      <c r="C2143" s="1290" t="s">
        <v>754</v>
      </c>
      <c r="D2143" s="1433">
        <v>109</v>
      </c>
      <c r="E2143" s="1433">
        <v>90</v>
      </c>
      <c r="F2143" s="1433">
        <v>89</v>
      </c>
      <c r="G2143" s="1433">
        <v>0</v>
      </c>
      <c r="H2143" s="1433">
        <v>0</v>
      </c>
      <c r="I2143" s="1433">
        <v>0</v>
      </c>
      <c r="J2143" s="1433">
        <v>0</v>
      </c>
      <c r="K2143" s="1433">
        <v>0</v>
      </c>
      <c r="L2143" s="1433">
        <v>0</v>
      </c>
      <c r="M2143" s="1433">
        <v>0</v>
      </c>
      <c r="N2143" s="1433">
        <v>0</v>
      </c>
      <c r="O2143" s="1433">
        <v>0</v>
      </c>
      <c r="P2143" s="1433">
        <v>0</v>
      </c>
      <c r="Q2143" s="1433">
        <v>0</v>
      </c>
      <c r="R2143" s="1433">
        <v>0</v>
      </c>
      <c r="S2143" s="1433">
        <v>0</v>
      </c>
      <c r="T2143" s="1433">
        <v>0</v>
      </c>
      <c r="U2143" s="1433">
        <v>0</v>
      </c>
      <c r="V2143" s="1438">
        <v>0</v>
      </c>
    </row>
    <row r="2144" spans="1:22" ht="15" x14ac:dyDescent="0.25">
      <c r="A2144" s="153" t="s">
        <v>709</v>
      </c>
      <c r="B2144" s="1290" t="s">
        <v>1002</v>
      </c>
      <c r="C2144" s="1290" t="s">
        <v>35</v>
      </c>
      <c r="D2144" s="1433">
        <v>0</v>
      </c>
      <c r="E2144" s="1433">
        <v>0</v>
      </c>
      <c r="F2144" s="1433">
        <v>0</v>
      </c>
      <c r="G2144" s="1433">
        <v>6</v>
      </c>
      <c r="H2144" s="1433">
        <v>0</v>
      </c>
      <c r="I2144" s="1433">
        <v>0</v>
      </c>
      <c r="J2144" s="1433">
        <v>0</v>
      </c>
      <c r="K2144" s="1433">
        <v>0</v>
      </c>
      <c r="L2144" s="1433">
        <v>0</v>
      </c>
      <c r="M2144" s="1433">
        <v>0</v>
      </c>
      <c r="N2144" s="1433">
        <v>0</v>
      </c>
      <c r="O2144" s="1433">
        <v>0</v>
      </c>
      <c r="P2144" s="1433">
        <v>0</v>
      </c>
      <c r="Q2144" s="1433">
        <v>0</v>
      </c>
      <c r="R2144" s="1433">
        <v>0</v>
      </c>
      <c r="S2144" s="1433">
        <v>0</v>
      </c>
      <c r="T2144" s="1433">
        <v>0</v>
      </c>
      <c r="U2144" s="1433">
        <v>0</v>
      </c>
      <c r="V2144" s="1438">
        <v>0</v>
      </c>
    </row>
    <row r="2145" spans="1:22" ht="15" x14ac:dyDescent="0.25">
      <c r="A2145" s="153" t="s">
        <v>709</v>
      </c>
      <c r="B2145" s="1290" t="s">
        <v>1002</v>
      </c>
      <c r="C2145" s="1290" t="s">
        <v>37</v>
      </c>
      <c r="D2145" s="1433">
        <v>0</v>
      </c>
      <c r="E2145" s="1433">
        <v>0</v>
      </c>
      <c r="F2145" s="1433">
        <v>0</v>
      </c>
      <c r="G2145" s="1433">
        <v>3</v>
      </c>
      <c r="H2145" s="1433">
        <v>0</v>
      </c>
      <c r="I2145" s="1433">
        <v>0</v>
      </c>
      <c r="J2145" s="1433">
        <v>0</v>
      </c>
      <c r="K2145" s="1433">
        <v>0</v>
      </c>
      <c r="L2145" s="1433">
        <v>0</v>
      </c>
      <c r="M2145" s="1433">
        <v>0</v>
      </c>
      <c r="N2145" s="1433">
        <v>0</v>
      </c>
      <c r="O2145" s="1433">
        <v>0</v>
      </c>
      <c r="P2145" s="1433">
        <v>0</v>
      </c>
      <c r="Q2145" s="1433">
        <v>0</v>
      </c>
      <c r="R2145" s="1433">
        <v>0</v>
      </c>
      <c r="S2145" s="1433">
        <v>0</v>
      </c>
      <c r="T2145" s="1433">
        <v>0</v>
      </c>
      <c r="U2145" s="1433">
        <v>0</v>
      </c>
      <c r="V2145" s="1438">
        <v>0</v>
      </c>
    </row>
    <row r="2146" spans="1:22" ht="15" x14ac:dyDescent="0.25">
      <c r="A2146" s="153" t="s">
        <v>709</v>
      </c>
      <c r="B2146" s="1290" t="s">
        <v>1002</v>
      </c>
      <c r="C2146" s="1290" t="s">
        <v>39</v>
      </c>
      <c r="D2146" s="1433">
        <v>0</v>
      </c>
      <c r="E2146" s="1433">
        <v>0</v>
      </c>
      <c r="F2146" s="1433">
        <v>0</v>
      </c>
      <c r="G2146" s="1433">
        <v>1</v>
      </c>
      <c r="H2146" s="1433">
        <v>0</v>
      </c>
      <c r="I2146" s="1433">
        <v>0</v>
      </c>
      <c r="J2146" s="1433">
        <v>0</v>
      </c>
      <c r="K2146" s="1433">
        <v>0</v>
      </c>
      <c r="L2146" s="1433">
        <v>0</v>
      </c>
      <c r="M2146" s="1433">
        <v>0</v>
      </c>
      <c r="N2146" s="1433">
        <v>0</v>
      </c>
      <c r="O2146" s="1433">
        <v>0</v>
      </c>
      <c r="P2146" s="1433">
        <v>0</v>
      </c>
      <c r="Q2146" s="1433">
        <v>0</v>
      </c>
      <c r="R2146" s="1433">
        <v>0</v>
      </c>
      <c r="S2146" s="1433">
        <v>0</v>
      </c>
      <c r="T2146" s="1433">
        <v>0</v>
      </c>
      <c r="U2146" s="1433">
        <v>0</v>
      </c>
      <c r="V2146" s="1438">
        <v>0</v>
      </c>
    </row>
    <row r="2147" spans="1:22" ht="15" x14ac:dyDescent="0.25">
      <c r="A2147" s="153" t="s">
        <v>709</v>
      </c>
      <c r="B2147" s="1290" t="s">
        <v>1002</v>
      </c>
      <c r="C2147" s="1290" t="s">
        <v>59</v>
      </c>
      <c r="D2147" s="1433">
        <v>0</v>
      </c>
      <c r="E2147" s="1433">
        <v>0</v>
      </c>
      <c r="F2147" s="1433">
        <v>0</v>
      </c>
      <c r="G2147" s="1433">
        <v>10</v>
      </c>
      <c r="H2147" s="1433">
        <v>0</v>
      </c>
      <c r="I2147" s="1433">
        <v>0</v>
      </c>
      <c r="J2147" s="1433">
        <v>0</v>
      </c>
      <c r="K2147" s="1433">
        <v>0</v>
      </c>
      <c r="L2147" s="1433">
        <v>0</v>
      </c>
      <c r="M2147" s="1433">
        <v>0</v>
      </c>
      <c r="N2147" s="1433">
        <v>0</v>
      </c>
      <c r="O2147" s="1433">
        <v>0</v>
      </c>
      <c r="P2147" s="1433">
        <v>0</v>
      </c>
      <c r="Q2147" s="1433">
        <v>0</v>
      </c>
      <c r="R2147" s="1433">
        <v>0</v>
      </c>
      <c r="S2147" s="1433">
        <v>0</v>
      </c>
      <c r="T2147" s="1433">
        <v>0</v>
      </c>
      <c r="U2147" s="1433">
        <v>0</v>
      </c>
      <c r="V2147" s="1438">
        <v>0</v>
      </c>
    </row>
    <row r="2148" spans="1:22" ht="15" x14ac:dyDescent="0.25">
      <c r="A2148" s="153" t="s">
        <v>709</v>
      </c>
      <c r="B2148" s="1290" t="s">
        <v>1002</v>
      </c>
      <c r="C2148" s="1290" t="s">
        <v>754</v>
      </c>
      <c r="D2148" s="1433">
        <v>0</v>
      </c>
      <c r="E2148" s="1433">
        <v>0</v>
      </c>
      <c r="F2148" s="1433">
        <v>0</v>
      </c>
      <c r="G2148" s="1433">
        <v>10</v>
      </c>
      <c r="H2148" s="1433">
        <v>0</v>
      </c>
      <c r="I2148" s="1433">
        <v>0</v>
      </c>
      <c r="J2148" s="1433">
        <v>0</v>
      </c>
      <c r="K2148" s="1433">
        <v>0</v>
      </c>
      <c r="L2148" s="1433">
        <v>0</v>
      </c>
      <c r="M2148" s="1433">
        <v>0</v>
      </c>
      <c r="N2148" s="1433">
        <v>0</v>
      </c>
      <c r="O2148" s="1433">
        <v>0</v>
      </c>
      <c r="P2148" s="1433">
        <v>0</v>
      </c>
      <c r="Q2148" s="1433">
        <v>0</v>
      </c>
      <c r="R2148" s="1433">
        <v>0</v>
      </c>
      <c r="S2148" s="1433">
        <v>0</v>
      </c>
      <c r="T2148" s="1433">
        <v>0</v>
      </c>
      <c r="U2148" s="1433">
        <v>0</v>
      </c>
      <c r="V2148" s="1438">
        <v>0</v>
      </c>
    </row>
    <row r="2149" spans="1:22" ht="15" x14ac:dyDescent="0.25">
      <c r="A2149" s="153" t="s">
        <v>709</v>
      </c>
      <c r="B2149" s="1290" t="s">
        <v>1003</v>
      </c>
      <c r="C2149" s="1290" t="s">
        <v>35</v>
      </c>
      <c r="D2149" s="1433">
        <v>0</v>
      </c>
      <c r="E2149" s="1433">
        <v>0</v>
      </c>
      <c r="F2149" s="1433">
        <v>0</v>
      </c>
      <c r="G2149" s="1433">
        <v>0</v>
      </c>
      <c r="H2149" s="1433">
        <v>0</v>
      </c>
      <c r="I2149" s="1433">
        <v>0</v>
      </c>
      <c r="J2149" s="1433">
        <v>0</v>
      </c>
      <c r="K2149" s="1433">
        <v>0</v>
      </c>
      <c r="L2149" s="1433">
        <v>0</v>
      </c>
      <c r="M2149" s="1433">
        <v>0</v>
      </c>
      <c r="N2149" s="1433">
        <v>0</v>
      </c>
      <c r="O2149" s="1433">
        <v>0</v>
      </c>
      <c r="P2149" s="1433">
        <v>0</v>
      </c>
      <c r="Q2149" s="1433">
        <v>0</v>
      </c>
      <c r="R2149" s="1433">
        <v>0</v>
      </c>
      <c r="S2149" s="1433">
        <v>2</v>
      </c>
      <c r="T2149" s="1433">
        <v>8</v>
      </c>
      <c r="U2149" s="1433">
        <v>18</v>
      </c>
      <c r="V2149" s="1438">
        <v>0</v>
      </c>
    </row>
    <row r="2150" spans="1:22" ht="15" x14ac:dyDescent="0.25">
      <c r="A2150" s="153" t="s">
        <v>709</v>
      </c>
      <c r="B2150" s="1290" t="s">
        <v>1003</v>
      </c>
      <c r="C2150" s="1290" t="s">
        <v>37</v>
      </c>
      <c r="D2150" s="1433">
        <v>0</v>
      </c>
      <c r="E2150" s="1433">
        <v>0</v>
      </c>
      <c r="F2150" s="1433">
        <v>0</v>
      </c>
      <c r="G2150" s="1433">
        <v>0</v>
      </c>
      <c r="H2150" s="1433">
        <v>0</v>
      </c>
      <c r="I2150" s="1433">
        <v>0</v>
      </c>
      <c r="J2150" s="1433">
        <v>0</v>
      </c>
      <c r="K2150" s="1433">
        <v>0</v>
      </c>
      <c r="L2150" s="1433">
        <v>0</v>
      </c>
      <c r="M2150" s="1433">
        <v>0</v>
      </c>
      <c r="N2150" s="1433">
        <v>0</v>
      </c>
      <c r="O2150" s="1433">
        <v>0</v>
      </c>
      <c r="P2150" s="1433">
        <v>0</v>
      </c>
      <c r="Q2150" s="1433">
        <v>0</v>
      </c>
      <c r="R2150" s="1433">
        <v>0</v>
      </c>
      <c r="S2150" s="1433">
        <v>1</v>
      </c>
      <c r="T2150" s="1433">
        <v>2</v>
      </c>
      <c r="U2150" s="1433">
        <v>2</v>
      </c>
      <c r="V2150" s="1438">
        <v>0</v>
      </c>
    </row>
    <row r="2151" spans="1:22" ht="15" x14ac:dyDescent="0.25">
      <c r="A2151" s="153" t="s">
        <v>709</v>
      </c>
      <c r="B2151" s="1290" t="s">
        <v>1003</v>
      </c>
      <c r="C2151" s="1290" t="s">
        <v>38</v>
      </c>
      <c r="D2151" s="1433">
        <v>0</v>
      </c>
      <c r="E2151" s="1433">
        <v>0</v>
      </c>
      <c r="F2151" s="1433">
        <v>0</v>
      </c>
      <c r="G2151" s="1433">
        <v>0</v>
      </c>
      <c r="H2151" s="1433">
        <v>0</v>
      </c>
      <c r="I2151" s="1433">
        <v>0</v>
      </c>
      <c r="J2151" s="1433">
        <v>0</v>
      </c>
      <c r="K2151" s="1433">
        <v>0</v>
      </c>
      <c r="L2151" s="1433">
        <v>0</v>
      </c>
      <c r="M2151" s="1433">
        <v>0</v>
      </c>
      <c r="N2151" s="1433">
        <v>0</v>
      </c>
      <c r="O2151" s="1433">
        <v>0</v>
      </c>
      <c r="P2151" s="1433">
        <v>0</v>
      </c>
      <c r="Q2151" s="1433">
        <v>0</v>
      </c>
      <c r="R2151" s="1433">
        <v>0</v>
      </c>
      <c r="S2151" s="1433">
        <v>1</v>
      </c>
      <c r="T2151" s="1433">
        <v>1</v>
      </c>
      <c r="U2151" s="1433">
        <v>2</v>
      </c>
      <c r="V2151" s="1438">
        <v>0</v>
      </c>
    </row>
    <row r="2152" spans="1:22" ht="15" x14ac:dyDescent="0.25">
      <c r="A2152" s="153" t="s">
        <v>709</v>
      </c>
      <c r="B2152" s="1290" t="s">
        <v>1003</v>
      </c>
      <c r="C2152" s="1290" t="s">
        <v>39</v>
      </c>
      <c r="D2152" s="1433">
        <v>0</v>
      </c>
      <c r="E2152" s="1433">
        <v>0</v>
      </c>
      <c r="F2152" s="1433">
        <v>0</v>
      </c>
      <c r="G2152" s="1433">
        <v>0</v>
      </c>
      <c r="H2152" s="1433">
        <v>0</v>
      </c>
      <c r="I2152" s="1433">
        <v>0</v>
      </c>
      <c r="J2152" s="1433">
        <v>0</v>
      </c>
      <c r="K2152" s="1433">
        <v>0</v>
      </c>
      <c r="L2152" s="1433">
        <v>0</v>
      </c>
      <c r="M2152" s="1433">
        <v>0</v>
      </c>
      <c r="N2152" s="1433">
        <v>0</v>
      </c>
      <c r="O2152" s="1433">
        <v>0</v>
      </c>
      <c r="P2152" s="1433">
        <v>0</v>
      </c>
      <c r="Q2152" s="1433">
        <v>0</v>
      </c>
      <c r="R2152" s="1433">
        <v>0</v>
      </c>
      <c r="S2152" s="1433">
        <v>0</v>
      </c>
      <c r="T2152" s="1433">
        <v>1</v>
      </c>
      <c r="U2152" s="1433">
        <v>1</v>
      </c>
      <c r="V2152" s="1438">
        <v>0</v>
      </c>
    </row>
    <row r="2153" spans="1:22" ht="15" x14ac:dyDescent="0.25">
      <c r="A2153" s="153" t="s">
        <v>709</v>
      </c>
      <c r="B2153" s="1290" t="s">
        <v>1003</v>
      </c>
      <c r="C2153" s="1290" t="s">
        <v>59</v>
      </c>
      <c r="D2153" s="1433">
        <v>0</v>
      </c>
      <c r="E2153" s="1433">
        <v>0</v>
      </c>
      <c r="F2153" s="1433">
        <v>0</v>
      </c>
      <c r="G2153" s="1433">
        <v>0</v>
      </c>
      <c r="H2153" s="1433">
        <v>0</v>
      </c>
      <c r="I2153" s="1433">
        <v>0</v>
      </c>
      <c r="J2153" s="1433">
        <v>0</v>
      </c>
      <c r="K2153" s="1433">
        <v>0</v>
      </c>
      <c r="L2153" s="1433">
        <v>0</v>
      </c>
      <c r="M2153" s="1433">
        <v>0</v>
      </c>
      <c r="N2153" s="1433">
        <v>0</v>
      </c>
      <c r="O2153" s="1433">
        <v>0</v>
      </c>
      <c r="P2153" s="1433">
        <v>0</v>
      </c>
      <c r="Q2153" s="1433">
        <v>0</v>
      </c>
      <c r="R2153" s="1433">
        <v>0</v>
      </c>
      <c r="S2153" s="1433">
        <v>4</v>
      </c>
      <c r="T2153" s="1433">
        <v>12</v>
      </c>
      <c r="U2153" s="1433">
        <v>23</v>
      </c>
      <c r="V2153" s="1438">
        <v>0</v>
      </c>
    </row>
    <row r="2154" spans="1:22" ht="15" x14ac:dyDescent="0.25">
      <c r="A2154" s="153" t="s">
        <v>709</v>
      </c>
      <c r="B2154" s="1290" t="s">
        <v>1003</v>
      </c>
      <c r="C2154" s="1290" t="s">
        <v>754</v>
      </c>
      <c r="D2154" s="1433">
        <v>0</v>
      </c>
      <c r="E2154" s="1433">
        <v>0</v>
      </c>
      <c r="F2154" s="1433">
        <v>0</v>
      </c>
      <c r="G2154" s="1433">
        <v>0</v>
      </c>
      <c r="H2154" s="1433">
        <v>0</v>
      </c>
      <c r="I2154" s="1433">
        <v>0</v>
      </c>
      <c r="J2154" s="1433">
        <v>0</v>
      </c>
      <c r="K2154" s="1433">
        <v>0</v>
      </c>
      <c r="L2154" s="1433">
        <v>0</v>
      </c>
      <c r="M2154" s="1433">
        <v>0</v>
      </c>
      <c r="N2154" s="1433">
        <v>0</v>
      </c>
      <c r="O2154" s="1433">
        <v>0</v>
      </c>
      <c r="P2154" s="1433">
        <v>0</v>
      </c>
      <c r="Q2154" s="1433">
        <v>0</v>
      </c>
      <c r="R2154" s="1433">
        <v>0</v>
      </c>
      <c r="S2154" s="1433">
        <v>4</v>
      </c>
      <c r="T2154" s="1433">
        <v>12</v>
      </c>
      <c r="U2154" s="1433">
        <v>23</v>
      </c>
      <c r="V2154" s="1438">
        <v>0</v>
      </c>
    </row>
    <row r="2155" spans="1:22" ht="15" x14ac:dyDescent="0.25">
      <c r="A2155" t="s">
        <v>709</v>
      </c>
      <c r="B2155" t="s">
        <v>1004</v>
      </c>
      <c r="C2155" t="s">
        <v>49</v>
      </c>
      <c r="D2155" s="1433">
        <v>0</v>
      </c>
      <c r="E2155" s="1433">
        <v>34</v>
      </c>
      <c r="F2155" s="1433">
        <v>36</v>
      </c>
      <c r="G2155" s="1433">
        <v>46</v>
      </c>
      <c r="H2155" s="1433">
        <v>48</v>
      </c>
      <c r="I2155" s="1433">
        <v>49</v>
      </c>
      <c r="J2155" s="1433">
        <v>49</v>
      </c>
      <c r="K2155" s="1433">
        <v>50</v>
      </c>
      <c r="L2155" s="1433">
        <v>50</v>
      </c>
      <c r="M2155" s="1433">
        <v>51</v>
      </c>
      <c r="N2155" s="1433">
        <v>51</v>
      </c>
      <c r="O2155" s="1433">
        <v>50</v>
      </c>
      <c r="P2155" s="1433">
        <v>49</v>
      </c>
      <c r="Q2155" s="1433">
        <v>42</v>
      </c>
      <c r="R2155" s="1433">
        <v>41</v>
      </c>
      <c r="S2155" s="1433">
        <v>32</v>
      </c>
      <c r="T2155" s="1433">
        <v>178</v>
      </c>
      <c r="U2155" s="1433">
        <v>182</v>
      </c>
      <c r="V2155" s="1438">
        <v>181</v>
      </c>
    </row>
    <row r="2156" spans="1:22" ht="15" x14ac:dyDescent="0.25">
      <c r="A2156" t="s">
        <v>709</v>
      </c>
      <c r="B2156" t="s">
        <v>1004</v>
      </c>
      <c r="C2156" t="s">
        <v>35</v>
      </c>
      <c r="D2156" s="1433">
        <v>58</v>
      </c>
      <c r="E2156" s="1433">
        <v>19</v>
      </c>
      <c r="F2156" s="1433">
        <v>14</v>
      </c>
      <c r="G2156" s="1433">
        <v>5</v>
      </c>
      <c r="H2156" s="1433">
        <v>4</v>
      </c>
      <c r="I2156" s="1433">
        <v>5</v>
      </c>
      <c r="J2156" s="1433">
        <v>5</v>
      </c>
      <c r="K2156" s="1433">
        <v>5</v>
      </c>
      <c r="L2156" s="1433">
        <v>5</v>
      </c>
      <c r="M2156" s="1433">
        <v>6</v>
      </c>
      <c r="N2156" s="1433">
        <v>6</v>
      </c>
      <c r="O2156" s="1433">
        <v>7</v>
      </c>
      <c r="P2156" s="1433">
        <v>6</v>
      </c>
      <c r="Q2156" s="1433">
        <v>1</v>
      </c>
      <c r="R2156" s="1433">
        <v>1</v>
      </c>
      <c r="S2156" s="1433">
        <v>2</v>
      </c>
      <c r="T2156" s="1433">
        <v>13</v>
      </c>
      <c r="U2156" s="1433">
        <v>17</v>
      </c>
      <c r="V2156" s="1438">
        <v>23</v>
      </c>
    </row>
    <row r="2157" spans="1:22" ht="15" x14ac:dyDescent="0.25">
      <c r="A2157" t="s">
        <v>709</v>
      </c>
      <c r="B2157" t="s">
        <v>1004</v>
      </c>
      <c r="C2157" t="s">
        <v>36</v>
      </c>
      <c r="D2157" s="1433">
        <v>1</v>
      </c>
      <c r="E2157" s="1433">
        <v>1</v>
      </c>
      <c r="F2157" s="1433">
        <v>1</v>
      </c>
      <c r="G2157" s="1433">
        <v>0</v>
      </c>
      <c r="H2157" s="1433">
        <v>0</v>
      </c>
      <c r="I2157" s="1433">
        <v>0</v>
      </c>
      <c r="J2157" s="1433">
        <v>0</v>
      </c>
      <c r="K2157" s="1433">
        <v>0</v>
      </c>
      <c r="L2157" s="1433">
        <v>0</v>
      </c>
      <c r="M2157" s="1433">
        <v>0</v>
      </c>
      <c r="N2157" s="1433">
        <v>0</v>
      </c>
      <c r="O2157" s="1433">
        <v>0</v>
      </c>
      <c r="P2157" s="1433">
        <v>0</v>
      </c>
      <c r="Q2157" s="1433">
        <v>0</v>
      </c>
      <c r="R2157" s="1433">
        <v>0</v>
      </c>
      <c r="S2157" s="1433">
        <v>0</v>
      </c>
      <c r="T2157" s="1433">
        <v>0</v>
      </c>
      <c r="U2157" s="1433">
        <v>0</v>
      </c>
      <c r="V2157" s="1438">
        <v>0</v>
      </c>
    </row>
    <row r="2158" spans="1:22" ht="15" x14ac:dyDescent="0.25">
      <c r="A2158" t="s">
        <v>709</v>
      </c>
      <c r="B2158" t="s">
        <v>1004</v>
      </c>
      <c r="C2158" t="s">
        <v>37</v>
      </c>
      <c r="D2158" s="1433">
        <v>3</v>
      </c>
      <c r="E2158" s="1433">
        <v>2</v>
      </c>
      <c r="F2158" s="1433">
        <v>2</v>
      </c>
      <c r="G2158" s="1433">
        <v>2</v>
      </c>
      <c r="H2158" s="1433">
        <v>1</v>
      </c>
      <c r="I2158" s="1433">
        <v>2</v>
      </c>
      <c r="J2158" s="1433">
        <v>3</v>
      </c>
      <c r="K2158" s="1433">
        <v>4</v>
      </c>
      <c r="L2158" s="1433">
        <v>3</v>
      </c>
      <c r="M2158" s="1433">
        <v>1</v>
      </c>
      <c r="N2158" s="1433">
        <v>1</v>
      </c>
      <c r="O2158" s="1433">
        <v>1</v>
      </c>
      <c r="P2158" s="1433">
        <v>2</v>
      </c>
      <c r="Q2158" s="1433">
        <v>2</v>
      </c>
      <c r="R2158" s="1433">
        <v>2</v>
      </c>
      <c r="S2158" s="1433">
        <v>1</v>
      </c>
      <c r="T2158" s="1433">
        <v>5</v>
      </c>
      <c r="U2158" s="1433">
        <v>6</v>
      </c>
      <c r="V2158" s="1438">
        <v>6</v>
      </c>
    </row>
    <row r="2159" spans="1:22" ht="15" x14ac:dyDescent="0.25">
      <c r="A2159" t="s">
        <v>709</v>
      </c>
      <c r="B2159" t="s">
        <v>1004</v>
      </c>
      <c r="C2159" t="s">
        <v>38</v>
      </c>
      <c r="D2159" s="1433">
        <v>3</v>
      </c>
      <c r="E2159" s="1433">
        <v>3</v>
      </c>
      <c r="F2159" s="1433">
        <v>3</v>
      </c>
      <c r="G2159" s="1433">
        <v>3</v>
      </c>
      <c r="H2159" s="1433">
        <v>3</v>
      </c>
      <c r="I2159" s="1433">
        <v>3</v>
      </c>
      <c r="J2159" s="1433">
        <v>1</v>
      </c>
      <c r="K2159" s="1433">
        <v>1</v>
      </c>
      <c r="L2159" s="1433">
        <v>1</v>
      </c>
      <c r="M2159" s="1433">
        <v>1</v>
      </c>
      <c r="N2159" s="1433">
        <v>1</v>
      </c>
      <c r="O2159" s="1433">
        <v>1</v>
      </c>
      <c r="P2159" s="1433">
        <v>1</v>
      </c>
      <c r="Q2159" s="1433">
        <v>1</v>
      </c>
      <c r="R2159" s="1433">
        <v>1</v>
      </c>
      <c r="S2159" s="1433">
        <v>1</v>
      </c>
      <c r="T2159" s="1433">
        <v>4</v>
      </c>
      <c r="U2159" s="1433">
        <v>5</v>
      </c>
      <c r="V2159" s="1438">
        <v>3</v>
      </c>
    </row>
    <row r="2160" spans="1:22" ht="15" x14ac:dyDescent="0.25">
      <c r="A2160" t="s">
        <v>709</v>
      </c>
      <c r="B2160" t="s">
        <v>1004</v>
      </c>
      <c r="C2160" t="s">
        <v>39</v>
      </c>
      <c r="D2160" s="1433">
        <v>1</v>
      </c>
      <c r="E2160" s="1433">
        <v>1</v>
      </c>
      <c r="F2160" s="1433">
        <v>1</v>
      </c>
      <c r="G2160" s="1433">
        <v>1</v>
      </c>
      <c r="H2160" s="1433">
        <v>1</v>
      </c>
      <c r="I2160" s="1433">
        <v>1</v>
      </c>
      <c r="J2160" s="1433">
        <v>1</v>
      </c>
      <c r="K2160" s="1433">
        <v>1</v>
      </c>
      <c r="L2160" s="1433">
        <v>1</v>
      </c>
      <c r="M2160" s="1433">
        <v>1</v>
      </c>
      <c r="N2160" s="1433">
        <v>1</v>
      </c>
      <c r="O2160" s="1433">
        <v>1</v>
      </c>
      <c r="P2160" s="1433">
        <v>0</v>
      </c>
      <c r="Q2160" s="1433">
        <v>0</v>
      </c>
      <c r="R2160" s="1433">
        <v>0</v>
      </c>
      <c r="S2160" s="1433">
        <v>0</v>
      </c>
      <c r="T2160" s="1433">
        <v>1</v>
      </c>
      <c r="U2160" s="1433">
        <v>2</v>
      </c>
      <c r="V2160" s="1438">
        <v>1</v>
      </c>
    </row>
    <row r="2161" spans="1:22" ht="15" x14ac:dyDescent="0.25">
      <c r="A2161" t="s">
        <v>709</v>
      </c>
      <c r="B2161" t="s">
        <v>1004</v>
      </c>
      <c r="C2161" t="s">
        <v>40</v>
      </c>
      <c r="D2161" s="1433">
        <v>0</v>
      </c>
      <c r="E2161" s="1433">
        <v>0</v>
      </c>
      <c r="F2161" s="1433">
        <v>0</v>
      </c>
      <c r="G2161" s="1433">
        <v>0</v>
      </c>
      <c r="H2161" s="1433">
        <v>0</v>
      </c>
      <c r="I2161" s="1433">
        <v>0</v>
      </c>
      <c r="J2161" s="1433">
        <v>0</v>
      </c>
      <c r="K2161" s="1433">
        <v>0</v>
      </c>
      <c r="L2161" s="1433">
        <v>0</v>
      </c>
      <c r="M2161" s="1433">
        <v>0</v>
      </c>
      <c r="N2161" s="1433">
        <v>0</v>
      </c>
      <c r="O2161" s="1433">
        <v>0</v>
      </c>
      <c r="P2161" s="1433">
        <v>0</v>
      </c>
      <c r="Q2161" s="1433">
        <v>0</v>
      </c>
      <c r="R2161" s="1433">
        <v>0</v>
      </c>
      <c r="S2161" s="1433">
        <v>0</v>
      </c>
      <c r="T2161" s="1433">
        <v>1</v>
      </c>
      <c r="U2161" s="1433">
        <v>0</v>
      </c>
      <c r="V2161" s="1438">
        <v>0</v>
      </c>
    </row>
    <row r="2162" spans="1:22" ht="15" x14ac:dyDescent="0.25">
      <c r="A2162" t="s">
        <v>709</v>
      </c>
      <c r="B2162" t="s">
        <v>1004</v>
      </c>
      <c r="C2162" t="s">
        <v>59</v>
      </c>
      <c r="D2162" s="1433">
        <v>66</v>
      </c>
      <c r="E2162" s="1433">
        <v>60</v>
      </c>
      <c r="F2162" s="1433">
        <v>57</v>
      </c>
      <c r="G2162" s="1433">
        <v>57</v>
      </c>
      <c r="H2162" s="1433">
        <v>57</v>
      </c>
      <c r="I2162" s="1433">
        <v>60</v>
      </c>
      <c r="J2162" s="1433">
        <v>59</v>
      </c>
      <c r="K2162" s="1433">
        <v>61</v>
      </c>
      <c r="L2162" s="1433">
        <v>60</v>
      </c>
      <c r="M2162" s="1433">
        <v>60</v>
      </c>
      <c r="N2162" s="1433">
        <v>60</v>
      </c>
      <c r="O2162" s="1433">
        <v>60</v>
      </c>
      <c r="P2162" s="1433">
        <v>58</v>
      </c>
      <c r="Q2162" s="1433">
        <v>46</v>
      </c>
      <c r="R2162" s="1433">
        <v>45</v>
      </c>
      <c r="S2162" s="1433">
        <v>36</v>
      </c>
      <c r="T2162" s="1433">
        <v>202</v>
      </c>
      <c r="U2162" s="1433">
        <v>212</v>
      </c>
      <c r="V2162" s="1438">
        <v>214</v>
      </c>
    </row>
    <row r="2163" spans="1:22" ht="15" x14ac:dyDescent="0.25">
      <c r="A2163" t="s">
        <v>709</v>
      </c>
      <c r="B2163" t="s">
        <v>1004</v>
      </c>
      <c r="C2163" t="s">
        <v>754</v>
      </c>
      <c r="D2163" s="1433">
        <v>66</v>
      </c>
      <c r="E2163" s="1433">
        <v>26</v>
      </c>
      <c r="F2163" s="1433">
        <v>21</v>
      </c>
      <c r="G2163" s="1433">
        <v>11</v>
      </c>
      <c r="H2163" s="1433">
        <v>9</v>
      </c>
      <c r="I2163" s="1433">
        <v>11</v>
      </c>
      <c r="J2163" s="1433">
        <v>10</v>
      </c>
      <c r="K2163" s="1433">
        <v>11</v>
      </c>
      <c r="L2163" s="1433">
        <v>10</v>
      </c>
      <c r="M2163" s="1433">
        <v>9</v>
      </c>
      <c r="N2163" s="1433">
        <v>9</v>
      </c>
      <c r="O2163" s="1433">
        <v>10</v>
      </c>
      <c r="P2163" s="1433">
        <v>9</v>
      </c>
      <c r="Q2163" s="1433">
        <v>4</v>
      </c>
      <c r="R2163" s="1433">
        <v>4</v>
      </c>
      <c r="S2163" s="1433">
        <v>4</v>
      </c>
      <c r="T2163" s="1433">
        <v>24</v>
      </c>
      <c r="U2163" s="1433">
        <v>30</v>
      </c>
      <c r="V2163" s="1438">
        <v>33</v>
      </c>
    </row>
    <row r="2164" spans="1:22" ht="15" x14ac:dyDescent="0.25">
      <c r="A2164" t="s">
        <v>709</v>
      </c>
      <c r="B2164" t="s">
        <v>1005</v>
      </c>
      <c r="C2164" t="s">
        <v>49</v>
      </c>
      <c r="D2164" s="1433">
        <v>0</v>
      </c>
      <c r="E2164" s="1433">
        <v>56</v>
      </c>
      <c r="F2164" s="1433">
        <v>58</v>
      </c>
      <c r="G2164" s="1433">
        <v>64</v>
      </c>
      <c r="H2164" s="1433">
        <v>68</v>
      </c>
      <c r="I2164" s="1433">
        <v>69</v>
      </c>
      <c r="J2164" s="1433">
        <v>77</v>
      </c>
      <c r="K2164" s="1433">
        <v>88</v>
      </c>
      <c r="L2164" s="1433">
        <v>96</v>
      </c>
      <c r="M2164" s="1433">
        <v>102</v>
      </c>
      <c r="N2164" s="1433">
        <v>109</v>
      </c>
      <c r="O2164" s="1433">
        <v>120</v>
      </c>
      <c r="P2164" s="1433">
        <v>136</v>
      </c>
      <c r="Q2164" s="1433">
        <v>137</v>
      </c>
      <c r="R2164" s="1433">
        <v>167</v>
      </c>
      <c r="S2164" s="1433">
        <v>200</v>
      </c>
      <c r="T2164" s="1433">
        <v>213</v>
      </c>
      <c r="U2164" s="1433">
        <v>213</v>
      </c>
      <c r="V2164" s="1438">
        <v>214</v>
      </c>
    </row>
    <row r="2165" spans="1:22" ht="15" x14ac:dyDescent="0.25">
      <c r="A2165" t="s">
        <v>709</v>
      </c>
      <c r="B2165" t="s">
        <v>1005</v>
      </c>
      <c r="C2165" t="s">
        <v>35</v>
      </c>
      <c r="D2165" s="1433">
        <v>141</v>
      </c>
      <c r="E2165" s="1433">
        <v>38</v>
      </c>
      <c r="F2165" s="1433">
        <v>47</v>
      </c>
      <c r="G2165" s="1433">
        <v>52</v>
      </c>
      <c r="H2165" s="1433">
        <v>56</v>
      </c>
      <c r="I2165" s="1433">
        <v>67</v>
      </c>
      <c r="J2165" s="1433">
        <v>66</v>
      </c>
      <c r="K2165" s="1433">
        <v>72</v>
      </c>
      <c r="L2165" s="1433">
        <v>81</v>
      </c>
      <c r="M2165" s="1433">
        <v>79</v>
      </c>
      <c r="N2165" s="1433">
        <v>94</v>
      </c>
      <c r="O2165" s="1433">
        <v>113</v>
      </c>
      <c r="P2165" s="1433">
        <v>111</v>
      </c>
      <c r="Q2165" s="1433">
        <v>95</v>
      </c>
      <c r="R2165" s="1433">
        <v>65</v>
      </c>
      <c r="S2165" s="1433">
        <v>36</v>
      </c>
      <c r="T2165" s="1433">
        <v>28</v>
      </c>
      <c r="U2165" s="1433">
        <v>34</v>
      </c>
      <c r="V2165" s="1438">
        <v>41</v>
      </c>
    </row>
    <row r="2166" spans="1:22" ht="15" x14ac:dyDescent="0.25">
      <c r="A2166" t="s">
        <v>709</v>
      </c>
      <c r="B2166" t="s">
        <v>1005</v>
      </c>
      <c r="C2166" t="s">
        <v>36</v>
      </c>
      <c r="D2166" s="1433">
        <v>7</v>
      </c>
      <c r="E2166" s="1433">
        <v>6</v>
      </c>
      <c r="F2166" s="1433">
        <v>5</v>
      </c>
      <c r="G2166" s="1433">
        <v>5</v>
      </c>
      <c r="H2166" s="1433">
        <v>6</v>
      </c>
      <c r="I2166" s="1433">
        <v>4</v>
      </c>
      <c r="J2166" s="1433">
        <v>3</v>
      </c>
      <c r="K2166" s="1433">
        <v>2</v>
      </c>
      <c r="L2166" s="1433">
        <v>2</v>
      </c>
      <c r="M2166" s="1433">
        <v>5</v>
      </c>
      <c r="N2166" s="1433">
        <v>6</v>
      </c>
      <c r="O2166" s="1433">
        <v>8</v>
      </c>
      <c r="P2166" s="1433">
        <v>8</v>
      </c>
      <c r="Q2166" s="1433">
        <v>11</v>
      </c>
      <c r="R2166" s="1433">
        <v>11</v>
      </c>
      <c r="S2166" s="1433">
        <v>10</v>
      </c>
      <c r="T2166" s="1433">
        <v>10</v>
      </c>
      <c r="U2166" s="1433">
        <v>11</v>
      </c>
      <c r="V2166" s="1438">
        <v>10</v>
      </c>
    </row>
    <row r="2167" spans="1:22" ht="15" x14ac:dyDescent="0.25">
      <c r="A2167" t="s">
        <v>709</v>
      </c>
      <c r="B2167" t="s">
        <v>1005</v>
      </c>
      <c r="C2167" t="s">
        <v>37</v>
      </c>
      <c r="D2167" s="1433">
        <v>8</v>
      </c>
      <c r="E2167" s="1433">
        <v>8</v>
      </c>
      <c r="F2167" s="1433">
        <v>9</v>
      </c>
      <c r="G2167" s="1433">
        <v>6</v>
      </c>
      <c r="H2167" s="1433">
        <v>6</v>
      </c>
      <c r="I2167" s="1433">
        <v>6</v>
      </c>
      <c r="J2167" s="1433">
        <v>9</v>
      </c>
      <c r="K2167" s="1433">
        <v>10</v>
      </c>
      <c r="L2167" s="1433">
        <v>6</v>
      </c>
      <c r="M2167" s="1433">
        <v>5</v>
      </c>
      <c r="N2167" s="1433">
        <v>5</v>
      </c>
      <c r="O2167" s="1433">
        <v>6</v>
      </c>
      <c r="P2167" s="1433">
        <v>8</v>
      </c>
      <c r="Q2167" s="1433">
        <v>8</v>
      </c>
      <c r="R2167" s="1433">
        <v>8</v>
      </c>
      <c r="S2167" s="1433">
        <v>7</v>
      </c>
      <c r="T2167" s="1433">
        <v>7</v>
      </c>
      <c r="U2167" s="1433">
        <v>7</v>
      </c>
      <c r="V2167" s="1438">
        <v>6</v>
      </c>
    </row>
    <row r="2168" spans="1:22" ht="15" x14ac:dyDescent="0.25">
      <c r="A2168" t="s">
        <v>709</v>
      </c>
      <c r="B2168" t="s">
        <v>1005</v>
      </c>
      <c r="C2168" t="s">
        <v>38</v>
      </c>
      <c r="D2168" s="1433">
        <v>5</v>
      </c>
      <c r="E2168" s="1433">
        <v>5</v>
      </c>
      <c r="F2168" s="1433">
        <v>4</v>
      </c>
      <c r="G2168" s="1433">
        <v>4</v>
      </c>
      <c r="H2168" s="1433">
        <v>4</v>
      </c>
      <c r="I2168" s="1433">
        <v>4</v>
      </c>
      <c r="J2168" s="1433">
        <v>2</v>
      </c>
      <c r="K2168" s="1433">
        <v>2</v>
      </c>
      <c r="L2168" s="1433">
        <v>2</v>
      </c>
      <c r="M2168" s="1433">
        <v>3</v>
      </c>
      <c r="N2168" s="1433">
        <v>3</v>
      </c>
      <c r="O2168" s="1433">
        <v>3</v>
      </c>
      <c r="P2168" s="1433">
        <v>2</v>
      </c>
      <c r="Q2168" s="1433">
        <v>2</v>
      </c>
      <c r="R2168" s="1433">
        <v>2</v>
      </c>
      <c r="S2168" s="1433">
        <v>2</v>
      </c>
      <c r="T2168" s="1433">
        <v>2</v>
      </c>
      <c r="U2168" s="1433">
        <v>2</v>
      </c>
      <c r="V2168" s="1438">
        <v>3</v>
      </c>
    </row>
    <row r="2169" spans="1:22" ht="15" x14ac:dyDescent="0.25">
      <c r="A2169" t="s">
        <v>709</v>
      </c>
      <c r="B2169" t="s">
        <v>1005</v>
      </c>
      <c r="C2169" t="s">
        <v>39</v>
      </c>
      <c r="D2169" s="1433">
        <v>1</v>
      </c>
      <c r="E2169" s="1433">
        <v>1</v>
      </c>
      <c r="F2169" s="1433">
        <v>1</v>
      </c>
      <c r="G2169" s="1433">
        <v>1</v>
      </c>
      <c r="H2169" s="1433">
        <v>1</v>
      </c>
      <c r="I2169" s="1433">
        <v>1</v>
      </c>
      <c r="J2169" s="1433">
        <v>2</v>
      </c>
      <c r="K2169" s="1433">
        <v>2</v>
      </c>
      <c r="L2169" s="1433">
        <v>1</v>
      </c>
      <c r="M2169" s="1433">
        <v>1</v>
      </c>
      <c r="N2169" s="1433">
        <v>1</v>
      </c>
      <c r="O2169" s="1433">
        <v>1</v>
      </c>
      <c r="P2169" s="1433">
        <v>2</v>
      </c>
      <c r="Q2169" s="1433">
        <v>2</v>
      </c>
      <c r="R2169" s="1433">
        <v>2</v>
      </c>
      <c r="S2169" s="1433">
        <v>2</v>
      </c>
      <c r="T2169" s="1433">
        <v>2</v>
      </c>
      <c r="U2169" s="1433">
        <v>2</v>
      </c>
      <c r="V2169" s="1438">
        <v>2</v>
      </c>
    </row>
    <row r="2170" spans="1:22" ht="15" x14ac:dyDescent="0.25">
      <c r="A2170" t="s">
        <v>709</v>
      </c>
      <c r="B2170" t="s">
        <v>1005</v>
      </c>
      <c r="C2170" t="s">
        <v>40</v>
      </c>
      <c r="D2170" s="1433">
        <v>1</v>
      </c>
      <c r="E2170" s="1433">
        <v>1</v>
      </c>
      <c r="F2170" s="1433">
        <v>1</v>
      </c>
      <c r="G2170" s="1433">
        <v>1</v>
      </c>
      <c r="H2170" s="1433">
        <v>1</v>
      </c>
      <c r="I2170" s="1433">
        <v>1</v>
      </c>
      <c r="J2170" s="1433">
        <v>1</v>
      </c>
      <c r="K2170" s="1433">
        <v>1</v>
      </c>
      <c r="L2170" s="1433">
        <v>1</v>
      </c>
      <c r="M2170" s="1433">
        <v>1</v>
      </c>
      <c r="N2170" s="1433">
        <v>1</v>
      </c>
      <c r="O2170" s="1433">
        <v>1</v>
      </c>
      <c r="P2170" s="1433">
        <v>2</v>
      </c>
      <c r="Q2170" s="1433">
        <v>2</v>
      </c>
      <c r="R2170" s="1433">
        <v>2</v>
      </c>
      <c r="S2170" s="1433">
        <v>2</v>
      </c>
      <c r="T2170" s="1433">
        <v>2</v>
      </c>
      <c r="U2170" s="1433">
        <v>2</v>
      </c>
      <c r="V2170" s="1438">
        <v>0</v>
      </c>
    </row>
    <row r="2171" spans="1:22" ht="15" x14ac:dyDescent="0.25">
      <c r="A2171" t="s">
        <v>709</v>
      </c>
      <c r="B2171" t="s">
        <v>1005</v>
      </c>
      <c r="C2171" t="s">
        <v>59</v>
      </c>
      <c r="D2171" s="1433">
        <v>163</v>
      </c>
      <c r="E2171" s="1433">
        <v>115</v>
      </c>
      <c r="F2171" s="1433">
        <v>125</v>
      </c>
      <c r="G2171" s="1433">
        <v>133</v>
      </c>
      <c r="H2171" s="1433">
        <v>142</v>
      </c>
      <c r="I2171" s="1433">
        <v>152</v>
      </c>
      <c r="J2171" s="1433">
        <v>160</v>
      </c>
      <c r="K2171" s="1433">
        <v>177</v>
      </c>
      <c r="L2171" s="1433">
        <v>189</v>
      </c>
      <c r="M2171" s="1433">
        <v>196</v>
      </c>
      <c r="N2171" s="1433">
        <v>219</v>
      </c>
      <c r="O2171" s="1433">
        <v>252</v>
      </c>
      <c r="P2171" s="1433">
        <v>269</v>
      </c>
      <c r="Q2171" s="1433">
        <v>257</v>
      </c>
      <c r="R2171" s="1433">
        <v>257</v>
      </c>
      <c r="S2171" s="1433">
        <v>259</v>
      </c>
      <c r="T2171" s="1433">
        <v>264</v>
      </c>
      <c r="U2171" s="1433">
        <v>271</v>
      </c>
      <c r="V2171" s="1438">
        <v>276</v>
      </c>
    </row>
    <row r="2172" spans="1:22" ht="15" x14ac:dyDescent="0.25">
      <c r="A2172" t="s">
        <v>709</v>
      </c>
      <c r="B2172" t="s">
        <v>1005</v>
      </c>
      <c r="C2172" t="s">
        <v>754</v>
      </c>
      <c r="D2172" s="1433">
        <v>163</v>
      </c>
      <c r="E2172" s="1433">
        <v>59</v>
      </c>
      <c r="F2172" s="1433">
        <v>67</v>
      </c>
      <c r="G2172" s="1433">
        <v>69</v>
      </c>
      <c r="H2172" s="1433">
        <v>74</v>
      </c>
      <c r="I2172" s="1433">
        <v>83</v>
      </c>
      <c r="J2172" s="1433">
        <v>83</v>
      </c>
      <c r="K2172" s="1433">
        <v>89</v>
      </c>
      <c r="L2172" s="1433">
        <v>93</v>
      </c>
      <c r="M2172" s="1433">
        <v>94</v>
      </c>
      <c r="N2172" s="1433">
        <v>110</v>
      </c>
      <c r="O2172" s="1433">
        <v>132</v>
      </c>
      <c r="P2172" s="1433">
        <v>133</v>
      </c>
      <c r="Q2172" s="1433">
        <v>120</v>
      </c>
      <c r="R2172" s="1433">
        <v>90</v>
      </c>
      <c r="S2172" s="1433">
        <v>59</v>
      </c>
      <c r="T2172" s="1433">
        <v>51</v>
      </c>
      <c r="U2172" s="1433">
        <v>58</v>
      </c>
      <c r="V2172" s="1438">
        <v>62</v>
      </c>
    </row>
    <row r="2173" spans="1:22" ht="15" x14ac:dyDescent="0.25">
      <c r="A2173" t="s">
        <v>709</v>
      </c>
      <c r="B2173" t="s">
        <v>1006</v>
      </c>
      <c r="C2173" t="s">
        <v>49</v>
      </c>
      <c r="D2173" s="1433">
        <v>0</v>
      </c>
      <c r="E2173" s="1433">
        <v>33</v>
      </c>
      <c r="F2173" s="1433">
        <v>36</v>
      </c>
      <c r="G2173" s="1433">
        <v>38</v>
      </c>
      <c r="H2173" s="1433">
        <v>40</v>
      </c>
      <c r="I2173" s="1433">
        <v>39</v>
      </c>
      <c r="J2173" s="1433">
        <v>0</v>
      </c>
      <c r="K2173" s="1433">
        <v>0</v>
      </c>
      <c r="L2173" s="1433">
        <v>0</v>
      </c>
      <c r="M2173" s="1433">
        <v>0</v>
      </c>
      <c r="N2173" s="1433">
        <v>0</v>
      </c>
      <c r="O2173" s="1433">
        <v>0</v>
      </c>
      <c r="P2173" s="1433">
        <v>0</v>
      </c>
      <c r="Q2173" s="1433">
        <v>0</v>
      </c>
      <c r="R2173" s="1433">
        <v>0</v>
      </c>
      <c r="S2173" s="1433">
        <v>0</v>
      </c>
      <c r="T2173" s="1433">
        <v>0</v>
      </c>
      <c r="U2173" s="1433">
        <v>0</v>
      </c>
      <c r="V2173" s="1438">
        <v>0</v>
      </c>
    </row>
    <row r="2174" spans="1:22" ht="15" x14ac:dyDescent="0.25">
      <c r="A2174" t="s">
        <v>709</v>
      </c>
      <c r="B2174" t="s">
        <v>1006</v>
      </c>
      <c r="C2174" t="s">
        <v>35</v>
      </c>
      <c r="D2174" s="1433">
        <v>65</v>
      </c>
      <c r="E2174" s="1433">
        <v>31</v>
      </c>
      <c r="F2174" s="1433">
        <v>17</v>
      </c>
      <c r="G2174" s="1433">
        <v>13</v>
      </c>
      <c r="H2174" s="1433">
        <v>11</v>
      </c>
      <c r="I2174" s="1433">
        <v>12</v>
      </c>
      <c r="J2174" s="1433">
        <v>0</v>
      </c>
      <c r="K2174" s="1433">
        <v>0</v>
      </c>
      <c r="L2174" s="1433">
        <v>0</v>
      </c>
      <c r="M2174" s="1433">
        <v>0</v>
      </c>
      <c r="N2174" s="1433">
        <v>0</v>
      </c>
      <c r="O2174" s="1433">
        <v>0</v>
      </c>
      <c r="P2174" s="1433">
        <v>0</v>
      </c>
      <c r="Q2174" s="1433">
        <v>0</v>
      </c>
      <c r="R2174" s="1433">
        <v>0</v>
      </c>
      <c r="S2174" s="1433">
        <v>0</v>
      </c>
      <c r="T2174" s="1433">
        <v>0</v>
      </c>
      <c r="U2174" s="1433">
        <v>0</v>
      </c>
      <c r="V2174" s="1438">
        <v>0</v>
      </c>
    </row>
    <row r="2175" spans="1:22" ht="15" x14ac:dyDescent="0.25">
      <c r="A2175" t="s">
        <v>709</v>
      </c>
      <c r="B2175" t="s">
        <v>1006</v>
      </c>
      <c r="C2175" t="s">
        <v>36</v>
      </c>
      <c r="D2175" s="1433">
        <v>4</v>
      </c>
      <c r="E2175" s="1433">
        <v>4</v>
      </c>
      <c r="F2175" s="1433">
        <v>4</v>
      </c>
      <c r="G2175" s="1433">
        <v>3</v>
      </c>
      <c r="H2175" s="1433">
        <v>2</v>
      </c>
      <c r="I2175" s="1433">
        <v>2</v>
      </c>
      <c r="J2175" s="1433">
        <v>0</v>
      </c>
      <c r="K2175" s="1433">
        <v>0</v>
      </c>
      <c r="L2175" s="1433">
        <v>0</v>
      </c>
      <c r="M2175" s="1433">
        <v>0</v>
      </c>
      <c r="N2175" s="1433">
        <v>0</v>
      </c>
      <c r="O2175" s="1433">
        <v>0</v>
      </c>
      <c r="P2175" s="1433">
        <v>0</v>
      </c>
      <c r="Q2175" s="1433">
        <v>0</v>
      </c>
      <c r="R2175" s="1433">
        <v>0</v>
      </c>
      <c r="S2175" s="1433">
        <v>0</v>
      </c>
      <c r="T2175" s="1433">
        <v>0</v>
      </c>
      <c r="U2175" s="1433">
        <v>0</v>
      </c>
      <c r="V2175" s="1438">
        <v>0</v>
      </c>
    </row>
    <row r="2176" spans="1:22" ht="15" x14ac:dyDescent="0.25">
      <c r="A2176" t="s">
        <v>709</v>
      </c>
      <c r="B2176" t="s">
        <v>1006</v>
      </c>
      <c r="C2176" t="s">
        <v>37</v>
      </c>
      <c r="D2176" s="1433">
        <v>5</v>
      </c>
      <c r="E2176" s="1433">
        <v>5</v>
      </c>
      <c r="F2176" s="1433">
        <v>3</v>
      </c>
      <c r="G2176" s="1433">
        <v>1</v>
      </c>
      <c r="H2176" s="1433">
        <v>1</v>
      </c>
      <c r="I2176" s="1433">
        <v>1</v>
      </c>
      <c r="J2176" s="1433">
        <v>0</v>
      </c>
      <c r="K2176" s="1433">
        <v>0</v>
      </c>
      <c r="L2176" s="1433">
        <v>0</v>
      </c>
      <c r="M2176" s="1433">
        <v>0</v>
      </c>
      <c r="N2176" s="1433">
        <v>0</v>
      </c>
      <c r="O2176" s="1433">
        <v>0</v>
      </c>
      <c r="P2176" s="1433">
        <v>0</v>
      </c>
      <c r="Q2176" s="1433">
        <v>0</v>
      </c>
      <c r="R2176" s="1433">
        <v>0</v>
      </c>
      <c r="S2176" s="1433">
        <v>0</v>
      </c>
      <c r="T2176" s="1433">
        <v>0</v>
      </c>
      <c r="U2176" s="1433">
        <v>0</v>
      </c>
      <c r="V2176" s="1438">
        <v>0</v>
      </c>
    </row>
    <row r="2177" spans="1:22" ht="15" x14ac:dyDescent="0.25">
      <c r="A2177" t="s">
        <v>709</v>
      </c>
      <c r="B2177" t="s">
        <v>1006</v>
      </c>
      <c r="C2177" t="s">
        <v>38</v>
      </c>
      <c r="D2177" s="1433">
        <v>3</v>
      </c>
      <c r="E2177" s="1433">
        <v>3</v>
      </c>
      <c r="F2177" s="1433">
        <v>2</v>
      </c>
      <c r="G2177" s="1433">
        <v>2</v>
      </c>
      <c r="H2177" s="1433">
        <v>2</v>
      </c>
      <c r="I2177" s="1433">
        <v>2</v>
      </c>
      <c r="J2177" s="1433">
        <v>0</v>
      </c>
      <c r="K2177" s="1433">
        <v>0</v>
      </c>
      <c r="L2177" s="1433">
        <v>0</v>
      </c>
      <c r="M2177" s="1433">
        <v>0</v>
      </c>
      <c r="N2177" s="1433">
        <v>0</v>
      </c>
      <c r="O2177" s="1433">
        <v>0</v>
      </c>
      <c r="P2177" s="1433">
        <v>0</v>
      </c>
      <c r="Q2177" s="1433">
        <v>0</v>
      </c>
      <c r="R2177" s="1433">
        <v>0</v>
      </c>
      <c r="S2177" s="1433">
        <v>0</v>
      </c>
      <c r="T2177" s="1433">
        <v>0</v>
      </c>
      <c r="U2177" s="1433">
        <v>0</v>
      </c>
      <c r="V2177" s="1438">
        <v>0</v>
      </c>
    </row>
    <row r="2178" spans="1:22" ht="15" x14ac:dyDescent="0.25">
      <c r="A2178" t="s">
        <v>709</v>
      </c>
      <c r="B2178" t="s">
        <v>1006</v>
      </c>
      <c r="C2178" t="s">
        <v>39</v>
      </c>
      <c r="D2178" s="1433">
        <v>1</v>
      </c>
      <c r="E2178" s="1433">
        <v>1</v>
      </c>
      <c r="F2178" s="1433">
        <v>1</v>
      </c>
      <c r="G2178" s="1433">
        <v>1</v>
      </c>
      <c r="H2178" s="1433">
        <v>1</v>
      </c>
      <c r="I2178" s="1433">
        <v>1</v>
      </c>
      <c r="J2178" s="1433">
        <v>0</v>
      </c>
      <c r="K2178" s="1433">
        <v>0</v>
      </c>
      <c r="L2178" s="1433">
        <v>0</v>
      </c>
      <c r="M2178" s="1433">
        <v>0</v>
      </c>
      <c r="N2178" s="1433">
        <v>0</v>
      </c>
      <c r="O2178" s="1433">
        <v>0</v>
      </c>
      <c r="P2178" s="1433">
        <v>0</v>
      </c>
      <c r="Q2178" s="1433">
        <v>0</v>
      </c>
      <c r="R2178" s="1433">
        <v>0</v>
      </c>
      <c r="S2178" s="1433">
        <v>0</v>
      </c>
      <c r="T2178" s="1433">
        <v>0</v>
      </c>
      <c r="U2178" s="1433">
        <v>0</v>
      </c>
      <c r="V2178" s="1438">
        <v>0</v>
      </c>
    </row>
    <row r="2179" spans="1:22" ht="15" x14ac:dyDescent="0.25">
      <c r="A2179" t="s">
        <v>709</v>
      </c>
      <c r="B2179" t="s">
        <v>1006</v>
      </c>
      <c r="C2179" t="s">
        <v>59</v>
      </c>
      <c r="D2179" s="1433">
        <v>78</v>
      </c>
      <c r="E2179" s="1433">
        <v>77</v>
      </c>
      <c r="F2179" s="1433">
        <v>63</v>
      </c>
      <c r="G2179" s="1433">
        <v>58</v>
      </c>
      <c r="H2179" s="1433">
        <v>57</v>
      </c>
      <c r="I2179" s="1433">
        <v>57</v>
      </c>
      <c r="J2179" s="1433">
        <v>0</v>
      </c>
      <c r="K2179" s="1433">
        <v>0</v>
      </c>
      <c r="L2179" s="1433">
        <v>0</v>
      </c>
      <c r="M2179" s="1433">
        <v>0</v>
      </c>
      <c r="N2179" s="1433">
        <v>0</v>
      </c>
      <c r="O2179" s="1433">
        <v>0</v>
      </c>
      <c r="P2179" s="1433">
        <v>0</v>
      </c>
      <c r="Q2179" s="1433">
        <v>0</v>
      </c>
      <c r="R2179" s="1433">
        <v>0</v>
      </c>
      <c r="S2179" s="1433">
        <v>0</v>
      </c>
      <c r="T2179" s="1433">
        <v>0</v>
      </c>
      <c r="U2179" s="1433">
        <v>0</v>
      </c>
      <c r="V2179" s="1438">
        <v>0</v>
      </c>
    </row>
    <row r="2180" spans="1:22" ht="15" x14ac:dyDescent="0.25">
      <c r="A2180" t="s">
        <v>709</v>
      </c>
      <c r="B2180" t="s">
        <v>1006</v>
      </c>
      <c r="C2180" t="s">
        <v>754</v>
      </c>
      <c r="D2180" s="1433">
        <v>78</v>
      </c>
      <c r="E2180" s="1433">
        <v>44</v>
      </c>
      <c r="F2180" s="1433">
        <v>27</v>
      </c>
      <c r="G2180" s="1433">
        <v>20</v>
      </c>
      <c r="H2180" s="1433">
        <v>17</v>
      </c>
      <c r="I2180" s="1433">
        <v>18</v>
      </c>
      <c r="J2180" s="1433">
        <v>0</v>
      </c>
      <c r="K2180" s="1433">
        <v>0</v>
      </c>
      <c r="L2180" s="1433">
        <v>0</v>
      </c>
      <c r="M2180" s="1433">
        <v>0</v>
      </c>
      <c r="N2180" s="1433">
        <v>0</v>
      </c>
      <c r="O2180" s="1433">
        <v>0</v>
      </c>
      <c r="P2180" s="1433">
        <v>0</v>
      </c>
      <c r="Q2180" s="1433">
        <v>0</v>
      </c>
      <c r="R2180" s="1433">
        <v>0</v>
      </c>
      <c r="S2180" s="1433">
        <v>0</v>
      </c>
      <c r="T2180" s="1433">
        <v>0</v>
      </c>
      <c r="U2180" s="1433">
        <v>0</v>
      </c>
      <c r="V2180" s="1438">
        <v>0</v>
      </c>
    </row>
    <row r="2181" spans="1:22" ht="15" x14ac:dyDescent="0.25">
      <c r="A2181" t="s">
        <v>709</v>
      </c>
      <c r="B2181" t="s">
        <v>1007</v>
      </c>
      <c r="C2181" t="s">
        <v>49</v>
      </c>
      <c r="D2181" s="1433">
        <v>0</v>
      </c>
      <c r="E2181" s="1433">
        <v>0</v>
      </c>
      <c r="F2181" s="1433">
        <v>6</v>
      </c>
      <c r="G2181" s="1433">
        <v>14</v>
      </c>
      <c r="H2181" s="1433">
        <v>21</v>
      </c>
      <c r="I2181" s="1433">
        <v>38</v>
      </c>
      <c r="J2181" s="1433">
        <v>40</v>
      </c>
      <c r="K2181" s="1433">
        <v>51</v>
      </c>
      <c r="L2181" s="1433">
        <v>57</v>
      </c>
      <c r="M2181" s="1433">
        <v>77</v>
      </c>
      <c r="N2181" s="1433">
        <v>87</v>
      </c>
      <c r="O2181" s="1433">
        <v>89</v>
      </c>
      <c r="P2181" s="1433">
        <v>93</v>
      </c>
      <c r="Q2181" s="1433">
        <v>92</v>
      </c>
      <c r="R2181" s="1433">
        <v>88</v>
      </c>
      <c r="S2181" s="1433">
        <v>87</v>
      </c>
      <c r="T2181" s="1433">
        <v>81</v>
      </c>
      <c r="U2181" s="1433">
        <v>68</v>
      </c>
      <c r="V2181" s="1438">
        <v>67</v>
      </c>
    </row>
    <row r="2182" spans="1:22" ht="15" x14ac:dyDescent="0.25">
      <c r="A2182" t="s">
        <v>709</v>
      </c>
      <c r="B2182" t="s">
        <v>1007</v>
      </c>
      <c r="C2182" t="s">
        <v>35</v>
      </c>
      <c r="D2182" s="1433">
        <v>63</v>
      </c>
      <c r="E2182" s="1433">
        <v>83</v>
      </c>
      <c r="F2182" s="1433">
        <v>65</v>
      </c>
      <c r="G2182" s="1433">
        <v>43</v>
      </c>
      <c r="H2182" s="1433">
        <v>42</v>
      </c>
      <c r="I2182" s="1433">
        <v>42</v>
      </c>
      <c r="J2182" s="1433">
        <v>50</v>
      </c>
      <c r="K2182" s="1433">
        <v>45</v>
      </c>
      <c r="L2182" s="1433">
        <v>45</v>
      </c>
      <c r="M2182" s="1433">
        <v>26</v>
      </c>
      <c r="N2182" s="1433">
        <v>19</v>
      </c>
      <c r="O2182" s="1433">
        <v>8</v>
      </c>
      <c r="P2182" s="1433">
        <v>3</v>
      </c>
      <c r="Q2182" s="1433">
        <v>1</v>
      </c>
      <c r="R2182" s="1433">
        <v>3</v>
      </c>
      <c r="S2182" s="1433">
        <v>2</v>
      </c>
      <c r="T2182" s="1433">
        <v>2</v>
      </c>
      <c r="U2182" s="1433">
        <v>0</v>
      </c>
      <c r="V2182" s="1438">
        <v>0</v>
      </c>
    </row>
    <row r="2183" spans="1:22" ht="15" x14ac:dyDescent="0.25">
      <c r="A2183" t="s">
        <v>709</v>
      </c>
      <c r="B2183" t="s">
        <v>1007</v>
      </c>
      <c r="C2183" t="s">
        <v>36</v>
      </c>
      <c r="D2183" s="1433">
        <v>0</v>
      </c>
      <c r="E2183" s="1433">
        <v>0</v>
      </c>
      <c r="F2183" s="1433">
        <v>7</v>
      </c>
      <c r="G2183" s="1433">
        <v>7</v>
      </c>
      <c r="H2183" s="1433">
        <v>7</v>
      </c>
      <c r="I2183" s="1433">
        <v>7</v>
      </c>
      <c r="J2183" s="1433">
        <v>5</v>
      </c>
      <c r="K2183" s="1433">
        <v>4</v>
      </c>
      <c r="L2183" s="1433">
        <v>1</v>
      </c>
      <c r="M2183" s="1433">
        <v>1</v>
      </c>
      <c r="N2183" s="1433">
        <v>1</v>
      </c>
      <c r="O2183" s="1433">
        <v>0</v>
      </c>
      <c r="P2183" s="1433">
        <v>0</v>
      </c>
      <c r="Q2183" s="1433">
        <v>0</v>
      </c>
      <c r="R2183" s="1433">
        <v>0</v>
      </c>
      <c r="S2183" s="1433">
        <v>0</v>
      </c>
      <c r="T2183" s="1433">
        <v>0</v>
      </c>
      <c r="U2183" s="1433">
        <v>0</v>
      </c>
      <c r="V2183" s="1438">
        <v>0</v>
      </c>
    </row>
    <row r="2184" spans="1:22" ht="15" x14ac:dyDescent="0.25">
      <c r="A2184" t="s">
        <v>709</v>
      </c>
      <c r="B2184" t="s">
        <v>1007</v>
      </c>
      <c r="C2184" t="s">
        <v>37</v>
      </c>
      <c r="D2184" s="1433">
        <v>9</v>
      </c>
      <c r="E2184" s="1433">
        <v>10</v>
      </c>
      <c r="F2184" s="1433">
        <v>10</v>
      </c>
      <c r="G2184" s="1433">
        <v>9</v>
      </c>
      <c r="H2184" s="1433">
        <v>9</v>
      </c>
      <c r="I2184" s="1433">
        <v>7</v>
      </c>
      <c r="J2184" s="1433">
        <v>5</v>
      </c>
      <c r="K2184" s="1433">
        <v>7</v>
      </c>
      <c r="L2184" s="1433">
        <v>7</v>
      </c>
      <c r="M2184" s="1433">
        <v>6</v>
      </c>
      <c r="N2184" s="1433">
        <v>3</v>
      </c>
      <c r="O2184" s="1433">
        <v>3</v>
      </c>
      <c r="P2184" s="1433">
        <v>2</v>
      </c>
      <c r="Q2184" s="1433">
        <v>2</v>
      </c>
      <c r="R2184" s="1433">
        <v>0</v>
      </c>
      <c r="S2184" s="1433">
        <v>0</v>
      </c>
      <c r="T2184" s="1433">
        <v>0</v>
      </c>
      <c r="U2184" s="1433">
        <v>0</v>
      </c>
      <c r="V2184" s="1438">
        <v>1</v>
      </c>
    </row>
    <row r="2185" spans="1:22" ht="15" x14ac:dyDescent="0.25">
      <c r="A2185" t="s">
        <v>709</v>
      </c>
      <c r="B2185" t="s">
        <v>1007</v>
      </c>
      <c r="C2185" t="s">
        <v>38</v>
      </c>
      <c r="D2185" s="1433">
        <v>2</v>
      </c>
      <c r="E2185" s="1433">
        <v>2</v>
      </c>
      <c r="F2185" s="1433">
        <v>2</v>
      </c>
      <c r="G2185" s="1433">
        <v>2</v>
      </c>
      <c r="H2185" s="1433">
        <v>2</v>
      </c>
      <c r="I2185" s="1433">
        <v>2</v>
      </c>
      <c r="J2185" s="1433">
        <v>2</v>
      </c>
      <c r="K2185" s="1433">
        <v>2</v>
      </c>
      <c r="L2185" s="1433">
        <v>1</v>
      </c>
      <c r="M2185" s="1433">
        <v>1</v>
      </c>
      <c r="N2185" s="1433">
        <v>1</v>
      </c>
      <c r="O2185" s="1433">
        <v>1</v>
      </c>
      <c r="P2185" s="1433">
        <v>1</v>
      </c>
      <c r="Q2185" s="1433">
        <v>1</v>
      </c>
      <c r="R2185" s="1433">
        <v>1</v>
      </c>
      <c r="S2185" s="1433">
        <v>1</v>
      </c>
      <c r="T2185" s="1433">
        <v>1</v>
      </c>
      <c r="U2185" s="1433">
        <v>1</v>
      </c>
      <c r="V2185" s="1438">
        <v>1</v>
      </c>
    </row>
    <row r="2186" spans="1:22" ht="15" x14ac:dyDescent="0.25">
      <c r="A2186" t="s">
        <v>709</v>
      </c>
      <c r="B2186" t="s">
        <v>1007</v>
      </c>
      <c r="C2186" t="s">
        <v>39</v>
      </c>
      <c r="D2186" s="1433">
        <v>0</v>
      </c>
      <c r="E2186" s="1433">
        <v>0</v>
      </c>
      <c r="F2186" s="1433">
        <v>0</v>
      </c>
      <c r="G2186" s="1433">
        <v>0</v>
      </c>
      <c r="H2186" s="1433">
        <v>0</v>
      </c>
      <c r="I2186" s="1433">
        <v>0</v>
      </c>
      <c r="J2186" s="1433">
        <v>0</v>
      </c>
      <c r="K2186" s="1433">
        <v>0</v>
      </c>
      <c r="L2186" s="1433">
        <v>0</v>
      </c>
      <c r="M2186" s="1433">
        <v>0</v>
      </c>
      <c r="N2186" s="1433">
        <v>0</v>
      </c>
      <c r="O2186" s="1433">
        <v>0</v>
      </c>
      <c r="P2186" s="1433">
        <v>1</v>
      </c>
      <c r="Q2186" s="1433">
        <v>1</v>
      </c>
      <c r="R2186" s="1433">
        <v>1</v>
      </c>
      <c r="S2186" s="1433">
        <v>1</v>
      </c>
      <c r="T2186" s="1433">
        <v>1</v>
      </c>
      <c r="U2186" s="1433">
        <v>2</v>
      </c>
      <c r="V2186" s="1438">
        <v>1</v>
      </c>
    </row>
    <row r="2187" spans="1:22" ht="15" x14ac:dyDescent="0.25">
      <c r="A2187" t="s">
        <v>709</v>
      </c>
      <c r="B2187" t="s">
        <v>1007</v>
      </c>
      <c r="C2187" t="s">
        <v>40</v>
      </c>
      <c r="D2187" s="1433">
        <v>0</v>
      </c>
      <c r="E2187" s="1433">
        <v>0</v>
      </c>
      <c r="F2187" s="1433">
        <v>0</v>
      </c>
      <c r="G2187" s="1433">
        <v>1</v>
      </c>
      <c r="H2187" s="1433">
        <v>1</v>
      </c>
      <c r="I2187" s="1433">
        <v>1</v>
      </c>
      <c r="J2187" s="1433">
        <v>1</v>
      </c>
      <c r="K2187" s="1433">
        <v>1</v>
      </c>
      <c r="L2187" s="1433">
        <v>1</v>
      </c>
      <c r="M2187" s="1433">
        <v>1</v>
      </c>
      <c r="N2187" s="1433">
        <v>1</v>
      </c>
      <c r="O2187" s="1433">
        <v>1</v>
      </c>
      <c r="P2187" s="1433">
        <v>0</v>
      </c>
      <c r="Q2187" s="1433">
        <v>0</v>
      </c>
      <c r="R2187" s="1433">
        <v>0</v>
      </c>
      <c r="S2187" s="1433">
        <v>0</v>
      </c>
      <c r="T2187" s="1433">
        <v>0</v>
      </c>
      <c r="U2187" s="1433">
        <v>0</v>
      </c>
      <c r="V2187" s="1438">
        <v>0</v>
      </c>
    </row>
    <row r="2188" spans="1:22" ht="15" x14ac:dyDescent="0.25">
      <c r="A2188" t="s">
        <v>709</v>
      </c>
      <c r="B2188" t="s">
        <v>1007</v>
      </c>
      <c r="C2188" t="s">
        <v>59</v>
      </c>
      <c r="D2188" s="1433">
        <v>74</v>
      </c>
      <c r="E2188" s="1433">
        <v>95</v>
      </c>
      <c r="F2188" s="1433">
        <v>90</v>
      </c>
      <c r="G2188" s="1433">
        <v>76</v>
      </c>
      <c r="H2188" s="1433">
        <v>82</v>
      </c>
      <c r="I2188" s="1433">
        <v>97</v>
      </c>
      <c r="J2188" s="1433">
        <v>103</v>
      </c>
      <c r="K2188" s="1433">
        <v>110</v>
      </c>
      <c r="L2188" s="1433">
        <v>112</v>
      </c>
      <c r="M2188" s="1433">
        <v>112</v>
      </c>
      <c r="N2188" s="1433">
        <v>112</v>
      </c>
      <c r="O2188" s="1433">
        <v>102</v>
      </c>
      <c r="P2188" s="1433">
        <v>100</v>
      </c>
      <c r="Q2188" s="1433">
        <v>97</v>
      </c>
      <c r="R2188" s="1433">
        <v>93</v>
      </c>
      <c r="S2188" s="1433">
        <v>91</v>
      </c>
      <c r="T2188" s="1433">
        <v>85</v>
      </c>
      <c r="U2188" s="1433">
        <v>71</v>
      </c>
      <c r="V2188" s="1438">
        <v>70</v>
      </c>
    </row>
    <row r="2189" spans="1:22" ht="15" x14ac:dyDescent="0.25">
      <c r="A2189" t="s">
        <v>709</v>
      </c>
      <c r="B2189" t="s">
        <v>1007</v>
      </c>
      <c r="C2189" t="s">
        <v>754</v>
      </c>
      <c r="D2189" s="1433">
        <v>74</v>
      </c>
      <c r="E2189" s="1433">
        <v>95</v>
      </c>
      <c r="F2189" s="1433">
        <v>84</v>
      </c>
      <c r="G2189" s="1433">
        <v>62</v>
      </c>
      <c r="H2189" s="1433">
        <v>61</v>
      </c>
      <c r="I2189" s="1433">
        <v>59</v>
      </c>
      <c r="J2189" s="1433">
        <v>63</v>
      </c>
      <c r="K2189" s="1433">
        <v>59</v>
      </c>
      <c r="L2189" s="1433">
        <v>55</v>
      </c>
      <c r="M2189" s="1433">
        <v>35</v>
      </c>
      <c r="N2189" s="1433">
        <v>25</v>
      </c>
      <c r="O2189" s="1433">
        <v>13</v>
      </c>
      <c r="P2189" s="1433">
        <v>7</v>
      </c>
      <c r="Q2189" s="1433">
        <v>5</v>
      </c>
      <c r="R2189" s="1433">
        <v>5</v>
      </c>
      <c r="S2189" s="1433">
        <v>4</v>
      </c>
      <c r="T2189" s="1433">
        <v>4</v>
      </c>
      <c r="U2189" s="1433">
        <v>3</v>
      </c>
      <c r="V2189" s="1438">
        <v>3</v>
      </c>
    </row>
    <row r="2190" spans="1:22" ht="15" x14ac:dyDescent="0.25">
      <c r="A2190" t="s">
        <v>709</v>
      </c>
      <c r="B2190" t="s">
        <v>1008</v>
      </c>
      <c r="C2190" t="s">
        <v>35</v>
      </c>
      <c r="D2190" s="1433">
        <v>0</v>
      </c>
      <c r="E2190" s="1433">
        <v>0</v>
      </c>
      <c r="F2190" s="1433">
        <v>0</v>
      </c>
      <c r="G2190" s="1433">
        <v>0</v>
      </c>
      <c r="H2190" s="1433">
        <v>0</v>
      </c>
      <c r="I2190" s="1433">
        <v>0</v>
      </c>
      <c r="J2190" s="1433">
        <v>0</v>
      </c>
      <c r="K2190" s="1433">
        <v>0</v>
      </c>
      <c r="L2190" s="1433">
        <v>0</v>
      </c>
      <c r="M2190" s="1433">
        <v>0</v>
      </c>
      <c r="N2190" s="1433">
        <v>0</v>
      </c>
      <c r="O2190" s="1433">
        <v>0</v>
      </c>
      <c r="P2190" s="1433">
        <v>0</v>
      </c>
      <c r="Q2190" s="1433">
        <v>0</v>
      </c>
      <c r="R2190" s="1433">
        <v>0</v>
      </c>
      <c r="S2190" s="1433">
        <v>0</v>
      </c>
      <c r="T2190" s="1433">
        <v>4</v>
      </c>
      <c r="U2190" s="1433">
        <v>6</v>
      </c>
      <c r="V2190" s="1438">
        <v>8</v>
      </c>
    </row>
    <row r="2191" spans="1:22" ht="15" x14ac:dyDescent="0.25">
      <c r="A2191" t="s">
        <v>709</v>
      </c>
      <c r="B2191" t="s">
        <v>1008</v>
      </c>
      <c r="C2191" t="s">
        <v>37</v>
      </c>
      <c r="D2191" s="1433">
        <v>0</v>
      </c>
      <c r="E2191" s="1433">
        <v>0</v>
      </c>
      <c r="F2191" s="1433">
        <v>0</v>
      </c>
      <c r="G2191" s="1433">
        <v>0</v>
      </c>
      <c r="H2191" s="1433">
        <v>0</v>
      </c>
      <c r="I2191" s="1433">
        <v>0</v>
      </c>
      <c r="J2191" s="1433">
        <v>0</v>
      </c>
      <c r="K2191" s="1433">
        <v>0</v>
      </c>
      <c r="L2191" s="1433">
        <v>0</v>
      </c>
      <c r="M2191" s="1433">
        <v>0</v>
      </c>
      <c r="N2191" s="1433">
        <v>0</v>
      </c>
      <c r="O2191" s="1433">
        <v>0</v>
      </c>
      <c r="P2191" s="1433">
        <v>0</v>
      </c>
      <c r="Q2191" s="1433">
        <v>0</v>
      </c>
      <c r="R2191" s="1433">
        <v>0</v>
      </c>
      <c r="S2191" s="1433">
        <v>0</v>
      </c>
      <c r="T2191" s="1433">
        <v>1</v>
      </c>
      <c r="U2191" s="1433">
        <v>1</v>
      </c>
      <c r="V2191" s="1438">
        <v>1</v>
      </c>
    </row>
    <row r="2192" spans="1:22" ht="15" x14ac:dyDescent="0.25">
      <c r="A2192" t="s">
        <v>709</v>
      </c>
      <c r="B2192" t="s">
        <v>1008</v>
      </c>
      <c r="C2192" t="s">
        <v>59</v>
      </c>
      <c r="D2192" s="1433">
        <v>0</v>
      </c>
      <c r="E2192" s="1433">
        <v>0</v>
      </c>
      <c r="F2192" s="1433">
        <v>0</v>
      </c>
      <c r="G2192" s="1433">
        <v>0</v>
      </c>
      <c r="H2192" s="1433">
        <v>0</v>
      </c>
      <c r="I2192" s="1433">
        <v>0</v>
      </c>
      <c r="J2192" s="1433">
        <v>0</v>
      </c>
      <c r="K2192" s="1433">
        <v>0</v>
      </c>
      <c r="L2192" s="1433">
        <v>0</v>
      </c>
      <c r="M2192" s="1433">
        <v>0</v>
      </c>
      <c r="N2192" s="1433">
        <v>0</v>
      </c>
      <c r="O2192" s="1433">
        <v>0</v>
      </c>
      <c r="P2192" s="1433">
        <v>0</v>
      </c>
      <c r="Q2192" s="1433">
        <v>0</v>
      </c>
      <c r="R2192" s="1433">
        <v>0</v>
      </c>
      <c r="S2192" s="1433">
        <v>0</v>
      </c>
      <c r="T2192" s="1433">
        <v>5</v>
      </c>
      <c r="U2192" s="1433">
        <v>7</v>
      </c>
      <c r="V2192" s="1438">
        <v>9</v>
      </c>
    </row>
    <row r="2193" spans="1:22" ht="15" x14ac:dyDescent="0.25">
      <c r="A2193" t="s">
        <v>709</v>
      </c>
      <c r="B2193" t="s">
        <v>1008</v>
      </c>
      <c r="C2193" t="s">
        <v>754</v>
      </c>
      <c r="D2193" s="1433">
        <v>0</v>
      </c>
      <c r="E2193" s="1433">
        <v>0</v>
      </c>
      <c r="F2193" s="1433">
        <v>0</v>
      </c>
      <c r="G2193" s="1433">
        <v>0</v>
      </c>
      <c r="H2193" s="1433">
        <v>0</v>
      </c>
      <c r="I2193" s="1433">
        <v>0</v>
      </c>
      <c r="J2193" s="1433">
        <v>0</v>
      </c>
      <c r="K2193" s="1433">
        <v>0</v>
      </c>
      <c r="L2193" s="1433">
        <v>0</v>
      </c>
      <c r="M2193" s="1433">
        <v>0</v>
      </c>
      <c r="N2193" s="1433">
        <v>0</v>
      </c>
      <c r="O2193" s="1433">
        <v>0</v>
      </c>
      <c r="P2193" s="1433">
        <v>0</v>
      </c>
      <c r="Q2193" s="1433">
        <v>0</v>
      </c>
      <c r="R2193" s="1433">
        <v>0</v>
      </c>
      <c r="S2193" s="1433">
        <v>0</v>
      </c>
      <c r="T2193" s="1433">
        <v>5</v>
      </c>
      <c r="U2193" s="1433">
        <v>7</v>
      </c>
      <c r="V2193" s="1438">
        <v>9</v>
      </c>
    </row>
  </sheetData>
  <mergeCells count="1">
    <mergeCell ref="F2:G2"/>
  </mergeCells>
  <conditionalFormatting sqref="A4:U2154">
    <cfRule type="expression" dxfId="103" priority="3">
      <formula>$C4="Total SA excl"</formula>
    </cfRule>
    <cfRule type="expression" dxfId="102" priority="4">
      <formula>$C4="Total"</formula>
    </cfRule>
  </conditionalFormatting>
  <conditionalFormatting sqref="V4:V2154">
    <cfRule type="expression" dxfId="101" priority="1">
      <formula>$C4="Total SA excl"</formula>
    </cfRule>
    <cfRule type="expression" dxfId="100" priority="2">
      <formula>$C4="Total"</formula>
    </cfRule>
  </conditionalFormatting>
  <hyperlinks>
    <hyperlink ref="F2" location="Cover!A1" display="Back to cover page" xr:uid="{00000000-0004-0000-0800-000000000000}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5">
    <tabColor rgb="FFFFFF00"/>
  </sheetPr>
  <dimension ref="A1:AX1472"/>
  <sheetViews>
    <sheetView showGridLines="0" topLeftCell="G1" zoomScale="80" zoomScaleNormal="80" workbookViewId="0">
      <selection activeCell="V1" sqref="V1:V1048576"/>
    </sheetView>
  </sheetViews>
  <sheetFormatPr defaultColWidth="9" defaultRowHeight="12.75" x14ac:dyDescent="0.2"/>
  <cols>
    <col min="1" max="1" width="12" style="1372" bestFit="1" customWidth="1" collapsed="1"/>
    <col min="2" max="2" width="42.140625" style="1372" bestFit="1" customWidth="1" collapsed="1"/>
    <col min="3" max="3" width="20" style="1372" bestFit="1" customWidth="1" collapsed="1"/>
    <col min="4" max="22" width="10.28515625" style="43" customWidth="1" collapsed="1"/>
    <col min="23" max="31" width="9" style="43" customWidth="1" collapsed="1"/>
    <col min="32" max="40" width="9" style="43" collapsed="1"/>
    <col min="41" max="44" width="9" style="43" customWidth="1" collapsed="1"/>
    <col min="45" max="16384" width="9" style="43" collapsed="1"/>
  </cols>
  <sheetData>
    <row r="1" spans="1:50" s="109" customFormat="1" x14ac:dyDescent="0.2">
      <c r="A1" s="123" t="s">
        <v>346</v>
      </c>
      <c r="B1" s="123" t="s">
        <v>350</v>
      </c>
      <c r="C1" s="123" t="s">
        <v>349</v>
      </c>
      <c r="D1" s="109" t="s">
        <v>348</v>
      </c>
      <c r="E1" s="120" t="s">
        <v>344</v>
      </c>
      <c r="F1" s="109" t="s">
        <v>347</v>
      </c>
      <c r="G1" s="120" t="s">
        <v>345</v>
      </c>
      <c r="H1" s="108">
        <v>201501</v>
      </c>
      <c r="I1" s="108">
        <v>201502</v>
      </c>
      <c r="J1" s="108">
        <v>201503</v>
      </c>
      <c r="K1" s="108">
        <v>201504</v>
      </c>
      <c r="L1" s="108">
        <v>201505</v>
      </c>
      <c r="M1" s="108">
        <v>201506</v>
      </c>
      <c r="N1" s="108">
        <v>201507</v>
      </c>
      <c r="O1" s="108">
        <v>201508</v>
      </c>
      <c r="P1" s="108">
        <v>201509</v>
      </c>
      <c r="Q1" s="108">
        <v>201510</v>
      </c>
      <c r="R1" s="108">
        <v>201511</v>
      </c>
      <c r="S1" s="108">
        <v>201512</v>
      </c>
      <c r="T1" s="108">
        <v>201601</v>
      </c>
      <c r="U1" s="108"/>
      <c r="V1" s="108">
        <v>201602</v>
      </c>
      <c r="W1" s="108">
        <v>201603</v>
      </c>
      <c r="X1" s="108">
        <v>201604</v>
      </c>
      <c r="Y1" s="108">
        <v>201605</v>
      </c>
      <c r="Z1" s="108">
        <v>201606</v>
      </c>
      <c r="AA1" s="108">
        <v>201607</v>
      </c>
      <c r="AB1" s="108">
        <v>201608</v>
      </c>
      <c r="AC1" s="108">
        <v>201609</v>
      </c>
      <c r="AD1" s="108">
        <v>201610</v>
      </c>
      <c r="AE1" s="108">
        <v>201611</v>
      </c>
      <c r="AF1" s="108">
        <v>201612</v>
      </c>
      <c r="AG1" s="108">
        <v>201701</v>
      </c>
      <c r="AH1" s="108">
        <v>201702</v>
      </c>
      <c r="AI1" s="108">
        <v>201703</v>
      </c>
      <c r="AJ1" s="108">
        <v>201704</v>
      </c>
      <c r="AK1" s="108">
        <v>201705</v>
      </c>
      <c r="AL1" s="108">
        <v>201706</v>
      </c>
      <c r="AM1" s="108">
        <v>201707</v>
      </c>
      <c r="AN1" s="108">
        <v>201708</v>
      </c>
      <c r="AO1" s="108">
        <v>201709</v>
      </c>
      <c r="AP1" s="108">
        <v>201710</v>
      </c>
      <c r="AQ1" s="108">
        <v>201711</v>
      </c>
      <c r="AR1" s="108">
        <v>201712</v>
      </c>
      <c r="AT1" s="122">
        <v>2016</v>
      </c>
      <c r="AU1" s="122">
        <v>2017</v>
      </c>
      <c r="AV1" s="123"/>
      <c r="AW1" s="123"/>
      <c r="AX1" s="123"/>
    </row>
    <row r="2" spans="1:50" ht="15" customHeight="1" x14ac:dyDescent="0.2">
      <c r="F2" s="1474" t="s">
        <v>247</v>
      </c>
      <c r="G2" s="1474"/>
    </row>
    <row r="3" spans="1:50" ht="15" x14ac:dyDescent="0.25">
      <c r="D3" s="1294"/>
      <c r="E3" s="1294"/>
      <c r="F3" s="1294"/>
      <c r="G3" s="1294"/>
      <c r="H3" s="1294"/>
      <c r="I3" s="1294"/>
      <c r="J3" s="1294"/>
      <c r="K3" s="1294"/>
      <c r="L3" s="1294"/>
      <c r="M3" s="1294"/>
      <c r="N3" s="1294"/>
      <c r="O3" s="1294"/>
      <c r="P3" s="1295"/>
      <c r="Q3" s="1295"/>
      <c r="R3" s="1295"/>
      <c r="S3" s="1295"/>
      <c r="T3" s="1295"/>
      <c r="U3" s="1295"/>
      <c r="V3" s="1295"/>
    </row>
    <row r="4" spans="1:50" ht="15" x14ac:dyDescent="0.25">
      <c r="A4" s="1406" t="s">
        <v>769</v>
      </c>
      <c r="B4" s="1406" t="s">
        <v>755</v>
      </c>
      <c r="C4" s="1406" t="s">
        <v>748</v>
      </c>
      <c r="D4" s="1406" t="s">
        <v>757</v>
      </c>
      <c r="E4" s="1406" t="s">
        <v>758</v>
      </c>
      <c r="F4" s="1406" t="s">
        <v>759</v>
      </c>
      <c r="G4" s="1406" t="s">
        <v>760</v>
      </c>
      <c r="H4" s="1406" t="s">
        <v>761</v>
      </c>
      <c r="I4" s="1406" t="s">
        <v>762</v>
      </c>
      <c r="J4" s="1406" t="s">
        <v>763</v>
      </c>
      <c r="K4" s="1406" t="s">
        <v>764</v>
      </c>
      <c r="L4" s="1406" t="s">
        <v>765</v>
      </c>
      <c r="M4" s="1406" t="s">
        <v>766</v>
      </c>
      <c r="N4" s="1406" t="s">
        <v>767</v>
      </c>
      <c r="O4" s="1406" t="s">
        <v>768</v>
      </c>
      <c r="P4" s="1406" t="s">
        <v>749</v>
      </c>
      <c r="Q4" s="1406" t="s">
        <v>750</v>
      </c>
      <c r="R4" s="1406" t="s">
        <v>751</v>
      </c>
      <c r="S4" s="1406" t="s">
        <v>752</v>
      </c>
      <c r="T4" s="1406" t="s">
        <v>753</v>
      </c>
      <c r="U4" s="1406" t="s">
        <v>1009</v>
      </c>
      <c r="V4" s="1406" t="s">
        <v>1155</v>
      </c>
    </row>
    <row r="5" spans="1:50" ht="15" x14ac:dyDescent="0.25">
      <c r="A5" s="1401" t="s">
        <v>401</v>
      </c>
      <c r="B5" s="1408" t="s">
        <v>756</v>
      </c>
      <c r="C5" s="1408" t="s">
        <v>35</v>
      </c>
      <c r="D5" s="1434">
        <v>431</v>
      </c>
      <c r="E5" s="1434">
        <v>914</v>
      </c>
      <c r="F5" s="1434">
        <v>1143</v>
      </c>
      <c r="G5" s="1434">
        <v>884</v>
      </c>
      <c r="H5" s="1434">
        <v>881</v>
      </c>
      <c r="I5" s="1434">
        <v>1664</v>
      </c>
      <c r="J5" s="1434">
        <v>1102</v>
      </c>
      <c r="K5" s="1434">
        <v>1248</v>
      </c>
      <c r="L5" s="1434">
        <v>1286</v>
      </c>
      <c r="M5" s="1434">
        <v>933</v>
      </c>
      <c r="N5" s="1434">
        <v>1432</v>
      </c>
      <c r="O5" s="1434">
        <v>2368</v>
      </c>
      <c r="P5" s="1434">
        <v>818</v>
      </c>
      <c r="Q5" s="1434">
        <v>198</v>
      </c>
      <c r="R5" s="1434">
        <v>1113</v>
      </c>
      <c r="S5" s="1434">
        <v>592</v>
      </c>
      <c r="T5" s="1434">
        <v>860</v>
      </c>
      <c r="U5" s="1434">
        <v>1237</v>
      </c>
      <c r="V5" s="1438">
        <v>904</v>
      </c>
    </row>
    <row r="6" spans="1:50" ht="15" x14ac:dyDescent="0.25">
      <c r="A6" s="19" t="s">
        <v>401</v>
      </c>
      <c r="B6" s="52" t="s">
        <v>756</v>
      </c>
      <c r="C6" s="1373" t="s">
        <v>36</v>
      </c>
      <c r="D6" s="1434">
        <v>0</v>
      </c>
      <c r="E6" s="1434">
        <v>0</v>
      </c>
      <c r="F6" s="1434">
        <v>0</v>
      </c>
      <c r="G6" s="1434">
        <v>0</v>
      </c>
      <c r="H6" s="1434">
        <v>0</v>
      </c>
      <c r="I6" s="1434">
        <v>1</v>
      </c>
      <c r="J6" s="1434">
        <v>0</v>
      </c>
      <c r="K6" s="1434">
        <v>0</v>
      </c>
      <c r="L6" s="1434">
        <v>1</v>
      </c>
      <c r="M6" s="1434">
        <v>0</v>
      </c>
      <c r="N6" s="1434">
        <v>0</v>
      </c>
      <c r="O6" s="1434">
        <v>0</v>
      </c>
      <c r="P6" s="1434">
        <v>0</v>
      </c>
      <c r="Q6" s="1434">
        <v>0</v>
      </c>
      <c r="R6" s="1434">
        <v>0</v>
      </c>
      <c r="S6" s="1434">
        <v>16</v>
      </c>
      <c r="T6" s="1434">
        <v>53</v>
      </c>
      <c r="U6" s="1434">
        <v>63</v>
      </c>
      <c r="V6" s="1438">
        <v>35</v>
      </c>
    </row>
    <row r="7" spans="1:50" ht="15" x14ac:dyDescent="0.25">
      <c r="A7" s="19" t="s">
        <v>401</v>
      </c>
      <c r="B7" s="1291" t="s">
        <v>756</v>
      </c>
      <c r="C7" s="1291" t="s">
        <v>37</v>
      </c>
      <c r="D7" s="1434">
        <v>51</v>
      </c>
      <c r="E7" s="1434">
        <v>89</v>
      </c>
      <c r="F7" s="1434">
        <v>40</v>
      </c>
      <c r="G7" s="1434">
        <v>41</v>
      </c>
      <c r="H7" s="1434">
        <v>33</v>
      </c>
      <c r="I7" s="1434">
        <v>42</v>
      </c>
      <c r="J7" s="1434">
        <v>46</v>
      </c>
      <c r="K7" s="1434">
        <v>55</v>
      </c>
      <c r="L7" s="1434">
        <v>47</v>
      </c>
      <c r="M7" s="1434">
        <v>47</v>
      </c>
      <c r="N7" s="1434">
        <v>57</v>
      </c>
      <c r="O7" s="1434">
        <v>48</v>
      </c>
      <c r="P7" s="1434">
        <v>30</v>
      </c>
      <c r="Q7" s="1434">
        <v>24</v>
      </c>
      <c r="R7" s="1434">
        <v>48</v>
      </c>
      <c r="S7" s="1434">
        <v>33</v>
      </c>
      <c r="T7" s="1434">
        <v>53</v>
      </c>
      <c r="U7" s="1434">
        <v>50</v>
      </c>
      <c r="V7" s="1438">
        <v>37</v>
      </c>
    </row>
    <row r="8" spans="1:50" ht="15" x14ac:dyDescent="0.25">
      <c r="A8" s="19" t="s">
        <v>401</v>
      </c>
      <c r="B8" s="1291" t="s">
        <v>756</v>
      </c>
      <c r="C8" s="1291" t="s">
        <v>38</v>
      </c>
      <c r="D8" s="1434">
        <v>20</v>
      </c>
      <c r="E8" s="1434">
        <v>25</v>
      </c>
      <c r="F8" s="1434">
        <v>15</v>
      </c>
      <c r="G8" s="1434">
        <v>6</v>
      </c>
      <c r="H8" s="1434">
        <v>12</v>
      </c>
      <c r="I8" s="1434">
        <v>5</v>
      </c>
      <c r="J8" s="1434">
        <v>7</v>
      </c>
      <c r="K8" s="1434">
        <v>13</v>
      </c>
      <c r="L8" s="1434">
        <v>8</v>
      </c>
      <c r="M8" s="1434">
        <v>6</v>
      </c>
      <c r="N8" s="1434">
        <v>14</v>
      </c>
      <c r="O8" s="1434">
        <v>6</v>
      </c>
      <c r="P8" s="1434">
        <v>6</v>
      </c>
      <c r="Q8" s="1434">
        <v>1</v>
      </c>
      <c r="R8" s="1434">
        <v>16</v>
      </c>
      <c r="S8" s="1434">
        <v>10</v>
      </c>
      <c r="T8" s="1434">
        <v>20</v>
      </c>
      <c r="U8" s="1434">
        <v>13</v>
      </c>
      <c r="V8" s="1438">
        <v>14</v>
      </c>
    </row>
    <row r="9" spans="1:50" ht="15" x14ac:dyDescent="0.25">
      <c r="A9" s="19" t="s">
        <v>401</v>
      </c>
      <c r="B9" s="1291" t="s">
        <v>756</v>
      </c>
      <c r="C9" s="1291" t="s">
        <v>39</v>
      </c>
      <c r="D9" s="1434">
        <v>4</v>
      </c>
      <c r="E9" s="1434">
        <v>11</v>
      </c>
      <c r="F9" s="1434">
        <v>3</v>
      </c>
      <c r="G9" s="1434">
        <v>5</v>
      </c>
      <c r="H9" s="1434">
        <v>6</v>
      </c>
      <c r="I9" s="1434">
        <v>3</v>
      </c>
      <c r="J9" s="1434">
        <v>5</v>
      </c>
      <c r="K9" s="1434">
        <v>11</v>
      </c>
      <c r="L9" s="1434">
        <v>8</v>
      </c>
      <c r="M9" s="1434">
        <v>9</v>
      </c>
      <c r="N9" s="1434">
        <v>13</v>
      </c>
      <c r="O9" s="1434">
        <v>7</v>
      </c>
      <c r="P9" s="1434">
        <v>8</v>
      </c>
      <c r="Q9" s="1434">
        <v>4</v>
      </c>
      <c r="R9" s="1434">
        <v>5</v>
      </c>
      <c r="S9" s="1434">
        <v>5</v>
      </c>
      <c r="T9" s="1434">
        <v>9</v>
      </c>
      <c r="U9" s="1434">
        <v>13</v>
      </c>
      <c r="V9" s="1438">
        <v>8</v>
      </c>
    </row>
    <row r="10" spans="1:50" ht="15" x14ac:dyDescent="0.25">
      <c r="A10" s="19" t="s">
        <v>401</v>
      </c>
      <c r="B10" s="1291" t="s">
        <v>756</v>
      </c>
      <c r="C10" s="1291" t="s">
        <v>40</v>
      </c>
      <c r="D10" s="1434">
        <v>3</v>
      </c>
      <c r="E10" s="1434">
        <v>6</v>
      </c>
      <c r="F10" s="1434">
        <v>0</v>
      </c>
      <c r="G10" s="1434">
        <v>3</v>
      </c>
      <c r="H10" s="1434">
        <v>2</v>
      </c>
      <c r="I10" s="1434">
        <v>2</v>
      </c>
      <c r="J10" s="1434">
        <v>3</v>
      </c>
      <c r="K10" s="1434">
        <v>2</v>
      </c>
      <c r="L10" s="1434">
        <v>4</v>
      </c>
      <c r="M10" s="1434">
        <v>4</v>
      </c>
      <c r="N10" s="1434">
        <v>3</v>
      </c>
      <c r="O10" s="1434">
        <v>1</v>
      </c>
      <c r="P10" s="1434">
        <v>2</v>
      </c>
      <c r="Q10" s="1434">
        <v>1</v>
      </c>
      <c r="R10" s="1434">
        <v>3</v>
      </c>
      <c r="S10" s="1434">
        <v>2</v>
      </c>
      <c r="T10" s="1434">
        <v>3</v>
      </c>
      <c r="U10" s="1434">
        <v>3</v>
      </c>
      <c r="V10" s="1438">
        <v>3</v>
      </c>
    </row>
    <row r="11" spans="1:50" ht="15" x14ac:dyDescent="0.25">
      <c r="A11" s="19" t="s">
        <v>401</v>
      </c>
      <c r="B11" s="1291" t="s">
        <v>756</v>
      </c>
      <c r="C11" s="1291" t="s">
        <v>59</v>
      </c>
      <c r="D11" s="1434">
        <v>509</v>
      </c>
      <c r="E11" s="1434">
        <v>1045</v>
      </c>
      <c r="F11" s="1434">
        <v>1201</v>
      </c>
      <c r="G11" s="1434">
        <v>939</v>
      </c>
      <c r="H11" s="1434">
        <v>934</v>
      </c>
      <c r="I11" s="1434">
        <v>1717</v>
      </c>
      <c r="J11" s="1434">
        <v>1163</v>
      </c>
      <c r="K11" s="1434">
        <v>1329</v>
      </c>
      <c r="L11" s="1434">
        <v>1354</v>
      </c>
      <c r="M11" s="1434">
        <v>999</v>
      </c>
      <c r="N11" s="1434">
        <v>1520</v>
      </c>
      <c r="O11" s="1434">
        <v>2430</v>
      </c>
      <c r="P11" s="1434">
        <v>864</v>
      </c>
      <c r="Q11" s="1434">
        <v>228</v>
      </c>
      <c r="R11" s="1434">
        <v>1185</v>
      </c>
      <c r="S11" s="1434">
        <v>658</v>
      </c>
      <c r="T11" s="1434">
        <v>998</v>
      </c>
      <c r="U11" s="1434">
        <v>1379</v>
      </c>
      <c r="V11" s="1438">
        <v>1001</v>
      </c>
    </row>
    <row r="12" spans="1:50" ht="15" x14ac:dyDescent="0.25">
      <c r="A12" s="19" t="s">
        <v>401</v>
      </c>
      <c r="B12" s="1291" t="s">
        <v>756</v>
      </c>
      <c r="C12" s="1291" t="s">
        <v>77</v>
      </c>
      <c r="D12" s="1434">
        <v>78</v>
      </c>
      <c r="E12" s="1434">
        <v>131</v>
      </c>
      <c r="F12" s="1434">
        <v>58</v>
      </c>
      <c r="G12" s="1434">
        <v>55</v>
      </c>
      <c r="H12" s="1434">
        <v>53</v>
      </c>
      <c r="I12" s="1434">
        <v>53</v>
      </c>
      <c r="J12" s="1434">
        <v>61</v>
      </c>
      <c r="K12" s="1434">
        <v>81</v>
      </c>
      <c r="L12" s="1434">
        <v>68</v>
      </c>
      <c r="M12" s="1434">
        <v>66</v>
      </c>
      <c r="N12" s="1434">
        <v>88</v>
      </c>
      <c r="O12" s="1434">
        <v>62</v>
      </c>
      <c r="P12" s="1434">
        <v>46</v>
      </c>
      <c r="Q12" s="1434">
        <v>30</v>
      </c>
      <c r="R12" s="1434">
        <v>72</v>
      </c>
      <c r="S12" s="1434">
        <v>66</v>
      </c>
      <c r="T12" s="1434">
        <v>138</v>
      </c>
      <c r="U12" s="1434">
        <v>142</v>
      </c>
      <c r="V12" s="1438">
        <v>97</v>
      </c>
    </row>
    <row r="13" spans="1:50" ht="15" x14ac:dyDescent="0.25">
      <c r="A13" s="19" t="s">
        <v>691</v>
      </c>
      <c r="B13" s="1291" t="s">
        <v>374</v>
      </c>
      <c r="C13" s="1291" t="s">
        <v>35</v>
      </c>
      <c r="D13" s="1434">
        <v>281</v>
      </c>
      <c r="E13" s="1434">
        <v>593</v>
      </c>
      <c r="F13" s="1434">
        <v>817</v>
      </c>
      <c r="G13" s="1434">
        <v>617</v>
      </c>
      <c r="H13" s="1434">
        <v>552</v>
      </c>
      <c r="I13" s="1434">
        <v>1279</v>
      </c>
      <c r="J13" s="1434">
        <v>793</v>
      </c>
      <c r="K13" s="1434">
        <v>854</v>
      </c>
      <c r="L13" s="1434">
        <v>858</v>
      </c>
      <c r="M13" s="1434">
        <v>595</v>
      </c>
      <c r="N13" s="1434">
        <v>866</v>
      </c>
      <c r="O13" s="1434">
        <v>1639</v>
      </c>
      <c r="P13" s="1434">
        <v>514</v>
      </c>
      <c r="Q13" s="1434">
        <v>90</v>
      </c>
      <c r="R13" s="1434">
        <v>803</v>
      </c>
      <c r="S13" s="1434">
        <v>351</v>
      </c>
      <c r="T13" s="1434">
        <v>594</v>
      </c>
      <c r="U13" s="1434">
        <v>779</v>
      </c>
      <c r="V13" s="1438">
        <v>616</v>
      </c>
    </row>
    <row r="14" spans="1:50" ht="15" x14ac:dyDescent="0.25">
      <c r="A14" s="19" t="s">
        <v>691</v>
      </c>
      <c r="B14" s="1291" t="s">
        <v>374</v>
      </c>
      <c r="C14" s="1291" t="s">
        <v>36</v>
      </c>
      <c r="D14" s="1434">
        <v>0</v>
      </c>
      <c r="E14" s="1434">
        <v>0</v>
      </c>
      <c r="F14" s="1434">
        <v>0</v>
      </c>
      <c r="G14" s="1434">
        <v>0</v>
      </c>
      <c r="H14" s="1434">
        <v>0</v>
      </c>
      <c r="I14" s="1434">
        <v>1</v>
      </c>
      <c r="J14" s="1434">
        <v>0</v>
      </c>
      <c r="K14" s="1434">
        <v>0</v>
      </c>
      <c r="L14" s="1434">
        <v>1</v>
      </c>
      <c r="M14" s="1434">
        <v>0</v>
      </c>
      <c r="N14" s="1434">
        <v>0</v>
      </c>
      <c r="O14" s="1434">
        <v>0</v>
      </c>
      <c r="P14" s="1434">
        <v>0</v>
      </c>
      <c r="Q14" s="1434">
        <v>0</v>
      </c>
      <c r="R14" s="1434">
        <v>0</v>
      </c>
      <c r="S14" s="1434">
        <v>15</v>
      </c>
      <c r="T14" s="1434">
        <v>44</v>
      </c>
      <c r="U14" s="1434">
        <v>57</v>
      </c>
      <c r="V14" s="1438">
        <v>30</v>
      </c>
    </row>
    <row r="15" spans="1:50" ht="15" x14ac:dyDescent="0.25">
      <c r="A15" s="19" t="s">
        <v>691</v>
      </c>
      <c r="B15" s="1291" t="s">
        <v>374</v>
      </c>
      <c r="C15" s="1291" t="s">
        <v>37</v>
      </c>
      <c r="D15" s="1434">
        <v>30</v>
      </c>
      <c r="E15" s="1434">
        <v>48</v>
      </c>
      <c r="F15" s="1434">
        <v>27</v>
      </c>
      <c r="G15" s="1434">
        <v>27</v>
      </c>
      <c r="H15" s="1434">
        <v>23</v>
      </c>
      <c r="I15" s="1434">
        <v>27</v>
      </c>
      <c r="J15" s="1434">
        <v>23</v>
      </c>
      <c r="K15" s="1434">
        <v>25</v>
      </c>
      <c r="L15" s="1434">
        <v>17</v>
      </c>
      <c r="M15" s="1434">
        <v>24</v>
      </c>
      <c r="N15" s="1434">
        <v>19</v>
      </c>
      <c r="O15" s="1434">
        <v>19</v>
      </c>
      <c r="P15" s="1434">
        <v>18</v>
      </c>
      <c r="Q15" s="1434">
        <v>8</v>
      </c>
      <c r="R15" s="1434">
        <v>26</v>
      </c>
      <c r="S15" s="1434">
        <v>16</v>
      </c>
      <c r="T15" s="1434">
        <v>32</v>
      </c>
      <c r="U15" s="1434">
        <v>29</v>
      </c>
      <c r="V15" s="1438">
        <v>20</v>
      </c>
    </row>
    <row r="16" spans="1:50" ht="15" x14ac:dyDescent="0.25">
      <c r="A16" s="19" t="s">
        <v>691</v>
      </c>
      <c r="B16" s="1291" t="s">
        <v>374</v>
      </c>
      <c r="C16" s="1291" t="s">
        <v>38</v>
      </c>
      <c r="D16" s="1434">
        <v>8</v>
      </c>
      <c r="E16" s="1434">
        <v>15</v>
      </c>
      <c r="F16" s="1434">
        <v>10</v>
      </c>
      <c r="G16" s="1434">
        <v>3</v>
      </c>
      <c r="H16" s="1434">
        <v>7</v>
      </c>
      <c r="I16" s="1434">
        <v>2</v>
      </c>
      <c r="J16" s="1434">
        <v>4</v>
      </c>
      <c r="K16" s="1434">
        <v>7</v>
      </c>
      <c r="L16" s="1434">
        <v>3</v>
      </c>
      <c r="M16" s="1434">
        <v>3</v>
      </c>
      <c r="N16" s="1434">
        <v>4</v>
      </c>
      <c r="O16" s="1434">
        <v>2</v>
      </c>
      <c r="P16" s="1434">
        <v>4</v>
      </c>
      <c r="Q16" s="1434">
        <v>0</v>
      </c>
      <c r="R16" s="1434">
        <v>10</v>
      </c>
      <c r="S16" s="1434">
        <v>3</v>
      </c>
      <c r="T16" s="1434">
        <v>15</v>
      </c>
      <c r="U16" s="1434">
        <v>6</v>
      </c>
      <c r="V16" s="1438">
        <v>10</v>
      </c>
    </row>
    <row r="17" spans="1:22" ht="15" x14ac:dyDescent="0.25">
      <c r="A17" s="19" t="s">
        <v>691</v>
      </c>
      <c r="B17" s="1291" t="s">
        <v>374</v>
      </c>
      <c r="C17" s="1291" t="s">
        <v>39</v>
      </c>
      <c r="D17" s="1434">
        <v>1</v>
      </c>
      <c r="E17" s="1434">
        <v>8</v>
      </c>
      <c r="F17" s="1434">
        <v>1</v>
      </c>
      <c r="G17" s="1434">
        <v>1</v>
      </c>
      <c r="H17" s="1434">
        <v>4</v>
      </c>
      <c r="I17" s="1434">
        <v>2</v>
      </c>
      <c r="J17" s="1434">
        <v>3</v>
      </c>
      <c r="K17" s="1434">
        <v>0</v>
      </c>
      <c r="L17" s="1434">
        <v>2</v>
      </c>
      <c r="M17" s="1434">
        <v>4</v>
      </c>
      <c r="N17" s="1434">
        <v>2</v>
      </c>
      <c r="O17" s="1434">
        <v>3</v>
      </c>
      <c r="P17" s="1434">
        <v>5</v>
      </c>
      <c r="Q17" s="1434">
        <v>0</v>
      </c>
      <c r="R17" s="1434">
        <v>2</v>
      </c>
      <c r="S17" s="1434">
        <v>4</v>
      </c>
      <c r="T17" s="1434">
        <v>6</v>
      </c>
      <c r="U17" s="1434">
        <v>8</v>
      </c>
      <c r="V17" s="1438">
        <v>5</v>
      </c>
    </row>
    <row r="18" spans="1:22" ht="15" x14ac:dyDescent="0.25">
      <c r="A18" s="19" t="s">
        <v>691</v>
      </c>
      <c r="B18" s="1291" t="s">
        <v>374</v>
      </c>
      <c r="C18" s="1291" t="s">
        <v>40</v>
      </c>
      <c r="D18" s="1434">
        <v>0</v>
      </c>
      <c r="E18" s="1434">
        <v>2</v>
      </c>
      <c r="F18" s="1434">
        <v>0</v>
      </c>
      <c r="G18" s="1434">
        <v>2</v>
      </c>
      <c r="H18" s="1434">
        <v>1</v>
      </c>
      <c r="I18" s="1434">
        <v>1</v>
      </c>
      <c r="J18" s="1434">
        <v>2</v>
      </c>
      <c r="K18" s="1434">
        <v>1</v>
      </c>
      <c r="L18" s="1434">
        <v>0</v>
      </c>
      <c r="M18" s="1434">
        <v>2</v>
      </c>
      <c r="N18" s="1434">
        <v>1</v>
      </c>
      <c r="O18" s="1434">
        <v>1</v>
      </c>
      <c r="P18" s="1434">
        <v>1</v>
      </c>
      <c r="Q18" s="1434">
        <v>0</v>
      </c>
      <c r="R18" s="1434">
        <v>1</v>
      </c>
      <c r="S18" s="1434">
        <v>2</v>
      </c>
      <c r="T18" s="1434">
        <v>1</v>
      </c>
      <c r="U18" s="1434">
        <v>1</v>
      </c>
      <c r="V18" s="1438">
        <v>0</v>
      </c>
    </row>
    <row r="19" spans="1:22" ht="15" x14ac:dyDescent="0.25">
      <c r="A19" s="19" t="s">
        <v>691</v>
      </c>
      <c r="B19" s="1291" t="s">
        <v>374</v>
      </c>
      <c r="C19" s="1291" t="s">
        <v>59</v>
      </c>
      <c r="D19" s="1434">
        <v>320</v>
      </c>
      <c r="E19" s="1434">
        <v>666</v>
      </c>
      <c r="F19" s="1434">
        <v>855</v>
      </c>
      <c r="G19" s="1434">
        <v>650</v>
      </c>
      <c r="H19" s="1434">
        <v>587</v>
      </c>
      <c r="I19" s="1434">
        <v>1312</v>
      </c>
      <c r="J19" s="1434">
        <v>825</v>
      </c>
      <c r="K19" s="1434">
        <v>887</v>
      </c>
      <c r="L19" s="1434">
        <v>881</v>
      </c>
      <c r="M19" s="1434">
        <v>628</v>
      </c>
      <c r="N19" s="1434">
        <v>893</v>
      </c>
      <c r="O19" s="1434">
        <v>1664</v>
      </c>
      <c r="P19" s="1434">
        <v>542</v>
      </c>
      <c r="Q19" s="1434">
        <v>98</v>
      </c>
      <c r="R19" s="1434">
        <v>842</v>
      </c>
      <c r="S19" s="1434">
        <v>391</v>
      </c>
      <c r="T19" s="1434">
        <v>692</v>
      </c>
      <c r="U19" s="1434">
        <v>880</v>
      </c>
      <c r="V19" s="1438">
        <v>681</v>
      </c>
    </row>
    <row r="20" spans="1:22" ht="15" x14ac:dyDescent="0.25">
      <c r="A20" s="19" t="s">
        <v>691</v>
      </c>
      <c r="B20" s="1291" t="s">
        <v>374</v>
      </c>
      <c r="C20" s="1291" t="s">
        <v>77</v>
      </c>
      <c r="D20" s="1434">
        <v>39</v>
      </c>
      <c r="E20" s="1434">
        <v>73</v>
      </c>
      <c r="F20" s="1434">
        <v>38</v>
      </c>
      <c r="G20" s="1434">
        <v>33</v>
      </c>
      <c r="H20" s="1434">
        <v>35</v>
      </c>
      <c r="I20" s="1434">
        <v>33</v>
      </c>
      <c r="J20" s="1434">
        <v>32</v>
      </c>
      <c r="K20" s="1434">
        <v>33</v>
      </c>
      <c r="L20" s="1434">
        <v>23</v>
      </c>
      <c r="M20" s="1434">
        <v>33</v>
      </c>
      <c r="N20" s="1434">
        <v>27</v>
      </c>
      <c r="O20" s="1434">
        <v>25</v>
      </c>
      <c r="P20" s="1434">
        <v>28</v>
      </c>
      <c r="Q20" s="1434">
        <v>8</v>
      </c>
      <c r="R20" s="1434">
        <v>39</v>
      </c>
      <c r="S20" s="1434">
        <v>40</v>
      </c>
      <c r="T20" s="1434">
        <v>98</v>
      </c>
      <c r="U20" s="1434">
        <v>101</v>
      </c>
      <c r="V20" s="1438">
        <v>65</v>
      </c>
    </row>
    <row r="21" spans="1:22" ht="15" x14ac:dyDescent="0.25">
      <c r="A21" s="19" t="s">
        <v>691</v>
      </c>
      <c r="B21" s="1291" t="s">
        <v>375</v>
      </c>
      <c r="C21" s="1291" t="s">
        <v>35</v>
      </c>
      <c r="D21" s="1434">
        <v>150</v>
      </c>
      <c r="E21" s="1434">
        <v>321</v>
      </c>
      <c r="F21" s="1434">
        <v>326</v>
      </c>
      <c r="G21" s="1434">
        <v>267</v>
      </c>
      <c r="H21" s="1434">
        <v>329</v>
      </c>
      <c r="I21" s="1434">
        <v>385</v>
      </c>
      <c r="J21" s="1434">
        <v>309</v>
      </c>
      <c r="K21" s="1434">
        <v>394</v>
      </c>
      <c r="L21" s="1434">
        <v>428</v>
      </c>
      <c r="M21" s="1434">
        <v>338</v>
      </c>
      <c r="N21" s="1434">
        <v>566</v>
      </c>
      <c r="O21" s="1434">
        <v>729</v>
      </c>
      <c r="P21" s="1434">
        <v>304</v>
      </c>
      <c r="Q21" s="1434">
        <v>108</v>
      </c>
      <c r="R21" s="1434">
        <v>310</v>
      </c>
      <c r="S21" s="1434">
        <v>241</v>
      </c>
      <c r="T21" s="1434">
        <v>266</v>
      </c>
      <c r="U21" s="1434">
        <v>458</v>
      </c>
      <c r="V21" s="1438">
        <v>288</v>
      </c>
    </row>
    <row r="22" spans="1:22" ht="15" x14ac:dyDescent="0.25">
      <c r="A22" s="19" t="s">
        <v>691</v>
      </c>
      <c r="B22" s="1291" t="s">
        <v>375</v>
      </c>
      <c r="C22" s="1291" t="s">
        <v>36</v>
      </c>
      <c r="D22" s="1434">
        <v>0</v>
      </c>
      <c r="E22" s="1434">
        <v>0</v>
      </c>
      <c r="F22" s="1434">
        <v>0</v>
      </c>
      <c r="G22" s="1434">
        <v>0</v>
      </c>
      <c r="H22" s="1434">
        <v>0</v>
      </c>
      <c r="I22" s="1434">
        <v>0</v>
      </c>
      <c r="J22" s="1434">
        <v>0</v>
      </c>
      <c r="K22" s="1434">
        <v>0</v>
      </c>
      <c r="L22" s="1434">
        <v>0</v>
      </c>
      <c r="M22" s="1434">
        <v>0</v>
      </c>
      <c r="N22" s="1434">
        <v>0</v>
      </c>
      <c r="O22" s="1434">
        <v>0</v>
      </c>
      <c r="P22" s="1434">
        <v>0</v>
      </c>
      <c r="Q22" s="1434">
        <v>0</v>
      </c>
      <c r="R22" s="1434">
        <v>0</v>
      </c>
      <c r="S22" s="1434">
        <v>1</v>
      </c>
      <c r="T22" s="1434">
        <v>9</v>
      </c>
      <c r="U22" s="1434">
        <v>6</v>
      </c>
      <c r="V22" s="1438">
        <v>5</v>
      </c>
    </row>
    <row r="23" spans="1:22" ht="15" x14ac:dyDescent="0.25">
      <c r="A23" s="19" t="s">
        <v>691</v>
      </c>
      <c r="B23" s="1291" t="s">
        <v>375</v>
      </c>
      <c r="C23" s="1291" t="s">
        <v>37</v>
      </c>
      <c r="D23" s="1434">
        <v>21</v>
      </c>
      <c r="E23" s="1434">
        <v>41</v>
      </c>
      <c r="F23" s="1434">
        <v>13</v>
      </c>
      <c r="G23" s="1434">
        <v>14</v>
      </c>
      <c r="H23" s="1434">
        <v>10</v>
      </c>
      <c r="I23" s="1434">
        <v>15</v>
      </c>
      <c r="J23" s="1434">
        <v>23</v>
      </c>
      <c r="K23" s="1434">
        <v>30</v>
      </c>
      <c r="L23" s="1434">
        <v>30</v>
      </c>
      <c r="M23" s="1434">
        <v>23</v>
      </c>
      <c r="N23" s="1434">
        <v>38</v>
      </c>
      <c r="O23" s="1434">
        <v>29</v>
      </c>
      <c r="P23" s="1434">
        <v>12</v>
      </c>
      <c r="Q23" s="1434">
        <v>16</v>
      </c>
      <c r="R23" s="1434">
        <v>22</v>
      </c>
      <c r="S23" s="1434">
        <v>17</v>
      </c>
      <c r="T23" s="1434">
        <v>21</v>
      </c>
      <c r="U23" s="1434">
        <v>21</v>
      </c>
      <c r="V23" s="1438">
        <v>17</v>
      </c>
    </row>
    <row r="24" spans="1:22" ht="15" x14ac:dyDescent="0.25">
      <c r="A24" s="19" t="s">
        <v>691</v>
      </c>
      <c r="B24" s="1291" t="s">
        <v>375</v>
      </c>
      <c r="C24" s="1291" t="s">
        <v>38</v>
      </c>
      <c r="D24" s="1434">
        <v>12</v>
      </c>
      <c r="E24" s="1434">
        <v>10</v>
      </c>
      <c r="F24" s="1434">
        <v>5</v>
      </c>
      <c r="G24" s="1434">
        <v>3</v>
      </c>
      <c r="H24" s="1434">
        <v>5</v>
      </c>
      <c r="I24" s="1434">
        <v>3</v>
      </c>
      <c r="J24" s="1434">
        <v>3</v>
      </c>
      <c r="K24" s="1434">
        <v>6</v>
      </c>
      <c r="L24" s="1434">
        <v>5</v>
      </c>
      <c r="M24" s="1434">
        <v>3</v>
      </c>
      <c r="N24" s="1434">
        <v>10</v>
      </c>
      <c r="O24" s="1434">
        <v>4</v>
      </c>
      <c r="P24" s="1434">
        <v>2</v>
      </c>
      <c r="Q24" s="1434">
        <v>1</v>
      </c>
      <c r="R24" s="1434">
        <v>6</v>
      </c>
      <c r="S24" s="1434">
        <v>7</v>
      </c>
      <c r="T24" s="1434">
        <v>5</v>
      </c>
      <c r="U24" s="1434">
        <v>7</v>
      </c>
      <c r="V24" s="1438">
        <v>4</v>
      </c>
    </row>
    <row r="25" spans="1:22" ht="15" x14ac:dyDescent="0.25">
      <c r="A25" s="19" t="s">
        <v>691</v>
      </c>
      <c r="B25" s="1291" t="s">
        <v>375</v>
      </c>
      <c r="C25" s="1291" t="s">
        <v>39</v>
      </c>
      <c r="D25" s="1434">
        <v>3</v>
      </c>
      <c r="E25" s="1434">
        <v>3</v>
      </c>
      <c r="F25" s="1434">
        <v>2</v>
      </c>
      <c r="G25" s="1434">
        <v>4</v>
      </c>
      <c r="H25" s="1434">
        <v>2</v>
      </c>
      <c r="I25" s="1434">
        <v>1</v>
      </c>
      <c r="J25" s="1434">
        <v>2</v>
      </c>
      <c r="K25" s="1434">
        <v>11</v>
      </c>
      <c r="L25" s="1434">
        <v>6</v>
      </c>
      <c r="M25" s="1434">
        <v>5</v>
      </c>
      <c r="N25" s="1434">
        <v>11</v>
      </c>
      <c r="O25" s="1434">
        <v>4</v>
      </c>
      <c r="P25" s="1434">
        <v>3</v>
      </c>
      <c r="Q25" s="1434">
        <v>4</v>
      </c>
      <c r="R25" s="1434">
        <v>3</v>
      </c>
      <c r="S25" s="1434">
        <v>1</v>
      </c>
      <c r="T25" s="1434">
        <v>3</v>
      </c>
      <c r="U25" s="1434">
        <v>5</v>
      </c>
      <c r="V25" s="1438">
        <v>3</v>
      </c>
    </row>
    <row r="26" spans="1:22" ht="15" x14ac:dyDescent="0.25">
      <c r="A26" s="19" t="s">
        <v>691</v>
      </c>
      <c r="B26" s="1291" t="s">
        <v>375</v>
      </c>
      <c r="C26" s="1291" t="s">
        <v>40</v>
      </c>
      <c r="D26" s="1434">
        <v>3</v>
      </c>
      <c r="E26" s="1434">
        <v>4</v>
      </c>
      <c r="F26" s="1434">
        <v>0</v>
      </c>
      <c r="G26" s="1434">
        <v>1</v>
      </c>
      <c r="H26" s="1434">
        <v>1</v>
      </c>
      <c r="I26" s="1434">
        <v>1</v>
      </c>
      <c r="J26" s="1434">
        <v>1</v>
      </c>
      <c r="K26" s="1434">
        <v>1</v>
      </c>
      <c r="L26" s="1434">
        <v>4</v>
      </c>
      <c r="M26" s="1434">
        <v>2</v>
      </c>
      <c r="N26" s="1434">
        <v>2</v>
      </c>
      <c r="O26" s="1434">
        <v>0</v>
      </c>
      <c r="P26" s="1434">
        <v>1</v>
      </c>
      <c r="Q26" s="1434">
        <v>1</v>
      </c>
      <c r="R26" s="1434">
        <v>2</v>
      </c>
      <c r="S26" s="1434">
        <v>0</v>
      </c>
      <c r="T26" s="1434">
        <v>2</v>
      </c>
      <c r="U26" s="1434">
        <v>2</v>
      </c>
      <c r="V26" s="1438">
        <v>3</v>
      </c>
    </row>
    <row r="27" spans="1:22" ht="15" x14ac:dyDescent="0.25">
      <c r="A27" s="19" t="s">
        <v>691</v>
      </c>
      <c r="B27" s="1291" t="s">
        <v>375</v>
      </c>
      <c r="C27" s="1291" t="s">
        <v>59</v>
      </c>
      <c r="D27" s="1434">
        <v>189</v>
      </c>
      <c r="E27" s="1434">
        <v>379</v>
      </c>
      <c r="F27" s="1434">
        <v>346</v>
      </c>
      <c r="G27" s="1434">
        <v>289</v>
      </c>
      <c r="H27" s="1434">
        <v>347</v>
      </c>
      <c r="I27" s="1434">
        <v>405</v>
      </c>
      <c r="J27" s="1434">
        <v>338</v>
      </c>
      <c r="K27" s="1434">
        <v>442</v>
      </c>
      <c r="L27" s="1434">
        <v>473</v>
      </c>
      <c r="M27" s="1434">
        <v>371</v>
      </c>
      <c r="N27" s="1434">
        <v>627</v>
      </c>
      <c r="O27" s="1434">
        <v>766</v>
      </c>
      <c r="P27" s="1434">
        <v>322</v>
      </c>
      <c r="Q27" s="1434">
        <v>130</v>
      </c>
      <c r="R27" s="1434">
        <v>343</v>
      </c>
      <c r="S27" s="1434">
        <v>267</v>
      </c>
      <c r="T27" s="1434">
        <v>306</v>
      </c>
      <c r="U27" s="1434">
        <v>499</v>
      </c>
      <c r="V27" s="1438">
        <v>320</v>
      </c>
    </row>
    <row r="28" spans="1:22" ht="15" x14ac:dyDescent="0.25">
      <c r="A28" s="19" t="s">
        <v>691</v>
      </c>
      <c r="B28" s="1291" t="s">
        <v>375</v>
      </c>
      <c r="C28" s="1291" t="s">
        <v>77</v>
      </c>
      <c r="D28" s="1434">
        <v>39</v>
      </c>
      <c r="E28" s="1434">
        <v>58</v>
      </c>
      <c r="F28" s="1434">
        <v>20</v>
      </c>
      <c r="G28" s="1434">
        <v>22</v>
      </c>
      <c r="H28" s="1434">
        <v>18</v>
      </c>
      <c r="I28" s="1434">
        <v>20</v>
      </c>
      <c r="J28" s="1434">
        <v>29</v>
      </c>
      <c r="K28" s="1434">
        <v>48</v>
      </c>
      <c r="L28" s="1434">
        <v>45</v>
      </c>
      <c r="M28" s="1434">
        <v>33</v>
      </c>
      <c r="N28" s="1434">
        <v>61</v>
      </c>
      <c r="O28" s="1434">
        <v>37</v>
      </c>
      <c r="P28" s="1434">
        <v>18</v>
      </c>
      <c r="Q28" s="1434">
        <v>22</v>
      </c>
      <c r="R28" s="1434">
        <v>33</v>
      </c>
      <c r="S28" s="1434">
        <v>26</v>
      </c>
      <c r="T28" s="1434">
        <v>40</v>
      </c>
      <c r="U28" s="1434">
        <v>41</v>
      </c>
      <c r="V28" s="1438">
        <v>32</v>
      </c>
    </row>
    <row r="29" spans="1:22" ht="15" x14ac:dyDescent="0.25">
      <c r="A29" s="19" t="s">
        <v>707</v>
      </c>
      <c r="B29" s="1291" t="s">
        <v>770</v>
      </c>
      <c r="C29" s="1291" t="s">
        <v>35</v>
      </c>
      <c r="D29" s="1434">
        <v>146</v>
      </c>
      <c r="E29" s="1434">
        <v>318</v>
      </c>
      <c r="F29" s="1434">
        <v>407</v>
      </c>
      <c r="G29" s="1434">
        <v>75</v>
      </c>
      <c r="H29" s="1434">
        <v>90</v>
      </c>
      <c r="I29" s="1434">
        <v>196</v>
      </c>
      <c r="J29" s="1434">
        <v>152</v>
      </c>
      <c r="K29" s="1434">
        <v>196</v>
      </c>
      <c r="L29" s="1434">
        <v>157</v>
      </c>
      <c r="M29" s="1434">
        <v>238</v>
      </c>
      <c r="N29" s="1434">
        <v>389</v>
      </c>
      <c r="O29" s="1434">
        <v>726</v>
      </c>
      <c r="P29" s="1434">
        <v>256</v>
      </c>
      <c r="Q29" s="1434">
        <v>47</v>
      </c>
      <c r="R29" s="1434">
        <v>322</v>
      </c>
      <c r="S29" s="1434">
        <v>172</v>
      </c>
      <c r="T29" s="1434">
        <v>257</v>
      </c>
      <c r="U29" s="1434">
        <v>268</v>
      </c>
      <c r="V29" s="1438">
        <v>249</v>
      </c>
    </row>
    <row r="30" spans="1:22" ht="15" x14ac:dyDescent="0.25">
      <c r="A30" s="19" t="s">
        <v>707</v>
      </c>
      <c r="B30" s="1291" t="s">
        <v>770</v>
      </c>
      <c r="C30" s="1291" t="s">
        <v>36</v>
      </c>
      <c r="D30" s="1434">
        <v>0</v>
      </c>
      <c r="E30" s="1434">
        <v>0</v>
      </c>
      <c r="F30" s="1434">
        <v>0</v>
      </c>
      <c r="G30" s="1434">
        <v>0</v>
      </c>
      <c r="H30" s="1434">
        <v>0</v>
      </c>
      <c r="I30" s="1434">
        <v>0</v>
      </c>
      <c r="J30" s="1434">
        <v>0</v>
      </c>
      <c r="K30" s="1434">
        <v>0</v>
      </c>
      <c r="L30" s="1434">
        <v>0</v>
      </c>
      <c r="M30" s="1434">
        <v>0</v>
      </c>
      <c r="N30" s="1434">
        <v>0</v>
      </c>
      <c r="O30" s="1434">
        <v>0</v>
      </c>
      <c r="P30" s="1434">
        <v>0</v>
      </c>
      <c r="Q30" s="1434">
        <v>0</v>
      </c>
      <c r="R30" s="1434">
        <v>0</v>
      </c>
      <c r="S30" s="1434">
        <v>4</v>
      </c>
      <c r="T30" s="1434">
        <v>10</v>
      </c>
      <c r="U30" s="1434">
        <v>22</v>
      </c>
      <c r="V30" s="1438">
        <v>10</v>
      </c>
    </row>
    <row r="31" spans="1:22" ht="15" x14ac:dyDescent="0.25">
      <c r="A31" s="19" t="s">
        <v>707</v>
      </c>
      <c r="B31" s="1291" t="s">
        <v>770</v>
      </c>
      <c r="C31" s="1291" t="s">
        <v>37</v>
      </c>
      <c r="D31" s="1434">
        <v>17</v>
      </c>
      <c r="E31" s="1434">
        <v>32</v>
      </c>
      <c r="F31" s="1434">
        <v>13</v>
      </c>
      <c r="G31" s="1434">
        <v>2</v>
      </c>
      <c r="H31" s="1434">
        <v>4</v>
      </c>
      <c r="I31" s="1434">
        <v>3</v>
      </c>
      <c r="J31" s="1434">
        <v>4</v>
      </c>
      <c r="K31" s="1434">
        <v>6</v>
      </c>
      <c r="L31" s="1434">
        <v>3</v>
      </c>
      <c r="M31" s="1434">
        <v>15</v>
      </c>
      <c r="N31" s="1434">
        <v>8</v>
      </c>
      <c r="O31" s="1434">
        <v>7</v>
      </c>
      <c r="P31" s="1434">
        <v>8</v>
      </c>
      <c r="Q31" s="1434">
        <v>1</v>
      </c>
      <c r="R31" s="1434">
        <v>7</v>
      </c>
      <c r="S31" s="1434">
        <v>6</v>
      </c>
      <c r="T31" s="1434">
        <v>16</v>
      </c>
      <c r="U31" s="1434">
        <v>8</v>
      </c>
      <c r="V31" s="1438">
        <v>5</v>
      </c>
    </row>
    <row r="32" spans="1:22" ht="15" x14ac:dyDescent="0.25">
      <c r="A32" s="19" t="s">
        <v>707</v>
      </c>
      <c r="B32" s="1291" t="s">
        <v>770</v>
      </c>
      <c r="C32" s="1291" t="s">
        <v>38</v>
      </c>
      <c r="D32" s="1434">
        <v>5</v>
      </c>
      <c r="E32" s="1434">
        <v>9</v>
      </c>
      <c r="F32" s="1434">
        <v>5</v>
      </c>
      <c r="G32" s="1434">
        <v>0</v>
      </c>
      <c r="H32" s="1434">
        <v>1</v>
      </c>
      <c r="I32" s="1434">
        <v>1</v>
      </c>
      <c r="J32" s="1434">
        <v>3</v>
      </c>
      <c r="K32" s="1434">
        <v>0</v>
      </c>
      <c r="L32" s="1434">
        <v>1</v>
      </c>
      <c r="M32" s="1434">
        <v>0</v>
      </c>
      <c r="N32" s="1434">
        <v>0</v>
      </c>
      <c r="O32" s="1434">
        <v>0</v>
      </c>
      <c r="P32" s="1434">
        <v>0</v>
      </c>
      <c r="Q32" s="1434">
        <v>0</v>
      </c>
      <c r="R32" s="1434">
        <v>3</v>
      </c>
      <c r="S32" s="1434">
        <v>2</v>
      </c>
      <c r="T32" s="1434">
        <v>9</v>
      </c>
      <c r="U32" s="1434">
        <v>2</v>
      </c>
      <c r="V32" s="1438">
        <v>3</v>
      </c>
    </row>
    <row r="33" spans="1:22" ht="15" x14ac:dyDescent="0.25">
      <c r="A33" s="19" t="s">
        <v>707</v>
      </c>
      <c r="B33" s="1291" t="s">
        <v>770</v>
      </c>
      <c r="C33" s="1291" t="s">
        <v>39</v>
      </c>
      <c r="D33" s="1434">
        <v>0</v>
      </c>
      <c r="E33" s="1434">
        <v>6</v>
      </c>
      <c r="F33" s="1434">
        <v>0</v>
      </c>
      <c r="G33" s="1434">
        <v>0</v>
      </c>
      <c r="H33" s="1434">
        <v>1</v>
      </c>
      <c r="I33" s="1434">
        <v>0</v>
      </c>
      <c r="J33" s="1434">
        <v>0</v>
      </c>
      <c r="K33" s="1434">
        <v>0</v>
      </c>
      <c r="L33" s="1434">
        <v>0</v>
      </c>
      <c r="M33" s="1434">
        <v>3</v>
      </c>
      <c r="N33" s="1434">
        <v>0</v>
      </c>
      <c r="O33" s="1434">
        <v>1</v>
      </c>
      <c r="P33" s="1434">
        <v>3</v>
      </c>
      <c r="Q33" s="1434">
        <v>0</v>
      </c>
      <c r="R33" s="1434">
        <v>0</v>
      </c>
      <c r="S33" s="1434">
        <v>1</v>
      </c>
      <c r="T33" s="1434">
        <v>0</v>
      </c>
      <c r="U33" s="1434">
        <v>1</v>
      </c>
      <c r="V33" s="1438">
        <v>0</v>
      </c>
    </row>
    <row r="34" spans="1:22" ht="15" x14ac:dyDescent="0.25">
      <c r="A34" s="19" t="s">
        <v>707</v>
      </c>
      <c r="B34" s="1291" t="s">
        <v>770</v>
      </c>
      <c r="C34" s="1291" t="s">
        <v>40</v>
      </c>
      <c r="D34" s="1434">
        <v>0</v>
      </c>
      <c r="E34" s="1434">
        <v>1</v>
      </c>
      <c r="F34" s="1434">
        <v>0</v>
      </c>
      <c r="G34" s="1434">
        <v>0</v>
      </c>
      <c r="H34" s="1434">
        <v>0</v>
      </c>
      <c r="I34" s="1434">
        <v>0</v>
      </c>
      <c r="J34" s="1434">
        <v>0</v>
      </c>
      <c r="K34" s="1434">
        <v>0</v>
      </c>
      <c r="L34" s="1434">
        <v>0</v>
      </c>
      <c r="M34" s="1434">
        <v>1</v>
      </c>
      <c r="N34" s="1434">
        <v>0</v>
      </c>
      <c r="O34" s="1434">
        <v>1</v>
      </c>
      <c r="P34" s="1434">
        <v>0</v>
      </c>
      <c r="Q34" s="1434">
        <v>0</v>
      </c>
      <c r="R34" s="1434">
        <v>1</v>
      </c>
      <c r="S34" s="1434">
        <v>1</v>
      </c>
      <c r="T34" s="1434">
        <v>1</v>
      </c>
      <c r="U34" s="1434">
        <v>0</v>
      </c>
      <c r="V34" s="1438">
        <v>0</v>
      </c>
    </row>
    <row r="35" spans="1:22" ht="15" x14ac:dyDescent="0.25">
      <c r="A35" s="19" t="s">
        <v>707</v>
      </c>
      <c r="B35" s="1291" t="s">
        <v>770</v>
      </c>
      <c r="C35" s="1291" t="s">
        <v>59</v>
      </c>
      <c r="D35" s="1434">
        <v>168</v>
      </c>
      <c r="E35" s="1434">
        <v>366</v>
      </c>
      <c r="F35" s="1434">
        <v>425</v>
      </c>
      <c r="G35" s="1434">
        <v>77</v>
      </c>
      <c r="H35" s="1434">
        <v>96</v>
      </c>
      <c r="I35" s="1434">
        <v>200</v>
      </c>
      <c r="J35" s="1434">
        <v>159</v>
      </c>
      <c r="K35" s="1434">
        <v>202</v>
      </c>
      <c r="L35" s="1434">
        <v>161</v>
      </c>
      <c r="M35" s="1434">
        <v>257</v>
      </c>
      <c r="N35" s="1434">
        <v>397</v>
      </c>
      <c r="O35" s="1434">
        <v>735</v>
      </c>
      <c r="P35" s="1434">
        <v>267</v>
      </c>
      <c r="Q35" s="1434">
        <v>48</v>
      </c>
      <c r="R35" s="1434">
        <v>333</v>
      </c>
      <c r="S35" s="1434">
        <v>186</v>
      </c>
      <c r="T35" s="1434">
        <v>293</v>
      </c>
      <c r="U35" s="1434">
        <v>301</v>
      </c>
      <c r="V35" s="1438">
        <v>267</v>
      </c>
    </row>
    <row r="36" spans="1:22" ht="15" x14ac:dyDescent="0.25">
      <c r="A36" s="19" t="s">
        <v>707</v>
      </c>
      <c r="B36" s="1291" t="s">
        <v>770</v>
      </c>
      <c r="C36" s="1291" t="s">
        <v>77</v>
      </c>
      <c r="D36" s="1434">
        <v>22</v>
      </c>
      <c r="E36" s="1434">
        <v>48</v>
      </c>
      <c r="F36" s="1434">
        <v>18</v>
      </c>
      <c r="G36" s="1434">
        <v>2</v>
      </c>
      <c r="H36" s="1434">
        <v>6</v>
      </c>
      <c r="I36" s="1434">
        <v>4</v>
      </c>
      <c r="J36" s="1434">
        <v>7</v>
      </c>
      <c r="K36" s="1434">
        <v>6</v>
      </c>
      <c r="L36" s="1434">
        <v>4</v>
      </c>
      <c r="M36" s="1434">
        <v>19</v>
      </c>
      <c r="N36" s="1434">
        <v>8</v>
      </c>
      <c r="O36" s="1434">
        <v>9</v>
      </c>
      <c r="P36" s="1434">
        <v>11</v>
      </c>
      <c r="Q36" s="1434">
        <v>1</v>
      </c>
      <c r="R36" s="1434">
        <v>11</v>
      </c>
      <c r="S36" s="1434">
        <v>14</v>
      </c>
      <c r="T36" s="1434">
        <v>36</v>
      </c>
      <c r="U36" s="1434">
        <v>33</v>
      </c>
      <c r="V36" s="1438">
        <v>18</v>
      </c>
    </row>
    <row r="37" spans="1:22" ht="15" x14ac:dyDescent="0.25">
      <c r="A37" s="19" t="s">
        <v>707</v>
      </c>
      <c r="B37" s="1291" t="s">
        <v>771</v>
      </c>
      <c r="C37" s="1291" t="s">
        <v>35</v>
      </c>
      <c r="D37" s="1434">
        <v>0</v>
      </c>
      <c r="E37" s="1434">
        <v>0</v>
      </c>
      <c r="F37" s="1434">
        <v>0</v>
      </c>
      <c r="G37" s="1434">
        <v>0</v>
      </c>
      <c r="H37" s="1434">
        <v>0</v>
      </c>
      <c r="I37" s="1434">
        <v>0</v>
      </c>
      <c r="J37" s="1434">
        <v>0</v>
      </c>
      <c r="K37" s="1434">
        <v>0</v>
      </c>
      <c r="L37" s="1434">
        <v>0</v>
      </c>
      <c r="M37" s="1434">
        <v>0</v>
      </c>
      <c r="N37" s="1434">
        <v>0</v>
      </c>
      <c r="O37" s="1434">
        <v>0</v>
      </c>
      <c r="P37" s="1434">
        <v>0</v>
      </c>
      <c r="Q37" s="1434">
        <v>0</v>
      </c>
      <c r="R37" s="1434">
        <v>0</v>
      </c>
      <c r="S37" s="1434">
        <v>0</v>
      </c>
      <c r="T37" s="1434">
        <v>6</v>
      </c>
      <c r="U37" s="1434">
        <v>11</v>
      </c>
      <c r="V37" s="1438">
        <v>25</v>
      </c>
    </row>
    <row r="38" spans="1:22" ht="15" x14ac:dyDescent="0.25">
      <c r="A38" s="19" t="s">
        <v>707</v>
      </c>
      <c r="B38" s="1291" t="s">
        <v>771</v>
      </c>
      <c r="C38" s="1291" t="s">
        <v>37</v>
      </c>
      <c r="D38" s="1434">
        <v>0</v>
      </c>
      <c r="E38" s="1434">
        <v>0</v>
      </c>
      <c r="F38" s="1434">
        <v>0</v>
      </c>
      <c r="G38" s="1434">
        <v>0</v>
      </c>
      <c r="H38" s="1434">
        <v>0</v>
      </c>
      <c r="I38" s="1434">
        <v>0</v>
      </c>
      <c r="J38" s="1434">
        <v>0</v>
      </c>
      <c r="K38" s="1434">
        <v>0</v>
      </c>
      <c r="L38" s="1434">
        <v>0</v>
      </c>
      <c r="M38" s="1434">
        <v>0</v>
      </c>
      <c r="N38" s="1434">
        <v>0</v>
      </c>
      <c r="O38" s="1434">
        <v>0</v>
      </c>
      <c r="P38" s="1434">
        <v>0</v>
      </c>
      <c r="Q38" s="1434">
        <v>0</v>
      </c>
      <c r="R38" s="1434">
        <v>0</v>
      </c>
      <c r="S38" s="1434">
        <v>0</v>
      </c>
      <c r="T38" s="1434">
        <v>0</v>
      </c>
      <c r="U38" s="1434">
        <v>2</v>
      </c>
      <c r="V38" s="1438">
        <v>6</v>
      </c>
    </row>
    <row r="39" spans="1:22" ht="15" x14ac:dyDescent="0.25">
      <c r="A39" s="19" t="s">
        <v>707</v>
      </c>
      <c r="B39" s="1291" t="s">
        <v>771</v>
      </c>
      <c r="C39" s="1291" t="s">
        <v>39</v>
      </c>
      <c r="D39" s="1434">
        <v>0</v>
      </c>
      <c r="E39" s="1434">
        <v>0</v>
      </c>
      <c r="F39" s="1434">
        <v>0</v>
      </c>
      <c r="G39" s="1434">
        <v>0</v>
      </c>
      <c r="H39" s="1434">
        <v>0</v>
      </c>
      <c r="I39" s="1434">
        <v>0</v>
      </c>
      <c r="J39" s="1434">
        <v>0</v>
      </c>
      <c r="K39" s="1434">
        <v>0</v>
      </c>
      <c r="L39" s="1434">
        <v>0</v>
      </c>
      <c r="M39" s="1434">
        <v>0</v>
      </c>
      <c r="N39" s="1434">
        <v>0</v>
      </c>
      <c r="O39" s="1434">
        <v>0</v>
      </c>
      <c r="P39" s="1434">
        <v>0</v>
      </c>
      <c r="Q39" s="1434">
        <v>0</v>
      </c>
      <c r="R39" s="1434">
        <v>0</v>
      </c>
      <c r="S39" s="1434">
        <v>0</v>
      </c>
      <c r="T39" s="1434">
        <v>0</v>
      </c>
      <c r="U39" s="1434">
        <v>2</v>
      </c>
      <c r="V39" s="1438">
        <v>0</v>
      </c>
    </row>
    <row r="40" spans="1:22" ht="15" x14ac:dyDescent="0.25">
      <c r="A40" s="19" t="s">
        <v>707</v>
      </c>
      <c r="B40" s="1291" t="s">
        <v>771</v>
      </c>
      <c r="C40" s="1291" t="s">
        <v>59</v>
      </c>
      <c r="D40" s="1434">
        <v>0</v>
      </c>
      <c r="E40" s="1434">
        <v>0</v>
      </c>
      <c r="F40" s="1434">
        <v>0</v>
      </c>
      <c r="G40" s="1434">
        <v>0</v>
      </c>
      <c r="H40" s="1434">
        <v>0</v>
      </c>
      <c r="I40" s="1434">
        <v>0</v>
      </c>
      <c r="J40" s="1434">
        <v>0</v>
      </c>
      <c r="K40" s="1434">
        <v>0</v>
      </c>
      <c r="L40" s="1434">
        <v>0</v>
      </c>
      <c r="M40" s="1434">
        <v>0</v>
      </c>
      <c r="N40" s="1434">
        <v>0</v>
      </c>
      <c r="O40" s="1434">
        <v>0</v>
      </c>
      <c r="P40" s="1434">
        <v>0</v>
      </c>
      <c r="Q40" s="1434">
        <v>0</v>
      </c>
      <c r="R40" s="1434">
        <v>0</v>
      </c>
      <c r="S40" s="1434">
        <v>0</v>
      </c>
      <c r="T40" s="1434">
        <v>6</v>
      </c>
      <c r="U40" s="1434">
        <v>15</v>
      </c>
      <c r="V40" s="1438">
        <v>31</v>
      </c>
    </row>
    <row r="41" spans="1:22" ht="15" x14ac:dyDescent="0.25">
      <c r="A41" s="19" t="s">
        <v>707</v>
      </c>
      <c r="B41" s="1291" t="s">
        <v>771</v>
      </c>
      <c r="C41" s="1291" t="s">
        <v>77</v>
      </c>
      <c r="D41" s="1434">
        <v>0</v>
      </c>
      <c r="E41" s="1434">
        <v>0</v>
      </c>
      <c r="F41" s="1434">
        <v>0</v>
      </c>
      <c r="G41" s="1434">
        <v>0</v>
      </c>
      <c r="H41" s="1434">
        <v>0</v>
      </c>
      <c r="I41" s="1434">
        <v>0</v>
      </c>
      <c r="J41" s="1434">
        <v>0</v>
      </c>
      <c r="K41" s="1434">
        <v>0</v>
      </c>
      <c r="L41" s="1434">
        <v>0</v>
      </c>
      <c r="M41" s="1434">
        <v>0</v>
      </c>
      <c r="N41" s="1434">
        <v>0</v>
      </c>
      <c r="O41" s="1434">
        <v>0</v>
      </c>
      <c r="P41" s="1434">
        <v>0</v>
      </c>
      <c r="Q41" s="1434">
        <v>0</v>
      </c>
      <c r="R41" s="1434">
        <v>0</v>
      </c>
      <c r="S41" s="1434">
        <v>0</v>
      </c>
      <c r="T41" s="1434">
        <v>0</v>
      </c>
      <c r="U41" s="1434">
        <v>4</v>
      </c>
      <c r="V41" s="1438">
        <v>6</v>
      </c>
    </row>
    <row r="42" spans="1:22" ht="15" x14ac:dyDescent="0.25">
      <c r="A42" s="19" t="s">
        <v>707</v>
      </c>
      <c r="B42" s="1291" t="s">
        <v>773</v>
      </c>
      <c r="C42" s="1291" t="s">
        <v>35</v>
      </c>
      <c r="D42" s="1434">
        <v>0</v>
      </c>
      <c r="E42" s="1434">
        <v>0</v>
      </c>
      <c r="F42" s="1434">
        <v>0</v>
      </c>
      <c r="G42" s="1434">
        <v>72</v>
      </c>
      <c r="H42" s="1434">
        <v>70</v>
      </c>
      <c r="I42" s="1434">
        <v>199</v>
      </c>
      <c r="J42" s="1434">
        <v>80</v>
      </c>
      <c r="K42" s="1434">
        <v>99</v>
      </c>
      <c r="L42" s="1434">
        <v>145</v>
      </c>
      <c r="M42" s="1434">
        <v>107</v>
      </c>
      <c r="N42" s="1434">
        <v>178</v>
      </c>
      <c r="O42" s="1434">
        <v>348</v>
      </c>
      <c r="P42" s="1434">
        <v>79</v>
      </c>
      <c r="Q42" s="1434">
        <v>15</v>
      </c>
      <c r="R42" s="1434">
        <v>154</v>
      </c>
      <c r="S42" s="1434">
        <v>71</v>
      </c>
      <c r="T42" s="1434">
        <v>115</v>
      </c>
      <c r="U42" s="1434">
        <v>169</v>
      </c>
      <c r="V42" s="1438">
        <v>114</v>
      </c>
    </row>
    <row r="43" spans="1:22" ht="15" x14ac:dyDescent="0.25">
      <c r="A43" s="19" t="s">
        <v>707</v>
      </c>
      <c r="B43" s="1291" t="s">
        <v>773</v>
      </c>
      <c r="C43" s="1291" t="s">
        <v>36</v>
      </c>
      <c r="D43" s="1434">
        <v>0</v>
      </c>
      <c r="E43" s="1434">
        <v>0</v>
      </c>
      <c r="F43" s="1434">
        <v>0</v>
      </c>
      <c r="G43" s="1434">
        <v>0</v>
      </c>
      <c r="H43" s="1434">
        <v>0</v>
      </c>
      <c r="I43" s="1434">
        <v>0</v>
      </c>
      <c r="J43" s="1434">
        <v>0</v>
      </c>
      <c r="K43" s="1434">
        <v>0</v>
      </c>
      <c r="L43" s="1434">
        <v>0</v>
      </c>
      <c r="M43" s="1434">
        <v>0</v>
      </c>
      <c r="N43" s="1434">
        <v>0</v>
      </c>
      <c r="O43" s="1434">
        <v>0</v>
      </c>
      <c r="P43" s="1434">
        <v>0</v>
      </c>
      <c r="Q43" s="1434">
        <v>0</v>
      </c>
      <c r="R43" s="1434">
        <v>0</v>
      </c>
      <c r="S43" s="1434">
        <v>3</v>
      </c>
      <c r="T43" s="1434">
        <v>14</v>
      </c>
      <c r="U43" s="1434">
        <v>8</v>
      </c>
      <c r="V43" s="1438">
        <v>5</v>
      </c>
    </row>
    <row r="44" spans="1:22" ht="15" x14ac:dyDescent="0.25">
      <c r="A44" s="19" t="s">
        <v>707</v>
      </c>
      <c r="B44" s="1291" t="s">
        <v>773</v>
      </c>
      <c r="C44" s="1291" t="s">
        <v>37</v>
      </c>
      <c r="D44" s="1434">
        <v>0</v>
      </c>
      <c r="E44" s="1434">
        <v>0</v>
      </c>
      <c r="F44" s="1434">
        <v>0</v>
      </c>
      <c r="G44" s="1434">
        <v>6</v>
      </c>
      <c r="H44" s="1434">
        <v>2</v>
      </c>
      <c r="I44" s="1434">
        <v>7</v>
      </c>
      <c r="J44" s="1434">
        <v>3</v>
      </c>
      <c r="K44" s="1434">
        <v>5</v>
      </c>
      <c r="L44" s="1434">
        <v>0</v>
      </c>
      <c r="M44" s="1434">
        <v>2</v>
      </c>
      <c r="N44" s="1434">
        <v>6</v>
      </c>
      <c r="O44" s="1434">
        <v>4</v>
      </c>
      <c r="P44" s="1434">
        <v>3</v>
      </c>
      <c r="Q44" s="1434">
        <v>3</v>
      </c>
      <c r="R44" s="1434">
        <v>6</v>
      </c>
      <c r="S44" s="1434">
        <v>1</v>
      </c>
      <c r="T44" s="1434">
        <v>5</v>
      </c>
      <c r="U44" s="1434">
        <v>5</v>
      </c>
      <c r="V44" s="1438">
        <v>1</v>
      </c>
    </row>
    <row r="45" spans="1:22" ht="15" x14ac:dyDescent="0.25">
      <c r="A45" s="19" t="s">
        <v>707</v>
      </c>
      <c r="B45" s="1291" t="s">
        <v>773</v>
      </c>
      <c r="C45" s="1291" t="s">
        <v>38</v>
      </c>
      <c r="D45" s="1434">
        <v>0</v>
      </c>
      <c r="E45" s="1434">
        <v>0</v>
      </c>
      <c r="F45" s="1434">
        <v>0</v>
      </c>
      <c r="G45" s="1434">
        <v>0</v>
      </c>
      <c r="H45" s="1434">
        <v>2</v>
      </c>
      <c r="I45" s="1434">
        <v>0</v>
      </c>
      <c r="J45" s="1434">
        <v>0</v>
      </c>
      <c r="K45" s="1434">
        <v>1</v>
      </c>
      <c r="L45" s="1434">
        <v>0</v>
      </c>
      <c r="M45" s="1434">
        <v>0</v>
      </c>
      <c r="N45" s="1434">
        <v>3</v>
      </c>
      <c r="O45" s="1434">
        <v>1</v>
      </c>
      <c r="P45" s="1434">
        <v>2</v>
      </c>
      <c r="Q45" s="1434">
        <v>0</v>
      </c>
      <c r="R45" s="1434">
        <v>1</v>
      </c>
      <c r="S45" s="1434">
        <v>0</v>
      </c>
      <c r="T45" s="1434">
        <v>1</v>
      </c>
      <c r="U45" s="1434">
        <v>1</v>
      </c>
      <c r="V45" s="1438">
        <v>0</v>
      </c>
    </row>
    <row r="46" spans="1:22" ht="15" x14ac:dyDescent="0.25">
      <c r="A46" s="19" t="s">
        <v>707</v>
      </c>
      <c r="B46" s="1291" t="s">
        <v>773</v>
      </c>
      <c r="C46" s="1291" t="s">
        <v>39</v>
      </c>
      <c r="D46" s="1434">
        <v>0</v>
      </c>
      <c r="E46" s="1434">
        <v>0</v>
      </c>
      <c r="F46" s="1434">
        <v>0</v>
      </c>
      <c r="G46" s="1434">
        <v>0</v>
      </c>
      <c r="H46" s="1434">
        <v>1</v>
      </c>
      <c r="I46" s="1434">
        <v>0</v>
      </c>
      <c r="J46" s="1434">
        <v>0</v>
      </c>
      <c r="K46" s="1434">
        <v>0</v>
      </c>
      <c r="L46" s="1434">
        <v>0</v>
      </c>
      <c r="M46" s="1434">
        <v>1</v>
      </c>
      <c r="N46" s="1434">
        <v>1</v>
      </c>
      <c r="O46" s="1434">
        <v>1</v>
      </c>
      <c r="P46" s="1434">
        <v>1</v>
      </c>
      <c r="Q46" s="1434">
        <v>0</v>
      </c>
      <c r="R46" s="1434">
        <v>0</v>
      </c>
      <c r="S46" s="1434">
        <v>0</v>
      </c>
      <c r="T46" s="1434">
        <v>3</v>
      </c>
      <c r="U46" s="1434">
        <v>2</v>
      </c>
      <c r="V46" s="1438">
        <v>0</v>
      </c>
    </row>
    <row r="47" spans="1:22" ht="15" x14ac:dyDescent="0.25">
      <c r="A47" s="19" t="s">
        <v>707</v>
      </c>
      <c r="B47" s="1291" t="s">
        <v>773</v>
      </c>
      <c r="C47" s="1291" t="s">
        <v>40</v>
      </c>
      <c r="D47" s="1434">
        <v>0</v>
      </c>
      <c r="E47" s="1434">
        <v>0</v>
      </c>
      <c r="F47" s="1434">
        <v>0</v>
      </c>
      <c r="G47" s="1434">
        <v>0</v>
      </c>
      <c r="H47" s="1434">
        <v>1</v>
      </c>
      <c r="I47" s="1434">
        <v>0</v>
      </c>
      <c r="J47" s="1434">
        <v>0</v>
      </c>
      <c r="K47" s="1434">
        <v>0</v>
      </c>
      <c r="L47" s="1434">
        <v>0</v>
      </c>
      <c r="M47" s="1434">
        <v>0</v>
      </c>
      <c r="N47" s="1434">
        <v>0</v>
      </c>
      <c r="O47" s="1434">
        <v>0</v>
      </c>
      <c r="P47" s="1434">
        <v>0</v>
      </c>
      <c r="Q47" s="1434">
        <v>0</v>
      </c>
      <c r="R47" s="1434">
        <v>0</v>
      </c>
      <c r="S47" s="1434">
        <v>0</v>
      </c>
      <c r="T47" s="1434">
        <v>0</v>
      </c>
      <c r="U47" s="1434">
        <v>0</v>
      </c>
      <c r="V47" s="1438">
        <v>0</v>
      </c>
    </row>
    <row r="48" spans="1:22" ht="15" x14ac:dyDescent="0.25">
      <c r="A48" s="19" t="s">
        <v>707</v>
      </c>
      <c r="B48" s="1291" t="s">
        <v>773</v>
      </c>
      <c r="C48" s="1291" t="s">
        <v>59</v>
      </c>
      <c r="D48" s="1434">
        <v>0</v>
      </c>
      <c r="E48" s="1434">
        <v>0</v>
      </c>
      <c r="F48" s="1434">
        <v>0</v>
      </c>
      <c r="G48" s="1434">
        <v>78</v>
      </c>
      <c r="H48" s="1434">
        <v>76</v>
      </c>
      <c r="I48" s="1434">
        <v>206</v>
      </c>
      <c r="J48" s="1434">
        <v>83</v>
      </c>
      <c r="K48" s="1434">
        <v>105</v>
      </c>
      <c r="L48" s="1434">
        <v>145</v>
      </c>
      <c r="M48" s="1434">
        <v>110</v>
      </c>
      <c r="N48" s="1434">
        <v>188</v>
      </c>
      <c r="O48" s="1434">
        <v>354</v>
      </c>
      <c r="P48" s="1434">
        <v>85</v>
      </c>
      <c r="Q48" s="1434">
        <v>18</v>
      </c>
      <c r="R48" s="1434">
        <v>161</v>
      </c>
      <c r="S48" s="1434">
        <v>75</v>
      </c>
      <c r="T48" s="1434">
        <v>138</v>
      </c>
      <c r="U48" s="1434">
        <v>185</v>
      </c>
      <c r="V48" s="1438">
        <v>120</v>
      </c>
    </row>
    <row r="49" spans="1:22" ht="15" x14ac:dyDescent="0.25">
      <c r="A49" s="19" t="s">
        <v>707</v>
      </c>
      <c r="B49" s="1291" t="s">
        <v>773</v>
      </c>
      <c r="C49" s="1291" t="s">
        <v>77</v>
      </c>
      <c r="D49" s="1434">
        <v>0</v>
      </c>
      <c r="E49" s="1434">
        <v>0</v>
      </c>
      <c r="F49" s="1434">
        <v>0</v>
      </c>
      <c r="G49" s="1434">
        <v>6</v>
      </c>
      <c r="H49" s="1434">
        <v>6</v>
      </c>
      <c r="I49" s="1434">
        <v>7</v>
      </c>
      <c r="J49" s="1434">
        <v>3</v>
      </c>
      <c r="K49" s="1434">
        <v>6</v>
      </c>
      <c r="L49" s="1434">
        <v>0</v>
      </c>
      <c r="M49" s="1434">
        <v>3</v>
      </c>
      <c r="N49" s="1434">
        <v>10</v>
      </c>
      <c r="O49" s="1434">
        <v>6</v>
      </c>
      <c r="P49" s="1434">
        <v>6</v>
      </c>
      <c r="Q49" s="1434">
        <v>3</v>
      </c>
      <c r="R49" s="1434">
        <v>7</v>
      </c>
      <c r="S49" s="1434">
        <v>4</v>
      </c>
      <c r="T49" s="1434">
        <v>23</v>
      </c>
      <c r="U49" s="1434">
        <v>16</v>
      </c>
      <c r="V49" s="1438">
        <v>6</v>
      </c>
    </row>
    <row r="50" spans="1:22" ht="15" x14ac:dyDescent="0.25">
      <c r="A50" s="19" t="s">
        <v>707</v>
      </c>
      <c r="B50" s="1291" t="s">
        <v>774</v>
      </c>
      <c r="C50" s="1291" t="s">
        <v>35</v>
      </c>
      <c r="D50" s="1434">
        <v>0</v>
      </c>
      <c r="E50" s="1434">
        <v>0</v>
      </c>
      <c r="F50" s="1434">
        <v>0</v>
      </c>
      <c r="G50" s="1434">
        <v>68</v>
      </c>
      <c r="H50" s="1434">
        <v>84</v>
      </c>
      <c r="I50" s="1434">
        <v>99</v>
      </c>
      <c r="J50" s="1434">
        <v>96</v>
      </c>
      <c r="K50" s="1434">
        <v>83</v>
      </c>
      <c r="L50" s="1434">
        <v>68</v>
      </c>
      <c r="M50" s="1434">
        <v>57</v>
      </c>
      <c r="N50" s="1434">
        <v>64</v>
      </c>
      <c r="O50" s="1434">
        <v>137</v>
      </c>
      <c r="P50" s="1434">
        <v>47</v>
      </c>
      <c r="Q50" s="1434">
        <v>16</v>
      </c>
      <c r="R50" s="1434">
        <v>83</v>
      </c>
      <c r="S50" s="1434">
        <v>44</v>
      </c>
      <c r="T50" s="1434">
        <v>72</v>
      </c>
      <c r="U50" s="1434">
        <v>104</v>
      </c>
      <c r="V50" s="1438">
        <v>77</v>
      </c>
    </row>
    <row r="51" spans="1:22" ht="15" x14ac:dyDescent="0.25">
      <c r="A51" s="19" t="s">
        <v>707</v>
      </c>
      <c r="B51" s="1291" t="s">
        <v>774</v>
      </c>
      <c r="C51" s="1291" t="s">
        <v>36</v>
      </c>
      <c r="D51" s="1434">
        <v>0</v>
      </c>
      <c r="E51" s="1434">
        <v>0</v>
      </c>
      <c r="F51" s="1434">
        <v>0</v>
      </c>
      <c r="G51" s="1434">
        <v>0</v>
      </c>
      <c r="H51" s="1434">
        <v>0</v>
      </c>
      <c r="I51" s="1434">
        <v>0</v>
      </c>
      <c r="J51" s="1434">
        <v>0</v>
      </c>
      <c r="K51" s="1434">
        <v>0</v>
      </c>
      <c r="L51" s="1434">
        <v>0</v>
      </c>
      <c r="M51" s="1434">
        <v>0</v>
      </c>
      <c r="N51" s="1434">
        <v>0</v>
      </c>
      <c r="O51" s="1434">
        <v>0</v>
      </c>
      <c r="P51" s="1434">
        <v>0</v>
      </c>
      <c r="Q51" s="1434">
        <v>0</v>
      </c>
      <c r="R51" s="1434">
        <v>0</v>
      </c>
      <c r="S51" s="1434">
        <v>0</v>
      </c>
      <c r="T51" s="1434">
        <v>4</v>
      </c>
      <c r="U51" s="1434">
        <v>4</v>
      </c>
      <c r="V51" s="1438">
        <v>1</v>
      </c>
    </row>
    <row r="52" spans="1:22" ht="15" x14ac:dyDescent="0.25">
      <c r="A52" s="19" t="s">
        <v>707</v>
      </c>
      <c r="B52" s="1291" t="s">
        <v>774</v>
      </c>
      <c r="C52" s="1291" t="s">
        <v>37</v>
      </c>
      <c r="D52" s="1434">
        <v>0</v>
      </c>
      <c r="E52" s="1434">
        <v>0</v>
      </c>
      <c r="F52" s="1434">
        <v>0</v>
      </c>
      <c r="G52" s="1434">
        <v>2</v>
      </c>
      <c r="H52" s="1434">
        <v>2</v>
      </c>
      <c r="I52" s="1434">
        <v>3</v>
      </c>
      <c r="J52" s="1434">
        <v>2</v>
      </c>
      <c r="K52" s="1434">
        <v>1</v>
      </c>
      <c r="L52" s="1434">
        <v>0</v>
      </c>
      <c r="M52" s="1434">
        <v>1</v>
      </c>
      <c r="N52" s="1434">
        <v>1</v>
      </c>
      <c r="O52" s="1434">
        <v>3</v>
      </c>
      <c r="P52" s="1434">
        <v>1</v>
      </c>
      <c r="Q52" s="1434">
        <v>3</v>
      </c>
      <c r="R52" s="1434">
        <v>5</v>
      </c>
      <c r="S52" s="1434">
        <v>1</v>
      </c>
      <c r="T52" s="1434">
        <v>6</v>
      </c>
      <c r="U52" s="1434">
        <v>4</v>
      </c>
      <c r="V52" s="1438">
        <v>3</v>
      </c>
    </row>
    <row r="53" spans="1:22" ht="15" x14ac:dyDescent="0.25">
      <c r="A53" s="19" t="s">
        <v>707</v>
      </c>
      <c r="B53" s="1291" t="s">
        <v>774</v>
      </c>
      <c r="C53" s="1291" t="s">
        <v>38</v>
      </c>
      <c r="D53" s="1434">
        <v>0</v>
      </c>
      <c r="E53" s="1434">
        <v>0</v>
      </c>
      <c r="F53" s="1434">
        <v>0</v>
      </c>
      <c r="G53" s="1434">
        <v>0</v>
      </c>
      <c r="H53" s="1434">
        <v>0</v>
      </c>
      <c r="I53" s="1434">
        <v>0</v>
      </c>
      <c r="J53" s="1434">
        <v>0</v>
      </c>
      <c r="K53" s="1434">
        <v>2</v>
      </c>
      <c r="L53" s="1434">
        <v>0</v>
      </c>
      <c r="M53" s="1434">
        <v>0</v>
      </c>
      <c r="N53" s="1434">
        <v>0</v>
      </c>
      <c r="O53" s="1434">
        <v>0</v>
      </c>
      <c r="P53" s="1434">
        <v>0</v>
      </c>
      <c r="Q53" s="1434">
        <v>0</v>
      </c>
      <c r="R53" s="1434">
        <v>3</v>
      </c>
      <c r="S53" s="1434">
        <v>0</v>
      </c>
      <c r="T53" s="1434">
        <v>3</v>
      </c>
      <c r="U53" s="1434">
        <v>0</v>
      </c>
      <c r="V53" s="1438">
        <v>0</v>
      </c>
    </row>
    <row r="54" spans="1:22" ht="15" x14ac:dyDescent="0.25">
      <c r="A54" s="19" t="s">
        <v>707</v>
      </c>
      <c r="B54" s="1291" t="s">
        <v>774</v>
      </c>
      <c r="C54" s="1291" t="s">
        <v>39</v>
      </c>
      <c r="D54" s="1434">
        <v>0</v>
      </c>
      <c r="E54" s="1434">
        <v>0</v>
      </c>
      <c r="F54" s="1434">
        <v>0</v>
      </c>
      <c r="G54" s="1434">
        <v>0</v>
      </c>
      <c r="H54" s="1434">
        <v>1</v>
      </c>
      <c r="I54" s="1434">
        <v>1</v>
      </c>
      <c r="J54" s="1434">
        <v>0</v>
      </c>
      <c r="K54" s="1434">
        <v>0</v>
      </c>
      <c r="L54" s="1434">
        <v>0</v>
      </c>
      <c r="M54" s="1434">
        <v>0</v>
      </c>
      <c r="N54" s="1434">
        <v>0</v>
      </c>
      <c r="O54" s="1434">
        <v>1</v>
      </c>
      <c r="P54" s="1434">
        <v>0</v>
      </c>
      <c r="Q54" s="1434">
        <v>0</v>
      </c>
      <c r="R54" s="1434">
        <v>0</v>
      </c>
      <c r="S54" s="1434">
        <v>0</v>
      </c>
      <c r="T54" s="1434">
        <v>2</v>
      </c>
      <c r="U54" s="1434">
        <v>1</v>
      </c>
      <c r="V54" s="1438">
        <v>2</v>
      </c>
    </row>
    <row r="55" spans="1:22" ht="15" x14ac:dyDescent="0.25">
      <c r="A55" s="19" t="s">
        <v>707</v>
      </c>
      <c r="B55" s="1291" t="s">
        <v>774</v>
      </c>
      <c r="C55" s="1291" t="s">
        <v>40</v>
      </c>
      <c r="D55" s="1434">
        <v>0</v>
      </c>
      <c r="E55" s="1434">
        <v>0</v>
      </c>
      <c r="F55" s="1434">
        <v>0</v>
      </c>
      <c r="G55" s="1434">
        <v>1</v>
      </c>
      <c r="H55" s="1434">
        <v>0</v>
      </c>
      <c r="I55" s="1434">
        <v>1</v>
      </c>
      <c r="J55" s="1434">
        <v>1</v>
      </c>
      <c r="K55" s="1434">
        <v>0</v>
      </c>
      <c r="L55" s="1434">
        <v>0</v>
      </c>
      <c r="M55" s="1434">
        <v>0</v>
      </c>
      <c r="N55" s="1434">
        <v>1</v>
      </c>
      <c r="O55" s="1434">
        <v>0</v>
      </c>
      <c r="P55" s="1434">
        <v>0</v>
      </c>
      <c r="Q55" s="1434">
        <v>0</v>
      </c>
      <c r="R55" s="1434">
        <v>0</v>
      </c>
      <c r="S55" s="1434">
        <v>0</v>
      </c>
      <c r="T55" s="1434">
        <v>0</v>
      </c>
      <c r="U55" s="1434">
        <v>0</v>
      </c>
      <c r="V55" s="1438">
        <v>0</v>
      </c>
    </row>
    <row r="56" spans="1:22" ht="15" x14ac:dyDescent="0.25">
      <c r="A56" s="19" t="s">
        <v>707</v>
      </c>
      <c r="B56" s="1291" t="s">
        <v>774</v>
      </c>
      <c r="C56" s="1291" t="s">
        <v>59</v>
      </c>
      <c r="D56" s="1434">
        <v>0</v>
      </c>
      <c r="E56" s="1434">
        <v>0</v>
      </c>
      <c r="F56" s="1434">
        <v>0</v>
      </c>
      <c r="G56" s="1434">
        <v>71</v>
      </c>
      <c r="H56" s="1434">
        <v>87</v>
      </c>
      <c r="I56" s="1434">
        <v>104</v>
      </c>
      <c r="J56" s="1434">
        <v>99</v>
      </c>
      <c r="K56" s="1434">
        <v>86</v>
      </c>
      <c r="L56" s="1434">
        <v>68</v>
      </c>
      <c r="M56" s="1434">
        <v>58</v>
      </c>
      <c r="N56" s="1434">
        <v>67</v>
      </c>
      <c r="O56" s="1434">
        <v>141</v>
      </c>
      <c r="P56" s="1434">
        <v>48</v>
      </c>
      <c r="Q56" s="1434">
        <v>19</v>
      </c>
      <c r="R56" s="1434">
        <v>91</v>
      </c>
      <c r="S56" s="1434">
        <v>45</v>
      </c>
      <c r="T56" s="1434">
        <v>87</v>
      </c>
      <c r="U56" s="1434">
        <v>113</v>
      </c>
      <c r="V56" s="1438">
        <v>83</v>
      </c>
    </row>
    <row r="57" spans="1:22" ht="15" x14ac:dyDescent="0.25">
      <c r="A57" s="19" t="s">
        <v>707</v>
      </c>
      <c r="B57" s="1291" t="s">
        <v>774</v>
      </c>
      <c r="C57" s="1291" t="s">
        <v>77</v>
      </c>
      <c r="D57" s="1434">
        <v>0</v>
      </c>
      <c r="E57" s="1434">
        <v>0</v>
      </c>
      <c r="F57" s="1434">
        <v>0</v>
      </c>
      <c r="G57" s="1434">
        <v>3</v>
      </c>
      <c r="H57" s="1434">
        <v>3</v>
      </c>
      <c r="I57" s="1434">
        <v>5</v>
      </c>
      <c r="J57" s="1434">
        <v>3</v>
      </c>
      <c r="K57" s="1434">
        <v>3</v>
      </c>
      <c r="L57" s="1434">
        <v>0</v>
      </c>
      <c r="M57" s="1434">
        <v>1</v>
      </c>
      <c r="N57" s="1434">
        <v>3</v>
      </c>
      <c r="O57" s="1434">
        <v>4</v>
      </c>
      <c r="P57" s="1434">
        <v>1</v>
      </c>
      <c r="Q57" s="1434">
        <v>3</v>
      </c>
      <c r="R57" s="1434">
        <v>8</v>
      </c>
      <c r="S57" s="1434">
        <v>1</v>
      </c>
      <c r="T57" s="1434">
        <v>15</v>
      </c>
      <c r="U57" s="1434">
        <v>9</v>
      </c>
      <c r="V57" s="1438">
        <v>6</v>
      </c>
    </row>
    <row r="58" spans="1:22" ht="15" x14ac:dyDescent="0.25">
      <c r="A58" s="19" t="s">
        <v>707</v>
      </c>
      <c r="B58" s="1291" t="s">
        <v>775</v>
      </c>
      <c r="C58" s="1291" t="s">
        <v>35</v>
      </c>
      <c r="D58" s="1434">
        <v>37</v>
      </c>
      <c r="E58" s="1434">
        <v>109</v>
      </c>
      <c r="F58" s="1434">
        <v>78</v>
      </c>
      <c r="G58" s="1434">
        <v>47</v>
      </c>
      <c r="H58" s="1434">
        <v>110</v>
      </c>
      <c r="I58" s="1434">
        <v>117</v>
      </c>
      <c r="J58" s="1434">
        <v>75</v>
      </c>
      <c r="K58" s="1434">
        <v>99</v>
      </c>
      <c r="L58" s="1434">
        <v>129</v>
      </c>
      <c r="M58" s="1434">
        <v>66</v>
      </c>
      <c r="N58" s="1434">
        <v>95</v>
      </c>
      <c r="O58" s="1434">
        <v>159</v>
      </c>
      <c r="P58" s="1434">
        <v>49</v>
      </c>
      <c r="Q58" s="1434">
        <v>8</v>
      </c>
      <c r="R58" s="1434">
        <v>79</v>
      </c>
      <c r="S58" s="1434">
        <v>75</v>
      </c>
      <c r="T58" s="1434">
        <v>68</v>
      </c>
      <c r="U58" s="1434">
        <v>117</v>
      </c>
      <c r="V58" s="1438">
        <v>64</v>
      </c>
    </row>
    <row r="59" spans="1:22" ht="15" x14ac:dyDescent="0.25">
      <c r="A59" s="19" t="s">
        <v>707</v>
      </c>
      <c r="B59" s="1291" t="s">
        <v>775</v>
      </c>
      <c r="C59" s="1291" t="s">
        <v>36</v>
      </c>
      <c r="D59" s="1434">
        <v>0</v>
      </c>
      <c r="E59" s="1434">
        <v>0</v>
      </c>
      <c r="F59" s="1434">
        <v>0</v>
      </c>
      <c r="G59" s="1434">
        <v>0</v>
      </c>
      <c r="H59" s="1434">
        <v>0</v>
      </c>
      <c r="I59" s="1434">
        <v>0</v>
      </c>
      <c r="J59" s="1434">
        <v>0</v>
      </c>
      <c r="K59" s="1434">
        <v>0</v>
      </c>
      <c r="L59" s="1434">
        <v>0</v>
      </c>
      <c r="M59" s="1434">
        <v>0</v>
      </c>
      <c r="N59" s="1434">
        <v>0</v>
      </c>
      <c r="O59" s="1434">
        <v>0</v>
      </c>
      <c r="P59" s="1434">
        <v>0</v>
      </c>
      <c r="Q59" s="1434">
        <v>0</v>
      </c>
      <c r="R59" s="1434">
        <v>0</v>
      </c>
      <c r="S59" s="1434">
        <v>0</v>
      </c>
      <c r="T59" s="1434">
        <v>1</v>
      </c>
      <c r="U59" s="1434">
        <v>2</v>
      </c>
      <c r="V59" s="1438">
        <v>3</v>
      </c>
    </row>
    <row r="60" spans="1:22" ht="15" x14ac:dyDescent="0.25">
      <c r="A60" s="19" t="s">
        <v>707</v>
      </c>
      <c r="B60" s="1291" t="s">
        <v>775</v>
      </c>
      <c r="C60" s="1291" t="s">
        <v>37</v>
      </c>
      <c r="D60" s="1434">
        <v>1</v>
      </c>
      <c r="E60" s="1434">
        <v>6</v>
      </c>
      <c r="F60" s="1434">
        <v>1</v>
      </c>
      <c r="G60" s="1434">
        <v>1</v>
      </c>
      <c r="H60" s="1434">
        <v>2</v>
      </c>
      <c r="I60" s="1434">
        <v>3</v>
      </c>
      <c r="J60" s="1434">
        <v>9</v>
      </c>
      <c r="K60" s="1434">
        <v>6</v>
      </c>
      <c r="L60" s="1434">
        <v>11</v>
      </c>
      <c r="M60" s="1434">
        <v>7</v>
      </c>
      <c r="N60" s="1434">
        <v>9</v>
      </c>
      <c r="O60" s="1434">
        <v>9</v>
      </c>
      <c r="P60" s="1434">
        <v>4</v>
      </c>
      <c r="Q60" s="1434">
        <v>0</v>
      </c>
      <c r="R60" s="1434">
        <v>5</v>
      </c>
      <c r="S60" s="1434">
        <v>3</v>
      </c>
      <c r="T60" s="1434">
        <v>6</v>
      </c>
      <c r="U60" s="1434">
        <v>3</v>
      </c>
      <c r="V60" s="1438">
        <v>1</v>
      </c>
    </row>
    <row r="61" spans="1:22" ht="15" x14ac:dyDescent="0.25">
      <c r="A61" s="19" t="s">
        <v>707</v>
      </c>
      <c r="B61" s="1291" t="s">
        <v>775</v>
      </c>
      <c r="C61" s="1291" t="s">
        <v>38</v>
      </c>
      <c r="D61" s="1434">
        <v>0</v>
      </c>
      <c r="E61" s="1434">
        <v>1</v>
      </c>
      <c r="F61" s="1434">
        <v>0</v>
      </c>
      <c r="G61" s="1434">
        <v>0</v>
      </c>
      <c r="H61" s="1434">
        <v>0</v>
      </c>
      <c r="I61" s="1434">
        <v>0</v>
      </c>
      <c r="J61" s="1434">
        <v>1</v>
      </c>
      <c r="K61" s="1434">
        <v>3</v>
      </c>
      <c r="L61" s="1434">
        <v>1</v>
      </c>
      <c r="M61" s="1434">
        <v>0</v>
      </c>
      <c r="N61" s="1434">
        <v>4</v>
      </c>
      <c r="O61" s="1434">
        <v>0</v>
      </c>
      <c r="P61" s="1434">
        <v>0</v>
      </c>
      <c r="Q61" s="1434">
        <v>0</v>
      </c>
      <c r="R61" s="1434">
        <v>2</v>
      </c>
      <c r="S61" s="1434">
        <v>5</v>
      </c>
      <c r="T61" s="1434">
        <v>1</v>
      </c>
      <c r="U61" s="1434">
        <v>2</v>
      </c>
      <c r="V61" s="1438">
        <v>2</v>
      </c>
    </row>
    <row r="62" spans="1:22" ht="15" x14ac:dyDescent="0.25">
      <c r="A62" s="19" t="s">
        <v>707</v>
      </c>
      <c r="B62" s="1291" t="s">
        <v>775</v>
      </c>
      <c r="C62" s="1291" t="s">
        <v>39</v>
      </c>
      <c r="D62" s="1434">
        <v>0</v>
      </c>
      <c r="E62" s="1434">
        <v>0</v>
      </c>
      <c r="F62" s="1434">
        <v>0</v>
      </c>
      <c r="G62" s="1434">
        <v>0</v>
      </c>
      <c r="H62" s="1434">
        <v>0</v>
      </c>
      <c r="I62" s="1434">
        <v>0</v>
      </c>
      <c r="J62" s="1434">
        <v>0</v>
      </c>
      <c r="K62" s="1434">
        <v>4</v>
      </c>
      <c r="L62" s="1434">
        <v>2</v>
      </c>
      <c r="M62" s="1434">
        <v>2</v>
      </c>
      <c r="N62" s="1434">
        <v>2</v>
      </c>
      <c r="O62" s="1434">
        <v>2</v>
      </c>
      <c r="P62" s="1434">
        <v>1</v>
      </c>
      <c r="Q62" s="1434">
        <v>0</v>
      </c>
      <c r="R62" s="1434">
        <v>0</v>
      </c>
      <c r="S62" s="1434">
        <v>0</v>
      </c>
      <c r="T62" s="1434">
        <v>1</v>
      </c>
      <c r="U62" s="1434">
        <v>0</v>
      </c>
      <c r="V62" s="1438">
        <v>0</v>
      </c>
    </row>
    <row r="63" spans="1:22" ht="15" x14ac:dyDescent="0.25">
      <c r="A63" s="19" t="s">
        <v>707</v>
      </c>
      <c r="B63" s="1291" t="s">
        <v>775</v>
      </c>
      <c r="C63" s="1291" t="s">
        <v>40</v>
      </c>
      <c r="D63" s="1434">
        <v>0</v>
      </c>
      <c r="E63" s="1434">
        <v>0</v>
      </c>
      <c r="F63" s="1434">
        <v>0</v>
      </c>
      <c r="G63" s="1434">
        <v>0</v>
      </c>
      <c r="H63" s="1434">
        <v>0</v>
      </c>
      <c r="I63" s="1434">
        <v>0</v>
      </c>
      <c r="J63" s="1434">
        <v>0</v>
      </c>
      <c r="K63" s="1434">
        <v>0</v>
      </c>
      <c r="L63" s="1434">
        <v>1</v>
      </c>
      <c r="M63" s="1434">
        <v>0</v>
      </c>
      <c r="N63" s="1434">
        <v>0</v>
      </c>
      <c r="O63" s="1434">
        <v>0</v>
      </c>
      <c r="P63" s="1434">
        <v>0</v>
      </c>
      <c r="Q63" s="1434">
        <v>0</v>
      </c>
      <c r="R63" s="1434">
        <v>0</v>
      </c>
      <c r="S63" s="1434">
        <v>0</v>
      </c>
      <c r="T63" s="1434">
        <v>0</v>
      </c>
      <c r="U63" s="1434">
        <v>0</v>
      </c>
      <c r="V63" s="1438">
        <v>0</v>
      </c>
    </row>
    <row r="64" spans="1:22" ht="15" x14ac:dyDescent="0.25">
      <c r="A64" s="19" t="s">
        <v>707</v>
      </c>
      <c r="B64" s="1291" t="s">
        <v>775</v>
      </c>
      <c r="C64" s="1291" t="s">
        <v>59</v>
      </c>
      <c r="D64" s="1434">
        <v>38</v>
      </c>
      <c r="E64" s="1434">
        <v>116</v>
      </c>
      <c r="F64" s="1434">
        <v>79</v>
      </c>
      <c r="G64" s="1434">
        <v>48</v>
      </c>
      <c r="H64" s="1434">
        <v>112</v>
      </c>
      <c r="I64" s="1434">
        <v>120</v>
      </c>
      <c r="J64" s="1434">
        <v>85</v>
      </c>
      <c r="K64" s="1434">
        <v>112</v>
      </c>
      <c r="L64" s="1434">
        <v>144</v>
      </c>
      <c r="M64" s="1434">
        <v>75</v>
      </c>
      <c r="N64" s="1434">
        <v>110</v>
      </c>
      <c r="O64" s="1434">
        <v>170</v>
      </c>
      <c r="P64" s="1434">
        <v>54</v>
      </c>
      <c r="Q64" s="1434">
        <v>8</v>
      </c>
      <c r="R64" s="1434">
        <v>86</v>
      </c>
      <c r="S64" s="1434">
        <v>83</v>
      </c>
      <c r="T64" s="1434">
        <v>77</v>
      </c>
      <c r="U64" s="1434">
        <v>124</v>
      </c>
      <c r="V64" s="1438">
        <v>70</v>
      </c>
    </row>
    <row r="65" spans="1:22" ht="15" x14ac:dyDescent="0.25">
      <c r="A65" s="19" t="s">
        <v>707</v>
      </c>
      <c r="B65" s="1291" t="s">
        <v>775</v>
      </c>
      <c r="C65" s="1291" t="s">
        <v>77</v>
      </c>
      <c r="D65" s="1434">
        <v>1</v>
      </c>
      <c r="E65" s="1434">
        <v>7</v>
      </c>
      <c r="F65" s="1434">
        <v>1</v>
      </c>
      <c r="G65" s="1434">
        <v>1</v>
      </c>
      <c r="H65" s="1434">
        <v>2</v>
      </c>
      <c r="I65" s="1434">
        <v>3</v>
      </c>
      <c r="J65" s="1434">
        <v>10</v>
      </c>
      <c r="K65" s="1434">
        <v>13</v>
      </c>
      <c r="L65" s="1434">
        <v>15</v>
      </c>
      <c r="M65" s="1434">
        <v>9</v>
      </c>
      <c r="N65" s="1434">
        <v>15</v>
      </c>
      <c r="O65" s="1434">
        <v>11</v>
      </c>
      <c r="P65" s="1434">
        <v>5</v>
      </c>
      <c r="Q65" s="1434">
        <v>0</v>
      </c>
      <c r="R65" s="1434">
        <v>7</v>
      </c>
      <c r="S65" s="1434">
        <v>8</v>
      </c>
      <c r="T65" s="1434">
        <v>9</v>
      </c>
      <c r="U65" s="1434">
        <v>7</v>
      </c>
      <c r="V65" s="1438">
        <v>6</v>
      </c>
    </row>
    <row r="66" spans="1:22" ht="15" x14ac:dyDescent="0.25">
      <c r="A66" s="19" t="s">
        <v>707</v>
      </c>
      <c r="B66" s="1291" t="s">
        <v>776</v>
      </c>
      <c r="C66" s="1291" t="s">
        <v>35</v>
      </c>
      <c r="D66" s="1434">
        <v>68</v>
      </c>
      <c r="E66" s="1434">
        <v>134</v>
      </c>
      <c r="F66" s="1434">
        <v>153</v>
      </c>
      <c r="G66" s="1434">
        <v>119</v>
      </c>
      <c r="H66" s="1434">
        <v>122</v>
      </c>
      <c r="I66" s="1434">
        <v>133</v>
      </c>
      <c r="J66" s="1434">
        <v>113</v>
      </c>
      <c r="K66" s="1434">
        <v>157</v>
      </c>
      <c r="L66" s="1434">
        <v>168</v>
      </c>
      <c r="M66" s="1434">
        <v>155</v>
      </c>
      <c r="N66" s="1434">
        <v>222</v>
      </c>
      <c r="O66" s="1434">
        <v>224</v>
      </c>
      <c r="P66" s="1434">
        <v>163</v>
      </c>
      <c r="Q66" s="1434">
        <v>48</v>
      </c>
      <c r="R66" s="1434">
        <v>114</v>
      </c>
      <c r="S66" s="1434">
        <v>69</v>
      </c>
      <c r="T66" s="1434">
        <v>126</v>
      </c>
      <c r="U66" s="1434">
        <v>193</v>
      </c>
      <c r="V66" s="1438">
        <v>93</v>
      </c>
    </row>
    <row r="67" spans="1:22" ht="15" x14ac:dyDescent="0.25">
      <c r="A67" s="19" t="s">
        <v>707</v>
      </c>
      <c r="B67" s="1291" t="s">
        <v>776</v>
      </c>
      <c r="C67" s="1291" t="s">
        <v>36</v>
      </c>
      <c r="D67" s="1434">
        <v>0</v>
      </c>
      <c r="E67" s="1434">
        <v>0</v>
      </c>
      <c r="F67" s="1434">
        <v>0</v>
      </c>
      <c r="G67" s="1434">
        <v>0</v>
      </c>
      <c r="H67" s="1434">
        <v>0</v>
      </c>
      <c r="I67" s="1434">
        <v>0</v>
      </c>
      <c r="J67" s="1434">
        <v>0</v>
      </c>
      <c r="K67" s="1434">
        <v>0</v>
      </c>
      <c r="L67" s="1434">
        <v>0</v>
      </c>
      <c r="M67" s="1434">
        <v>0</v>
      </c>
      <c r="N67" s="1434">
        <v>0</v>
      </c>
      <c r="O67" s="1434">
        <v>0</v>
      </c>
      <c r="P67" s="1434">
        <v>0</v>
      </c>
      <c r="Q67" s="1434">
        <v>0</v>
      </c>
      <c r="R67" s="1434">
        <v>0</v>
      </c>
      <c r="S67" s="1434">
        <v>0</v>
      </c>
      <c r="T67" s="1434">
        <v>3</v>
      </c>
      <c r="U67" s="1434">
        <v>2</v>
      </c>
      <c r="V67" s="1438">
        <v>1</v>
      </c>
    </row>
    <row r="68" spans="1:22" ht="15" x14ac:dyDescent="0.25">
      <c r="A68" s="19" t="s">
        <v>707</v>
      </c>
      <c r="B68" s="1291" t="s">
        <v>776</v>
      </c>
      <c r="C68" s="1291" t="s">
        <v>37</v>
      </c>
      <c r="D68" s="1434">
        <v>18</v>
      </c>
      <c r="E68" s="1434">
        <v>26</v>
      </c>
      <c r="F68" s="1434">
        <v>11</v>
      </c>
      <c r="G68" s="1434">
        <v>5</v>
      </c>
      <c r="H68" s="1434">
        <v>3</v>
      </c>
      <c r="I68" s="1434">
        <v>2</v>
      </c>
      <c r="J68" s="1434">
        <v>4</v>
      </c>
      <c r="K68" s="1434">
        <v>8</v>
      </c>
      <c r="L68" s="1434">
        <v>7</v>
      </c>
      <c r="M68" s="1434">
        <v>12</v>
      </c>
      <c r="N68" s="1434">
        <v>8</v>
      </c>
      <c r="O68" s="1434">
        <v>14</v>
      </c>
      <c r="P68" s="1434">
        <v>2</v>
      </c>
      <c r="Q68" s="1434">
        <v>9</v>
      </c>
      <c r="R68" s="1434">
        <v>5</v>
      </c>
      <c r="S68" s="1434">
        <v>3</v>
      </c>
      <c r="T68" s="1434">
        <v>7</v>
      </c>
      <c r="U68" s="1434">
        <v>13</v>
      </c>
      <c r="V68" s="1438">
        <v>9</v>
      </c>
    </row>
    <row r="69" spans="1:22" ht="15" x14ac:dyDescent="0.25">
      <c r="A69" s="19" t="s">
        <v>707</v>
      </c>
      <c r="B69" s="1291" t="s">
        <v>776</v>
      </c>
      <c r="C69" s="1291" t="s">
        <v>38</v>
      </c>
      <c r="D69" s="1434">
        <v>10</v>
      </c>
      <c r="E69" s="1434">
        <v>8</v>
      </c>
      <c r="F69" s="1434">
        <v>2</v>
      </c>
      <c r="G69" s="1434">
        <v>2</v>
      </c>
      <c r="H69" s="1434">
        <v>3</v>
      </c>
      <c r="I69" s="1434">
        <v>0</v>
      </c>
      <c r="J69" s="1434">
        <v>0</v>
      </c>
      <c r="K69" s="1434">
        <v>1</v>
      </c>
      <c r="L69" s="1434">
        <v>2</v>
      </c>
      <c r="M69" s="1434">
        <v>1</v>
      </c>
      <c r="N69" s="1434">
        <v>4</v>
      </c>
      <c r="O69" s="1434">
        <v>3</v>
      </c>
      <c r="P69" s="1434">
        <v>2</v>
      </c>
      <c r="Q69" s="1434">
        <v>1</v>
      </c>
      <c r="R69" s="1434">
        <v>1</v>
      </c>
      <c r="S69" s="1434">
        <v>1</v>
      </c>
      <c r="T69" s="1434">
        <v>2</v>
      </c>
      <c r="U69" s="1434">
        <v>3</v>
      </c>
      <c r="V69" s="1438">
        <v>2</v>
      </c>
    </row>
    <row r="70" spans="1:22" ht="15" x14ac:dyDescent="0.25">
      <c r="A70" s="19" t="s">
        <v>707</v>
      </c>
      <c r="B70" s="1291" t="s">
        <v>776</v>
      </c>
      <c r="C70" s="1291" t="s">
        <v>39</v>
      </c>
      <c r="D70" s="1434">
        <v>3</v>
      </c>
      <c r="E70" s="1434">
        <v>3</v>
      </c>
      <c r="F70" s="1434">
        <v>1</v>
      </c>
      <c r="G70" s="1434">
        <v>1</v>
      </c>
      <c r="H70" s="1434">
        <v>1</v>
      </c>
      <c r="I70" s="1434">
        <v>0</v>
      </c>
      <c r="J70" s="1434">
        <v>0</v>
      </c>
      <c r="K70" s="1434">
        <v>2</v>
      </c>
      <c r="L70" s="1434">
        <v>2</v>
      </c>
      <c r="M70" s="1434">
        <v>3</v>
      </c>
      <c r="N70" s="1434">
        <v>5</v>
      </c>
      <c r="O70" s="1434">
        <v>1</v>
      </c>
      <c r="P70" s="1434">
        <v>2</v>
      </c>
      <c r="Q70" s="1434">
        <v>3</v>
      </c>
      <c r="R70" s="1434">
        <v>1</v>
      </c>
      <c r="S70" s="1434">
        <v>0</v>
      </c>
      <c r="T70" s="1434">
        <v>1</v>
      </c>
      <c r="U70" s="1434">
        <v>1</v>
      </c>
      <c r="V70" s="1438">
        <v>3</v>
      </c>
    </row>
    <row r="71" spans="1:22" ht="15" x14ac:dyDescent="0.25">
      <c r="A71" s="19" t="s">
        <v>707</v>
      </c>
      <c r="B71" s="1291" t="s">
        <v>776</v>
      </c>
      <c r="C71" s="1291" t="s">
        <v>40</v>
      </c>
      <c r="D71" s="1434">
        <v>1</v>
      </c>
      <c r="E71" s="1434">
        <v>2</v>
      </c>
      <c r="F71" s="1434">
        <v>0</v>
      </c>
      <c r="G71" s="1434">
        <v>0</v>
      </c>
      <c r="H71" s="1434">
        <v>0</v>
      </c>
      <c r="I71" s="1434">
        <v>0</v>
      </c>
      <c r="J71" s="1434">
        <v>0</v>
      </c>
      <c r="K71" s="1434">
        <v>0</v>
      </c>
      <c r="L71" s="1434">
        <v>2</v>
      </c>
      <c r="M71" s="1434">
        <v>0</v>
      </c>
      <c r="N71" s="1434">
        <v>0</v>
      </c>
      <c r="O71" s="1434">
        <v>0</v>
      </c>
      <c r="P71" s="1434">
        <v>1</v>
      </c>
      <c r="Q71" s="1434">
        <v>0</v>
      </c>
      <c r="R71" s="1434">
        <v>0</v>
      </c>
      <c r="S71" s="1434">
        <v>0</v>
      </c>
      <c r="T71" s="1434">
        <v>1</v>
      </c>
      <c r="U71" s="1434">
        <v>2</v>
      </c>
      <c r="V71" s="1438">
        <v>3</v>
      </c>
    </row>
    <row r="72" spans="1:22" ht="15" x14ac:dyDescent="0.25">
      <c r="A72" s="19" t="s">
        <v>707</v>
      </c>
      <c r="B72" s="1291" t="s">
        <v>776</v>
      </c>
      <c r="C72" s="1291" t="s">
        <v>59</v>
      </c>
      <c r="D72" s="1434">
        <v>100</v>
      </c>
      <c r="E72" s="1434">
        <v>173</v>
      </c>
      <c r="F72" s="1434">
        <v>167</v>
      </c>
      <c r="G72" s="1434">
        <v>127</v>
      </c>
      <c r="H72" s="1434">
        <v>129</v>
      </c>
      <c r="I72" s="1434">
        <v>135</v>
      </c>
      <c r="J72" s="1434">
        <v>117</v>
      </c>
      <c r="K72" s="1434">
        <v>168</v>
      </c>
      <c r="L72" s="1434">
        <v>181</v>
      </c>
      <c r="M72" s="1434">
        <v>171</v>
      </c>
      <c r="N72" s="1434">
        <v>239</v>
      </c>
      <c r="O72" s="1434">
        <v>242</v>
      </c>
      <c r="P72" s="1434">
        <v>170</v>
      </c>
      <c r="Q72" s="1434">
        <v>61</v>
      </c>
      <c r="R72" s="1434">
        <v>121</v>
      </c>
      <c r="S72" s="1434">
        <v>73</v>
      </c>
      <c r="T72" s="1434">
        <v>140</v>
      </c>
      <c r="U72" s="1434">
        <v>214</v>
      </c>
      <c r="V72" s="1438">
        <v>111</v>
      </c>
    </row>
    <row r="73" spans="1:22" ht="15" x14ac:dyDescent="0.25">
      <c r="A73" s="19" t="s">
        <v>707</v>
      </c>
      <c r="B73" s="1291" t="s">
        <v>776</v>
      </c>
      <c r="C73" s="1291" t="s">
        <v>77</v>
      </c>
      <c r="D73" s="1434">
        <v>32</v>
      </c>
      <c r="E73" s="1434">
        <v>39</v>
      </c>
      <c r="F73" s="1434">
        <v>14</v>
      </c>
      <c r="G73" s="1434">
        <v>8</v>
      </c>
      <c r="H73" s="1434">
        <v>7</v>
      </c>
      <c r="I73" s="1434">
        <v>2</v>
      </c>
      <c r="J73" s="1434">
        <v>4</v>
      </c>
      <c r="K73" s="1434">
        <v>11</v>
      </c>
      <c r="L73" s="1434">
        <v>13</v>
      </c>
      <c r="M73" s="1434">
        <v>16</v>
      </c>
      <c r="N73" s="1434">
        <v>17</v>
      </c>
      <c r="O73" s="1434">
        <v>18</v>
      </c>
      <c r="P73" s="1434">
        <v>7</v>
      </c>
      <c r="Q73" s="1434">
        <v>13</v>
      </c>
      <c r="R73" s="1434">
        <v>7</v>
      </c>
      <c r="S73" s="1434">
        <v>4</v>
      </c>
      <c r="T73" s="1434">
        <v>14</v>
      </c>
      <c r="U73" s="1434">
        <v>21</v>
      </c>
      <c r="V73" s="1438">
        <v>18</v>
      </c>
    </row>
    <row r="74" spans="1:22" ht="15" x14ac:dyDescent="0.25">
      <c r="A74" s="19" t="s">
        <v>707</v>
      </c>
      <c r="B74" s="1291" t="s">
        <v>777</v>
      </c>
      <c r="C74" s="1291" t="s">
        <v>35</v>
      </c>
      <c r="D74" s="1434">
        <v>0</v>
      </c>
      <c r="E74" s="1434">
        <v>0</v>
      </c>
      <c r="F74" s="1434">
        <v>0</v>
      </c>
      <c r="G74" s="1434">
        <v>96</v>
      </c>
      <c r="H74" s="1434">
        <v>64</v>
      </c>
      <c r="I74" s="1434">
        <v>174</v>
      </c>
      <c r="J74" s="1434">
        <v>122</v>
      </c>
      <c r="K74" s="1434">
        <v>124</v>
      </c>
      <c r="L74" s="1434">
        <v>136</v>
      </c>
      <c r="M74" s="1434">
        <v>78</v>
      </c>
      <c r="N74" s="1434">
        <v>121</v>
      </c>
      <c r="O74" s="1434">
        <v>201</v>
      </c>
      <c r="P74" s="1434">
        <v>86</v>
      </c>
      <c r="Q74" s="1434">
        <v>11</v>
      </c>
      <c r="R74" s="1434">
        <v>99</v>
      </c>
      <c r="S74" s="1434">
        <v>47</v>
      </c>
      <c r="T74" s="1434">
        <v>71</v>
      </c>
      <c r="U74" s="1434">
        <v>95</v>
      </c>
      <c r="V74" s="1438">
        <v>78</v>
      </c>
    </row>
    <row r="75" spans="1:22" ht="15" x14ac:dyDescent="0.25">
      <c r="A75" s="19" t="s">
        <v>707</v>
      </c>
      <c r="B75" s="1291" t="s">
        <v>777</v>
      </c>
      <c r="C75" s="1291" t="s">
        <v>36</v>
      </c>
      <c r="D75" s="1434">
        <v>0</v>
      </c>
      <c r="E75" s="1434">
        <v>0</v>
      </c>
      <c r="F75" s="1434">
        <v>0</v>
      </c>
      <c r="G75" s="1434">
        <v>0</v>
      </c>
      <c r="H75" s="1434">
        <v>0</v>
      </c>
      <c r="I75" s="1434">
        <v>0</v>
      </c>
      <c r="J75" s="1434">
        <v>0</v>
      </c>
      <c r="K75" s="1434">
        <v>0</v>
      </c>
      <c r="L75" s="1434">
        <v>0</v>
      </c>
      <c r="M75" s="1434">
        <v>0</v>
      </c>
      <c r="N75" s="1434">
        <v>0</v>
      </c>
      <c r="O75" s="1434">
        <v>0</v>
      </c>
      <c r="P75" s="1434">
        <v>0</v>
      </c>
      <c r="Q75" s="1434">
        <v>0</v>
      </c>
      <c r="R75" s="1434">
        <v>0</v>
      </c>
      <c r="S75" s="1434">
        <v>7</v>
      </c>
      <c r="T75" s="1434">
        <v>7</v>
      </c>
      <c r="U75" s="1434">
        <v>7</v>
      </c>
      <c r="V75" s="1438">
        <v>4</v>
      </c>
    </row>
    <row r="76" spans="1:22" ht="15" x14ac:dyDescent="0.25">
      <c r="A76" s="19" t="s">
        <v>707</v>
      </c>
      <c r="B76" s="1291" t="s">
        <v>777</v>
      </c>
      <c r="C76" s="1291" t="s">
        <v>37</v>
      </c>
      <c r="D76" s="1434">
        <v>0</v>
      </c>
      <c r="E76" s="1434">
        <v>0</v>
      </c>
      <c r="F76" s="1434">
        <v>0</v>
      </c>
      <c r="G76" s="1434">
        <v>0</v>
      </c>
      <c r="H76" s="1434">
        <v>0</v>
      </c>
      <c r="I76" s="1434">
        <v>8</v>
      </c>
      <c r="J76" s="1434">
        <v>6</v>
      </c>
      <c r="K76" s="1434">
        <v>8</v>
      </c>
      <c r="L76" s="1434">
        <v>2</v>
      </c>
      <c r="M76" s="1434">
        <v>5</v>
      </c>
      <c r="N76" s="1434">
        <v>2</v>
      </c>
      <c r="O76" s="1434">
        <v>4</v>
      </c>
      <c r="P76" s="1434">
        <v>5</v>
      </c>
      <c r="Q76" s="1434">
        <v>1</v>
      </c>
      <c r="R76" s="1434">
        <v>8</v>
      </c>
      <c r="S76" s="1434">
        <v>8</v>
      </c>
      <c r="T76" s="1434">
        <v>3</v>
      </c>
      <c r="U76" s="1434">
        <v>6</v>
      </c>
      <c r="V76" s="1438">
        <v>6</v>
      </c>
    </row>
    <row r="77" spans="1:22" ht="15" x14ac:dyDescent="0.25">
      <c r="A77" s="19" t="s">
        <v>707</v>
      </c>
      <c r="B77" s="1291" t="s">
        <v>777</v>
      </c>
      <c r="C77" s="1291" t="s">
        <v>38</v>
      </c>
      <c r="D77" s="1434">
        <v>0</v>
      </c>
      <c r="E77" s="1434">
        <v>0</v>
      </c>
      <c r="F77" s="1434">
        <v>0</v>
      </c>
      <c r="G77" s="1434">
        <v>2</v>
      </c>
      <c r="H77" s="1434">
        <v>0</v>
      </c>
      <c r="I77" s="1434">
        <v>0</v>
      </c>
      <c r="J77" s="1434">
        <v>0</v>
      </c>
      <c r="K77" s="1434">
        <v>2</v>
      </c>
      <c r="L77" s="1434">
        <v>0</v>
      </c>
      <c r="M77" s="1434">
        <v>2</v>
      </c>
      <c r="N77" s="1434">
        <v>1</v>
      </c>
      <c r="O77" s="1434">
        <v>1</v>
      </c>
      <c r="P77" s="1434">
        <v>2</v>
      </c>
      <c r="Q77" s="1434">
        <v>0</v>
      </c>
      <c r="R77" s="1434">
        <v>2</v>
      </c>
      <c r="S77" s="1434">
        <v>1</v>
      </c>
      <c r="T77" s="1434">
        <v>1</v>
      </c>
      <c r="U77" s="1434">
        <v>1</v>
      </c>
      <c r="V77" s="1438">
        <v>4</v>
      </c>
    </row>
    <row r="78" spans="1:22" ht="15" x14ac:dyDescent="0.25">
      <c r="A78" s="19" t="s">
        <v>707</v>
      </c>
      <c r="B78" s="1291" t="s">
        <v>777</v>
      </c>
      <c r="C78" s="1291" t="s">
        <v>39</v>
      </c>
      <c r="D78" s="1434">
        <v>0</v>
      </c>
      <c r="E78" s="1434">
        <v>0</v>
      </c>
      <c r="F78" s="1434">
        <v>0</v>
      </c>
      <c r="G78" s="1434">
        <v>1</v>
      </c>
      <c r="H78" s="1434">
        <v>0</v>
      </c>
      <c r="I78" s="1434">
        <v>0</v>
      </c>
      <c r="J78" s="1434">
        <v>2</v>
      </c>
      <c r="K78" s="1434">
        <v>0</v>
      </c>
      <c r="L78" s="1434">
        <v>0</v>
      </c>
      <c r="M78" s="1434">
        <v>0</v>
      </c>
      <c r="N78" s="1434">
        <v>0</v>
      </c>
      <c r="O78" s="1434">
        <v>0</v>
      </c>
      <c r="P78" s="1434">
        <v>1</v>
      </c>
      <c r="Q78" s="1434">
        <v>0</v>
      </c>
      <c r="R78" s="1434">
        <v>1</v>
      </c>
      <c r="S78" s="1434">
        <v>3</v>
      </c>
      <c r="T78" s="1434">
        <v>1</v>
      </c>
      <c r="U78" s="1434">
        <v>1</v>
      </c>
      <c r="V78" s="1438">
        <v>2</v>
      </c>
    </row>
    <row r="79" spans="1:22" ht="15" x14ac:dyDescent="0.25">
      <c r="A79" s="19" t="s">
        <v>707</v>
      </c>
      <c r="B79" s="1291" t="s">
        <v>777</v>
      </c>
      <c r="C79" s="1291" t="s">
        <v>40</v>
      </c>
      <c r="D79" s="1434">
        <v>0</v>
      </c>
      <c r="E79" s="1434">
        <v>0</v>
      </c>
      <c r="F79" s="1434">
        <v>0</v>
      </c>
      <c r="G79" s="1434">
        <v>0</v>
      </c>
      <c r="H79" s="1434">
        <v>0</v>
      </c>
      <c r="I79" s="1434">
        <v>0</v>
      </c>
      <c r="J79" s="1434">
        <v>1</v>
      </c>
      <c r="K79" s="1434">
        <v>0</v>
      </c>
      <c r="L79" s="1434">
        <v>0</v>
      </c>
      <c r="M79" s="1434">
        <v>1</v>
      </c>
      <c r="N79" s="1434">
        <v>0</v>
      </c>
      <c r="O79" s="1434">
        <v>0</v>
      </c>
      <c r="P79" s="1434">
        <v>1</v>
      </c>
      <c r="Q79" s="1434">
        <v>0</v>
      </c>
      <c r="R79" s="1434">
        <v>0</v>
      </c>
      <c r="S79" s="1434">
        <v>1</v>
      </c>
      <c r="T79" s="1434">
        <v>0</v>
      </c>
      <c r="U79" s="1434">
        <v>1</v>
      </c>
      <c r="V79" s="1438">
        <v>0</v>
      </c>
    </row>
    <row r="80" spans="1:22" ht="15" x14ac:dyDescent="0.25">
      <c r="A80" s="19" t="s">
        <v>707</v>
      </c>
      <c r="B80" s="1291" t="s">
        <v>777</v>
      </c>
      <c r="C80" s="1291" t="s">
        <v>59</v>
      </c>
      <c r="D80" s="1434">
        <v>0</v>
      </c>
      <c r="E80" s="1434">
        <v>0</v>
      </c>
      <c r="F80" s="1434">
        <v>0</v>
      </c>
      <c r="G80" s="1434">
        <v>99</v>
      </c>
      <c r="H80" s="1434">
        <v>64</v>
      </c>
      <c r="I80" s="1434">
        <v>182</v>
      </c>
      <c r="J80" s="1434">
        <v>131</v>
      </c>
      <c r="K80" s="1434">
        <v>134</v>
      </c>
      <c r="L80" s="1434">
        <v>138</v>
      </c>
      <c r="M80" s="1434">
        <v>86</v>
      </c>
      <c r="N80" s="1434">
        <v>124</v>
      </c>
      <c r="O80" s="1434">
        <v>206</v>
      </c>
      <c r="P80" s="1434">
        <v>95</v>
      </c>
      <c r="Q80" s="1434">
        <v>12</v>
      </c>
      <c r="R80" s="1434">
        <v>110</v>
      </c>
      <c r="S80" s="1434">
        <v>67</v>
      </c>
      <c r="T80" s="1434">
        <v>83</v>
      </c>
      <c r="U80" s="1434">
        <v>111</v>
      </c>
      <c r="V80" s="1438">
        <v>94</v>
      </c>
    </row>
    <row r="81" spans="1:22" ht="15" x14ac:dyDescent="0.25">
      <c r="A81" s="19" t="s">
        <v>707</v>
      </c>
      <c r="B81" s="1291" t="s">
        <v>777</v>
      </c>
      <c r="C81" s="1291" t="s">
        <v>77</v>
      </c>
      <c r="D81" s="1434">
        <v>0</v>
      </c>
      <c r="E81" s="1434">
        <v>0</v>
      </c>
      <c r="F81" s="1434">
        <v>0</v>
      </c>
      <c r="G81" s="1434">
        <v>3</v>
      </c>
      <c r="H81" s="1434">
        <v>0</v>
      </c>
      <c r="I81" s="1434">
        <v>8</v>
      </c>
      <c r="J81" s="1434">
        <v>9</v>
      </c>
      <c r="K81" s="1434">
        <v>10</v>
      </c>
      <c r="L81" s="1434">
        <v>2</v>
      </c>
      <c r="M81" s="1434">
        <v>8</v>
      </c>
      <c r="N81" s="1434">
        <v>3</v>
      </c>
      <c r="O81" s="1434">
        <v>5</v>
      </c>
      <c r="P81" s="1434">
        <v>9</v>
      </c>
      <c r="Q81" s="1434">
        <v>1</v>
      </c>
      <c r="R81" s="1434">
        <v>11</v>
      </c>
      <c r="S81" s="1434">
        <v>20</v>
      </c>
      <c r="T81" s="1434">
        <v>12</v>
      </c>
      <c r="U81" s="1434">
        <v>16</v>
      </c>
      <c r="V81" s="1438">
        <v>16</v>
      </c>
    </row>
    <row r="82" spans="1:22" ht="15" x14ac:dyDescent="0.25">
      <c r="A82" s="19" t="s">
        <v>707</v>
      </c>
      <c r="B82" s="1291" t="s">
        <v>778</v>
      </c>
      <c r="C82" s="1291" t="s">
        <v>35</v>
      </c>
      <c r="D82" s="1434">
        <v>15</v>
      </c>
      <c r="E82" s="1434">
        <v>51</v>
      </c>
      <c r="F82" s="1434">
        <v>60</v>
      </c>
      <c r="G82" s="1434">
        <v>69</v>
      </c>
      <c r="H82" s="1434">
        <v>46</v>
      </c>
      <c r="I82" s="1434">
        <v>63</v>
      </c>
      <c r="J82" s="1434">
        <v>78</v>
      </c>
      <c r="K82" s="1434">
        <v>83</v>
      </c>
      <c r="L82" s="1434">
        <v>62</v>
      </c>
      <c r="M82" s="1434">
        <v>74</v>
      </c>
      <c r="N82" s="1434">
        <v>147</v>
      </c>
      <c r="O82" s="1434">
        <v>270</v>
      </c>
      <c r="P82" s="1434">
        <v>49</v>
      </c>
      <c r="Q82" s="1434">
        <v>14</v>
      </c>
      <c r="R82" s="1434">
        <v>65</v>
      </c>
      <c r="S82" s="1434">
        <v>70</v>
      </c>
      <c r="T82" s="1434">
        <v>46</v>
      </c>
      <c r="U82" s="1434">
        <v>81</v>
      </c>
      <c r="V82" s="1438">
        <v>80</v>
      </c>
    </row>
    <row r="83" spans="1:22" ht="15" x14ac:dyDescent="0.25">
      <c r="A83" s="19" t="s">
        <v>707</v>
      </c>
      <c r="B83" s="1291" t="s">
        <v>778</v>
      </c>
      <c r="C83" s="1291" t="s">
        <v>36</v>
      </c>
      <c r="D83" s="1434">
        <v>0</v>
      </c>
      <c r="E83" s="1434">
        <v>0</v>
      </c>
      <c r="F83" s="1434">
        <v>0</v>
      </c>
      <c r="G83" s="1434">
        <v>0</v>
      </c>
      <c r="H83" s="1434">
        <v>0</v>
      </c>
      <c r="I83" s="1434">
        <v>0</v>
      </c>
      <c r="J83" s="1434">
        <v>0</v>
      </c>
      <c r="K83" s="1434">
        <v>0</v>
      </c>
      <c r="L83" s="1434">
        <v>0</v>
      </c>
      <c r="M83" s="1434">
        <v>0</v>
      </c>
      <c r="N83" s="1434">
        <v>0</v>
      </c>
      <c r="O83" s="1434">
        <v>0</v>
      </c>
      <c r="P83" s="1434">
        <v>0</v>
      </c>
      <c r="Q83" s="1434">
        <v>0</v>
      </c>
      <c r="R83" s="1434">
        <v>0</v>
      </c>
      <c r="S83" s="1434">
        <v>0</v>
      </c>
      <c r="T83" s="1434">
        <v>3</v>
      </c>
      <c r="U83" s="1434">
        <v>1</v>
      </c>
      <c r="V83" s="1438">
        <v>0</v>
      </c>
    </row>
    <row r="84" spans="1:22" ht="15" x14ac:dyDescent="0.25">
      <c r="A84" s="19" t="s">
        <v>707</v>
      </c>
      <c r="B84" s="1291" t="s">
        <v>778</v>
      </c>
      <c r="C84" s="1291" t="s">
        <v>37</v>
      </c>
      <c r="D84" s="1434">
        <v>1</v>
      </c>
      <c r="E84" s="1434">
        <v>5</v>
      </c>
      <c r="F84" s="1434">
        <v>1</v>
      </c>
      <c r="G84" s="1434">
        <v>7</v>
      </c>
      <c r="H84" s="1434">
        <v>3</v>
      </c>
      <c r="I84" s="1434">
        <v>8</v>
      </c>
      <c r="J84" s="1434">
        <v>6</v>
      </c>
      <c r="K84" s="1434">
        <v>10</v>
      </c>
      <c r="L84" s="1434">
        <v>4</v>
      </c>
      <c r="M84" s="1434">
        <v>4</v>
      </c>
      <c r="N84" s="1434">
        <v>11</v>
      </c>
      <c r="O84" s="1434">
        <v>3</v>
      </c>
      <c r="P84" s="1434">
        <v>5</v>
      </c>
      <c r="Q84" s="1434">
        <v>6</v>
      </c>
      <c r="R84" s="1434">
        <v>5</v>
      </c>
      <c r="S84" s="1434">
        <v>10</v>
      </c>
      <c r="T84" s="1434">
        <v>7</v>
      </c>
      <c r="U84" s="1434">
        <v>3</v>
      </c>
      <c r="V84" s="1438">
        <v>1</v>
      </c>
    </row>
    <row r="85" spans="1:22" ht="15" x14ac:dyDescent="0.25">
      <c r="A85" s="19" t="s">
        <v>707</v>
      </c>
      <c r="B85" s="1291" t="s">
        <v>778</v>
      </c>
      <c r="C85" s="1291" t="s">
        <v>38</v>
      </c>
      <c r="D85" s="1434">
        <v>1</v>
      </c>
      <c r="E85" s="1434">
        <v>1</v>
      </c>
      <c r="F85" s="1434">
        <v>3</v>
      </c>
      <c r="G85" s="1434">
        <v>1</v>
      </c>
      <c r="H85" s="1434">
        <v>2</v>
      </c>
      <c r="I85" s="1434">
        <v>2</v>
      </c>
      <c r="J85" s="1434">
        <v>0</v>
      </c>
      <c r="K85" s="1434">
        <v>0</v>
      </c>
      <c r="L85" s="1434">
        <v>1</v>
      </c>
      <c r="M85" s="1434">
        <v>2</v>
      </c>
      <c r="N85" s="1434">
        <v>2</v>
      </c>
      <c r="O85" s="1434">
        <v>1</v>
      </c>
      <c r="P85" s="1434">
        <v>0</v>
      </c>
      <c r="Q85" s="1434">
        <v>0</v>
      </c>
      <c r="R85" s="1434">
        <v>2</v>
      </c>
      <c r="S85" s="1434">
        <v>1</v>
      </c>
      <c r="T85" s="1434">
        <v>1</v>
      </c>
      <c r="U85" s="1434">
        <v>2</v>
      </c>
      <c r="V85" s="1438">
        <v>0</v>
      </c>
    </row>
    <row r="86" spans="1:22" ht="15" x14ac:dyDescent="0.25">
      <c r="A86" s="19" t="s">
        <v>707</v>
      </c>
      <c r="B86" s="1291" t="s">
        <v>778</v>
      </c>
      <c r="C86" s="1291" t="s">
        <v>39</v>
      </c>
      <c r="D86" s="1434">
        <v>0</v>
      </c>
      <c r="E86" s="1434">
        <v>0</v>
      </c>
      <c r="F86" s="1434">
        <v>1</v>
      </c>
      <c r="G86" s="1434">
        <v>3</v>
      </c>
      <c r="H86" s="1434">
        <v>0</v>
      </c>
      <c r="I86" s="1434">
        <v>1</v>
      </c>
      <c r="J86" s="1434">
        <v>0</v>
      </c>
      <c r="K86" s="1434">
        <v>2</v>
      </c>
      <c r="L86" s="1434">
        <v>2</v>
      </c>
      <c r="M86" s="1434">
        <v>0</v>
      </c>
      <c r="N86" s="1434">
        <v>3</v>
      </c>
      <c r="O86" s="1434">
        <v>1</v>
      </c>
      <c r="P86" s="1434">
        <v>0</v>
      </c>
      <c r="Q86" s="1434">
        <v>0</v>
      </c>
      <c r="R86" s="1434">
        <v>2</v>
      </c>
      <c r="S86" s="1434">
        <v>1</v>
      </c>
      <c r="T86" s="1434">
        <v>0</v>
      </c>
      <c r="U86" s="1434">
        <v>1</v>
      </c>
      <c r="V86" s="1438">
        <v>0</v>
      </c>
    </row>
    <row r="87" spans="1:22" ht="15" x14ac:dyDescent="0.25">
      <c r="A87" s="19" t="s">
        <v>707</v>
      </c>
      <c r="B87" s="1291" t="s">
        <v>778</v>
      </c>
      <c r="C87" s="1291" t="s">
        <v>40</v>
      </c>
      <c r="D87" s="1434">
        <v>1</v>
      </c>
      <c r="E87" s="1434">
        <v>2</v>
      </c>
      <c r="F87" s="1434">
        <v>0</v>
      </c>
      <c r="G87" s="1434">
        <v>0</v>
      </c>
      <c r="H87" s="1434">
        <v>0</v>
      </c>
      <c r="I87" s="1434">
        <v>0</v>
      </c>
      <c r="J87" s="1434">
        <v>0</v>
      </c>
      <c r="K87" s="1434">
        <v>0</v>
      </c>
      <c r="L87" s="1434">
        <v>1</v>
      </c>
      <c r="M87" s="1434">
        <v>1</v>
      </c>
      <c r="N87" s="1434">
        <v>2</v>
      </c>
      <c r="O87" s="1434">
        <v>0</v>
      </c>
      <c r="P87" s="1434">
        <v>0</v>
      </c>
      <c r="Q87" s="1434">
        <v>1</v>
      </c>
      <c r="R87" s="1434">
        <v>0</v>
      </c>
      <c r="S87" s="1434">
        <v>0</v>
      </c>
      <c r="T87" s="1434">
        <v>0</v>
      </c>
      <c r="U87" s="1434">
        <v>0</v>
      </c>
      <c r="V87" s="1438">
        <v>0</v>
      </c>
    </row>
    <row r="88" spans="1:22" ht="15" x14ac:dyDescent="0.25">
      <c r="A88" s="19" t="s">
        <v>707</v>
      </c>
      <c r="B88" s="1291" t="s">
        <v>778</v>
      </c>
      <c r="C88" s="1291" t="s">
        <v>59</v>
      </c>
      <c r="D88" s="1434">
        <v>18</v>
      </c>
      <c r="E88" s="1434">
        <v>59</v>
      </c>
      <c r="F88" s="1434">
        <v>65</v>
      </c>
      <c r="G88" s="1434">
        <v>80</v>
      </c>
      <c r="H88" s="1434">
        <v>51</v>
      </c>
      <c r="I88" s="1434">
        <v>74</v>
      </c>
      <c r="J88" s="1434">
        <v>84</v>
      </c>
      <c r="K88" s="1434">
        <v>95</v>
      </c>
      <c r="L88" s="1434">
        <v>70</v>
      </c>
      <c r="M88" s="1434">
        <v>81</v>
      </c>
      <c r="N88" s="1434">
        <v>165</v>
      </c>
      <c r="O88" s="1434">
        <v>275</v>
      </c>
      <c r="P88" s="1434">
        <v>54</v>
      </c>
      <c r="Q88" s="1434">
        <v>21</v>
      </c>
      <c r="R88" s="1434">
        <v>74</v>
      </c>
      <c r="S88" s="1434">
        <v>82</v>
      </c>
      <c r="T88" s="1434">
        <v>57</v>
      </c>
      <c r="U88" s="1434">
        <v>88</v>
      </c>
      <c r="V88" s="1438">
        <v>81</v>
      </c>
    </row>
    <row r="89" spans="1:22" ht="15" x14ac:dyDescent="0.25">
      <c r="A89" s="19" t="s">
        <v>707</v>
      </c>
      <c r="B89" s="1291" t="s">
        <v>778</v>
      </c>
      <c r="C89" s="1291" t="s">
        <v>77</v>
      </c>
      <c r="D89" s="1434">
        <v>3</v>
      </c>
      <c r="E89" s="1434">
        <v>8</v>
      </c>
      <c r="F89" s="1434">
        <v>5</v>
      </c>
      <c r="G89" s="1434">
        <v>11</v>
      </c>
      <c r="H89" s="1434">
        <v>5</v>
      </c>
      <c r="I89" s="1434">
        <v>11</v>
      </c>
      <c r="J89" s="1434">
        <v>6</v>
      </c>
      <c r="K89" s="1434">
        <v>12</v>
      </c>
      <c r="L89" s="1434">
        <v>8</v>
      </c>
      <c r="M89" s="1434">
        <v>7</v>
      </c>
      <c r="N89" s="1434">
        <v>18</v>
      </c>
      <c r="O89" s="1434">
        <v>5</v>
      </c>
      <c r="P89" s="1434">
        <v>5</v>
      </c>
      <c r="Q89" s="1434">
        <v>7</v>
      </c>
      <c r="R89" s="1434">
        <v>9</v>
      </c>
      <c r="S89" s="1434">
        <v>12</v>
      </c>
      <c r="T89" s="1434">
        <v>11</v>
      </c>
      <c r="U89" s="1434">
        <v>7</v>
      </c>
      <c r="V89" s="1438">
        <v>1</v>
      </c>
    </row>
    <row r="90" spans="1:22" ht="15" x14ac:dyDescent="0.25">
      <c r="A90" s="19" t="s">
        <v>707</v>
      </c>
      <c r="B90" s="1291" t="s">
        <v>779</v>
      </c>
      <c r="C90" s="1291" t="s">
        <v>35</v>
      </c>
      <c r="D90" s="1434">
        <v>0</v>
      </c>
      <c r="E90" s="1434">
        <v>0</v>
      </c>
      <c r="F90" s="1434">
        <v>0</v>
      </c>
      <c r="G90" s="1434">
        <v>94</v>
      </c>
      <c r="H90" s="1434">
        <v>87</v>
      </c>
      <c r="I90" s="1434">
        <v>177</v>
      </c>
      <c r="J90" s="1434">
        <v>95</v>
      </c>
      <c r="K90" s="1434">
        <v>73</v>
      </c>
      <c r="L90" s="1434">
        <v>116</v>
      </c>
      <c r="M90" s="1434">
        <v>115</v>
      </c>
      <c r="N90" s="1434">
        <v>114</v>
      </c>
      <c r="O90" s="1434">
        <v>227</v>
      </c>
      <c r="P90" s="1434">
        <v>46</v>
      </c>
      <c r="Q90" s="1434">
        <v>1</v>
      </c>
      <c r="R90" s="1434">
        <v>145</v>
      </c>
      <c r="S90" s="1434">
        <v>17</v>
      </c>
      <c r="T90" s="1434">
        <v>79</v>
      </c>
      <c r="U90" s="1434">
        <v>143</v>
      </c>
      <c r="V90" s="1438">
        <v>98</v>
      </c>
    </row>
    <row r="91" spans="1:22" ht="15" x14ac:dyDescent="0.25">
      <c r="A91" s="19" t="s">
        <v>707</v>
      </c>
      <c r="B91" s="1291" t="s">
        <v>779</v>
      </c>
      <c r="C91" s="1291" t="s">
        <v>36</v>
      </c>
      <c r="D91" s="1434">
        <v>0</v>
      </c>
      <c r="E91" s="1434">
        <v>0</v>
      </c>
      <c r="F91" s="1434">
        <v>0</v>
      </c>
      <c r="G91" s="1434">
        <v>0</v>
      </c>
      <c r="H91" s="1434">
        <v>0</v>
      </c>
      <c r="I91" s="1434">
        <v>0</v>
      </c>
      <c r="J91" s="1434">
        <v>0</v>
      </c>
      <c r="K91" s="1434">
        <v>0</v>
      </c>
      <c r="L91" s="1434">
        <v>1</v>
      </c>
      <c r="M91" s="1434">
        <v>0</v>
      </c>
      <c r="N91" s="1434">
        <v>0</v>
      </c>
      <c r="O91" s="1434">
        <v>0</v>
      </c>
      <c r="P91" s="1434">
        <v>0</v>
      </c>
      <c r="Q91" s="1434">
        <v>0</v>
      </c>
      <c r="R91" s="1434">
        <v>0</v>
      </c>
      <c r="S91" s="1434">
        <v>1</v>
      </c>
      <c r="T91" s="1434">
        <v>9</v>
      </c>
      <c r="U91" s="1434">
        <v>16</v>
      </c>
      <c r="V91" s="1438">
        <v>10</v>
      </c>
    </row>
    <row r="92" spans="1:22" ht="15" x14ac:dyDescent="0.25">
      <c r="A92" s="19" t="s">
        <v>707</v>
      </c>
      <c r="B92" s="1291" t="s">
        <v>779</v>
      </c>
      <c r="C92" s="1291" t="s">
        <v>37</v>
      </c>
      <c r="D92" s="1434">
        <v>0</v>
      </c>
      <c r="E92" s="1434">
        <v>0</v>
      </c>
      <c r="F92" s="1434">
        <v>0</v>
      </c>
      <c r="G92" s="1434">
        <v>4</v>
      </c>
      <c r="H92" s="1434">
        <v>7</v>
      </c>
      <c r="I92" s="1434">
        <v>1</v>
      </c>
      <c r="J92" s="1434">
        <v>4</v>
      </c>
      <c r="K92" s="1434">
        <v>4</v>
      </c>
      <c r="L92" s="1434">
        <v>5</v>
      </c>
      <c r="M92" s="1434">
        <v>1</v>
      </c>
      <c r="N92" s="1434">
        <v>2</v>
      </c>
      <c r="O92" s="1434">
        <v>1</v>
      </c>
      <c r="P92" s="1434">
        <v>1</v>
      </c>
      <c r="Q92" s="1434">
        <v>0</v>
      </c>
      <c r="R92" s="1434">
        <v>0</v>
      </c>
      <c r="S92" s="1434">
        <v>0</v>
      </c>
      <c r="T92" s="1434">
        <v>2</v>
      </c>
      <c r="U92" s="1434">
        <v>6</v>
      </c>
      <c r="V92" s="1438">
        <v>5</v>
      </c>
    </row>
    <row r="93" spans="1:22" ht="15" x14ac:dyDescent="0.25">
      <c r="A93" s="19" t="s">
        <v>707</v>
      </c>
      <c r="B93" s="1291" t="s">
        <v>779</v>
      </c>
      <c r="C93" s="1291" t="s">
        <v>38</v>
      </c>
      <c r="D93" s="1434">
        <v>0</v>
      </c>
      <c r="E93" s="1434">
        <v>0</v>
      </c>
      <c r="F93" s="1434">
        <v>0</v>
      </c>
      <c r="G93" s="1434">
        <v>0</v>
      </c>
      <c r="H93" s="1434">
        <v>1</v>
      </c>
      <c r="I93" s="1434">
        <v>1</v>
      </c>
      <c r="J93" s="1434">
        <v>1</v>
      </c>
      <c r="K93" s="1434">
        <v>1</v>
      </c>
      <c r="L93" s="1434">
        <v>0</v>
      </c>
      <c r="M93" s="1434">
        <v>1</v>
      </c>
      <c r="N93" s="1434">
        <v>0</v>
      </c>
      <c r="O93" s="1434">
        <v>0</v>
      </c>
      <c r="P93" s="1434">
        <v>0</v>
      </c>
      <c r="Q93" s="1434">
        <v>0</v>
      </c>
      <c r="R93" s="1434">
        <v>1</v>
      </c>
      <c r="S93" s="1434">
        <v>0</v>
      </c>
      <c r="T93" s="1434">
        <v>1</v>
      </c>
      <c r="U93" s="1434">
        <v>2</v>
      </c>
      <c r="V93" s="1438">
        <v>3</v>
      </c>
    </row>
    <row r="94" spans="1:22" ht="15" x14ac:dyDescent="0.25">
      <c r="A94" s="19" t="s">
        <v>707</v>
      </c>
      <c r="B94" s="1291" t="s">
        <v>779</v>
      </c>
      <c r="C94" s="1291" t="s">
        <v>39</v>
      </c>
      <c r="D94" s="1434">
        <v>0</v>
      </c>
      <c r="E94" s="1434">
        <v>0</v>
      </c>
      <c r="F94" s="1434">
        <v>0</v>
      </c>
      <c r="G94" s="1434">
        <v>0</v>
      </c>
      <c r="H94" s="1434">
        <v>1</v>
      </c>
      <c r="I94" s="1434">
        <v>0</v>
      </c>
      <c r="J94" s="1434">
        <v>0</v>
      </c>
      <c r="K94" s="1434">
        <v>0</v>
      </c>
      <c r="L94" s="1434">
        <v>0</v>
      </c>
      <c r="M94" s="1434">
        <v>0</v>
      </c>
      <c r="N94" s="1434">
        <v>1</v>
      </c>
      <c r="O94" s="1434">
        <v>0</v>
      </c>
      <c r="P94" s="1434">
        <v>0</v>
      </c>
      <c r="Q94" s="1434">
        <v>0</v>
      </c>
      <c r="R94" s="1434">
        <v>1</v>
      </c>
      <c r="S94" s="1434">
        <v>0</v>
      </c>
      <c r="T94" s="1434">
        <v>0</v>
      </c>
      <c r="U94" s="1434">
        <v>3</v>
      </c>
      <c r="V94" s="1438">
        <v>1</v>
      </c>
    </row>
    <row r="95" spans="1:22" ht="15" x14ac:dyDescent="0.25">
      <c r="A95" s="19" t="s">
        <v>707</v>
      </c>
      <c r="B95" s="1291" t="s">
        <v>779</v>
      </c>
      <c r="C95" s="1291" t="s">
        <v>40</v>
      </c>
      <c r="D95" s="1434">
        <v>0</v>
      </c>
      <c r="E95" s="1434">
        <v>0</v>
      </c>
      <c r="F95" s="1434">
        <v>0</v>
      </c>
      <c r="G95" s="1434">
        <v>0</v>
      </c>
      <c r="H95" s="1434">
        <v>0</v>
      </c>
      <c r="I95" s="1434">
        <v>0</v>
      </c>
      <c r="J95" s="1434">
        <v>0</v>
      </c>
      <c r="K95" s="1434">
        <v>1</v>
      </c>
      <c r="L95" s="1434">
        <v>0</v>
      </c>
      <c r="M95" s="1434">
        <v>0</v>
      </c>
      <c r="N95" s="1434">
        <v>0</v>
      </c>
      <c r="O95" s="1434">
        <v>0</v>
      </c>
      <c r="P95" s="1434">
        <v>0</v>
      </c>
      <c r="Q95" s="1434">
        <v>0</v>
      </c>
      <c r="R95" s="1434">
        <v>0</v>
      </c>
      <c r="S95" s="1434">
        <v>0</v>
      </c>
      <c r="T95" s="1434">
        <v>0</v>
      </c>
      <c r="U95" s="1434">
        <v>0</v>
      </c>
      <c r="V95" s="1438">
        <v>0</v>
      </c>
    </row>
    <row r="96" spans="1:22" ht="15" x14ac:dyDescent="0.25">
      <c r="A96" s="19" t="s">
        <v>707</v>
      </c>
      <c r="B96" s="1291" t="s">
        <v>779</v>
      </c>
      <c r="C96" s="1291" t="s">
        <v>59</v>
      </c>
      <c r="D96" s="1434">
        <v>0</v>
      </c>
      <c r="E96" s="1434">
        <v>0</v>
      </c>
      <c r="F96" s="1434">
        <v>0</v>
      </c>
      <c r="G96" s="1434">
        <v>98</v>
      </c>
      <c r="H96" s="1434">
        <v>96</v>
      </c>
      <c r="I96" s="1434">
        <v>179</v>
      </c>
      <c r="J96" s="1434">
        <v>100</v>
      </c>
      <c r="K96" s="1434">
        <v>79</v>
      </c>
      <c r="L96" s="1434">
        <v>122</v>
      </c>
      <c r="M96" s="1434">
        <v>117</v>
      </c>
      <c r="N96" s="1434">
        <v>117</v>
      </c>
      <c r="O96" s="1434">
        <v>228</v>
      </c>
      <c r="P96" s="1434">
        <v>47</v>
      </c>
      <c r="Q96" s="1434">
        <v>1</v>
      </c>
      <c r="R96" s="1434">
        <v>147</v>
      </c>
      <c r="S96" s="1434">
        <v>18</v>
      </c>
      <c r="T96" s="1434">
        <v>91</v>
      </c>
      <c r="U96" s="1434">
        <v>170</v>
      </c>
      <c r="V96" s="1438">
        <v>117</v>
      </c>
    </row>
    <row r="97" spans="1:22" ht="15" x14ac:dyDescent="0.25">
      <c r="A97" s="19" t="s">
        <v>707</v>
      </c>
      <c r="B97" s="1291" t="s">
        <v>779</v>
      </c>
      <c r="C97" s="1291" t="s">
        <v>77</v>
      </c>
      <c r="D97" s="1434">
        <v>0</v>
      </c>
      <c r="E97" s="1434">
        <v>0</v>
      </c>
      <c r="F97" s="1434">
        <v>0</v>
      </c>
      <c r="G97" s="1434">
        <v>4</v>
      </c>
      <c r="H97" s="1434">
        <v>9</v>
      </c>
      <c r="I97" s="1434">
        <v>2</v>
      </c>
      <c r="J97" s="1434">
        <v>5</v>
      </c>
      <c r="K97" s="1434">
        <v>6</v>
      </c>
      <c r="L97" s="1434">
        <v>6</v>
      </c>
      <c r="M97" s="1434">
        <v>2</v>
      </c>
      <c r="N97" s="1434">
        <v>3</v>
      </c>
      <c r="O97" s="1434">
        <v>1</v>
      </c>
      <c r="P97" s="1434">
        <v>1</v>
      </c>
      <c r="Q97" s="1434">
        <v>0</v>
      </c>
      <c r="R97" s="1434">
        <v>2</v>
      </c>
      <c r="S97" s="1434">
        <v>1</v>
      </c>
      <c r="T97" s="1434">
        <v>12</v>
      </c>
      <c r="U97" s="1434">
        <v>27</v>
      </c>
      <c r="V97" s="1438">
        <v>19</v>
      </c>
    </row>
    <row r="98" spans="1:22" ht="15" x14ac:dyDescent="0.25">
      <c r="A98" s="19" t="s">
        <v>707</v>
      </c>
      <c r="B98" s="1291" t="s">
        <v>780</v>
      </c>
      <c r="C98" s="1291" t="s">
        <v>35</v>
      </c>
      <c r="D98" s="1434">
        <v>30</v>
      </c>
      <c r="E98" s="1434">
        <v>27</v>
      </c>
      <c r="F98" s="1434">
        <v>35</v>
      </c>
      <c r="G98" s="1434">
        <v>32</v>
      </c>
      <c r="H98" s="1434">
        <v>51</v>
      </c>
      <c r="I98" s="1434">
        <v>72</v>
      </c>
      <c r="J98" s="1434">
        <v>43</v>
      </c>
      <c r="K98" s="1434">
        <v>55</v>
      </c>
      <c r="L98" s="1434">
        <v>69</v>
      </c>
      <c r="M98" s="1434">
        <v>43</v>
      </c>
      <c r="N98" s="1434">
        <v>102</v>
      </c>
      <c r="O98" s="1434">
        <v>76</v>
      </c>
      <c r="P98" s="1434">
        <v>43</v>
      </c>
      <c r="Q98" s="1434">
        <v>38</v>
      </c>
      <c r="R98" s="1434">
        <v>52</v>
      </c>
      <c r="S98" s="1434">
        <v>27</v>
      </c>
      <c r="T98" s="1434">
        <v>20</v>
      </c>
      <c r="U98" s="1434">
        <v>56</v>
      </c>
      <c r="V98" s="1438">
        <v>26</v>
      </c>
    </row>
    <row r="99" spans="1:22" ht="15" x14ac:dyDescent="0.25">
      <c r="A99" s="19" t="s">
        <v>707</v>
      </c>
      <c r="B99" s="1291" t="s">
        <v>780</v>
      </c>
      <c r="C99" s="1291" t="s">
        <v>36</v>
      </c>
      <c r="D99" s="1434">
        <v>0</v>
      </c>
      <c r="E99" s="1434">
        <v>0</v>
      </c>
      <c r="F99" s="1434">
        <v>0</v>
      </c>
      <c r="G99" s="1434">
        <v>0</v>
      </c>
      <c r="H99" s="1434">
        <v>0</v>
      </c>
      <c r="I99" s="1434">
        <v>0</v>
      </c>
      <c r="J99" s="1434">
        <v>0</v>
      </c>
      <c r="K99" s="1434">
        <v>0</v>
      </c>
      <c r="L99" s="1434">
        <v>0</v>
      </c>
      <c r="M99" s="1434">
        <v>0</v>
      </c>
      <c r="N99" s="1434">
        <v>0</v>
      </c>
      <c r="O99" s="1434">
        <v>0</v>
      </c>
      <c r="P99" s="1434">
        <v>0</v>
      </c>
      <c r="Q99" s="1434">
        <v>0</v>
      </c>
      <c r="R99" s="1434">
        <v>0</v>
      </c>
      <c r="S99" s="1434">
        <v>1</v>
      </c>
      <c r="T99" s="1434">
        <v>2</v>
      </c>
      <c r="U99" s="1434">
        <v>1</v>
      </c>
      <c r="V99" s="1438">
        <v>1</v>
      </c>
    </row>
    <row r="100" spans="1:22" ht="15" x14ac:dyDescent="0.25">
      <c r="A100" s="19" t="s">
        <v>707</v>
      </c>
      <c r="B100" s="1291" t="s">
        <v>780</v>
      </c>
      <c r="C100" s="1291" t="s">
        <v>37</v>
      </c>
      <c r="D100" s="1434">
        <v>1</v>
      </c>
      <c r="E100" s="1434">
        <v>4</v>
      </c>
      <c r="F100" s="1434">
        <v>0</v>
      </c>
      <c r="G100" s="1434">
        <v>1</v>
      </c>
      <c r="H100" s="1434">
        <v>2</v>
      </c>
      <c r="I100" s="1434">
        <v>2</v>
      </c>
      <c r="J100" s="1434">
        <v>4</v>
      </c>
      <c r="K100" s="1434">
        <v>6</v>
      </c>
      <c r="L100" s="1434">
        <v>8</v>
      </c>
      <c r="M100" s="1434">
        <v>0</v>
      </c>
      <c r="N100" s="1434">
        <v>10</v>
      </c>
      <c r="O100" s="1434">
        <v>3</v>
      </c>
      <c r="P100" s="1434">
        <v>1</v>
      </c>
      <c r="Q100" s="1434">
        <v>1</v>
      </c>
      <c r="R100" s="1434">
        <v>7</v>
      </c>
      <c r="S100" s="1434">
        <v>1</v>
      </c>
      <c r="T100" s="1434">
        <v>1</v>
      </c>
      <c r="U100" s="1434">
        <v>0</v>
      </c>
      <c r="V100" s="1438">
        <v>0</v>
      </c>
    </row>
    <row r="101" spans="1:22" ht="15" x14ac:dyDescent="0.25">
      <c r="A101" s="19" t="s">
        <v>707</v>
      </c>
      <c r="B101" s="1291" t="s">
        <v>780</v>
      </c>
      <c r="C101" s="1291" t="s">
        <v>38</v>
      </c>
      <c r="D101" s="1434">
        <v>1</v>
      </c>
      <c r="E101" s="1434">
        <v>0</v>
      </c>
      <c r="F101" s="1434">
        <v>0</v>
      </c>
      <c r="G101" s="1434">
        <v>0</v>
      </c>
      <c r="H101" s="1434">
        <v>0</v>
      </c>
      <c r="I101" s="1434">
        <v>1</v>
      </c>
      <c r="J101" s="1434">
        <v>2</v>
      </c>
      <c r="K101" s="1434">
        <v>2</v>
      </c>
      <c r="L101" s="1434">
        <v>1</v>
      </c>
      <c r="M101" s="1434">
        <v>0</v>
      </c>
      <c r="N101" s="1434">
        <v>0</v>
      </c>
      <c r="O101" s="1434">
        <v>0</v>
      </c>
      <c r="P101" s="1434">
        <v>0</v>
      </c>
      <c r="Q101" s="1434">
        <v>0</v>
      </c>
      <c r="R101" s="1434">
        <v>1</v>
      </c>
      <c r="S101" s="1434">
        <v>0</v>
      </c>
      <c r="T101" s="1434">
        <v>1</v>
      </c>
      <c r="U101" s="1434">
        <v>0</v>
      </c>
      <c r="V101" s="1438">
        <v>0</v>
      </c>
    </row>
    <row r="102" spans="1:22" ht="15" x14ac:dyDescent="0.25">
      <c r="A102" s="19" t="s">
        <v>707</v>
      </c>
      <c r="B102" s="1291" t="s">
        <v>780</v>
      </c>
      <c r="C102" s="1291" t="s">
        <v>39</v>
      </c>
      <c r="D102" s="1434">
        <v>0</v>
      </c>
      <c r="E102" s="1434">
        <v>0</v>
      </c>
      <c r="F102" s="1434">
        <v>0</v>
      </c>
      <c r="G102" s="1434">
        <v>0</v>
      </c>
      <c r="H102" s="1434">
        <v>1</v>
      </c>
      <c r="I102" s="1434">
        <v>0</v>
      </c>
      <c r="J102" s="1434">
        <v>2</v>
      </c>
      <c r="K102" s="1434">
        <v>3</v>
      </c>
      <c r="L102" s="1434">
        <v>0</v>
      </c>
      <c r="M102" s="1434">
        <v>0</v>
      </c>
      <c r="N102" s="1434">
        <v>1</v>
      </c>
      <c r="O102" s="1434">
        <v>0</v>
      </c>
      <c r="P102" s="1434">
        <v>0</v>
      </c>
      <c r="Q102" s="1434">
        <v>1</v>
      </c>
      <c r="R102" s="1434">
        <v>0</v>
      </c>
      <c r="S102" s="1434">
        <v>0</v>
      </c>
      <c r="T102" s="1434">
        <v>1</v>
      </c>
      <c r="U102" s="1434">
        <v>1</v>
      </c>
      <c r="V102" s="1438">
        <v>0</v>
      </c>
    </row>
    <row r="103" spans="1:22" ht="15" x14ac:dyDescent="0.25">
      <c r="A103" s="19" t="s">
        <v>707</v>
      </c>
      <c r="B103" s="1291" t="s">
        <v>780</v>
      </c>
      <c r="C103" s="1291" t="s">
        <v>40</v>
      </c>
      <c r="D103" s="1434">
        <v>1</v>
      </c>
      <c r="E103" s="1434">
        <v>0</v>
      </c>
      <c r="F103" s="1434">
        <v>0</v>
      </c>
      <c r="G103" s="1434">
        <v>1</v>
      </c>
      <c r="H103" s="1434">
        <v>1</v>
      </c>
      <c r="I103" s="1434">
        <v>1</v>
      </c>
      <c r="J103" s="1434">
        <v>1</v>
      </c>
      <c r="K103" s="1434">
        <v>1</v>
      </c>
      <c r="L103" s="1434">
        <v>0</v>
      </c>
      <c r="M103" s="1434">
        <v>1</v>
      </c>
      <c r="N103" s="1434">
        <v>0</v>
      </c>
      <c r="O103" s="1434">
        <v>0</v>
      </c>
      <c r="P103" s="1434">
        <v>0</v>
      </c>
      <c r="Q103" s="1434">
        <v>0</v>
      </c>
      <c r="R103" s="1434">
        <v>2</v>
      </c>
      <c r="S103" s="1434">
        <v>0</v>
      </c>
      <c r="T103" s="1434">
        <v>1</v>
      </c>
      <c r="U103" s="1434">
        <v>0</v>
      </c>
      <c r="V103" s="1438">
        <v>0</v>
      </c>
    </row>
    <row r="104" spans="1:22" ht="15" x14ac:dyDescent="0.25">
      <c r="A104" s="19" t="s">
        <v>707</v>
      </c>
      <c r="B104" s="1291" t="s">
        <v>780</v>
      </c>
      <c r="C104" s="1291" t="s">
        <v>59</v>
      </c>
      <c r="D104" s="1434">
        <v>33</v>
      </c>
      <c r="E104" s="1434">
        <v>31</v>
      </c>
      <c r="F104" s="1434">
        <v>35</v>
      </c>
      <c r="G104" s="1434">
        <v>34</v>
      </c>
      <c r="H104" s="1434">
        <v>55</v>
      </c>
      <c r="I104" s="1434">
        <v>76</v>
      </c>
      <c r="J104" s="1434">
        <v>52</v>
      </c>
      <c r="K104" s="1434">
        <v>67</v>
      </c>
      <c r="L104" s="1434">
        <v>78</v>
      </c>
      <c r="M104" s="1434">
        <v>44</v>
      </c>
      <c r="N104" s="1434">
        <v>113</v>
      </c>
      <c r="O104" s="1434">
        <v>79</v>
      </c>
      <c r="P104" s="1434">
        <v>44</v>
      </c>
      <c r="Q104" s="1434">
        <v>40</v>
      </c>
      <c r="R104" s="1434">
        <v>62</v>
      </c>
      <c r="S104" s="1434">
        <v>29</v>
      </c>
      <c r="T104" s="1434">
        <v>26</v>
      </c>
      <c r="U104" s="1434">
        <v>58</v>
      </c>
      <c r="V104" s="1438">
        <v>27</v>
      </c>
    </row>
    <row r="105" spans="1:22" ht="15" x14ac:dyDescent="0.25">
      <c r="A105" s="19" t="s">
        <v>707</v>
      </c>
      <c r="B105" s="1291" t="s">
        <v>780</v>
      </c>
      <c r="C105" s="1291" t="s">
        <v>77</v>
      </c>
      <c r="D105" s="1434">
        <v>3</v>
      </c>
      <c r="E105" s="1434">
        <v>4</v>
      </c>
      <c r="F105" s="1434">
        <v>0</v>
      </c>
      <c r="G105" s="1434">
        <v>2</v>
      </c>
      <c r="H105" s="1434">
        <v>4</v>
      </c>
      <c r="I105" s="1434">
        <v>4</v>
      </c>
      <c r="J105" s="1434">
        <v>9</v>
      </c>
      <c r="K105" s="1434">
        <v>12</v>
      </c>
      <c r="L105" s="1434">
        <v>9</v>
      </c>
      <c r="M105" s="1434">
        <v>1</v>
      </c>
      <c r="N105" s="1434">
        <v>11</v>
      </c>
      <c r="O105" s="1434">
        <v>3</v>
      </c>
      <c r="P105" s="1434">
        <v>1</v>
      </c>
      <c r="Q105" s="1434">
        <v>2</v>
      </c>
      <c r="R105" s="1434">
        <v>10</v>
      </c>
      <c r="S105" s="1434">
        <v>2</v>
      </c>
      <c r="T105" s="1434">
        <v>6</v>
      </c>
      <c r="U105" s="1434">
        <v>2</v>
      </c>
      <c r="V105" s="1438">
        <v>1</v>
      </c>
    </row>
    <row r="106" spans="1:22" ht="15" x14ac:dyDescent="0.25">
      <c r="A106" s="19" t="s">
        <v>708</v>
      </c>
      <c r="B106" s="1291" t="s">
        <v>781</v>
      </c>
      <c r="C106" s="1291" t="s">
        <v>35</v>
      </c>
      <c r="D106" s="1434">
        <v>29</v>
      </c>
      <c r="E106" s="1434">
        <v>65</v>
      </c>
      <c r="F106" s="1434">
        <v>91</v>
      </c>
      <c r="G106" s="1434">
        <v>156</v>
      </c>
      <c r="H106" s="1434">
        <v>112</v>
      </c>
      <c r="I106" s="1434">
        <v>299</v>
      </c>
      <c r="J106" s="1434">
        <v>206</v>
      </c>
      <c r="K106" s="1434">
        <v>229</v>
      </c>
      <c r="L106" s="1434">
        <v>162</v>
      </c>
      <c r="M106" s="1434">
        <v>89</v>
      </c>
      <c r="N106" s="1434">
        <v>203</v>
      </c>
      <c r="O106" s="1434">
        <v>320</v>
      </c>
      <c r="P106" s="1434">
        <v>112</v>
      </c>
      <c r="Q106" s="1434">
        <v>12</v>
      </c>
      <c r="R106" s="1434">
        <v>161</v>
      </c>
      <c r="S106" s="1434">
        <v>58</v>
      </c>
      <c r="T106" s="1434">
        <v>123</v>
      </c>
      <c r="U106" s="1434">
        <v>113</v>
      </c>
      <c r="V106" s="1438">
        <v>97</v>
      </c>
    </row>
    <row r="107" spans="1:22" ht="15" x14ac:dyDescent="0.25">
      <c r="A107" s="19" t="s">
        <v>708</v>
      </c>
      <c r="B107" s="1291" t="s">
        <v>781</v>
      </c>
      <c r="C107" s="1291" t="s">
        <v>36</v>
      </c>
      <c r="D107" s="1434">
        <v>0</v>
      </c>
      <c r="E107" s="1434">
        <v>0</v>
      </c>
      <c r="F107" s="1434">
        <v>0</v>
      </c>
      <c r="G107" s="1434">
        <v>0</v>
      </c>
      <c r="H107" s="1434">
        <v>0</v>
      </c>
      <c r="I107" s="1434">
        <v>1</v>
      </c>
      <c r="J107" s="1434">
        <v>0</v>
      </c>
      <c r="K107" s="1434">
        <v>0</v>
      </c>
      <c r="L107" s="1434">
        <v>0</v>
      </c>
      <c r="M107" s="1434">
        <v>0</v>
      </c>
      <c r="N107" s="1434">
        <v>0</v>
      </c>
      <c r="O107" s="1434">
        <v>0</v>
      </c>
      <c r="P107" s="1434">
        <v>0</v>
      </c>
      <c r="Q107" s="1434">
        <v>0</v>
      </c>
      <c r="R107" s="1434">
        <v>0</v>
      </c>
      <c r="S107" s="1434">
        <v>0</v>
      </c>
      <c r="T107" s="1434">
        <v>4</v>
      </c>
      <c r="U107" s="1434">
        <v>1</v>
      </c>
      <c r="V107" s="1438">
        <v>3</v>
      </c>
    </row>
    <row r="108" spans="1:22" ht="15" x14ac:dyDescent="0.25">
      <c r="A108" s="19" t="s">
        <v>708</v>
      </c>
      <c r="B108" s="1291" t="s">
        <v>781</v>
      </c>
      <c r="C108" s="1291" t="s">
        <v>37</v>
      </c>
      <c r="D108" s="1434">
        <v>6</v>
      </c>
      <c r="E108" s="1434">
        <v>6</v>
      </c>
      <c r="F108" s="1434">
        <v>1</v>
      </c>
      <c r="G108" s="1434">
        <v>10</v>
      </c>
      <c r="H108" s="1434">
        <v>5</v>
      </c>
      <c r="I108" s="1434">
        <v>3</v>
      </c>
      <c r="J108" s="1434">
        <v>3</v>
      </c>
      <c r="K108" s="1434">
        <v>1</v>
      </c>
      <c r="L108" s="1434">
        <v>5</v>
      </c>
      <c r="M108" s="1434">
        <v>3</v>
      </c>
      <c r="N108" s="1434">
        <v>1</v>
      </c>
      <c r="O108" s="1434">
        <v>0</v>
      </c>
      <c r="P108" s="1434">
        <v>0</v>
      </c>
      <c r="Q108" s="1434">
        <v>0</v>
      </c>
      <c r="R108" s="1434">
        <v>2</v>
      </c>
      <c r="S108" s="1434">
        <v>2</v>
      </c>
      <c r="T108" s="1434">
        <v>0</v>
      </c>
      <c r="U108" s="1434">
        <v>0</v>
      </c>
      <c r="V108" s="1438">
        <v>1</v>
      </c>
    </row>
    <row r="109" spans="1:22" ht="15" x14ac:dyDescent="0.25">
      <c r="A109" s="19" t="s">
        <v>708</v>
      </c>
      <c r="B109" s="1291" t="s">
        <v>781</v>
      </c>
      <c r="C109" s="1291" t="s">
        <v>38</v>
      </c>
      <c r="D109" s="1434">
        <v>1</v>
      </c>
      <c r="E109" s="1434">
        <v>3</v>
      </c>
      <c r="F109" s="1434">
        <v>2</v>
      </c>
      <c r="G109" s="1434">
        <v>1</v>
      </c>
      <c r="H109" s="1434">
        <v>2</v>
      </c>
      <c r="I109" s="1434">
        <v>0</v>
      </c>
      <c r="J109" s="1434">
        <v>0</v>
      </c>
      <c r="K109" s="1434">
        <v>1</v>
      </c>
      <c r="L109" s="1434">
        <v>2</v>
      </c>
      <c r="M109" s="1434">
        <v>0</v>
      </c>
      <c r="N109" s="1434">
        <v>0</v>
      </c>
      <c r="O109" s="1434">
        <v>0</v>
      </c>
      <c r="P109" s="1434">
        <v>0</v>
      </c>
      <c r="Q109" s="1434">
        <v>0</v>
      </c>
      <c r="R109" s="1434">
        <v>1</v>
      </c>
      <c r="S109" s="1434">
        <v>0</v>
      </c>
      <c r="T109" s="1434">
        <v>1</v>
      </c>
      <c r="U109" s="1434">
        <v>0</v>
      </c>
      <c r="V109" s="1438">
        <v>1</v>
      </c>
    </row>
    <row r="110" spans="1:22" ht="15" x14ac:dyDescent="0.25">
      <c r="A110" s="19" t="s">
        <v>708</v>
      </c>
      <c r="B110" s="1291" t="s">
        <v>781</v>
      </c>
      <c r="C110" s="1291" t="s">
        <v>39</v>
      </c>
      <c r="D110" s="1434">
        <v>0</v>
      </c>
      <c r="E110" s="1434">
        <v>0</v>
      </c>
      <c r="F110" s="1434">
        <v>1</v>
      </c>
      <c r="G110" s="1434">
        <v>0</v>
      </c>
      <c r="H110" s="1434">
        <v>0</v>
      </c>
      <c r="I110" s="1434">
        <v>1</v>
      </c>
      <c r="J110" s="1434">
        <v>1</v>
      </c>
      <c r="K110" s="1434">
        <v>0</v>
      </c>
      <c r="L110" s="1434">
        <v>1</v>
      </c>
      <c r="M110" s="1434">
        <v>1</v>
      </c>
      <c r="N110" s="1434">
        <v>0</v>
      </c>
      <c r="O110" s="1434">
        <v>0</v>
      </c>
      <c r="P110" s="1434">
        <v>0</v>
      </c>
      <c r="Q110" s="1434">
        <v>0</v>
      </c>
      <c r="R110" s="1434">
        <v>0</v>
      </c>
      <c r="S110" s="1434">
        <v>0</v>
      </c>
      <c r="T110" s="1434">
        <v>0</v>
      </c>
      <c r="U110" s="1434">
        <v>0</v>
      </c>
      <c r="V110" s="1438">
        <v>0</v>
      </c>
    </row>
    <row r="111" spans="1:22" ht="15" x14ac:dyDescent="0.25">
      <c r="A111" s="19" t="s">
        <v>708</v>
      </c>
      <c r="B111" s="1291" t="s">
        <v>781</v>
      </c>
      <c r="C111" s="1291" t="s">
        <v>40</v>
      </c>
      <c r="D111" s="1434">
        <v>0</v>
      </c>
      <c r="E111" s="1434">
        <v>1</v>
      </c>
      <c r="F111" s="1434">
        <v>0</v>
      </c>
      <c r="G111" s="1434">
        <v>1</v>
      </c>
      <c r="H111" s="1434">
        <v>0</v>
      </c>
      <c r="I111" s="1434">
        <v>0</v>
      </c>
      <c r="J111" s="1434">
        <v>0</v>
      </c>
      <c r="K111" s="1434">
        <v>0</v>
      </c>
      <c r="L111" s="1434">
        <v>0</v>
      </c>
      <c r="M111" s="1434">
        <v>0</v>
      </c>
      <c r="N111" s="1434">
        <v>0</v>
      </c>
      <c r="O111" s="1434">
        <v>0</v>
      </c>
      <c r="P111" s="1434">
        <v>0</v>
      </c>
      <c r="Q111" s="1434">
        <v>0</v>
      </c>
      <c r="R111" s="1434">
        <v>0</v>
      </c>
      <c r="S111" s="1434">
        <v>0</v>
      </c>
      <c r="T111" s="1434">
        <v>0</v>
      </c>
      <c r="U111" s="1434">
        <v>0</v>
      </c>
      <c r="V111" s="1438">
        <v>0</v>
      </c>
    </row>
    <row r="112" spans="1:22" ht="15" x14ac:dyDescent="0.25">
      <c r="A112" s="19" t="s">
        <v>708</v>
      </c>
      <c r="B112" s="1291" t="s">
        <v>781</v>
      </c>
      <c r="C112" s="1291" t="s">
        <v>59</v>
      </c>
      <c r="D112" s="1434">
        <v>36</v>
      </c>
      <c r="E112" s="1434">
        <v>75</v>
      </c>
      <c r="F112" s="1434">
        <v>95</v>
      </c>
      <c r="G112" s="1434">
        <v>168</v>
      </c>
      <c r="H112" s="1434">
        <v>119</v>
      </c>
      <c r="I112" s="1434">
        <v>304</v>
      </c>
      <c r="J112" s="1434">
        <v>210</v>
      </c>
      <c r="K112" s="1434">
        <v>231</v>
      </c>
      <c r="L112" s="1434">
        <v>170</v>
      </c>
      <c r="M112" s="1434">
        <v>93</v>
      </c>
      <c r="N112" s="1434">
        <v>204</v>
      </c>
      <c r="O112" s="1434">
        <v>320</v>
      </c>
      <c r="P112" s="1434">
        <v>112</v>
      </c>
      <c r="Q112" s="1434">
        <v>12</v>
      </c>
      <c r="R112" s="1434">
        <v>164</v>
      </c>
      <c r="S112" s="1434">
        <v>60</v>
      </c>
      <c r="T112" s="1434">
        <v>128</v>
      </c>
      <c r="U112" s="1434">
        <v>114</v>
      </c>
      <c r="V112" s="1438">
        <v>102</v>
      </c>
    </row>
    <row r="113" spans="1:22" ht="15" x14ac:dyDescent="0.25">
      <c r="A113" s="19" t="s">
        <v>708</v>
      </c>
      <c r="B113" s="1291" t="s">
        <v>781</v>
      </c>
      <c r="C113" s="1291" t="s">
        <v>77</v>
      </c>
      <c r="D113" s="1434">
        <v>7</v>
      </c>
      <c r="E113" s="1434">
        <v>10</v>
      </c>
      <c r="F113" s="1434">
        <v>4</v>
      </c>
      <c r="G113" s="1434">
        <v>12</v>
      </c>
      <c r="H113" s="1434">
        <v>7</v>
      </c>
      <c r="I113" s="1434">
        <v>5</v>
      </c>
      <c r="J113" s="1434">
        <v>4</v>
      </c>
      <c r="K113" s="1434">
        <v>2</v>
      </c>
      <c r="L113" s="1434">
        <v>8</v>
      </c>
      <c r="M113" s="1434">
        <v>4</v>
      </c>
      <c r="N113" s="1434">
        <v>1</v>
      </c>
      <c r="O113" s="1434">
        <v>0</v>
      </c>
      <c r="P113" s="1434">
        <v>0</v>
      </c>
      <c r="Q113" s="1434">
        <v>0</v>
      </c>
      <c r="R113" s="1434">
        <v>3</v>
      </c>
      <c r="S113" s="1434">
        <v>2</v>
      </c>
      <c r="T113" s="1434">
        <v>5</v>
      </c>
      <c r="U113" s="1434">
        <v>1</v>
      </c>
      <c r="V113" s="1438">
        <v>5</v>
      </c>
    </row>
    <row r="114" spans="1:22" ht="15" x14ac:dyDescent="0.25">
      <c r="A114" s="19" t="s">
        <v>708</v>
      </c>
      <c r="B114" s="1291" t="s">
        <v>782</v>
      </c>
      <c r="C114" s="1291" t="s">
        <v>35</v>
      </c>
      <c r="D114" s="1434">
        <v>38</v>
      </c>
      <c r="E114" s="1434">
        <v>87</v>
      </c>
      <c r="F114" s="1434">
        <v>103</v>
      </c>
      <c r="G114" s="1434">
        <v>62</v>
      </c>
      <c r="H114" s="1434">
        <v>33</v>
      </c>
      <c r="I114" s="1434">
        <v>118</v>
      </c>
      <c r="J114" s="1434">
        <v>52</v>
      </c>
      <c r="K114" s="1434">
        <v>40</v>
      </c>
      <c r="L114" s="1434">
        <v>81</v>
      </c>
      <c r="M114" s="1434">
        <v>81</v>
      </c>
      <c r="N114" s="1434">
        <v>88</v>
      </c>
      <c r="O114" s="1434">
        <v>129</v>
      </c>
      <c r="P114" s="1434">
        <v>33</v>
      </c>
      <c r="Q114" s="1434">
        <v>0</v>
      </c>
      <c r="R114" s="1434">
        <v>67</v>
      </c>
      <c r="S114" s="1434">
        <v>14</v>
      </c>
      <c r="T114" s="1434">
        <v>40</v>
      </c>
      <c r="U114" s="1434">
        <v>75</v>
      </c>
      <c r="V114" s="1438">
        <v>74</v>
      </c>
    </row>
    <row r="115" spans="1:22" ht="15" x14ac:dyDescent="0.25">
      <c r="A115" s="19" t="s">
        <v>708</v>
      </c>
      <c r="B115" s="1291" t="s">
        <v>782</v>
      </c>
      <c r="C115" s="1291" t="s">
        <v>36</v>
      </c>
      <c r="D115" s="1434">
        <v>0</v>
      </c>
      <c r="E115" s="1434">
        <v>0</v>
      </c>
      <c r="F115" s="1434">
        <v>0</v>
      </c>
      <c r="G115" s="1434">
        <v>0</v>
      </c>
      <c r="H115" s="1434">
        <v>0</v>
      </c>
      <c r="I115" s="1434">
        <v>0</v>
      </c>
      <c r="J115" s="1434">
        <v>0</v>
      </c>
      <c r="K115" s="1434">
        <v>0</v>
      </c>
      <c r="L115" s="1434">
        <v>0</v>
      </c>
      <c r="M115" s="1434">
        <v>0</v>
      </c>
      <c r="N115" s="1434">
        <v>0</v>
      </c>
      <c r="O115" s="1434">
        <v>0</v>
      </c>
      <c r="P115" s="1434">
        <v>0</v>
      </c>
      <c r="Q115" s="1434">
        <v>0</v>
      </c>
      <c r="R115" s="1434">
        <v>0</v>
      </c>
      <c r="S115" s="1434">
        <v>1</v>
      </c>
      <c r="T115" s="1434">
        <v>8</v>
      </c>
      <c r="U115" s="1434">
        <v>13</v>
      </c>
      <c r="V115" s="1438">
        <v>9</v>
      </c>
    </row>
    <row r="116" spans="1:22" ht="15" x14ac:dyDescent="0.25">
      <c r="A116" s="19" t="s">
        <v>708</v>
      </c>
      <c r="B116" s="1291" t="s">
        <v>782</v>
      </c>
      <c r="C116" s="1291" t="s">
        <v>37</v>
      </c>
      <c r="D116" s="1434">
        <v>3</v>
      </c>
      <c r="E116" s="1434">
        <v>9</v>
      </c>
      <c r="F116" s="1434">
        <v>4</v>
      </c>
      <c r="G116" s="1434">
        <v>3</v>
      </c>
      <c r="H116" s="1434">
        <v>3</v>
      </c>
      <c r="I116" s="1434">
        <v>0</v>
      </c>
      <c r="J116" s="1434">
        <v>2</v>
      </c>
      <c r="K116" s="1434">
        <v>2</v>
      </c>
      <c r="L116" s="1434">
        <v>2</v>
      </c>
      <c r="M116" s="1434">
        <v>1</v>
      </c>
      <c r="N116" s="1434">
        <v>1</v>
      </c>
      <c r="O116" s="1434">
        <v>0</v>
      </c>
      <c r="P116" s="1434">
        <v>1</v>
      </c>
      <c r="Q116" s="1434">
        <v>0</v>
      </c>
      <c r="R116" s="1434">
        <v>0</v>
      </c>
      <c r="S116" s="1434">
        <v>0</v>
      </c>
      <c r="T116" s="1434">
        <v>0</v>
      </c>
      <c r="U116" s="1434">
        <v>3</v>
      </c>
      <c r="V116" s="1438">
        <v>5</v>
      </c>
    </row>
    <row r="117" spans="1:22" ht="15" x14ac:dyDescent="0.25">
      <c r="A117" s="19" t="s">
        <v>708</v>
      </c>
      <c r="B117" s="1291" t="s">
        <v>782</v>
      </c>
      <c r="C117" s="1291" t="s">
        <v>38</v>
      </c>
      <c r="D117" s="1434">
        <v>2</v>
      </c>
      <c r="E117" s="1434">
        <v>2</v>
      </c>
      <c r="F117" s="1434">
        <v>1</v>
      </c>
      <c r="G117" s="1434">
        <v>0</v>
      </c>
      <c r="H117" s="1434">
        <v>1</v>
      </c>
      <c r="I117" s="1434">
        <v>0</v>
      </c>
      <c r="J117" s="1434">
        <v>0</v>
      </c>
      <c r="K117" s="1434">
        <v>1</v>
      </c>
      <c r="L117" s="1434">
        <v>0</v>
      </c>
      <c r="M117" s="1434">
        <v>1</v>
      </c>
      <c r="N117" s="1434">
        <v>0</v>
      </c>
      <c r="O117" s="1434">
        <v>0</v>
      </c>
      <c r="P117" s="1434">
        <v>0</v>
      </c>
      <c r="Q117" s="1434">
        <v>0</v>
      </c>
      <c r="R117" s="1434">
        <v>0</v>
      </c>
      <c r="S117" s="1434">
        <v>0</v>
      </c>
      <c r="T117" s="1434">
        <v>1</v>
      </c>
      <c r="U117" s="1434">
        <v>2</v>
      </c>
      <c r="V117" s="1438">
        <v>2</v>
      </c>
    </row>
    <row r="118" spans="1:22" ht="15" x14ac:dyDescent="0.25">
      <c r="A118" s="19" t="s">
        <v>708</v>
      </c>
      <c r="B118" s="1291" t="s">
        <v>782</v>
      </c>
      <c r="C118" s="1291" t="s">
        <v>39</v>
      </c>
      <c r="D118" s="1434">
        <v>0</v>
      </c>
      <c r="E118" s="1434">
        <v>2</v>
      </c>
      <c r="F118" s="1434">
        <v>0</v>
      </c>
      <c r="G118" s="1434">
        <v>0</v>
      </c>
      <c r="H118" s="1434">
        <v>0</v>
      </c>
      <c r="I118" s="1434">
        <v>0</v>
      </c>
      <c r="J118" s="1434">
        <v>0</v>
      </c>
      <c r="K118" s="1434">
        <v>0</v>
      </c>
      <c r="L118" s="1434">
        <v>0</v>
      </c>
      <c r="M118" s="1434">
        <v>0</v>
      </c>
      <c r="N118" s="1434">
        <v>0</v>
      </c>
      <c r="O118" s="1434">
        <v>0</v>
      </c>
      <c r="P118" s="1434">
        <v>0</v>
      </c>
      <c r="Q118" s="1434">
        <v>0</v>
      </c>
      <c r="R118" s="1434">
        <v>0</v>
      </c>
      <c r="S118" s="1434">
        <v>0</v>
      </c>
      <c r="T118" s="1434">
        <v>0</v>
      </c>
      <c r="U118" s="1434">
        <v>2</v>
      </c>
      <c r="V118" s="1438">
        <v>1</v>
      </c>
    </row>
    <row r="119" spans="1:22" ht="15" x14ac:dyDescent="0.25">
      <c r="A119" s="19" t="s">
        <v>708</v>
      </c>
      <c r="B119" s="1291" t="s">
        <v>782</v>
      </c>
      <c r="C119" s="1291" t="s">
        <v>40</v>
      </c>
      <c r="D119" s="1434">
        <v>0</v>
      </c>
      <c r="E119" s="1434">
        <v>0</v>
      </c>
      <c r="F119" s="1434">
        <v>0</v>
      </c>
      <c r="G119" s="1434">
        <v>0</v>
      </c>
      <c r="H119" s="1434">
        <v>0</v>
      </c>
      <c r="I119" s="1434">
        <v>0</v>
      </c>
      <c r="J119" s="1434">
        <v>0</v>
      </c>
      <c r="K119" s="1434">
        <v>1</v>
      </c>
      <c r="L119" s="1434">
        <v>0</v>
      </c>
      <c r="M119" s="1434">
        <v>0</v>
      </c>
      <c r="N119" s="1434">
        <v>0</v>
      </c>
      <c r="O119" s="1434">
        <v>0</v>
      </c>
      <c r="P119" s="1434">
        <v>0</v>
      </c>
      <c r="Q119" s="1434">
        <v>0</v>
      </c>
      <c r="R119" s="1434">
        <v>0</v>
      </c>
      <c r="S119" s="1434">
        <v>0</v>
      </c>
      <c r="T119" s="1434">
        <v>0</v>
      </c>
      <c r="U119" s="1434">
        <v>0</v>
      </c>
      <c r="V119" s="1438">
        <v>0</v>
      </c>
    </row>
    <row r="120" spans="1:22" ht="15" x14ac:dyDescent="0.25">
      <c r="A120" s="19" t="s">
        <v>708</v>
      </c>
      <c r="B120" s="1291" t="s">
        <v>782</v>
      </c>
      <c r="C120" s="1291" t="s">
        <v>59</v>
      </c>
      <c r="D120" s="1434">
        <v>43</v>
      </c>
      <c r="E120" s="1434">
        <v>100</v>
      </c>
      <c r="F120" s="1434">
        <v>108</v>
      </c>
      <c r="G120" s="1434">
        <v>65</v>
      </c>
      <c r="H120" s="1434">
        <v>37</v>
      </c>
      <c r="I120" s="1434">
        <v>118</v>
      </c>
      <c r="J120" s="1434">
        <v>54</v>
      </c>
      <c r="K120" s="1434">
        <v>44</v>
      </c>
      <c r="L120" s="1434">
        <v>83</v>
      </c>
      <c r="M120" s="1434">
        <v>83</v>
      </c>
      <c r="N120" s="1434">
        <v>89</v>
      </c>
      <c r="O120" s="1434">
        <v>129</v>
      </c>
      <c r="P120" s="1434">
        <v>34</v>
      </c>
      <c r="Q120" s="1434">
        <v>0</v>
      </c>
      <c r="R120" s="1434">
        <v>67</v>
      </c>
      <c r="S120" s="1434">
        <v>15</v>
      </c>
      <c r="T120" s="1434">
        <v>49</v>
      </c>
      <c r="U120" s="1434">
        <v>95</v>
      </c>
      <c r="V120" s="1438">
        <v>91</v>
      </c>
    </row>
    <row r="121" spans="1:22" ht="15" x14ac:dyDescent="0.25">
      <c r="A121" s="19" t="s">
        <v>708</v>
      </c>
      <c r="B121" s="1291" t="s">
        <v>782</v>
      </c>
      <c r="C121" s="1291" t="s">
        <v>77</v>
      </c>
      <c r="D121" s="1434">
        <v>5</v>
      </c>
      <c r="E121" s="1434">
        <v>13</v>
      </c>
      <c r="F121" s="1434">
        <v>5</v>
      </c>
      <c r="G121" s="1434">
        <v>3</v>
      </c>
      <c r="H121" s="1434">
        <v>4</v>
      </c>
      <c r="I121" s="1434">
        <v>0</v>
      </c>
      <c r="J121" s="1434">
        <v>2</v>
      </c>
      <c r="K121" s="1434">
        <v>4</v>
      </c>
      <c r="L121" s="1434">
        <v>2</v>
      </c>
      <c r="M121" s="1434">
        <v>2</v>
      </c>
      <c r="N121" s="1434">
        <v>1</v>
      </c>
      <c r="O121" s="1434">
        <v>0</v>
      </c>
      <c r="P121" s="1434">
        <v>1</v>
      </c>
      <c r="Q121" s="1434">
        <v>0</v>
      </c>
      <c r="R121" s="1434">
        <v>0</v>
      </c>
      <c r="S121" s="1434">
        <v>1</v>
      </c>
      <c r="T121" s="1434">
        <v>9</v>
      </c>
      <c r="U121" s="1434">
        <v>20</v>
      </c>
      <c r="V121" s="1438">
        <v>17</v>
      </c>
    </row>
    <row r="122" spans="1:22" ht="15" x14ac:dyDescent="0.25">
      <c r="A122" s="19" t="s">
        <v>708</v>
      </c>
      <c r="B122" s="1291" t="s">
        <v>783</v>
      </c>
      <c r="C122" s="1291" t="s">
        <v>35</v>
      </c>
      <c r="D122" s="1434">
        <v>30</v>
      </c>
      <c r="E122" s="1434">
        <v>70</v>
      </c>
      <c r="F122" s="1434">
        <v>55</v>
      </c>
      <c r="G122" s="1434">
        <v>37</v>
      </c>
      <c r="H122" s="1434">
        <v>38</v>
      </c>
      <c r="I122" s="1434">
        <v>88</v>
      </c>
      <c r="J122" s="1434">
        <v>72</v>
      </c>
      <c r="K122" s="1434">
        <v>61</v>
      </c>
      <c r="L122" s="1434">
        <v>80</v>
      </c>
      <c r="M122" s="1434">
        <v>41</v>
      </c>
      <c r="N122" s="1434">
        <v>61</v>
      </c>
      <c r="O122" s="1434">
        <v>111</v>
      </c>
      <c r="P122" s="1434">
        <v>60</v>
      </c>
      <c r="Q122" s="1434">
        <v>0</v>
      </c>
      <c r="R122" s="1434">
        <v>51</v>
      </c>
      <c r="S122" s="1434">
        <v>28</v>
      </c>
      <c r="T122" s="1434">
        <v>36</v>
      </c>
      <c r="U122" s="1434">
        <v>33</v>
      </c>
      <c r="V122" s="1438">
        <v>10</v>
      </c>
    </row>
    <row r="123" spans="1:22" ht="15" x14ac:dyDescent="0.25">
      <c r="A123" s="19" t="s">
        <v>708</v>
      </c>
      <c r="B123" s="1291" t="s">
        <v>783</v>
      </c>
      <c r="C123" s="1291" t="s">
        <v>36</v>
      </c>
      <c r="D123" s="1434">
        <v>0</v>
      </c>
      <c r="E123" s="1434">
        <v>0</v>
      </c>
      <c r="F123" s="1434">
        <v>0</v>
      </c>
      <c r="G123" s="1434">
        <v>0</v>
      </c>
      <c r="H123" s="1434">
        <v>0</v>
      </c>
      <c r="I123" s="1434">
        <v>0</v>
      </c>
      <c r="J123" s="1434">
        <v>0</v>
      </c>
      <c r="K123" s="1434">
        <v>0</v>
      </c>
      <c r="L123" s="1434">
        <v>0</v>
      </c>
      <c r="M123" s="1434">
        <v>0</v>
      </c>
      <c r="N123" s="1434">
        <v>0</v>
      </c>
      <c r="O123" s="1434">
        <v>0</v>
      </c>
      <c r="P123" s="1434">
        <v>0</v>
      </c>
      <c r="Q123" s="1434">
        <v>0</v>
      </c>
      <c r="R123" s="1434">
        <v>0</v>
      </c>
      <c r="S123" s="1434">
        <v>7</v>
      </c>
      <c r="T123" s="1434">
        <v>5</v>
      </c>
      <c r="U123" s="1434">
        <v>5</v>
      </c>
      <c r="V123" s="1438">
        <v>0</v>
      </c>
    </row>
    <row r="124" spans="1:22" ht="15" x14ac:dyDescent="0.25">
      <c r="A124" s="19" t="s">
        <v>708</v>
      </c>
      <c r="B124" s="1291" t="s">
        <v>783</v>
      </c>
      <c r="C124" s="1291" t="s">
        <v>37</v>
      </c>
      <c r="D124" s="1434">
        <v>5</v>
      </c>
      <c r="E124" s="1434">
        <v>5</v>
      </c>
      <c r="F124" s="1434">
        <v>0</v>
      </c>
      <c r="G124" s="1434">
        <v>0</v>
      </c>
      <c r="H124" s="1434">
        <v>0</v>
      </c>
      <c r="I124" s="1434">
        <v>7</v>
      </c>
      <c r="J124" s="1434">
        <v>4</v>
      </c>
      <c r="K124" s="1434">
        <v>6</v>
      </c>
      <c r="L124" s="1434">
        <v>2</v>
      </c>
      <c r="M124" s="1434">
        <v>2</v>
      </c>
      <c r="N124" s="1434">
        <v>0</v>
      </c>
      <c r="O124" s="1434">
        <v>2</v>
      </c>
      <c r="P124" s="1434">
        <v>0</v>
      </c>
      <c r="Q124" s="1434">
        <v>0</v>
      </c>
      <c r="R124" s="1434">
        <v>2</v>
      </c>
      <c r="S124" s="1434">
        <v>7</v>
      </c>
      <c r="T124" s="1434">
        <v>1</v>
      </c>
      <c r="U124" s="1434">
        <v>0</v>
      </c>
      <c r="V124" s="1438">
        <v>0</v>
      </c>
    </row>
    <row r="125" spans="1:22" ht="15" x14ac:dyDescent="0.25">
      <c r="A125" s="19" t="s">
        <v>708</v>
      </c>
      <c r="B125" s="1291" t="s">
        <v>783</v>
      </c>
      <c r="C125" s="1291" t="s">
        <v>38</v>
      </c>
      <c r="D125" s="1434">
        <v>1</v>
      </c>
      <c r="E125" s="1434">
        <v>1</v>
      </c>
      <c r="F125" s="1434">
        <v>0</v>
      </c>
      <c r="G125" s="1434">
        <v>0</v>
      </c>
      <c r="H125" s="1434">
        <v>0</v>
      </c>
      <c r="I125" s="1434">
        <v>0</v>
      </c>
      <c r="J125" s="1434">
        <v>0</v>
      </c>
      <c r="K125" s="1434">
        <v>1</v>
      </c>
      <c r="L125" s="1434">
        <v>0</v>
      </c>
      <c r="M125" s="1434">
        <v>0</v>
      </c>
      <c r="N125" s="1434">
        <v>0</v>
      </c>
      <c r="O125" s="1434">
        <v>1</v>
      </c>
      <c r="P125" s="1434">
        <v>0</v>
      </c>
      <c r="Q125" s="1434">
        <v>0</v>
      </c>
      <c r="R125" s="1434">
        <v>2</v>
      </c>
      <c r="S125" s="1434">
        <v>1</v>
      </c>
      <c r="T125" s="1434">
        <v>0</v>
      </c>
      <c r="U125" s="1434">
        <v>1</v>
      </c>
      <c r="V125" s="1438">
        <v>0</v>
      </c>
    </row>
    <row r="126" spans="1:22" ht="15" x14ac:dyDescent="0.25">
      <c r="A126" s="19" t="s">
        <v>708</v>
      </c>
      <c r="B126" s="1291" t="s">
        <v>783</v>
      </c>
      <c r="C126" s="1291" t="s">
        <v>39</v>
      </c>
      <c r="D126" s="1434">
        <v>0</v>
      </c>
      <c r="E126" s="1434">
        <v>0</v>
      </c>
      <c r="F126" s="1434">
        <v>0</v>
      </c>
      <c r="G126" s="1434">
        <v>0</v>
      </c>
      <c r="H126" s="1434">
        <v>0</v>
      </c>
      <c r="I126" s="1434">
        <v>0</v>
      </c>
      <c r="J126" s="1434">
        <v>2</v>
      </c>
      <c r="K126" s="1434">
        <v>0</v>
      </c>
      <c r="L126" s="1434">
        <v>0</v>
      </c>
      <c r="M126" s="1434">
        <v>0</v>
      </c>
      <c r="N126" s="1434">
        <v>0</v>
      </c>
      <c r="O126" s="1434">
        <v>0</v>
      </c>
      <c r="P126" s="1434">
        <v>0</v>
      </c>
      <c r="Q126" s="1434">
        <v>0</v>
      </c>
      <c r="R126" s="1434">
        <v>1</v>
      </c>
      <c r="S126" s="1434">
        <v>3</v>
      </c>
      <c r="T126" s="1434">
        <v>0</v>
      </c>
      <c r="U126" s="1434">
        <v>0</v>
      </c>
      <c r="V126" s="1438">
        <v>0</v>
      </c>
    </row>
    <row r="127" spans="1:22" ht="15" x14ac:dyDescent="0.25">
      <c r="A127" s="19" t="s">
        <v>708</v>
      </c>
      <c r="B127" s="1291" t="s">
        <v>783</v>
      </c>
      <c r="C127" s="1291" t="s">
        <v>40</v>
      </c>
      <c r="D127" s="1434">
        <v>0</v>
      </c>
      <c r="E127" s="1434">
        <v>0</v>
      </c>
      <c r="F127" s="1434">
        <v>0</v>
      </c>
      <c r="G127" s="1434">
        <v>0</v>
      </c>
      <c r="H127" s="1434">
        <v>0</v>
      </c>
      <c r="I127" s="1434">
        <v>0</v>
      </c>
      <c r="J127" s="1434">
        <v>1</v>
      </c>
      <c r="K127" s="1434">
        <v>0</v>
      </c>
      <c r="L127" s="1434">
        <v>0</v>
      </c>
      <c r="M127" s="1434">
        <v>0</v>
      </c>
      <c r="N127" s="1434">
        <v>0</v>
      </c>
      <c r="O127" s="1434">
        <v>0</v>
      </c>
      <c r="P127" s="1434">
        <v>0</v>
      </c>
      <c r="Q127" s="1434">
        <v>0</v>
      </c>
      <c r="R127" s="1434">
        <v>0</v>
      </c>
      <c r="S127" s="1434">
        <v>0</v>
      </c>
      <c r="T127" s="1434">
        <v>0</v>
      </c>
      <c r="U127" s="1434">
        <v>0</v>
      </c>
      <c r="V127" s="1438">
        <v>0</v>
      </c>
    </row>
    <row r="128" spans="1:22" ht="15" x14ac:dyDescent="0.25">
      <c r="A128" s="19" t="s">
        <v>708</v>
      </c>
      <c r="B128" s="1291" t="s">
        <v>783</v>
      </c>
      <c r="C128" s="1291" t="s">
        <v>59</v>
      </c>
      <c r="D128" s="1434">
        <v>36</v>
      </c>
      <c r="E128" s="1434">
        <v>76</v>
      </c>
      <c r="F128" s="1434">
        <v>55</v>
      </c>
      <c r="G128" s="1434">
        <v>37</v>
      </c>
      <c r="H128" s="1434">
        <v>38</v>
      </c>
      <c r="I128" s="1434">
        <v>95</v>
      </c>
      <c r="J128" s="1434">
        <v>79</v>
      </c>
      <c r="K128" s="1434">
        <v>68</v>
      </c>
      <c r="L128" s="1434">
        <v>82</v>
      </c>
      <c r="M128" s="1434">
        <v>43</v>
      </c>
      <c r="N128" s="1434">
        <v>61</v>
      </c>
      <c r="O128" s="1434">
        <v>114</v>
      </c>
      <c r="P128" s="1434">
        <v>60</v>
      </c>
      <c r="Q128" s="1434">
        <v>0</v>
      </c>
      <c r="R128" s="1434">
        <v>56</v>
      </c>
      <c r="S128" s="1434">
        <v>46</v>
      </c>
      <c r="T128" s="1434">
        <v>42</v>
      </c>
      <c r="U128" s="1434">
        <v>39</v>
      </c>
      <c r="V128" s="1438">
        <v>10</v>
      </c>
    </row>
    <row r="129" spans="1:22" ht="15" x14ac:dyDescent="0.25">
      <c r="A129" s="19" t="s">
        <v>708</v>
      </c>
      <c r="B129" s="1291" t="s">
        <v>783</v>
      </c>
      <c r="C129" s="1291" t="s">
        <v>77</v>
      </c>
      <c r="D129" s="1434">
        <v>6</v>
      </c>
      <c r="E129" s="1434">
        <v>6</v>
      </c>
      <c r="F129" s="1434">
        <v>0</v>
      </c>
      <c r="G129" s="1434">
        <v>0</v>
      </c>
      <c r="H129" s="1434">
        <v>0</v>
      </c>
      <c r="I129" s="1434">
        <v>7</v>
      </c>
      <c r="J129" s="1434">
        <v>7</v>
      </c>
      <c r="K129" s="1434">
        <v>7</v>
      </c>
      <c r="L129" s="1434">
        <v>2</v>
      </c>
      <c r="M129" s="1434">
        <v>2</v>
      </c>
      <c r="N129" s="1434">
        <v>0</v>
      </c>
      <c r="O129" s="1434">
        <v>3</v>
      </c>
      <c r="P129" s="1434">
        <v>0</v>
      </c>
      <c r="Q129" s="1434">
        <v>0</v>
      </c>
      <c r="R129" s="1434">
        <v>5</v>
      </c>
      <c r="S129" s="1434">
        <v>18</v>
      </c>
      <c r="T129" s="1434">
        <v>6</v>
      </c>
      <c r="U129" s="1434">
        <v>6</v>
      </c>
      <c r="V129" s="1438">
        <v>0</v>
      </c>
    </row>
    <row r="130" spans="1:22" ht="15" x14ac:dyDescent="0.25">
      <c r="A130" s="19" t="s">
        <v>708</v>
      </c>
      <c r="B130" s="1291" t="s">
        <v>784</v>
      </c>
      <c r="C130" s="1291" t="s">
        <v>35</v>
      </c>
      <c r="D130" s="1434">
        <v>0</v>
      </c>
      <c r="E130" s="1434">
        <v>0</v>
      </c>
      <c r="F130" s="1434">
        <v>0</v>
      </c>
      <c r="G130" s="1434">
        <v>0</v>
      </c>
      <c r="H130" s="1434">
        <v>0</v>
      </c>
      <c r="I130" s="1434">
        <v>0</v>
      </c>
      <c r="J130" s="1434">
        <v>8</v>
      </c>
      <c r="K130" s="1434">
        <v>13</v>
      </c>
      <c r="L130" s="1434">
        <v>25</v>
      </c>
      <c r="M130" s="1434">
        <v>8</v>
      </c>
      <c r="N130" s="1434">
        <v>48</v>
      </c>
      <c r="O130" s="1434">
        <v>22</v>
      </c>
      <c r="P130" s="1434">
        <v>12</v>
      </c>
      <c r="Q130" s="1434">
        <v>14</v>
      </c>
      <c r="R130" s="1434">
        <v>9</v>
      </c>
      <c r="S130" s="1434">
        <v>7</v>
      </c>
      <c r="T130" s="1434">
        <v>6</v>
      </c>
      <c r="U130" s="1434">
        <v>11</v>
      </c>
      <c r="V130" s="1438">
        <v>16</v>
      </c>
    </row>
    <row r="131" spans="1:22" ht="15" x14ac:dyDescent="0.25">
      <c r="A131" s="19" t="s">
        <v>708</v>
      </c>
      <c r="B131" s="1291" t="s">
        <v>784</v>
      </c>
      <c r="C131" s="1291" t="s">
        <v>37</v>
      </c>
      <c r="D131" s="1434">
        <v>0</v>
      </c>
      <c r="E131" s="1434">
        <v>0</v>
      </c>
      <c r="F131" s="1434">
        <v>0</v>
      </c>
      <c r="G131" s="1434">
        <v>0</v>
      </c>
      <c r="H131" s="1434">
        <v>0</v>
      </c>
      <c r="I131" s="1434">
        <v>0</v>
      </c>
      <c r="J131" s="1434">
        <v>0</v>
      </c>
      <c r="K131" s="1434">
        <v>4</v>
      </c>
      <c r="L131" s="1434">
        <v>3</v>
      </c>
      <c r="M131" s="1434">
        <v>0</v>
      </c>
      <c r="N131" s="1434">
        <v>9</v>
      </c>
      <c r="O131" s="1434">
        <v>1</v>
      </c>
      <c r="P131" s="1434">
        <v>0</v>
      </c>
      <c r="Q131" s="1434">
        <v>0</v>
      </c>
      <c r="R131" s="1434">
        <v>0</v>
      </c>
      <c r="S131" s="1434">
        <v>1</v>
      </c>
      <c r="T131" s="1434">
        <v>0</v>
      </c>
      <c r="U131" s="1434">
        <v>2</v>
      </c>
      <c r="V131" s="1438">
        <v>1</v>
      </c>
    </row>
    <row r="132" spans="1:22" ht="15" x14ac:dyDescent="0.25">
      <c r="A132" s="19" t="s">
        <v>708</v>
      </c>
      <c r="B132" s="1291" t="s">
        <v>784</v>
      </c>
      <c r="C132" s="1291" t="s">
        <v>38</v>
      </c>
      <c r="D132" s="1434">
        <v>0</v>
      </c>
      <c r="E132" s="1434">
        <v>0</v>
      </c>
      <c r="F132" s="1434">
        <v>0</v>
      </c>
      <c r="G132" s="1434">
        <v>0</v>
      </c>
      <c r="H132" s="1434">
        <v>0</v>
      </c>
      <c r="I132" s="1434">
        <v>0</v>
      </c>
      <c r="J132" s="1434">
        <v>0</v>
      </c>
      <c r="K132" s="1434">
        <v>1</v>
      </c>
      <c r="L132" s="1434">
        <v>1</v>
      </c>
      <c r="M132" s="1434">
        <v>0</v>
      </c>
      <c r="N132" s="1434">
        <v>0</v>
      </c>
      <c r="O132" s="1434">
        <v>0</v>
      </c>
      <c r="P132" s="1434">
        <v>0</v>
      </c>
      <c r="Q132" s="1434">
        <v>0</v>
      </c>
      <c r="R132" s="1434">
        <v>0</v>
      </c>
      <c r="S132" s="1434">
        <v>0</v>
      </c>
      <c r="T132" s="1434">
        <v>0</v>
      </c>
      <c r="U132" s="1434">
        <v>0</v>
      </c>
      <c r="V132" s="1438">
        <v>0</v>
      </c>
    </row>
    <row r="133" spans="1:22" ht="15" x14ac:dyDescent="0.25">
      <c r="A133" s="19" t="s">
        <v>708</v>
      </c>
      <c r="B133" s="1291" t="s">
        <v>784</v>
      </c>
      <c r="C133" s="1291" t="s">
        <v>39</v>
      </c>
      <c r="D133" s="1434">
        <v>0</v>
      </c>
      <c r="E133" s="1434">
        <v>0</v>
      </c>
      <c r="F133" s="1434">
        <v>0</v>
      </c>
      <c r="G133" s="1434">
        <v>0</v>
      </c>
      <c r="H133" s="1434">
        <v>0</v>
      </c>
      <c r="I133" s="1434">
        <v>0</v>
      </c>
      <c r="J133" s="1434">
        <v>0</v>
      </c>
      <c r="K133" s="1434">
        <v>3</v>
      </c>
      <c r="L133" s="1434">
        <v>0</v>
      </c>
      <c r="M133" s="1434">
        <v>0</v>
      </c>
      <c r="N133" s="1434">
        <v>1</v>
      </c>
      <c r="O133" s="1434">
        <v>0</v>
      </c>
      <c r="P133" s="1434">
        <v>0</v>
      </c>
      <c r="Q133" s="1434">
        <v>1</v>
      </c>
      <c r="R133" s="1434">
        <v>0</v>
      </c>
      <c r="S133" s="1434">
        <v>0</v>
      </c>
      <c r="T133" s="1434">
        <v>0</v>
      </c>
      <c r="U133" s="1434">
        <v>2</v>
      </c>
      <c r="V133" s="1438">
        <v>0</v>
      </c>
    </row>
    <row r="134" spans="1:22" ht="15" x14ac:dyDescent="0.25">
      <c r="A134" s="19" t="s">
        <v>708</v>
      </c>
      <c r="B134" s="1291" t="s">
        <v>784</v>
      </c>
      <c r="C134" s="1291" t="s">
        <v>40</v>
      </c>
      <c r="D134" s="1434">
        <v>0</v>
      </c>
      <c r="E134" s="1434">
        <v>0</v>
      </c>
      <c r="F134" s="1434">
        <v>0</v>
      </c>
      <c r="G134" s="1434">
        <v>0</v>
      </c>
      <c r="H134" s="1434">
        <v>0</v>
      </c>
      <c r="I134" s="1434">
        <v>0</v>
      </c>
      <c r="J134" s="1434">
        <v>0</v>
      </c>
      <c r="K134" s="1434">
        <v>1</v>
      </c>
      <c r="L134" s="1434">
        <v>0</v>
      </c>
      <c r="M134" s="1434">
        <v>0</v>
      </c>
      <c r="N134" s="1434">
        <v>0</v>
      </c>
      <c r="O134" s="1434">
        <v>0</v>
      </c>
      <c r="P134" s="1434">
        <v>0</v>
      </c>
      <c r="Q134" s="1434">
        <v>0</v>
      </c>
      <c r="R134" s="1434">
        <v>1</v>
      </c>
      <c r="S134" s="1434">
        <v>0</v>
      </c>
      <c r="T134" s="1434">
        <v>0</v>
      </c>
      <c r="U134" s="1434">
        <v>0</v>
      </c>
      <c r="V134" s="1438">
        <v>0</v>
      </c>
    </row>
    <row r="135" spans="1:22" ht="15" x14ac:dyDescent="0.25">
      <c r="A135" s="19" t="s">
        <v>708</v>
      </c>
      <c r="B135" s="1291" t="s">
        <v>784</v>
      </c>
      <c r="C135" s="1291" t="s">
        <v>59</v>
      </c>
      <c r="D135" s="1434">
        <v>0</v>
      </c>
      <c r="E135" s="1434">
        <v>0</v>
      </c>
      <c r="F135" s="1434">
        <v>0</v>
      </c>
      <c r="G135" s="1434">
        <v>0</v>
      </c>
      <c r="H135" s="1434">
        <v>0</v>
      </c>
      <c r="I135" s="1434">
        <v>0</v>
      </c>
      <c r="J135" s="1434">
        <v>8</v>
      </c>
      <c r="K135" s="1434">
        <v>22</v>
      </c>
      <c r="L135" s="1434">
        <v>29</v>
      </c>
      <c r="M135" s="1434">
        <v>8</v>
      </c>
      <c r="N135" s="1434">
        <v>58</v>
      </c>
      <c r="O135" s="1434">
        <v>23</v>
      </c>
      <c r="P135" s="1434">
        <v>12</v>
      </c>
      <c r="Q135" s="1434">
        <v>15</v>
      </c>
      <c r="R135" s="1434">
        <v>10</v>
      </c>
      <c r="S135" s="1434">
        <v>8</v>
      </c>
      <c r="T135" s="1434">
        <v>6</v>
      </c>
      <c r="U135" s="1434">
        <v>15</v>
      </c>
      <c r="V135" s="1438">
        <v>17</v>
      </c>
    </row>
    <row r="136" spans="1:22" ht="15" x14ac:dyDescent="0.25">
      <c r="A136" s="19" t="s">
        <v>708</v>
      </c>
      <c r="B136" s="1291" t="s">
        <v>784</v>
      </c>
      <c r="C136" s="1291" t="s">
        <v>77</v>
      </c>
      <c r="D136" s="1434">
        <v>0</v>
      </c>
      <c r="E136" s="1434">
        <v>0</v>
      </c>
      <c r="F136" s="1434">
        <v>0</v>
      </c>
      <c r="G136" s="1434">
        <v>0</v>
      </c>
      <c r="H136" s="1434">
        <v>0</v>
      </c>
      <c r="I136" s="1434">
        <v>0</v>
      </c>
      <c r="J136" s="1434">
        <v>0</v>
      </c>
      <c r="K136" s="1434">
        <v>9</v>
      </c>
      <c r="L136" s="1434">
        <v>4</v>
      </c>
      <c r="M136" s="1434">
        <v>0</v>
      </c>
      <c r="N136" s="1434">
        <v>10</v>
      </c>
      <c r="O136" s="1434">
        <v>1</v>
      </c>
      <c r="P136" s="1434">
        <v>0</v>
      </c>
      <c r="Q136" s="1434">
        <v>1</v>
      </c>
      <c r="R136" s="1434">
        <v>1</v>
      </c>
      <c r="S136" s="1434">
        <v>1</v>
      </c>
      <c r="T136" s="1434">
        <v>0</v>
      </c>
      <c r="U136" s="1434">
        <v>4</v>
      </c>
      <c r="V136" s="1438">
        <v>1</v>
      </c>
    </row>
    <row r="137" spans="1:22" ht="15" x14ac:dyDescent="0.25">
      <c r="A137" s="19" t="s">
        <v>708</v>
      </c>
      <c r="B137" s="1291" t="s">
        <v>785</v>
      </c>
      <c r="C137" s="1291" t="s">
        <v>35</v>
      </c>
      <c r="D137" s="1434">
        <v>0</v>
      </c>
      <c r="E137" s="1434">
        <v>0</v>
      </c>
      <c r="F137" s="1434">
        <v>0</v>
      </c>
      <c r="G137" s="1434">
        <v>0</v>
      </c>
      <c r="H137" s="1434">
        <v>0</v>
      </c>
      <c r="I137" s="1434">
        <v>0</v>
      </c>
      <c r="J137" s="1434">
        <v>0</v>
      </c>
      <c r="K137" s="1434">
        <v>0</v>
      </c>
      <c r="L137" s="1434">
        <v>0</v>
      </c>
      <c r="M137" s="1434">
        <v>0</v>
      </c>
      <c r="N137" s="1434">
        <v>0</v>
      </c>
      <c r="O137" s="1434">
        <v>0</v>
      </c>
      <c r="P137" s="1434">
        <v>0</v>
      </c>
      <c r="Q137" s="1434">
        <v>0</v>
      </c>
      <c r="R137" s="1434">
        <v>0</v>
      </c>
      <c r="S137" s="1434">
        <v>0</v>
      </c>
      <c r="T137" s="1434">
        <v>0</v>
      </c>
      <c r="U137" s="1434">
        <v>0</v>
      </c>
      <c r="V137" s="1438">
        <v>9</v>
      </c>
    </row>
    <row r="138" spans="1:22" ht="15" x14ac:dyDescent="0.25">
      <c r="A138" s="19" t="s">
        <v>708</v>
      </c>
      <c r="B138" s="1291" t="s">
        <v>785</v>
      </c>
      <c r="C138" s="1291" t="s">
        <v>37</v>
      </c>
      <c r="D138" s="1434">
        <v>0</v>
      </c>
      <c r="E138" s="1434">
        <v>0</v>
      </c>
      <c r="F138" s="1434">
        <v>0</v>
      </c>
      <c r="G138" s="1434">
        <v>0</v>
      </c>
      <c r="H138" s="1434">
        <v>0</v>
      </c>
      <c r="I138" s="1434">
        <v>0</v>
      </c>
      <c r="J138" s="1434">
        <v>0</v>
      </c>
      <c r="K138" s="1434">
        <v>0</v>
      </c>
      <c r="L138" s="1434">
        <v>0</v>
      </c>
      <c r="M138" s="1434">
        <v>0</v>
      </c>
      <c r="N138" s="1434">
        <v>0</v>
      </c>
      <c r="O138" s="1434">
        <v>0</v>
      </c>
      <c r="P138" s="1434">
        <v>0</v>
      </c>
      <c r="Q138" s="1434">
        <v>0</v>
      </c>
      <c r="R138" s="1434">
        <v>0</v>
      </c>
      <c r="S138" s="1434">
        <v>0</v>
      </c>
      <c r="T138" s="1434">
        <v>0</v>
      </c>
      <c r="U138" s="1434">
        <v>0</v>
      </c>
      <c r="V138" s="1438">
        <v>5</v>
      </c>
    </row>
    <row r="139" spans="1:22" ht="15" x14ac:dyDescent="0.25">
      <c r="A139" s="19" t="s">
        <v>708</v>
      </c>
      <c r="B139" s="1291" t="s">
        <v>785</v>
      </c>
      <c r="C139" s="1291" t="s">
        <v>59</v>
      </c>
      <c r="D139" s="1434">
        <v>0</v>
      </c>
      <c r="E139" s="1434">
        <v>0</v>
      </c>
      <c r="F139" s="1434">
        <v>0</v>
      </c>
      <c r="G139" s="1434">
        <v>0</v>
      </c>
      <c r="H139" s="1434">
        <v>0</v>
      </c>
      <c r="I139" s="1434">
        <v>0</v>
      </c>
      <c r="J139" s="1434">
        <v>0</v>
      </c>
      <c r="K139" s="1434">
        <v>0</v>
      </c>
      <c r="L139" s="1434">
        <v>0</v>
      </c>
      <c r="M139" s="1434">
        <v>0</v>
      </c>
      <c r="N139" s="1434">
        <v>0</v>
      </c>
      <c r="O139" s="1434">
        <v>0</v>
      </c>
      <c r="P139" s="1434">
        <v>0</v>
      </c>
      <c r="Q139" s="1434">
        <v>0</v>
      </c>
      <c r="R139" s="1434">
        <v>0</v>
      </c>
      <c r="S139" s="1434">
        <v>0</v>
      </c>
      <c r="T139" s="1434">
        <v>0</v>
      </c>
      <c r="U139" s="1434">
        <v>0</v>
      </c>
      <c r="V139" s="1438">
        <v>14</v>
      </c>
    </row>
    <row r="140" spans="1:22" ht="15" x14ac:dyDescent="0.25">
      <c r="A140" s="19" t="s">
        <v>708</v>
      </c>
      <c r="B140" s="1291" t="s">
        <v>785</v>
      </c>
      <c r="C140" s="1291" t="s">
        <v>77</v>
      </c>
      <c r="D140" s="1434">
        <v>0</v>
      </c>
      <c r="E140" s="1434">
        <v>0</v>
      </c>
      <c r="F140" s="1434">
        <v>0</v>
      </c>
      <c r="G140" s="1434">
        <v>0</v>
      </c>
      <c r="H140" s="1434">
        <v>0</v>
      </c>
      <c r="I140" s="1434">
        <v>0</v>
      </c>
      <c r="J140" s="1434">
        <v>0</v>
      </c>
      <c r="K140" s="1434">
        <v>0</v>
      </c>
      <c r="L140" s="1434">
        <v>0</v>
      </c>
      <c r="M140" s="1434">
        <v>0</v>
      </c>
      <c r="N140" s="1434">
        <v>0</v>
      </c>
      <c r="O140" s="1434">
        <v>0</v>
      </c>
      <c r="P140" s="1434">
        <v>0</v>
      </c>
      <c r="Q140" s="1434">
        <v>0</v>
      </c>
      <c r="R140" s="1434">
        <v>0</v>
      </c>
      <c r="S140" s="1434">
        <v>0</v>
      </c>
      <c r="T140" s="1434">
        <v>0</v>
      </c>
      <c r="U140" s="1434">
        <v>0</v>
      </c>
      <c r="V140" s="1438">
        <v>5</v>
      </c>
    </row>
    <row r="141" spans="1:22" ht="15" x14ac:dyDescent="0.25">
      <c r="A141" s="19" t="s">
        <v>708</v>
      </c>
      <c r="B141" s="1291" t="s">
        <v>786</v>
      </c>
      <c r="C141" s="1291" t="s">
        <v>35</v>
      </c>
      <c r="D141" s="1434">
        <v>0</v>
      </c>
      <c r="E141" s="1434">
        <v>0</v>
      </c>
      <c r="F141" s="1434">
        <v>0</v>
      </c>
      <c r="G141" s="1434">
        <v>36</v>
      </c>
      <c r="H141" s="1434">
        <v>31</v>
      </c>
      <c r="I141" s="1434">
        <v>75</v>
      </c>
      <c r="J141" s="1434">
        <v>30</v>
      </c>
      <c r="K141" s="1434">
        <v>40</v>
      </c>
      <c r="L141" s="1434">
        <v>59</v>
      </c>
      <c r="M141" s="1434">
        <v>20</v>
      </c>
      <c r="N141" s="1434">
        <v>71</v>
      </c>
      <c r="O141" s="1434">
        <v>119</v>
      </c>
      <c r="P141" s="1434">
        <v>30</v>
      </c>
      <c r="Q141" s="1434">
        <v>15</v>
      </c>
      <c r="R141" s="1434">
        <v>56</v>
      </c>
      <c r="S141" s="1434">
        <v>18</v>
      </c>
      <c r="T141" s="1434">
        <v>32</v>
      </c>
      <c r="U141" s="1434">
        <v>42</v>
      </c>
      <c r="V141" s="1438">
        <v>35</v>
      </c>
    </row>
    <row r="142" spans="1:22" ht="15" x14ac:dyDescent="0.25">
      <c r="A142" s="19" t="s">
        <v>708</v>
      </c>
      <c r="B142" s="1291" t="s">
        <v>786</v>
      </c>
      <c r="C142" s="1291" t="s">
        <v>36</v>
      </c>
      <c r="D142" s="1434">
        <v>0</v>
      </c>
      <c r="E142" s="1434">
        <v>0</v>
      </c>
      <c r="F142" s="1434">
        <v>0</v>
      </c>
      <c r="G142" s="1434">
        <v>0</v>
      </c>
      <c r="H142" s="1434">
        <v>0</v>
      </c>
      <c r="I142" s="1434">
        <v>0</v>
      </c>
      <c r="J142" s="1434">
        <v>0</v>
      </c>
      <c r="K142" s="1434">
        <v>0</v>
      </c>
      <c r="L142" s="1434">
        <v>0</v>
      </c>
      <c r="M142" s="1434">
        <v>0</v>
      </c>
      <c r="N142" s="1434">
        <v>0</v>
      </c>
      <c r="O142" s="1434">
        <v>0</v>
      </c>
      <c r="P142" s="1434">
        <v>0</v>
      </c>
      <c r="Q142" s="1434">
        <v>0</v>
      </c>
      <c r="R142" s="1434">
        <v>0</v>
      </c>
      <c r="S142" s="1434">
        <v>0</v>
      </c>
      <c r="T142" s="1434">
        <v>1</v>
      </c>
      <c r="U142" s="1434">
        <v>2</v>
      </c>
      <c r="V142" s="1438">
        <v>3</v>
      </c>
    </row>
    <row r="143" spans="1:22" ht="15" x14ac:dyDescent="0.25">
      <c r="A143" s="19" t="s">
        <v>708</v>
      </c>
      <c r="B143" s="1291" t="s">
        <v>786</v>
      </c>
      <c r="C143" s="1291" t="s">
        <v>37</v>
      </c>
      <c r="D143" s="1434">
        <v>0</v>
      </c>
      <c r="E143" s="1434">
        <v>0</v>
      </c>
      <c r="F143" s="1434">
        <v>0</v>
      </c>
      <c r="G143" s="1434">
        <v>2</v>
      </c>
      <c r="H143" s="1434">
        <v>0</v>
      </c>
      <c r="I143" s="1434">
        <v>3</v>
      </c>
      <c r="J143" s="1434">
        <v>1</v>
      </c>
      <c r="K143" s="1434">
        <v>2</v>
      </c>
      <c r="L143" s="1434">
        <v>0</v>
      </c>
      <c r="M143" s="1434">
        <v>0</v>
      </c>
      <c r="N143" s="1434">
        <v>3</v>
      </c>
      <c r="O143" s="1434">
        <v>1</v>
      </c>
      <c r="P143" s="1434">
        <v>3</v>
      </c>
      <c r="Q143" s="1434">
        <v>3</v>
      </c>
      <c r="R143" s="1434">
        <v>1</v>
      </c>
      <c r="S143" s="1434">
        <v>1</v>
      </c>
      <c r="T143" s="1434">
        <v>0</v>
      </c>
      <c r="U143" s="1434">
        <v>1</v>
      </c>
      <c r="V143" s="1438">
        <v>0</v>
      </c>
    </row>
    <row r="144" spans="1:22" ht="15" x14ac:dyDescent="0.25">
      <c r="A144" s="19" t="s">
        <v>708</v>
      </c>
      <c r="B144" s="1291" t="s">
        <v>786</v>
      </c>
      <c r="C144" s="1291" t="s">
        <v>38</v>
      </c>
      <c r="D144" s="1434">
        <v>0</v>
      </c>
      <c r="E144" s="1434">
        <v>0</v>
      </c>
      <c r="F144" s="1434">
        <v>0</v>
      </c>
      <c r="G144" s="1434">
        <v>0</v>
      </c>
      <c r="H144" s="1434">
        <v>0</v>
      </c>
      <c r="I144" s="1434">
        <v>0</v>
      </c>
      <c r="J144" s="1434">
        <v>0</v>
      </c>
      <c r="K144" s="1434">
        <v>0</v>
      </c>
      <c r="L144" s="1434">
        <v>0</v>
      </c>
      <c r="M144" s="1434">
        <v>0</v>
      </c>
      <c r="N144" s="1434">
        <v>2</v>
      </c>
      <c r="O144" s="1434">
        <v>1</v>
      </c>
      <c r="P144" s="1434">
        <v>2</v>
      </c>
      <c r="Q144" s="1434">
        <v>0</v>
      </c>
      <c r="R144" s="1434">
        <v>0</v>
      </c>
      <c r="S144" s="1434">
        <v>0</v>
      </c>
      <c r="T144" s="1434">
        <v>1</v>
      </c>
      <c r="U144" s="1434">
        <v>0</v>
      </c>
      <c r="V144" s="1438">
        <v>0</v>
      </c>
    </row>
    <row r="145" spans="1:22" ht="15" x14ac:dyDescent="0.25">
      <c r="A145" s="19" t="s">
        <v>708</v>
      </c>
      <c r="B145" s="1291" t="s">
        <v>786</v>
      </c>
      <c r="C145" s="1291" t="s">
        <v>39</v>
      </c>
      <c r="D145" s="1434">
        <v>0</v>
      </c>
      <c r="E145" s="1434">
        <v>0</v>
      </c>
      <c r="F145" s="1434">
        <v>0</v>
      </c>
      <c r="G145" s="1434">
        <v>0</v>
      </c>
      <c r="H145" s="1434">
        <v>0</v>
      </c>
      <c r="I145" s="1434">
        <v>0</v>
      </c>
      <c r="J145" s="1434">
        <v>0</v>
      </c>
      <c r="K145" s="1434">
        <v>0</v>
      </c>
      <c r="L145" s="1434">
        <v>0</v>
      </c>
      <c r="M145" s="1434">
        <v>0</v>
      </c>
      <c r="N145" s="1434">
        <v>1</v>
      </c>
      <c r="O145" s="1434">
        <v>1</v>
      </c>
      <c r="P145" s="1434">
        <v>1</v>
      </c>
      <c r="Q145" s="1434">
        <v>0</v>
      </c>
      <c r="R145" s="1434">
        <v>0</v>
      </c>
      <c r="S145" s="1434">
        <v>0</v>
      </c>
      <c r="T145" s="1434">
        <v>1</v>
      </c>
      <c r="U145" s="1434">
        <v>0</v>
      </c>
      <c r="V145" s="1438">
        <v>0</v>
      </c>
    </row>
    <row r="146" spans="1:22" ht="15" x14ac:dyDescent="0.25">
      <c r="A146" s="19" t="s">
        <v>708</v>
      </c>
      <c r="B146" s="1291" t="s">
        <v>786</v>
      </c>
      <c r="C146" s="1291" t="s">
        <v>59</v>
      </c>
      <c r="D146" s="1434">
        <v>0</v>
      </c>
      <c r="E146" s="1434">
        <v>0</v>
      </c>
      <c r="F146" s="1434">
        <v>0</v>
      </c>
      <c r="G146" s="1434">
        <v>38</v>
      </c>
      <c r="H146" s="1434">
        <v>31</v>
      </c>
      <c r="I146" s="1434">
        <v>78</v>
      </c>
      <c r="J146" s="1434">
        <v>31</v>
      </c>
      <c r="K146" s="1434">
        <v>42</v>
      </c>
      <c r="L146" s="1434">
        <v>59</v>
      </c>
      <c r="M146" s="1434">
        <v>20</v>
      </c>
      <c r="N146" s="1434">
        <v>77</v>
      </c>
      <c r="O146" s="1434">
        <v>122</v>
      </c>
      <c r="P146" s="1434">
        <v>36</v>
      </c>
      <c r="Q146" s="1434">
        <v>18</v>
      </c>
      <c r="R146" s="1434">
        <v>57</v>
      </c>
      <c r="S146" s="1434">
        <v>19</v>
      </c>
      <c r="T146" s="1434">
        <v>35</v>
      </c>
      <c r="U146" s="1434">
        <v>45</v>
      </c>
      <c r="V146" s="1438">
        <v>38</v>
      </c>
    </row>
    <row r="147" spans="1:22" ht="15" x14ac:dyDescent="0.25">
      <c r="A147" s="19" t="s">
        <v>708</v>
      </c>
      <c r="B147" s="1291" t="s">
        <v>786</v>
      </c>
      <c r="C147" s="1291" t="s">
        <v>77</v>
      </c>
      <c r="D147" s="1434">
        <v>0</v>
      </c>
      <c r="E147" s="1434">
        <v>0</v>
      </c>
      <c r="F147" s="1434">
        <v>0</v>
      </c>
      <c r="G147" s="1434">
        <v>2</v>
      </c>
      <c r="H147" s="1434">
        <v>0</v>
      </c>
      <c r="I147" s="1434">
        <v>3</v>
      </c>
      <c r="J147" s="1434">
        <v>1</v>
      </c>
      <c r="K147" s="1434">
        <v>2</v>
      </c>
      <c r="L147" s="1434">
        <v>0</v>
      </c>
      <c r="M147" s="1434">
        <v>0</v>
      </c>
      <c r="N147" s="1434">
        <v>6</v>
      </c>
      <c r="O147" s="1434">
        <v>3</v>
      </c>
      <c r="P147" s="1434">
        <v>6</v>
      </c>
      <c r="Q147" s="1434">
        <v>3</v>
      </c>
      <c r="R147" s="1434">
        <v>1</v>
      </c>
      <c r="S147" s="1434">
        <v>1</v>
      </c>
      <c r="T147" s="1434">
        <v>3</v>
      </c>
      <c r="U147" s="1434">
        <v>3</v>
      </c>
      <c r="V147" s="1438">
        <v>3</v>
      </c>
    </row>
    <row r="148" spans="1:22" ht="15" x14ac:dyDescent="0.25">
      <c r="A148" s="19" t="s">
        <v>708</v>
      </c>
      <c r="B148" s="1291" t="s">
        <v>787</v>
      </c>
      <c r="C148" s="1291" t="s">
        <v>35</v>
      </c>
      <c r="D148" s="1434">
        <v>15</v>
      </c>
      <c r="E148" s="1434">
        <v>24</v>
      </c>
      <c r="F148" s="1434">
        <v>31</v>
      </c>
      <c r="G148" s="1434">
        <v>13</v>
      </c>
      <c r="H148" s="1434">
        <v>30</v>
      </c>
      <c r="I148" s="1434">
        <v>38</v>
      </c>
      <c r="J148" s="1434">
        <v>16</v>
      </c>
      <c r="K148" s="1434">
        <v>14</v>
      </c>
      <c r="L148" s="1434">
        <v>20</v>
      </c>
      <c r="M148" s="1434">
        <v>8</v>
      </c>
      <c r="N148" s="1434">
        <v>15</v>
      </c>
      <c r="O148" s="1434">
        <v>22</v>
      </c>
      <c r="P148" s="1434">
        <v>5</v>
      </c>
      <c r="Q148" s="1434">
        <v>0</v>
      </c>
      <c r="R148" s="1434">
        <v>26</v>
      </c>
      <c r="S148" s="1434">
        <v>14</v>
      </c>
      <c r="T148" s="1434">
        <v>0</v>
      </c>
      <c r="U148" s="1434">
        <v>8</v>
      </c>
      <c r="V148" s="1438">
        <v>0</v>
      </c>
    </row>
    <row r="149" spans="1:22" ht="15" x14ac:dyDescent="0.25">
      <c r="A149" s="19" t="s">
        <v>708</v>
      </c>
      <c r="B149" s="1291" t="s">
        <v>787</v>
      </c>
      <c r="C149" s="1291" t="s">
        <v>37</v>
      </c>
      <c r="D149" s="1434">
        <v>3</v>
      </c>
      <c r="E149" s="1434">
        <v>0</v>
      </c>
      <c r="F149" s="1434">
        <v>0</v>
      </c>
      <c r="G149" s="1434">
        <v>0</v>
      </c>
      <c r="H149" s="1434">
        <v>1</v>
      </c>
      <c r="I149" s="1434">
        <v>1</v>
      </c>
      <c r="J149" s="1434">
        <v>0</v>
      </c>
      <c r="K149" s="1434">
        <v>0</v>
      </c>
      <c r="L149" s="1434">
        <v>0</v>
      </c>
      <c r="M149" s="1434">
        <v>0</v>
      </c>
      <c r="N149" s="1434">
        <v>0</v>
      </c>
      <c r="O149" s="1434">
        <v>0</v>
      </c>
      <c r="P149" s="1434">
        <v>0</v>
      </c>
      <c r="Q149" s="1434">
        <v>0</v>
      </c>
      <c r="R149" s="1434">
        <v>0</v>
      </c>
      <c r="S149" s="1434">
        <v>0</v>
      </c>
      <c r="T149" s="1434">
        <v>0</v>
      </c>
      <c r="U149" s="1434">
        <v>0</v>
      </c>
      <c r="V149" s="1438">
        <v>0</v>
      </c>
    </row>
    <row r="150" spans="1:22" ht="15" x14ac:dyDescent="0.25">
      <c r="A150" s="19" t="s">
        <v>708</v>
      </c>
      <c r="B150" s="1291" t="s">
        <v>787</v>
      </c>
      <c r="C150" s="1291" t="s">
        <v>38</v>
      </c>
      <c r="D150" s="1434">
        <v>1</v>
      </c>
      <c r="E150" s="1434">
        <v>0</v>
      </c>
      <c r="F150" s="1434">
        <v>1</v>
      </c>
      <c r="G150" s="1434">
        <v>0</v>
      </c>
      <c r="H150" s="1434">
        <v>0</v>
      </c>
      <c r="I150" s="1434">
        <v>0</v>
      </c>
      <c r="J150" s="1434">
        <v>0</v>
      </c>
      <c r="K150" s="1434">
        <v>0</v>
      </c>
      <c r="L150" s="1434">
        <v>0</v>
      </c>
      <c r="M150" s="1434">
        <v>0</v>
      </c>
      <c r="N150" s="1434">
        <v>0</v>
      </c>
      <c r="O150" s="1434">
        <v>0</v>
      </c>
      <c r="P150" s="1434">
        <v>0</v>
      </c>
      <c r="Q150" s="1434">
        <v>0</v>
      </c>
      <c r="R150" s="1434">
        <v>0</v>
      </c>
      <c r="S150" s="1434">
        <v>0</v>
      </c>
      <c r="T150" s="1434">
        <v>0</v>
      </c>
      <c r="U150" s="1434">
        <v>0</v>
      </c>
      <c r="V150" s="1438">
        <v>0</v>
      </c>
    </row>
    <row r="151" spans="1:22" ht="15" x14ac:dyDescent="0.25">
      <c r="A151" s="19" t="s">
        <v>708</v>
      </c>
      <c r="B151" s="1291" t="s">
        <v>787</v>
      </c>
      <c r="C151" s="1291" t="s">
        <v>39</v>
      </c>
      <c r="D151" s="1434">
        <v>0</v>
      </c>
      <c r="E151" s="1434">
        <v>0</v>
      </c>
      <c r="F151" s="1434">
        <v>0</v>
      </c>
      <c r="G151" s="1434">
        <v>0</v>
      </c>
      <c r="H151" s="1434">
        <v>1</v>
      </c>
      <c r="I151" s="1434">
        <v>0</v>
      </c>
      <c r="J151" s="1434">
        <v>0</v>
      </c>
      <c r="K151" s="1434">
        <v>0</v>
      </c>
      <c r="L151" s="1434">
        <v>0</v>
      </c>
      <c r="M151" s="1434">
        <v>0</v>
      </c>
      <c r="N151" s="1434">
        <v>0</v>
      </c>
      <c r="O151" s="1434">
        <v>0</v>
      </c>
      <c r="P151" s="1434">
        <v>0</v>
      </c>
      <c r="Q151" s="1434">
        <v>0</v>
      </c>
      <c r="R151" s="1434">
        <v>0</v>
      </c>
      <c r="S151" s="1434">
        <v>0</v>
      </c>
      <c r="T151" s="1434">
        <v>0</v>
      </c>
      <c r="U151" s="1434">
        <v>0</v>
      </c>
      <c r="V151" s="1438">
        <v>0</v>
      </c>
    </row>
    <row r="152" spans="1:22" ht="15" x14ac:dyDescent="0.25">
      <c r="A152" s="19" t="s">
        <v>708</v>
      </c>
      <c r="B152" s="1291" t="s">
        <v>787</v>
      </c>
      <c r="C152" s="1291" t="s">
        <v>59</v>
      </c>
      <c r="D152" s="1434">
        <v>19</v>
      </c>
      <c r="E152" s="1434">
        <v>24</v>
      </c>
      <c r="F152" s="1434">
        <v>32</v>
      </c>
      <c r="G152" s="1434">
        <v>13</v>
      </c>
      <c r="H152" s="1434">
        <v>32</v>
      </c>
      <c r="I152" s="1434">
        <v>39</v>
      </c>
      <c r="J152" s="1434">
        <v>16</v>
      </c>
      <c r="K152" s="1434">
        <v>14</v>
      </c>
      <c r="L152" s="1434">
        <v>20</v>
      </c>
      <c r="M152" s="1434">
        <v>8</v>
      </c>
      <c r="N152" s="1434">
        <v>15</v>
      </c>
      <c r="O152" s="1434">
        <v>22</v>
      </c>
      <c r="P152" s="1434">
        <v>5</v>
      </c>
      <c r="Q152" s="1434">
        <v>0</v>
      </c>
      <c r="R152" s="1434">
        <v>26</v>
      </c>
      <c r="S152" s="1434">
        <v>14</v>
      </c>
      <c r="T152" s="1434">
        <v>0</v>
      </c>
      <c r="U152" s="1434">
        <v>8</v>
      </c>
      <c r="V152" s="1438">
        <v>0</v>
      </c>
    </row>
    <row r="153" spans="1:22" ht="15" x14ac:dyDescent="0.25">
      <c r="A153" s="19" t="s">
        <v>708</v>
      </c>
      <c r="B153" s="1291" t="s">
        <v>787</v>
      </c>
      <c r="C153" s="1291" t="s">
        <v>77</v>
      </c>
      <c r="D153" s="1434">
        <v>4</v>
      </c>
      <c r="E153" s="1434">
        <v>0</v>
      </c>
      <c r="F153" s="1434">
        <v>1</v>
      </c>
      <c r="G153" s="1434">
        <v>0</v>
      </c>
      <c r="H153" s="1434">
        <v>2</v>
      </c>
      <c r="I153" s="1434">
        <v>1</v>
      </c>
      <c r="J153" s="1434">
        <v>0</v>
      </c>
      <c r="K153" s="1434">
        <v>0</v>
      </c>
      <c r="L153" s="1434">
        <v>0</v>
      </c>
      <c r="M153" s="1434">
        <v>0</v>
      </c>
      <c r="N153" s="1434">
        <v>0</v>
      </c>
      <c r="O153" s="1434">
        <v>0</v>
      </c>
      <c r="P153" s="1434">
        <v>0</v>
      </c>
      <c r="Q153" s="1434">
        <v>0</v>
      </c>
      <c r="R153" s="1434">
        <v>0</v>
      </c>
      <c r="S153" s="1434">
        <v>0</v>
      </c>
      <c r="T153" s="1434">
        <v>0</v>
      </c>
      <c r="U153" s="1434">
        <v>0</v>
      </c>
      <c r="V153" s="1438">
        <v>0</v>
      </c>
    </row>
    <row r="154" spans="1:22" ht="15" x14ac:dyDescent="0.25">
      <c r="A154" s="19" t="s">
        <v>708</v>
      </c>
      <c r="B154" s="1291" t="s">
        <v>788</v>
      </c>
      <c r="C154" s="1291" t="s">
        <v>35</v>
      </c>
      <c r="D154" s="1434">
        <v>13</v>
      </c>
      <c r="E154" s="1434">
        <v>10</v>
      </c>
      <c r="F154" s="1434">
        <v>15</v>
      </c>
      <c r="G154" s="1434">
        <v>21</v>
      </c>
      <c r="H154" s="1434">
        <v>13</v>
      </c>
      <c r="I154" s="1434">
        <v>18</v>
      </c>
      <c r="J154" s="1434">
        <v>9</v>
      </c>
      <c r="K154" s="1434">
        <v>19</v>
      </c>
      <c r="L154" s="1434">
        <v>10</v>
      </c>
      <c r="M154" s="1434">
        <v>13</v>
      </c>
      <c r="N154" s="1434">
        <v>13</v>
      </c>
      <c r="O154" s="1434">
        <v>35</v>
      </c>
      <c r="P154" s="1434">
        <v>11</v>
      </c>
      <c r="Q154" s="1434">
        <v>0</v>
      </c>
      <c r="R154" s="1434">
        <v>32</v>
      </c>
      <c r="S154" s="1434">
        <v>13</v>
      </c>
      <c r="T154" s="1434">
        <v>11</v>
      </c>
      <c r="U154" s="1434">
        <v>42</v>
      </c>
      <c r="V154" s="1438">
        <v>16</v>
      </c>
    </row>
    <row r="155" spans="1:22" ht="15" x14ac:dyDescent="0.25">
      <c r="A155" s="19" t="s">
        <v>708</v>
      </c>
      <c r="B155" s="1291" t="s">
        <v>788</v>
      </c>
      <c r="C155" s="1291" t="s">
        <v>37</v>
      </c>
      <c r="D155" s="1434">
        <v>1</v>
      </c>
      <c r="E155" s="1434">
        <v>0</v>
      </c>
      <c r="F155" s="1434">
        <v>0</v>
      </c>
      <c r="G155" s="1434">
        <v>1</v>
      </c>
      <c r="H155" s="1434">
        <v>1</v>
      </c>
      <c r="I155" s="1434">
        <v>2</v>
      </c>
      <c r="J155" s="1434">
        <v>1</v>
      </c>
      <c r="K155" s="1434">
        <v>1</v>
      </c>
      <c r="L155" s="1434">
        <v>1</v>
      </c>
      <c r="M155" s="1434">
        <v>1</v>
      </c>
      <c r="N155" s="1434">
        <v>0</v>
      </c>
      <c r="O155" s="1434">
        <v>1</v>
      </c>
      <c r="P155" s="1434">
        <v>0</v>
      </c>
      <c r="Q155" s="1434">
        <v>0</v>
      </c>
      <c r="R155" s="1434">
        <v>1</v>
      </c>
      <c r="S155" s="1434">
        <v>0</v>
      </c>
      <c r="T155" s="1434">
        <v>0</v>
      </c>
      <c r="U155" s="1434">
        <v>0</v>
      </c>
      <c r="V155" s="1438">
        <v>0</v>
      </c>
    </row>
    <row r="156" spans="1:22" ht="15" x14ac:dyDescent="0.25">
      <c r="A156" s="19" t="s">
        <v>708</v>
      </c>
      <c r="B156" s="1291" t="s">
        <v>788</v>
      </c>
      <c r="C156" s="1291" t="s">
        <v>38</v>
      </c>
      <c r="D156" s="1434">
        <v>0</v>
      </c>
      <c r="E156" s="1434">
        <v>0</v>
      </c>
      <c r="F156" s="1434">
        <v>0</v>
      </c>
      <c r="G156" s="1434">
        <v>0</v>
      </c>
      <c r="H156" s="1434">
        <v>0</v>
      </c>
      <c r="I156" s="1434">
        <v>0</v>
      </c>
      <c r="J156" s="1434">
        <v>0</v>
      </c>
      <c r="K156" s="1434">
        <v>1</v>
      </c>
      <c r="L156" s="1434">
        <v>0</v>
      </c>
      <c r="M156" s="1434">
        <v>0</v>
      </c>
      <c r="N156" s="1434">
        <v>0</v>
      </c>
      <c r="O156" s="1434">
        <v>0</v>
      </c>
      <c r="P156" s="1434">
        <v>0</v>
      </c>
      <c r="Q156" s="1434">
        <v>0</v>
      </c>
      <c r="R156" s="1434">
        <v>0</v>
      </c>
      <c r="S156" s="1434">
        <v>0</v>
      </c>
      <c r="T156" s="1434">
        <v>0</v>
      </c>
      <c r="U156" s="1434">
        <v>0</v>
      </c>
      <c r="V156" s="1438">
        <v>0</v>
      </c>
    </row>
    <row r="157" spans="1:22" ht="15" x14ac:dyDescent="0.25">
      <c r="A157" s="19" t="s">
        <v>708</v>
      </c>
      <c r="B157" s="1291" t="s">
        <v>788</v>
      </c>
      <c r="C157" s="1291" t="s">
        <v>40</v>
      </c>
      <c r="D157" s="1434">
        <v>0</v>
      </c>
      <c r="E157" s="1434">
        <v>0</v>
      </c>
      <c r="F157" s="1434">
        <v>0</v>
      </c>
      <c r="G157" s="1434">
        <v>0</v>
      </c>
      <c r="H157" s="1434">
        <v>0</v>
      </c>
      <c r="I157" s="1434">
        <v>0</v>
      </c>
      <c r="J157" s="1434">
        <v>0</v>
      </c>
      <c r="K157" s="1434">
        <v>0</v>
      </c>
      <c r="L157" s="1434">
        <v>1</v>
      </c>
      <c r="M157" s="1434">
        <v>0</v>
      </c>
      <c r="N157" s="1434">
        <v>0</v>
      </c>
      <c r="O157" s="1434">
        <v>0</v>
      </c>
      <c r="P157" s="1434">
        <v>0</v>
      </c>
      <c r="Q157" s="1434">
        <v>0</v>
      </c>
      <c r="R157" s="1434">
        <v>0</v>
      </c>
      <c r="S157" s="1434">
        <v>0</v>
      </c>
      <c r="T157" s="1434">
        <v>0</v>
      </c>
      <c r="U157" s="1434">
        <v>0</v>
      </c>
      <c r="V157" s="1438">
        <v>0</v>
      </c>
    </row>
    <row r="158" spans="1:22" ht="15" x14ac:dyDescent="0.25">
      <c r="A158" s="19" t="s">
        <v>708</v>
      </c>
      <c r="B158" s="1291" t="s">
        <v>788</v>
      </c>
      <c r="C158" s="1291" t="s">
        <v>59</v>
      </c>
      <c r="D158" s="1434">
        <v>14</v>
      </c>
      <c r="E158" s="1434">
        <v>10</v>
      </c>
      <c r="F158" s="1434">
        <v>15</v>
      </c>
      <c r="G158" s="1434">
        <v>22</v>
      </c>
      <c r="H158" s="1434">
        <v>14</v>
      </c>
      <c r="I158" s="1434">
        <v>20</v>
      </c>
      <c r="J158" s="1434">
        <v>10</v>
      </c>
      <c r="K158" s="1434">
        <v>21</v>
      </c>
      <c r="L158" s="1434">
        <v>12</v>
      </c>
      <c r="M158" s="1434">
        <v>14</v>
      </c>
      <c r="N158" s="1434">
        <v>13</v>
      </c>
      <c r="O158" s="1434">
        <v>36</v>
      </c>
      <c r="P158" s="1434">
        <v>11</v>
      </c>
      <c r="Q158" s="1434">
        <v>0</v>
      </c>
      <c r="R158" s="1434">
        <v>33</v>
      </c>
      <c r="S158" s="1434">
        <v>13</v>
      </c>
      <c r="T158" s="1434">
        <v>11</v>
      </c>
      <c r="U158" s="1434">
        <v>42</v>
      </c>
      <c r="V158" s="1438">
        <v>16</v>
      </c>
    </row>
    <row r="159" spans="1:22" ht="15" x14ac:dyDescent="0.25">
      <c r="A159" s="19" t="s">
        <v>708</v>
      </c>
      <c r="B159" s="1291" t="s">
        <v>788</v>
      </c>
      <c r="C159" s="1291" t="s">
        <v>77</v>
      </c>
      <c r="D159" s="1434">
        <v>1</v>
      </c>
      <c r="E159" s="1434">
        <v>0</v>
      </c>
      <c r="F159" s="1434">
        <v>0</v>
      </c>
      <c r="G159" s="1434">
        <v>1</v>
      </c>
      <c r="H159" s="1434">
        <v>1</v>
      </c>
      <c r="I159" s="1434">
        <v>2</v>
      </c>
      <c r="J159" s="1434">
        <v>1</v>
      </c>
      <c r="K159" s="1434">
        <v>2</v>
      </c>
      <c r="L159" s="1434">
        <v>2</v>
      </c>
      <c r="M159" s="1434">
        <v>1</v>
      </c>
      <c r="N159" s="1434">
        <v>0</v>
      </c>
      <c r="O159" s="1434">
        <v>1</v>
      </c>
      <c r="P159" s="1434">
        <v>0</v>
      </c>
      <c r="Q159" s="1434">
        <v>0</v>
      </c>
      <c r="R159" s="1434">
        <v>1</v>
      </c>
      <c r="S159" s="1434">
        <v>0</v>
      </c>
      <c r="T159" s="1434">
        <v>0</v>
      </c>
      <c r="U159" s="1434">
        <v>0</v>
      </c>
      <c r="V159" s="1438">
        <v>0</v>
      </c>
    </row>
    <row r="160" spans="1:22" ht="15" x14ac:dyDescent="0.25">
      <c r="A160" s="19" t="s">
        <v>708</v>
      </c>
      <c r="B160" s="1291" t="s">
        <v>789</v>
      </c>
      <c r="C160" s="1291" t="s">
        <v>35</v>
      </c>
      <c r="D160" s="1434">
        <v>0</v>
      </c>
      <c r="E160" s="1434">
        <v>0</v>
      </c>
      <c r="F160" s="1434">
        <v>0</v>
      </c>
      <c r="G160" s="1434">
        <v>0</v>
      </c>
      <c r="H160" s="1434">
        <v>0</v>
      </c>
      <c r="I160" s="1434">
        <v>0</v>
      </c>
      <c r="J160" s="1434">
        <v>0</v>
      </c>
      <c r="K160" s="1434">
        <v>6</v>
      </c>
      <c r="L160" s="1434">
        <v>7</v>
      </c>
      <c r="M160" s="1434">
        <v>10</v>
      </c>
      <c r="N160" s="1434">
        <v>15</v>
      </c>
      <c r="O160" s="1434">
        <v>10</v>
      </c>
      <c r="P160" s="1434">
        <v>3</v>
      </c>
      <c r="Q160" s="1434">
        <v>1</v>
      </c>
      <c r="R160" s="1434">
        <v>8</v>
      </c>
      <c r="S160" s="1434">
        <v>16</v>
      </c>
      <c r="T160" s="1434">
        <v>13</v>
      </c>
      <c r="U160" s="1434">
        <v>3</v>
      </c>
      <c r="V160" s="1438">
        <v>18</v>
      </c>
    </row>
    <row r="161" spans="1:22" ht="15" x14ac:dyDescent="0.25">
      <c r="A161" s="19" t="s">
        <v>708</v>
      </c>
      <c r="B161" s="1291" t="s">
        <v>789</v>
      </c>
      <c r="C161" s="1291" t="s">
        <v>36</v>
      </c>
      <c r="D161" s="1434">
        <v>0</v>
      </c>
      <c r="E161" s="1434">
        <v>0</v>
      </c>
      <c r="F161" s="1434">
        <v>0</v>
      </c>
      <c r="G161" s="1434">
        <v>0</v>
      </c>
      <c r="H161" s="1434">
        <v>0</v>
      </c>
      <c r="I161" s="1434">
        <v>0</v>
      </c>
      <c r="J161" s="1434">
        <v>0</v>
      </c>
      <c r="K161" s="1434">
        <v>0</v>
      </c>
      <c r="L161" s="1434">
        <v>0</v>
      </c>
      <c r="M161" s="1434">
        <v>0</v>
      </c>
      <c r="N161" s="1434">
        <v>0</v>
      </c>
      <c r="O161" s="1434">
        <v>0</v>
      </c>
      <c r="P161" s="1434">
        <v>0</v>
      </c>
      <c r="Q161" s="1434">
        <v>0</v>
      </c>
      <c r="R161" s="1434">
        <v>0</v>
      </c>
      <c r="S161" s="1434">
        <v>0</v>
      </c>
      <c r="T161" s="1434">
        <v>1</v>
      </c>
      <c r="U161" s="1434">
        <v>1</v>
      </c>
      <c r="V161" s="1438">
        <v>3</v>
      </c>
    </row>
    <row r="162" spans="1:22" ht="15" x14ac:dyDescent="0.25">
      <c r="A162" s="19" t="s">
        <v>708</v>
      </c>
      <c r="B162" s="1291" t="s">
        <v>789</v>
      </c>
      <c r="C162" s="1291" t="s">
        <v>37</v>
      </c>
      <c r="D162" s="1434">
        <v>0</v>
      </c>
      <c r="E162" s="1434">
        <v>0</v>
      </c>
      <c r="F162" s="1434">
        <v>0</v>
      </c>
      <c r="G162" s="1434">
        <v>0</v>
      </c>
      <c r="H162" s="1434">
        <v>0</v>
      </c>
      <c r="I162" s="1434">
        <v>0</v>
      </c>
      <c r="J162" s="1434">
        <v>0</v>
      </c>
      <c r="K162" s="1434">
        <v>0</v>
      </c>
      <c r="L162" s="1434">
        <v>7</v>
      </c>
      <c r="M162" s="1434">
        <v>2</v>
      </c>
      <c r="N162" s="1434">
        <v>5</v>
      </c>
      <c r="O162" s="1434">
        <v>2</v>
      </c>
      <c r="P162" s="1434">
        <v>3</v>
      </c>
      <c r="Q162" s="1434">
        <v>0</v>
      </c>
      <c r="R162" s="1434">
        <v>3</v>
      </c>
      <c r="S162" s="1434">
        <v>2</v>
      </c>
      <c r="T162" s="1434">
        <v>3</v>
      </c>
      <c r="U162" s="1434">
        <v>0</v>
      </c>
      <c r="V162" s="1438">
        <v>1</v>
      </c>
    </row>
    <row r="163" spans="1:22" ht="15" x14ac:dyDescent="0.25">
      <c r="A163" s="19" t="s">
        <v>708</v>
      </c>
      <c r="B163" s="1291" t="s">
        <v>789</v>
      </c>
      <c r="C163" s="1291" t="s">
        <v>38</v>
      </c>
      <c r="D163" s="1434">
        <v>0</v>
      </c>
      <c r="E163" s="1434">
        <v>0</v>
      </c>
      <c r="F163" s="1434">
        <v>0</v>
      </c>
      <c r="G163" s="1434">
        <v>0</v>
      </c>
      <c r="H163" s="1434">
        <v>0</v>
      </c>
      <c r="I163" s="1434">
        <v>0</v>
      </c>
      <c r="J163" s="1434">
        <v>0</v>
      </c>
      <c r="K163" s="1434">
        <v>1</v>
      </c>
      <c r="L163" s="1434">
        <v>0</v>
      </c>
      <c r="M163" s="1434">
        <v>0</v>
      </c>
      <c r="N163" s="1434">
        <v>4</v>
      </c>
      <c r="O163" s="1434">
        <v>0</v>
      </c>
      <c r="P163" s="1434">
        <v>0</v>
      </c>
      <c r="Q163" s="1434">
        <v>0</v>
      </c>
      <c r="R163" s="1434">
        <v>1</v>
      </c>
      <c r="S163" s="1434">
        <v>4</v>
      </c>
      <c r="T163" s="1434">
        <v>1</v>
      </c>
      <c r="U163" s="1434">
        <v>1</v>
      </c>
      <c r="V163" s="1438">
        <v>2</v>
      </c>
    </row>
    <row r="164" spans="1:22" ht="15" x14ac:dyDescent="0.25">
      <c r="A164" s="19" t="s">
        <v>708</v>
      </c>
      <c r="B164" s="1291" t="s">
        <v>789</v>
      </c>
      <c r="C164" s="1291" t="s">
        <v>39</v>
      </c>
      <c r="D164" s="1434">
        <v>0</v>
      </c>
      <c r="E164" s="1434">
        <v>0</v>
      </c>
      <c r="F164" s="1434">
        <v>0</v>
      </c>
      <c r="G164" s="1434">
        <v>0</v>
      </c>
      <c r="H164" s="1434">
        <v>0</v>
      </c>
      <c r="I164" s="1434">
        <v>0</v>
      </c>
      <c r="J164" s="1434">
        <v>0</v>
      </c>
      <c r="K164" s="1434">
        <v>1</v>
      </c>
      <c r="L164" s="1434">
        <v>1</v>
      </c>
      <c r="M164" s="1434">
        <v>0</v>
      </c>
      <c r="N164" s="1434">
        <v>2</v>
      </c>
      <c r="O164" s="1434">
        <v>0</v>
      </c>
      <c r="P164" s="1434">
        <v>1</v>
      </c>
      <c r="Q164" s="1434">
        <v>0</v>
      </c>
      <c r="R164" s="1434">
        <v>0</v>
      </c>
      <c r="S164" s="1434">
        <v>0</v>
      </c>
      <c r="T164" s="1434">
        <v>0</v>
      </c>
      <c r="U164" s="1434">
        <v>0</v>
      </c>
      <c r="V164" s="1438">
        <v>0</v>
      </c>
    </row>
    <row r="165" spans="1:22" ht="15" x14ac:dyDescent="0.25">
      <c r="A165" s="19" t="s">
        <v>708</v>
      </c>
      <c r="B165" s="1291" t="s">
        <v>789</v>
      </c>
      <c r="C165" s="1291" t="s">
        <v>59</v>
      </c>
      <c r="D165" s="1434">
        <v>0</v>
      </c>
      <c r="E165" s="1434">
        <v>0</v>
      </c>
      <c r="F165" s="1434">
        <v>0</v>
      </c>
      <c r="G165" s="1434">
        <v>0</v>
      </c>
      <c r="H165" s="1434">
        <v>0</v>
      </c>
      <c r="I165" s="1434">
        <v>0</v>
      </c>
      <c r="J165" s="1434">
        <v>0</v>
      </c>
      <c r="K165" s="1434">
        <v>8</v>
      </c>
      <c r="L165" s="1434">
        <v>15</v>
      </c>
      <c r="M165" s="1434">
        <v>12</v>
      </c>
      <c r="N165" s="1434">
        <v>26</v>
      </c>
      <c r="O165" s="1434">
        <v>12</v>
      </c>
      <c r="P165" s="1434">
        <v>7</v>
      </c>
      <c r="Q165" s="1434">
        <v>1</v>
      </c>
      <c r="R165" s="1434">
        <v>12</v>
      </c>
      <c r="S165" s="1434">
        <v>22</v>
      </c>
      <c r="T165" s="1434">
        <v>18</v>
      </c>
      <c r="U165" s="1434">
        <v>5</v>
      </c>
      <c r="V165" s="1438">
        <v>24</v>
      </c>
    </row>
    <row r="166" spans="1:22" ht="15" x14ac:dyDescent="0.25">
      <c r="A166" s="19" t="s">
        <v>708</v>
      </c>
      <c r="B166" s="1291" t="s">
        <v>789</v>
      </c>
      <c r="C166" s="1291" t="s">
        <v>77</v>
      </c>
      <c r="D166" s="1434">
        <v>0</v>
      </c>
      <c r="E166" s="1434">
        <v>0</v>
      </c>
      <c r="F166" s="1434">
        <v>0</v>
      </c>
      <c r="G166" s="1434">
        <v>0</v>
      </c>
      <c r="H166" s="1434">
        <v>0</v>
      </c>
      <c r="I166" s="1434">
        <v>0</v>
      </c>
      <c r="J166" s="1434">
        <v>0</v>
      </c>
      <c r="K166" s="1434">
        <v>2</v>
      </c>
      <c r="L166" s="1434">
        <v>8</v>
      </c>
      <c r="M166" s="1434">
        <v>2</v>
      </c>
      <c r="N166" s="1434">
        <v>11</v>
      </c>
      <c r="O166" s="1434">
        <v>2</v>
      </c>
      <c r="P166" s="1434">
        <v>4</v>
      </c>
      <c r="Q166" s="1434">
        <v>0</v>
      </c>
      <c r="R166" s="1434">
        <v>4</v>
      </c>
      <c r="S166" s="1434">
        <v>6</v>
      </c>
      <c r="T166" s="1434">
        <v>5</v>
      </c>
      <c r="U166" s="1434">
        <v>2</v>
      </c>
      <c r="V166" s="1438">
        <v>6</v>
      </c>
    </row>
    <row r="167" spans="1:22" ht="15" x14ac:dyDescent="0.25">
      <c r="A167" s="19" t="s">
        <v>708</v>
      </c>
      <c r="B167" s="1291" t="s">
        <v>790</v>
      </c>
      <c r="C167" s="1291" t="s">
        <v>35</v>
      </c>
      <c r="D167" s="1434">
        <v>5</v>
      </c>
      <c r="E167" s="1434">
        <v>14</v>
      </c>
      <c r="F167" s="1434">
        <v>16</v>
      </c>
      <c r="G167" s="1434">
        <v>11</v>
      </c>
      <c r="H167" s="1434">
        <v>20</v>
      </c>
      <c r="I167" s="1434">
        <v>23</v>
      </c>
      <c r="J167" s="1434">
        <v>15</v>
      </c>
      <c r="K167" s="1434">
        <v>11</v>
      </c>
      <c r="L167" s="1434">
        <v>14</v>
      </c>
      <c r="M167" s="1434">
        <v>15</v>
      </c>
      <c r="N167" s="1434">
        <v>43</v>
      </c>
      <c r="O167" s="1434">
        <v>37</v>
      </c>
      <c r="P167" s="1434">
        <v>12</v>
      </c>
      <c r="Q167" s="1434">
        <v>3</v>
      </c>
      <c r="R167" s="1434">
        <v>27</v>
      </c>
      <c r="S167" s="1434">
        <v>29</v>
      </c>
      <c r="T167" s="1434">
        <v>9</v>
      </c>
      <c r="U167" s="1434">
        <v>31</v>
      </c>
      <c r="V167" s="1438">
        <v>0</v>
      </c>
    </row>
    <row r="168" spans="1:22" ht="15" x14ac:dyDescent="0.25">
      <c r="A168" s="19" t="s">
        <v>708</v>
      </c>
      <c r="B168" s="1291" t="s">
        <v>790</v>
      </c>
      <c r="C168" s="1291" t="s">
        <v>36</v>
      </c>
      <c r="D168" s="1434">
        <v>0</v>
      </c>
      <c r="E168" s="1434">
        <v>0</v>
      </c>
      <c r="F168" s="1434">
        <v>0</v>
      </c>
      <c r="G168" s="1434">
        <v>0</v>
      </c>
      <c r="H168" s="1434">
        <v>0</v>
      </c>
      <c r="I168" s="1434">
        <v>0</v>
      </c>
      <c r="J168" s="1434">
        <v>0</v>
      </c>
      <c r="K168" s="1434">
        <v>0</v>
      </c>
      <c r="L168" s="1434">
        <v>0</v>
      </c>
      <c r="M168" s="1434">
        <v>0</v>
      </c>
      <c r="N168" s="1434">
        <v>0</v>
      </c>
      <c r="O168" s="1434">
        <v>0</v>
      </c>
      <c r="P168" s="1434">
        <v>0</v>
      </c>
      <c r="Q168" s="1434">
        <v>0</v>
      </c>
      <c r="R168" s="1434">
        <v>0</v>
      </c>
      <c r="S168" s="1434">
        <v>0</v>
      </c>
      <c r="T168" s="1434">
        <v>0</v>
      </c>
      <c r="U168" s="1434">
        <v>1</v>
      </c>
      <c r="V168" s="1438">
        <v>0</v>
      </c>
    </row>
    <row r="169" spans="1:22" ht="15" x14ac:dyDescent="0.25">
      <c r="A169" s="19" t="s">
        <v>708</v>
      </c>
      <c r="B169" s="1291" t="s">
        <v>790</v>
      </c>
      <c r="C169" s="1291" t="s">
        <v>37</v>
      </c>
      <c r="D169" s="1434">
        <v>0</v>
      </c>
      <c r="E169" s="1434">
        <v>1</v>
      </c>
      <c r="F169" s="1434">
        <v>0</v>
      </c>
      <c r="G169" s="1434">
        <v>0</v>
      </c>
      <c r="H169" s="1434">
        <v>0</v>
      </c>
      <c r="I169" s="1434">
        <v>1</v>
      </c>
      <c r="J169" s="1434">
        <v>1</v>
      </c>
      <c r="K169" s="1434">
        <v>0</v>
      </c>
      <c r="L169" s="1434">
        <v>0</v>
      </c>
      <c r="M169" s="1434">
        <v>1</v>
      </c>
      <c r="N169" s="1434">
        <v>0</v>
      </c>
      <c r="O169" s="1434">
        <v>3</v>
      </c>
      <c r="P169" s="1434">
        <v>1</v>
      </c>
      <c r="Q169" s="1434">
        <v>0</v>
      </c>
      <c r="R169" s="1434">
        <v>0</v>
      </c>
      <c r="S169" s="1434">
        <v>0</v>
      </c>
      <c r="T169" s="1434">
        <v>0</v>
      </c>
      <c r="U169" s="1434">
        <v>0</v>
      </c>
      <c r="V169" s="1438">
        <v>0</v>
      </c>
    </row>
    <row r="170" spans="1:22" ht="15" x14ac:dyDescent="0.25">
      <c r="A170" s="19" t="s">
        <v>708</v>
      </c>
      <c r="B170" s="1291" t="s">
        <v>790</v>
      </c>
      <c r="C170" s="1291" t="s">
        <v>39</v>
      </c>
      <c r="D170" s="1434">
        <v>0</v>
      </c>
      <c r="E170" s="1434">
        <v>0</v>
      </c>
      <c r="F170" s="1434">
        <v>0</v>
      </c>
      <c r="G170" s="1434">
        <v>0</v>
      </c>
      <c r="H170" s="1434">
        <v>0</v>
      </c>
      <c r="I170" s="1434">
        <v>0</v>
      </c>
      <c r="J170" s="1434">
        <v>0</v>
      </c>
      <c r="K170" s="1434">
        <v>0</v>
      </c>
      <c r="L170" s="1434">
        <v>0</v>
      </c>
      <c r="M170" s="1434">
        <v>0</v>
      </c>
      <c r="N170" s="1434">
        <v>0</v>
      </c>
      <c r="O170" s="1434">
        <v>1</v>
      </c>
      <c r="P170" s="1434">
        <v>0</v>
      </c>
      <c r="Q170" s="1434">
        <v>0</v>
      </c>
      <c r="R170" s="1434">
        <v>0</v>
      </c>
      <c r="S170" s="1434">
        <v>0</v>
      </c>
      <c r="T170" s="1434">
        <v>0</v>
      </c>
      <c r="U170" s="1434">
        <v>0</v>
      </c>
      <c r="V170" s="1438">
        <v>0</v>
      </c>
    </row>
    <row r="171" spans="1:22" ht="15" x14ac:dyDescent="0.25">
      <c r="A171" s="19" t="s">
        <v>708</v>
      </c>
      <c r="B171" s="1291" t="s">
        <v>790</v>
      </c>
      <c r="C171" s="1291" t="s">
        <v>59</v>
      </c>
      <c r="D171" s="1434">
        <v>5</v>
      </c>
      <c r="E171" s="1434">
        <v>15</v>
      </c>
      <c r="F171" s="1434">
        <v>16</v>
      </c>
      <c r="G171" s="1434">
        <v>11</v>
      </c>
      <c r="H171" s="1434">
        <v>20</v>
      </c>
      <c r="I171" s="1434">
        <v>24</v>
      </c>
      <c r="J171" s="1434">
        <v>16</v>
      </c>
      <c r="K171" s="1434">
        <v>11</v>
      </c>
      <c r="L171" s="1434">
        <v>14</v>
      </c>
      <c r="M171" s="1434">
        <v>16</v>
      </c>
      <c r="N171" s="1434">
        <v>43</v>
      </c>
      <c r="O171" s="1434">
        <v>41</v>
      </c>
      <c r="P171" s="1434">
        <v>13</v>
      </c>
      <c r="Q171" s="1434">
        <v>3</v>
      </c>
      <c r="R171" s="1434">
        <v>27</v>
      </c>
      <c r="S171" s="1434">
        <v>29</v>
      </c>
      <c r="T171" s="1434">
        <v>9</v>
      </c>
      <c r="U171" s="1434">
        <v>32</v>
      </c>
      <c r="V171" s="1438">
        <v>0</v>
      </c>
    </row>
    <row r="172" spans="1:22" ht="15" x14ac:dyDescent="0.25">
      <c r="A172" s="19" t="s">
        <v>708</v>
      </c>
      <c r="B172" s="1291" t="s">
        <v>790</v>
      </c>
      <c r="C172" s="1291" t="s">
        <v>77</v>
      </c>
      <c r="D172" s="1434">
        <v>0</v>
      </c>
      <c r="E172" s="1434">
        <v>1</v>
      </c>
      <c r="F172" s="1434">
        <v>0</v>
      </c>
      <c r="G172" s="1434">
        <v>0</v>
      </c>
      <c r="H172" s="1434">
        <v>0</v>
      </c>
      <c r="I172" s="1434">
        <v>1</v>
      </c>
      <c r="J172" s="1434">
        <v>1</v>
      </c>
      <c r="K172" s="1434">
        <v>0</v>
      </c>
      <c r="L172" s="1434">
        <v>0</v>
      </c>
      <c r="M172" s="1434">
        <v>1</v>
      </c>
      <c r="N172" s="1434">
        <v>0</v>
      </c>
      <c r="O172" s="1434">
        <v>4</v>
      </c>
      <c r="P172" s="1434">
        <v>1</v>
      </c>
      <c r="Q172" s="1434">
        <v>0</v>
      </c>
      <c r="R172" s="1434">
        <v>0</v>
      </c>
      <c r="S172" s="1434">
        <v>0</v>
      </c>
      <c r="T172" s="1434">
        <v>0</v>
      </c>
      <c r="U172" s="1434">
        <v>1</v>
      </c>
      <c r="V172" s="1438">
        <v>0</v>
      </c>
    </row>
    <row r="173" spans="1:22" ht="15" x14ac:dyDescent="0.25">
      <c r="A173" s="19" t="s">
        <v>708</v>
      </c>
      <c r="B173" s="1291" t="s">
        <v>1156</v>
      </c>
      <c r="C173" s="1291" t="s">
        <v>35</v>
      </c>
      <c r="D173" s="1434">
        <v>0</v>
      </c>
      <c r="E173" s="1434">
        <v>68</v>
      </c>
      <c r="F173" s="1434">
        <v>31</v>
      </c>
      <c r="G173" s="1434">
        <v>8</v>
      </c>
      <c r="H173" s="1434">
        <v>56</v>
      </c>
      <c r="I173" s="1434">
        <v>63</v>
      </c>
      <c r="J173" s="1434">
        <v>37</v>
      </c>
      <c r="K173" s="1434">
        <v>38</v>
      </c>
      <c r="L173" s="1434">
        <v>62</v>
      </c>
      <c r="M173" s="1434">
        <v>0</v>
      </c>
      <c r="N173" s="1434">
        <v>5</v>
      </c>
      <c r="O173" s="1434">
        <v>18</v>
      </c>
      <c r="P173" s="1434">
        <v>0</v>
      </c>
      <c r="Q173" s="1434">
        <v>0</v>
      </c>
      <c r="R173" s="1434">
        <v>0</v>
      </c>
      <c r="S173" s="1434">
        <v>0</v>
      </c>
      <c r="T173" s="1434">
        <v>0</v>
      </c>
      <c r="U173" s="1434">
        <v>0</v>
      </c>
      <c r="V173" s="1438">
        <v>0</v>
      </c>
    </row>
    <row r="174" spans="1:22" ht="15" x14ac:dyDescent="0.25">
      <c r="A174" s="19" t="s">
        <v>708</v>
      </c>
      <c r="B174" s="1291" t="s">
        <v>1156</v>
      </c>
      <c r="C174" s="1291" t="s">
        <v>37</v>
      </c>
      <c r="D174" s="1434">
        <v>0</v>
      </c>
      <c r="E174" s="1434">
        <v>1</v>
      </c>
      <c r="F174" s="1434">
        <v>0</v>
      </c>
      <c r="G174" s="1434">
        <v>0</v>
      </c>
      <c r="H174" s="1434">
        <v>0</v>
      </c>
      <c r="I174" s="1434">
        <v>0</v>
      </c>
      <c r="J174" s="1434">
        <v>0</v>
      </c>
      <c r="K174" s="1434">
        <v>0</v>
      </c>
      <c r="L174" s="1434">
        <v>0</v>
      </c>
      <c r="M174" s="1434">
        <v>0</v>
      </c>
      <c r="N174" s="1434">
        <v>1</v>
      </c>
      <c r="O174" s="1434">
        <v>2</v>
      </c>
      <c r="P174" s="1434">
        <v>0</v>
      </c>
      <c r="Q174" s="1434">
        <v>0</v>
      </c>
      <c r="R174" s="1434">
        <v>0</v>
      </c>
      <c r="S174" s="1434">
        <v>0</v>
      </c>
      <c r="T174" s="1434">
        <v>0</v>
      </c>
      <c r="U174" s="1434">
        <v>0</v>
      </c>
      <c r="V174" s="1438">
        <v>0</v>
      </c>
    </row>
    <row r="175" spans="1:22" ht="15" x14ac:dyDescent="0.25">
      <c r="A175" s="19" t="s">
        <v>708</v>
      </c>
      <c r="B175" s="1291" t="s">
        <v>1156</v>
      </c>
      <c r="C175" s="1291" t="s">
        <v>39</v>
      </c>
      <c r="D175" s="1434">
        <v>0</v>
      </c>
      <c r="E175" s="1434">
        <v>0</v>
      </c>
      <c r="F175" s="1434">
        <v>0</v>
      </c>
      <c r="G175" s="1434">
        <v>0</v>
      </c>
      <c r="H175" s="1434">
        <v>0</v>
      </c>
      <c r="I175" s="1434">
        <v>0</v>
      </c>
      <c r="J175" s="1434">
        <v>0</v>
      </c>
      <c r="K175" s="1434">
        <v>0</v>
      </c>
      <c r="L175" s="1434">
        <v>0</v>
      </c>
      <c r="M175" s="1434">
        <v>0</v>
      </c>
      <c r="N175" s="1434">
        <v>0</v>
      </c>
      <c r="O175" s="1434">
        <v>1</v>
      </c>
      <c r="P175" s="1434">
        <v>0</v>
      </c>
      <c r="Q175" s="1434">
        <v>0</v>
      </c>
      <c r="R175" s="1434">
        <v>0</v>
      </c>
      <c r="S175" s="1434">
        <v>0</v>
      </c>
      <c r="T175" s="1434">
        <v>0</v>
      </c>
      <c r="U175" s="1434">
        <v>0</v>
      </c>
      <c r="V175" s="1438">
        <v>0</v>
      </c>
    </row>
    <row r="176" spans="1:22" ht="15" x14ac:dyDescent="0.25">
      <c r="A176" s="19" t="s">
        <v>708</v>
      </c>
      <c r="B176" s="1291" t="s">
        <v>1156</v>
      </c>
      <c r="C176" s="1291" t="s">
        <v>59</v>
      </c>
      <c r="D176" s="1434">
        <v>0</v>
      </c>
      <c r="E176" s="1434">
        <v>69</v>
      </c>
      <c r="F176" s="1434">
        <v>31</v>
      </c>
      <c r="G176" s="1434">
        <v>8</v>
      </c>
      <c r="H176" s="1434">
        <v>56</v>
      </c>
      <c r="I176" s="1434">
        <v>63</v>
      </c>
      <c r="J176" s="1434">
        <v>37</v>
      </c>
      <c r="K176" s="1434">
        <v>38</v>
      </c>
      <c r="L176" s="1434">
        <v>62</v>
      </c>
      <c r="M176" s="1434">
        <v>0</v>
      </c>
      <c r="N176" s="1434">
        <v>6</v>
      </c>
      <c r="O176" s="1434">
        <v>21</v>
      </c>
      <c r="P176" s="1434">
        <v>0</v>
      </c>
      <c r="Q176" s="1434">
        <v>0</v>
      </c>
      <c r="R176" s="1434">
        <v>0</v>
      </c>
      <c r="S176" s="1434">
        <v>0</v>
      </c>
      <c r="T176" s="1434">
        <v>0</v>
      </c>
      <c r="U176" s="1434">
        <v>0</v>
      </c>
      <c r="V176" s="1438">
        <v>0</v>
      </c>
    </row>
    <row r="177" spans="1:22" ht="15" x14ac:dyDescent="0.25">
      <c r="A177" s="19" t="s">
        <v>708</v>
      </c>
      <c r="B177" s="1291" t="s">
        <v>1156</v>
      </c>
      <c r="C177" s="1291" t="s">
        <v>77</v>
      </c>
      <c r="D177" s="1434">
        <v>0</v>
      </c>
      <c r="E177" s="1434">
        <v>1</v>
      </c>
      <c r="F177" s="1434">
        <v>0</v>
      </c>
      <c r="G177" s="1434">
        <v>0</v>
      </c>
      <c r="H177" s="1434">
        <v>0</v>
      </c>
      <c r="I177" s="1434">
        <v>0</v>
      </c>
      <c r="J177" s="1434">
        <v>0</v>
      </c>
      <c r="K177" s="1434">
        <v>0</v>
      </c>
      <c r="L177" s="1434">
        <v>0</v>
      </c>
      <c r="M177" s="1434">
        <v>0</v>
      </c>
      <c r="N177" s="1434">
        <v>1</v>
      </c>
      <c r="O177" s="1434">
        <v>3</v>
      </c>
      <c r="P177" s="1434">
        <v>0</v>
      </c>
      <c r="Q177" s="1434">
        <v>0</v>
      </c>
      <c r="R177" s="1434">
        <v>0</v>
      </c>
      <c r="S177" s="1434">
        <v>0</v>
      </c>
      <c r="T177" s="1434">
        <v>0</v>
      </c>
      <c r="U177" s="1434">
        <v>0</v>
      </c>
      <c r="V177" s="1438">
        <v>0</v>
      </c>
    </row>
    <row r="178" spans="1:22" ht="15" x14ac:dyDescent="0.25">
      <c r="A178" s="19" t="s">
        <v>708</v>
      </c>
      <c r="B178" s="1291" t="s">
        <v>792</v>
      </c>
      <c r="C178" s="1291" t="s">
        <v>35</v>
      </c>
      <c r="D178" s="1434">
        <v>0</v>
      </c>
      <c r="E178" s="1434">
        <v>0</v>
      </c>
      <c r="F178" s="1434">
        <v>0</v>
      </c>
      <c r="G178" s="1434">
        <v>0</v>
      </c>
      <c r="H178" s="1434">
        <v>0</v>
      </c>
      <c r="I178" s="1434">
        <v>0</v>
      </c>
      <c r="J178" s="1434">
        <v>0</v>
      </c>
      <c r="K178" s="1434">
        <v>0</v>
      </c>
      <c r="L178" s="1434">
        <v>0</v>
      </c>
      <c r="M178" s="1434">
        <v>0</v>
      </c>
      <c r="N178" s="1434">
        <v>0</v>
      </c>
      <c r="O178" s="1434">
        <v>0</v>
      </c>
      <c r="P178" s="1434">
        <v>0</v>
      </c>
      <c r="Q178" s="1434">
        <v>0</v>
      </c>
      <c r="R178" s="1434">
        <v>1</v>
      </c>
      <c r="S178" s="1434">
        <v>4</v>
      </c>
      <c r="T178" s="1434">
        <v>15</v>
      </c>
      <c r="U178" s="1434">
        <v>12</v>
      </c>
      <c r="V178" s="1438">
        <v>5</v>
      </c>
    </row>
    <row r="179" spans="1:22" ht="15" x14ac:dyDescent="0.25">
      <c r="A179" s="19" t="s">
        <v>708</v>
      </c>
      <c r="B179" s="1291" t="s">
        <v>792</v>
      </c>
      <c r="C179" s="1291" t="s">
        <v>37</v>
      </c>
      <c r="D179" s="1434">
        <v>0</v>
      </c>
      <c r="E179" s="1434">
        <v>0</v>
      </c>
      <c r="F179" s="1434">
        <v>0</v>
      </c>
      <c r="G179" s="1434">
        <v>0</v>
      </c>
      <c r="H179" s="1434">
        <v>0</v>
      </c>
      <c r="I179" s="1434">
        <v>0</v>
      </c>
      <c r="J179" s="1434">
        <v>0</v>
      </c>
      <c r="K179" s="1434">
        <v>0</v>
      </c>
      <c r="L179" s="1434">
        <v>0</v>
      </c>
      <c r="M179" s="1434">
        <v>0</v>
      </c>
      <c r="N179" s="1434">
        <v>0</v>
      </c>
      <c r="O179" s="1434">
        <v>0</v>
      </c>
      <c r="P179" s="1434">
        <v>0</v>
      </c>
      <c r="Q179" s="1434">
        <v>0</v>
      </c>
      <c r="R179" s="1434">
        <v>1</v>
      </c>
      <c r="S179" s="1434">
        <v>1</v>
      </c>
      <c r="T179" s="1434">
        <v>2</v>
      </c>
      <c r="U179" s="1434">
        <v>0</v>
      </c>
      <c r="V179" s="1438">
        <v>0</v>
      </c>
    </row>
    <row r="180" spans="1:22" ht="15" x14ac:dyDescent="0.25">
      <c r="A180" s="19" t="s">
        <v>708</v>
      </c>
      <c r="B180" s="1291" t="s">
        <v>792</v>
      </c>
      <c r="C180" s="1291" t="s">
        <v>38</v>
      </c>
      <c r="D180" s="1434">
        <v>0</v>
      </c>
      <c r="E180" s="1434">
        <v>0</v>
      </c>
      <c r="F180" s="1434">
        <v>0</v>
      </c>
      <c r="G180" s="1434">
        <v>0</v>
      </c>
      <c r="H180" s="1434">
        <v>0</v>
      </c>
      <c r="I180" s="1434">
        <v>0</v>
      </c>
      <c r="J180" s="1434">
        <v>0</v>
      </c>
      <c r="K180" s="1434">
        <v>0</v>
      </c>
      <c r="L180" s="1434">
        <v>0</v>
      </c>
      <c r="M180" s="1434">
        <v>0</v>
      </c>
      <c r="N180" s="1434">
        <v>0</v>
      </c>
      <c r="O180" s="1434">
        <v>0</v>
      </c>
      <c r="P180" s="1434">
        <v>0</v>
      </c>
      <c r="Q180" s="1434">
        <v>0</v>
      </c>
      <c r="R180" s="1434">
        <v>1</v>
      </c>
      <c r="S180" s="1434">
        <v>1</v>
      </c>
      <c r="T180" s="1434">
        <v>0</v>
      </c>
      <c r="U180" s="1434">
        <v>1</v>
      </c>
      <c r="V180" s="1438">
        <v>0</v>
      </c>
    </row>
    <row r="181" spans="1:22" ht="15" x14ac:dyDescent="0.25">
      <c r="A181" s="19" t="s">
        <v>708</v>
      </c>
      <c r="B181" s="1291" t="s">
        <v>792</v>
      </c>
      <c r="C181" s="1291" t="s">
        <v>39</v>
      </c>
      <c r="D181" s="1434">
        <v>0</v>
      </c>
      <c r="E181" s="1434">
        <v>0</v>
      </c>
      <c r="F181" s="1434">
        <v>0</v>
      </c>
      <c r="G181" s="1434">
        <v>0</v>
      </c>
      <c r="H181" s="1434">
        <v>0</v>
      </c>
      <c r="I181" s="1434">
        <v>0</v>
      </c>
      <c r="J181" s="1434">
        <v>0</v>
      </c>
      <c r="K181" s="1434">
        <v>0</v>
      </c>
      <c r="L181" s="1434">
        <v>0</v>
      </c>
      <c r="M181" s="1434">
        <v>0</v>
      </c>
      <c r="N181" s="1434">
        <v>0</v>
      </c>
      <c r="O181" s="1434">
        <v>0</v>
      </c>
      <c r="P181" s="1434">
        <v>0</v>
      </c>
      <c r="Q181" s="1434">
        <v>0</v>
      </c>
      <c r="R181" s="1434">
        <v>0</v>
      </c>
      <c r="S181" s="1434">
        <v>0</v>
      </c>
      <c r="T181" s="1434">
        <v>1</v>
      </c>
      <c r="U181" s="1434">
        <v>0</v>
      </c>
      <c r="V181" s="1438">
        <v>0</v>
      </c>
    </row>
    <row r="182" spans="1:22" ht="15" x14ac:dyDescent="0.25">
      <c r="A182" s="19" t="s">
        <v>708</v>
      </c>
      <c r="B182" s="1291" t="s">
        <v>792</v>
      </c>
      <c r="C182" s="1291" t="s">
        <v>59</v>
      </c>
      <c r="D182" s="1434">
        <v>0</v>
      </c>
      <c r="E182" s="1434">
        <v>0</v>
      </c>
      <c r="F182" s="1434">
        <v>0</v>
      </c>
      <c r="G182" s="1434">
        <v>0</v>
      </c>
      <c r="H182" s="1434">
        <v>0</v>
      </c>
      <c r="I182" s="1434">
        <v>0</v>
      </c>
      <c r="J182" s="1434">
        <v>0</v>
      </c>
      <c r="K182" s="1434">
        <v>0</v>
      </c>
      <c r="L182" s="1434">
        <v>0</v>
      </c>
      <c r="M182" s="1434">
        <v>0</v>
      </c>
      <c r="N182" s="1434">
        <v>0</v>
      </c>
      <c r="O182" s="1434">
        <v>0</v>
      </c>
      <c r="P182" s="1434">
        <v>0</v>
      </c>
      <c r="Q182" s="1434">
        <v>0</v>
      </c>
      <c r="R182" s="1434">
        <v>3</v>
      </c>
      <c r="S182" s="1434">
        <v>6</v>
      </c>
      <c r="T182" s="1434">
        <v>18</v>
      </c>
      <c r="U182" s="1434">
        <v>13</v>
      </c>
      <c r="V182" s="1438">
        <v>5</v>
      </c>
    </row>
    <row r="183" spans="1:22" ht="15" x14ac:dyDescent="0.25">
      <c r="A183" s="19" t="s">
        <v>708</v>
      </c>
      <c r="B183" s="1291" t="s">
        <v>792</v>
      </c>
      <c r="C183" s="1291" t="s">
        <v>77</v>
      </c>
      <c r="D183" s="1434">
        <v>0</v>
      </c>
      <c r="E183" s="1434">
        <v>0</v>
      </c>
      <c r="F183" s="1434">
        <v>0</v>
      </c>
      <c r="G183" s="1434">
        <v>0</v>
      </c>
      <c r="H183" s="1434">
        <v>0</v>
      </c>
      <c r="I183" s="1434">
        <v>0</v>
      </c>
      <c r="J183" s="1434">
        <v>0</v>
      </c>
      <c r="K183" s="1434">
        <v>0</v>
      </c>
      <c r="L183" s="1434">
        <v>0</v>
      </c>
      <c r="M183" s="1434">
        <v>0</v>
      </c>
      <c r="N183" s="1434">
        <v>0</v>
      </c>
      <c r="O183" s="1434">
        <v>0</v>
      </c>
      <c r="P183" s="1434">
        <v>0</v>
      </c>
      <c r="Q183" s="1434">
        <v>0</v>
      </c>
      <c r="R183" s="1434">
        <v>2</v>
      </c>
      <c r="S183" s="1434">
        <v>2</v>
      </c>
      <c r="T183" s="1434">
        <v>3</v>
      </c>
      <c r="U183" s="1434">
        <v>1</v>
      </c>
      <c r="V183" s="1438">
        <v>0</v>
      </c>
    </row>
    <row r="184" spans="1:22" ht="15" x14ac:dyDescent="0.25">
      <c r="A184" s="19" t="s">
        <v>708</v>
      </c>
      <c r="B184" s="1291" t="s">
        <v>793</v>
      </c>
      <c r="C184" s="1291" t="s">
        <v>35</v>
      </c>
      <c r="D184" s="1434">
        <v>19</v>
      </c>
      <c r="E184" s="1434">
        <v>17</v>
      </c>
      <c r="F184" s="1434">
        <v>16</v>
      </c>
      <c r="G184" s="1434">
        <v>7</v>
      </c>
      <c r="H184" s="1434">
        <v>21</v>
      </c>
      <c r="I184" s="1434">
        <v>13</v>
      </c>
      <c r="J184" s="1434">
        <v>3</v>
      </c>
      <c r="K184" s="1434">
        <v>9</v>
      </c>
      <c r="L184" s="1434">
        <v>8</v>
      </c>
      <c r="M184" s="1434">
        <v>0</v>
      </c>
      <c r="N184" s="1434">
        <v>0</v>
      </c>
      <c r="O184" s="1434">
        <v>0</v>
      </c>
      <c r="P184" s="1434">
        <v>0</v>
      </c>
      <c r="Q184" s="1434">
        <v>0</v>
      </c>
      <c r="R184" s="1434">
        <v>0</v>
      </c>
      <c r="S184" s="1434">
        <v>0</v>
      </c>
      <c r="T184" s="1434">
        <v>0</v>
      </c>
      <c r="U184" s="1434">
        <v>0</v>
      </c>
      <c r="V184" s="1438">
        <v>0</v>
      </c>
    </row>
    <row r="185" spans="1:22" ht="15" x14ac:dyDescent="0.25">
      <c r="A185" s="19" t="s">
        <v>708</v>
      </c>
      <c r="B185" s="1291" t="s">
        <v>793</v>
      </c>
      <c r="C185" s="1291" t="s">
        <v>37</v>
      </c>
      <c r="D185" s="1434">
        <v>0</v>
      </c>
      <c r="E185" s="1434">
        <v>4</v>
      </c>
      <c r="F185" s="1434">
        <v>1</v>
      </c>
      <c r="G185" s="1434">
        <v>0</v>
      </c>
      <c r="H185" s="1434">
        <v>1</v>
      </c>
      <c r="I185" s="1434">
        <v>0</v>
      </c>
      <c r="J185" s="1434">
        <v>0</v>
      </c>
      <c r="K185" s="1434">
        <v>0</v>
      </c>
      <c r="L185" s="1434">
        <v>1</v>
      </c>
      <c r="M185" s="1434">
        <v>0</v>
      </c>
      <c r="N185" s="1434">
        <v>0</v>
      </c>
      <c r="O185" s="1434">
        <v>0</v>
      </c>
      <c r="P185" s="1434">
        <v>0</v>
      </c>
      <c r="Q185" s="1434">
        <v>0</v>
      </c>
      <c r="R185" s="1434">
        <v>0</v>
      </c>
      <c r="S185" s="1434">
        <v>0</v>
      </c>
      <c r="T185" s="1434">
        <v>0</v>
      </c>
      <c r="U185" s="1434">
        <v>0</v>
      </c>
      <c r="V185" s="1438">
        <v>0</v>
      </c>
    </row>
    <row r="186" spans="1:22" ht="15" x14ac:dyDescent="0.25">
      <c r="A186" s="19" t="s">
        <v>708</v>
      </c>
      <c r="B186" s="1291" t="s">
        <v>793</v>
      </c>
      <c r="C186" s="1291" t="s">
        <v>38</v>
      </c>
      <c r="D186" s="1434">
        <v>0</v>
      </c>
      <c r="E186" s="1434">
        <v>1</v>
      </c>
      <c r="F186" s="1434">
        <v>0</v>
      </c>
      <c r="G186" s="1434">
        <v>0</v>
      </c>
      <c r="H186" s="1434">
        <v>0</v>
      </c>
      <c r="I186" s="1434">
        <v>0</v>
      </c>
      <c r="J186" s="1434">
        <v>0</v>
      </c>
      <c r="K186" s="1434">
        <v>0</v>
      </c>
      <c r="L186" s="1434">
        <v>0</v>
      </c>
      <c r="M186" s="1434">
        <v>0</v>
      </c>
      <c r="N186" s="1434">
        <v>0</v>
      </c>
      <c r="O186" s="1434">
        <v>0</v>
      </c>
      <c r="P186" s="1434">
        <v>0</v>
      </c>
      <c r="Q186" s="1434">
        <v>0</v>
      </c>
      <c r="R186" s="1434">
        <v>0</v>
      </c>
      <c r="S186" s="1434">
        <v>0</v>
      </c>
      <c r="T186" s="1434">
        <v>0</v>
      </c>
      <c r="U186" s="1434">
        <v>0</v>
      </c>
      <c r="V186" s="1438">
        <v>0</v>
      </c>
    </row>
    <row r="187" spans="1:22" ht="15" x14ac:dyDescent="0.25">
      <c r="A187" s="19" t="s">
        <v>708</v>
      </c>
      <c r="B187" s="1291" t="s">
        <v>793</v>
      </c>
      <c r="C187" s="1291" t="s">
        <v>59</v>
      </c>
      <c r="D187" s="1434">
        <v>19</v>
      </c>
      <c r="E187" s="1434">
        <v>22</v>
      </c>
      <c r="F187" s="1434">
        <v>17</v>
      </c>
      <c r="G187" s="1434">
        <v>7</v>
      </c>
      <c r="H187" s="1434">
        <v>22</v>
      </c>
      <c r="I187" s="1434">
        <v>13</v>
      </c>
      <c r="J187" s="1434">
        <v>3</v>
      </c>
      <c r="K187" s="1434">
        <v>9</v>
      </c>
      <c r="L187" s="1434">
        <v>9</v>
      </c>
      <c r="M187" s="1434">
        <v>0</v>
      </c>
      <c r="N187" s="1434">
        <v>0</v>
      </c>
      <c r="O187" s="1434">
        <v>0</v>
      </c>
      <c r="P187" s="1434">
        <v>0</v>
      </c>
      <c r="Q187" s="1434">
        <v>0</v>
      </c>
      <c r="R187" s="1434">
        <v>0</v>
      </c>
      <c r="S187" s="1434">
        <v>0</v>
      </c>
      <c r="T187" s="1434">
        <v>0</v>
      </c>
      <c r="U187" s="1434">
        <v>0</v>
      </c>
      <c r="V187" s="1438">
        <v>0</v>
      </c>
    </row>
    <row r="188" spans="1:22" ht="15" x14ac:dyDescent="0.25">
      <c r="A188" s="19" t="s">
        <v>708</v>
      </c>
      <c r="B188" s="1291" t="s">
        <v>793</v>
      </c>
      <c r="C188" s="1291" t="s">
        <v>77</v>
      </c>
      <c r="D188" s="1434">
        <v>0</v>
      </c>
      <c r="E188" s="1434">
        <v>5</v>
      </c>
      <c r="F188" s="1434">
        <v>1</v>
      </c>
      <c r="G188" s="1434">
        <v>0</v>
      </c>
      <c r="H188" s="1434">
        <v>1</v>
      </c>
      <c r="I188" s="1434">
        <v>0</v>
      </c>
      <c r="J188" s="1434">
        <v>0</v>
      </c>
      <c r="K188" s="1434">
        <v>0</v>
      </c>
      <c r="L188" s="1434">
        <v>1</v>
      </c>
      <c r="M188" s="1434">
        <v>0</v>
      </c>
      <c r="N188" s="1434">
        <v>0</v>
      </c>
      <c r="O188" s="1434">
        <v>0</v>
      </c>
      <c r="P188" s="1434">
        <v>0</v>
      </c>
      <c r="Q188" s="1434">
        <v>0</v>
      </c>
      <c r="R188" s="1434">
        <v>0</v>
      </c>
      <c r="S188" s="1434">
        <v>0</v>
      </c>
      <c r="T188" s="1434">
        <v>0</v>
      </c>
      <c r="U188" s="1434">
        <v>0</v>
      </c>
      <c r="V188" s="1438">
        <v>0</v>
      </c>
    </row>
    <row r="189" spans="1:22" ht="15" x14ac:dyDescent="0.25">
      <c r="A189" s="19" t="s">
        <v>708</v>
      </c>
      <c r="B189" s="1291" t="s">
        <v>794</v>
      </c>
      <c r="C189" s="1291" t="s">
        <v>35</v>
      </c>
      <c r="D189" s="1434">
        <v>0</v>
      </c>
      <c r="E189" s="1434">
        <v>0</v>
      </c>
      <c r="F189" s="1434">
        <v>0</v>
      </c>
      <c r="G189" s="1434">
        <v>0</v>
      </c>
      <c r="H189" s="1434">
        <v>0</v>
      </c>
      <c r="I189" s="1434">
        <v>0</v>
      </c>
      <c r="J189" s="1434">
        <v>11</v>
      </c>
      <c r="K189" s="1434">
        <v>16</v>
      </c>
      <c r="L189" s="1434">
        <v>28</v>
      </c>
      <c r="M189" s="1434">
        <v>28</v>
      </c>
      <c r="N189" s="1434">
        <v>19</v>
      </c>
      <c r="O189" s="1434">
        <v>59</v>
      </c>
      <c r="P189" s="1434">
        <v>23</v>
      </c>
      <c r="Q189" s="1434">
        <v>4</v>
      </c>
      <c r="R189" s="1434">
        <v>11</v>
      </c>
      <c r="S189" s="1434">
        <v>13</v>
      </c>
      <c r="T189" s="1434">
        <v>20</v>
      </c>
      <c r="U189" s="1434">
        <v>29</v>
      </c>
      <c r="V189" s="1438">
        <v>25</v>
      </c>
    </row>
    <row r="190" spans="1:22" ht="15" x14ac:dyDescent="0.25">
      <c r="A190" s="19" t="s">
        <v>708</v>
      </c>
      <c r="B190" s="1291" t="s">
        <v>794</v>
      </c>
      <c r="C190" s="1291" t="s">
        <v>37</v>
      </c>
      <c r="D190" s="1434">
        <v>0</v>
      </c>
      <c r="E190" s="1434">
        <v>0</v>
      </c>
      <c r="F190" s="1434">
        <v>0</v>
      </c>
      <c r="G190" s="1434">
        <v>0</v>
      </c>
      <c r="H190" s="1434">
        <v>0</v>
      </c>
      <c r="I190" s="1434">
        <v>0</v>
      </c>
      <c r="J190" s="1434">
        <v>7</v>
      </c>
      <c r="K190" s="1434">
        <v>5</v>
      </c>
      <c r="L190" s="1434">
        <v>2</v>
      </c>
      <c r="M190" s="1434">
        <v>3</v>
      </c>
      <c r="N190" s="1434">
        <v>3</v>
      </c>
      <c r="O190" s="1434">
        <v>1</v>
      </c>
      <c r="P190" s="1434">
        <v>0</v>
      </c>
      <c r="Q190" s="1434">
        <v>0</v>
      </c>
      <c r="R190" s="1434">
        <v>0</v>
      </c>
      <c r="S190" s="1434">
        <v>0</v>
      </c>
      <c r="T190" s="1434">
        <v>1</v>
      </c>
      <c r="U190" s="1434">
        <v>3</v>
      </c>
      <c r="V190" s="1438">
        <v>0</v>
      </c>
    </row>
    <row r="191" spans="1:22" ht="15" x14ac:dyDescent="0.25">
      <c r="A191" s="19" t="s">
        <v>708</v>
      </c>
      <c r="B191" s="1291" t="s">
        <v>794</v>
      </c>
      <c r="C191" s="1291" t="s">
        <v>38</v>
      </c>
      <c r="D191" s="1434">
        <v>0</v>
      </c>
      <c r="E191" s="1434">
        <v>0</v>
      </c>
      <c r="F191" s="1434">
        <v>0</v>
      </c>
      <c r="G191" s="1434">
        <v>0</v>
      </c>
      <c r="H191" s="1434">
        <v>0</v>
      </c>
      <c r="I191" s="1434">
        <v>0</v>
      </c>
      <c r="J191" s="1434">
        <v>1</v>
      </c>
      <c r="K191" s="1434">
        <v>1</v>
      </c>
      <c r="L191" s="1434">
        <v>1</v>
      </c>
      <c r="M191" s="1434">
        <v>0</v>
      </c>
      <c r="N191" s="1434">
        <v>0</v>
      </c>
      <c r="O191" s="1434">
        <v>0</v>
      </c>
      <c r="P191" s="1434">
        <v>0</v>
      </c>
      <c r="Q191" s="1434">
        <v>0</v>
      </c>
      <c r="R191" s="1434">
        <v>0</v>
      </c>
      <c r="S191" s="1434">
        <v>0</v>
      </c>
      <c r="T191" s="1434">
        <v>0</v>
      </c>
      <c r="U191" s="1434">
        <v>0</v>
      </c>
      <c r="V191" s="1438">
        <v>0</v>
      </c>
    </row>
    <row r="192" spans="1:22" ht="15" x14ac:dyDescent="0.25">
      <c r="A192" s="19" t="s">
        <v>708</v>
      </c>
      <c r="B192" s="1291" t="s">
        <v>794</v>
      </c>
      <c r="C192" s="1291" t="s">
        <v>39</v>
      </c>
      <c r="D192" s="1434">
        <v>0</v>
      </c>
      <c r="E192" s="1434">
        <v>0</v>
      </c>
      <c r="F192" s="1434">
        <v>0</v>
      </c>
      <c r="G192" s="1434">
        <v>0</v>
      </c>
      <c r="H192" s="1434">
        <v>0</v>
      </c>
      <c r="I192" s="1434">
        <v>0</v>
      </c>
      <c r="J192" s="1434">
        <v>0</v>
      </c>
      <c r="K192" s="1434">
        <v>3</v>
      </c>
      <c r="L192" s="1434">
        <v>1</v>
      </c>
      <c r="M192" s="1434">
        <v>2</v>
      </c>
      <c r="N192" s="1434">
        <v>0</v>
      </c>
      <c r="O192" s="1434">
        <v>0</v>
      </c>
      <c r="P192" s="1434">
        <v>0</v>
      </c>
      <c r="Q192" s="1434">
        <v>0</v>
      </c>
      <c r="R192" s="1434">
        <v>0</v>
      </c>
      <c r="S192" s="1434">
        <v>0</v>
      </c>
      <c r="T192" s="1434">
        <v>0</v>
      </c>
      <c r="U192" s="1434">
        <v>0</v>
      </c>
      <c r="V192" s="1438">
        <v>0</v>
      </c>
    </row>
    <row r="193" spans="1:22" ht="15" x14ac:dyDescent="0.25">
      <c r="A193" s="19" t="s">
        <v>708</v>
      </c>
      <c r="B193" s="1291" t="s">
        <v>794</v>
      </c>
      <c r="C193" s="1291" t="s">
        <v>59</v>
      </c>
      <c r="D193" s="1434">
        <v>0</v>
      </c>
      <c r="E193" s="1434">
        <v>0</v>
      </c>
      <c r="F193" s="1434">
        <v>0</v>
      </c>
      <c r="G193" s="1434">
        <v>0</v>
      </c>
      <c r="H193" s="1434">
        <v>0</v>
      </c>
      <c r="I193" s="1434">
        <v>0</v>
      </c>
      <c r="J193" s="1434">
        <v>19</v>
      </c>
      <c r="K193" s="1434">
        <v>25</v>
      </c>
      <c r="L193" s="1434">
        <v>32</v>
      </c>
      <c r="M193" s="1434">
        <v>33</v>
      </c>
      <c r="N193" s="1434">
        <v>22</v>
      </c>
      <c r="O193" s="1434">
        <v>60</v>
      </c>
      <c r="P193" s="1434">
        <v>23</v>
      </c>
      <c r="Q193" s="1434">
        <v>4</v>
      </c>
      <c r="R193" s="1434">
        <v>11</v>
      </c>
      <c r="S193" s="1434">
        <v>13</v>
      </c>
      <c r="T193" s="1434">
        <v>21</v>
      </c>
      <c r="U193" s="1434">
        <v>32</v>
      </c>
      <c r="V193" s="1438">
        <v>25</v>
      </c>
    </row>
    <row r="194" spans="1:22" ht="15" x14ac:dyDescent="0.25">
      <c r="A194" s="19" t="s">
        <v>708</v>
      </c>
      <c r="B194" s="1291" t="s">
        <v>794</v>
      </c>
      <c r="C194" s="1291" t="s">
        <v>77</v>
      </c>
      <c r="D194" s="1434">
        <v>0</v>
      </c>
      <c r="E194" s="1434">
        <v>0</v>
      </c>
      <c r="F194" s="1434">
        <v>0</v>
      </c>
      <c r="G194" s="1434">
        <v>0</v>
      </c>
      <c r="H194" s="1434">
        <v>0</v>
      </c>
      <c r="I194" s="1434">
        <v>0</v>
      </c>
      <c r="J194" s="1434">
        <v>8</v>
      </c>
      <c r="K194" s="1434">
        <v>9</v>
      </c>
      <c r="L194" s="1434">
        <v>4</v>
      </c>
      <c r="M194" s="1434">
        <v>5</v>
      </c>
      <c r="N194" s="1434">
        <v>3</v>
      </c>
      <c r="O194" s="1434">
        <v>1</v>
      </c>
      <c r="P194" s="1434">
        <v>0</v>
      </c>
      <c r="Q194" s="1434">
        <v>0</v>
      </c>
      <c r="R194" s="1434">
        <v>0</v>
      </c>
      <c r="S194" s="1434">
        <v>0</v>
      </c>
      <c r="T194" s="1434">
        <v>1</v>
      </c>
      <c r="U194" s="1434">
        <v>3</v>
      </c>
      <c r="V194" s="1438">
        <v>0</v>
      </c>
    </row>
    <row r="195" spans="1:22" ht="15" x14ac:dyDescent="0.25">
      <c r="A195" s="19" t="s">
        <v>708</v>
      </c>
      <c r="B195" s="1291" t="s">
        <v>795</v>
      </c>
      <c r="C195" s="1291" t="s">
        <v>35</v>
      </c>
      <c r="D195" s="1434">
        <v>62</v>
      </c>
      <c r="E195" s="1434">
        <v>126</v>
      </c>
      <c r="F195" s="1434">
        <v>180</v>
      </c>
      <c r="G195" s="1434">
        <v>13</v>
      </c>
      <c r="H195" s="1434">
        <v>20</v>
      </c>
      <c r="I195" s="1434">
        <v>24</v>
      </c>
      <c r="J195" s="1434">
        <v>45</v>
      </c>
      <c r="K195" s="1434">
        <v>22</v>
      </c>
      <c r="L195" s="1434">
        <v>18</v>
      </c>
      <c r="M195" s="1434">
        <v>17</v>
      </c>
      <c r="N195" s="1434">
        <v>21</v>
      </c>
      <c r="O195" s="1434">
        <v>54</v>
      </c>
      <c r="P195" s="1434">
        <v>19</v>
      </c>
      <c r="Q195" s="1434">
        <v>4</v>
      </c>
      <c r="R195" s="1434">
        <v>38</v>
      </c>
      <c r="S195" s="1434">
        <v>12</v>
      </c>
      <c r="T195" s="1434">
        <v>30</v>
      </c>
      <c r="U195" s="1434">
        <v>55</v>
      </c>
      <c r="V195" s="1438">
        <v>25</v>
      </c>
    </row>
    <row r="196" spans="1:22" ht="15" x14ac:dyDescent="0.25">
      <c r="A196" s="19" t="s">
        <v>708</v>
      </c>
      <c r="B196" s="1291" t="s">
        <v>795</v>
      </c>
      <c r="C196" s="1291" t="s">
        <v>36</v>
      </c>
      <c r="D196" s="1434">
        <v>0</v>
      </c>
      <c r="E196" s="1434">
        <v>0</v>
      </c>
      <c r="F196" s="1434">
        <v>0</v>
      </c>
      <c r="G196" s="1434">
        <v>0</v>
      </c>
      <c r="H196" s="1434">
        <v>0</v>
      </c>
      <c r="I196" s="1434">
        <v>0</v>
      </c>
      <c r="J196" s="1434">
        <v>0</v>
      </c>
      <c r="K196" s="1434">
        <v>0</v>
      </c>
      <c r="L196" s="1434">
        <v>0</v>
      </c>
      <c r="M196" s="1434">
        <v>0</v>
      </c>
      <c r="N196" s="1434">
        <v>0</v>
      </c>
      <c r="O196" s="1434">
        <v>0</v>
      </c>
      <c r="P196" s="1434">
        <v>0</v>
      </c>
      <c r="Q196" s="1434">
        <v>0</v>
      </c>
      <c r="R196" s="1434">
        <v>0</v>
      </c>
      <c r="S196" s="1434">
        <v>0</v>
      </c>
      <c r="T196" s="1434">
        <v>2</v>
      </c>
      <c r="U196" s="1434">
        <v>1</v>
      </c>
      <c r="V196" s="1438">
        <v>0</v>
      </c>
    </row>
    <row r="197" spans="1:22" ht="15" x14ac:dyDescent="0.25">
      <c r="A197" s="19" t="s">
        <v>708</v>
      </c>
      <c r="B197" s="1291" t="s">
        <v>795</v>
      </c>
      <c r="C197" s="1291" t="s">
        <v>37</v>
      </c>
      <c r="D197" s="1434">
        <v>7</v>
      </c>
      <c r="E197" s="1434">
        <v>10</v>
      </c>
      <c r="F197" s="1434">
        <v>5</v>
      </c>
      <c r="G197" s="1434">
        <v>0</v>
      </c>
      <c r="H197" s="1434">
        <v>1</v>
      </c>
      <c r="I197" s="1434">
        <v>1</v>
      </c>
      <c r="J197" s="1434">
        <v>2</v>
      </c>
      <c r="K197" s="1434">
        <v>0</v>
      </c>
      <c r="L197" s="1434">
        <v>0</v>
      </c>
      <c r="M197" s="1434">
        <v>1</v>
      </c>
      <c r="N197" s="1434">
        <v>0</v>
      </c>
      <c r="O197" s="1434">
        <v>3</v>
      </c>
      <c r="P197" s="1434">
        <v>0</v>
      </c>
      <c r="Q197" s="1434">
        <v>1</v>
      </c>
      <c r="R197" s="1434">
        <v>5</v>
      </c>
      <c r="S197" s="1434">
        <v>0</v>
      </c>
      <c r="T197" s="1434">
        <v>3</v>
      </c>
      <c r="U197" s="1434">
        <v>2</v>
      </c>
      <c r="V197" s="1438">
        <v>0</v>
      </c>
    </row>
    <row r="198" spans="1:22" ht="15" x14ac:dyDescent="0.25">
      <c r="A198" s="19" t="s">
        <v>708</v>
      </c>
      <c r="B198" s="1291" t="s">
        <v>795</v>
      </c>
      <c r="C198" s="1291" t="s">
        <v>38</v>
      </c>
      <c r="D198" s="1434">
        <v>2</v>
      </c>
      <c r="E198" s="1434">
        <v>3</v>
      </c>
      <c r="F198" s="1434">
        <v>2</v>
      </c>
      <c r="G198" s="1434">
        <v>0</v>
      </c>
      <c r="H198" s="1434">
        <v>0</v>
      </c>
      <c r="I198" s="1434">
        <v>0</v>
      </c>
      <c r="J198" s="1434">
        <v>0</v>
      </c>
      <c r="K198" s="1434">
        <v>2</v>
      </c>
      <c r="L198" s="1434">
        <v>0</v>
      </c>
      <c r="M198" s="1434">
        <v>0</v>
      </c>
      <c r="N198" s="1434">
        <v>0</v>
      </c>
      <c r="O198" s="1434">
        <v>0</v>
      </c>
      <c r="P198" s="1434">
        <v>0</v>
      </c>
      <c r="Q198" s="1434">
        <v>0</v>
      </c>
      <c r="R198" s="1434">
        <v>1</v>
      </c>
      <c r="S198" s="1434">
        <v>0</v>
      </c>
      <c r="T198" s="1434">
        <v>1</v>
      </c>
      <c r="U198" s="1434">
        <v>0</v>
      </c>
      <c r="V198" s="1438">
        <v>0</v>
      </c>
    </row>
    <row r="199" spans="1:22" ht="15" x14ac:dyDescent="0.25">
      <c r="A199" s="19" t="s">
        <v>708</v>
      </c>
      <c r="B199" s="1291" t="s">
        <v>795</v>
      </c>
      <c r="C199" s="1291" t="s">
        <v>39</v>
      </c>
      <c r="D199" s="1434">
        <v>0</v>
      </c>
      <c r="E199" s="1434">
        <v>3</v>
      </c>
      <c r="F199" s="1434">
        <v>0</v>
      </c>
      <c r="G199" s="1434">
        <v>0</v>
      </c>
      <c r="H199" s="1434">
        <v>0</v>
      </c>
      <c r="I199" s="1434">
        <v>1</v>
      </c>
      <c r="J199" s="1434">
        <v>0</v>
      </c>
      <c r="K199" s="1434">
        <v>0</v>
      </c>
      <c r="L199" s="1434">
        <v>0</v>
      </c>
      <c r="M199" s="1434">
        <v>0</v>
      </c>
      <c r="N199" s="1434">
        <v>0</v>
      </c>
      <c r="O199" s="1434">
        <v>1</v>
      </c>
      <c r="P199" s="1434">
        <v>0</v>
      </c>
      <c r="Q199" s="1434">
        <v>0</v>
      </c>
      <c r="R199" s="1434">
        <v>0</v>
      </c>
      <c r="S199" s="1434">
        <v>0</v>
      </c>
      <c r="T199" s="1434">
        <v>1</v>
      </c>
      <c r="U199" s="1434">
        <v>0</v>
      </c>
      <c r="V199" s="1438">
        <v>1</v>
      </c>
    </row>
    <row r="200" spans="1:22" ht="15" x14ac:dyDescent="0.25">
      <c r="A200" s="19" t="s">
        <v>708</v>
      </c>
      <c r="B200" s="1291" t="s">
        <v>795</v>
      </c>
      <c r="C200" s="1291" t="s">
        <v>40</v>
      </c>
      <c r="D200" s="1434">
        <v>0</v>
      </c>
      <c r="E200" s="1434">
        <v>1</v>
      </c>
      <c r="F200" s="1434">
        <v>0</v>
      </c>
      <c r="G200" s="1434">
        <v>0</v>
      </c>
      <c r="H200" s="1434">
        <v>0</v>
      </c>
      <c r="I200" s="1434">
        <v>0</v>
      </c>
      <c r="J200" s="1434">
        <v>1</v>
      </c>
      <c r="K200" s="1434">
        <v>0</v>
      </c>
      <c r="L200" s="1434">
        <v>0</v>
      </c>
      <c r="M200" s="1434">
        <v>0</v>
      </c>
      <c r="N200" s="1434">
        <v>1</v>
      </c>
      <c r="O200" s="1434">
        <v>0</v>
      </c>
      <c r="P200" s="1434">
        <v>0</v>
      </c>
      <c r="Q200" s="1434">
        <v>0</v>
      </c>
      <c r="R200" s="1434">
        <v>0</v>
      </c>
      <c r="S200" s="1434">
        <v>0</v>
      </c>
      <c r="T200" s="1434">
        <v>0</v>
      </c>
      <c r="U200" s="1434">
        <v>0</v>
      </c>
      <c r="V200" s="1438">
        <v>0</v>
      </c>
    </row>
    <row r="201" spans="1:22" ht="15" x14ac:dyDescent="0.25">
      <c r="A201" s="19" t="s">
        <v>708</v>
      </c>
      <c r="B201" s="1291" t="s">
        <v>795</v>
      </c>
      <c r="C201" s="1291" t="s">
        <v>59</v>
      </c>
      <c r="D201" s="1434">
        <v>71</v>
      </c>
      <c r="E201" s="1434">
        <v>143</v>
      </c>
      <c r="F201" s="1434">
        <v>187</v>
      </c>
      <c r="G201" s="1434">
        <v>13</v>
      </c>
      <c r="H201" s="1434">
        <v>21</v>
      </c>
      <c r="I201" s="1434">
        <v>26</v>
      </c>
      <c r="J201" s="1434">
        <v>48</v>
      </c>
      <c r="K201" s="1434">
        <v>24</v>
      </c>
      <c r="L201" s="1434">
        <v>18</v>
      </c>
      <c r="M201" s="1434">
        <v>18</v>
      </c>
      <c r="N201" s="1434">
        <v>23</v>
      </c>
      <c r="O201" s="1434">
        <v>58</v>
      </c>
      <c r="P201" s="1434">
        <v>19</v>
      </c>
      <c r="Q201" s="1434">
        <v>5</v>
      </c>
      <c r="R201" s="1434">
        <v>44</v>
      </c>
      <c r="S201" s="1434">
        <v>12</v>
      </c>
      <c r="T201" s="1434">
        <v>37</v>
      </c>
      <c r="U201" s="1434">
        <v>58</v>
      </c>
      <c r="V201" s="1438">
        <v>26</v>
      </c>
    </row>
    <row r="202" spans="1:22" ht="15" x14ac:dyDescent="0.25">
      <c r="A202" s="19" t="s">
        <v>708</v>
      </c>
      <c r="B202" s="1291" t="s">
        <v>795</v>
      </c>
      <c r="C202" s="1291" t="s">
        <v>77</v>
      </c>
      <c r="D202" s="1434">
        <v>9</v>
      </c>
      <c r="E202" s="1434">
        <v>17</v>
      </c>
      <c r="F202" s="1434">
        <v>7</v>
      </c>
      <c r="G202" s="1434">
        <v>0</v>
      </c>
      <c r="H202" s="1434">
        <v>1</v>
      </c>
      <c r="I202" s="1434">
        <v>2</v>
      </c>
      <c r="J202" s="1434">
        <v>3</v>
      </c>
      <c r="K202" s="1434">
        <v>2</v>
      </c>
      <c r="L202" s="1434">
        <v>0</v>
      </c>
      <c r="M202" s="1434">
        <v>1</v>
      </c>
      <c r="N202" s="1434">
        <v>2</v>
      </c>
      <c r="O202" s="1434">
        <v>4</v>
      </c>
      <c r="P202" s="1434">
        <v>0</v>
      </c>
      <c r="Q202" s="1434">
        <v>1</v>
      </c>
      <c r="R202" s="1434">
        <v>6</v>
      </c>
      <c r="S202" s="1434">
        <v>0</v>
      </c>
      <c r="T202" s="1434">
        <v>7</v>
      </c>
      <c r="U202" s="1434">
        <v>3</v>
      </c>
      <c r="V202" s="1438">
        <v>1</v>
      </c>
    </row>
    <row r="203" spans="1:22" ht="15" x14ac:dyDescent="0.25">
      <c r="A203" s="19" t="s">
        <v>708</v>
      </c>
      <c r="B203" s="1291" t="s">
        <v>796</v>
      </c>
      <c r="C203" s="1291" t="s">
        <v>35</v>
      </c>
      <c r="D203" s="1434">
        <v>68</v>
      </c>
      <c r="E203" s="1434">
        <v>134</v>
      </c>
      <c r="F203" s="1434">
        <v>153</v>
      </c>
      <c r="G203" s="1434">
        <v>119</v>
      </c>
      <c r="H203" s="1434">
        <v>122</v>
      </c>
      <c r="I203" s="1434">
        <v>133</v>
      </c>
      <c r="J203" s="1434">
        <v>113</v>
      </c>
      <c r="K203" s="1434">
        <v>157</v>
      </c>
      <c r="L203" s="1434">
        <v>161</v>
      </c>
      <c r="M203" s="1434">
        <v>121</v>
      </c>
      <c r="N203" s="1434">
        <v>188</v>
      </c>
      <c r="O203" s="1434">
        <v>186</v>
      </c>
      <c r="P203" s="1434">
        <v>109</v>
      </c>
      <c r="Q203" s="1434">
        <v>30</v>
      </c>
      <c r="R203" s="1434">
        <v>70</v>
      </c>
      <c r="S203" s="1434">
        <v>48</v>
      </c>
      <c r="T203" s="1434">
        <v>62</v>
      </c>
      <c r="U203" s="1434">
        <v>63</v>
      </c>
      <c r="V203" s="1438">
        <v>49</v>
      </c>
    </row>
    <row r="204" spans="1:22" ht="15" x14ac:dyDescent="0.25">
      <c r="A204" s="19" t="s">
        <v>708</v>
      </c>
      <c r="B204" s="1291" t="s">
        <v>796</v>
      </c>
      <c r="C204" s="1291" t="s">
        <v>36</v>
      </c>
      <c r="D204" s="1434">
        <v>0</v>
      </c>
      <c r="E204" s="1434">
        <v>0</v>
      </c>
      <c r="F204" s="1434">
        <v>0</v>
      </c>
      <c r="G204" s="1434">
        <v>0</v>
      </c>
      <c r="H204" s="1434">
        <v>0</v>
      </c>
      <c r="I204" s="1434">
        <v>0</v>
      </c>
      <c r="J204" s="1434">
        <v>0</v>
      </c>
      <c r="K204" s="1434">
        <v>0</v>
      </c>
      <c r="L204" s="1434">
        <v>0</v>
      </c>
      <c r="M204" s="1434">
        <v>0</v>
      </c>
      <c r="N204" s="1434">
        <v>0</v>
      </c>
      <c r="O204" s="1434">
        <v>0</v>
      </c>
      <c r="P204" s="1434">
        <v>0</v>
      </c>
      <c r="Q204" s="1434">
        <v>0</v>
      </c>
      <c r="R204" s="1434">
        <v>0</v>
      </c>
      <c r="S204" s="1434">
        <v>0</v>
      </c>
      <c r="T204" s="1434">
        <v>0</v>
      </c>
      <c r="U204" s="1434">
        <v>1</v>
      </c>
      <c r="V204" s="1438">
        <v>1</v>
      </c>
    </row>
    <row r="205" spans="1:22" ht="15" x14ac:dyDescent="0.25">
      <c r="A205" s="19" t="s">
        <v>708</v>
      </c>
      <c r="B205" s="1291" t="s">
        <v>796</v>
      </c>
      <c r="C205" s="1291" t="s">
        <v>37</v>
      </c>
      <c r="D205" s="1434">
        <v>18</v>
      </c>
      <c r="E205" s="1434">
        <v>26</v>
      </c>
      <c r="F205" s="1434">
        <v>11</v>
      </c>
      <c r="G205" s="1434">
        <v>5</v>
      </c>
      <c r="H205" s="1434">
        <v>3</v>
      </c>
      <c r="I205" s="1434">
        <v>2</v>
      </c>
      <c r="J205" s="1434">
        <v>4</v>
      </c>
      <c r="K205" s="1434">
        <v>8</v>
      </c>
      <c r="L205" s="1434">
        <v>5</v>
      </c>
      <c r="M205" s="1434">
        <v>3</v>
      </c>
      <c r="N205" s="1434">
        <v>7</v>
      </c>
      <c r="O205" s="1434">
        <v>10</v>
      </c>
      <c r="P205" s="1434">
        <v>2</v>
      </c>
      <c r="Q205" s="1434">
        <v>5</v>
      </c>
      <c r="R205" s="1434">
        <v>4</v>
      </c>
      <c r="S205" s="1434">
        <v>1</v>
      </c>
      <c r="T205" s="1434">
        <v>2</v>
      </c>
      <c r="U205" s="1434">
        <v>2</v>
      </c>
      <c r="V205" s="1438">
        <v>2</v>
      </c>
    </row>
    <row r="206" spans="1:22" ht="15" x14ac:dyDescent="0.25">
      <c r="A206" s="19" t="s">
        <v>708</v>
      </c>
      <c r="B206" s="1291" t="s">
        <v>796</v>
      </c>
      <c r="C206" s="1291" t="s">
        <v>38</v>
      </c>
      <c r="D206" s="1434">
        <v>10</v>
      </c>
      <c r="E206" s="1434">
        <v>8</v>
      </c>
      <c r="F206" s="1434">
        <v>2</v>
      </c>
      <c r="G206" s="1434">
        <v>2</v>
      </c>
      <c r="H206" s="1434">
        <v>3</v>
      </c>
      <c r="I206" s="1434">
        <v>0</v>
      </c>
      <c r="J206" s="1434">
        <v>0</v>
      </c>
      <c r="K206" s="1434">
        <v>1</v>
      </c>
      <c r="L206" s="1434">
        <v>2</v>
      </c>
      <c r="M206" s="1434">
        <v>0</v>
      </c>
      <c r="N206" s="1434">
        <v>3</v>
      </c>
      <c r="O206" s="1434">
        <v>2</v>
      </c>
      <c r="P206" s="1434">
        <v>1</v>
      </c>
      <c r="Q206" s="1434">
        <v>1</v>
      </c>
      <c r="R206" s="1434">
        <v>0</v>
      </c>
      <c r="S206" s="1434">
        <v>0</v>
      </c>
      <c r="T206" s="1434">
        <v>0</v>
      </c>
      <c r="U206" s="1434">
        <v>0</v>
      </c>
      <c r="V206" s="1438">
        <v>1</v>
      </c>
    </row>
    <row r="207" spans="1:22" ht="15" x14ac:dyDescent="0.25">
      <c r="A207" s="19" t="s">
        <v>708</v>
      </c>
      <c r="B207" s="1291" t="s">
        <v>796</v>
      </c>
      <c r="C207" s="1291" t="s">
        <v>39</v>
      </c>
      <c r="D207" s="1434">
        <v>3</v>
      </c>
      <c r="E207" s="1434">
        <v>3</v>
      </c>
      <c r="F207" s="1434">
        <v>1</v>
      </c>
      <c r="G207" s="1434">
        <v>1</v>
      </c>
      <c r="H207" s="1434">
        <v>1</v>
      </c>
      <c r="I207" s="1434">
        <v>0</v>
      </c>
      <c r="J207" s="1434">
        <v>0</v>
      </c>
      <c r="K207" s="1434">
        <v>2</v>
      </c>
      <c r="L207" s="1434">
        <v>2</v>
      </c>
      <c r="M207" s="1434">
        <v>0</v>
      </c>
      <c r="N207" s="1434">
        <v>3</v>
      </c>
      <c r="O207" s="1434">
        <v>1</v>
      </c>
      <c r="P207" s="1434">
        <v>0</v>
      </c>
      <c r="Q207" s="1434">
        <v>0</v>
      </c>
      <c r="R207" s="1434">
        <v>1</v>
      </c>
      <c r="S207" s="1434">
        <v>0</v>
      </c>
      <c r="T207" s="1434">
        <v>0</v>
      </c>
      <c r="U207" s="1434">
        <v>0</v>
      </c>
      <c r="V207" s="1438">
        <v>0</v>
      </c>
    </row>
    <row r="208" spans="1:22" ht="15" x14ac:dyDescent="0.25">
      <c r="A208" s="19" t="s">
        <v>708</v>
      </c>
      <c r="B208" s="1291" t="s">
        <v>796</v>
      </c>
      <c r="C208" s="1291" t="s">
        <v>40</v>
      </c>
      <c r="D208" s="1434">
        <v>1</v>
      </c>
      <c r="E208" s="1434">
        <v>2</v>
      </c>
      <c r="F208" s="1434">
        <v>0</v>
      </c>
      <c r="G208" s="1434">
        <v>0</v>
      </c>
      <c r="H208" s="1434">
        <v>0</v>
      </c>
      <c r="I208" s="1434">
        <v>0</v>
      </c>
      <c r="J208" s="1434">
        <v>0</v>
      </c>
      <c r="K208" s="1434">
        <v>0</v>
      </c>
      <c r="L208" s="1434">
        <v>1</v>
      </c>
      <c r="M208" s="1434">
        <v>0</v>
      </c>
      <c r="N208" s="1434">
        <v>0</v>
      </c>
      <c r="O208" s="1434">
        <v>0</v>
      </c>
      <c r="P208" s="1434">
        <v>0</v>
      </c>
      <c r="Q208" s="1434">
        <v>0</v>
      </c>
      <c r="R208" s="1434">
        <v>0</v>
      </c>
      <c r="S208" s="1434">
        <v>0</v>
      </c>
      <c r="T208" s="1434">
        <v>0</v>
      </c>
      <c r="U208" s="1434">
        <v>0</v>
      </c>
      <c r="V208" s="1438">
        <v>0</v>
      </c>
    </row>
    <row r="209" spans="1:22" ht="15" x14ac:dyDescent="0.25">
      <c r="A209" s="19" t="s">
        <v>708</v>
      </c>
      <c r="B209" s="1291" t="s">
        <v>796</v>
      </c>
      <c r="C209" s="1291" t="s">
        <v>59</v>
      </c>
      <c r="D209" s="1434">
        <v>100</v>
      </c>
      <c r="E209" s="1434">
        <v>173</v>
      </c>
      <c r="F209" s="1434">
        <v>167</v>
      </c>
      <c r="G209" s="1434">
        <v>127</v>
      </c>
      <c r="H209" s="1434">
        <v>129</v>
      </c>
      <c r="I209" s="1434">
        <v>135</v>
      </c>
      <c r="J209" s="1434">
        <v>117</v>
      </c>
      <c r="K209" s="1434">
        <v>168</v>
      </c>
      <c r="L209" s="1434">
        <v>171</v>
      </c>
      <c r="M209" s="1434">
        <v>124</v>
      </c>
      <c r="N209" s="1434">
        <v>201</v>
      </c>
      <c r="O209" s="1434">
        <v>199</v>
      </c>
      <c r="P209" s="1434">
        <v>112</v>
      </c>
      <c r="Q209" s="1434">
        <v>36</v>
      </c>
      <c r="R209" s="1434">
        <v>75</v>
      </c>
      <c r="S209" s="1434">
        <v>49</v>
      </c>
      <c r="T209" s="1434">
        <v>64</v>
      </c>
      <c r="U209" s="1434">
        <v>66</v>
      </c>
      <c r="V209" s="1438">
        <v>53</v>
      </c>
    </row>
    <row r="210" spans="1:22" ht="15" x14ac:dyDescent="0.25">
      <c r="A210" s="19" t="s">
        <v>708</v>
      </c>
      <c r="B210" s="1291" t="s">
        <v>796</v>
      </c>
      <c r="C210" s="1291" t="s">
        <v>77</v>
      </c>
      <c r="D210" s="1434">
        <v>32</v>
      </c>
      <c r="E210" s="1434">
        <v>39</v>
      </c>
      <c r="F210" s="1434">
        <v>14</v>
      </c>
      <c r="G210" s="1434">
        <v>8</v>
      </c>
      <c r="H210" s="1434">
        <v>7</v>
      </c>
      <c r="I210" s="1434">
        <v>2</v>
      </c>
      <c r="J210" s="1434">
        <v>4</v>
      </c>
      <c r="K210" s="1434">
        <v>11</v>
      </c>
      <c r="L210" s="1434">
        <v>10</v>
      </c>
      <c r="M210" s="1434">
        <v>3</v>
      </c>
      <c r="N210" s="1434">
        <v>13</v>
      </c>
      <c r="O210" s="1434">
        <v>13</v>
      </c>
      <c r="P210" s="1434">
        <v>3</v>
      </c>
      <c r="Q210" s="1434">
        <v>6</v>
      </c>
      <c r="R210" s="1434">
        <v>5</v>
      </c>
      <c r="S210" s="1434">
        <v>1</v>
      </c>
      <c r="T210" s="1434">
        <v>2</v>
      </c>
      <c r="U210" s="1434">
        <v>3</v>
      </c>
      <c r="V210" s="1438">
        <v>4</v>
      </c>
    </row>
    <row r="211" spans="1:22" ht="15" x14ac:dyDescent="0.25">
      <c r="A211" s="19" t="s">
        <v>708</v>
      </c>
      <c r="B211" s="1291" t="s">
        <v>797</v>
      </c>
      <c r="C211" s="1291" t="s">
        <v>35</v>
      </c>
      <c r="D211" s="1434">
        <v>0</v>
      </c>
      <c r="E211" s="1434">
        <v>0</v>
      </c>
      <c r="F211" s="1434">
        <v>0</v>
      </c>
      <c r="G211" s="1434">
        <v>0</v>
      </c>
      <c r="H211" s="1434">
        <v>0</v>
      </c>
      <c r="I211" s="1434">
        <v>0</v>
      </c>
      <c r="J211" s="1434">
        <v>0</v>
      </c>
      <c r="K211" s="1434">
        <v>0</v>
      </c>
      <c r="L211" s="1434">
        <v>7</v>
      </c>
      <c r="M211" s="1434">
        <v>34</v>
      </c>
      <c r="N211" s="1434">
        <v>34</v>
      </c>
      <c r="O211" s="1434">
        <v>38</v>
      </c>
      <c r="P211" s="1434">
        <v>35</v>
      </c>
      <c r="Q211" s="1434">
        <v>14</v>
      </c>
      <c r="R211" s="1434">
        <v>29</v>
      </c>
      <c r="S211" s="1434">
        <v>5</v>
      </c>
      <c r="T211" s="1434">
        <v>11</v>
      </c>
      <c r="U211" s="1434">
        <v>49</v>
      </c>
      <c r="V211" s="1438">
        <v>8</v>
      </c>
    </row>
    <row r="212" spans="1:22" ht="15" x14ac:dyDescent="0.25">
      <c r="A212" s="19" t="s">
        <v>708</v>
      </c>
      <c r="B212" s="1291" t="s">
        <v>797</v>
      </c>
      <c r="C212" s="1291" t="s">
        <v>36</v>
      </c>
      <c r="D212" s="1434">
        <v>0</v>
      </c>
      <c r="E212" s="1434">
        <v>0</v>
      </c>
      <c r="F212" s="1434">
        <v>0</v>
      </c>
      <c r="G212" s="1434">
        <v>0</v>
      </c>
      <c r="H212" s="1434">
        <v>0</v>
      </c>
      <c r="I212" s="1434">
        <v>0</v>
      </c>
      <c r="J212" s="1434">
        <v>0</v>
      </c>
      <c r="K212" s="1434">
        <v>0</v>
      </c>
      <c r="L212" s="1434">
        <v>0</v>
      </c>
      <c r="M212" s="1434">
        <v>0</v>
      </c>
      <c r="N212" s="1434">
        <v>0</v>
      </c>
      <c r="O212" s="1434">
        <v>0</v>
      </c>
      <c r="P212" s="1434">
        <v>0</v>
      </c>
      <c r="Q212" s="1434">
        <v>0</v>
      </c>
      <c r="R212" s="1434">
        <v>0</v>
      </c>
      <c r="S212" s="1434">
        <v>0</v>
      </c>
      <c r="T212" s="1434">
        <v>1</v>
      </c>
      <c r="U212" s="1434">
        <v>0</v>
      </c>
      <c r="V212" s="1438">
        <v>0</v>
      </c>
    </row>
    <row r="213" spans="1:22" ht="15" x14ac:dyDescent="0.25">
      <c r="A213" s="19" t="s">
        <v>708</v>
      </c>
      <c r="B213" s="1291" t="s">
        <v>797</v>
      </c>
      <c r="C213" s="1291" t="s">
        <v>37</v>
      </c>
      <c r="D213" s="1434">
        <v>0</v>
      </c>
      <c r="E213" s="1434">
        <v>0</v>
      </c>
      <c r="F213" s="1434">
        <v>0</v>
      </c>
      <c r="G213" s="1434">
        <v>0</v>
      </c>
      <c r="H213" s="1434">
        <v>0</v>
      </c>
      <c r="I213" s="1434">
        <v>0</v>
      </c>
      <c r="J213" s="1434">
        <v>0</v>
      </c>
      <c r="K213" s="1434">
        <v>0</v>
      </c>
      <c r="L213" s="1434">
        <v>2</v>
      </c>
      <c r="M213" s="1434">
        <v>9</v>
      </c>
      <c r="N213" s="1434">
        <v>1</v>
      </c>
      <c r="O213" s="1434">
        <v>4</v>
      </c>
      <c r="P213" s="1434">
        <v>0</v>
      </c>
      <c r="Q213" s="1434">
        <v>0</v>
      </c>
      <c r="R213" s="1434">
        <v>1</v>
      </c>
      <c r="S213" s="1434">
        <v>0</v>
      </c>
      <c r="T213" s="1434">
        <v>0</v>
      </c>
      <c r="U213" s="1434">
        <v>1</v>
      </c>
      <c r="V213" s="1438">
        <v>0</v>
      </c>
    </row>
    <row r="214" spans="1:22" ht="15" x14ac:dyDescent="0.25">
      <c r="A214" s="19" t="s">
        <v>708</v>
      </c>
      <c r="B214" s="1291" t="s">
        <v>797</v>
      </c>
      <c r="C214" s="1291" t="s">
        <v>38</v>
      </c>
      <c r="D214" s="1434">
        <v>0</v>
      </c>
      <c r="E214" s="1434">
        <v>0</v>
      </c>
      <c r="F214" s="1434">
        <v>0</v>
      </c>
      <c r="G214" s="1434">
        <v>0</v>
      </c>
      <c r="H214" s="1434">
        <v>0</v>
      </c>
      <c r="I214" s="1434">
        <v>0</v>
      </c>
      <c r="J214" s="1434">
        <v>0</v>
      </c>
      <c r="K214" s="1434">
        <v>0</v>
      </c>
      <c r="L214" s="1434">
        <v>0</v>
      </c>
      <c r="M214" s="1434">
        <v>1</v>
      </c>
      <c r="N214" s="1434">
        <v>1</v>
      </c>
      <c r="O214" s="1434">
        <v>1</v>
      </c>
      <c r="P214" s="1434">
        <v>1</v>
      </c>
      <c r="Q214" s="1434">
        <v>0</v>
      </c>
      <c r="R214" s="1434">
        <v>0</v>
      </c>
      <c r="S214" s="1434">
        <v>0</v>
      </c>
      <c r="T214" s="1434">
        <v>0</v>
      </c>
      <c r="U214" s="1434">
        <v>0</v>
      </c>
      <c r="V214" s="1438">
        <v>0</v>
      </c>
    </row>
    <row r="215" spans="1:22" ht="15" x14ac:dyDescent="0.25">
      <c r="A215" s="19" t="s">
        <v>708</v>
      </c>
      <c r="B215" s="1291" t="s">
        <v>797</v>
      </c>
      <c r="C215" s="1291" t="s">
        <v>39</v>
      </c>
      <c r="D215" s="1434">
        <v>0</v>
      </c>
      <c r="E215" s="1434">
        <v>0</v>
      </c>
      <c r="F215" s="1434">
        <v>0</v>
      </c>
      <c r="G215" s="1434">
        <v>0</v>
      </c>
      <c r="H215" s="1434">
        <v>0</v>
      </c>
      <c r="I215" s="1434">
        <v>0</v>
      </c>
      <c r="J215" s="1434">
        <v>0</v>
      </c>
      <c r="K215" s="1434">
        <v>0</v>
      </c>
      <c r="L215" s="1434">
        <v>0</v>
      </c>
      <c r="M215" s="1434">
        <v>3</v>
      </c>
      <c r="N215" s="1434">
        <v>2</v>
      </c>
      <c r="O215" s="1434">
        <v>0</v>
      </c>
      <c r="P215" s="1434">
        <v>1</v>
      </c>
      <c r="Q215" s="1434">
        <v>1</v>
      </c>
      <c r="R215" s="1434">
        <v>0</v>
      </c>
      <c r="S215" s="1434">
        <v>0</v>
      </c>
      <c r="T215" s="1434">
        <v>0</v>
      </c>
      <c r="U215" s="1434">
        <v>0</v>
      </c>
      <c r="V215" s="1438">
        <v>0</v>
      </c>
    </row>
    <row r="216" spans="1:22" ht="15" x14ac:dyDescent="0.25">
      <c r="A216" s="19" t="s">
        <v>708</v>
      </c>
      <c r="B216" s="1291" t="s">
        <v>797</v>
      </c>
      <c r="C216" s="1291" t="s">
        <v>40</v>
      </c>
      <c r="D216" s="1434">
        <v>0</v>
      </c>
      <c r="E216" s="1434">
        <v>0</v>
      </c>
      <c r="F216" s="1434">
        <v>0</v>
      </c>
      <c r="G216" s="1434">
        <v>0</v>
      </c>
      <c r="H216" s="1434">
        <v>0</v>
      </c>
      <c r="I216" s="1434">
        <v>0</v>
      </c>
      <c r="J216" s="1434">
        <v>0</v>
      </c>
      <c r="K216" s="1434">
        <v>0</v>
      </c>
      <c r="L216" s="1434">
        <v>1</v>
      </c>
      <c r="M216" s="1434">
        <v>0</v>
      </c>
      <c r="N216" s="1434">
        <v>0</v>
      </c>
      <c r="O216" s="1434">
        <v>0</v>
      </c>
      <c r="P216" s="1434">
        <v>1</v>
      </c>
      <c r="Q216" s="1434">
        <v>0</v>
      </c>
      <c r="R216" s="1434">
        <v>0</v>
      </c>
      <c r="S216" s="1434">
        <v>0</v>
      </c>
      <c r="T216" s="1434">
        <v>1</v>
      </c>
      <c r="U216" s="1434">
        <v>0</v>
      </c>
      <c r="V216" s="1438">
        <v>0</v>
      </c>
    </row>
    <row r="217" spans="1:22" ht="15" x14ac:dyDescent="0.25">
      <c r="A217" s="19" t="s">
        <v>708</v>
      </c>
      <c r="B217" s="1291" t="s">
        <v>797</v>
      </c>
      <c r="C217" s="1291" t="s">
        <v>59</v>
      </c>
      <c r="D217" s="1434">
        <v>0</v>
      </c>
      <c r="E217" s="1434">
        <v>0</v>
      </c>
      <c r="F217" s="1434">
        <v>0</v>
      </c>
      <c r="G217" s="1434">
        <v>0</v>
      </c>
      <c r="H217" s="1434">
        <v>0</v>
      </c>
      <c r="I217" s="1434">
        <v>0</v>
      </c>
      <c r="J217" s="1434">
        <v>0</v>
      </c>
      <c r="K217" s="1434">
        <v>0</v>
      </c>
      <c r="L217" s="1434">
        <v>10</v>
      </c>
      <c r="M217" s="1434">
        <v>47</v>
      </c>
      <c r="N217" s="1434">
        <v>38</v>
      </c>
      <c r="O217" s="1434">
        <v>43</v>
      </c>
      <c r="P217" s="1434">
        <v>38</v>
      </c>
      <c r="Q217" s="1434">
        <v>15</v>
      </c>
      <c r="R217" s="1434">
        <v>30</v>
      </c>
      <c r="S217" s="1434">
        <v>5</v>
      </c>
      <c r="T217" s="1434">
        <v>13</v>
      </c>
      <c r="U217" s="1434">
        <v>50</v>
      </c>
      <c r="V217" s="1438">
        <v>8</v>
      </c>
    </row>
    <row r="218" spans="1:22" ht="15" x14ac:dyDescent="0.25">
      <c r="A218" s="19" t="s">
        <v>708</v>
      </c>
      <c r="B218" s="1291" t="s">
        <v>797</v>
      </c>
      <c r="C218" s="1291" t="s">
        <v>77</v>
      </c>
      <c r="D218" s="1434">
        <v>0</v>
      </c>
      <c r="E218" s="1434">
        <v>0</v>
      </c>
      <c r="F218" s="1434">
        <v>0</v>
      </c>
      <c r="G218" s="1434">
        <v>0</v>
      </c>
      <c r="H218" s="1434">
        <v>0</v>
      </c>
      <c r="I218" s="1434">
        <v>0</v>
      </c>
      <c r="J218" s="1434">
        <v>0</v>
      </c>
      <c r="K218" s="1434">
        <v>0</v>
      </c>
      <c r="L218" s="1434">
        <v>3</v>
      </c>
      <c r="M218" s="1434">
        <v>13</v>
      </c>
      <c r="N218" s="1434">
        <v>4</v>
      </c>
      <c r="O218" s="1434">
        <v>5</v>
      </c>
      <c r="P218" s="1434">
        <v>3</v>
      </c>
      <c r="Q218" s="1434">
        <v>1</v>
      </c>
      <c r="R218" s="1434">
        <v>1</v>
      </c>
      <c r="S218" s="1434">
        <v>0</v>
      </c>
      <c r="T218" s="1434">
        <v>2</v>
      </c>
      <c r="U218" s="1434">
        <v>1</v>
      </c>
      <c r="V218" s="1438">
        <v>0</v>
      </c>
    </row>
    <row r="219" spans="1:22" ht="15" x14ac:dyDescent="0.25">
      <c r="A219" s="19" t="s">
        <v>708</v>
      </c>
      <c r="B219" s="1291" t="s">
        <v>798</v>
      </c>
      <c r="C219" s="1291" t="s">
        <v>35</v>
      </c>
      <c r="D219" s="1434">
        <v>0</v>
      </c>
      <c r="E219" s="1434">
        <v>0</v>
      </c>
      <c r="F219" s="1434">
        <v>0</v>
      </c>
      <c r="G219" s="1434">
        <v>0</v>
      </c>
      <c r="H219" s="1434">
        <v>0</v>
      </c>
      <c r="I219" s="1434">
        <v>0</v>
      </c>
      <c r="J219" s="1434">
        <v>0</v>
      </c>
      <c r="K219" s="1434">
        <v>0</v>
      </c>
      <c r="L219" s="1434">
        <v>0</v>
      </c>
      <c r="M219" s="1434">
        <v>0</v>
      </c>
      <c r="N219" s="1434">
        <v>0</v>
      </c>
      <c r="O219" s="1434">
        <v>0</v>
      </c>
      <c r="P219" s="1434">
        <v>19</v>
      </c>
      <c r="Q219" s="1434">
        <v>4</v>
      </c>
      <c r="R219" s="1434">
        <v>15</v>
      </c>
      <c r="S219" s="1434">
        <v>16</v>
      </c>
      <c r="T219" s="1434">
        <v>53</v>
      </c>
      <c r="U219" s="1434">
        <v>75</v>
      </c>
      <c r="V219" s="1438">
        <v>22</v>
      </c>
    </row>
    <row r="220" spans="1:22" ht="15" x14ac:dyDescent="0.25">
      <c r="A220" s="19" t="s">
        <v>708</v>
      </c>
      <c r="B220" s="1291" t="s">
        <v>798</v>
      </c>
      <c r="C220" s="1291" t="s">
        <v>36</v>
      </c>
      <c r="D220" s="1434">
        <v>0</v>
      </c>
      <c r="E220" s="1434">
        <v>0</v>
      </c>
      <c r="F220" s="1434">
        <v>0</v>
      </c>
      <c r="G220" s="1434">
        <v>0</v>
      </c>
      <c r="H220" s="1434">
        <v>0</v>
      </c>
      <c r="I220" s="1434">
        <v>0</v>
      </c>
      <c r="J220" s="1434">
        <v>0</v>
      </c>
      <c r="K220" s="1434">
        <v>0</v>
      </c>
      <c r="L220" s="1434">
        <v>0</v>
      </c>
      <c r="M220" s="1434">
        <v>0</v>
      </c>
      <c r="N220" s="1434">
        <v>0</v>
      </c>
      <c r="O220" s="1434">
        <v>0</v>
      </c>
      <c r="P220" s="1434">
        <v>0</v>
      </c>
      <c r="Q220" s="1434">
        <v>0</v>
      </c>
      <c r="R220" s="1434">
        <v>0</v>
      </c>
      <c r="S220" s="1434">
        <v>0</v>
      </c>
      <c r="T220" s="1434">
        <v>2</v>
      </c>
      <c r="U220" s="1434">
        <v>1</v>
      </c>
      <c r="V220" s="1438">
        <v>0</v>
      </c>
    </row>
    <row r="221" spans="1:22" ht="15" x14ac:dyDescent="0.25">
      <c r="A221" s="19" t="s">
        <v>708</v>
      </c>
      <c r="B221" s="1291" t="s">
        <v>798</v>
      </c>
      <c r="C221" s="1291" t="s">
        <v>37</v>
      </c>
      <c r="D221" s="1434">
        <v>0</v>
      </c>
      <c r="E221" s="1434">
        <v>0</v>
      </c>
      <c r="F221" s="1434">
        <v>0</v>
      </c>
      <c r="G221" s="1434">
        <v>0</v>
      </c>
      <c r="H221" s="1434">
        <v>0</v>
      </c>
      <c r="I221" s="1434">
        <v>0</v>
      </c>
      <c r="J221" s="1434">
        <v>0</v>
      </c>
      <c r="K221" s="1434">
        <v>0</v>
      </c>
      <c r="L221" s="1434">
        <v>0</v>
      </c>
      <c r="M221" s="1434">
        <v>0</v>
      </c>
      <c r="N221" s="1434">
        <v>0</v>
      </c>
      <c r="O221" s="1434">
        <v>0</v>
      </c>
      <c r="P221" s="1434">
        <v>0</v>
      </c>
      <c r="Q221" s="1434">
        <v>4</v>
      </c>
      <c r="R221" s="1434">
        <v>0</v>
      </c>
      <c r="S221" s="1434">
        <v>2</v>
      </c>
      <c r="T221" s="1434">
        <v>5</v>
      </c>
      <c r="U221" s="1434">
        <v>7</v>
      </c>
      <c r="V221" s="1438">
        <v>5</v>
      </c>
    </row>
    <row r="222" spans="1:22" ht="15" x14ac:dyDescent="0.25">
      <c r="A222" s="19" t="s">
        <v>708</v>
      </c>
      <c r="B222" s="1291" t="s">
        <v>798</v>
      </c>
      <c r="C222" s="1291" t="s">
        <v>38</v>
      </c>
      <c r="D222" s="1434">
        <v>0</v>
      </c>
      <c r="E222" s="1434">
        <v>0</v>
      </c>
      <c r="F222" s="1434">
        <v>0</v>
      </c>
      <c r="G222" s="1434">
        <v>0</v>
      </c>
      <c r="H222" s="1434">
        <v>0</v>
      </c>
      <c r="I222" s="1434">
        <v>0</v>
      </c>
      <c r="J222" s="1434">
        <v>0</v>
      </c>
      <c r="K222" s="1434">
        <v>0</v>
      </c>
      <c r="L222" s="1434">
        <v>0</v>
      </c>
      <c r="M222" s="1434">
        <v>0</v>
      </c>
      <c r="N222" s="1434">
        <v>0</v>
      </c>
      <c r="O222" s="1434">
        <v>0</v>
      </c>
      <c r="P222" s="1434">
        <v>0</v>
      </c>
      <c r="Q222" s="1434">
        <v>0</v>
      </c>
      <c r="R222" s="1434">
        <v>1</v>
      </c>
      <c r="S222" s="1434">
        <v>1</v>
      </c>
      <c r="T222" s="1434">
        <v>2</v>
      </c>
      <c r="U222" s="1434">
        <v>2</v>
      </c>
      <c r="V222" s="1438">
        <v>1</v>
      </c>
    </row>
    <row r="223" spans="1:22" ht="15" x14ac:dyDescent="0.25">
      <c r="A223" s="19" t="s">
        <v>708</v>
      </c>
      <c r="B223" s="1291" t="s">
        <v>798</v>
      </c>
      <c r="C223" s="1291" t="s">
        <v>39</v>
      </c>
      <c r="D223" s="1434">
        <v>0</v>
      </c>
      <c r="E223" s="1434">
        <v>0</v>
      </c>
      <c r="F223" s="1434">
        <v>0</v>
      </c>
      <c r="G223" s="1434">
        <v>0</v>
      </c>
      <c r="H223" s="1434">
        <v>0</v>
      </c>
      <c r="I223" s="1434">
        <v>0</v>
      </c>
      <c r="J223" s="1434">
        <v>0</v>
      </c>
      <c r="K223" s="1434">
        <v>0</v>
      </c>
      <c r="L223" s="1434">
        <v>0</v>
      </c>
      <c r="M223" s="1434">
        <v>0</v>
      </c>
      <c r="N223" s="1434">
        <v>0</v>
      </c>
      <c r="O223" s="1434">
        <v>0</v>
      </c>
      <c r="P223" s="1434">
        <v>1</v>
      </c>
      <c r="Q223" s="1434">
        <v>2</v>
      </c>
      <c r="R223" s="1434">
        <v>0</v>
      </c>
      <c r="S223" s="1434">
        <v>0</v>
      </c>
      <c r="T223" s="1434">
        <v>1</v>
      </c>
      <c r="U223" s="1434">
        <v>1</v>
      </c>
      <c r="V223" s="1438">
        <v>2</v>
      </c>
    </row>
    <row r="224" spans="1:22" ht="15" x14ac:dyDescent="0.25">
      <c r="A224" s="19" t="s">
        <v>708</v>
      </c>
      <c r="B224" s="1291" t="s">
        <v>798</v>
      </c>
      <c r="C224" s="1291" t="s">
        <v>40</v>
      </c>
      <c r="D224" s="1434">
        <v>0</v>
      </c>
      <c r="E224" s="1434">
        <v>0</v>
      </c>
      <c r="F224" s="1434">
        <v>0</v>
      </c>
      <c r="G224" s="1434">
        <v>0</v>
      </c>
      <c r="H224" s="1434">
        <v>0</v>
      </c>
      <c r="I224" s="1434">
        <v>0</v>
      </c>
      <c r="J224" s="1434">
        <v>0</v>
      </c>
      <c r="K224" s="1434">
        <v>0</v>
      </c>
      <c r="L224" s="1434">
        <v>0</v>
      </c>
      <c r="M224" s="1434">
        <v>0</v>
      </c>
      <c r="N224" s="1434">
        <v>0</v>
      </c>
      <c r="O224" s="1434">
        <v>0</v>
      </c>
      <c r="P224" s="1434">
        <v>0</v>
      </c>
      <c r="Q224" s="1434">
        <v>0</v>
      </c>
      <c r="R224" s="1434">
        <v>0</v>
      </c>
      <c r="S224" s="1434">
        <v>0</v>
      </c>
      <c r="T224" s="1434">
        <v>0</v>
      </c>
      <c r="U224" s="1434">
        <v>1</v>
      </c>
      <c r="V224" s="1438">
        <v>1</v>
      </c>
    </row>
    <row r="225" spans="1:22" ht="15" x14ac:dyDescent="0.25">
      <c r="A225" s="19" t="s">
        <v>708</v>
      </c>
      <c r="B225" s="1291" t="s">
        <v>798</v>
      </c>
      <c r="C225" s="1291" t="s">
        <v>59</v>
      </c>
      <c r="D225" s="1434">
        <v>0</v>
      </c>
      <c r="E225" s="1434">
        <v>0</v>
      </c>
      <c r="F225" s="1434">
        <v>0</v>
      </c>
      <c r="G225" s="1434">
        <v>0</v>
      </c>
      <c r="H225" s="1434">
        <v>0</v>
      </c>
      <c r="I225" s="1434">
        <v>0</v>
      </c>
      <c r="J225" s="1434">
        <v>0</v>
      </c>
      <c r="K225" s="1434">
        <v>0</v>
      </c>
      <c r="L225" s="1434">
        <v>0</v>
      </c>
      <c r="M225" s="1434">
        <v>0</v>
      </c>
      <c r="N225" s="1434">
        <v>0</v>
      </c>
      <c r="O225" s="1434">
        <v>0</v>
      </c>
      <c r="P225" s="1434">
        <v>20</v>
      </c>
      <c r="Q225" s="1434">
        <v>10</v>
      </c>
      <c r="R225" s="1434">
        <v>16</v>
      </c>
      <c r="S225" s="1434">
        <v>19</v>
      </c>
      <c r="T225" s="1434">
        <v>63</v>
      </c>
      <c r="U225" s="1434">
        <v>87</v>
      </c>
      <c r="V225" s="1438">
        <v>31</v>
      </c>
    </row>
    <row r="226" spans="1:22" ht="15" x14ac:dyDescent="0.25">
      <c r="A226" s="19" t="s">
        <v>708</v>
      </c>
      <c r="B226" s="1291" t="s">
        <v>798</v>
      </c>
      <c r="C226" s="1291" t="s">
        <v>77</v>
      </c>
      <c r="D226" s="1434">
        <v>0</v>
      </c>
      <c r="E226" s="1434">
        <v>0</v>
      </c>
      <c r="F226" s="1434">
        <v>0</v>
      </c>
      <c r="G226" s="1434">
        <v>0</v>
      </c>
      <c r="H226" s="1434">
        <v>0</v>
      </c>
      <c r="I226" s="1434">
        <v>0</v>
      </c>
      <c r="J226" s="1434">
        <v>0</v>
      </c>
      <c r="K226" s="1434">
        <v>0</v>
      </c>
      <c r="L226" s="1434">
        <v>0</v>
      </c>
      <c r="M226" s="1434">
        <v>0</v>
      </c>
      <c r="N226" s="1434">
        <v>0</v>
      </c>
      <c r="O226" s="1434">
        <v>0</v>
      </c>
      <c r="P226" s="1434">
        <v>1</v>
      </c>
      <c r="Q226" s="1434">
        <v>6</v>
      </c>
      <c r="R226" s="1434">
        <v>1</v>
      </c>
      <c r="S226" s="1434">
        <v>3</v>
      </c>
      <c r="T226" s="1434">
        <v>10</v>
      </c>
      <c r="U226" s="1434">
        <v>12</v>
      </c>
      <c r="V226" s="1438">
        <v>9</v>
      </c>
    </row>
    <row r="227" spans="1:22" ht="15" x14ac:dyDescent="0.25">
      <c r="A227" s="19" t="s">
        <v>708</v>
      </c>
      <c r="B227" s="1291" t="s">
        <v>1115</v>
      </c>
      <c r="C227" s="1291" t="s">
        <v>35</v>
      </c>
      <c r="D227" s="1434">
        <v>0</v>
      </c>
      <c r="E227" s="1434">
        <v>0</v>
      </c>
      <c r="F227" s="1434">
        <v>0</v>
      </c>
      <c r="G227" s="1434">
        <v>0</v>
      </c>
      <c r="H227" s="1434">
        <v>0</v>
      </c>
      <c r="I227" s="1434">
        <v>0</v>
      </c>
      <c r="J227" s="1434">
        <v>0</v>
      </c>
      <c r="K227" s="1434">
        <v>0</v>
      </c>
      <c r="L227" s="1434">
        <v>0</v>
      </c>
      <c r="M227" s="1434">
        <v>0</v>
      </c>
      <c r="N227" s="1434">
        <v>0</v>
      </c>
      <c r="O227" s="1434">
        <v>0</v>
      </c>
      <c r="P227" s="1434">
        <v>0</v>
      </c>
      <c r="Q227" s="1434">
        <v>0</v>
      </c>
      <c r="R227" s="1434">
        <v>0</v>
      </c>
      <c r="S227" s="1434">
        <v>0</v>
      </c>
      <c r="T227" s="1434">
        <v>0</v>
      </c>
      <c r="U227" s="1434">
        <v>6</v>
      </c>
      <c r="V227" s="1438">
        <v>14</v>
      </c>
    </row>
    <row r="228" spans="1:22" ht="15" x14ac:dyDescent="0.25">
      <c r="A228" s="19" t="s">
        <v>708</v>
      </c>
      <c r="B228" s="1291" t="s">
        <v>1115</v>
      </c>
      <c r="C228" s="1291" t="s">
        <v>37</v>
      </c>
      <c r="D228" s="1434">
        <v>0</v>
      </c>
      <c r="E228" s="1434">
        <v>0</v>
      </c>
      <c r="F228" s="1434">
        <v>0</v>
      </c>
      <c r="G228" s="1434">
        <v>0</v>
      </c>
      <c r="H228" s="1434">
        <v>0</v>
      </c>
      <c r="I228" s="1434">
        <v>0</v>
      </c>
      <c r="J228" s="1434">
        <v>0</v>
      </c>
      <c r="K228" s="1434">
        <v>0</v>
      </c>
      <c r="L228" s="1434">
        <v>0</v>
      </c>
      <c r="M228" s="1434">
        <v>0</v>
      </c>
      <c r="N228" s="1434">
        <v>0</v>
      </c>
      <c r="O228" s="1434">
        <v>0</v>
      </c>
      <c r="P228" s="1434">
        <v>0</v>
      </c>
      <c r="Q228" s="1434">
        <v>0</v>
      </c>
      <c r="R228" s="1434">
        <v>0</v>
      </c>
      <c r="S228" s="1434">
        <v>0</v>
      </c>
      <c r="T228" s="1434">
        <v>0</v>
      </c>
      <c r="U228" s="1434">
        <v>3</v>
      </c>
      <c r="V228" s="1438">
        <v>2</v>
      </c>
    </row>
    <row r="229" spans="1:22" ht="15" x14ac:dyDescent="0.25">
      <c r="A229" s="19" t="s">
        <v>708</v>
      </c>
      <c r="B229" s="1291" t="s">
        <v>1115</v>
      </c>
      <c r="C229" s="1291" t="s">
        <v>38</v>
      </c>
      <c r="D229" s="1434">
        <v>0</v>
      </c>
      <c r="E229" s="1434">
        <v>0</v>
      </c>
      <c r="F229" s="1434">
        <v>0</v>
      </c>
      <c r="G229" s="1434">
        <v>0</v>
      </c>
      <c r="H229" s="1434">
        <v>0</v>
      </c>
      <c r="I229" s="1434">
        <v>0</v>
      </c>
      <c r="J229" s="1434">
        <v>0</v>
      </c>
      <c r="K229" s="1434">
        <v>0</v>
      </c>
      <c r="L229" s="1434">
        <v>0</v>
      </c>
      <c r="M229" s="1434">
        <v>0</v>
      </c>
      <c r="N229" s="1434">
        <v>0</v>
      </c>
      <c r="O229" s="1434">
        <v>0</v>
      </c>
      <c r="P229" s="1434">
        <v>0</v>
      </c>
      <c r="Q229" s="1434">
        <v>0</v>
      </c>
      <c r="R229" s="1434">
        <v>0</v>
      </c>
      <c r="S229" s="1434">
        <v>0</v>
      </c>
      <c r="T229" s="1434">
        <v>0</v>
      </c>
      <c r="U229" s="1434">
        <v>1</v>
      </c>
      <c r="V229" s="1438">
        <v>0</v>
      </c>
    </row>
    <row r="230" spans="1:22" ht="15" x14ac:dyDescent="0.25">
      <c r="A230" s="19" t="s">
        <v>708</v>
      </c>
      <c r="B230" s="1291" t="s">
        <v>1115</v>
      </c>
      <c r="C230" s="1291" t="s">
        <v>39</v>
      </c>
      <c r="D230" s="1434">
        <v>0</v>
      </c>
      <c r="E230" s="1434">
        <v>0</v>
      </c>
      <c r="F230" s="1434">
        <v>0</v>
      </c>
      <c r="G230" s="1434">
        <v>0</v>
      </c>
      <c r="H230" s="1434">
        <v>0</v>
      </c>
      <c r="I230" s="1434">
        <v>0</v>
      </c>
      <c r="J230" s="1434">
        <v>0</v>
      </c>
      <c r="K230" s="1434">
        <v>0</v>
      </c>
      <c r="L230" s="1434">
        <v>0</v>
      </c>
      <c r="M230" s="1434">
        <v>0</v>
      </c>
      <c r="N230" s="1434">
        <v>0</v>
      </c>
      <c r="O230" s="1434">
        <v>0</v>
      </c>
      <c r="P230" s="1434">
        <v>0</v>
      </c>
      <c r="Q230" s="1434">
        <v>0</v>
      </c>
      <c r="R230" s="1434">
        <v>0</v>
      </c>
      <c r="S230" s="1434">
        <v>0</v>
      </c>
      <c r="T230" s="1434">
        <v>0</v>
      </c>
      <c r="U230" s="1434">
        <v>0</v>
      </c>
      <c r="V230" s="1438">
        <v>1</v>
      </c>
    </row>
    <row r="231" spans="1:22" ht="15" x14ac:dyDescent="0.25">
      <c r="A231" s="19" t="s">
        <v>708</v>
      </c>
      <c r="B231" s="1291" t="s">
        <v>1115</v>
      </c>
      <c r="C231" s="1291" t="s">
        <v>40</v>
      </c>
      <c r="D231" s="1434">
        <v>0</v>
      </c>
      <c r="E231" s="1434">
        <v>0</v>
      </c>
      <c r="F231" s="1434">
        <v>0</v>
      </c>
      <c r="G231" s="1434">
        <v>0</v>
      </c>
      <c r="H231" s="1434">
        <v>0</v>
      </c>
      <c r="I231" s="1434">
        <v>0</v>
      </c>
      <c r="J231" s="1434">
        <v>0</v>
      </c>
      <c r="K231" s="1434">
        <v>0</v>
      </c>
      <c r="L231" s="1434">
        <v>0</v>
      </c>
      <c r="M231" s="1434">
        <v>0</v>
      </c>
      <c r="N231" s="1434">
        <v>0</v>
      </c>
      <c r="O231" s="1434">
        <v>0</v>
      </c>
      <c r="P231" s="1434">
        <v>0</v>
      </c>
      <c r="Q231" s="1434">
        <v>0</v>
      </c>
      <c r="R231" s="1434">
        <v>0</v>
      </c>
      <c r="S231" s="1434">
        <v>0</v>
      </c>
      <c r="T231" s="1434">
        <v>0</v>
      </c>
      <c r="U231" s="1434">
        <v>1</v>
      </c>
      <c r="V231" s="1438">
        <v>2</v>
      </c>
    </row>
    <row r="232" spans="1:22" ht="15" x14ac:dyDescent="0.25">
      <c r="A232" s="19" t="s">
        <v>708</v>
      </c>
      <c r="B232" s="1291" t="s">
        <v>1115</v>
      </c>
      <c r="C232" s="1291" t="s">
        <v>59</v>
      </c>
      <c r="D232" s="1434">
        <v>0</v>
      </c>
      <c r="E232" s="1434">
        <v>0</v>
      </c>
      <c r="F232" s="1434">
        <v>0</v>
      </c>
      <c r="G232" s="1434">
        <v>0</v>
      </c>
      <c r="H232" s="1434">
        <v>0</v>
      </c>
      <c r="I232" s="1434">
        <v>0</v>
      </c>
      <c r="J232" s="1434">
        <v>0</v>
      </c>
      <c r="K232" s="1434">
        <v>0</v>
      </c>
      <c r="L232" s="1434">
        <v>0</v>
      </c>
      <c r="M232" s="1434">
        <v>0</v>
      </c>
      <c r="N232" s="1434">
        <v>0</v>
      </c>
      <c r="O232" s="1434">
        <v>0</v>
      </c>
      <c r="P232" s="1434">
        <v>0</v>
      </c>
      <c r="Q232" s="1434">
        <v>0</v>
      </c>
      <c r="R232" s="1434">
        <v>0</v>
      </c>
      <c r="S232" s="1434">
        <v>0</v>
      </c>
      <c r="T232" s="1434">
        <v>0</v>
      </c>
      <c r="U232" s="1434">
        <v>11</v>
      </c>
      <c r="V232" s="1438">
        <v>19</v>
      </c>
    </row>
    <row r="233" spans="1:22" ht="15" x14ac:dyDescent="0.25">
      <c r="A233" s="19" t="s">
        <v>708</v>
      </c>
      <c r="B233" s="1291" t="s">
        <v>1115</v>
      </c>
      <c r="C233" s="1291" t="s">
        <v>77</v>
      </c>
      <c r="D233" s="1434">
        <v>0</v>
      </c>
      <c r="E233" s="1434">
        <v>0</v>
      </c>
      <c r="F233" s="1434">
        <v>0</v>
      </c>
      <c r="G233" s="1434">
        <v>0</v>
      </c>
      <c r="H233" s="1434">
        <v>0</v>
      </c>
      <c r="I233" s="1434">
        <v>0</v>
      </c>
      <c r="J233" s="1434">
        <v>0</v>
      </c>
      <c r="K233" s="1434">
        <v>0</v>
      </c>
      <c r="L233" s="1434">
        <v>0</v>
      </c>
      <c r="M233" s="1434">
        <v>0</v>
      </c>
      <c r="N233" s="1434">
        <v>0</v>
      </c>
      <c r="O233" s="1434">
        <v>0</v>
      </c>
      <c r="P233" s="1434">
        <v>0</v>
      </c>
      <c r="Q233" s="1434">
        <v>0</v>
      </c>
      <c r="R233" s="1434">
        <v>0</v>
      </c>
      <c r="S233" s="1434">
        <v>0</v>
      </c>
      <c r="T233" s="1434">
        <v>0</v>
      </c>
      <c r="U233" s="1434">
        <v>5</v>
      </c>
      <c r="V233" s="1438">
        <v>5</v>
      </c>
    </row>
    <row r="234" spans="1:22" ht="15" x14ac:dyDescent="0.25">
      <c r="A234" s="19" t="s">
        <v>708</v>
      </c>
      <c r="B234" s="1291" t="s">
        <v>799</v>
      </c>
      <c r="C234" s="1291" t="s">
        <v>35</v>
      </c>
      <c r="D234" s="1434">
        <v>29</v>
      </c>
      <c r="E234" s="1434">
        <v>73</v>
      </c>
      <c r="F234" s="1434">
        <v>128</v>
      </c>
      <c r="G234" s="1434">
        <v>56</v>
      </c>
      <c r="H234" s="1434">
        <v>45</v>
      </c>
      <c r="I234" s="1434">
        <v>135</v>
      </c>
      <c r="J234" s="1434">
        <v>42</v>
      </c>
      <c r="K234" s="1434">
        <v>50</v>
      </c>
      <c r="L234" s="1434">
        <v>74</v>
      </c>
      <c r="M234" s="1434">
        <v>53</v>
      </c>
      <c r="N234" s="1434">
        <v>55</v>
      </c>
      <c r="O234" s="1434">
        <v>122</v>
      </c>
      <c r="P234" s="1434">
        <v>25</v>
      </c>
      <c r="Q234" s="1434">
        <v>0</v>
      </c>
      <c r="R234" s="1434">
        <v>68</v>
      </c>
      <c r="S234" s="1434">
        <v>22</v>
      </c>
      <c r="T234" s="1434">
        <v>63</v>
      </c>
      <c r="U234" s="1434">
        <v>53</v>
      </c>
      <c r="V234" s="1438">
        <v>33</v>
      </c>
    </row>
    <row r="235" spans="1:22" ht="15" x14ac:dyDescent="0.25">
      <c r="A235" s="19" t="s">
        <v>708</v>
      </c>
      <c r="B235" s="1291" t="s">
        <v>799</v>
      </c>
      <c r="C235" s="1291" t="s">
        <v>36</v>
      </c>
      <c r="D235" s="1434">
        <v>0</v>
      </c>
      <c r="E235" s="1434">
        <v>0</v>
      </c>
      <c r="F235" s="1434">
        <v>0</v>
      </c>
      <c r="G235" s="1434">
        <v>0</v>
      </c>
      <c r="H235" s="1434">
        <v>0</v>
      </c>
      <c r="I235" s="1434">
        <v>0</v>
      </c>
      <c r="J235" s="1434">
        <v>0</v>
      </c>
      <c r="K235" s="1434">
        <v>0</v>
      </c>
      <c r="L235" s="1434">
        <v>0</v>
      </c>
      <c r="M235" s="1434">
        <v>0</v>
      </c>
      <c r="N235" s="1434">
        <v>0</v>
      </c>
      <c r="O235" s="1434">
        <v>0</v>
      </c>
      <c r="P235" s="1434">
        <v>0</v>
      </c>
      <c r="Q235" s="1434">
        <v>0</v>
      </c>
      <c r="R235" s="1434">
        <v>0</v>
      </c>
      <c r="S235" s="1434">
        <v>2</v>
      </c>
      <c r="T235" s="1434">
        <v>6</v>
      </c>
      <c r="U235" s="1434">
        <v>1</v>
      </c>
      <c r="V235" s="1438">
        <v>2</v>
      </c>
    </row>
    <row r="236" spans="1:22" ht="15" x14ac:dyDescent="0.25">
      <c r="A236" s="19" t="s">
        <v>708</v>
      </c>
      <c r="B236" s="1291" t="s">
        <v>799</v>
      </c>
      <c r="C236" s="1291" t="s">
        <v>37</v>
      </c>
      <c r="D236" s="1434">
        <v>0</v>
      </c>
      <c r="E236" s="1434">
        <v>4</v>
      </c>
      <c r="F236" s="1434">
        <v>5</v>
      </c>
      <c r="G236" s="1434">
        <v>3</v>
      </c>
      <c r="H236" s="1434">
        <v>3</v>
      </c>
      <c r="I236" s="1434">
        <v>2</v>
      </c>
      <c r="J236" s="1434">
        <v>1</v>
      </c>
      <c r="K236" s="1434">
        <v>0</v>
      </c>
      <c r="L236" s="1434">
        <v>2</v>
      </c>
      <c r="M236" s="1434">
        <v>0</v>
      </c>
      <c r="N236" s="1434">
        <v>0</v>
      </c>
      <c r="O236" s="1434">
        <v>1</v>
      </c>
      <c r="P236" s="1434">
        <v>0</v>
      </c>
      <c r="Q236" s="1434">
        <v>0</v>
      </c>
      <c r="R236" s="1434">
        <v>3</v>
      </c>
      <c r="S236" s="1434">
        <v>0</v>
      </c>
      <c r="T236" s="1434">
        <v>5</v>
      </c>
      <c r="U236" s="1434">
        <v>1</v>
      </c>
      <c r="V236" s="1438">
        <v>1</v>
      </c>
    </row>
    <row r="237" spans="1:22" ht="15" x14ac:dyDescent="0.25">
      <c r="A237" s="19" t="s">
        <v>708</v>
      </c>
      <c r="B237" s="1291" t="s">
        <v>799</v>
      </c>
      <c r="C237" s="1291" t="s">
        <v>38</v>
      </c>
      <c r="D237" s="1434">
        <v>1</v>
      </c>
      <c r="E237" s="1434">
        <v>2</v>
      </c>
      <c r="F237" s="1434">
        <v>3</v>
      </c>
      <c r="G237" s="1434">
        <v>0</v>
      </c>
      <c r="H237" s="1434">
        <v>1</v>
      </c>
      <c r="I237" s="1434">
        <v>0</v>
      </c>
      <c r="J237" s="1434">
        <v>0</v>
      </c>
      <c r="K237" s="1434">
        <v>0</v>
      </c>
      <c r="L237" s="1434">
        <v>0</v>
      </c>
      <c r="M237" s="1434">
        <v>0</v>
      </c>
      <c r="N237" s="1434">
        <v>1</v>
      </c>
      <c r="O237" s="1434">
        <v>0</v>
      </c>
      <c r="P237" s="1434">
        <v>0</v>
      </c>
      <c r="Q237" s="1434">
        <v>0</v>
      </c>
      <c r="R237" s="1434">
        <v>1</v>
      </c>
      <c r="S237" s="1434">
        <v>0</v>
      </c>
      <c r="T237" s="1434">
        <v>0</v>
      </c>
      <c r="U237" s="1434">
        <v>0</v>
      </c>
      <c r="V237" s="1438">
        <v>0</v>
      </c>
    </row>
    <row r="238" spans="1:22" ht="15" x14ac:dyDescent="0.25">
      <c r="A238" s="19" t="s">
        <v>708</v>
      </c>
      <c r="B238" s="1291" t="s">
        <v>799</v>
      </c>
      <c r="C238" s="1291" t="s">
        <v>39</v>
      </c>
      <c r="D238" s="1434">
        <v>0</v>
      </c>
      <c r="E238" s="1434">
        <v>1</v>
      </c>
      <c r="F238" s="1434">
        <v>0</v>
      </c>
      <c r="G238" s="1434">
        <v>0</v>
      </c>
      <c r="H238" s="1434">
        <v>0</v>
      </c>
      <c r="I238" s="1434">
        <v>0</v>
      </c>
      <c r="J238" s="1434">
        <v>0</v>
      </c>
      <c r="K238" s="1434">
        <v>0</v>
      </c>
      <c r="L238" s="1434">
        <v>1</v>
      </c>
      <c r="M238" s="1434">
        <v>1</v>
      </c>
      <c r="N238" s="1434">
        <v>0</v>
      </c>
      <c r="O238" s="1434">
        <v>0</v>
      </c>
      <c r="P238" s="1434">
        <v>0</v>
      </c>
      <c r="Q238" s="1434">
        <v>0</v>
      </c>
      <c r="R238" s="1434">
        <v>0</v>
      </c>
      <c r="S238" s="1434">
        <v>0</v>
      </c>
      <c r="T238" s="1434">
        <v>2</v>
      </c>
      <c r="U238" s="1434">
        <v>1</v>
      </c>
      <c r="V238" s="1438">
        <v>0</v>
      </c>
    </row>
    <row r="239" spans="1:22" ht="15" x14ac:dyDescent="0.25">
      <c r="A239" s="19" t="s">
        <v>708</v>
      </c>
      <c r="B239" s="1291" t="s">
        <v>799</v>
      </c>
      <c r="C239" s="1291" t="s">
        <v>59</v>
      </c>
      <c r="D239" s="1434">
        <v>30</v>
      </c>
      <c r="E239" s="1434">
        <v>80</v>
      </c>
      <c r="F239" s="1434">
        <v>136</v>
      </c>
      <c r="G239" s="1434">
        <v>59</v>
      </c>
      <c r="H239" s="1434">
        <v>49</v>
      </c>
      <c r="I239" s="1434">
        <v>137</v>
      </c>
      <c r="J239" s="1434">
        <v>43</v>
      </c>
      <c r="K239" s="1434">
        <v>50</v>
      </c>
      <c r="L239" s="1434">
        <v>77</v>
      </c>
      <c r="M239" s="1434">
        <v>54</v>
      </c>
      <c r="N239" s="1434">
        <v>56</v>
      </c>
      <c r="O239" s="1434">
        <v>123</v>
      </c>
      <c r="P239" s="1434">
        <v>25</v>
      </c>
      <c r="Q239" s="1434">
        <v>0</v>
      </c>
      <c r="R239" s="1434">
        <v>72</v>
      </c>
      <c r="S239" s="1434">
        <v>24</v>
      </c>
      <c r="T239" s="1434">
        <v>76</v>
      </c>
      <c r="U239" s="1434">
        <v>56</v>
      </c>
      <c r="V239" s="1438">
        <v>36</v>
      </c>
    </row>
    <row r="240" spans="1:22" ht="15" x14ac:dyDescent="0.25">
      <c r="A240" s="19" t="s">
        <v>708</v>
      </c>
      <c r="B240" s="1291" t="s">
        <v>799</v>
      </c>
      <c r="C240" s="1291" t="s">
        <v>77</v>
      </c>
      <c r="D240" s="1434">
        <v>1</v>
      </c>
      <c r="E240" s="1434">
        <v>7</v>
      </c>
      <c r="F240" s="1434">
        <v>8</v>
      </c>
      <c r="G240" s="1434">
        <v>3</v>
      </c>
      <c r="H240" s="1434">
        <v>4</v>
      </c>
      <c r="I240" s="1434">
        <v>2</v>
      </c>
      <c r="J240" s="1434">
        <v>1</v>
      </c>
      <c r="K240" s="1434">
        <v>0</v>
      </c>
      <c r="L240" s="1434">
        <v>3</v>
      </c>
      <c r="M240" s="1434">
        <v>1</v>
      </c>
      <c r="N240" s="1434">
        <v>1</v>
      </c>
      <c r="O240" s="1434">
        <v>1</v>
      </c>
      <c r="P240" s="1434">
        <v>0</v>
      </c>
      <c r="Q240" s="1434">
        <v>0</v>
      </c>
      <c r="R240" s="1434">
        <v>4</v>
      </c>
      <c r="S240" s="1434">
        <v>2</v>
      </c>
      <c r="T240" s="1434">
        <v>13</v>
      </c>
      <c r="U240" s="1434">
        <v>3</v>
      </c>
      <c r="V240" s="1438">
        <v>3</v>
      </c>
    </row>
    <row r="241" spans="1:22" ht="15" x14ac:dyDescent="0.25">
      <c r="A241" s="19" t="s">
        <v>708</v>
      </c>
      <c r="B241" s="1291" t="s">
        <v>800</v>
      </c>
      <c r="C241" s="1291" t="s">
        <v>35</v>
      </c>
      <c r="D241" s="1434">
        <v>0</v>
      </c>
      <c r="E241" s="1434">
        <v>0</v>
      </c>
      <c r="F241" s="1434">
        <v>0</v>
      </c>
      <c r="G241" s="1434">
        <v>59</v>
      </c>
      <c r="H241" s="1434">
        <v>26</v>
      </c>
      <c r="I241" s="1434">
        <v>86</v>
      </c>
      <c r="J241" s="1434">
        <v>50</v>
      </c>
      <c r="K241" s="1434">
        <v>63</v>
      </c>
      <c r="L241" s="1434">
        <v>56</v>
      </c>
      <c r="M241" s="1434">
        <v>37</v>
      </c>
      <c r="N241" s="1434">
        <v>60</v>
      </c>
      <c r="O241" s="1434">
        <v>90</v>
      </c>
      <c r="P241" s="1434">
        <v>26</v>
      </c>
      <c r="Q241" s="1434">
        <v>11</v>
      </c>
      <c r="R241" s="1434">
        <v>48</v>
      </c>
      <c r="S241" s="1434">
        <v>19</v>
      </c>
      <c r="T241" s="1434">
        <v>35</v>
      </c>
      <c r="U241" s="1434">
        <v>62</v>
      </c>
      <c r="V241" s="1438">
        <v>68</v>
      </c>
    </row>
    <row r="242" spans="1:22" ht="15" x14ac:dyDescent="0.25">
      <c r="A242" s="19" t="s">
        <v>708</v>
      </c>
      <c r="B242" s="1291" t="s">
        <v>800</v>
      </c>
      <c r="C242" s="1291" t="s">
        <v>36</v>
      </c>
      <c r="D242" s="1434">
        <v>0</v>
      </c>
      <c r="E242" s="1434">
        <v>0</v>
      </c>
      <c r="F242" s="1434">
        <v>0</v>
      </c>
      <c r="G242" s="1434">
        <v>0</v>
      </c>
      <c r="H242" s="1434">
        <v>0</v>
      </c>
      <c r="I242" s="1434">
        <v>0</v>
      </c>
      <c r="J242" s="1434">
        <v>0</v>
      </c>
      <c r="K242" s="1434">
        <v>0</v>
      </c>
      <c r="L242" s="1434">
        <v>0</v>
      </c>
      <c r="M242" s="1434">
        <v>0</v>
      </c>
      <c r="N242" s="1434">
        <v>0</v>
      </c>
      <c r="O242" s="1434">
        <v>0</v>
      </c>
      <c r="P242" s="1434">
        <v>0</v>
      </c>
      <c r="Q242" s="1434">
        <v>0</v>
      </c>
      <c r="R242" s="1434">
        <v>0</v>
      </c>
      <c r="S242" s="1434">
        <v>0</v>
      </c>
      <c r="T242" s="1434">
        <v>2</v>
      </c>
      <c r="U242" s="1434">
        <v>2</v>
      </c>
      <c r="V242" s="1438">
        <v>4</v>
      </c>
    </row>
    <row r="243" spans="1:22" ht="15" x14ac:dyDescent="0.25">
      <c r="A243" s="19" t="s">
        <v>708</v>
      </c>
      <c r="B243" s="1291" t="s">
        <v>800</v>
      </c>
      <c r="C243" s="1291" t="s">
        <v>37</v>
      </c>
      <c r="D243" s="1434">
        <v>0</v>
      </c>
      <c r="E243" s="1434">
        <v>0</v>
      </c>
      <c r="F243" s="1434">
        <v>0</v>
      </c>
      <c r="G243" s="1434">
        <v>0</v>
      </c>
      <c r="H243" s="1434">
        <v>0</v>
      </c>
      <c r="I243" s="1434">
        <v>1</v>
      </c>
      <c r="J243" s="1434">
        <v>2</v>
      </c>
      <c r="K243" s="1434">
        <v>2</v>
      </c>
      <c r="L243" s="1434">
        <v>0</v>
      </c>
      <c r="M243" s="1434">
        <v>3</v>
      </c>
      <c r="N243" s="1434">
        <v>2</v>
      </c>
      <c r="O243" s="1434">
        <v>2</v>
      </c>
      <c r="P243" s="1434">
        <v>5</v>
      </c>
      <c r="Q243" s="1434">
        <v>1</v>
      </c>
      <c r="R243" s="1434">
        <v>6</v>
      </c>
      <c r="S243" s="1434">
        <v>1</v>
      </c>
      <c r="T243" s="1434">
        <v>2</v>
      </c>
      <c r="U243" s="1434">
        <v>6</v>
      </c>
      <c r="V243" s="1438">
        <v>6</v>
      </c>
    </row>
    <row r="244" spans="1:22" ht="15" x14ac:dyDescent="0.25">
      <c r="A244" s="19" t="s">
        <v>708</v>
      </c>
      <c r="B244" s="1291" t="s">
        <v>800</v>
      </c>
      <c r="C244" s="1291" t="s">
        <v>38</v>
      </c>
      <c r="D244" s="1434">
        <v>0</v>
      </c>
      <c r="E244" s="1434">
        <v>0</v>
      </c>
      <c r="F244" s="1434">
        <v>0</v>
      </c>
      <c r="G244" s="1434">
        <v>2</v>
      </c>
      <c r="H244" s="1434">
        <v>0</v>
      </c>
      <c r="I244" s="1434">
        <v>0</v>
      </c>
      <c r="J244" s="1434">
        <v>0</v>
      </c>
      <c r="K244" s="1434">
        <v>1</v>
      </c>
      <c r="L244" s="1434">
        <v>0</v>
      </c>
      <c r="M244" s="1434">
        <v>2</v>
      </c>
      <c r="N244" s="1434">
        <v>1</v>
      </c>
      <c r="O244" s="1434">
        <v>0</v>
      </c>
      <c r="P244" s="1434">
        <v>2</v>
      </c>
      <c r="Q244" s="1434">
        <v>0</v>
      </c>
      <c r="R244" s="1434">
        <v>0</v>
      </c>
      <c r="S244" s="1434">
        <v>0</v>
      </c>
      <c r="T244" s="1434">
        <v>1</v>
      </c>
      <c r="U244" s="1434">
        <v>0</v>
      </c>
      <c r="V244" s="1438">
        <v>4</v>
      </c>
    </row>
    <row r="245" spans="1:22" ht="15" x14ac:dyDescent="0.25">
      <c r="A245" s="19" t="s">
        <v>708</v>
      </c>
      <c r="B245" s="1291" t="s">
        <v>800</v>
      </c>
      <c r="C245" s="1291" t="s">
        <v>39</v>
      </c>
      <c r="D245" s="1434">
        <v>0</v>
      </c>
      <c r="E245" s="1434">
        <v>0</v>
      </c>
      <c r="F245" s="1434">
        <v>0</v>
      </c>
      <c r="G245" s="1434">
        <v>1</v>
      </c>
      <c r="H245" s="1434">
        <v>0</v>
      </c>
      <c r="I245" s="1434">
        <v>0</v>
      </c>
      <c r="J245" s="1434">
        <v>0</v>
      </c>
      <c r="K245" s="1434">
        <v>0</v>
      </c>
      <c r="L245" s="1434">
        <v>0</v>
      </c>
      <c r="M245" s="1434">
        <v>0</v>
      </c>
      <c r="N245" s="1434">
        <v>0</v>
      </c>
      <c r="O245" s="1434">
        <v>0</v>
      </c>
      <c r="P245" s="1434">
        <v>1</v>
      </c>
      <c r="Q245" s="1434">
        <v>0</v>
      </c>
      <c r="R245" s="1434">
        <v>0</v>
      </c>
      <c r="S245" s="1434">
        <v>0</v>
      </c>
      <c r="T245" s="1434">
        <v>1</v>
      </c>
      <c r="U245" s="1434">
        <v>1</v>
      </c>
      <c r="V245" s="1438">
        <v>2</v>
      </c>
    </row>
    <row r="246" spans="1:22" ht="15" x14ac:dyDescent="0.25">
      <c r="A246" s="19" t="s">
        <v>708</v>
      </c>
      <c r="B246" s="1291" t="s">
        <v>800</v>
      </c>
      <c r="C246" s="1291" t="s">
        <v>40</v>
      </c>
      <c r="D246" s="1434">
        <v>0</v>
      </c>
      <c r="E246" s="1434">
        <v>0</v>
      </c>
      <c r="F246" s="1434">
        <v>0</v>
      </c>
      <c r="G246" s="1434">
        <v>0</v>
      </c>
      <c r="H246" s="1434">
        <v>0</v>
      </c>
      <c r="I246" s="1434">
        <v>0</v>
      </c>
      <c r="J246" s="1434">
        <v>0</v>
      </c>
      <c r="K246" s="1434">
        <v>0</v>
      </c>
      <c r="L246" s="1434">
        <v>0</v>
      </c>
      <c r="M246" s="1434">
        <v>1</v>
      </c>
      <c r="N246" s="1434">
        <v>0</v>
      </c>
      <c r="O246" s="1434">
        <v>0</v>
      </c>
      <c r="P246" s="1434">
        <v>1</v>
      </c>
      <c r="Q246" s="1434">
        <v>0</v>
      </c>
      <c r="R246" s="1434">
        <v>0</v>
      </c>
      <c r="S246" s="1434">
        <v>1</v>
      </c>
      <c r="T246" s="1434">
        <v>0</v>
      </c>
      <c r="U246" s="1434">
        <v>1</v>
      </c>
      <c r="V246" s="1438">
        <v>0</v>
      </c>
    </row>
    <row r="247" spans="1:22" ht="15" x14ac:dyDescent="0.25">
      <c r="A247" s="19" t="s">
        <v>708</v>
      </c>
      <c r="B247" s="1291" t="s">
        <v>800</v>
      </c>
      <c r="C247" s="1291" t="s">
        <v>59</v>
      </c>
      <c r="D247" s="1434">
        <v>0</v>
      </c>
      <c r="E247" s="1434">
        <v>0</v>
      </c>
      <c r="F247" s="1434">
        <v>0</v>
      </c>
      <c r="G247" s="1434">
        <v>62</v>
      </c>
      <c r="H247" s="1434">
        <v>26</v>
      </c>
      <c r="I247" s="1434">
        <v>87</v>
      </c>
      <c r="J247" s="1434">
        <v>52</v>
      </c>
      <c r="K247" s="1434">
        <v>66</v>
      </c>
      <c r="L247" s="1434">
        <v>56</v>
      </c>
      <c r="M247" s="1434">
        <v>43</v>
      </c>
      <c r="N247" s="1434">
        <v>63</v>
      </c>
      <c r="O247" s="1434">
        <v>92</v>
      </c>
      <c r="P247" s="1434">
        <v>35</v>
      </c>
      <c r="Q247" s="1434">
        <v>12</v>
      </c>
      <c r="R247" s="1434">
        <v>54</v>
      </c>
      <c r="S247" s="1434">
        <v>21</v>
      </c>
      <c r="T247" s="1434">
        <v>41</v>
      </c>
      <c r="U247" s="1434">
        <v>72</v>
      </c>
      <c r="V247" s="1438">
        <v>84</v>
      </c>
    </row>
    <row r="248" spans="1:22" ht="15" x14ac:dyDescent="0.25">
      <c r="A248" s="19" t="s">
        <v>708</v>
      </c>
      <c r="B248" s="1291" t="s">
        <v>800</v>
      </c>
      <c r="C248" s="1291" t="s">
        <v>77</v>
      </c>
      <c r="D248" s="1434">
        <v>0</v>
      </c>
      <c r="E248" s="1434">
        <v>0</v>
      </c>
      <c r="F248" s="1434">
        <v>0</v>
      </c>
      <c r="G248" s="1434">
        <v>3</v>
      </c>
      <c r="H248" s="1434">
        <v>0</v>
      </c>
      <c r="I248" s="1434">
        <v>1</v>
      </c>
      <c r="J248" s="1434">
        <v>2</v>
      </c>
      <c r="K248" s="1434">
        <v>3</v>
      </c>
      <c r="L248" s="1434">
        <v>0</v>
      </c>
      <c r="M248" s="1434">
        <v>6</v>
      </c>
      <c r="N248" s="1434">
        <v>3</v>
      </c>
      <c r="O248" s="1434">
        <v>2</v>
      </c>
      <c r="P248" s="1434">
        <v>9</v>
      </c>
      <c r="Q248" s="1434">
        <v>1</v>
      </c>
      <c r="R248" s="1434">
        <v>6</v>
      </c>
      <c r="S248" s="1434">
        <v>2</v>
      </c>
      <c r="T248" s="1434">
        <v>6</v>
      </c>
      <c r="U248" s="1434">
        <v>10</v>
      </c>
      <c r="V248" s="1438">
        <v>16</v>
      </c>
    </row>
    <row r="249" spans="1:22" ht="15" x14ac:dyDescent="0.25">
      <c r="A249" s="19" t="s">
        <v>708</v>
      </c>
      <c r="B249" s="1291" t="s">
        <v>801</v>
      </c>
      <c r="C249" s="1291" t="s">
        <v>35</v>
      </c>
      <c r="D249" s="1434">
        <v>0</v>
      </c>
      <c r="E249" s="1434">
        <v>0</v>
      </c>
      <c r="F249" s="1434">
        <v>0</v>
      </c>
      <c r="G249" s="1434">
        <v>75</v>
      </c>
      <c r="H249" s="1434">
        <v>90</v>
      </c>
      <c r="I249" s="1434">
        <v>196</v>
      </c>
      <c r="J249" s="1434">
        <v>152</v>
      </c>
      <c r="K249" s="1434">
        <v>196</v>
      </c>
      <c r="L249" s="1434">
        <v>157</v>
      </c>
      <c r="M249" s="1434">
        <v>128</v>
      </c>
      <c r="N249" s="1434">
        <v>186</v>
      </c>
      <c r="O249" s="1434">
        <v>406</v>
      </c>
      <c r="P249" s="1434">
        <v>144</v>
      </c>
      <c r="Q249" s="1434">
        <v>35</v>
      </c>
      <c r="R249" s="1434">
        <v>161</v>
      </c>
      <c r="S249" s="1434">
        <v>114</v>
      </c>
      <c r="T249" s="1434">
        <v>134</v>
      </c>
      <c r="U249" s="1434">
        <v>155</v>
      </c>
      <c r="V249" s="1438">
        <v>152</v>
      </c>
    </row>
    <row r="250" spans="1:22" ht="15" x14ac:dyDescent="0.25">
      <c r="A250" s="19" t="s">
        <v>708</v>
      </c>
      <c r="B250" s="1291" t="s">
        <v>801</v>
      </c>
      <c r="C250" s="1291" t="s">
        <v>36</v>
      </c>
      <c r="D250" s="1434">
        <v>0</v>
      </c>
      <c r="E250" s="1434">
        <v>0</v>
      </c>
      <c r="F250" s="1434">
        <v>0</v>
      </c>
      <c r="G250" s="1434">
        <v>0</v>
      </c>
      <c r="H250" s="1434">
        <v>0</v>
      </c>
      <c r="I250" s="1434">
        <v>0</v>
      </c>
      <c r="J250" s="1434">
        <v>0</v>
      </c>
      <c r="K250" s="1434">
        <v>0</v>
      </c>
      <c r="L250" s="1434">
        <v>0</v>
      </c>
      <c r="M250" s="1434">
        <v>0</v>
      </c>
      <c r="N250" s="1434">
        <v>0</v>
      </c>
      <c r="O250" s="1434">
        <v>0</v>
      </c>
      <c r="P250" s="1434">
        <v>0</v>
      </c>
      <c r="Q250" s="1434">
        <v>0</v>
      </c>
      <c r="R250" s="1434">
        <v>0</v>
      </c>
      <c r="S250" s="1434">
        <v>4</v>
      </c>
      <c r="T250" s="1434">
        <v>6</v>
      </c>
      <c r="U250" s="1434">
        <v>21</v>
      </c>
      <c r="V250" s="1438">
        <v>7</v>
      </c>
    </row>
    <row r="251" spans="1:22" ht="15" x14ac:dyDescent="0.25">
      <c r="A251" s="19" t="s">
        <v>708</v>
      </c>
      <c r="B251" s="1291" t="s">
        <v>801</v>
      </c>
      <c r="C251" s="1291" t="s">
        <v>37</v>
      </c>
      <c r="D251" s="1434">
        <v>0</v>
      </c>
      <c r="E251" s="1434">
        <v>0</v>
      </c>
      <c r="F251" s="1434">
        <v>0</v>
      </c>
      <c r="G251" s="1434">
        <v>2</v>
      </c>
      <c r="H251" s="1434">
        <v>4</v>
      </c>
      <c r="I251" s="1434">
        <v>3</v>
      </c>
      <c r="J251" s="1434">
        <v>4</v>
      </c>
      <c r="K251" s="1434">
        <v>6</v>
      </c>
      <c r="L251" s="1434">
        <v>3</v>
      </c>
      <c r="M251" s="1434">
        <v>5</v>
      </c>
      <c r="N251" s="1434">
        <v>7</v>
      </c>
      <c r="O251" s="1434">
        <v>7</v>
      </c>
      <c r="P251" s="1434">
        <v>8</v>
      </c>
      <c r="Q251" s="1434">
        <v>1</v>
      </c>
      <c r="R251" s="1434">
        <v>5</v>
      </c>
      <c r="S251" s="1434">
        <v>4</v>
      </c>
      <c r="T251" s="1434">
        <v>16</v>
      </c>
      <c r="U251" s="1434">
        <v>8</v>
      </c>
      <c r="V251" s="1438">
        <v>4</v>
      </c>
    </row>
    <row r="252" spans="1:22" ht="15" x14ac:dyDescent="0.25">
      <c r="A252" s="19" t="s">
        <v>708</v>
      </c>
      <c r="B252" s="1291" t="s">
        <v>801</v>
      </c>
      <c r="C252" s="1291" t="s">
        <v>38</v>
      </c>
      <c r="D252" s="1434">
        <v>0</v>
      </c>
      <c r="E252" s="1434">
        <v>0</v>
      </c>
      <c r="F252" s="1434">
        <v>0</v>
      </c>
      <c r="G252" s="1434">
        <v>0</v>
      </c>
      <c r="H252" s="1434">
        <v>1</v>
      </c>
      <c r="I252" s="1434">
        <v>1</v>
      </c>
      <c r="J252" s="1434">
        <v>3</v>
      </c>
      <c r="K252" s="1434">
        <v>0</v>
      </c>
      <c r="L252" s="1434">
        <v>1</v>
      </c>
      <c r="M252" s="1434">
        <v>0</v>
      </c>
      <c r="N252" s="1434">
        <v>0</v>
      </c>
      <c r="O252" s="1434">
        <v>0</v>
      </c>
      <c r="P252" s="1434">
        <v>0</v>
      </c>
      <c r="Q252" s="1434">
        <v>0</v>
      </c>
      <c r="R252" s="1434">
        <v>2</v>
      </c>
      <c r="S252" s="1434">
        <v>2</v>
      </c>
      <c r="T252" s="1434">
        <v>8</v>
      </c>
      <c r="U252" s="1434">
        <v>2</v>
      </c>
      <c r="V252" s="1438">
        <v>2</v>
      </c>
    </row>
    <row r="253" spans="1:22" ht="15" x14ac:dyDescent="0.25">
      <c r="A253" s="19" t="s">
        <v>708</v>
      </c>
      <c r="B253" s="1291" t="s">
        <v>801</v>
      </c>
      <c r="C253" s="1291" t="s">
        <v>39</v>
      </c>
      <c r="D253" s="1434">
        <v>0</v>
      </c>
      <c r="E253" s="1434">
        <v>0</v>
      </c>
      <c r="F253" s="1434">
        <v>0</v>
      </c>
      <c r="G253" s="1434">
        <v>0</v>
      </c>
      <c r="H253" s="1434">
        <v>1</v>
      </c>
      <c r="I253" s="1434">
        <v>0</v>
      </c>
      <c r="J253" s="1434">
        <v>0</v>
      </c>
      <c r="K253" s="1434">
        <v>0</v>
      </c>
      <c r="L253" s="1434">
        <v>0</v>
      </c>
      <c r="M253" s="1434">
        <v>0</v>
      </c>
      <c r="N253" s="1434">
        <v>0</v>
      </c>
      <c r="O253" s="1434">
        <v>1</v>
      </c>
      <c r="P253" s="1434">
        <v>3</v>
      </c>
      <c r="Q253" s="1434">
        <v>0</v>
      </c>
      <c r="R253" s="1434">
        <v>0</v>
      </c>
      <c r="S253" s="1434">
        <v>1</v>
      </c>
      <c r="T253" s="1434">
        <v>0</v>
      </c>
      <c r="U253" s="1434">
        <v>1</v>
      </c>
      <c r="V253" s="1438">
        <v>0</v>
      </c>
    </row>
    <row r="254" spans="1:22" ht="15" x14ac:dyDescent="0.25">
      <c r="A254" s="19" t="s">
        <v>708</v>
      </c>
      <c r="B254" s="1291" t="s">
        <v>801</v>
      </c>
      <c r="C254" s="1291" t="s">
        <v>40</v>
      </c>
      <c r="D254" s="1434">
        <v>0</v>
      </c>
      <c r="E254" s="1434">
        <v>0</v>
      </c>
      <c r="F254" s="1434">
        <v>0</v>
      </c>
      <c r="G254" s="1434">
        <v>0</v>
      </c>
      <c r="H254" s="1434">
        <v>0</v>
      </c>
      <c r="I254" s="1434">
        <v>0</v>
      </c>
      <c r="J254" s="1434">
        <v>0</v>
      </c>
      <c r="K254" s="1434">
        <v>0</v>
      </c>
      <c r="L254" s="1434">
        <v>0</v>
      </c>
      <c r="M254" s="1434">
        <v>0</v>
      </c>
      <c r="N254" s="1434">
        <v>0</v>
      </c>
      <c r="O254" s="1434">
        <v>1</v>
      </c>
      <c r="P254" s="1434">
        <v>0</v>
      </c>
      <c r="Q254" s="1434">
        <v>0</v>
      </c>
      <c r="R254" s="1434">
        <v>1</v>
      </c>
      <c r="S254" s="1434">
        <v>1</v>
      </c>
      <c r="T254" s="1434">
        <v>1</v>
      </c>
      <c r="U254" s="1434">
        <v>0</v>
      </c>
      <c r="V254" s="1438">
        <v>0</v>
      </c>
    </row>
    <row r="255" spans="1:22" ht="15" x14ac:dyDescent="0.25">
      <c r="A255" s="19" t="s">
        <v>708</v>
      </c>
      <c r="B255" s="1291" t="s">
        <v>801</v>
      </c>
      <c r="C255" s="1291" t="s">
        <v>59</v>
      </c>
      <c r="D255" s="1434">
        <v>0</v>
      </c>
      <c r="E255" s="1434">
        <v>0</v>
      </c>
      <c r="F255" s="1434">
        <v>0</v>
      </c>
      <c r="G255" s="1434">
        <v>77</v>
      </c>
      <c r="H255" s="1434">
        <v>96</v>
      </c>
      <c r="I255" s="1434">
        <v>200</v>
      </c>
      <c r="J255" s="1434">
        <v>159</v>
      </c>
      <c r="K255" s="1434">
        <v>202</v>
      </c>
      <c r="L255" s="1434">
        <v>161</v>
      </c>
      <c r="M255" s="1434">
        <v>133</v>
      </c>
      <c r="N255" s="1434">
        <v>193</v>
      </c>
      <c r="O255" s="1434">
        <v>415</v>
      </c>
      <c r="P255" s="1434">
        <v>155</v>
      </c>
      <c r="Q255" s="1434">
        <v>36</v>
      </c>
      <c r="R255" s="1434">
        <v>169</v>
      </c>
      <c r="S255" s="1434">
        <v>126</v>
      </c>
      <c r="T255" s="1434">
        <v>165</v>
      </c>
      <c r="U255" s="1434">
        <v>187</v>
      </c>
      <c r="V255" s="1438">
        <v>165</v>
      </c>
    </row>
    <row r="256" spans="1:22" ht="15" x14ac:dyDescent="0.25">
      <c r="A256" s="19" t="s">
        <v>708</v>
      </c>
      <c r="B256" s="1291" t="s">
        <v>801</v>
      </c>
      <c r="C256" s="1291" t="s">
        <v>77</v>
      </c>
      <c r="D256" s="1434">
        <v>0</v>
      </c>
      <c r="E256" s="1434">
        <v>0</v>
      </c>
      <c r="F256" s="1434">
        <v>0</v>
      </c>
      <c r="G256" s="1434">
        <v>2</v>
      </c>
      <c r="H256" s="1434">
        <v>6</v>
      </c>
      <c r="I256" s="1434">
        <v>4</v>
      </c>
      <c r="J256" s="1434">
        <v>7</v>
      </c>
      <c r="K256" s="1434">
        <v>6</v>
      </c>
      <c r="L256" s="1434">
        <v>4</v>
      </c>
      <c r="M256" s="1434">
        <v>5</v>
      </c>
      <c r="N256" s="1434">
        <v>7</v>
      </c>
      <c r="O256" s="1434">
        <v>9</v>
      </c>
      <c r="P256" s="1434">
        <v>11</v>
      </c>
      <c r="Q256" s="1434">
        <v>1</v>
      </c>
      <c r="R256" s="1434">
        <v>8</v>
      </c>
      <c r="S256" s="1434">
        <v>12</v>
      </c>
      <c r="T256" s="1434">
        <v>31</v>
      </c>
      <c r="U256" s="1434">
        <v>32</v>
      </c>
      <c r="V256" s="1438">
        <v>13</v>
      </c>
    </row>
    <row r="257" spans="1:22" ht="15" x14ac:dyDescent="0.25">
      <c r="A257" s="19" t="s">
        <v>708</v>
      </c>
      <c r="B257" s="1291" t="s">
        <v>802</v>
      </c>
      <c r="C257" s="1291" t="s">
        <v>35</v>
      </c>
      <c r="D257" s="1434">
        <v>31</v>
      </c>
      <c r="E257" s="1434">
        <v>81</v>
      </c>
      <c r="F257" s="1434">
        <v>93</v>
      </c>
      <c r="G257" s="1434">
        <v>32</v>
      </c>
      <c r="H257" s="1434">
        <v>54</v>
      </c>
      <c r="I257" s="1434">
        <v>59</v>
      </c>
      <c r="J257" s="1434">
        <v>43</v>
      </c>
      <c r="K257" s="1434">
        <v>33</v>
      </c>
      <c r="L257" s="1434">
        <v>35</v>
      </c>
      <c r="M257" s="1434">
        <v>34</v>
      </c>
      <c r="N257" s="1434">
        <v>26</v>
      </c>
      <c r="O257" s="1434">
        <v>98</v>
      </c>
      <c r="P257" s="1434">
        <v>13</v>
      </c>
      <c r="Q257" s="1434">
        <v>1</v>
      </c>
      <c r="R257" s="1434">
        <v>78</v>
      </c>
      <c r="S257" s="1434">
        <v>3</v>
      </c>
      <c r="T257" s="1434">
        <v>39</v>
      </c>
      <c r="U257" s="1434">
        <v>68</v>
      </c>
      <c r="V257" s="1438">
        <v>24</v>
      </c>
    </row>
    <row r="258" spans="1:22" ht="15" x14ac:dyDescent="0.25">
      <c r="A258" s="19" t="s">
        <v>708</v>
      </c>
      <c r="B258" s="1291" t="s">
        <v>802</v>
      </c>
      <c r="C258" s="1291" t="s">
        <v>36</v>
      </c>
      <c r="D258" s="1434">
        <v>0</v>
      </c>
      <c r="E258" s="1434">
        <v>0</v>
      </c>
      <c r="F258" s="1434">
        <v>0</v>
      </c>
      <c r="G258" s="1434">
        <v>0</v>
      </c>
      <c r="H258" s="1434">
        <v>0</v>
      </c>
      <c r="I258" s="1434">
        <v>0</v>
      </c>
      <c r="J258" s="1434">
        <v>0</v>
      </c>
      <c r="K258" s="1434">
        <v>0</v>
      </c>
      <c r="L258" s="1434">
        <v>1</v>
      </c>
      <c r="M258" s="1434">
        <v>0</v>
      </c>
      <c r="N258" s="1434">
        <v>0</v>
      </c>
      <c r="O258" s="1434">
        <v>0</v>
      </c>
      <c r="P258" s="1434">
        <v>0</v>
      </c>
      <c r="Q258" s="1434">
        <v>0</v>
      </c>
      <c r="R258" s="1434">
        <v>0</v>
      </c>
      <c r="S258" s="1434">
        <v>0</v>
      </c>
      <c r="T258" s="1434">
        <v>1</v>
      </c>
      <c r="U258" s="1434">
        <v>3</v>
      </c>
      <c r="V258" s="1438">
        <v>1</v>
      </c>
    </row>
    <row r="259" spans="1:22" ht="15" x14ac:dyDescent="0.25">
      <c r="A259" s="19" t="s">
        <v>708</v>
      </c>
      <c r="B259" s="1291" t="s">
        <v>802</v>
      </c>
      <c r="C259" s="1291" t="s">
        <v>37</v>
      </c>
      <c r="D259" s="1434">
        <v>4</v>
      </c>
      <c r="E259" s="1434">
        <v>13</v>
      </c>
      <c r="F259" s="1434">
        <v>4</v>
      </c>
      <c r="G259" s="1434">
        <v>1</v>
      </c>
      <c r="H259" s="1434">
        <v>4</v>
      </c>
      <c r="I259" s="1434">
        <v>1</v>
      </c>
      <c r="J259" s="1434">
        <v>2</v>
      </c>
      <c r="K259" s="1434">
        <v>2</v>
      </c>
      <c r="L259" s="1434">
        <v>3</v>
      </c>
      <c r="M259" s="1434">
        <v>0</v>
      </c>
      <c r="N259" s="1434">
        <v>1</v>
      </c>
      <c r="O259" s="1434">
        <v>1</v>
      </c>
      <c r="P259" s="1434">
        <v>0</v>
      </c>
      <c r="Q259" s="1434">
        <v>0</v>
      </c>
      <c r="R259" s="1434">
        <v>0</v>
      </c>
      <c r="S259" s="1434">
        <v>0</v>
      </c>
      <c r="T259" s="1434">
        <v>2</v>
      </c>
      <c r="U259" s="1434">
        <v>3</v>
      </c>
      <c r="V259" s="1438">
        <v>0</v>
      </c>
    </row>
    <row r="260" spans="1:22" ht="15" x14ac:dyDescent="0.25">
      <c r="A260" s="19" t="s">
        <v>708</v>
      </c>
      <c r="B260" s="1291" t="s">
        <v>802</v>
      </c>
      <c r="C260" s="1291" t="s">
        <v>38</v>
      </c>
      <c r="D260" s="1434">
        <v>0</v>
      </c>
      <c r="E260" s="1434">
        <v>4</v>
      </c>
      <c r="F260" s="1434">
        <v>1</v>
      </c>
      <c r="G260" s="1434">
        <v>0</v>
      </c>
      <c r="H260" s="1434">
        <v>0</v>
      </c>
      <c r="I260" s="1434">
        <v>1</v>
      </c>
      <c r="J260" s="1434">
        <v>1</v>
      </c>
      <c r="K260" s="1434">
        <v>0</v>
      </c>
      <c r="L260" s="1434">
        <v>0</v>
      </c>
      <c r="M260" s="1434">
        <v>0</v>
      </c>
      <c r="N260" s="1434">
        <v>0</v>
      </c>
      <c r="O260" s="1434">
        <v>0</v>
      </c>
      <c r="P260" s="1434">
        <v>0</v>
      </c>
      <c r="Q260" s="1434">
        <v>0</v>
      </c>
      <c r="R260" s="1434">
        <v>1</v>
      </c>
      <c r="S260" s="1434">
        <v>0</v>
      </c>
      <c r="T260" s="1434">
        <v>0</v>
      </c>
      <c r="U260" s="1434">
        <v>0</v>
      </c>
      <c r="V260" s="1438">
        <v>1</v>
      </c>
    </row>
    <row r="261" spans="1:22" ht="15" x14ac:dyDescent="0.25">
      <c r="A261" s="19" t="s">
        <v>708</v>
      </c>
      <c r="B261" s="1291" t="s">
        <v>802</v>
      </c>
      <c r="C261" s="1291" t="s">
        <v>39</v>
      </c>
      <c r="D261" s="1434">
        <v>0</v>
      </c>
      <c r="E261" s="1434">
        <v>1</v>
      </c>
      <c r="F261" s="1434">
        <v>0</v>
      </c>
      <c r="G261" s="1434">
        <v>0</v>
      </c>
      <c r="H261" s="1434">
        <v>1</v>
      </c>
      <c r="I261" s="1434">
        <v>0</v>
      </c>
      <c r="J261" s="1434">
        <v>0</v>
      </c>
      <c r="K261" s="1434">
        <v>0</v>
      </c>
      <c r="L261" s="1434">
        <v>0</v>
      </c>
      <c r="M261" s="1434">
        <v>0</v>
      </c>
      <c r="N261" s="1434">
        <v>1</v>
      </c>
      <c r="O261" s="1434">
        <v>0</v>
      </c>
      <c r="P261" s="1434">
        <v>0</v>
      </c>
      <c r="Q261" s="1434">
        <v>0</v>
      </c>
      <c r="R261" s="1434">
        <v>1</v>
      </c>
      <c r="S261" s="1434">
        <v>0</v>
      </c>
      <c r="T261" s="1434">
        <v>0</v>
      </c>
      <c r="U261" s="1434">
        <v>1</v>
      </c>
      <c r="V261" s="1438">
        <v>0</v>
      </c>
    </row>
    <row r="262" spans="1:22" ht="15" x14ac:dyDescent="0.25">
      <c r="A262" s="19" t="s">
        <v>708</v>
      </c>
      <c r="B262" s="1291" t="s">
        <v>802</v>
      </c>
      <c r="C262" s="1291" t="s">
        <v>59</v>
      </c>
      <c r="D262" s="1434">
        <v>35</v>
      </c>
      <c r="E262" s="1434">
        <v>99</v>
      </c>
      <c r="F262" s="1434">
        <v>98</v>
      </c>
      <c r="G262" s="1434">
        <v>33</v>
      </c>
      <c r="H262" s="1434">
        <v>59</v>
      </c>
      <c r="I262" s="1434">
        <v>61</v>
      </c>
      <c r="J262" s="1434">
        <v>46</v>
      </c>
      <c r="K262" s="1434">
        <v>35</v>
      </c>
      <c r="L262" s="1434">
        <v>39</v>
      </c>
      <c r="M262" s="1434">
        <v>34</v>
      </c>
      <c r="N262" s="1434">
        <v>28</v>
      </c>
      <c r="O262" s="1434">
        <v>99</v>
      </c>
      <c r="P262" s="1434">
        <v>13</v>
      </c>
      <c r="Q262" s="1434">
        <v>1</v>
      </c>
      <c r="R262" s="1434">
        <v>80</v>
      </c>
      <c r="S262" s="1434">
        <v>3</v>
      </c>
      <c r="T262" s="1434">
        <v>42</v>
      </c>
      <c r="U262" s="1434">
        <v>75</v>
      </c>
      <c r="V262" s="1438">
        <v>26</v>
      </c>
    </row>
    <row r="263" spans="1:22" ht="15" x14ac:dyDescent="0.25">
      <c r="A263" s="19" t="s">
        <v>708</v>
      </c>
      <c r="B263" s="1291" t="s">
        <v>802</v>
      </c>
      <c r="C263" s="1291" t="s">
        <v>77</v>
      </c>
      <c r="D263" s="1434">
        <v>4</v>
      </c>
      <c r="E263" s="1434">
        <v>18</v>
      </c>
      <c r="F263" s="1434">
        <v>5</v>
      </c>
      <c r="G263" s="1434">
        <v>1</v>
      </c>
      <c r="H263" s="1434">
        <v>5</v>
      </c>
      <c r="I263" s="1434">
        <v>2</v>
      </c>
      <c r="J263" s="1434">
        <v>3</v>
      </c>
      <c r="K263" s="1434">
        <v>2</v>
      </c>
      <c r="L263" s="1434">
        <v>4</v>
      </c>
      <c r="M263" s="1434">
        <v>0</v>
      </c>
      <c r="N263" s="1434">
        <v>2</v>
      </c>
      <c r="O263" s="1434">
        <v>1</v>
      </c>
      <c r="P263" s="1434">
        <v>0</v>
      </c>
      <c r="Q263" s="1434">
        <v>0</v>
      </c>
      <c r="R263" s="1434">
        <v>2</v>
      </c>
      <c r="S263" s="1434">
        <v>0</v>
      </c>
      <c r="T263" s="1434">
        <v>3</v>
      </c>
      <c r="U263" s="1434">
        <v>7</v>
      </c>
      <c r="V263" s="1438">
        <v>2</v>
      </c>
    </row>
    <row r="264" spans="1:22" ht="15" x14ac:dyDescent="0.25">
      <c r="A264" s="19" t="s">
        <v>708</v>
      </c>
      <c r="B264" s="1291" t="s">
        <v>803</v>
      </c>
      <c r="C264" s="1291" t="s">
        <v>35</v>
      </c>
      <c r="D264" s="1434">
        <v>39</v>
      </c>
      <c r="E264" s="1434">
        <v>56</v>
      </c>
      <c r="F264" s="1434">
        <v>100</v>
      </c>
      <c r="G264" s="1434">
        <v>36</v>
      </c>
      <c r="H264" s="1434">
        <v>39</v>
      </c>
      <c r="I264" s="1434">
        <v>124</v>
      </c>
      <c r="J264" s="1434">
        <v>50</v>
      </c>
      <c r="K264" s="1434">
        <v>59</v>
      </c>
      <c r="L264" s="1434">
        <v>86</v>
      </c>
      <c r="M264" s="1434">
        <v>34</v>
      </c>
      <c r="N264" s="1434">
        <v>52</v>
      </c>
      <c r="O264" s="1434">
        <v>107</v>
      </c>
      <c r="P264" s="1434">
        <v>24</v>
      </c>
      <c r="Q264" s="1434">
        <v>0</v>
      </c>
      <c r="R264" s="1434">
        <v>30</v>
      </c>
      <c r="S264" s="1434">
        <v>31</v>
      </c>
      <c r="T264" s="1434">
        <v>20</v>
      </c>
      <c r="U264" s="1434">
        <v>74</v>
      </c>
      <c r="V264" s="1438">
        <v>46</v>
      </c>
    </row>
    <row r="265" spans="1:22" ht="15" x14ac:dyDescent="0.25">
      <c r="A265" s="19" t="s">
        <v>708</v>
      </c>
      <c r="B265" s="1291" t="s">
        <v>803</v>
      </c>
      <c r="C265" s="1291" t="s">
        <v>36</v>
      </c>
      <c r="D265" s="1434">
        <v>0</v>
      </c>
      <c r="E265" s="1434">
        <v>0</v>
      </c>
      <c r="F265" s="1434">
        <v>0</v>
      </c>
      <c r="G265" s="1434">
        <v>0</v>
      </c>
      <c r="H265" s="1434">
        <v>0</v>
      </c>
      <c r="I265" s="1434">
        <v>0</v>
      </c>
      <c r="J265" s="1434">
        <v>0</v>
      </c>
      <c r="K265" s="1434">
        <v>0</v>
      </c>
      <c r="L265" s="1434">
        <v>0</v>
      </c>
      <c r="M265" s="1434">
        <v>0</v>
      </c>
      <c r="N265" s="1434">
        <v>0</v>
      </c>
      <c r="O265" s="1434">
        <v>0</v>
      </c>
      <c r="P265" s="1434">
        <v>0</v>
      </c>
      <c r="Q265" s="1434">
        <v>0</v>
      </c>
      <c r="R265" s="1434">
        <v>0</v>
      </c>
      <c r="S265" s="1434">
        <v>1</v>
      </c>
      <c r="T265" s="1434">
        <v>7</v>
      </c>
      <c r="U265" s="1434">
        <v>5</v>
      </c>
      <c r="V265" s="1438">
        <v>0</v>
      </c>
    </row>
    <row r="266" spans="1:22" ht="15" x14ac:dyDescent="0.25">
      <c r="A266" s="19" t="s">
        <v>708</v>
      </c>
      <c r="B266" s="1291" t="s">
        <v>803</v>
      </c>
      <c r="C266" s="1291" t="s">
        <v>37</v>
      </c>
      <c r="D266" s="1434">
        <v>1</v>
      </c>
      <c r="E266" s="1434">
        <v>1</v>
      </c>
      <c r="F266" s="1434">
        <v>6</v>
      </c>
      <c r="G266" s="1434">
        <v>4</v>
      </c>
      <c r="H266" s="1434">
        <v>2</v>
      </c>
      <c r="I266" s="1434">
        <v>4</v>
      </c>
      <c r="J266" s="1434">
        <v>2</v>
      </c>
      <c r="K266" s="1434">
        <v>3</v>
      </c>
      <c r="L266" s="1434">
        <v>0</v>
      </c>
      <c r="M266" s="1434">
        <v>2</v>
      </c>
      <c r="N266" s="1434">
        <v>3</v>
      </c>
      <c r="O266" s="1434">
        <v>2</v>
      </c>
      <c r="P266" s="1434">
        <v>0</v>
      </c>
      <c r="Q266" s="1434">
        <v>0</v>
      </c>
      <c r="R266" s="1434">
        <v>2</v>
      </c>
      <c r="S266" s="1434">
        <v>0</v>
      </c>
      <c r="T266" s="1434">
        <v>0</v>
      </c>
      <c r="U266" s="1434">
        <v>3</v>
      </c>
      <c r="V266" s="1438">
        <v>0</v>
      </c>
    </row>
    <row r="267" spans="1:22" ht="15" x14ac:dyDescent="0.25">
      <c r="A267" s="19" t="s">
        <v>708</v>
      </c>
      <c r="B267" s="1291" t="s">
        <v>803</v>
      </c>
      <c r="C267" s="1291" t="s">
        <v>38</v>
      </c>
      <c r="D267" s="1434">
        <v>0</v>
      </c>
      <c r="E267" s="1434">
        <v>0</v>
      </c>
      <c r="F267" s="1434">
        <v>0</v>
      </c>
      <c r="G267" s="1434">
        <v>0</v>
      </c>
      <c r="H267" s="1434">
        <v>2</v>
      </c>
      <c r="I267" s="1434">
        <v>0</v>
      </c>
      <c r="J267" s="1434">
        <v>0</v>
      </c>
      <c r="K267" s="1434">
        <v>1</v>
      </c>
      <c r="L267" s="1434">
        <v>0</v>
      </c>
      <c r="M267" s="1434">
        <v>0</v>
      </c>
      <c r="N267" s="1434">
        <v>0</v>
      </c>
      <c r="O267" s="1434">
        <v>0</v>
      </c>
      <c r="P267" s="1434">
        <v>0</v>
      </c>
      <c r="Q267" s="1434">
        <v>0</v>
      </c>
      <c r="R267" s="1434">
        <v>0</v>
      </c>
      <c r="S267" s="1434">
        <v>0</v>
      </c>
      <c r="T267" s="1434">
        <v>0</v>
      </c>
      <c r="U267" s="1434">
        <v>1</v>
      </c>
      <c r="V267" s="1438">
        <v>0</v>
      </c>
    </row>
    <row r="268" spans="1:22" ht="15" x14ac:dyDescent="0.25">
      <c r="A268" s="19" t="s">
        <v>708</v>
      </c>
      <c r="B268" s="1291" t="s">
        <v>803</v>
      </c>
      <c r="C268" s="1291" t="s">
        <v>39</v>
      </c>
      <c r="D268" s="1434">
        <v>1</v>
      </c>
      <c r="E268" s="1434">
        <v>1</v>
      </c>
      <c r="F268" s="1434">
        <v>0</v>
      </c>
      <c r="G268" s="1434">
        <v>0</v>
      </c>
      <c r="H268" s="1434">
        <v>1</v>
      </c>
      <c r="I268" s="1434">
        <v>0</v>
      </c>
      <c r="J268" s="1434">
        <v>0</v>
      </c>
      <c r="K268" s="1434">
        <v>0</v>
      </c>
      <c r="L268" s="1434">
        <v>0</v>
      </c>
      <c r="M268" s="1434">
        <v>0</v>
      </c>
      <c r="N268" s="1434">
        <v>0</v>
      </c>
      <c r="O268" s="1434">
        <v>0</v>
      </c>
      <c r="P268" s="1434">
        <v>0</v>
      </c>
      <c r="Q268" s="1434">
        <v>0</v>
      </c>
      <c r="R268" s="1434">
        <v>0</v>
      </c>
      <c r="S268" s="1434">
        <v>0</v>
      </c>
      <c r="T268" s="1434">
        <v>0</v>
      </c>
      <c r="U268" s="1434">
        <v>1</v>
      </c>
      <c r="V268" s="1438">
        <v>0</v>
      </c>
    </row>
    <row r="269" spans="1:22" ht="15" x14ac:dyDescent="0.25">
      <c r="A269" s="19" t="s">
        <v>708</v>
      </c>
      <c r="B269" s="1291" t="s">
        <v>803</v>
      </c>
      <c r="C269" s="1291" t="s">
        <v>40</v>
      </c>
      <c r="D269" s="1434">
        <v>0</v>
      </c>
      <c r="E269" s="1434">
        <v>0</v>
      </c>
      <c r="F269" s="1434">
        <v>0</v>
      </c>
      <c r="G269" s="1434">
        <v>0</v>
      </c>
      <c r="H269" s="1434">
        <v>1</v>
      </c>
      <c r="I269" s="1434">
        <v>0</v>
      </c>
      <c r="J269" s="1434">
        <v>0</v>
      </c>
      <c r="K269" s="1434">
        <v>0</v>
      </c>
      <c r="L269" s="1434">
        <v>0</v>
      </c>
      <c r="M269" s="1434">
        <v>0</v>
      </c>
      <c r="N269" s="1434">
        <v>0</v>
      </c>
      <c r="O269" s="1434">
        <v>0</v>
      </c>
      <c r="P269" s="1434">
        <v>0</v>
      </c>
      <c r="Q269" s="1434">
        <v>0</v>
      </c>
      <c r="R269" s="1434">
        <v>0</v>
      </c>
      <c r="S269" s="1434">
        <v>0</v>
      </c>
      <c r="T269" s="1434">
        <v>0</v>
      </c>
      <c r="U269" s="1434">
        <v>0</v>
      </c>
      <c r="V269" s="1438">
        <v>0</v>
      </c>
    </row>
    <row r="270" spans="1:22" ht="15" x14ac:dyDescent="0.25">
      <c r="A270" s="19" t="s">
        <v>708</v>
      </c>
      <c r="B270" s="1291" t="s">
        <v>803</v>
      </c>
      <c r="C270" s="1291" t="s">
        <v>59</v>
      </c>
      <c r="D270" s="1434">
        <v>41</v>
      </c>
      <c r="E270" s="1434">
        <v>58</v>
      </c>
      <c r="F270" s="1434">
        <v>106</v>
      </c>
      <c r="G270" s="1434">
        <v>40</v>
      </c>
      <c r="H270" s="1434">
        <v>45</v>
      </c>
      <c r="I270" s="1434">
        <v>128</v>
      </c>
      <c r="J270" s="1434">
        <v>52</v>
      </c>
      <c r="K270" s="1434">
        <v>63</v>
      </c>
      <c r="L270" s="1434">
        <v>86</v>
      </c>
      <c r="M270" s="1434">
        <v>36</v>
      </c>
      <c r="N270" s="1434">
        <v>55</v>
      </c>
      <c r="O270" s="1434">
        <v>109</v>
      </c>
      <c r="P270" s="1434">
        <v>24</v>
      </c>
      <c r="Q270" s="1434">
        <v>0</v>
      </c>
      <c r="R270" s="1434">
        <v>32</v>
      </c>
      <c r="S270" s="1434">
        <v>32</v>
      </c>
      <c r="T270" s="1434">
        <v>27</v>
      </c>
      <c r="U270" s="1434">
        <v>84</v>
      </c>
      <c r="V270" s="1438">
        <v>46</v>
      </c>
    </row>
    <row r="271" spans="1:22" ht="15" x14ac:dyDescent="0.25">
      <c r="A271" s="19" t="s">
        <v>708</v>
      </c>
      <c r="B271" s="1291" t="s">
        <v>803</v>
      </c>
      <c r="C271" s="1291" t="s">
        <v>77</v>
      </c>
      <c r="D271" s="1434">
        <v>2</v>
      </c>
      <c r="E271" s="1434">
        <v>2</v>
      </c>
      <c r="F271" s="1434">
        <v>6</v>
      </c>
      <c r="G271" s="1434">
        <v>4</v>
      </c>
      <c r="H271" s="1434">
        <v>6</v>
      </c>
      <c r="I271" s="1434">
        <v>4</v>
      </c>
      <c r="J271" s="1434">
        <v>2</v>
      </c>
      <c r="K271" s="1434">
        <v>4</v>
      </c>
      <c r="L271" s="1434">
        <v>0</v>
      </c>
      <c r="M271" s="1434">
        <v>2</v>
      </c>
      <c r="N271" s="1434">
        <v>3</v>
      </c>
      <c r="O271" s="1434">
        <v>2</v>
      </c>
      <c r="P271" s="1434">
        <v>0</v>
      </c>
      <c r="Q271" s="1434">
        <v>0</v>
      </c>
      <c r="R271" s="1434">
        <v>2</v>
      </c>
      <c r="S271" s="1434">
        <v>1</v>
      </c>
      <c r="T271" s="1434">
        <v>7</v>
      </c>
      <c r="U271" s="1434">
        <v>10</v>
      </c>
      <c r="V271" s="1438">
        <v>0</v>
      </c>
    </row>
    <row r="272" spans="1:22" ht="15" x14ac:dyDescent="0.25">
      <c r="A272" s="19" t="s">
        <v>708</v>
      </c>
      <c r="B272" s="1291" t="s">
        <v>804</v>
      </c>
      <c r="C272" s="1291" t="s">
        <v>35</v>
      </c>
      <c r="D272" s="1434">
        <v>8</v>
      </c>
      <c r="E272" s="1434">
        <v>11</v>
      </c>
      <c r="F272" s="1434">
        <v>36</v>
      </c>
      <c r="G272" s="1434">
        <v>42</v>
      </c>
      <c r="H272" s="1434">
        <v>34</v>
      </c>
      <c r="I272" s="1434">
        <v>37</v>
      </c>
      <c r="J272" s="1434">
        <v>35</v>
      </c>
      <c r="K272" s="1434">
        <v>47</v>
      </c>
      <c r="L272" s="1434">
        <v>30</v>
      </c>
      <c r="M272" s="1434">
        <v>32</v>
      </c>
      <c r="N272" s="1434">
        <v>28</v>
      </c>
      <c r="O272" s="1434">
        <v>61</v>
      </c>
      <c r="P272" s="1434">
        <v>23</v>
      </c>
      <c r="Q272" s="1434">
        <v>12</v>
      </c>
      <c r="R272" s="1434">
        <v>19</v>
      </c>
      <c r="S272" s="1434">
        <v>18</v>
      </c>
      <c r="T272" s="1434">
        <v>42</v>
      </c>
      <c r="U272" s="1434">
        <v>41</v>
      </c>
      <c r="V272" s="1438">
        <v>52</v>
      </c>
    </row>
    <row r="273" spans="1:22" ht="15" x14ac:dyDescent="0.25">
      <c r="A273" s="19" t="s">
        <v>708</v>
      </c>
      <c r="B273" s="1291" t="s">
        <v>804</v>
      </c>
      <c r="C273" s="1291" t="s">
        <v>36</v>
      </c>
      <c r="D273" s="1434">
        <v>0</v>
      </c>
      <c r="E273" s="1434">
        <v>0</v>
      </c>
      <c r="F273" s="1434">
        <v>0</v>
      </c>
      <c r="G273" s="1434">
        <v>0</v>
      </c>
      <c r="H273" s="1434">
        <v>0</v>
      </c>
      <c r="I273" s="1434">
        <v>0</v>
      </c>
      <c r="J273" s="1434">
        <v>0</v>
      </c>
      <c r="K273" s="1434">
        <v>0</v>
      </c>
      <c r="L273" s="1434">
        <v>0</v>
      </c>
      <c r="M273" s="1434">
        <v>0</v>
      </c>
      <c r="N273" s="1434">
        <v>0</v>
      </c>
      <c r="O273" s="1434">
        <v>0</v>
      </c>
      <c r="P273" s="1434">
        <v>0</v>
      </c>
      <c r="Q273" s="1434">
        <v>0</v>
      </c>
      <c r="R273" s="1434">
        <v>0</v>
      </c>
      <c r="S273" s="1434">
        <v>0</v>
      </c>
      <c r="T273" s="1434">
        <v>2</v>
      </c>
      <c r="U273" s="1434">
        <v>3</v>
      </c>
      <c r="V273" s="1438">
        <v>1</v>
      </c>
    </row>
    <row r="274" spans="1:22" ht="15" x14ac:dyDescent="0.25">
      <c r="A274" s="19" t="s">
        <v>708</v>
      </c>
      <c r="B274" s="1291" t="s">
        <v>804</v>
      </c>
      <c r="C274" s="1291" t="s">
        <v>37</v>
      </c>
      <c r="D274" s="1434">
        <v>1</v>
      </c>
      <c r="E274" s="1434">
        <v>0</v>
      </c>
      <c r="F274" s="1434">
        <v>2</v>
      </c>
      <c r="G274" s="1434">
        <v>2</v>
      </c>
      <c r="H274" s="1434">
        <v>0</v>
      </c>
      <c r="I274" s="1434">
        <v>1</v>
      </c>
      <c r="J274" s="1434">
        <v>0</v>
      </c>
      <c r="K274" s="1434">
        <v>1</v>
      </c>
      <c r="L274" s="1434">
        <v>0</v>
      </c>
      <c r="M274" s="1434">
        <v>0</v>
      </c>
      <c r="N274" s="1434">
        <v>1</v>
      </c>
      <c r="O274" s="1434">
        <v>0</v>
      </c>
      <c r="P274" s="1434">
        <v>1</v>
      </c>
      <c r="Q274" s="1434">
        <v>2</v>
      </c>
      <c r="R274" s="1434">
        <v>0</v>
      </c>
      <c r="S274" s="1434">
        <v>1</v>
      </c>
      <c r="T274" s="1434">
        <v>3</v>
      </c>
      <c r="U274" s="1434">
        <v>2</v>
      </c>
      <c r="V274" s="1438">
        <v>3</v>
      </c>
    </row>
    <row r="275" spans="1:22" ht="15" x14ac:dyDescent="0.25">
      <c r="A275" s="19" t="s">
        <v>708</v>
      </c>
      <c r="B275" s="1291" t="s">
        <v>804</v>
      </c>
      <c r="C275" s="1291" t="s">
        <v>38</v>
      </c>
      <c r="D275" s="1434">
        <v>0</v>
      </c>
      <c r="E275" s="1434">
        <v>0</v>
      </c>
      <c r="F275" s="1434">
        <v>0</v>
      </c>
      <c r="G275" s="1434">
        <v>0</v>
      </c>
      <c r="H275" s="1434">
        <v>0</v>
      </c>
      <c r="I275" s="1434">
        <v>0</v>
      </c>
      <c r="J275" s="1434">
        <v>0</v>
      </c>
      <c r="K275" s="1434">
        <v>0</v>
      </c>
      <c r="L275" s="1434">
        <v>0</v>
      </c>
      <c r="M275" s="1434">
        <v>0</v>
      </c>
      <c r="N275" s="1434">
        <v>0</v>
      </c>
      <c r="O275" s="1434">
        <v>0</v>
      </c>
      <c r="P275" s="1434">
        <v>0</v>
      </c>
      <c r="Q275" s="1434">
        <v>0</v>
      </c>
      <c r="R275" s="1434">
        <v>2</v>
      </c>
      <c r="S275" s="1434">
        <v>0</v>
      </c>
      <c r="T275" s="1434">
        <v>2</v>
      </c>
      <c r="U275" s="1434">
        <v>0</v>
      </c>
      <c r="V275" s="1438">
        <v>0</v>
      </c>
    </row>
    <row r="276" spans="1:22" ht="15" x14ac:dyDescent="0.25">
      <c r="A276" s="19" t="s">
        <v>708</v>
      </c>
      <c r="B276" s="1291" t="s">
        <v>804</v>
      </c>
      <c r="C276" s="1291" t="s">
        <v>39</v>
      </c>
      <c r="D276" s="1434">
        <v>0</v>
      </c>
      <c r="E276" s="1434">
        <v>0</v>
      </c>
      <c r="F276" s="1434">
        <v>0</v>
      </c>
      <c r="G276" s="1434">
        <v>0</v>
      </c>
      <c r="H276" s="1434">
        <v>0</v>
      </c>
      <c r="I276" s="1434">
        <v>0</v>
      </c>
      <c r="J276" s="1434">
        <v>0</v>
      </c>
      <c r="K276" s="1434">
        <v>0</v>
      </c>
      <c r="L276" s="1434">
        <v>0</v>
      </c>
      <c r="M276" s="1434">
        <v>0</v>
      </c>
      <c r="N276" s="1434">
        <v>0</v>
      </c>
      <c r="O276" s="1434">
        <v>0</v>
      </c>
      <c r="P276" s="1434">
        <v>0</v>
      </c>
      <c r="Q276" s="1434">
        <v>0</v>
      </c>
      <c r="R276" s="1434">
        <v>0</v>
      </c>
      <c r="S276" s="1434">
        <v>0</v>
      </c>
      <c r="T276" s="1434">
        <v>1</v>
      </c>
      <c r="U276" s="1434">
        <v>1</v>
      </c>
      <c r="V276" s="1438">
        <v>1</v>
      </c>
    </row>
    <row r="277" spans="1:22" ht="15" x14ac:dyDescent="0.25">
      <c r="A277" s="19" t="s">
        <v>708</v>
      </c>
      <c r="B277" s="1291" t="s">
        <v>804</v>
      </c>
      <c r="C277" s="1291" t="s">
        <v>40</v>
      </c>
      <c r="D277" s="1434">
        <v>0</v>
      </c>
      <c r="E277" s="1434">
        <v>0</v>
      </c>
      <c r="F277" s="1434">
        <v>0</v>
      </c>
      <c r="G277" s="1434">
        <v>1</v>
      </c>
      <c r="H277" s="1434">
        <v>0</v>
      </c>
      <c r="I277" s="1434">
        <v>1</v>
      </c>
      <c r="J277" s="1434">
        <v>0</v>
      </c>
      <c r="K277" s="1434">
        <v>0</v>
      </c>
      <c r="L277" s="1434">
        <v>0</v>
      </c>
      <c r="M277" s="1434">
        <v>0</v>
      </c>
      <c r="N277" s="1434">
        <v>0</v>
      </c>
      <c r="O277" s="1434">
        <v>0</v>
      </c>
      <c r="P277" s="1434">
        <v>0</v>
      </c>
      <c r="Q277" s="1434">
        <v>0</v>
      </c>
      <c r="R277" s="1434">
        <v>0</v>
      </c>
      <c r="S277" s="1434">
        <v>0</v>
      </c>
      <c r="T277" s="1434">
        <v>0</v>
      </c>
      <c r="U277" s="1434">
        <v>0</v>
      </c>
      <c r="V277" s="1438">
        <v>0</v>
      </c>
    </row>
    <row r="278" spans="1:22" ht="15" x14ac:dyDescent="0.25">
      <c r="A278" s="19" t="s">
        <v>708</v>
      </c>
      <c r="B278" s="1291" t="s">
        <v>804</v>
      </c>
      <c r="C278" s="1291" t="s">
        <v>59</v>
      </c>
      <c r="D278" s="1434">
        <v>9</v>
      </c>
      <c r="E278" s="1434">
        <v>11</v>
      </c>
      <c r="F278" s="1434">
        <v>38</v>
      </c>
      <c r="G278" s="1434">
        <v>45</v>
      </c>
      <c r="H278" s="1434">
        <v>34</v>
      </c>
      <c r="I278" s="1434">
        <v>39</v>
      </c>
      <c r="J278" s="1434">
        <v>35</v>
      </c>
      <c r="K278" s="1434">
        <v>48</v>
      </c>
      <c r="L278" s="1434">
        <v>30</v>
      </c>
      <c r="M278" s="1434">
        <v>32</v>
      </c>
      <c r="N278" s="1434">
        <v>29</v>
      </c>
      <c r="O278" s="1434">
        <v>61</v>
      </c>
      <c r="P278" s="1434">
        <v>24</v>
      </c>
      <c r="Q278" s="1434">
        <v>14</v>
      </c>
      <c r="R278" s="1434">
        <v>21</v>
      </c>
      <c r="S278" s="1434">
        <v>19</v>
      </c>
      <c r="T278" s="1434">
        <v>50</v>
      </c>
      <c r="U278" s="1434">
        <v>47</v>
      </c>
      <c r="V278" s="1438">
        <v>57</v>
      </c>
    </row>
    <row r="279" spans="1:22" ht="15" x14ac:dyDescent="0.25">
      <c r="A279" s="19" t="s">
        <v>708</v>
      </c>
      <c r="B279" s="1291" t="s">
        <v>804</v>
      </c>
      <c r="C279" s="1291" t="s">
        <v>77</v>
      </c>
      <c r="D279" s="1434">
        <v>1</v>
      </c>
      <c r="E279" s="1434">
        <v>0</v>
      </c>
      <c r="F279" s="1434">
        <v>2</v>
      </c>
      <c r="G279" s="1434">
        <v>3</v>
      </c>
      <c r="H279" s="1434">
        <v>0</v>
      </c>
      <c r="I279" s="1434">
        <v>2</v>
      </c>
      <c r="J279" s="1434">
        <v>0</v>
      </c>
      <c r="K279" s="1434">
        <v>1</v>
      </c>
      <c r="L279" s="1434">
        <v>0</v>
      </c>
      <c r="M279" s="1434">
        <v>0</v>
      </c>
      <c r="N279" s="1434">
        <v>1</v>
      </c>
      <c r="O279" s="1434">
        <v>0</v>
      </c>
      <c r="P279" s="1434">
        <v>1</v>
      </c>
      <c r="Q279" s="1434">
        <v>2</v>
      </c>
      <c r="R279" s="1434">
        <v>2</v>
      </c>
      <c r="S279" s="1434">
        <v>1</v>
      </c>
      <c r="T279" s="1434">
        <v>8</v>
      </c>
      <c r="U279" s="1434">
        <v>6</v>
      </c>
      <c r="V279" s="1438">
        <v>5</v>
      </c>
    </row>
    <row r="280" spans="1:22" ht="15" x14ac:dyDescent="0.25">
      <c r="A280" s="19" t="s">
        <v>708</v>
      </c>
      <c r="B280" s="1291" t="s">
        <v>805</v>
      </c>
      <c r="C280" s="1291" t="s">
        <v>35</v>
      </c>
      <c r="D280" s="1434">
        <v>15</v>
      </c>
      <c r="E280" s="1434">
        <v>40</v>
      </c>
      <c r="F280" s="1434">
        <v>45</v>
      </c>
      <c r="G280" s="1434">
        <v>48</v>
      </c>
      <c r="H280" s="1434">
        <v>45</v>
      </c>
      <c r="I280" s="1434">
        <v>47</v>
      </c>
      <c r="J280" s="1434">
        <v>59</v>
      </c>
      <c r="K280" s="1434">
        <v>35</v>
      </c>
      <c r="L280" s="1434">
        <v>28</v>
      </c>
      <c r="M280" s="1434">
        <v>34</v>
      </c>
      <c r="N280" s="1434">
        <v>71</v>
      </c>
      <c r="O280" s="1434">
        <v>141</v>
      </c>
      <c r="P280" s="1434">
        <v>14</v>
      </c>
      <c r="Q280" s="1434">
        <v>9</v>
      </c>
      <c r="R280" s="1434">
        <v>44</v>
      </c>
      <c r="S280" s="1434">
        <v>37</v>
      </c>
      <c r="T280" s="1434">
        <v>33</v>
      </c>
      <c r="U280" s="1434">
        <v>35</v>
      </c>
      <c r="V280" s="1438">
        <v>34</v>
      </c>
    </row>
    <row r="281" spans="1:22" ht="15" x14ac:dyDescent="0.25">
      <c r="A281" s="19" t="s">
        <v>708</v>
      </c>
      <c r="B281" s="1291" t="s">
        <v>805</v>
      </c>
      <c r="C281" s="1291" t="s">
        <v>36</v>
      </c>
      <c r="D281" s="1434">
        <v>0</v>
      </c>
      <c r="E281" s="1434">
        <v>0</v>
      </c>
      <c r="F281" s="1434">
        <v>0</v>
      </c>
      <c r="G281" s="1434">
        <v>0</v>
      </c>
      <c r="H281" s="1434">
        <v>0</v>
      </c>
      <c r="I281" s="1434">
        <v>0</v>
      </c>
      <c r="J281" s="1434">
        <v>0</v>
      </c>
      <c r="K281" s="1434">
        <v>0</v>
      </c>
      <c r="L281" s="1434">
        <v>0</v>
      </c>
      <c r="M281" s="1434">
        <v>0</v>
      </c>
      <c r="N281" s="1434">
        <v>0</v>
      </c>
      <c r="O281" s="1434">
        <v>0</v>
      </c>
      <c r="P281" s="1434">
        <v>0</v>
      </c>
      <c r="Q281" s="1434">
        <v>0</v>
      </c>
      <c r="R281" s="1434">
        <v>0</v>
      </c>
      <c r="S281" s="1434">
        <v>0</v>
      </c>
      <c r="T281" s="1434">
        <v>2</v>
      </c>
      <c r="U281" s="1434">
        <v>1</v>
      </c>
      <c r="V281" s="1438">
        <v>0</v>
      </c>
    </row>
    <row r="282" spans="1:22" ht="15" x14ac:dyDescent="0.25">
      <c r="A282" s="19" t="s">
        <v>708</v>
      </c>
      <c r="B282" s="1291" t="s">
        <v>805</v>
      </c>
      <c r="C282" s="1291" t="s">
        <v>37</v>
      </c>
      <c r="D282" s="1434">
        <v>1</v>
      </c>
      <c r="E282" s="1434">
        <v>3</v>
      </c>
      <c r="F282" s="1434">
        <v>1</v>
      </c>
      <c r="G282" s="1434">
        <v>3</v>
      </c>
      <c r="H282" s="1434">
        <v>3</v>
      </c>
      <c r="I282" s="1434">
        <v>5</v>
      </c>
      <c r="J282" s="1434">
        <v>6</v>
      </c>
      <c r="K282" s="1434">
        <v>2</v>
      </c>
      <c r="L282" s="1434">
        <v>2</v>
      </c>
      <c r="M282" s="1434">
        <v>0</v>
      </c>
      <c r="N282" s="1434">
        <v>7</v>
      </c>
      <c r="O282" s="1434">
        <v>0</v>
      </c>
      <c r="P282" s="1434">
        <v>3</v>
      </c>
      <c r="Q282" s="1434">
        <v>3</v>
      </c>
      <c r="R282" s="1434">
        <v>3</v>
      </c>
      <c r="S282" s="1434">
        <v>8</v>
      </c>
      <c r="T282" s="1434">
        <v>7</v>
      </c>
      <c r="U282" s="1434">
        <v>2</v>
      </c>
      <c r="V282" s="1438">
        <v>0</v>
      </c>
    </row>
    <row r="283" spans="1:22" ht="15" x14ac:dyDescent="0.25">
      <c r="A283" s="19" t="s">
        <v>708</v>
      </c>
      <c r="B283" s="1291" t="s">
        <v>805</v>
      </c>
      <c r="C283" s="1291" t="s">
        <v>38</v>
      </c>
      <c r="D283" s="1434">
        <v>1</v>
      </c>
      <c r="E283" s="1434">
        <v>1</v>
      </c>
      <c r="F283" s="1434">
        <v>3</v>
      </c>
      <c r="G283" s="1434">
        <v>1</v>
      </c>
      <c r="H283" s="1434">
        <v>2</v>
      </c>
      <c r="I283" s="1434">
        <v>1</v>
      </c>
      <c r="J283" s="1434">
        <v>0</v>
      </c>
      <c r="K283" s="1434">
        <v>0</v>
      </c>
      <c r="L283" s="1434">
        <v>0</v>
      </c>
      <c r="M283" s="1434">
        <v>1</v>
      </c>
      <c r="N283" s="1434">
        <v>1</v>
      </c>
      <c r="O283" s="1434">
        <v>1</v>
      </c>
      <c r="P283" s="1434">
        <v>0</v>
      </c>
      <c r="Q283" s="1434">
        <v>0</v>
      </c>
      <c r="R283" s="1434">
        <v>1</v>
      </c>
      <c r="S283" s="1434">
        <v>1</v>
      </c>
      <c r="T283" s="1434">
        <v>1</v>
      </c>
      <c r="U283" s="1434">
        <v>1</v>
      </c>
      <c r="V283" s="1438">
        <v>0</v>
      </c>
    </row>
    <row r="284" spans="1:22" ht="15" x14ac:dyDescent="0.25">
      <c r="A284" s="19" t="s">
        <v>708</v>
      </c>
      <c r="B284" s="1291" t="s">
        <v>805</v>
      </c>
      <c r="C284" s="1291" t="s">
        <v>39</v>
      </c>
      <c r="D284" s="1434">
        <v>0</v>
      </c>
      <c r="E284" s="1434">
        <v>0</v>
      </c>
      <c r="F284" s="1434">
        <v>1</v>
      </c>
      <c r="G284" s="1434">
        <v>2</v>
      </c>
      <c r="H284" s="1434">
        <v>0</v>
      </c>
      <c r="I284" s="1434">
        <v>0</v>
      </c>
      <c r="J284" s="1434">
        <v>0</v>
      </c>
      <c r="K284" s="1434">
        <v>1</v>
      </c>
      <c r="L284" s="1434">
        <v>0</v>
      </c>
      <c r="M284" s="1434">
        <v>0</v>
      </c>
      <c r="N284" s="1434">
        <v>2</v>
      </c>
      <c r="O284" s="1434">
        <v>1</v>
      </c>
      <c r="P284" s="1434">
        <v>0</v>
      </c>
      <c r="Q284" s="1434">
        <v>0</v>
      </c>
      <c r="R284" s="1434">
        <v>2</v>
      </c>
      <c r="S284" s="1434">
        <v>1</v>
      </c>
      <c r="T284" s="1434">
        <v>0</v>
      </c>
      <c r="U284" s="1434">
        <v>0</v>
      </c>
      <c r="V284" s="1438">
        <v>0</v>
      </c>
    </row>
    <row r="285" spans="1:22" ht="15" x14ac:dyDescent="0.25">
      <c r="A285" s="19" t="s">
        <v>708</v>
      </c>
      <c r="B285" s="1291" t="s">
        <v>805</v>
      </c>
      <c r="C285" s="1291" t="s">
        <v>40</v>
      </c>
      <c r="D285" s="1434">
        <v>1</v>
      </c>
      <c r="E285" s="1434">
        <v>2</v>
      </c>
      <c r="F285" s="1434">
        <v>0</v>
      </c>
      <c r="G285" s="1434">
        <v>0</v>
      </c>
      <c r="H285" s="1434">
        <v>0</v>
      </c>
      <c r="I285" s="1434">
        <v>0</v>
      </c>
      <c r="J285" s="1434">
        <v>0</v>
      </c>
      <c r="K285" s="1434">
        <v>0</v>
      </c>
      <c r="L285" s="1434">
        <v>0</v>
      </c>
      <c r="M285" s="1434">
        <v>0</v>
      </c>
      <c r="N285" s="1434">
        <v>2</v>
      </c>
      <c r="O285" s="1434">
        <v>0</v>
      </c>
      <c r="P285" s="1434">
        <v>0</v>
      </c>
      <c r="Q285" s="1434">
        <v>1</v>
      </c>
      <c r="R285" s="1434">
        <v>0</v>
      </c>
      <c r="S285" s="1434">
        <v>0</v>
      </c>
      <c r="T285" s="1434">
        <v>0</v>
      </c>
      <c r="U285" s="1434">
        <v>0</v>
      </c>
      <c r="V285" s="1438">
        <v>0</v>
      </c>
    </row>
    <row r="286" spans="1:22" ht="15" x14ac:dyDescent="0.25">
      <c r="A286" s="19" t="s">
        <v>708</v>
      </c>
      <c r="B286" s="1291" t="s">
        <v>805</v>
      </c>
      <c r="C286" s="1291" t="s">
        <v>59</v>
      </c>
      <c r="D286" s="1434">
        <v>18</v>
      </c>
      <c r="E286" s="1434">
        <v>46</v>
      </c>
      <c r="F286" s="1434">
        <v>50</v>
      </c>
      <c r="G286" s="1434">
        <v>54</v>
      </c>
      <c r="H286" s="1434">
        <v>50</v>
      </c>
      <c r="I286" s="1434">
        <v>53</v>
      </c>
      <c r="J286" s="1434">
        <v>65</v>
      </c>
      <c r="K286" s="1434">
        <v>38</v>
      </c>
      <c r="L286" s="1434">
        <v>30</v>
      </c>
      <c r="M286" s="1434">
        <v>35</v>
      </c>
      <c r="N286" s="1434">
        <v>83</v>
      </c>
      <c r="O286" s="1434">
        <v>143</v>
      </c>
      <c r="P286" s="1434">
        <v>17</v>
      </c>
      <c r="Q286" s="1434">
        <v>13</v>
      </c>
      <c r="R286" s="1434">
        <v>50</v>
      </c>
      <c r="S286" s="1434">
        <v>47</v>
      </c>
      <c r="T286" s="1434">
        <v>43</v>
      </c>
      <c r="U286" s="1434">
        <v>39</v>
      </c>
      <c r="V286" s="1438">
        <v>34</v>
      </c>
    </row>
    <row r="287" spans="1:22" ht="15" x14ac:dyDescent="0.25">
      <c r="A287" s="19" t="s">
        <v>708</v>
      </c>
      <c r="B287" s="1291" t="s">
        <v>805</v>
      </c>
      <c r="C287" s="1291" t="s">
        <v>77</v>
      </c>
      <c r="D287" s="1434">
        <v>3</v>
      </c>
      <c r="E287" s="1434">
        <v>6</v>
      </c>
      <c r="F287" s="1434">
        <v>5</v>
      </c>
      <c r="G287" s="1434">
        <v>6</v>
      </c>
      <c r="H287" s="1434">
        <v>5</v>
      </c>
      <c r="I287" s="1434">
        <v>6</v>
      </c>
      <c r="J287" s="1434">
        <v>6</v>
      </c>
      <c r="K287" s="1434">
        <v>3</v>
      </c>
      <c r="L287" s="1434">
        <v>2</v>
      </c>
      <c r="M287" s="1434">
        <v>1</v>
      </c>
      <c r="N287" s="1434">
        <v>12</v>
      </c>
      <c r="O287" s="1434">
        <v>2</v>
      </c>
      <c r="P287" s="1434">
        <v>3</v>
      </c>
      <c r="Q287" s="1434">
        <v>4</v>
      </c>
      <c r="R287" s="1434">
        <v>6</v>
      </c>
      <c r="S287" s="1434">
        <v>10</v>
      </c>
      <c r="T287" s="1434">
        <v>10</v>
      </c>
      <c r="U287" s="1434">
        <v>4</v>
      </c>
      <c r="V287" s="1438">
        <v>0</v>
      </c>
    </row>
    <row r="288" spans="1:22" ht="15" x14ac:dyDescent="0.25">
      <c r="A288" s="19" t="s">
        <v>708</v>
      </c>
      <c r="B288" s="1291" t="s">
        <v>806</v>
      </c>
      <c r="C288" s="1291" t="s">
        <v>35</v>
      </c>
      <c r="D288" s="1434">
        <v>0</v>
      </c>
      <c r="E288" s="1434">
        <v>11</v>
      </c>
      <c r="F288" s="1434">
        <v>15</v>
      </c>
      <c r="G288" s="1434">
        <v>21</v>
      </c>
      <c r="H288" s="1434">
        <v>1</v>
      </c>
      <c r="I288" s="1434">
        <v>16</v>
      </c>
      <c r="J288" s="1434">
        <v>19</v>
      </c>
      <c r="K288" s="1434">
        <v>48</v>
      </c>
      <c r="L288" s="1434">
        <v>34</v>
      </c>
      <c r="M288" s="1434">
        <v>40</v>
      </c>
      <c r="N288" s="1434">
        <v>76</v>
      </c>
      <c r="O288" s="1434">
        <v>129</v>
      </c>
      <c r="P288" s="1434">
        <v>35</v>
      </c>
      <c r="Q288" s="1434">
        <v>5</v>
      </c>
      <c r="R288" s="1434">
        <v>21</v>
      </c>
      <c r="S288" s="1434">
        <v>33</v>
      </c>
      <c r="T288" s="1434">
        <v>13</v>
      </c>
      <c r="U288" s="1434">
        <v>46</v>
      </c>
      <c r="V288" s="1438">
        <v>46</v>
      </c>
    </row>
    <row r="289" spans="1:22" ht="15" x14ac:dyDescent="0.25">
      <c r="A289" s="19" t="s">
        <v>708</v>
      </c>
      <c r="B289" s="1291" t="s">
        <v>806</v>
      </c>
      <c r="C289" s="1291" t="s">
        <v>36</v>
      </c>
      <c r="D289" s="1434">
        <v>0</v>
      </c>
      <c r="E289" s="1434">
        <v>0</v>
      </c>
      <c r="F289" s="1434">
        <v>0</v>
      </c>
      <c r="G289" s="1434">
        <v>0</v>
      </c>
      <c r="H289" s="1434">
        <v>0</v>
      </c>
      <c r="I289" s="1434">
        <v>0</v>
      </c>
      <c r="J289" s="1434">
        <v>0</v>
      </c>
      <c r="K289" s="1434">
        <v>0</v>
      </c>
      <c r="L289" s="1434">
        <v>0</v>
      </c>
      <c r="M289" s="1434">
        <v>0</v>
      </c>
      <c r="N289" s="1434">
        <v>0</v>
      </c>
      <c r="O289" s="1434">
        <v>0</v>
      </c>
      <c r="P289" s="1434">
        <v>0</v>
      </c>
      <c r="Q289" s="1434">
        <v>0</v>
      </c>
      <c r="R289" s="1434">
        <v>0</v>
      </c>
      <c r="S289" s="1434">
        <v>0</v>
      </c>
      <c r="T289" s="1434">
        <v>1</v>
      </c>
      <c r="U289" s="1434">
        <v>0</v>
      </c>
      <c r="V289" s="1438">
        <v>0</v>
      </c>
    </row>
    <row r="290" spans="1:22" ht="15" x14ac:dyDescent="0.25">
      <c r="A290" s="19" t="s">
        <v>708</v>
      </c>
      <c r="B290" s="1291" t="s">
        <v>806</v>
      </c>
      <c r="C290" s="1291" t="s">
        <v>37</v>
      </c>
      <c r="D290" s="1434">
        <v>0</v>
      </c>
      <c r="E290" s="1434">
        <v>2</v>
      </c>
      <c r="F290" s="1434">
        <v>0</v>
      </c>
      <c r="G290" s="1434">
        <v>4</v>
      </c>
      <c r="H290" s="1434">
        <v>0</v>
      </c>
      <c r="I290" s="1434">
        <v>3</v>
      </c>
      <c r="J290" s="1434">
        <v>0</v>
      </c>
      <c r="K290" s="1434">
        <v>8</v>
      </c>
      <c r="L290" s="1434">
        <v>2</v>
      </c>
      <c r="M290" s="1434">
        <v>4</v>
      </c>
      <c r="N290" s="1434">
        <v>4</v>
      </c>
      <c r="O290" s="1434">
        <v>3</v>
      </c>
      <c r="P290" s="1434">
        <v>2</v>
      </c>
      <c r="Q290" s="1434">
        <v>3</v>
      </c>
      <c r="R290" s="1434">
        <v>2</v>
      </c>
      <c r="S290" s="1434">
        <v>2</v>
      </c>
      <c r="T290" s="1434">
        <v>0</v>
      </c>
      <c r="U290" s="1434">
        <v>1</v>
      </c>
      <c r="V290" s="1438">
        <v>1</v>
      </c>
    </row>
    <row r="291" spans="1:22" ht="15" x14ac:dyDescent="0.25">
      <c r="A291" s="19" t="s">
        <v>708</v>
      </c>
      <c r="B291" s="1291" t="s">
        <v>806</v>
      </c>
      <c r="C291" s="1291" t="s">
        <v>38</v>
      </c>
      <c r="D291" s="1434">
        <v>0</v>
      </c>
      <c r="E291" s="1434">
        <v>0</v>
      </c>
      <c r="F291" s="1434">
        <v>0</v>
      </c>
      <c r="G291" s="1434">
        <v>0</v>
      </c>
      <c r="H291" s="1434">
        <v>0</v>
      </c>
      <c r="I291" s="1434">
        <v>1</v>
      </c>
      <c r="J291" s="1434">
        <v>0</v>
      </c>
      <c r="K291" s="1434">
        <v>0</v>
      </c>
      <c r="L291" s="1434">
        <v>1</v>
      </c>
      <c r="M291" s="1434">
        <v>1</v>
      </c>
      <c r="N291" s="1434">
        <v>1</v>
      </c>
      <c r="O291" s="1434">
        <v>0</v>
      </c>
      <c r="P291" s="1434">
        <v>0</v>
      </c>
      <c r="Q291" s="1434">
        <v>0</v>
      </c>
      <c r="R291" s="1434">
        <v>1</v>
      </c>
      <c r="S291" s="1434">
        <v>0</v>
      </c>
      <c r="T291" s="1434">
        <v>0</v>
      </c>
      <c r="U291" s="1434">
        <v>1</v>
      </c>
      <c r="V291" s="1438">
        <v>0</v>
      </c>
    </row>
    <row r="292" spans="1:22" ht="15" x14ac:dyDescent="0.25">
      <c r="A292" s="19" t="s">
        <v>708</v>
      </c>
      <c r="B292" s="1291" t="s">
        <v>806</v>
      </c>
      <c r="C292" s="1291" t="s">
        <v>39</v>
      </c>
      <c r="D292" s="1434">
        <v>0</v>
      </c>
      <c r="E292" s="1434">
        <v>0</v>
      </c>
      <c r="F292" s="1434">
        <v>0</v>
      </c>
      <c r="G292" s="1434">
        <v>1</v>
      </c>
      <c r="H292" s="1434">
        <v>0</v>
      </c>
      <c r="I292" s="1434">
        <v>1</v>
      </c>
      <c r="J292" s="1434">
        <v>0</v>
      </c>
      <c r="K292" s="1434">
        <v>1</v>
      </c>
      <c r="L292" s="1434">
        <v>2</v>
      </c>
      <c r="M292" s="1434">
        <v>0</v>
      </c>
      <c r="N292" s="1434">
        <v>1</v>
      </c>
      <c r="O292" s="1434">
        <v>0</v>
      </c>
      <c r="P292" s="1434">
        <v>0</v>
      </c>
      <c r="Q292" s="1434">
        <v>0</v>
      </c>
      <c r="R292" s="1434">
        <v>0</v>
      </c>
      <c r="S292" s="1434">
        <v>0</v>
      </c>
      <c r="T292" s="1434">
        <v>0</v>
      </c>
      <c r="U292" s="1434">
        <v>1</v>
      </c>
      <c r="V292" s="1438">
        <v>0</v>
      </c>
    </row>
    <row r="293" spans="1:22" ht="15" x14ac:dyDescent="0.25">
      <c r="A293" s="19" t="s">
        <v>708</v>
      </c>
      <c r="B293" s="1291" t="s">
        <v>806</v>
      </c>
      <c r="C293" s="1291" t="s">
        <v>40</v>
      </c>
      <c r="D293" s="1434">
        <v>0</v>
      </c>
      <c r="E293" s="1434">
        <v>0</v>
      </c>
      <c r="F293" s="1434">
        <v>0</v>
      </c>
      <c r="G293" s="1434">
        <v>0</v>
      </c>
      <c r="H293" s="1434">
        <v>0</v>
      </c>
      <c r="I293" s="1434">
        <v>0</v>
      </c>
      <c r="J293" s="1434">
        <v>0</v>
      </c>
      <c r="K293" s="1434">
        <v>0</v>
      </c>
      <c r="L293" s="1434">
        <v>1</v>
      </c>
      <c r="M293" s="1434">
        <v>1</v>
      </c>
      <c r="N293" s="1434">
        <v>0</v>
      </c>
      <c r="O293" s="1434">
        <v>0</v>
      </c>
      <c r="P293" s="1434">
        <v>0</v>
      </c>
      <c r="Q293" s="1434">
        <v>0</v>
      </c>
      <c r="R293" s="1434">
        <v>0</v>
      </c>
      <c r="S293" s="1434">
        <v>0</v>
      </c>
      <c r="T293" s="1434">
        <v>0</v>
      </c>
      <c r="U293" s="1434">
        <v>0</v>
      </c>
      <c r="V293" s="1438">
        <v>0</v>
      </c>
    </row>
    <row r="294" spans="1:22" ht="15" x14ac:dyDescent="0.25">
      <c r="A294" s="19" t="s">
        <v>708</v>
      </c>
      <c r="B294" s="1291" t="s">
        <v>806</v>
      </c>
      <c r="C294" s="1291" t="s">
        <v>59</v>
      </c>
      <c r="D294" s="1434">
        <v>0</v>
      </c>
      <c r="E294" s="1434">
        <v>13</v>
      </c>
      <c r="F294" s="1434">
        <v>15</v>
      </c>
      <c r="G294" s="1434">
        <v>26</v>
      </c>
      <c r="H294" s="1434">
        <v>1</v>
      </c>
      <c r="I294" s="1434">
        <v>21</v>
      </c>
      <c r="J294" s="1434">
        <v>19</v>
      </c>
      <c r="K294" s="1434">
        <v>57</v>
      </c>
      <c r="L294" s="1434">
        <v>40</v>
      </c>
      <c r="M294" s="1434">
        <v>46</v>
      </c>
      <c r="N294" s="1434">
        <v>82</v>
      </c>
      <c r="O294" s="1434">
        <v>132</v>
      </c>
      <c r="P294" s="1434">
        <v>37</v>
      </c>
      <c r="Q294" s="1434">
        <v>8</v>
      </c>
      <c r="R294" s="1434">
        <v>24</v>
      </c>
      <c r="S294" s="1434">
        <v>35</v>
      </c>
      <c r="T294" s="1434">
        <v>14</v>
      </c>
      <c r="U294" s="1434">
        <v>49</v>
      </c>
      <c r="V294" s="1438">
        <v>47</v>
      </c>
    </row>
    <row r="295" spans="1:22" ht="15" x14ac:dyDescent="0.25">
      <c r="A295" s="19" t="s">
        <v>708</v>
      </c>
      <c r="B295" s="1291" t="s">
        <v>806</v>
      </c>
      <c r="C295" s="1291" t="s">
        <v>77</v>
      </c>
      <c r="D295" s="1434">
        <v>0</v>
      </c>
      <c r="E295" s="1434">
        <v>2</v>
      </c>
      <c r="F295" s="1434">
        <v>0</v>
      </c>
      <c r="G295" s="1434">
        <v>5</v>
      </c>
      <c r="H295" s="1434">
        <v>0</v>
      </c>
      <c r="I295" s="1434">
        <v>5</v>
      </c>
      <c r="J295" s="1434">
        <v>0</v>
      </c>
      <c r="K295" s="1434">
        <v>9</v>
      </c>
      <c r="L295" s="1434">
        <v>6</v>
      </c>
      <c r="M295" s="1434">
        <v>6</v>
      </c>
      <c r="N295" s="1434">
        <v>6</v>
      </c>
      <c r="O295" s="1434">
        <v>3</v>
      </c>
      <c r="P295" s="1434">
        <v>2</v>
      </c>
      <c r="Q295" s="1434">
        <v>3</v>
      </c>
      <c r="R295" s="1434">
        <v>3</v>
      </c>
      <c r="S295" s="1434">
        <v>2</v>
      </c>
      <c r="T295" s="1434">
        <v>1</v>
      </c>
      <c r="U295" s="1434">
        <v>3</v>
      </c>
      <c r="V295" s="1438">
        <v>1</v>
      </c>
    </row>
    <row r="296" spans="1:22" ht="15" x14ac:dyDescent="0.25">
      <c r="A296" s="19" t="s">
        <v>708</v>
      </c>
      <c r="B296" s="1291" t="s">
        <v>807</v>
      </c>
      <c r="C296" s="1291" t="s">
        <v>35</v>
      </c>
      <c r="D296" s="1434">
        <v>30</v>
      </c>
      <c r="E296" s="1434">
        <v>27</v>
      </c>
      <c r="F296" s="1434">
        <v>35</v>
      </c>
      <c r="G296" s="1434">
        <v>32</v>
      </c>
      <c r="H296" s="1434">
        <v>27</v>
      </c>
      <c r="I296" s="1434">
        <v>55</v>
      </c>
      <c r="J296" s="1434">
        <v>29</v>
      </c>
      <c r="K296" s="1434">
        <v>34</v>
      </c>
      <c r="L296" s="1434">
        <v>33</v>
      </c>
      <c r="M296" s="1434">
        <v>30</v>
      </c>
      <c r="N296" s="1434">
        <v>37</v>
      </c>
      <c r="O296" s="1434">
        <v>35</v>
      </c>
      <c r="P296" s="1434">
        <v>22</v>
      </c>
      <c r="Q296" s="1434">
        <v>6</v>
      </c>
      <c r="R296" s="1434">
        <v>4</v>
      </c>
      <c r="S296" s="1434">
        <v>11</v>
      </c>
      <c r="T296" s="1434">
        <v>16</v>
      </c>
      <c r="U296" s="1434">
        <v>22</v>
      </c>
      <c r="V296" s="1438">
        <v>12</v>
      </c>
    </row>
    <row r="297" spans="1:22" ht="15" x14ac:dyDescent="0.25">
      <c r="A297" s="19" t="s">
        <v>708</v>
      </c>
      <c r="B297" s="1291" t="s">
        <v>807</v>
      </c>
      <c r="C297" s="1291" t="s">
        <v>36</v>
      </c>
      <c r="D297" s="1434">
        <v>0</v>
      </c>
      <c r="E297" s="1434">
        <v>0</v>
      </c>
      <c r="F297" s="1434">
        <v>0</v>
      </c>
      <c r="G297" s="1434">
        <v>0</v>
      </c>
      <c r="H297" s="1434">
        <v>0</v>
      </c>
      <c r="I297" s="1434">
        <v>0</v>
      </c>
      <c r="J297" s="1434">
        <v>0</v>
      </c>
      <c r="K297" s="1434">
        <v>0</v>
      </c>
      <c r="L297" s="1434">
        <v>0</v>
      </c>
      <c r="M297" s="1434">
        <v>0</v>
      </c>
      <c r="N297" s="1434">
        <v>0</v>
      </c>
      <c r="O297" s="1434">
        <v>0</v>
      </c>
      <c r="P297" s="1434">
        <v>0</v>
      </c>
      <c r="Q297" s="1434">
        <v>0</v>
      </c>
      <c r="R297" s="1434">
        <v>0</v>
      </c>
      <c r="S297" s="1434">
        <v>1</v>
      </c>
      <c r="T297" s="1434">
        <v>2</v>
      </c>
      <c r="U297" s="1434">
        <v>1</v>
      </c>
      <c r="V297" s="1438">
        <v>0</v>
      </c>
    </row>
    <row r="298" spans="1:22" ht="15" x14ac:dyDescent="0.25">
      <c r="A298" s="19" t="s">
        <v>708</v>
      </c>
      <c r="B298" s="1291" t="s">
        <v>807</v>
      </c>
      <c r="C298" s="1291" t="s">
        <v>37</v>
      </c>
      <c r="D298" s="1434">
        <v>1</v>
      </c>
      <c r="E298" s="1434">
        <v>4</v>
      </c>
      <c r="F298" s="1434">
        <v>0</v>
      </c>
      <c r="G298" s="1434">
        <v>1</v>
      </c>
      <c r="H298" s="1434">
        <v>2</v>
      </c>
      <c r="I298" s="1434">
        <v>2</v>
      </c>
      <c r="J298" s="1434">
        <v>3</v>
      </c>
      <c r="K298" s="1434">
        <v>2</v>
      </c>
      <c r="L298" s="1434">
        <v>4</v>
      </c>
      <c r="M298" s="1434">
        <v>0</v>
      </c>
      <c r="N298" s="1434">
        <v>0</v>
      </c>
      <c r="O298" s="1434">
        <v>0</v>
      </c>
      <c r="P298" s="1434">
        <v>1</v>
      </c>
      <c r="Q298" s="1434">
        <v>1</v>
      </c>
      <c r="R298" s="1434">
        <v>2</v>
      </c>
      <c r="S298" s="1434">
        <v>0</v>
      </c>
      <c r="T298" s="1434">
        <v>1</v>
      </c>
      <c r="U298" s="1434">
        <v>0</v>
      </c>
      <c r="V298" s="1438">
        <v>0</v>
      </c>
    </row>
    <row r="299" spans="1:22" ht="15" x14ac:dyDescent="0.25">
      <c r="A299" s="19" t="s">
        <v>708</v>
      </c>
      <c r="B299" s="1291" t="s">
        <v>807</v>
      </c>
      <c r="C299" s="1291" t="s">
        <v>38</v>
      </c>
      <c r="D299" s="1434">
        <v>1</v>
      </c>
      <c r="E299" s="1434">
        <v>0</v>
      </c>
      <c r="F299" s="1434">
        <v>0</v>
      </c>
      <c r="G299" s="1434">
        <v>0</v>
      </c>
      <c r="H299" s="1434">
        <v>0</v>
      </c>
      <c r="I299" s="1434">
        <v>1</v>
      </c>
      <c r="J299" s="1434">
        <v>1</v>
      </c>
      <c r="K299" s="1434">
        <v>1</v>
      </c>
      <c r="L299" s="1434">
        <v>0</v>
      </c>
      <c r="M299" s="1434">
        <v>0</v>
      </c>
      <c r="N299" s="1434">
        <v>0</v>
      </c>
      <c r="O299" s="1434">
        <v>0</v>
      </c>
      <c r="P299" s="1434">
        <v>0</v>
      </c>
      <c r="Q299" s="1434">
        <v>0</v>
      </c>
      <c r="R299" s="1434">
        <v>0</v>
      </c>
      <c r="S299" s="1434">
        <v>0</v>
      </c>
      <c r="T299" s="1434">
        <v>1</v>
      </c>
      <c r="U299" s="1434">
        <v>0</v>
      </c>
      <c r="V299" s="1438">
        <v>0</v>
      </c>
    </row>
    <row r="300" spans="1:22" ht="15" x14ac:dyDescent="0.25">
      <c r="A300" s="19" t="s">
        <v>708</v>
      </c>
      <c r="B300" s="1291" t="s">
        <v>807</v>
      </c>
      <c r="C300" s="1291" t="s">
        <v>39</v>
      </c>
      <c r="D300" s="1434">
        <v>0</v>
      </c>
      <c r="E300" s="1434">
        <v>0</v>
      </c>
      <c r="F300" s="1434">
        <v>0</v>
      </c>
      <c r="G300" s="1434">
        <v>0</v>
      </c>
      <c r="H300" s="1434">
        <v>1</v>
      </c>
      <c r="I300" s="1434">
        <v>0</v>
      </c>
      <c r="J300" s="1434">
        <v>1</v>
      </c>
      <c r="K300" s="1434">
        <v>0</v>
      </c>
      <c r="L300" s="1434">
        <v>0</v>
      </c>
      <c r="M300" s="1434">
        <v>0</v>
      </c>
      <c r="N300" s="1434">
        <v>0</v>
      </c>
      <c r="O300" s="1434">
        <v>0</v>
      </c>
      <c r="P300" s="1434">
        <v>0</v>
      </c>
      <c r="Q300" s="1434">
        <v>0</v>
      </c>
      <c r="R300" s="1434">
        <v>0</v>
      </c>
      <c r="S300" s="1434">
        <v>0</v>
      </c>
      <c r="T300" s="1434">
        <v>1</v>
      </c>
      <c r="U300" s="1434">
        <v>1</v>
      </c>
      <c r="V300" s="1438">
        <v>0</v>
      </c>
    </row>
    <row r="301" spans="1:22" ht="15" x14ac:dyDescent="0.25">
      <c r="A301" s="19" t="s">
        <v>708</v>
      </c>
      <c r="B301" s="1291" t="s">
        <v>807</v>
      </c>
      <c r="C301" s="1291" t="s">
        <v>40</v>
      </c>
      <c r="D301" s="1434">
        <v>1</v>
      </c>
      <c r="E301" s="1434">
        <v>0</v>
      </c>
      <c r="F301" s="1434">
        <v>0</v>
      </c>
      <c r="G301" s="1434">
        <v>1</v>
      </c>
      <c r="H301" s="1434">
        <v>1</v>
      </c>
      <c r="I301" s="1434">
        <v>1</v>
      </c>
      <c r="J301" s="1434">
        <v>1</v>
      </c>
      <c r="K301" s="1434">
        <v>0</v>
      </c>
      <c r="L301" s="1434">
        <v>0</v>
      </c>
      <c r="M301" s="1434">
        <v>0</v>
      </c>
      <c r="N301" s="1434">
        <v>0</v>
      </c>
      <c r="O301" s="1434">
        <v>0</v>
      </c>
      <c r="P301" s="1434">
        <v>0</v>
      </c>
      <c r="Q301" s="1434">
        <v>0</v>
      </c>
      <c r="R301" s="1434">
        <v>0</v>
      </c>
      <c r="S301" s="1434">
        <v>0</v>
      </c>
      <c r="T301" s="1434">
        <v>1</v>
      </c>
      <c r="U301" s="1434">
        <v>0</v>
      </c>
      <c r="V301" s="1438">
        <v>0</v>
      </c>
    </row>
    <row r="302" spans="1:22" ht="15" x14ac:dyDescent="0.25">
      <c r="A302" s="19" t="s">
        <v>708</v>
      </c>
      <c r="B302" s="1291" t="s">
        <v>807</v>
      </c>
      <c r="C302" s="1291" t="s">
        <v>59</v>
      </c>
      <c r="D302" s="1434">
        <v>33</v>
      </c>
      <c r="E302" s="1434">
        <v>31</v>
      </c>
      <c r="F302" s="1434">
        <v>35</v>
      </c>
      <c r="G302" s="1434">
        <v>34</v>
      </c>
      <c r="H302" s="1434">
        <v>31</v>
      </c>
      <c r="I302" s="1434">
        <v>59</v>
      </c>
      <c r="J302" s="1434">
        <v>35</v>
      </c>
      <c r="K302" s="1434">
        <v>37</v>
      </c>
      <c r="L302" s="1434">
        <v>37</v>
      </c>
      <c r="M302" s="1434">
        <v>30</v>
      </c>
      <c r="N302" s="1434">
        <v>37</v>
      </c>
      <c r="O302" s="1434">
        <v>35</v>
      </c>
      <c r="P302" s="1434">
        <v>23</v>
      </c>
      <c r="Q302" s="1434">
        <v>7</v>
      </c>
      <c r="R302" s="1434">
        <v>6</v>
      </c>
      <c r="S302" s="1434">
        <v>12</v>
      </c>
      <c r="T302" s="1434">
        <v>22</v>
      </c>
      <c r="U302" s="1434">
        <v>24</v>
      </c>
      <c r="V302" s="1438">
        <v>12</v>
      </c>
    </row>
    <row r="303" spans="1:22" ht="15" x14ac:dyDescent="0.25">
      <c r="A303" s="19" t="s">
        <v>708</v>
      </c>
      <c r="B303" s="1291" t="s">
        <v>807</v>
      </c>
      <c r="C303" s="1291" t="s">
        <v>77</v>
      </c>
      <c r="D303" s="1434">
        <v>3</v>
      </c>
      <c r="E303" s="1434">
        <v>4</v>
      </c>
      <c r="F303" s="1434">
        <v>0</v>
      </c>
      <c r="G303" s="1434">
        <v>2</v>
      </c>
      <c r="H303" s="1434">
        <v>4</v>
      </c>
      <c r="I303" s="1434">
        <v>4</v>
      </c>
      <c r="J303" s="1434">
        <v>6</v>
      </c>
      <c r="K303" s="1434">
        <v>3</v>
      </c>
      <c r="L303" s="1434">
        <v>4</v>
      </c>
      <c r="M303" s="1434">
        <v>0</v>
      </c>
      <c r="N303" s="1434">
        <v>0</v>
      </c>
      <c r="O303" s="1434">
        <v>0</v>
      </c>
      <c r="P303" s="1434">
        <v>1</v>
      </c>
      <c r="Q303" s="1434">
        <v>1</v>
      </c>
      <c r="R303" s="1434">
        <v>2</v>
      </c>
      <c r="S303" s="1434">
        <v>1</v>
      </c>
      <c r="T303" s="1434">
        <v>6</v>
      </c>
      <c r="U303" s="1434">
        <v>2</v>
      </c>
      <c r="V303" s="1438">
        <v>0</v>
      </c>
    </row>
    <row r="304" spans="1:22" ht="15" x14ac:dyDescent="0.25">
      <c r="A304" s="19" t="s">
        <v>708</v>
      </c>
      <c r="B304" s="1291" t="s">
        <v>808</v>
      </c>
      <c r="C304" s="1291" t="s">
        <v>35</v>
      </c>
      <c r="D304" s="1434">
        <v>0</v>
      </c>
      <c r="E304" s="1434">
        <v>0</v>
      </c>
      <c r="F304" s="1434">
        <v>0</v>
      </c>
      <c r="G304" s="1434">
        <v>0</v>
      </c>
      <c r="H304" s="1434">
        <v>24</v>
      </c>
      <c r="I304" s="1434">
        <v>17</v>
      </c>
      <c r="J304" s="1434">
        <v>6</v>
      </c>
      <c r="K304" s="1434">
        <v>8</v>
      </c>
      <c r="L304" s="1434">
        <v>11</v>
      </c>
      <c r="M304" s="1434">
        <v>5</v>
      </c>
      <c r="N304" s="1434">
        <v>17</v>
      </c>
      <c r="O304" s="1434">
        <v>19</v>
      </c>
      <c r="P304" s="1434">
        <v>9</v>
      </c>
      <c r="Q304" s="1434">
        <v>18</v>
      </c>
      <c r="R304" s="1434">
        <v>39</v>
      </c>
      <c r="S304" s="1434">
        <v>9</v>
      </c>
      <c r="T304" s="1434">
        <v>4</v>
      </c>
      <c r="U304" s="1434">
        <v>34</v>
      </c>
      <c r="V304" s="1438">
        <v>14</v>
      </c>
    </row>
    <row r="305" spans="1:22" ht="15" x14ac:dyDescent="0.25">
      <c r="A305" s="19" t="s">
        <v>708</v>
      </c>
      <c r="B305" s="1291" t="s">
        <v>808</v>
      </c>
      <c r="C305" s="1291" t="s">
        <v>36</v>
      </c>
      <c r="D305" s="1434">
        <v>0</v>
      </c>
      <c r="E305" s="1434">
        <v>0</v>
      </c>
      <c r="F305" s="1434">
        <v>0</v>
      </c>
      <c r="G305" s="1434">
        <v>0</v>
      </c>
      <c r="H305" s="1434">
        <v>0</v>
      </c>
      <c r="I305" s="1434">
        <v>0</v>
      </c>
      <c r="J305" s="1434">
        <v>0</v>
      </c>
      <c r="K305" s="1434">
        <v>0</v>
      </c>
      <c r="L305" s="1434">
        <v>0</v>
      </c>
      <c r="M305" s="1434">
        <v>0</v>
      </c>
      <c r="N305" s="1434">
        <v>0</v>
      </c>
      <c r="O305" s="1434">
        <v>0</v>
      </c>
      <c r="P305" s="1434">
        <v>0</v>
      </c>
      <c r="Q305" s="1434">
        <v>0</v>
      </c>
      <c r="R305" s="1434">
        <v>0</v>
      </c>
      <c r="S305" s="1434">
        <v>0</v>
      </c>
      <c r="T305" s="1434">
        <v>0</v>
      </c>
      <c r="U305" s="1434">
        <v>0</v>
      </c>
      <c r="V305" s="1438">
        <v>1</v>
      </c>
    </row>
    <row r="306" spans="1:22" ht="15" x14ac:dyDescent="0.25">
      <c r="A306" s="19" t="s">
        <v>708</v>
      </c>
      <c r="B306" s="1291" t="s">
        <v>808</v>
      </c>
      <c r="C306" s="1291" t="s">
        <v>37</v>
      </c>
      <c r="D306" s="1434">
        <v>0</v>
      </c>
      <c r="E306" s="1434">
        <v>0</v>
      </c>
      <c r="F306" s="1434">
        <v>0</v>
      </c>
      <c r="G306" s="1434">
        <v>0</v>
      </c>
      <c r="H306" s="1434">
        <v>0</v>
      </c>
      <c r="I306" s="1434">
        <v>0</v>
      </c>
      <c r="J306" s="1434">
        <v>1</v>
      </c>
      <c r="K306" s="1434">
        <v>0</v>
      </c>
      <c r="L306" s="1434">
        <v>1</v>
      </c>
      <c r="M306" s="1434">
        <v>0</v>
      </c>
      <c r="N306" s="1434">
        <v>1</v>
      </c>
      <c r="O306" s="1434">
        <v>2</v>
      </c>
      <c r="P306" s="1434">
        <v>0</v>
      </c>
      <c r="Q306" s="1434">
        <v>0</v>
      </c>
      <c r="R306" s="1434">
        <v>5</v>
      </c>
      <c r="S306" s="1434">
        <v>0</v>
      </c>
      <c r="T306" s="1434">
        <v>0</v>
      </c>
      <c r="U306" s="1434">
        <v>0</v>
      </c>
      <c r="V306" s="1438">
        <v>0</v>
      </c>
    </row>
    <row r="307" spans="1:22" ht="15" x14ac:dyDescent="0.25">
      <c r="A307" s="19" t="s">
        <v>708</v>
      </c>
      <c r="B307" s="1291" t="s">
        <v>808</v>
      </c>
      <c r="C307" s="1291" t="s">
        <v>38</v>
      </c>
      <c r="D307" s="1434">
        <v>0</v>
      </c>
      <c r="E307" s="1434">
        <v>0</v>
      </c>
      <c r="F307" s="1434">
        <v>0</v>
      </c>
      <c r="G307" s="1434">
        <v>0</v>
      </c>
      <c r="H307" s="1434">
        <v>0</v>
      </c>
      <c r="I307" s="1434">
        <v>0</v>
      </c>
      <c r="J307" s="1434">
        <v>1</v>
      </c>
      <c r="K307" s="1434">
        <v>0</v>
      </c>
      <c r="L307" s="1434">
        <v>0</v>
      </c>
      <c r="M307" s="1434">
        <v>0</v>
      </c>
      <c r="N307" s="1434">
        <v>0</v>
      </c>
      <c r="O307" s="1434">
        <v>0</v>
      </c>
      <c r="P307" s="1434">
        <v>0</v>
      </c>
      <c r="Q307" s="1434">
        <v>0</v>
      </c>
      <c r="R307" s="1434">
        <v>1</v>
      </c>
      <c r="S307" s="1434">
        <v>0</v>
      </c>
      <c r="T307" s="1434">
        <v>0</v>
      </c>
      <c r="U307" s="1434">
        <v>0</v>
      </c>
      <c r="V307" s="1438">
        <v>0</v>
      </c>
    </row>
    <row r="308" spans="1:22" ht="15" x14ac:dyDescent="0.25">
      <c r="A308" s="19" t="s">
        <v>708</v>
      </c>
      <c r="B308" s="1291" t="s">
        <v>808</v>
      </c>
      <c r="C308" s="1291" t="s">
        <v>39</v>
      </c>
      <c r="D308" s="1434">
        <v>0</v>
      </c>
      <c r="E308" s="1434">
        <v>0</v>
      </c>
      <c r="F308" s="1434">
        <v>0</v>
      </c>
      <c r="G308" s="1434">
        <v>0</v>
      </c>
      <c r="H308" s="1434">
        <v>0</v>
      </c>
      <c r="I308" s="1434">
        <v>0</v>
      </c>
      <c r="J308" s="1434">
        <v>1</v>
      </c>
      <c r="K308" s="1434">
        <v>0</v>
      </c>
      <c r="L308" s="1434">
        <v>0</v>
      </c>
      <c r="M308" s="1434">
        <v>0</v>
      </c>
      <c r="N308" s="1434">
        <v>0</v>
      </c>
      <c r="O308" s="1434">
        <v>0</v>
      </c>
      <c r="P308" s="1434">
        <v>0</v>
      </c>
      <c r="Q308" s="1434">
        <v>0</v>
      </c>
      <c r="R308" s="1434">
        <v>0</v>
      </c>
      <c r="S308" s="1434">
        <v>0</v>
      </c>
      <c r="T308" s="1434">
        <v>0</v>
      </c>
      <c r="U308" s="1434">
        <v>0</v>
      </c>
      <c r="V308" s="1438">
        <v>0</v>
      </c>
    </row>
    <row r="309" spans="1:22" ht="15" x14ac:dyDescent="0.25">
      <c r="A309" s="19" t="s">
        <v>708</v>
      </c>
      <c r="B309" s="1291" t="s">
        <v>808</v>
      </c>
      <c r="C309" s="1291" t="s">
        <v>40</v>
      </c>
      <c r="D309" s="1434">
        <v>0</v>
      </c>
      <c r="E309" s="1434">
        <v>0</v>
      </c>
      <c r="F309" s="1434">
        <v>0</v>
      </c>
      <c r="G309" s="1434">
        <v>0</v>
      </c>
      <c r="H309" s="1434">
        <v>0</v>
      </c>
      <c r="I309" s="1434">
        <v>0</v>
      </c>
      <c r="J309" s="1434">
        <v>0</v>
      </c>
      <c r="K309" s="1434">
        <v>0</v>
      </c>
      <c r="L309" s="1434">
        <v>0</v>
      </c>
      <c r="M309" s="1434">
        <v>1</v>
      </c>
      <c r="N309" s="1434">
        <v>0</v>
      </c>
      <c r="O309" s="1434">
        <v>0</v>
      </c>
      <c r="P309" s="1434">
        <v>0</v>
      </c>
      <c r="Q309" s="1434">
        <v>0</v>
      </c>
      <c r="R309" s="1434">
        <v>1</v>
      </c>
      <c r="S309" s="1434">
        <v>0</v>
      </c>
      <c r="T309" s="1434">
        <v>0</v>
      </c>
      <c r="U309" s="1434">
        <v>0</v>
      </c>
      <c r="V309" s="1438">
        <v>0</v>
      </c>
    </row>
    <row r="310" spans="1:22" ht="15" x14ac:dyDescent="0.25">
      <c r="A310" s="19" t="s">
        <v>708</v>
      </c>
      <c r="B310" s="1291" t="s">
        <v>808</v>
      </c>
      <c r="C310" s="1291" t="s">
        <v>59</v>
      </c>
      <c r="D310" s="1434">
        <v>0</v>
      </c>
      <c r="E310" s="1434">
        <v>0</v>
      </c>
      <c r="F310" s="1434">
        <v>0</v>
      </c>
      <c r="G310" s="1434">
        <v>0</v>
      </c>
      <c r="H310" s="1434">
        <v>24</v>
      </c>
      <c r="I310" s="1434">
        <v>17</v>
      </c>
      <c r="J310" s="1434">
        <v>9</v>
      </c>
      <c r="K310" s="1434">
        <v>8</v>
      </c>
      <c r="L310" s="1434">
        <v>12</v>
      </c>
      <c r="M310" s="1434">
        <v>6</v>
      </c>
      <c r="N310" s="1434">
        <v>18</v>
      </c>
      <c r="O310" s="1434">
        <v>21</v>
      </c>
      <c r="P310" s="1434">
        <v>9</v>
      </c>
      <c r="Q310" s="1434">
        <v>18</v>
      </c>
      <c r="R310" s="1434">
        <v>46</v>
      </c>
      <c r="S310" s="1434">
        <v>9</v>
      </c>
      <c r="T310" s="1434">
        <v>4</v>
      </c>
      <c r="U310" s="1434">
        <v>34</v>
      </c>
      <c r="V310" s="1438">
        <v>15</v>
      </c>
    </row>
    <row r="311" spans="1:22" ht="15" x14ac:dyDescent="0.25">
      <c r="A311" s="19" t="s">
        <v>708</v>
      </c>
      <c r="B311" s="1291" t="s">
        <v>808</v>
      </c>
      <c r="C311" s="1291" t="s">
        <v>77</v>
      </c>
      <c r="D311" s="1434">
        <v>0</v>
      </c>
      <c r="E311" s="1434">
        <v>0</v>
      </c>
      <c r="F311" s="1434">
        <v>0</v>
      </c>
      <c r="G311" s="1434">
        <v>0</v>
      </c>
      <c r="H311" s="1434">
        <v>0</v>
      </c>
      <c r="I311" s="1434">
        <v>0</v>
      </c>
      <c r="J311" s="1434">
        <v>3</v>
      </c>
      <c r="K311" s="1434">
        <v>0</v>
      </c>
      <c r="L311" s="1434">
        <v>1</v>
      </c>
      <c r="M311" s="1434">
        <v>1</v>
      </c>
      <c r="N311" s="1434">
        <v>1</v>
      </c>
      <c r="O311" s="1434">
        <v>2</v>
      </c>
      <c r="P311" s="1434">
        <v>0</v>
      </c>
      <c r="Q311" s="1434">
        <v>0</v>
      </c>
      <c r="R311" s="1434">
        <v>7</v>
      </c>
      <c r="S311" s="1434">
        <v>0</v>
      </c>
      <c r="T311" s="1434">
        <v>0</v>
      </c>
      <c r="U311" s="1434">
        <v>0</v>
      </c>
      <c r="V311" s="1438">
        <v>1</v>
      </c>
    </row>
    <row r="312" spans="1:22" ht="15" x14ac:dyDescent="0.25">
      <c r="A312" s="19" t="s">
        <v>809</v>
      </c>
      <c r="B312" s="1291" t="s">
        <v>810</v>
      </c>
      <c r="C312" s="1291" t="s">
        <v>35</v>
      </c>
      <c r="D312" s="1434">
        <v>1</v>
      </c>
      <c r="E312" s="1434">
        <v>4</v>
      </c>
      <c r="F312" s="1434">
        <v>6</v>
      </c>
      <c r="G312" s="1434">
        <v>2</v>
      </c>
      <c r="H312" s="1434">
        <v>4</v>
      </c>
      <c r="I312" s="1434">
        <v>12</v>
      </c>
      <c r="J312" s="1434">
        <v>3</v>
      </c>
      <c r="K312" s="1434">
        <v>5</v>
      </c>
      <c r="L312" s="1434">
        <v>5</v>
      </c>
      <c r="M312" s="1434">
        <v>5</v>
      </c>
      <c r="N312" s="1434">
        <v>1</v>
      </c>
      <c r="O312" s="1434">
        <v>2</v>
      </c>
      <c r="P312" s="1434">
        <v>1</v>
      </c>
      <c r="Q312" s="1434">
        <v>0</v>
      </c>
      <c r="R312" s="1434">
        <v>1</v>
      </c>
      <c r="S312" s="1434">
        <v>2</v>
      </c>
      <c r="T312" s="1434">
        <v>4</v>
      </c>
      <c r="U312" s="1434">
        <v>2</v>
      </c>
      <c r="V312" s="1438">
        <v>1</v>
      </c>
    </row>
    <row r="313" spans="1:22" ht="15" x14ac:dyDescent="0.25">
      <c r="A313" s="19" t="s">
        <v>809</v>
      </c>
      <c r="B313" s="1291" t="s">
        <v>810</v>
      </c>
      <c r="C313" s="1291" t="s">
        <v>37</v>
      </c>
      <c r="D313" s="1434">
        <v>0</v>
      </c>
      <c r="E313" s="1434">
        <v>0</v>
      </c>
      <c r="F313" s="1434">
        <v>0</v>
      </c>
      <c r="G313" s="1434">
        <v>0</v>
      </c>
      <c r="H313" s="1434">
        <v>0</v>
      </c>
      <c r="I313" s="1434">
        <v>1</v>
      </c>
      <c r="J313" s="1434">
        <v>0</v>
      </c>
      <c r="K313" s="1434">
        <v>0</v>
      </c>
      <c r="L313" s="1434">
        <v>1</v>
      </c>
      <c r="M313" s="1434">
        <v>1</v>
      </c>
      <c r="N313" s="1434">
        <v>0</v>
      </c>
      <c r="O313" s="1434">
        <v>0</v>
      </c>
      <c r="P313" s="1434">
        <v>0</v>
      </c>
      <c r="Q313" s="1434">
        <v>0</v>
      </c>
      <c r="R313" s="1434">
        <v>0</v>
      </c>
      <c r="S313" s="1434">
        <v>0</v>
      </c>
      <c r="T313" s="1434">
        <v>1</v>
      </c>
      <c r="U313" s="1434">
        <v>0</v>
      </c>
      <c r="V313" s="1438">
        <v>0</v>
      </c>
    </row>
    <row r="314" spans="1:22" ht="15" x14ac:dyDescent="0.25">
      <c r="A314" s="19" t="s">
        <v>809</v>
      </c>
      <c r="B314" s="1291" t="s">
        <v>810</v>
      </c>
      <c r="C314" s="1291" t="s">
        <v>59</v>
      </c>
      <c r="D314" s="1434">
        <v>1</v>
      </c>
      <c r="E314" s="1434">
        <v>4</v>
      </c>
      <c r="F314" s="1434">
        <v>6</v>
      </c>
      <c r="G314" s="1434">
        <v>2</v>
      </c>
      <c r="H314" s="1434">
        <v>4</v>
      </c>
      <c r="I314" s="1434">
        <v>13</v>
      </c>
      <c r="J314" s="1434">
        <v>3</v>
      </c>
      <c r="K314" s="1434">
        <v>5</v>
      </c>
      <c r="L314" s="1434">
        <v>6</v>
      </c>
      <c r="M314" s="1434">
        <v>6</v>
      </c>
      <c r="N314" s="1434">
        <v>1</v>
      </c>
      <c r="O314" s="1434">
        <v>2</v>
      </c>
      <c r="P314" s="1434">
        <v>1</v>
      </c>
      <c r="Q314" s="1434">
        <v>0</v>
      </c>
      <c r="R314" s="1434">
        <v>1</v>
      </c>
      <c r="S314" s="1434">
        <v>2</v>
      </c>
      <c r="T314" s="1434">
        <v>5</v>
      </c>
      <c r="U314" s="1434">
        <v>2</v>
      </c>
      <c r="V314" s="1438">
        <v>1</v>
      </c>
    </row>
    <row r="315" spans="1:22" ht="15" x14ac:dyDescent="0.25">
      <c r="A315" s="19" t="s">
        <v>809</v>
      </c>
      <c r="B315" s="1291" t="s">
        <v>810</v>
      </c>
      <c r="C315" s="1291" t="s">
        <v>77</v>
      </c>
      <c r="D315" s="1434">
        <v>0</v>
      </c>
      <c r="E315" s="1434">
        <v>0</v>
      </c>
      <c r="F315" s="1434">
        <v>0</v>
      </c>
      <c r="G315" s="1434">
        <v>0</v>
      </c>
      <c r="H315" s="1434">
        <v>0</v>
      </c>
      <c r="I315" s="1434">
        <v>1</v>
      </c>
      <c r="J315" s="1434">
        <v>0</v>
      </c>
      <c r="K315" s="1434">
        <v>0</v>
      </c>
      <c r="L315" s="1434">
        <v>1</v>
      </c>
      <c r="M315" s="1434">
        <v>1</v>
      </c>
      <c r="N315" s="1434">
        <v>0</v>
      </c>
      <c r="O315" s="1434">
        <v>0</v>
      </c>
      <c r="P315" s="1434">
        <v>0</v>
      </c>
      <c r="Q315" s="1434">
        <v>0</v>
      </c>
      <c r="R315" s="1434">
        <v>0</v>
      </c>
      <c r="S315" s="1434">
        <v>0</v>
      </c>
      <c r="T315" s="1434">
        <v>1</v>
      </c>
      <c r="U315" s="1434">
        <v>0</v>
      </c>
      <c r="V315" s="1438">
        <v>0</v>
      </c>
    </row>
    <row r="316" spans="1:22" ht="15" x14ac:dyDescent="0.25">
      <c r="A316" s="19" t="s">
        <v>809</v>
      </c>
      <c r="B316" s="1291" t="s">
        <v>811</v>
      </c>
      <c r="C316" s="1291" t="s">
        <v>35</v>
      </c>
      <c r="D316" s="1434">
        <v>25</v>
      </c>
      <c r="E316" s="1434">
        <v>45</v>
      </c>
      <c r="F316" s="1434">
        <v>52</v>
      </c>
      <c r="G316" s="1434">
        <v>23</v>
      </c>
      <c r="H316" s="1434">
        <v>18</v>
      </c>
      <c r="I316" s="1434">
        <v>51</v>
      </c>
      <c r="J316" s="1434">
        <v>26</v>
      </c>
      <c r="K316" s="1434">
        <v>15</v>
      </c>
      <c r="L316" s="1434">
        <v>30</v>
      </c>
      <c r="M316" s="1434">
        <v>21</v>
      </c>
      <c r="N316" s="1434">
        <v>21</v>
      </c>
      <c r="O316" s="1434">
        <v>26</v>
      </c>
      <c r="P316" s="1434">
        <v>6</v>
      </c>
      <c r="Q316" s="1434">
        <v>0</v>
      </c>
      <c r="R316" s="1434">
        <v>13</v>
      </c>
      <c r="S316" s="1434">
        <v>4</v>
      </c>
      <c r="T316" s="1434">
        <v>9</v>
      </c>
      <c r="U316" s="1434">
        <v>24</v>
      </c>
      <c r="V316" s="1438">
        <v>8</v>
      </c>
    </row>
    <row r="317" spans="1:22" ht="15" x14ac:dyDescent="0.25">
      <c r="A317" s="19" t="s">
        <v>809</v>
      </c>
      <c r="B317" s="1291" t="s">
        <v>811</v>
      </c>
      <c r="C317" s="1291" t="s">
        <v>36</v>
      </c>
      <c r="D317" s="1434">
        <v>0</v>
      </c>
      <c r="E317" s="1434">
        <v>0</v>
      </c>
      <c r="F317" s="1434">
        <v>0</v>
      </c>
      <c r="G317" s="1434">
        <v>0</v>
      </c>
      <c r="H317" s="1434">
        <v>0</v>
      </c>
      <c r="I317" s="1434">
        <v>0</v>
      </c>
      <c r="J317" s="1434">
        <v>0</v>
      </c>
      <c r="K317" s="1434">
        <v>0</v>
      </c>
      <c r="L317" s="1434">
        <v>0</v>
      </c>
      <c r="M317" s="1434">
        <v>0</v>
      </c>
      <c r="N317" s="1434">
        <v>0</v>
      </c>
      <c r="O317" s="1434">
        <v>0</v>
      </c>
      <c r="P317" s="1434">
        <v>0</v>
      </c>
      <c r="Q317" s="1434">
        <v>0</v>
      </c>
      <c r="R317" s="1434">
        <v>0</v>
      </c>
      <c r="S317" s="1434">
        <v>1</v>
      </c>
      <c r="T317" s="1434">
        <v>3</v>
      </c>
      <c r="U317" s="1434">
        <v>2</v>
      </c>
      <c r="V317" s="1438">
        <v>0</v>
      </c>
    </row>
    <row r="318" spans="1:22" ht="15" x14ac:dyDescent="0.25">
      <c r="A318" s="19" t="s">
        <v>809</v>
      </c>
      <c r="B318" s="1291" t="s">
        <v>811</v>
      </c>
      <c r="C318" s="1291" t="s">
        <v>37</v>
      </c>
      <c r="D318" s="1434">
        <v>1</v>
      </c>
      <c r="E318" s="1434">
        <v>5</v>
      </c>
      <c r="F318" s="1434">
        <v>4</v>
      </c>
      <c r="G318" s="1434">
        <v>3</v>
      </c>
      <c r="H318" s="1434">
        <v>1</v>
      </c>
      <c r="I318" s="1434">
        <v>0</v>
      </c>
      <c r="J318" s="1434">
        <v>0</v>
      </c>
      <c r="K318" s="1434">
        <v>0</v>
      </c>
      <c r="L318" s="1434">
        <v>0</v>
      </c>
      <c r="M318" s="1434">
        <v>0</v>
      </c>
      <c r="N318" s="1434">
        <v>0</v>
      </c>
      <c r="O318" s="1434">
        <v>0</v>
      </c>
      <c r="P318" s="1434">
        <v>1</v>
      </c>
      <c r="Q318" s="1434">
        <v>0</v>
      </c>
      <c r="R318" s="1434">
        <v>0</v>
      </c>
      <c r="S318" s="1434">
        <v>0</v>
      </c>
      <c r="T318" s="1434">
        <v>0</v>
      </c>
      <c r="U318" s="1434">
        <v>1</v>
      </c>
      <c r="V318" s="1438">
        <v>0</v>
      </c>
    </row>
    <row r="319" spans="1:22" ht="15" x14ac:dyDescent="0.25">
      <c r="A319" s="19" t="s">
        <v>809</v>
      </c>
      <c r="B319" s="1291" t="s">
        <v>811</v>
      </c>
      <c r="C319" s="1291" t="s">
        <v>38</v>
      </c>
      <c r="D319" s="1434">
        <v>0</v>
      </c>
      <c r="E319" s="1434">
        <v>2</v>
      </c>
      <c r="F319" s="1434">
        <v>1</v>
      </c>
      <c r="G319" s="1434">
        <v>0</v>
      </c>
      <c r="H319" s="1434">
        <v>0</v>
      </c>
      <c r="I319" s="1434">
        <v>0</v>
      </c>
      <c r="J319" s="1434">
        <v>0</v>
      </c>
      <c r="K319" s="1434">
        <v>0</v>
      </c>
      <c r="L319" s="1434">
        <v>0</v>
      </c>
      <c r="M319" s="1434">
        <v>0</v>
      </c>
      <c r="N319" s="1434">
        <v>0</v>
      </c>
      <c r="O319" s="1434">
        <v>0</v>
      </c>
      <c r="P319" s="1434">
        <v>0</v>
      </c>
      <c r="Q319" s="1434">
        <v>0</v>
      </c>
      <c r="R319" s="1434">
        <v>0</v>
      </c>
      <c r="S319" s="1434">
        <v>0</v>
      </c>
      <c r="T319" s="1434">
        <v>1</v>
      </c>
      <c r="U319" s="1434">
        <v>0</v>
      </c>
      <c r="V319" s="1438">
        <v>0</v>
      </c>
    </row>
    <row r="320" spans="1:22" ht="15" x14ac:dyDescent="0.25">
      <c r="A320" s="19" t="s">
        <v>809</v>
      </c>
      <c r="B320" s="1291" t="s">
        <v>811</v>
      </c>
      <c r="C320" s="1291" t="s">
        <v>39</v>
      </c>
      <c r="D320" s="1434">
        <v>0</v>
      </c>
      <c r="E320" s="1434">
        <v>1</v>
      </c>
      <c r="F320" s="1434">
        <v>0</v>
      </c>
      <c r="G320" s="1434">
        <v>0</v>
      </c>
      <c r="H320" s="1434">
        <v>0</v>
      </c>
      <c r="I320" s="1434">
        <v>0</v>
      </c>
      <c r="J320" s="1434">
        <v>0</v>
      </c>
      <c r="K320" s="1434">
        <v>0</v>
      </c>
      <c r="L320" s="1434">
        <v>0</v>
      </c>
      <c r="M320" s="1434">
        <v>0</v>
      </c>
      <c r="N320" s="1434">
        <v>0</v>
      </c>
      <c r="O320" s="1434">
        <v>0</v>
      </c>
      <c r="P320" s="1434">
        <v>0</v>
      </c>
      <c r="Q320" s="1434">
        <v>0</v>
      </c>
      <c r="R320" s="1434">
        <v>0</v>
      </c>
      <c r="S320" s="1434">
        <v>0</v>
      </c>
      <c r="T320" s="1434">
        <v>0</v>
      </c>
      <c r="U320" s="1434">
        <v>0</v>
      </c>
      <c r="V320" s="1438">
        <v>0</v>
      </c>
    </row>
    <row r="321" spans="1:22" ht="15" x14ac:dyDescent="0.25">
      <c r="A321" s="19" t="s">
        <v>809</v>
      </c>
      <c r="B321" s="1291" t="s">
        <v>811</v>
      </c>
      <c r="C321" s="1291" t="s">
        <v>59</v>
      </c>
      <c r="D321" s="1434">
        <v>26</v>
      </c>
      <c r="E321" s="1434">
        <v>53</v>
      </c>
      <c r="F321" s="1434">
        <v>57</v>
      </c>
      <c r="G321" s="1434">
        <v>26</v>
      </c>
      <c r="H321" s="1434">
        <v>19</v>
      </c>
      <c r="I321" s="1434">
        <v>51</v>
      </c>
      <c r="J321" s="1434">
        <v>26</v>
      </c>
      <c r="K321" s="1434">
        <v>15</v>
      </c>
      <c r="L321" s="1434">
        <v>30</v>
      </c>
      <c r="M321" s="1434">
        <v>21</v>
      </c>
      <c r="N321" s="1434">
        <v>21</v>
      </c>
      <c r="O321" s="1434">
        <v>26</v>
      </c>
      <c r="P321" s="1434">
        <v>7</v>
      </c>
      <c r="Q321" s="1434">
        <v>0</v>
      </c>
      <c r="R321" s="1434">
        <v>13</v>
      </c>
      <c r="S321" s="1434">
        <v>5</v>
      </c>
      <c r="T321" s="1434">
        <v>13</v>
      </c>
      <c r="U321" s="1434">
        <v>27</v>
      </c>
      <c r="V321" s="1438">
        <v>8</v>
      </c>
    </row>
    <row r="322" spans="1:22" ht="15" x14ac:dyDescent="0.25">
      <c r="A322" s="19" t="s">
        <v>809</v>
      </c>
      <c r="B322" s="1291" t="s">
        <v>811</v>
      </c>
      <c r="C322" s="1291" t="s">
        <v>77</v>
      </c>
      <c r="D322" s="1434">
        <v>1</v>
      </c>
      <c r="E322" s="1434">
        <v>8</v>
      </c>
      <c r="F322" s="1434">
        <v>5</v>
      </c>
      <c r="G322" s="1434">
        <v>3</v>
      </c>
      <c r="H322" s="1434">
        <v>1</v>
      </c>
      <c r="I322" s="1434">
        <v>0</v>
      </c>
      <c r="J322" s="1434">
        <v>0</v>
      </c>
      <c r="K322" s="1434">
        <v>0</v>
      </c>
      <c r="L322" s="1434">
        <v>0</v>
      </c>
      <c r="M322" s="1434">
        <v>0</v>
      </c>
      <c r="N322" s="1434">
        <v>0</v>
      </c>
      <c r="O322" s="1434">
        <v>0</v>
      </c>
      <c r="P322" s="1434">
        <v>1</v>
      </c>
      <c r="Q322" s="1434">
        <v>0</v>
      </c>
      <c r="R322" s="1434">
        <v>0</v>
      </c>
      <c r="S322" s="1434">
        <v>1</v>
      </c>
      <c r="T322" s="1434">
        <v>4</v>
      </c>
      <c r="U322" s="1434">
        <v>3</v>
      </c>
      <c r="V322" s="1438">
        <v>0</v>
      </c>
    </row>
    <row r="323" spans="1:22" ht="15" x14ac:dyDescent="0.25">
      <c r="A323" s="19" t="s">
        <v>809</v>
      </c>
      <c r="B323" s="1291" t="s">
        <v>812</v>
      </c>
      <c r="C323" s="1291" t="s">
        <v>35</v>
      </c>
      <c r="D323" s="1434">
        <v>0</v>
      </c>
      <c r="E323" s="1434">
        <v>2</v>
      </c>
      <c r="F323" s="1434">
        <v>25</v>
      </c>
      <c r="G323" s="1434">
        <v>3</v>
      </c>
      <c r="H323" s="1434">
        <v>25</v>
      </c>
      <c r="I323" s="1434">
        <v>1</v>
      </c>
      <c r="J323" s="1434">
        <v>3</v>
      </c>
      <c r="K323" s="1434">
        <v>2</v>
      </c>
      <c r="L323" s="1434">
        <v>56</v>
      </c>
      <c r="M323" s="1434">
        <v>0</v>
      </c>
      <c r="N323" s="1434">
        <v>0</v>
      </c>
      <c r="O323" s="1434">
        <v>20</v>
      </c>
      <c r="P323" s="1434">
        <v>0</v>
      </c>
      <c r="Q323" s="1434">
        <v>0</v>
      </c>
      <c r="R323" s="1434">
        <v>0</v>
      </c>
      <c r="S323" s="1434">
        <v>4</v>
      </c>
      <c r="T323" s="1434">
        <v>0</v>
      </c>
      <c r="U323" s="1434">
        <v>7</v>
      </c>
      <c r="V323" s="1438">
        <v>0</v>
      </c>
    </row>
    <row r="324" spans="1:22" ht="15" x14ac:dyDescent="0.25">
      <c r="A324" s="19" t="s">
        <v>809</v>
      </c>
      <c r="B324" s="1291" t="s">
        <v>812</v>
      </c>
      <c r="C324" s="1291" t="s">
        <v>59</v>
      </c>
      <c r="D324" s="1434">
        <v>0</v>
      </c>
      <c r="E324" s="1434">
        <v>2</v>
      </c>
      <c r="F324" s="1434">
        <v>25</v>
      </c>
      <c r="G324" s="1434">
        <v>3</v>
      </c>
      <c r="H324" s="1434">
        <v>25</v>
      </c>
      <c r="I324" s="1434">
        <v>1</v>
      </c>
      <c r="J324" s="1434">
        <v>3</v>
      </c>
      <c r="K324" s="1434">
        <v>2</v>
      </c>
      <c r="L324" s="1434">
        <v>56</v>
      </c>
      <c r="M324" s="1434">
        <v>0</v>
      </c>
      <c r="N324" s="1434">
        <v>0</v>
      </c>
      <c r="O324" s="1434">
        <v>20</v>
      </c>
      <c r="P324" s="1434">
        <v>0</v>
      </c>
      <c r="Q324" s="1434">
        <v>0</v>
      </c>
      <c r="R324" s="1434">
        <v>0</v>
      </c>
      <c r="S324" s="1434">
        <v>4</v>
      </c>
      <c r="T324" s="1434">
        <v>0</v>
      </c>
      <c r="U324" s="1434">
        <v>7</v>
      </c>
      <c r="V324" s="1438">
        <v>0</v>
      </c>
    </row>
    <row r="325" spans="1:22" ht="15" x14ac:dyDescent="0.25">
      <c r="A325" s="19" t="s">
        <v>809</v>
      </c>
      <c r="B325" s="1291" t="s">
        <v>813</v>
      </c>
      <c r="C325" s="1291" t="s">
        <v>35</v>
      </c>
      <c r="D325" s="1434">
        <v>20</v>
      </c>
      <c r="E325" s="1434">
        <v>24</v>
      </c>
      <c r="F325" s="1434">
        <v>13</v>
      </c>
      <c r="G325" s="1434">
        <v>9</v>
      </c>
      <c r="H325" s="1434">
        <v>23</v>
      </c>
      <c r="I325" s="1434">
        <v>41</v>
      </c>
      <c r="J325" s="1434">
        <v>65</v>
      </c>
      <c r="K325" s="1434">
        <v>54</v>
      </c>
      <c r="L325" s="1434">
        <v>23</v>
      </c>
      <c r="M325" s="1434">
        <v>32</v>
      </c>
      <c r="N325" s="1434">
        <v>18</v>
      </c>
      <c r="O325" s="1434">
        <v>84</v>
      </c>
      <c r="P325" s="1434">
        <v>18</v>
      </c>
      <c r="Q325" s="1434">
        <v>5</v>
      </c>
      <c r="R325" s="1434">
        <v>13</v>
      </c>
      <c r="S325" s="1434">
        <v>13</v>
      </c>
      <c r="T325" s="1434">
        <v>14</v>
      </c>
      <c r="U325" s="1434">
        <v>0</v>
      </c>
      <c r="V325" s="1438">
        <v>0</v>
      </c>
    </row>
    <row r="326" spans="1:22" ht="15" x14ac:dyDescent="0.25">
      <c r="A326" s="19" t="s">
        <v>809</v>
      </c>
      <c r="B326" s="1291" t="s">
        <v>813</v>
      </c>
      <c r="C326" s="1291" t="s">
        <v>36</v>
      </c>
      <c r="D326" s="1434">
        <v>0</v>
      </c>
      <c r="E326" s="1434">
        <v>0</v>
      </c>
      <c r="F326" s="1434">
        <v>0</v>
      </c>
      <c r="G326" s="1434">
        <v>0</v>
      </c>
      <c r="H326" s="1434">
        <v>0</v>
      </c>
      <c r="I326" s="1434">
        <v>0</v>
      </c>
      <c r="J326" s="1434">
        <v>0</v>
      </c>
      <c r="K326" s="1434">
        <v>0</v>
      </c>
      <c r="L326" s="1434">
        <v>0</v>
      </c>
      <c r="M326" s="1434">
        <v>0</v>
      </c>
      <c r="N326" s="1434">
        <v>0</v>
      </c>
      <c r="O326" s="1434">
        <v>0</v>
      </c>
      <c r="P326" s="1434">
        <v>0</v>
      </c>
      <c r="Q326" s="1434">
        <v>0</v>
      </c>
      <c r="R326" s="1434">
        <v>0</v>
      </c>
      <c r="S326" s="1434">
        <v>2</v>
      </c>
      <c r="T326" s="1434">
        <v>0</v>
      </c>
      <c r="U326" s="1434">
        <v>0</v>
      </c>
      <c r="V326" s="1438">
        <v>0</v>
      </c>
    </row>
    <row r="327" spans="1:22" ht="15" x14ac:dyDescent="0.25">
      <c r="A327" s="19" t="s">
        <v>809</v>
      </c>
      <c r="B327" s="1291" t="s">
        <v>813</v>
      </c>
      <c r="C327" s="1291" t="s">
        <v>37</v>
      </c>
      <c r="D327" s="1434">
        <v>5</v>
      </c>
      <c r="E327" s="1434">
        <v>2</v>
      </c>
      <c r="F327" s="1434">
        <v>0</v>
      </c>
      <c r="G327" s="1434">
        <v>1</v>
      </c>
      <c r="H327" s="1434">
        <v>0</v>
      </c>
      <c r="I327" s="1434">
        <v>0</v>
      </c>
      <c r="J327" s="1434">
        <v>0</v>
      </c>
      <c r="K327" s="1434">
        <v>3</v>
      </c>
      <c r="L327" s="1434">
        <v>0</v>
      </c>
      <c r="M327" s="1434">
        <v>2</v>
      </c>
      <c r="N327" s="1434">
        <v>4</v>
      </c>
      <c r="O327" s="1434">
        <v>0</v>
      </c>
      <c r="P327" s="1434">
        <v>0</v>
      </c>
      <c r="Q327" s="1434">
        <v>0</v>
      </c>
      <c r="R327" s="1434">
        <v>0</v>
      </c>
      <c r="S327" s="1434">
        <v>0</v>
      </c>
      <c r="T327" s="1434">
        <v>0</v>
      </c>
      <c r="U327" s="1434">
        <v>0</v>
      </c>
      <c r="V327" s="1438">
        <v>0</v>
      </c>
    </row>
    <row r="328" spans="1:22" ht="15" x14ac:dyDescent="0.25">
      <c r="A328" s="19" t="s">
        <v>809</v>
      </c>
      <c r="B328" s="1291" t="s">
        <v>813</v>
      </c>
      <c r="C328" s="1291" t="s">
        <v>38</v>
      </c>
      <c r="D328" s="1434">
        <v>1</v>
      </c>
      <c r="E328" s="1434">
        <v>1</v>
      </c>
      <c r="F328" s="1434">
        <v>0</v>
      </c>
      <c r="G328" s="1434">
        <v>0</v>
      </c>
      <c r="H328" s="1434">
        <v>0</v>
      </c>
      <c r="I328" s="1434">
        <v>0</v>
      </c>
      <c r="J328" s="1434">
        <v>1</v>
      </c>
      <c r="K328" s="1434">
        <v>0</v>
      </c>
      <c r="L328" s="1434">
        <v>0</v>
      </c>
      <c r="M328" s="1434">
        <v>0</v>
      </c>
      <c r="N328" s="1434">
        <v>0</v>
      </c>
      <c r="O328" s="1434">
        <v>0</v>
      </c>
      <c r="P328" s="1434">
        <v>0</v>
      </c>
      <c r="Q328" s="1434">
        <v>0</v>
      </c>
      <c r="R328" s="1434">
        <v>0</v>
      </c>
      <c r="S328" s="1434">
        <v>0</v>
      </c>
      <c r="T328" s="1434">
        <v>0</v>
      </c>
      <c r="U328" s="1434">
        <v>0</v>
      </c>
      <c r="V328" s="1438">
        <v>0</v>
      </c>
    </row>
    <row r="329" spans="1:22" ht="15" x14ac:dyDescent="0.25">
      <c r="A329" s="19" t="s">
        <v>809</v>
      </c>
      <c r="B329" s="1291" t="s">
        <v>813</v>
      </c>
      <c r="C329" s="1291" t="s">
        <v>59</v>
      </c>
      <c r="D329" s="1434">
        <v>26</v>
      </c>
      <c r="E329" s="1434">
        <v>27</v>
      </c>
      <c r="F329" s="1434">
        <v>13</v>
      </c>
      <c r="G329" s="1434">
        <v>10</v>
      </c>
      <c r="H329" s="1434">
        <v>23</v>
      </c>
      <c r="I329" s="1434">
        <v>41</v>
      </c>
      <c r="J329" s="1434">
        <v>66</v>
      </c>
      <c r="K329" s="1434">
        <v>57</v>
      </c>
      <c r="L329" s="1434">
        <v>23</v>
      </c>
      <c r="M329" s="1434">
        <v>34</v>
      </c>
      <c r="N329" s="1434">
        <v>22</v>
      </c>
      <c r="O329" s="1434">
        <v>84</v>
      </c>
      <c r="P329" s="1434">
        <v>18</v>
      </c>
      <c r="Q329" s="1434">
        <v>5</v>
      </c>
      <c r="R329" s="1434">
        <v>13</v>
      </c>
      <c r="S329" s="1434">
        <v>15</v>
      </c>
      <c r="T329" s="1434">
        <v>14</v>
      </c>
      <c r="U329" s="1434">
        <v>0</v>
      </c>
      <c r="V329" s="1438">
        <v>0</v>
      </c>
    </row>
    <row r="330" spans="1:22" ht="15" x14ac:dyDescent="0.25">
      <c r="A330" s="19" t="s">
        <v>809</v>
      </c>
      <c r="B330" s="1291" t="s">
        <v>813</v>
      </c>
      <c r="C330" s="1291" t="s">
        <v>77</v>
      </c>
      <c r="D330" s="1434">
        <v>6</v>
      </c>
      <c r="E330" s="1434">
        <v>3</v>
      </c>
      <c r="F330" s="1434">
        <v>0</v>
      </c>
      <c r="G330" s="1434">
        <v>1</v>
      </c>
      <c r="H330" s="1434">
        <v>0</v>
      </c>
      <c r="I330" s="1434">
        <v>0</v>
      </c>
      <c r="J330" s="1434">
        <v>1</v>
      </c>
      <c r="K330" s="1434">
        <v>3</v>
      </c>
      <c r="L330" s="1434">
        <v>0</v>
      </c>
      <c r="M330" s="1434">
        <v>2</v>
      </c>
      <c r="N330" s="1434">
        <v>4</v>
      </c>
      <c r="O330" s="1434">
        <v>0</v>
      </c>
      <c r="P330" s="1434">
        <v>0</v>
      </c>
      <c r="Q330" s="1434">
        <v>0</v>
      </c>
      <c r="R330" s="1434">
        <v>0</v>
      </c>
      <c r="S330" s="1434">
        <v>2</v>
      </c>
      <c r="T330" s="1434">
        <v>0</v>
      </c>
      <c r="U330" s="1434">
        <v>0</v>
      </c>
      <c r="V330" s="1438">
        <v>0</v>
      </c>
    </row>
    <row r="331" spans="1:22" ht="15" x14ac:dyDescent="0.25">
      <c r="A331" s="19" t="s">
        <v>809</v>
      </c>
      <c r="B331" s="1291" t="s">
        <v>814</v>
      </c>
      <c r="C331" s="1291" t="s">
        <v>35</v>
      </c>
      <c r="D331" s="1434">
        <v>13</v>
      </c>
      <c r="E331" s="1434">
        <v>24</v>
      </c>
      <c r="F331" s="1434">
        <v>41</v>
      </c>
      <c r="G331" s="1434">
        <v>38</v>
      </c>
      <c r="H331" s="1434">
        <v>28</v>
      </c>
      <c r="I331" s="1434">
        <v>41</v>
      </c>
      <c r="J331" s="1434">
        <v>19</v>
      </c>
      <c r="K331" s="1434">
        <v>31</v>
      </c>
      <c r="L331" s="1434">
        <v>30</v>
      </c>
      <c r="M331" s="1434">
        <v>22</v>
      </c>
      <c r="N331" s="1434">
        <v>18</v>
      </c>
      <c r="O331" s="1434">
        <v>22</v>
      </c>
      <c r="P331" s="1434">
        <v>7</v>
      </c>
      <c r="Q331" s="1434">
        <v>0</v>
      </c>
      <c r="R331" s="1434">
        <v>29</v>
      </c>
      <c r="S331" s="1434">
        <v>12</v>
      </c>
      <c r="T331" s="1434">
        <v>50</v>
      </c>
      <c r="U331" s="1434">
        <v>42</v>
      </c>
      <c r="V331" s="1438">
        <v>16</v>
      </c>
    </row>
    <row r="332" spans="1:22" ht="15" x14ac:dyDescent="0.25">
      <c r="A332" s="19" t="s">
        <v>809</v>
      </c>
      <c r="B332" s="1291" t="s">
        <v>814</v>
      </c>
      <c r="C332" s="1291" t="s">
        <v>36</v>
      </c>
      <c r="D332" s="1434">
        <v>0</v>
      </c>
      <c r="E332" s="1434">
        <v>0</v>
      </c>
      <c r="F332" s="1434">
        <v>0</v>
      </c>
      <c r="G332" s="1434">
        <v>0</v>
      </c>
      <c r="H332" s="1434">
        <v>0</v>
      </c>
      <c r="I332" s="1434">
        <v>0</v>
      </c>
      <c r="J332" s="1434">
        <v>0</v>
      </c>
      <c r="K332" s="1434">
        <v>0</v>
      </c>
      <c r="L332" s="1434">
        <v>0</v>
      </c>
      <c r="M332" s="1434">
        <v>0</v>
      </c>
      <c r="N332" s="1434">
        <v>0</v>
      </c>
      <c r="O332" s="1434">
        <v>0</v>
      </c>
      <c r="P332" s="1434">
        <v>0</v>
      </c>
      <c r="Q332" s="1434">
        <v>0</v>
      </c>
      <c r="R332" s="1434">
        <v>0</v>
      </c>
      <c r="S332" s="1434">
        <v>0</v>
      </c>
      <c r="T332" s="1434">
        <v>4</v>
      </c>
      <c r="U332" s="1434">
        <v>1</v>
      </c>
      <c r="V332" s="1438">
        <v>0</v>
      </c>
    </row>
    <row r="333" spans="1:22" ht="15" x14ac:dyDescent="0.25">
      <c r="A333" s="19" t="s">
        <v>809</v>
      </c>
      <c r="B333" s="1291" t="s">
        <v>814</v>
      </c>
      <c r="C333" s="1291" t="s">
        <v>37</v>
      </c>
      <c r="D333" s="1434">
        <v>0</v>
      </c>
      <c r="E333" s="1434">
        <v>1</v>
      </c>
      <c r="F333" s="1434">
        <v>0</v>
      </c>
      <c r="G333" s="1434">
        <v>1</v>
      </c>
      <c r="H333" s="1434">
        <v>2</v>
      </c>
      <c r="I333" s="1434">
        <v>1</v>
      </c>
      <c r="J333" s="1434">
        <v>1</v>
      </c>
      <c r="K333" s="1434">
        <v>0</v>
      </c>
      <c r="L333" s="1434">
        <v>0</v>
      </c>
      <c r="M333" s="1434">
        <v>0</v>
      </c>
      <c r="N333" s="1434">
        <v>0</v>
      </c>
      <c r="O333" s="1434">
        <v>0</v>
      </c>
      <c r="P333" s="1434">
        <v>0</v>
      </c>
      <c r="Q333" s="1434">
        <v>0</v>
      </c>
      <c r="R333" s="1434">
        <v>2</v>
      </c>
      <c r="S333" s="1434">
        <v>0</v>
      </c>
      <c r="T333" s="1434">
        <v>4</v>
      </c>
      <c r="U333" s="1434">
        <v>1</v>
      </c>
      <c r="V333" s="1438">
        <v>0</v>
      </c>
    </row>
    <row r="334" spans="1:22" ht="15" x14ac:dyDescent="0.25">
      <c r="A334" s="19" t="s">
        <v>809</v>
      </c>
      <c r="B334" s="1291" t="s">
        <v>814</v>
      </c>
      <c r="C334" s="1291" t="s">
        <v>38</v>
      </c>
      <c r="D334" s="1434">
        <v>1</v>
      </c>
      <c r="E334" s="1434">
        <v>0</v>
      </c>
      <c r="F334" s="1434">
        <v>0</v>
      </c>
      <c r="G334" s="1434">
        <v>0</v>
      </c>
      <c r="H334" s="1434">
        <v>1</v>
      </c>
      <c r="I334" s="1434">
        <v>0</v>
      </c>
      <c r="J334" s="1434">
        <v>0</v>
      </c>
      <c r="K334" s="1434">
        <v>0</v>
      </c>
      <c r="L334" s="1434">
        <v>0</v>
      </c>
      <c r="M334" s="1434">
        <v>0</v>
      </c>
      <c r="N334" s="1434">
        <v>0</v>
      </c>
      <c r="O334" s="1434">
        <v>0</v>
      </c>
      <c r="P334" s="1434">
        <v>0</v>
      </c>
      <c r="Q334" s="1434">
        <v>0</v>
      </c>
      <c r="R334" s="1434">
        <v>1</v>
      </c>
      <c r="S334" s="1434">
        <v>0</v>
      </c>
      <c r="T334" s="1434">
        <v>0</v>
      </c>
      <c r="U334" s="1434">
        <v>0</v>
      </c>
      <c r="V334" s="1438">
        <v>0</v>
      </c>
    </row>
    <row r="335" spans="1:22" ht="15" x14ac:dyDescent="0.25">
      <c r="A335" s="19" t="s">
        <v>809</v>
      </c>
      <c r="B335" s="1291" t="s">
        <v>814</v>
      </c>
      <c r="C335" s="1291" t="s">
        <v>39</v>
      </c>
      <c r="D335" s="1434">
        <v>0</v>
      </c>
      <c r="E335" s="1434">
        <v>0</v>
      </c>
      <c r="F335" s="1434">
        <v>0</v>
      </c>
      <c r="G335" s="1434">
        <v>0</v>
      </c>
      <c r="H335" s="1434">
        <v>0</v>
      </c>
      <c r="I335" s="1434">
        <v>0</v>
      </c>
      <c r="J335" s="1434">
        <v>0</v>
      </c>
      <c r="K335" s="1434">
        <v>0</v>
      </c>
      <c r="L335" s="1434">
        <v>1</v>
      </c>
      <c r="M335" s="1434">
        <v>0</v>
      </c>
      <c r="N335" s="1434">
        <v>0</v>
      </c>
      <c r="O335" s="1434">
        <v>0</v>
      </c>
      <c r="P335" s="1434">
        <v>0</v>
      </c>
      <c r="Q335" s="1434">
        <v>0</v>
      </c>
      <c r="R335" s="1434">
        <v>0</v>
      </c>
      <c r="S335" s="1434">
        <v>0</v>
      </c>
      <c r="T335" s="1434">
        <v>2</v>
      </c>
      <c r="U335" s="1434">
        <v>0</v>
      </c>
      <c r="V335" s="1438">
        <v>0</v>
      </c>
    </row>
    <row r="336" spans="1:22" ht="15" x14ac:dyDescent="0.25">
      <c r="A336" s="19" t="s">
        <v>809</v>
      </c>
      <c r="B336" s="1291" t="s">
        <v>814</v>
      </c>
      <c r="C336" s="1291" t="s">
        <v>59</v>
      </c>
      <c r="D336" s="1434">
        <v>14</v>
      </c>
      <c r="E336" s="1434">
        <v>25</v>
      </c>
      <c r="F336" s="1434">
        <v>41</v>
      </c>
      <c r="G336" s="1434">
        <v>39</v>
      </c>
      <c r="H336" s="1434">
        <v>31</v>
      </c>
      <c r="I336" s="1434">
        <v>42</v>
      </c>
      <c r="J336" s="1434">
        <v>20</v>
      </c>
      <c r="K336" s="1434">
        <v>31</v>
      </c>
      <c r="L336" s="1434">
        <v>31</v>
      </c>
      <c r="M336" s="1434">
        <v>22</v>
      </c>
      <c r="N336" s="1434">
        <v>18</v>
      </c>
      <c r="O336" s="1434">
        <v>22</v>
      </c>
      <c r="P336" s="1434">
        <v>7</v>
      </c>
      <c r="Q336" s="1434">
        <v>0</v>
      </c>
      <c r="R336" s="1434">
        <v>32</v>
      </c>
      <c r="S336" s="1434">
        <v>12</v>
      </c>
      <c r="T336" s="1434">
        <v>60</v>
      </c>
      <c r="U336" s="1434">
        <v>44</v>
      </c>
      <c r="V336" s="1438">
        <v>16</v>
      </c>
    </row>
    <row r="337" spans="1:22" ht="15" x14ac:dyDescent="0.25">
      <c r="A337" s="19" t="s">
        <v>809</v>
      </c>
      <c r="B337" s="1291" t="s">
        <v>814</v>
      </c>
      <c r="C337" s="1291" t="s">
        <v>77</v>
      </c>
      <c r="D337" s="1434">
        <v>1</v>
      </c>
      <c r="E337" s="1434">
        <v>1</v>
      </c>
      <c r="F337" s="1434">
        <v>0</v>
      </c>
      <c r="G337" s="1434">
        <v>1</v>
      </c>
      <c r="H337" s="1434">
        <v>3</v>
      </c>
      <c r="I337" s="1434">
        <v>1</v>
      </c>
      <c r="J337" s="1434">
        <v>1</v>
      </c>
      <c r="K337" s="1434">
        <v>0</v>
      </c>
      <c r="L337" s="1434">
        <v>1</v>
      </c>
      <c r="M337" s="1434">
        <v>0</v>
      </c>
      <c r="N337" s="1434">
        <v>0</v>
      </c>
      <c r="O337" s="1434">
        <v>0</v>
      </c>
      <c r="P337" s="1434">
        <v>0</v>
      </c>
      <c r="Q337" s="1434">
        <v>0</v>
      </c>
      <c r="R337" s="1434">
        <v>3</v>
      </c>
      <c r="S337" s="1434">
        <v>0</v>
      </c>
      <c r="T337" s="1434">
        <v>10</v>
      </c>
      <c r="U337" s="1434">
        <v>2</v>
      </c>
      <c r="V337" s="1438">
        <v>0</v>
      </c>
    </row>
    <row r="338" spans="1:22" ht="15" x14ac:dyDescent="0.25">
      <c r="A338" s="19" t="s">
        <v>809</v>
      </c>
      <c r="B338" s="1291" t="s">
        <v>815</v>
      </c>
      <c r="C338" s="1291" t="s">
        <v>35</v>
      </c>
      <c r="D338" s="1434">
        <v>16</v>
      </c>
      <c r="E338" s="1434">
        <v>35</v>
      </c>
      <c r="F338" s="1434">
        <v>40</v>
      </c>
      <c r="G338" s="1434">
        <v>18</v>
      </c>
      <c r="H338" s="1434">
        <v>21</v>
      </c>
      <c r="I338" s="1434">
        <v>23</v>
      </c>
      <c r="J338" s="1434">
        <v>17</v>
      </c>
      <c r="K338" s="1434">
        <v>16</v>
      </c>
      <c r="L338" s="1434">
        <v>16</v>
      </c>
      <c r="M338" s="1434">
        <v>19</v>
      </c>
      <c r="N338" s="1434">
        <v>13</v>
      </c>
      <c r="O338" s="1434">
        <v>71</v>
      </c>
      <c r="P338" s="1434">
        <v>1</v>
      </c>
      <c r="Q338" s="1434">
        <v>0</v>
      </c>
      <c r="R338" s="1434">
        <v>39</v>
      </c>
      <c r="S338" s="1434">
        <v>0</v>
      </c>
      <c r="T338" s="1434">
        <v>16</v>
      </c>
      <c r="U338" s="1434">
        <v>32</v>
      </c>
      <c r="V338" s="1438">
        <v>5</v>
      </c>
    </row>
    <row r="339" spans="1:22" ht="15" x14ac:dyDescent="0.25">
      <c r="A339" s="19" t="s">
        <v>809</v>
      </c>
      <c r="B339" s="1291" t="s">
        <v>815</v>
      </c>
      <c r="C339" s="1291" t="s">
        <v>36</v>
      </c>
      <c r="D339" s="1434">
        <v>0</v>
      </c>
      <c r="E339" s="1434">
        <v>0</v>
      </c>
      <c r="F339" s="1434">
        <v>0</v>
      </c>
      <c r="G339" s="1434">
        <v>0</v>
      </c>
      <c r="H339" s="1434">
        <v>0</v>
      </c>
      <c r="I339" s="1434">
        <v>0</v>
      </c>
      <c r="J339" s="1434">
        <v>0</v>
      </c>
      <c r="K339" s="1434">
        <v>0</v>
      </c>
      <c r="L339" s="1434">
        <v>1</v>
      </c>
      <c r="M339" s="1434">
        <v>0</v>
      </c>
      <c r="N339" s="1434">
        <v>0</v>
      </c>
      <c r="O339" s="1434">
        <v>0</v>
      </c>
      <c r="P339" s="1434">
        <v>0</v>
      </c>
      <c r="Q339" s="1434">
        <v>0</v>
      </c>
      <c r="R339" s="1434">
        <v>0</v>
      </c>
      <c r="S339" s="1434">
        <v>0</v>
      </c>
      <c r="T339" s="1434">
        <v>1</v>
      </c>
      <c r="U339" s="1434">
        <v>1</v>
      </c>
      <c r="V339" s="1438">
        <v>1</v>
      </c>
    </row>
    <row r="340" spans="1:22" ht="15" x14ac:dyDescent="0.25">
      <c r="A340" s="19" t="s">
        <v>809</v>
      </c>
      <c r="B340" s="1291" t="s">
        <v>815</v>
      </c>
      <c r="C340" s="1291" t="s">
        <v>37</v>
      </c>
      <c r="D340" s="1434">
        <v>4</v>
      </c>
      <c r="E340" s="1434">
        <v>4</v>
      </c>
      <c r="F340" s="1434">
        <v>2</v>
      </c>
      <c r="G340" s="1434">
        <v>0</v>
      </c>
      <c r="H340" s="1434">
        <v>1</v>
      </c>
      <c r="I340" s="1434">
        <v>0</v>
      </c>
      <c r="J340" s="1434">
        <v>0</v>
      </c>
      <c r="K340" s="1434">
        <v>0</v>
      </c>
      <c r="L340" s="1434">
        <v>1</v>
      </c>
      <c r="M340" s="1434">
        <v>0</v>
      </c>
      <c r="N340" s="1434">
        <v>0</v>
      </c>
      <c r="O340" s="1434">
        <v>0</v>
      </c>
      <c r="P340" s="1434">
        <v>0</v>
      </c>
      <c r="Q340" s="1434">
        <v>0</v>
      </c>
      <c r="R340" s="1434">
        <v>0</v>
      </c>
      <c r="S340" s="1434">
        <v>0</v>
      </c>
      <c r="T340" s="1434">
        <v>1</v>
      </c>
      <c r="U340" s="1434">
        <v>1</v>
      </c>
      <c r="V340" s="1438">
        <v>0</v>
      </c>
    </row>
    <row r="341" spans="1:22" ht="15" x14ac:dyDescent="0.25">
      <c r="A341" s="19" t="s">
        <v>809</v>
      </c>
      <c r="B341" s="1291" t="s">
        <v>815</v>
      </c>
      <c r="C341" s="1291" t="s">
        <v>38</v>
      </c>
      <c r="D341" s="1434">
        <v>0</v>
      </c>
      <c r="E341" s="1434">
        <v>3</v>
      </c>
      <c r="F341" s="1434">
        <v>0</v>
      </c>
      <c r="G341" s="1434">
        <v>0</v>
      </c>
      <c r="H341" s="1434">
        <v>0</v>
      </c>
      <c r="I341" s="1434">
        <v>0</v>
      </c>
      <c r="J341" s="1434">
        <v>1</v>
      </c>
      <c r="K341" s="1434">
        <v>0</v>
      </c>
      <c r="L341" s="1434">
        <v>0</v>
      </c>
      <c r="M341" s="1434">
        <v>0</v>
      </c>
      <c r="N341" s="1434">
        <v>0</v>
      </c>
      <c r="O341" s="1434">
        <v>0</v>
      </c>
      <c r="P341" s="1434">
        <v>0</v>
      </c>
      <c r="Q341" s="1434">
        <v>0</v>
      </c>
      <c r="R341" s="1434">
        <v>1</v>
      </c>
      <c r="S341" s="1434">
        <v>0</v>
      </c>
      <c r="T341" s="1434">
        <v>0</v>
      </c>
      <c r="U341" s="1434">
        <v>0</v>
      </c>
      <c r="V341" s="1438">
        <v>0</v>
      </c>
    </row>
    <row r="342" spans="1:22" ht="15" x14ac:dyDescent="0.25">
      <c r="A342" s="19" t="s">
        <v>809</v>
      </c>
      <c r="B342" s="1291" t="s">
        <v>815</v>
      </c>
      <c r="C342" s="1291" t="s">
        <v>39</v>
      </c>
      <c r="D342" s="1434">
        <v>0</v>
      </c>
      <c r="E342" s="1434">
        <v>0</v>
      </c>
      <c r="F342" s="1434">
        <v>0</v>
      </c>
      <c r="G342" s="1434">
        <v>0</v>
      </c>
      <c r="H342" s="1434">
        <v>0</v>
      </c>
      <c r="I342" s="1434">
        <v>0</v>
      </c>
      <c r="J342" s="1434">
        <v>0</v>
      </c>
      <c r="K342" s="1434">
        <v>0</v>
      </c>
      <c r="L342" s="1434">
        <v>0</v>
      </c>
      <c r="M342" s="1434">
        <v>0</v>
      </c>
      <c r="N342" s="1434">
        <v>0</v>
      </c>
      <c r="O342" s="1434">
        <v>0</v>
      </c>
      <c r="P342" s="1434">
        <v>0</v>
      </c>
      <c r="Q342" s="1434">
        <v>0</v>
      </c>
      <c r="R342" s="1434">
        <v>1</v>
      </c>
      <c r="S342" s="1434">
        <v>0</v>
      </c>
      <c r="T342" s="1434">
        <v>0</v>
      </c>
      <c r="U342" s="1434">
        <v>1</v>
      </c>
      <c r="V342" s="1438">
        <v>0</v>
      </c>
    </row>
    <row r="343" spans="1:22" ht="15" x14ac:dyDescent="0.25">
      <c r="A343" s="19" t="s">
        <v>809</v>
      </c>
      <c r="B343" s="1291" t="s">
        <v>815</v>
      </c>
      <c r="C343" s="1291" t="s">
        <v>59</v>
      </c>
      <c r="D343" s="1434">
        <v>20</v>
      </c>
      <c r="E343" s="1434">
        <v>42</v>
      </c>
      <c r="F343" s="1434">
        <v>42</v>
      </c>
      <c r="G343" s="1434">
        <v>18</v>
      </c>
      <c r="H343" s="1434">
        <v>22</v>
      </c>
      <c r="I343" s="1434">
        <v>23</v>
      </c>
      <c r="J343" s="1434">
        <v>18</v>
      </c>
      <c r="K343" s="1434">
        <v>16</v>
      </c>
      <c r="L343" s="1434">
        <v>18</v>
      </c>
      <c r="M343" s="1434">
        <v>19</v>
      </c>
      <c r="N343" s="1434">
        <v>13</v>
      </c>
      <c r="O343" s="1434">
        <v>71</v>
      </c>
      <c r="P343" s="1434">
        <v>1</v>
      </c>
      <c r="Q343" s="1434">
        <v>0</v>
      </c>
      <c r="R343" s="1434">
        <v>41</v>
      </c>
      <c r="S343" s="1434">
        <v>0</v>
      </c>
      <c r="T343" s="1434">
        <v>18</v>
      </c>
      <c r="U343" s="1434">
        <v>35</v>
      </c>
      <c r="V343" s="1438">
        <v>6</v>
      </c>
    </row>
    <row r="344" spans="1:22" ht="15" x14ac:dyDescent="0.25">
      <c r="A344" s="19" t="s">
        <v>809</v>
      </c>
      <c r="B344" s="1291" t="s">
        <v>815</v>
      </c>
      <c r="C344" s="1291" t="s">
        <v>77</v>
      </c>
      <c r="D344" s="1434">
        <v>4</v>
      </c>
      <c r="E344" s="1434">
        <v>7</v>
      </c>
      <c r="F344" s="1434">
        <v>2</v>
      </c>
      <c r="G344" s="1434">
        <v>0</v>
      </c>
      <c r="H344" s="1434">
        <v>1</v>
      </c>
      <c r="I344" s="1434">
        <v>0</v>
      </c>
      <c r="J344" s="1434">
        <v>1</v>
      </c>
      <c r="K344" s="1434">
        <v>0</v>
      </c>
      <c r="L344" s="1434">
        <v>2</v>
      </c>
      <c r="M344" s="1434">
        <v>0</v>
      </c>
      <c r="N344" s="1434">
        <v>0</v>
      </c>
      <c r="O344" s="1434">
        <v>0</v>
      </c>
      <c r="P344" s="1434">
        <v>0</v>
      </c>
      <c r="Q344" s="1434">
        <v>0</v>
      </c>
      <c r="R344" s="1434">
        <v>2</v>
      </c>
      <c r="S344" s="1434">
        <v>0</v>
      </c>
      <c r="T344" s="1434">
        <v>2</v>
      </c>
      <c r="U344" s="1434">
        <v>3</v>
      </c>
      <c r="V344" s="1438">
        <v>1</v>
      </c>
    </row>
    <row r="345" spans="1:22" ht="15" x14ac:dyDescent="0.25">
      <c r="A345" s="19" t="s">
        <v>809</v>
      </c>
      <c r="B345" s="1291" t="s">
        <v>816</v>
      </c>
      <c r="C345" s="1291" t="s">
        <v>35</v>
      </c>
      <c r="D345" s="1434">
        <v>7</v>
      </c>
      <c r="E345" s="1434">
        <v>16</v>
      </c>
      <c r="F345" s="1434">
        <v>17</v>
      </c>
      <c r="G345" s="1434">
        <v>12</v>
      </c>
      <c r="H345" s="1434">
        <v>4</v>
      </c>
      <c r="I345" s="1434">
        <v>14</v>
      </c>
      <c r="J345" s="1434">
        <v>10</v>
      </c>
      <c r="K345" s="1434">
        <v>15</v>
      </c>
      <c r="L345" s="1434">
        <v>9</v>
      </c>
      <c r="M345" s="1434">
        <v>10</v>
      </c>
      <c r="N345" s="1434">
        <v>7</v>
      </c>
      <c r="O345" s="1434">
        <v>15</v>
      </c>
      <c r="P345" s="1434">
        <v>14</v>
      </c>
      <c r="Q345" s="1434">
        <v>9</v>
      </c>
      <c r="R345" s="1434">
        <v>5</v>
      </c>
      <c r="S345" s="1434">
        <v>4</v>
      </c>
      <c r="T345" s="1434">
        <v>20</v>
      </c>
      <c r="U345" s="1434">
        <v>15</v>
      </c>
      <c r="V345" s="1438">
        <v>12</v>
      </c>
    </row>
    <row r="346" spans="1:22" ht="15" x14ac:dyDescent="0.25">
      <c r="A346" s="19" t="s">
        <v>809</v>
      </c>
      <c r="B346" s="1291" t="s">
        <v>816</v>
      </c>
      <c r="C346" s="1291" t="s">
        <v>36</v>
      </c>
      <c r="D346" s="1434">
        <v>0</v>
      </c>
      <c r="E346" s="1434">
        <v>0</v>
      </c>
      <c r="F346" s="1434">
        <v>0</v>
      </c>
      <c r="G346" s="1434">
        <v>0</v>
      </c>
      <c r="H346" s="1434">
        <v>0</v>
      </c>
      <c r="I346" s="1434">
        <v>0</v>
      </c>
      <c r="J346" s="1434">
        <v>0</v>
      </c>
      <c r="K346" s="1434">
        <v>0</v>
      </c>
      <c r="L346" s="1434">
        <v>0</v>
      </c>
      <c r="M346" s="1434">
        <v>0</v>
      </c>
      <c r="N346" s="1434">
        <v>0</v>
      </c>
      <c r="O346" s="1434">
        <v>0</v>
      </c>
      <c r="P346" s="1434">
        <v>0</v>
      </c>
      <c r="Q346" s="1434">
        <v>0</v>
      </c>
      <c r="R346" s="1434">
        <v>0</v>
      </c>
      <c r="S346" s="1434">
        <v>0</v>
      </c>
      <c r="T346" s="1434">
        <v>0</v>
      </c>
      <c r="U346" s="1434">
        <v>1</v>
      </c>
      <c r="V346" s="1438">
        <v>0</v>
      </c>
    </row>
    <row r="347" spans="1:22" ht="15" x14ac:dyDescent="0.25">
      <c r="A347" s="19" t="s">
        <v>809</v>
      </c>
      <c r="B347" s="1291" t="s">
        <v>816</v>
      </c>
      <c r="C347" s="1291" t="s">
        <v>37</v>
      </c>
      <c r="D347" s="1434">
        <v>3</v>
      </c>
      <c r="E347" s="1434">
        <v>3</v>
      </c>
      <c r="F347" s="1434">
        <v>0</v>
      </c>
      <c r="G347" s="1434">
        <v>0</v>
      </c>
      <c r="H347" s="1434">
        <v>0</v>
      </c>
      <c r="I347" s="1434">
        <v>1</v>
      </c>
      <c r="J347" s="1434">
        <v>0</v>
      </c>
      <c r="K347" s="1434">
        <v>0</v>
      </c>
      <c r="L347" s="1434">
        <v>0</v>
      </c>
      <c r="M347" s="1434">
        <v>0</v>
      </c>
      <c r="N347" s="1434">
        <v>0</v>
      </c>
      <c r="O347" s="1434">
        <v>0</v>
      </c>
      <c r="P347" s="1434">
        <v>1</v>
      </c>
      <c r="Q347" s="1434">
        <v>2</v>
      </c>
      <c r="R347" s="1434">
        <v>0</v>
      </c>
      <c r="S347" s="1434">
        <v>0</v>
      </c>
      <c r="T347" s="1434">
        <v>2</v>
      </c>
      <c r="U347" s="1434">
        <v>0</v>
      </c>
      <c r="V347" s="1438">
        <v>0</v>
      </c>
    </row>
    <row r="348" spans="1:22" ht="15" x14ac:dyDescent="0.25">
      <c r="A348" s="19" t="s">
        <v>809</v>
      </c>
      <c r="B348" s="1291" t="s">
        <v>816</v>
      </c>
      <c r="C348" s="1291" t="s">
        <v>38</v>
      </c>
      <c r="D348" s="1434">
        <v>1</v>
      </c>
      <c r="E348" s="1434">
        <v>0</v>
      </c>
      <c r="F348" s="1434">
        <v>0</v>
      </c>
      <c r="G348" s="1434">
        <v>0</v>
      </c>
      <c r="H348" s="1434">
        <v>0</v>
      </c>
      <c r="I348" s="1434">
        <v>0</v>
      </c>
      <c r="J348" s="1434">
        <v>0</v>
      </c>
      <c r="K348" s="1434">
        <v>0</v>
      </c>
      <c r="L348" s="1434">
        <v>0</v>
      </c>
      <c r="M348" s="1434">
        <v>0</v>
      </c>
      <c r="N348" s="1434">
        <v>0</v>
      </c>
      <c r="O348" s="1434">
        <v>0</v>
      </c>
      <c r="P348" s="1434">
        <v>0</v>
      </c>
      <c r="Q348" s="1434">
        <v>0</v>
      </c>
      <c r="R348" s="1434">
        <v>0</v>
      </c>
      <c r="S348" s="1434">
        <v>0</v>
      </c>
      <c r="T348" s="1434">
        <v>1</v>
      </c>
      <c r="U348" s="1434">
        <v>0</v>
      </c>
      <c r="V348" s="1438">
        <v>0</v>
      </c>
    </row>
    <row r="349" spans="1:22" ht="15" x14ac:dyDescent="0.25">
      <c r="A349" s="19" t="s">
        <v>809</v>
      </c>
      <c r="B349" s="1291" t="s">
        <v>816</v>
      </c>
      <c r="C349" s="1291" t="s">
        <v>39</v>
      </c>
      <c r="D349" s="1434">
        <v>0</v>
      </c>
      <c r="E349" s="1434">
        <v>0</v>
      </c>
      <c r="F349" s="1434">
        <v>0</v>
      </c>
      <c r="G349" s="1434">
        <v>0</v>
      </c>
      <c r="H349" s="1434">
        <v>0</v>
      </c>
      <c r="I349" s="1434">
        <v>0</v>
      </c>
      <c r="J349" s="1434">
        <v>0</v>
      </c>
      <c r="K349" s="1434">
        <v>0</v>
      </c>
      <c r="L349" s="1434">
        <v>0</v>
      </c>
      <c r="M349" s="1434">
        <v>0</v>
      </c>
      <c r="N349" s="1434">
        <v>0</v>
      </c>
      <c r="O349" s="1434">
        <v>0</v>
      </c>
      <c r="P349" s="1434">
        <v>0</v>
      </c>
      <c r="Q349" s="1434">
        <v>0</v>
      </c>
      <c r="R349" s="1434">
        <v>0</v>
      </c>
      <c r="S349" s="1434">
        <v>0</v>
      </c>
      <c r="T349" s="1434">
        <v>1</v>
      </c>
      <c r="U349" s="1434">
        <v>0</v>
      </c>
      <c r="V349" s="1438">
        <v>0</v>
      </c>
    </row>
    <row r="350" spans="1:22" ht="15" x14ac:dyDescent="0.25">
      <c r="A350" s="19" t="s">
        <v>809</v>
      </c>
      <c r="B350" s="1291" t="s">
        <v>816</v>
      </c>
      <c r="C350" s="1291" t="s">
        <v>59</v>
      </c>
      <c r="D350" s="1434">
        <v>11</v>
      </c>
      <c r="E350" s="1434">
        <v>19</v>
      </c>
      <c r="F350" s="1434">
        <v>17</v>
      </c>
      <c r="G350" s="1434">
        <v>12</v>
      </c>
      <c r="H350" s="1434">
        <v>4</v>
      </c>
      <c r="I350" s="1434">
        <v>15</v>
      </c>
      <c r="J350" s="1434">
        <v>10</v>
      </c>
      <c r="K350" s="1434">
        <v>15</v>
      </c>
      <c r="L350" s="1434">
        <v>9</v>
      </c>
      <c r="M350" s="1434">
        <v>10</v>
      </c>
      <c r="N350" s="1434">
        <v>7</v>
      </c>
      <c r="O350" s="1434">
        <v>15</v>
      </c>
      <c r="P350" s="1434">
        <v>15</v>
      </c>
      <c r="Q350" s="1434">
        <v>11</v>
      </c>
      <c r="R350" s="1434">
        <v>5</v>
      </c>
      <c r="S350" s="1434">
        <v>4</v>
      </c>
      <c r="T350" s="1434">
        <v>24</v>
      </c>
      <c r="U350" s="1434">
        <v>16</v>
      </c>
      <c r="V350" s="1438">
        <v>12</v>
      </c>
    </row>
    <row r="351" spans="1:22" ht="15" x14ac:dyDescent="0.25">
      <c r="A351" s="19" t="s">
        <v>809</v>
      </c>
      <c r="B351" s="1291" t="s">
        <v>816</v>
      </c>
      <c r="C351" s="1291" t="s">
        <v>77</v>
      </c>
      <c r="D351" s="1434">
        <v>4</v>
      </c>
      <c r="E351" s="1434">
        <v>3</v>
      </c>
      <c r="F351" s="1434">
        <v>0</v>
      </c>
      <c r="G351" s="1434">
        <v>0</v>
      </c>
      <c r="H351" s="1434">
        <v>0</v>
      </c>
      <c r="I351" s="1434">
        <v>1</v>
      </c>
      <c r="J351" s="1434">
        <v>0</v>
      </c>
      <c r="K351" s="1434">
        <v>0</v>
      </c>
      <c r="L351" s="1434">
        <v>0</v>
      </c>
      <c r="M351" s="1434">
        <v>0</v>
      </c>
      <c r="N351" s="1434">
        <v>0</v>
      </c>
      <c r="O351" s="1434">
        <v>0</v>
      </c>
      <c r="P351" s="1434">
        <v>1</v>
      </c>
      <c r="Q351" s="1434">
        <v>2</v>
      </c>
      <c r="R351" s="1434">
        <v>0</v>
      </c>
      <c r="S351" s="1434">
        <v>0</v>
      </c>
      <c r="T351" s="1434">
        <v>4</v>
      </c>
      <c r="U351" s="1434">
        <v>1</v>
      </c>
      <c r="V351" s="1438">
        <v>0</v>
      </c>
    </row>
    <row r="352" spans="1:22" ht="15" x14ac:dyDescent="0.25">
      <c r="A352" s="19" t="s">
        <v>809</v>
      </c>
      <c r="B352" s="1291" t="s">
        <v>817</v>
      </c>
      <c r="C352" s="1291" t="s">
        <v>35</v>
      </c>
      <c r="D352" s="1434">
        <v>8</v>
      </c>
      <c r="E352" s="1434">
        <v>0</v>
      </c>
      <c r="F352" s="1434">
        <v>10</v>
      </c>
      <c r="G352" s="1434">
        <v>2</v>
      </c>
      <c r="H352" s="1434">
        <v>24</v>
      </c>
      <c r="I352" s="1434">
        <v>17</v>
      </c>
      <c r="J352" s="1434">
        <v>2</v>
      </c>
      <c r="K352" s="1434">
        <v>8</v>
      </c>
      <c r="L352" s="1434">
        <v>11</v>
      </c>
      <c r="M352" s="1434">
        <v>0</v>
      </c>
      <c r="N352" s="1434">
        <v>8</v>
      </c>
      <c r="O352" s="1434">
        <v>15</v>
      </c>
      <c r="P352" s="1434">
        <v>6</v>
      </c>
      <c r="Q352" s="1434">
        <v>0</v>
      </c>
      <c r="R352" s="1434">
        <v>20</v>
      </c>
      <c r="S352" s="1434">
        <v>0</v>
      </c>
      <c r="T352" s="1434">
        <v>0</v>
      </c>
      <c r="U352" s="1434">
        <v>17</v>
      </c>
      <c r="V352" s="1438">
        <v>1</v>
      </c>
    </row>
    <row r="353" spans="1:22" ht="15" x14ac:dyDescent="0.25">
      <c r="A353" s="19" t="s">
        <v>809</v>
      </c>
      <c r="B353" s="1291" t="s">
        <v>817</v>
      </c>
      <c r="C353" s="1291" t="s">
        <v>37</v>
      </c>
      <c r="D353" s="1434">
        <v>0</v>
      </c>
      <c r="E353" s="1434">
        <v>0</v>
      </c>
      <c r="F353" s="1434">
        <v>0</v>
      </c>
      <c r="G353" s="1434">
        <v>1</v>
      </c>
      <c r="H353" s="1434">
        <v>0</v>
      </c>
      <c r="I353" s="1434">
        <v>0</v>
      </c>
      <c r="J353" s="1434">
        <v>0</v>
      </c>
      <c r="K353" s="1434">
        <v>0</v>
      </c>
      <c r="L353" s="1434">
        <v>0</v>
      </c>
      <c r="M353" s="1434">
        <v>0</v>
      </c>
      <c r="N353" s="1434">
        <v>0</v>
      </c>
      <c r="O353" s="1434">
        <v>0</v>
      </c>
      <c r="P353" s="1434">
        <v>0</v>
      </c>
      <c r="Q353" s="1434">
        <v>0</v>
      </c>
      <c r="R353" s="1434">
        <v>0</v>
      </c>
      <c r="S353" s="1434">
        <v>0</v>
      </c>
      <c r="T353" s="1434">
        <v>0</v>
      </c>
      <c r="U353" s="1434">
        <v>0</v>
      </c>
      <c r="V353" s="1438">
        <v>0</v>
      </c>
    </row>
    <row r="354" spans="1:22" ht="15" x14ac:dyDescent="0.25">
      <c r="A354" s="19" t="s">
        <v>809</v>
      </c>
      <c r="B354" s="1291" t="s">
        <v>817</v>
      </c>
      <c r="C354" s="1291" t="s">
        <v>59</v>
      </c>
      <c r="D354" s="1434">
        <v>8</v>
      </c>
      <c r="E354" s="1434">
        <v>0</v>
      </c>
      <c r="F354" s="1434">
        <v>10</v>
      </c>
      <c r="G354" s="1434">
        <v>3</v>
      </c>
      <c r="H354" s="1434">
        <v>24</v>
      </c>
      <c r="I354" s="1434">
        <v>17</v>
      </c>
      <c r="J354" s="1434">
        <v>2</v>
      </c>
      <c r="K354" s="1434">
        <v>8</v>
      </c>
      <c r="L354" s="1434">
        <v>11</v>
      </c>
      <c r="M354" s="1434">
        <v>0</v>
      </c>
      <c r="N354" s="1434">
        <v>8</v>
      </c>
      <c r="O354" s="1434">
        <v>15</v>
      </c>
      <c r="P354" s="1434">
        <v>6</v>
      </c>
      <c r="Q354" s="1434">
        <v>0</v>
      </c>
      <c r="R354" s="1434">
        <v>20</v>
      </c>
      <c r="S354" s="1434">
        <v>0</v>
      </c>
      <c r="T354" s="1434">
        <v>0</v>
      </c>
      <c r="U354" s="1434">
        <v>17</v>
      </c>
      <c r="V354" s="1438">
        <v>1</v>
      </c>
    </row>
    <row r="355" spans="1:22" ht="15" x14ac:dyDescent="0.25">
      <c r="A355" s="19" t="s">
        <v>809</v>
      </c>
      <c r="B355" s="1291" t="s">
        <v>817</v>
      </c>
      <c r="C355" s="1291" t="s">
        <v>77</v>
      </c>
      <c r="D355" s="1434">
        <v>0</v>
      </c>
      <c r="E355" s="1434">
        <v>0</v>
      </c>
      <c r="F355" s="1434">
        <v>0</v>
      </c>
      <c r="G355" s="1434">
        <v>1</v>
      </c>
      <c r="H355" s="1434">
        <v>0</v>
      </c>
      <c r="I355" s="1434">
        <v>0</v>
      </c>
      <c r="J355" s="1434">
        <v>0</v>
      </c>
      <c r="K355" s="1434">
        <v>0</v>
      </c>
      <c r="L355" s="1434">
        <v>0</v>
      </c>
      <c r="M355" s="1434">
        <v>0</v>
      </c>
      <c r="N355" s="1434">
        <v>0</v>
      </c>
      <c r="O355" s="1434">
        <v>0</v>
      </c>
      <c r="P355" s="1434">
        <v>0</v>
      </c>
      <c r="Q355" s="1434">
        <v>0</v>
      </c>
      <c r="R355" s="1434">
        <v>0</v>
      </c>
      <c r="S355" s="1434">
        <v>0</v>
      </c>
      <c r="T355" s="1434">
        <v>0</v>
      </c>
      <c r="U355" s="1434">
        <v>0</v>
      </c>
      <c r="V355" s="1438">
        <v>0</v>
      </c>
    </row>
    <row r="356" spans="1:22" ht="15" x14ac:dyDescent="0.25">
      <c r="A356" s="19" t="s">
        <v>809</v>
      </c>
      <c r="B356" s="1291" t="s">
        <v>818</v>
      </c>
      <c r="C356" s="1291" t="s">
        <v>35</v>
      </c>
      <c r="D356" s="1434">
        <v>5</v>
      </c>
      <c r="E356" s="1434">
        <v>14</v>
      </c>
      <c r="F356" s="1434">
        <v>16</v>
      </c>
      <c r="G356" s="1434">
        <v>9</v>
      </c>
      <c r="H356" s="1434">
        <v>21</v>
      </c>
      <c r="I356" s="1434">
        <v>28</v>
      </c>
      <c r="J356" s="1434">
        <v>13</v>
      </c>
      <c r="K356" s="1434">
        <v>6</v>
      </c>
      <c r="L356" s="1434">
        <v>13</v>
      </c>
      <c r="M356" s="1434">
        <v>6</v>
      </c>
      <c r="N356" s="1434">
        <v>7</v>
      </c>
      <c r="O356" s="1434">
        <v>15</v>
      </c>
      <c r="P356" s="1434">
        <v>4</v>
      </c>
      <c r="Q356" s="1434">
        <v>0</v>
      </c>
      <c r="R356" s="1434">
        <v>16</v>
      </c>
      <c r="S356" s="1434">
        <v>9</v>
      </c>
      <c r="T356" s="1434">
        <v>0</v>
      </c>
      <c r="U356" s="1434">
        <v>0</v>
      </c>
      <c r="V356" s="1438">
        <v>0</v>
      </c>
    </row>
    <row r="357" spans="1:22" ht="15" x14ac:dyDescent="0.25">
      <c r="A357" s="19" t="s">
        <v>809</v>
      </c>
      <c r="B357" s="1291" t="s">
        <v>818</v>
      </c>
      <c r="C357" s="1291" t="s">
        <v>37</v>
      </c>
      <c r="D357" s="1434">
        <v>0</v>
      </c>
      <c r="E357" s="1434">
        <v>0</v>
      </c>
      <c r="F357" s="1434">
        <v>0</v>
      </c>
      <c r="G357" s="1434">
        <v>0</v>
      </c>
      <c r="H357" s="1434">
        <v>1</v>
      </c>
      <c r="I357" s="1434">
        <v>1</v>
      </c>
      <c r="J357" s="1434">
        <v>0</v>
      </c>
      <c r="K357" s="1434">
        <v>0</v>
      </c>
      <c r="L357" s="1434">
        <v>0</v>
      </c>
      <c r="M357" s="1434">
        <v>0</v>
      </c>
      <c r="N357" s="1434">
        <v>0</v>
      </c>
      <c r="O357" s="1434">
        <v>0</v>
      </c>
      <c r="P357" s="1434">
        <v>0</v>
      </c>
      <c r="Q357" s="1434">
        <v>0</v>
      </c>
      <c r="R357" s="1434">
        <v>0</v>
      </c>
      <c r="S357" s="1434">
        <v>0</v>
      </c>
      <c r="T357" s="1434">
        <v>0</v>
      </c>
      <c r="U357" s="1434">
        <v>0</v>
      </c>
      <c r="V357" s="1438">
        <v>0</v>
      </c>
    </row>
    <row r="358" spans="1:22" ht="15" x14ac:dyDescent="0.25">
      <c r="A358" s="19" t="s">
        <v>809</v>
      </c>
      <c r="B358" s="1291" t="s">
        <v>818</v>
      </c>
      <c r="C358" s="1291" t="s">
        <v>38</v>
      </c>
      <c r="D358" s="1434">
        <v>0</v>
      </c>
      <c r="E358" s="1434">
        <v>0</v>
      </c>
      <c r="F358" s="1434">
        <v>1</v>
      </c>
      <c r="G358" s="1434">
        <v>0</v>
      </c>
      <c r="H358" s="1434">
        <v>0</v>
      </c>
      <c r="I358" s="1434">
        <v>0</v>
      </c>
      <c r="J358" s="1434">
        <v>0</v>
      </c>
      <c r="K358" s="1434">
        <v>0</v>
      </c>
      <c r="L358" s="1434">
        <v>0</v>
      </c>
      <c r="M358" s="1434">
        <v>0</v>
      </c>
      <c r="N358" s="1434">
        <v>0</v>
      </c>
      <c r="O358" s="1434">
        <v>0</v>
      </c>
      <c r="P358" s="1434">
        <v>0</v>
      </c>
      <c r="Q358" s="1434">
        <v>0</v>
      </c>
      <c r="R358" s="1434">
        <v>0</v>
      </c>
      <c r="S358" s="1434">
        <v>0</v>
      </c>
      <c r="T358" s="1434">
        <v>0</v>
      </c>
      <c r="U358" s="1434">
        <v>0</v>
      </c>
      <c r="V358" s="1438">
        <v>0</v>
      </c>
    </row>
    <row r="359" spans="1:22" ht="15" x14ac:dyDescent="0.25">
      <c r="A359" s="19" t="s">
        <v>809</v>
      </c>
      <c r="B359" s="1291" t="s">
        <v>818</v>
      </c>
      <c r="C359" s="1291" t="s">
        <v>39</v>
      </c>
      <c r="D359" s="1434">
        <v>0</v>
      </c>
      <c r="E359" s="1434">
        <v>0</v>
      </c>
      <c r="F359" s="1434">
        <v>0</v>
      </c>
      <c r="G359" s="1434">
        <v>0</v>
      </c>
      <c r="H359" s="1434">
        <v>1</v>
      </c>
      <c r="I359" s="1434">
        <v>0</v>
      </c>
      <c r="J359" s="1434">
        <v>0</v>
      </c>
      <c r="K359" s="1434">
        <v>0</v>
      </c>
      <c r="L359" s="1434">
        <v>0</v>
      </c>
      <c r="M359" s="1434">
        <v>0</v>
      </c>
      <c r="N359" s="1434">
        <v>0</v>
      </c>
      <c r="O359" s="1434">
        <v>0</v>
      </c>
      <c r="P359" s="1434">
        <v>0</v>
      </c>
      <c r="Q359" s="1434">
        <v>0</v>
      </c>
      <c r="R359" s="1434">
        <v>0</v>
      </c>
      <c r="S359" s="1434">
        <v>0</v>
      </c>
      <c r="T359" s="1434">
        <v>0</v>
      </c>
      <c r="U359" s="1434">
        <v>0</v>
      </c>
      <c r="V359" s="1438">
        <v>0</v>
      </c>
    </row>
    <row r="360" spans="1:22" ht="15" x14ac:dyDescent="0.25">
      <c r="A360" s="19" t="s">
        <v>809</v>
      </c>
      <c r="B360" s="1291" t="s">
        <v>818</v>
      </c>
      <c r="C360" s="1291" t="s">
        <v>59</v>
      </c>
      <c r="D360" s="1434">
        <v>5</v>
      </c>
      <c r="E360" s="1434">
        <v>14</v>
      </c>
      <c r="F360" s="1434">
        <v>17</v>
      </c>
      <c r="G360" s="1434">
        <v>9</v>
      </c>
      <c r="H360" s="1434">
        <v>23</v>
      </c>
      <c r="I360" s="1434">
        <v>29</v>
      </c>
      <c r="J360" s="1434">
        <v>13</v>
      </c>
      <c r="K360" s="1434">
        <v>6</v>
      </c>
      <c r="L360" s="1434">
        <v>13</v>
      </c>
      <c r="M360" s="1434">
        <v>6</v>
      </c>
      <c r="N360" s="1434">
        <v>7</v>
      </c>
      <c r="O360" s="1434">
        <v>15</v>
      </c>
      <c r="P360" s="1434">
        <v>4</v>
      </c>
      <c r="Q360" s="1434">
        <v>0</v>
      </c>
      <c r="R360" s="1434">
        <v>16</v>
      </c>
      <c r="S360" s="1434">
        <v>9</v>
      </c>
      <c r="T360" s="1434">
        <v>0</v>
      </c>
      <c r="U360" s="1434">
        <v>0</v>
      </c>
      <c r="V360" s="1438">
        <v>0</v>
      </c>
    </row>
    <row r="361" spans="1:22" ht="15" x14ac:dyDescent="0.25">
      <c r="A361" s="19" t="s">
        <v>809</v>
      </c>
      <c r="B361" s="1291" t="s">
        <v>818</v>
      </c>
      <c r="C361" s="1291" t="s">
        <v>77</v>
      </c>
      <c r="D361" s="1434">
        <v>0</v>
      </c>
      <c r="E361" s="1434">
        <v>0</v>
      </c>
      <c r="F361" s="1434">
        <v>1</v>
      </c>
      <c r="G361" s="1434">
        <v>0</v>
      </c>
      <c r="H361" s="1434">
        <v>2</v>
      </c>
      <c r="I361" s="1434">
        <v>1</v>
      </c>
      <c r="J361" s="1434">
        <v>0</v>
      </c>
      <c r="K361" s="1434">
        <v>0</v>
      </c>
      <c r="L361" s="1434">
        <v>0</v>
      </c>
      <c r="M361" s="1434">
        <v>0</v>
      </c>
      <c r="N361" s="1434">
        <v>0</v>
      </c>
      <c r="O361" s="1434">
        <v>0</v>
      </c>
      <c r="P361" s="1434">
        <v>0</v>
      </c>
      <c r="Q361" s="1434">
        <v>0</v>
      </c>
      <c r="R361" s="1434">
        <v>0</v>
      </c>
      <c r="S361" s="1434">
        <v>0</v>
      </c>
      <c r="T361" s="1434">
        <v>0</v>
      </c>
      <c r="U361" s="1434">
        <v>0</v>
      </c>
      <c r="V361" s="1438">
        <v>0</v>
      </c>
    </row>
    <row r="362" spans="1:22" ht="15" x14ac:dyDescent="0.25">
      <c r="A362" s="19" t="s">
        <v>809</v>
      </c>
      <c r="B362" s="1291" t="s">
        <v>819</v>
      </c>
      <c r="C362" s="1291" t="s">
        <v>35</v>
      </c>
      <c r="D362" s="1434">
        <v>0</v>
      </c>
      <c r="E362" s="1434">
        <v>62</v>
      </c>
      <c r="F362" s="1434">
        <v>3</v>
      </c>
      <c r="G362" s="1434">
        <v>2</v>
      </c>
      <c r="H362" s="1434">
        <v>28</v>
      </c>
      <c r="I362" s="1434">
        <v>61</v>
      </c>
      <c r="J362" s="1434">
        <v>32</v>
      </c>
      <c r="K362" s="1434">
        <v>31</v>
      </c>
      <c r="L362" s="1434">
        <v>6</v>
      </c>
      <c r="M362" s="1434">
        <v>0</v>
      </c>
      <c r="N362" s="1434">
        <v>52</v>
      </c>
      <c r="O362" s="1434">
        <v>45</v>
      </c>
      <c r="P362" s="1434">
        <v>0</v>
      </c>
      <c r="Q362" s="1434">
        <v>0</v>
      </c>
      <c r="R362" s="1434">
        <v>11</v>
      </c>
      <c r="S362" s="1434">
        <v>0</v>
      </c>
      <c r="T362" s="1434">
        <v>0</v>
      </c>
      <c r="U362" s="1434">
        <v>2</v>
      </c>
      <c r="V362" s="1438">
        <v>0</v>
      </c>
    </row>
    <row r="363" spans="1:22" ht="15" x14ac:dyDescent="0.25">
      <c r="A363" s="19" t="s">
        <v>809</v>
      </c>
      <c r="B363" s="1291" t="s">
        <v>819</v>
      </c>
      <c r="C363" s="1291" t="s">
        <v>59</v>
      </c>
      <c r="D363" s="1434">
        <v>0</v>
      </c>
      <c r="E363" s="1434">
        <v>62</v>
      </c>
      <c r="F363" s="1434">
        <v>3</v>
      </c>
      <c r="G363" s="1434">
        <v>2</v>
      </c>
      <c r="H363" s="1434">
        <v>28</v>
      </c>
      <c r="I363" s="1434">
        <v>61</v>
      </c>
      <c r="J363" s="1434">
        <v>32</v>
      </c>
      <c r="K363" s="1434">
        <v>31</v>
      </c>
      <c r="L363" s="1434">
        <v>6</v>
      </c>
      <c r="M363" s="1434">
        <v>0</v>
      </c>
      <c r="N363" s="1434">
        <v>52</v>
      </c>
      <c r="O363" s="1434">
        <v>45</v>
      </c>
      <c r="P363" s="1434">
        <v>0</v>
      </c>
      <c r="Q363" s="1434">
        <v>0</v>
      </c>
      <c r="R363" s="1434">
        <v>11</v>
      </c>
      <c r="S363" s="1434">
        <v>0</v>
      </c>
      <c r="T363" s="1434">
        <v>0</v>
      </c>
      <c r="U363" s="1434">
        <v>2</v>
      </c>
      <c r="V363" s="1438">
        <v>0</v>
      </c>
    </row>
    <row r="364" spans="1:22" ht="15" x14ac:dyDescent="0.25">
      <c r="A364" s="19" t="s">
        <v>809</v>
      </c>
      <c r="B364" s="1291" t="s">
        <v>820</v>
      </c>
      <c r="C364" s="1291" t="s">
        <v>35</v>
      </c>
      <c r="D364" s="1434">
        <v>19</v>
      </c>
      <c r="E364" s="1434">
        <v>32</v>
      </c>
      <c r="F364" s="1434">
        <v>53</v>
      </c>
      <c r="G364" s="1434">
        <v>31</v>
      </c>
      <c r="H364" s="1434">
        <v>57</v>
      </c>
      <c r="I364" s="1434">
        <v>83</v>
      </c>
      <c r="J364" s="1434">
        <v>48</v>
      </c>
      <c r="K364" s="1434">
        <v>79</v>
      </c>
      <c r="L364" s="1434">
        <v>78</v>
      </c>
      <c r="M364" s="1434">
        <v>39</v>
      </c>
      <c r="N364" s="1434">
        <v>90</v>
      </c>
      <c r="O364" s="1434">
        <v>225</v>
      </c>
      <c r="P364" s="1434">
        <v>60</v>
      </c>
      <c r="Q364" s="1434">
        <v>0</v>
      </c>
      <c r="R364" s="1434">
        <v>58</v>
      </c>
      <c r="S364" s="1434">
        <v>40</v>
      </c>
      <c r="T364" s="1434">
        <v>40</v>
      </c>
      <c r="U364" s="1434">
        <v>59</v>
      </c>
      <c r="V364" s="1438">
        <v>60</v>
      </c>
    </row>
    <row r="365" spans="1:22" ht="15" x14ac:dyDescent="0.25">
      <c r="A365" s="19" t="s">
        <v>809</v>
      </c>
      <c r="B365" s="1291" t="s">
        <v>820</v>
      </c>
      <c r="C365" s="1291" t="s">
        <v>36</v>
      </c>
      <c r="D365" s="1434">
        <v>0</v>
      </c>
      <c r="E365" s="1434">
        <v>0</v>
      </c>
      <c r="F365" s="1434">
        <v>0</v>
      </c>
      <c r="G365" s="1434">
        <v>0</v>
      </c>
      <c r="H365" s="1434">
        <v>0</v>
      </c>
      <c r="I365" s="1434">
        <v>0</v>
      </c>
      <c r="J365" s="1434">
        <v>0</v>
      </c>
      <c r="K365" s="1434">
        <v>0</v>
      </c>
      <c r="L365" s="1434">
        <v>0</v>
      </c>
      <c r="M365" s="1434">
        <v>0</v>
      </c>
      <c r="N365" s="1434">
        <v>0</v>
      </c>
      <c r="O365" s="1434">
        <v>0</v>
      </c>
      <c r="P365" s="1434">
        <v>0</v>
      </c>
      <c r="Q365" s="1434">
        <v>0</v>
      </c>
      <c r="R365" s="1434">
        <v>0</v>
      </c>
      <c r="S365" s="1434">
        <v>1</v>
      </c>
      <c r="T365" s="1434">
        <v>3</v>
      </c>
      <c r="U365" s="1434">
        <v>15</v>
      </c>
      <c r="V365" s="1438">
        <v>5</v>
      </c>
    </row>
    <row r="366" spans="1:22" ht="15" x14ac:dyDescent="0.25">
      <c r="A366" s="19" t="s">
        <v>809</v>
      </c>
      <c r="B366" s="1291" t="s">
        <v>820</v>
      </c>
      <c r="C366" s="1291" t="s">
        <v>37</v>
      </c>
      <c r="D366" s="1434">
        <v>3</v>
      </c>
      <c r="E366" s="1434">
        <v>4</v>
      </c>
      <c r="F366" s="1434">
        <v>0</v>
      </c>
      <c r="G366" s="1434">
        <v>0</v>
      </c>
      <c r="H366" s="1434">
        <v>2</v>
      </c>
      <c r="I366" s="1434">
        <v>2</v>
      </c>
      <c r="J366" s="1434">
        <v>1</v>
      </c>
      <c r="K366" s="1434">
        <v>0</v>
      </c>
      <c r="L366" s="1434">
        <v>0</v>
      </c>
      <c r="M366" s="1434">
        <v>1</v>
      </c>
      <c r="N366" s="1434">
        <v>0</v>
      </c>
      <c r="O366" s="1434">
        <v>6</v>
      </c>
      <c r="P366" s="1434">
        <v>0</v>
      </c>
      <c r="Q366" s="1434">
        <v>0</v>
      </c>
      <c r="R366" s="1434">
        <v>0</v>
      </c>
      <c r="S366" s="1434">
        <v>0</v>
      </c>
      <c r="T366" s="1434">
        <v>0</v>
      </c>
      <c r="U366" s="1434">
        <v>0</v>
      </c>
      <c r="V366" s="1438">
        <v>0</v>
      </c>
    </row>
    <row r="367" spans="1:22" ht="15" x14ac:dyDescent="0.25">
      <c r="A367" s="19" t="s">
        <v>809</v>
      </c>
      <c r="B367" s="1291" t="s">
        <v>820</v>
      </c>
      <c r="C367" s="1291" t="s">
        <v>38</v>
      </c>
      <c r="D367" s="1434">
        <v>0</v>
      </c>
      <c r="E367" s="1434">
        <v>1</v>
      </c>
      <c r="F367" s="1434">
        <v>1</v>
      </c>
      <c r="G367" s="1434">
        <v>0</v>
      </c>
      <c r="H367" s="1434">
        <v>0</v>
      </c>
      <c r="I367" s="1434">
        <v>0</v>
      </c>
      <c r="J367" s="1434">
        <v>0</v>
      </c>
      <c r="K367" s="1434">
        <v>0</v>
      </c>
      <c r="L367" s="1434">
        <v>0</v>
      </c>
      <c r="M367" s="1434">
        <v>0</v>
      </c>
      <c r="N367" s="1434">
        <v>0</v>
      </c>
      <c r="O367" s="1434">
        <v>0</v>
      </c>
      <c r="P367" s="1434">
        <v>0</v>
      </c>
      <c r="Q367" s="1434">
        <v>0</v>
      </c>
      <c r="R367" s="1434">
        <v>0</v>
      </c>
      <c r="S367" s="1434">
        <v>0</v>
      </c>
      <c r="T367" s="1434">
        <v>0</v>
      </c>
      <c r="U367" s="1434">
        <v>0</v>
      </c>
      <c r="V367" s="1438">
        <v>0</v>
      </c>
    </row>
    <row r="368" spans="1:22" ht="15" x14ac:dyDescent="0.25">
      <c r="A368" s="19" t="s">
        <v>809</v>
      </c>
      <c r="B368" s="1291" t="s">
        <v>820</v>
      </c>
      <c r="C368" s="1291" t="s">
        <v>40</v>
      </c>
      <c r="D368" s="1434">
        <v>0</v>
      </c>
      <c r="E368" s="1434">
        <v>1</v>
      </c>
      <c r="F368" s="1434">
        <v>0</v>
      </c>
      <c r="G368" s="1434">
        <v>0</v>
      </c>
      <c r="H368" s="1434">
        <v>0</v>
      </c>
      <c r="I368" s="1434">
        <v>0</v>
      </c>
      <c r="J368" s="1434">
        <v>0</v>
      </c>
      <c r="K368" s="1434">
        <v>0</v>
      </c>
      <c r="L368" s="1434">
        <v>0</v>
      </c>
      <c r="M368" s="1434">
        <v>0</v>
      </c>
      <c r="N368" s="1434">
        <v>0</v>
      </c>
      <c r="O368" s="1434">
        <v>0</v>
      </c>
      <c r="P368" s="1434">
        <v>0</v>
      </c>
      <c r="Q368" s="1434">
        <v>0</v>
      </c>
      <c r="R368" s="1434">
        <v>0</v>
      </c>
      <c r="S368" s="1434">
        <v>0</v>
      </c>
      <c r="T368" s="1434">
        <v>0</v>
      </c>
      <c r="U368" s="1434">
        <v>0</v>
      </c>
      <c r="V368" s="1438">
        <v>0</v>
      </c>
    </row>
    <row r="369" spans="1:22" ht="15" x14ac:dyDescent="0.25">
      <c r="A369" s="19" t="s">
        <v>809</v>
      </c>
      <c r="B369" s="1291" t="s">
        <v>820</v>
      </c>
      <c r="C369" s="1291" t="s">
        <v>59</v>
      </c>
      <c r="D369" s="1434">
        <v>22</v>
      </c>
      <c r="E369" s="1434">
        <v>38</v>
      </c>
      <c r="F369" s="1434">
        <v>54</v>
      </c>
      <c r="G369" s="1434">
        <v>31</v>
      </c>
      <c r="H369" s="1434">
        <v>59</v>
      </c>
      <c r="I369" s="1434">
        <v>85</v>
      </c>
      <c r="J369" s="1434">
        <v>49</v>
      </c>
      <c r="K369" s="1434">
        <v>79</v>
      </c>
      <c r="L369" s="1434">
        <v>78</v>
      </c>
      <c r="M369" s="1434">
        <v>40</v>
      </c>
      <c r="N369" s="1434">
        <v>90</v>
      </c>
      <c r="O369" s="1434">
        <v>231</v>
      </c>
      <c r="P369" s="1434">
        <v>60</v>
      </c>
      <c r="Q369" s="1434">
        <v>0</v>
      </c>
      <c r="R369" s="1434">
        <v>58</v>
      </c>
      <c r="S369" s="1434">
        <v>41</v>
      </c>
      <c r="T369" s="1434">
        <v>43</v>
      </c>
      <c r="U369" s="1434">
        <v>74</v>
      </c>
      <c r="V369" s="1438">
        <v>65</v>
      </c>
    </row>
    <row r="370" spans="1:22" ht="15" x14ac:dyDescent="0.25">
      <c r="A370" s="19" t="s">
        <v>809</v>
      </c>
      <c r="B370" s="1291" t="s">
        <v>820</v>
      </c>
      <c r="C370" s="1291" t="s">
        <v>77</v>
      </c>
      <c r="D370" s="1434">
        <v>3</v>
      </c>
      <c r="E370" s="1434">
        <v>6</v>
      </c>
      <c r="F370" s="1434">
        <v>1</v>
      </c>
      <c r="G370" s="1434">
        <v>0</v>
      </c>
      <c r="H370" s="1434">
        <v>2</v>
      </c>
      <c r="I370" s="1434">
        <v>2</v>
      </c>
      <c r="J370" s="1434">
        <v>1</v>
      </c>
      <c r="K370" s="1434">
        <v>0</v>
      </c>
      <c r="L370" s="1434">
        <v>0</v>
      </c>
      <c r="M370" s="1434">
        <v>1</v>
      </c>
      <c r="N370" s="1434">
        <v>0</v>
      </c>
      <c r="O370" s="1434">
        <v>6</v>
      </c>
      <c r="P370" s="1434">
        <v>0</v>
      </c>
      <c r="Q370" s="1434">
        <v>0</v>
      </c>
      <c r="R370" s="1434">
        <v>0</v>
      </c>
      <c r="S370" s="1434">
        <v>1</v>
      </c>
      <c r="T370" s="1434">
        <v>3</v>
      </c>
      <c r="U370" s="1434">
        <v>15</v>
      </c>
      <c r="V370" s="1438">
        <v>5</v>
      </c>
    </row>
    <row r="371" spans="1:22" ht="15" x14ac:dyDescent="0.25">
      <c r="A371" s="19" t="s">
        <v>809</v>
      </c>
      <c r="B371" s="1291" t="s">
        <v>821</v>
      </c>
      <c r="C371" s="1291" t="s">
        <v>35</v>
      </c>
      <c r="D371" s="1434">
        <v>7</v>
      </c>
      <c r="E371" s="1434">
        <v>34</v>
      </c>
      <c r="F371" s="1434">
        <v>64</v>
      </c>
      <c r="G371" s="1434">
        <v>18</v>
      </c>
      <c r="H371" s="1434">
        <v>17</v>
      </c>
      <c r="I371" s="1434">
        <v>94</v>
      </c>
      <c r="J371" s="1434">
        <v>23</v>
      </c>
      <c r="K371" s="1434">
        <v>19</v>
      </c>
      <c r="L371" s="1434">
        <v>44</v>
      </c>
      <c r="M371" s="1434">
        <v>31</v>
      </c>
      <c r="N371" s="1434">
        <v>37</v>
      </c>
      <c r="O371" s="1434">
        <v>100</v>
      </c>
      <c r="P371" s="1434">
        <v>18</v>
      </c>
      <c r="Q371" s="1434">
        <v>0</v>
      </c>
      <c r="R371" s="1434">
        <v>39</v>
      </c>
      <c r="S371" s="1434">
        <v>10</v>
      </c>
      <c r="T371" s="1434">
        <v>13</v>
      </c>
      <c r="U371" s="1434">
        <v>11</v>
      </c>
      <c r="V371" s="1438">
        <v>17</v>
      </c>
    </row>
    <row r="372" spans="1:22" ht="15" x14ac:dyDescent="0.25">
      <c r="A372" s="19" t="s">
        <v>809</v>
      </c>
      <c r="B372" s="1291" t="s">
        <v>821</v>
      </c>
      <c r="C372" s="1291" t="s">
        <v>36</v>
      </c>
      <c r="D372" s="1434">
        <v>0</v>
      </c>
      <c r="E372" s="1434">
        <v>0</v>
      </c>
      <c r="F372" s="1434">
        <v>0</v>
      </c>
      <c r="G372" s="1434">
        <v>0</v>
      </c>
      <c r="H372" s="1434">
        <v>0</v>
      </c>
      <c r="I372" s="1434">
        <v>0</v>
      </c>
      <c r="J372" s="1434">
        <v>0</v>
      </c>
      <c r="K372" s="1434">
        <v>0</v>
      </c>
      <c r="L372" s="1434">
        <v>0</v>
      </c>
      <c r="M372" s="1434">
        <v>0</v>
      </c>
      <c r="N372" s="1434">
        <v>0</v>
      </c>
      <c r="O372" s="1434">
        <v>0</v>
      </c>
      <c r="P372" s="1434">
        <v>0</v>
      </c>
      <c r="Q372" s="1434">
        <v>0</v>
      </c>
      <c r="R372" s="1434">
        <v>0</v>
      </c>
      <c r="S372" s="1434">
        <v>2</v>
      </c>
      <c r="T372" s="1434">
        <v>2</v>
      </c>
      <c r="U372" s="1434">
        <v>0</v>
      </c>
      <c r="V372" s="1438">
        <v>2</v>
      </c>
    </row>
    <row r="373" spans="1:22" ht="15" x14ac:dyDescent="0.25">
      <c r="A373" s="19" t="s">
        <v>809</v>
      </c>
      <c r="B373" s="1291" t="s">
        <v>821</v>
      </c>
      <c r="C373" s="1291" t="s">
        <v>37</v>
      </c>
      <c r="D373" s="1434">
        <v>0</v>
      </c>
      <c r="E373" s="1434">
        <v>2</v>
      </c>
      <c r="F373" s="1434">
        <v>3</v>
      </c>
      <c r="G373" s="1434">
        <v>2</v>
      </c>
      <c r="H373" s="1434">
        <v>1</v>
      </c>
      <c r="I373" s="1434">
        <v>1</v>
      </c>
      <c r="J373" s="1434">
        <v>0</v>
      </c>
      <c r="K373" s="1434">
        <v>0</v>
      </c>
      <c r="L373" s="1434">
        <v>2</v>
      </c>
      <c r="M373" s="1434">
        <v>0</v>
      </c>
      <c r="N373" s="1434">
        <v>0</v>
      </c>
      <c r="O373" s="1434">
        <v>1</v>
      </c>
      <c r="P373" s="1434">
        <v>0</v>
      </c>
      <c r="Q373" s="1434">
        <v>0</v>
      </c>
      <c r="R373" s="1434">
        <v>1</v>
      </c>
      <c r="S373" s="1434">
        <v>0</v>
      </c>
      <c r="T373" s="1434">
        <v>1</v>
      </c>
      <c r="U373" s="1434">
        <v>0</v>
      </c>
      <c r="V373" s="1438">
        <v>1</v>
      </c>
    </row>
    <row r="374" spans="1:22" ht="15" x14ac:dyDescent="0.25">
      <c r="A374" s="19" t="s">
        <v>809</v>
      </c>
      <c r="B374" s="1291" t="s">
        <v>821</v>
      </c>
      <c r="C374" s="1291" t="s">
        <v>38</v>
      </c>
      <c r="D374" s="1434">
        <v>0</v>
      </c>
      <c r="E374" s="1434">
        <v>2</v>
      </c>
      <c r="F374" s="1434">
        <v>2</v>
      </c>
      <c r="G374" s="1434">
        <v>0</v>
      </c>
      <c r="H374" s="1434">
        <v>0</v>
      </c>
      <c r="I374" s="1434">
        <v>0</v>
      </c>
      <c r="J374" s="1434">
        <v>0</v>
      </c>
      <c r="K374" s="1434">
        <v>0</v>
      </c>
      <c r="L374" s="1434">
        <v>0</v>
      </c>
      <c r="M374" s="1434">
        <v>0</v>
      </c>
      <c r="N374" s="1434">
        <v>1</v>
      </c>
      <c r="O374" s="1434">
        <v>0</v>
      </c>
      <c r="P374" s="1434">
        <v>0</v>
      </c>
      <c r="Q374" s="1434">
        <v>0</v>
      </c>
      <c r="R374" s="1434">
        <v>0</v>
      </c>
      <c r="S374" s="1434">
        <v>0</v>
      </c>
      <c r="T374" s="1434">
        <v>0</v>
      </c>
      <c r="U374" s="1434">
        <v>0</v>
      </c>
      <c r="V374" s="1438">
        <v>0</v>
      </c>
    </row>
    <row r="375" spans="1:22" ht="15" x14ac:dyDescent="0.25">
      <c r="A375" s="19" t="s">
        <v>809</v>
      </c>
      <c r="B375" s="1291" t="s">
        <v>821</v>
      </c>
      <c r="C375" s="1291" t="s">
        <v>39</v>
      </c>
      <c r="D375" s="1434">
        <v>0</v>
      </c>
      <c r="E375" s="1434">
        <v>1</v>
      </c>
      <c r="F375" s="1434">
        <v>0</v>
      </c>
      <c r="G375" s="1434">
        <v>0</v>
      </c>
      <c r="H375" s="1434">
        <v>0</v>
      </c>
      <c r="I375" s="1434">
        <v>0</v>
      </c>
      <c r="J375" s="1434">
        <v>0</v>
      </c>
      <c r="K375" s="1434">
        <v>0</v>
      </c>
      <c r="L375" s="1434">
        <v>0</v>
      </c>
      <c r="M375" s="1434">
        <v>1</v>
      </c>
      <c r="N375" s="1434">
        <v>0</v>
      </c>
      <c r="O375" s="1434">
        <v>0</v>
      </c>
      <c r="P375" s="1434">
        <v>0</v>
      </c>
      <c r="Q375" s="1434">
        <v>0</v>
      </c>
      <c r="R375" s="1434">
        <v>0</v>
      </c>
      <c r="S375" s="1434">
        <v>0</v>
      </c>
      <c r="T375" s="1434">
        <v>0</v>
      </c>
      <c r="U375" s="1434">
        <v>1</v>
      </c>
      <c r="V375" s="1438">
        <v>0</v>
      </c>
    </row>
    <row r="376" spans="1:22" ht="15" x14ac:dyDescent="0.25">
      <c r="A376" s="19" t="s">
        <v>809</v>
      </c>
      <c r="B376" s="1291" t="s">
        <v>821</v>
      </c>
      <c r="C376" s="1291" t="s">
        <v>59</v>
      </c>
      <c r="D376" s="1434">
        <v>7</v>
      </c>
      <c r="E376" s="1434">
        <v>39</v>
      </c>
      <c r="F376" s="1434">
        <v>69</v>
      </c>
      <c r="G376" s="1434">
        <v>20</v>
      </c>
      <c r="H376" s="1434">
        <v>18</v>
      </c>
      <c r="I376" s="1434">
        <v>95</v>
      </c>
      <c r="J376" s="1434">
        <v>23</v>
      </c>
      <c r="K376" s="1434">
        <v>19</v>
      </c>
      <c r="L376" s="1434">
        <v>46</v>
      </c>
      <c r="M376" s="1434">
        <v>32</v>
      </c>
      <c r="N376" s="1434">
        <v>38</v>
      </c>
      <c r="O376" s="1434">
        <v>101</v>
      </c>
      <c r="P376" s="1434">
        <v>18</v>
      </c>
      <c r="Q376" s="1434">
        <v>0</v>
      </c>
      <c r="R376" s="1434">
        <v>40</v>
      </c>
      <c r="S376" s="1434">
        <v>12</v>
      </c>
      <c r="T376" s="1434">
        <v>16</v>
      </c>
      <c r="U376" s="1434">
        <v>12</v>
      </c>
      <c r="V376" s="1438">
        <v>20</v>
      </c>
    </row>
    <row r="377" spans="1:22" ht="15" x14ac:dyDescent="0.25">
      <c r="A377" s="19" t="s">
        <v>809</v>
      </c>
      <c r="B377" s="1291" t="s">
        <v>821</v>
      </c>
      <c r="C377" s="1291" t="s">
        <v>77</v>
      </c>
      <c r="D377" s="1434">
        <v>0</v>
      </c>
      <c r="E377" s="1434">
        <v>5</v>
      </c>
      <c r="F377" s="1434">
        <v>5</v>
      </c>
      <c r="G377" s="1434">
        <v>2</v>
      </c>
      <c r="H377" s="1434">
        <v>1</v>
      </c>
      <c r="I377" s="1434">
        <v>1</v>
      </c>
      <c r="J377" s="1434">
        <v>0</v>
      </c>
      <c r="K377" s="1434">
        <v>0</v>
      </c>
      <c r="L377" s="1434">
        <v>2</v>
      </c>
      <c r="M377" s="1434">
        <v>1</v>
      </c>
      <c r="N377" s="1434">
        <v>1</v>
      </c>
      <c r="O377" s="1434">
        <v>1</v>
      </c>
      <c r="P377" s="1434">
        <v>0</v>
      </c>
      <c r="Q377" s="1434">
        <v>0</v>
      </c>
      <c r="R377" s="1434">
        <v>1</v>
      </c>
      <c r="S377" s="1434">
        <v>2</v>
      </c>
      <c r="T377" s="1434">
        <v>3</v>
      </c>
      <c r="U377" s="1434">
        <v>1</v>
      </c>
      <c r="V377" s="1438">
        <v>3</v>
      </c>
    </row>
    <row r="378" spans="1:22" ht="15" x14ac:dyDescent="0.25">
      <c r="A378" s="19" t="s">
        <v>809</v>
      </c>
      <c r="B378" s="1291" t="s">
        <v>822</v>
      </c>
      <c r="C378" s="1291" t="s">
        <v>35</v>
      </c>
      <c r="D378" s="1434">
        <v>23</v>
      </c>
      <c r="E378" s="1434">
        <v>54</v>
      </c>
      <c r="F378" s="1434">
        <v>38</v>
      </c>
      <c r="G378" s="1434">
        <v>37</v>
      </c>
      <c r="H378" s="1434">
        <v>20</v>
      </c>
      <c r="I378" s="1434">
        <v>68</v>
      </c>
      <c r="J378" s="1434">
        <v>38</v>
      </c>
      <c r="K378" s="1434">
        <v>32</v>
      </c>
      <c r="L378" s="1434">
        <v>47</v>
      </c>
      <c r="M378" s="1434">
        <v>27</v>
      </c>
      <c r="N378" s="1434">
        <v>41</v>
      </c>
      <c r="O378" s="1434">
        <v>71</v>
      </c>
      <c r="P378" s="1434">
        <v>24</v>
      </c>
      <c r="Q378" s="1434">
        <v>0</v>
      </c>
      <c r="R378" s="1434">
        <v>12</v>
      </c>
      <c r="S378" s="1434">
        <v>8</v>
      </c>
      <c r="T378" s="1434">
        <v>25</v>
      </c>
      <c r="U378" s="1434">
        <v>17</v>
      </c>
      <c r="V378" s="1438">
        <v>6</v>
      </c>
    </row>
    <row r="379" spans="1:22" ht="15" x14ac:dyDescent="0.25">
      <c r="A379" s="19" t="s">
        <v>809</v>
      </c>
      <c r="B379" s="1291" t="s">
        <v>822</v>
      </c>
      <c r="C379" s="1291" t="s">
        <v>36</v>
      </c>
      <c r="D379" s="1434">
        <v>0</v>
      </c>
      <c r="E379" s="1434">
        <v>0</v>
      </c>
      <c r="F379" s="1434">
        <v>0</v>
      </c>
      <c r="G379" s="1434">
        <v>0</v>
      </c>
      <c r="H379" s="1434">
        <v>0</v>
      </c>
      <c r="I379" s="1434">
        <v>0</v>
      </c>
      <c r="J379" s="1434">
        <v>0</v>
      </c>
      <c r="K379" s="1434">
        <v>0</v>
      </c>
      <c r="L379" s="1434">
        <v>0</v>
      </c>
      <c r="M379" s="1434">
        <v>0</v>
      </c>
      <c r="N379" s="1434">
        <v>0</v>
      </c>
      <c r="O379" s="1434">
        <v>0</v>
      </c>
      <c r="P379" s="1434">
        <v>0</v>
      </c>
      <c r="Q379" s="1434">
        <v>0</v>
      </c>
      <c r="R379" s="1434">
        <v>0</v>
      </c>
      <c r="S379" s="1434">
        <v>7</v>
      </c>
      <c r="T379" s="1434">
        <v>5</v>
      </c>
      <c r="U379" s="1434">
        <v>4</v>
      </c>
      <c r="V379" s="1438">
        <v>0</v>
      </c>
    </row>
    <row r="380" spans="1:22" ht="15" x14ac:dyDescent="0.25">
      <c r="A380" s="19" t="s">
        <v>809</v>
      </c>
      <c r="B380" s="1291" t="s">
        <v>822</v>
      </c>
      <c r="C380" s="1291" t="s">
        <v>37</v>
      </c>
      <c r="D380" s="1434">
        <v>2</v>
      </c>
      <c r="E380" s="1434">
        <v>2</v>
      </c>
      <c r="F380" s="1434">
        <v>0</v>
      </c>
      <c r="G380" s="1434">
        <v>0</v>
      </c>
      <c r="H380" s="1434">
        <v>0</v>
      </c>
      <c r="I380" s="1434">
        <v>5</v>
      </c>
      <c r="J380" s="1434">
        <v>0</v>
      </c>
      <c r="K380" s="1434">
        <v>1</v>
      </c>
      <c r="L380" s="1434">
        <v>0</v>
      </c>
      <c r="M380" s="1434">
        <v>0</v>
      </c>
      <c r="N380" s="1434">
        <v>0</v>
      </c>
      <c r="O380" s="1434">
        <v>1</v>
      </c>
      <c r="P380" s="1434">
        <v>0</v>
      </c>
      <c r="Q380" s="1434">
        <v>0</v>
      </c>
      <c r="R380" s="1434">
        <v>1</v>
      </c>
      <c r="S380" s="1434">
        <v>5</v>
      </c>
      <c r="T380" s="1434">
        <v>1</v>
      </c>
      <c r="U380" s="1434">
        <v>0</v>
      </c>
      <c r="V380" s="1438">
        <v>0</v>
      </c>
    </row>
    <row r="381" spans="1:22" ht="15" x14ac:dyDescent="0.25">
      <c r="A381" s="19" t="s">
        <v>809</v>
      </c>
      <c r="B381" s="1291" t="s">
        <v>822</v>
      </c>
      <c r="C381" s="1291" t="s">
        <v>38</v>
      </c>
      <c r="D381" s="1434">
        <v>0</v>
      </c>
      <c r="E381" s="1434">
        <v>1</v>
      </c>
      <c r="F381" s="1434">
        <v>0</v>
      </c>
      <c r="G381" s="1434">
        <v>0</v>
      </c>
      <c r="H381" s="1434">
        <v>0</v>
      </c>
      <c r="I381" s="1434">
        <v>0</v>
      </c>
      <c r="J381" s="1434">
        <v>0</v>
      </c>
      <c r="K381" s="1434">
        <v>0</v>
      </c>
      <c r="L381" s="1434">
        <v>0</v>
      </c>
      <c r="M381" s="1434">
        <v>0</v>
      </c>
      <c r="N381" s="1434">
        <v>0</v>
      </c>
      <c r="O381" s="1434">
        <v>0</v>
      </c>
      <c r="P381" s="1434">
        <v>0</v>
      </c>
      <c r="Q381" s="1434">
        <v>0</v>
      </c>
      <c r="R381" s="1434">
        <v>0</v>
      </c>
      <c r="S381" s="1434">
        <v>1</v>
      </c>
      <c r="T381" s="1434">
        <v>0</v>
      </c>
      <c r="U381" s="1434">
        <v>1</v>
      </c>
      <c r="V381" s="1438">
        <v>0</v>
      </c>
    </row>
    <row r="382" spans="1:22" ht="15" x14ac:dyDescent="0.25">
      <c r="A382" s="19" t="s">
        <v>809</v>
      </c>
      <c r="B382" s="1291" t="s">
        <v>822</v>
      </c>
      <c r="C382" s="1291" t="s">
        <v>39</v>
      </c>
      <c r="D382" s="1434">
        <v>0</v>
      </c>
      <c r="E382" s="1434">
        <v>0</v>
      </c>
      <c r="F382" s="1434">
        <v>0</v>
      </c>
      <c r="G382" s="1434">
        <v>0</v>
      </c>
      <c r="H382" s="1434">
        <v>0</v>
      </c>
      <c r="I382" s="1434">
        <v>0</v>
      </c>
      <c r="J382" s="1434">
        <v>0</v>
      </c>
      <c r="K382" s="1434">
        <v>0</v>
      </c>
      <c r="L382" s="1434">
        <v>0</v>
      </c>
      <c r="M382" s="1434">
        <v>0</v>
      </c>
      <c r="N382" s="1434">
        <v>0</v>
      </c>
      <c r="O382" s="1434">
        <v>0</v>
      </c>
      <c r="P382" s="1434">
        <v>0</v>
      </c>
      <c r="Q382" s="1434">
        <v>0</v>
      </c>
      <c r="R382" s="1434">
        <v>0</v>
      </c>
      <c r="S382" s="1434">
        <v>2</v>
      </c>
      <c r="T382" s="1434">
        <v>0</v>
      </c>
      <c r="U382" s="1434">
        <v>0</v>
      </c>
      <c r="V382" s="1438">
        <v>0</v>
      </c>
    </row>
    <row r="383" spans="1:22" ht="15" x14ac:dyDescent="0.25">
      <c r="A383" s="19" t="s">
        <v>809</v>
      </c>
      <c r="B383" s="1291" t="s">
        <v>822</v>
      </c>
      <c r="C383" s="1291" t="s">
        <v>59</v>
      </c>
      <c r="D383" s="1434">
        <v>25</v>
      </c>
      <c r="E383" s="1434">
        <v>57</v>
      </c>
      <c r="F383" s="1434">
        <v>38</v>
      </c>
      <c r="G383" s="1434">
        <v>37</v>
      </c>
      <c r="H383" s="1434">
        <v>20</v>
      </c>
      <c r="I383" s="1434">
        <v>73</v>
      </c>
      <c r="J383" s="1434">
        <v>38</v>
      </c>
      <c r="K383" s="1434">
        <v>33</v>
      </c>
      <c r="L383" s="1434">
        <v>47</v>
      </c>
      <c r="M383" s="1434">
        <v>27</v>
      </c>
      <c r="N383" s="1434">
        <v>41</v>
      </c>
      <c r="O383" s="1434">
        <v>72</v>
      </c>
      <c r="P383" s="1434">
        <v>24</v>
      </c>
      <c r="Q383" s="1434">
        <v>0</v>
      </c>
      <c r="R383" s="1434">
        <v>13</v>
      </c>
      <c r="S383" s="1434">
        <v>23</v>
      </c>
      <c r="T383" s="1434">
        <v>31</v>
      </c>
      <c r="U383" s="1434">
        <v>22</v>
      </c>
      <c r="V383" s="1438">
        <v>6</v>
      </c>
    </row>
    <row r="384" spans="1:22" ht="15" x14ac:dyDescent="0.25">
      <c r="A384" s="19" t="s">
        <v>809</v>
      </c>
      <c r="B384" s="1291" t="s">
        <v>822</v>
      </c>
      <c r="C384" s="1291" t="s">
        <v>77</v>
      </c>
      <c r="D384" s="1434">
        <v>2</v>
      </c>
      <c r="E384" s="1434">
        <v>3</v>
      </c>
      <c r="F384" s="1434">
        <v>0</v>
      </c>
      <c r="G384" s="1434">
        <v>0</v>
      </c>
      <c r="H384" s="1434">
        <v>0</v>
      </c>
      <c r="I384" s="1434">
        <v>5</v>
      </c>
      <c r="J384" s="1434">
        <v>0</v>
      </c>
      <c r="K384" s="1434">
        <v>1</v>
      </c>
      <c r="L384" s="1434">
        <v>0</v>
      </c>
      <c r="M384" s="1434">
        <v>0</v>
      </c>
      <c r="N384" s="1434">
        <v>0</v>
      </c>
      <c r="O384" s="1434">
        <v>1</v>
      </c>
      <c r="P384" s="1434">
        <v>0</v>
      </c>
      <c r="Q384" s="1434">
        <v>0</v>
      </c>
      <c r="R384" s="1434">
        <v>1</v>
      </c>
      <c r="S384" s="1434">
        <v>15</v>
      </c>
      <c r="T384" s="1434">
        <v>6</v>
      </c>
      <c r="U384" s="1434">
        <v>5</v>
      </c>
      <c r="V384" s="1438">
        <v>0</v>
      </c>
    </row>
    <row r="385" spans="1:22" ht="15" x14ac:dyDescent="0.25">
      <c r="A385" s="19" t="s">
        <v>809</v>
      </c>
      <c r="B385" s="1291" t="s">
        <v>823</v>
      </c>
      <c r="C385" s="1291" t="s">
        <v>35</v>
      </c>
      <c r="D385" s="1434">
        <v>21</v>
      </c>
      <c r="E385" s="1434">
        <v>12</v>
      </c>
      <c r="F385" s="1434">
        <v>44</v>
      </c>
      <c r="G385" s="1434">
        <v>16</v>
      </c>
      <c r="H385" s="1434">
        <v>33</v>
      </c>
      <c r="I385" s="1434">
        <v>28</v>
      </c>
      <c r="J385" s="1434">
        <v>41</v>
      </c>
      <c r="K385" s="1434">
        <v>36</v>
      </c>
      <c r="L385" s="1434">
        <v>56</v>
      </c>
      <c r="M385" s="1434">
        <v>32</v>
      </c>
      <c r="N385" s="1434">
        <v>28</v>
      </c>
      <c r="O385" s="1434">
        <v>26</v>
      </c>
      <c r="P385" s="1434">
        <v>16</v>
      </c>
      <c r="Q385" s="1434">
        <v>4</v>
      </c>
      <c r="R385" s="1434">
        <v>6</v>
      </c>
      <c r="S385" s="1434">
        <v>11</v>
      </c>
      <c r="T385" s="1434">
        <v>19</v>
      </c>
      <c r="U385" s="1434">
        <v>11</v>
      </c>
      <c r="V385" s="1438">
        <v>17</v>
      </c>
    </row>
    <row r="386" spans="1:22" ht="15" x14ac:dyDescent="0.25">
      <c r="A386" s="19" t="s">
        <v>809</v>
      </c>
      <c r="B386" s="1291" t="s">
        <v>823</v>
      </c>
      <c r="C386" s="1291" t="s">
        <v>37</v>
      </c>
      <c r="D386" s="1434">
        <v>5</v>
      </c>
      <c r="E386" s="1434">
        <v>3</v>
      </c>
      <c r="F386" s="1434">
        <v>6</v>
      </c>
      <c r="G386" s="1434">
        <v>1</v>
      </c>
      <c r="H386" s="1434">
        <v>0</v>
      </c>
      <c r="I386" s="1434">
        <v>1</v>
      </c>
      <c r="J386" s="1434">
        <v>2</v>
      </c>
      <c r="K386" s="1434">
        <v>6</v>
      </c>
      <c r="L386" s="1434">
        <v>2</v>
      </c>
      <c r="M386" s="1434">
        <v>1</v>
      </c>
      <c r="N386" s="1434">
        <v>0</v>
      </c>
      <c r="O386" s="1434">
        <v>1</v>
      </c>
      <c r="P386" s="1434">
        <v>1</v>
      </c>
      <c r="Q386" s="1434">
        <v>1</v>
      </c>
      <c r="R386" s="1434">
        <v>1</v>
      </c>
      <c r="S386" s="1434">
        <v>0</v>
      </c>
      <c r="T386" s="1434">
        <v>2</v>
      </c>
      <c r="U386" s="1434">
        <v>0</v>
      </c>
      <c r="V386" s="1438">
        <v>2</v>
      </c>
    </row>
    <row r="387" spans="1:22" ht="15" x14ac:dyDescent="0.25">
      <c r="A387" s="19" t="s">
        <v>809</v>
      </c>
      <c r="B387" s="1291" t="s">
        <v>823</v>
      </c>
      <c r="C387" s="1291" t="s">
        <v>38</v>
      </c>
      <c r="D387" s="1434">
        <v>3</v>
      </c>
      <c r="E387" s="1434">
        <v>1</v>
      </c>
      <c r="F387" s="1434">
        <v>1</v>
      </c>
      <c r="G387" s="1434">
        <v>0</v>
      </c>
      <c r="H387" s="1434">
        <v>0</v>
      </c>
      <c r="I387" s="1434">
        <v>0</v>
      </c>
      <c r="J387" s="1434">
        <v>0</v>
      </c>
      <c r="K387" s="1434">
        <v>1</v>
      </c>
      <c r="L387" s="1434">
        <v>0</v>
      </c>
      <c r="M387" s="1434">
        <v>0</v>
      </c>
      <c r="N387" s="1434">
        <v>0</v>
      </c>
      <c r="O387" s="1434">
        <v>1</v>
      </c>
      <c r="P387" s="1434">
        <v>0</v>
      </c>
      <c r="Q387" s="1434">
        <v>1</v>
      </c>
      <c r="R387" s="1434">
        <v>0</v>
      </c>
      <c r="S387" s="1434">
        <v>0</v>
      </c>
      <c r="T387" s="1434">
        <v>0</v>
      </c>
      <c r="U387" s="1434">
        <v>0</v>
      </c>
      <c r="V387" s="1438">
        <v>1</v>
      </c>
    </row>
    <row r="388" spans="1:22" ht="15" x14ac:dyDescent="0.25">
      <c r="A388" s="19" t="s">
        <v>809</v>
      </c>
      <c r="B388" s="1291" t="s">
        <v>823</v>
      </c>
      <c r="C388" s="1291" t="s">
        <v>39</v>
      </c>
      <c r="D388" s="1434">
        <v>0</v>
      </c>
      <c r="E388" s="1434">
        <v>0</v>
      </c>
      <c r="F388" s="1434">
        <v>1</v>
      </c>
      <c r="G388" s="1434">
        <v>0</v>
      </c>
      <c r="H388" s="1434">
        <v>0</v>
      </c>
      <c r="I388" s="1434">
        <v>0</v>
      </c>
      <c r="J388" s="1434">
        <v>0</v>
      </c>
      <c r="K388" s="1434">
        <v>2</v>
      </c>
      <c r="L388" s="1434">
        <v>0</v>
      </c>
      <c r="M388" s="1434">
        <v>0</v>
      </c>
      <c r="N388" s="1434">
        <v>0</v>
      </c>
      <c r="O388" s="1434">
        <v>1</v>
      </c>
      <c r="P388" s="1434">
        <v>0</v>
      </c>
      <c r="Q388" s="1434">
        <v>0</v>
      </c>
      <c r="R388" s="1434">
        <v>1</v>
      </c>
      <c r="S388" s="1434">
        <v>0</v>
      </c>
      <c r="T388" s="1434">
        <v>0</v>
      </c>
      <c r="U388" s="1434">
        <v>0</v>
      </c>
      <c r="V388" s="1438">
        <v>0</v>
      </c>
    </row>
    <row r="389" spans="1:22" ht="15" x14ac:dyDescent="0.25">
      <c r="A389" s="19" t="s">
        <v>809</v>
      </c>
      <c r="B389" s="1291" t="s">
        <v>823</v>
      </c>
      <c r="C389" s="1291" t="s">
        <v>40</v>
      </c>
      <c r="D389" s="1434">
        <v>1</v>
      </c>
      <c r="E389" s="1434">
        <v>0</v>
      </c>
      <c r="F389" s="1434">
        <v>0</v>
      </c>
      <c r="G389" s="1434">
        <v>0</v>
      </c>
      <c r="H389" s="1434">
        <v>0</v>
      </c>
      <c r="I389" s="1434">
        <v>0</v>
      </c>
      <c r="J389" s="1434">
        <v>0</v>
      </c>
      <c r="K389" s="1434">
        <v>0</v>
      </c>
      <c r="L389" s="1434">
        <v>0</v>
      </c>
      <c r="M389" s="1434">
        <v>0</v>
      </c>
      <c r="N389" s="1434">
        <v>0</v>
      </c>
      <c r="O389" s="1434">
        <v>0</v>
      </c>
      <c r="P389" s="1434">
        <v>0</v>
      </c>
      <c r="Q389" s="1434">
        <v>0</v>
      </c>
      <c r="R389" s="1434">
        <v>0</v>
      </c>
      <c r="S389" s="1434">
        <v>0</v>
      </c>
      <c r="T389" s="1434">
        <v>0</v>
      </c>
      <c r="U389" s="1434">
        <v>0</v>
      </c>
      <c r="V389" s="1438">
        <v>0</v>
      </c>
    </row>
    <row r="390" spans="1:22" ht="15" x14ac:dyDescent="0.25">
      <c r="A390" s="19" t="s">
        <v>809</v>
      </c>
      <c r="B390" s="1291" t="s">
        <v>823</v>
      </c>
      <c r="C390" s="1291" t="s">
        <v>59</v>
      </c>
      <c r="D390" s="1434">
        <v>30</v>
      </c>
      <c r="E390" s="1434">
        <v>16</v>
      </c>
      <c r="F390" s="1434">
        <v>52</v>
      </c>
      <c r="G390" s="1434">
        <v>17</v>
      </c>
      <c r="H390" s="1434">
        <v>33</v>
      </c>
      <c r="I390" s="1434">
        <v>29</v>
      </c>
      <c r="J390" s="1434">
        <v>43</v>
      </c>
      <c r="K390" s="1434">
        <v>45</v>
      </c>
      <c r="L390" s="1434">
        <v>58</v>
      </c>
      <c r="M390" s="1434">
        <v>33</v>
      </c>
      <c r="N390" s="1434">
        <v>28</v>
      </c>
      <c r="O390" s="1434">
        <v>29</v>
      </c>
      <c r="P390" s="1434">
        <v>17</v>
      </c>
      <c r="Q390" s="1434">
        <v>6</v>
      </c>
      <c r="R390" s="1434">
        <v>8</v>
      </c>
      <c r="S390" s="1434">
        <v>11</v>
      </c>
      <c r="T390" s="1434">
        <v>21</v>
      </c>
      <c r="U390" s="1434">
        <v>11</v>
      </c>
      <c r="V390" s="1438">
        <v>20</v>
      </c>
    </row>
    <row r="391" spans="1:22" ht="15" x14ac:dyDescent="0.25">
      <c r="A391" s="19" t="s">
        <v>809</v>
      </c>
      <c r="B391" s="1291" t="s">
        <v>823</v>
      </c>
      <c r="C391" s="1291" t="s">
        <v>77</v>
      </c>
      <c r="D391" s="1434">
        <v>9</v>
      </c>
      <c r="E391" s="1434">
        <v>4</v>
      </c>
      <c r="F391" s="1434">
        <v>8</v>
      </c>
      <c r="G391" s="1434">
        <v>1</v>
      </c>
      <c r="H391" s="1434">
        <v>0</v>
      </c>
      <c r="I391" s="1434">
        <v>1</v>
      </c>
      <c r="J391" s="1434">
        <v>2</v>
      </c>
      <c r="K391" s="1434">
        <v>9</v>
      </c>
      <c r="L391" s="1434">
        <v>2</v>
      </c>
      <c r="M391" s="1434">
        <v>1</v>
      </c>
      <c r="N391" s="1434">
        <v>0</v>
      </c>
      <c r="O391" s="1434">
        <v>3</v>
      </c>
      <c r="P391" s="1434">
        <v>1</v>
      </c>
      <c r="Q391" s="1434">
        <v>2</v>
      </c>
      <c r="R391" s="1434">
        <v>2</v>
      </c>
      <c r="S391" s="1434">
        <v>0</v>
      </c>
      <c r="T391" s="1434">
        <v>2</v>
      </c>
      <c r="U391" s="1434">
        <v>0</v>
      </c>
      <c r="V391" s="1438">
        <v>3</v>
      </c>
    </row>
    <row r="392" spans="1:22" ht="15" x14ac:dyDescent="0.25">
      <c r="A392" s="19" t="s">
        <v>809</v>
      </c>
      <c r="B392" s="1291" t="s">
        <v>824</v>
      </c>
      <c r="C392" s="1291" t="s">
        <v>35</v>
      </c>
      <c r="D392" s="1434">
        <v>24</v>
      </c>
      <c r="E392" s="1434">
        <v>35</v>
      </c>
      <c r="F392" s="1434">
        <v>77</v>
      </c>
      <c r="G392" s="1434">
        <v>49</v>
      </c>
      <c r="H392" s="1434">
        <v>80</v>
      </c>
      <c r="I392" s="1434">
        <v>176</v>
      </c>
      <c r="J392" s="1434">
        <v>110</v>
      </c>
      <c r="K392" s="1434">
        <v>97</v>
      </c>
      <c r="L392" s="1434">
        <v>74</v>
      </c>
      <c r="M392" s="1434">
        <v>20</v>
      </c>
      <c r="N392" s="1434">
        <v>88</v>
      </c>
      <c r="O392" s="1434">
        <v>180</v>
      </c>
      <c r="P392" s="1434">
        <v>27</v>
      </c>
      <c r="Q392" s="1434">
        <v>0</v>
      </c>
      <c r="R392" s="1434">
        <v>77</v>
      </c>
      <c r="S392" s="1434">
        <v>23</v>
      </c>
      <c r="T392" s="1434">
        <v>57</v>
      </c>
      <c r="U392" s="1434">
        <v>65</v>
      </c>
      <c r="V392" s="1438">
        <v>45</v>
      </c>
    </row>
    <row r="393" spans="1:22" ht="15" x14ac:dyDescent="0.25">
      <c r="A393" s="19" t="s">
        <v>809</v>
      </c>
      <c r="B393" s="1291" t="s">
        <v>824</v>
      </c>
      <c r="C393" s="1291" t="s">
        <v>36</v>
      </c>
      <c r="D393" s="1434">
        <v>0</v>
      </c>
      <c r="E393" s="1434">
        <v>0</v>
      </c>
      <c r="F393" s="1434">
        <v>0</v>
      </c>
      <c r="G393" s="1434">
        <v>0</v>
      </c>
      <c r="H393" s="1434">
        <v>0</v>
      </c>
      <c r="I393" s="1434">
        <v>0</v>
      </c>
      <c r="J393" s="1434">
        <v>0</v>
      </c>
      <c r="K393" s="1434">
        <v>0</v>
      </c>
      <c r="L393" s="1434">
        <v>0</v>
      </c>
      <c r="M393" s="1434">
        <v>0</v>
      </c>
      <c r="N393" s="1434">
        <v>0</v>
      </c>
      <c r="O393" s="1434">
        <v>0</v>
      </c>
      <c r="P393" s="1434">
        <v>0</v>
      </c>
      <c r="Q393" s="1434">
        <v>0</v>
      </c>
      <c r="R393" s="1434">
        <v>0</v>
      </c>
      <c r="S393" s="1434">
        <v>0</v>
      </c>
      <c r="T393" s="1434">
        <v>1</v>
      </c>
      <c r="U393" s="1434">
        <v>0</v>
      </c>
      <c r="V393" s="1438">
        <v>0</v>
      </c>
    </row>
    <row r="394" spans="1:22" ht="15" x14ac:dyDescent="0.25">
      <c r="A394" s="19" t="s">
        <v>809</v>
      </c>
      <c r="B394" s="1291" t="s">
        <v>824</v>
      </c>
      <c r="C394" s="1291" t="s">
        <v>38</v>
      </c>
      <c r="D394" s="1434">
        <v>1</v>
      </c>
      <c r="E394" s="1434">
        <v>0</v>
      </c>
      <c r="F394" s="1434">
        <v>0</v>
      </c>
      <c r="G394" s="1434">
        <v>0</v>
      </c>
      <c r="H394" s="1434">
        <v>1</v>
      </c>
      <c r="I394" s="1434">
        <v>0</v>
      </c>
      <c r="J394" s="1434">
        <v>0</v>
      </c>
      <c r="K394" s="1434">
        <v>0</v>
      </c>
      <c r="L394" s="1434">
        <v>0</v>
      </c>
      <c r="M394" s="1434">
        <v>0</v>
      </c>
      <c r="N394" s="1434">
        <v>0</v>
      </c>
      <c r="O394" s="1434">
        <v>0</v>
      </c>
      <c r="P394" s="1434">
        <v>0</v>
      </c>
      <c r="Q394" s="1434">
        <v>0</v>
      </c>
      <c r="R394" s="1434">
        <v>0</v>
      </c>
      <c r="S394" s="1434">
        <v>0</v>
      </c>
      <c r="T394" s="1434">
        <v>0</v>
      </c>
      <c r="U394" s="1434">
        <v>0</v>
      </c>
      <c r="V394" s="1438">
        <v>0</v>
      </c>
    </row>
    <row r="395" spans="1:22" ht="15" x14ac:dyDescent="0.25">
      <c r="A395" s="19" t="s">
        <v>809</v>
      </c>
      <c r="B395" s="1291" t="s">
        <v>824</v>
      </c>
      <c r="C395" s="1291" t="s">
        <v>59</v>
      </c>
      <c r="D395" s="1434">
        <v>25</v>
      </c>
      <c r="E395" s="1434">
        <v>35</v>
      </c>
      <c r="F395" s="1434">
        <v>77</v>
      </c>
      <c r="G395" s="1434">
        <v>49</v>
      </c>
      <c r="H395" s="1434">
        <v>81</v>
      </c>
      <c r="I395" s="1434">
        <v>176</v>
      </c>
      <c r="J395" s="1434">
        <v>110</v>
      </c>
      <c r="K395" s="1434">
        <v>97</v>
      </c>
      <c r="L395" s="1434">
        <v>74</v>
      </c>
      <c r="M395" s="1434">
        <v>20</v>
      </c>
      <c r="N395" s="1434">
        <v>88</v>
      </c>
      <c r="O395" s="1434">
        <v>180</v>
      </c>
      <c r="P395" s="1434">
        <v>27</v>
      </c>
      <c r="Q395" s="1434">
        <v>0</v>
      </c>
      <c r="R395" s="1434">
        <v>77</v>
      </c>
      <c r="S395" s="1434">
        <v>23</v>
      </c>
      <c r="T395" s="1434">
        <v>58</v>
      </c>
      <c r="U395" s="1434">
        <v>65</v>
      </c>
      <c r="V395" s="1438">
        <v>45</v>
      </c>
    </row>
    <row r="396" spans="1:22" ht="15" x14ac:dyDescent="0.25">
      <c r="A396" s="19" t="s">
        <v>809</v>
      </c>
      <c r="B396" s="1291" t="s">
        <v>824</v>
      </c>
      <c r="C396" s="1291" t="s">
        <v>77</v>
      </c>
      <c r="D396" s="1434">
        <v>1</v>
      </c>
      <c r="E396" s="1434">
        <v>0</v>
      </c>
      <c r="F396" s="1434">
        <v>0</v>
      </c>
      <c r="G396" s="1434">
        <v>0</v>
      </c>
      <c r="H396" s="1434">
        <v>1</v>
      </c>
      <c r="I396" s="1434">
        <v>0</v>
      </c>
      <c r="J396" s="1434">
        <v>0</v>
      </c>
      <c r="K396" s="1434">
        <v>0</v>
      </c>
      <c r="L396" s="1434">
        <v>0</v>
      </c>
      <c r="M396" s="1434">
        <v>0</v>
      </c>
      <c r="N396" s="1434">
        <v>0</v>
      </c>
      <c r="O396" s="1434">
        <v>0</v>
      </c>
      <c r="P396" s="1434">
        <v>0</v>
      </c>
      <c r="Q396" s="1434">
        <v>0</v>
      </c>
      <c r="R396" s="1434">
        <v>0</v>
      </c>
      <c r="S396" s="1434">
        <v>0</v>
      </c>
      <c r="T396" s="1434">
        <v>1</v>
      </c>
      <c r="U396" s="1434">
        <v>0</v>
      </c>
      <c r="V396" s="1438">
        <v>0</v>
      </c>
    </row>
    <row r="397" spans="1:22" ht="15" x14ac:dyDescent="0.25">
      <c r="A397" s="19" t="s">
        <v>809</v>
      </c>
      <c r="B397" s="1291" t="s">
        <v>825</v>
      </c>
      <c r="C397" s="1291" t="s">
        <v>35</v>
      </c>
      <c r="D397" s="1434">
        <v>10</v>
      </c>
      <c r="E397" s="1434">
        <v>30</v>
      </c>
      <c r="F397" s="1434">
        <v>34</v>
      </c>
      <c r="G397" s="1434">
        <v>29</v>
      </c>
      <c r="H397" s="1434">
        <v>11</v>
      </c>
      <c r="I397" s="1434">
        <v>64</v>
      </c>
      <c r="J397" s="1434">
        <v>8</v>
      </c>
      <c r="K397" s="1434">
        <v>14</v>
      </c>
      <c r="L397" s="1434">
        <v>30</v>
      </c>
      <c r="M397" s="1434">
        <v>12</v>
      </c>
      <c r="N397" s="1434">
        <v>25</v>
      </c>
      <c r="O397" s="1434">
        <v>33</v>
      </c>
      <c r="P397" s="1434">
        <v>0</v>
      </c>
      <c r="Q397" s="1434">
        <v>6</v>
      </c>
      <c r="R397" s="1434">
        <v>1</v>
      </c>
      <c r="S397" s="1434">
        <v>0</v>
      </c>
      <c r="T397" s="1434">
        <v>9</v>
      </c>
      <c r="U397" s="1434">
        <v>5</v>
      </c>
      <c r="V397" s="1438">
        <v>0</v>
      </c>
    </row>
    <row r="398" spans="1:22" ht="15" x14ac:dyDescent="0.25">
      <c r="A398" s="19" t="s">
        <v>809</v>
      </c>
      <c r="B398" s="1291" t="s">
        <v>825</v>
      </c>
      <c r="C398" s="1291" t="s">
        <v>36</v>
      </c>
      <c r="D398" s="1434">
        <v>0</v>
      </c>
      <c r="E398" s="1434">
        <v>0</v>
      </c>
      <c r="F398" s="1434">
        <v>0</v>
      </c>
      <c r="G398" s="1434">
        <v>0</v>
      </c>
      <c r="H398" s="1434">
        <v>0</v>
      </c>
      <c r="I398" s="1434">
        <v>1</v>
      </c>
      <c r="J398" s="1434">
        <v>0</v>
      </c>
      <c r="K398" s="1434">
        <v>0</v>
      </c>
      <c r="L398" s="1434">
        <v>0</v>
      </c>
      <c r="M398" s="1434">
        <v>0</v>
      </c>
      <c r="N398" s="1434">
        <v>0</v>
      </c>
      <c r="O398" s="1434">
        <v>0</v>
      </c>
      <c r="P398" s="1434">
        <v>0</v>
      </c>
      <c r="Q398" s="1434">
        <v>0</v>
      </c>
      <c r="R398" s="1434">
        <v>0</v>
      </c>
      <c r="S398" s="1434">
        <v>0</v>
      </c>
      <c r="T398" s="1434">
        <v>1</v>
      </c>
      <c r="U398" s="1434">
        <v>0</v>
      </c>
      <c r="V398" s="1438">
        <v>0</v>
      </c>
    </row>
    <row r="399" spans="1:22" ht="15" x14ac:dyDescent="0.25">
      <c r="A399" s="19" t="s">
        <v>809</v>
      </c>
      <c r="B399" s="1291" t="s">
        <v>825</v>
      </c>
      <c r="C399" s="1291" t="s">
        <v>37</v>
      </c>
      <c r="D399" s="1434">
        <v>3</v>
      </c>
      <c r="E399" s="1434">
        <v>2</v>
      </c>
      <c r="F399" s="1434">
        <v>1</v>
      </c>
      <c r="G399" s="1434">
        <v>0</v>
      </c>
      <c r="H399" s="1434">
        <v>1</v>
      </c>
      <c r="I399" s="1434">
        <v>0</v>
      </c>
      <c r="J399" s="1434">
        <v>1</v>
      </c>
      <c r="K399" s="1434">
        <v>0</v>
      </c>
      <c r="L399" s="1434">
        <v>1</v>
      </c>
      <c r="M399" s="1434">
        <v>1</v>
      </c>
      <c r="N399" s="1434">
        <v>0</v>
      </c>
      <c r="O399" s="1434">
        <v>0</v>
      </c>
      <c r="P399" s="1434">
        <v>0</v>
      </c>
      <c r="Q399" s="1434">
        <v>0</v>
      </c>
      <c r="R399" s="1434">
        <v>0</v>
      </c>
      <c r="S399" s="1434">
        <v>0</v>
      </c>
      <c r="T399" s="1434">
        <v>0</v>
      </c>
      <c r="U399" s="1434">
        <v>0</v>
      </c>
      <c r="V399" s="1438">
        <v>0</v>
      </c>
    </row>
    <row r="400" spans="1:22" ht="15" x14ac:dyDescent="0.25">
      <c r="A400" s="19" t="s">
        <v>809</v>
      </c>
      <c r="B400" s="1291" t="s">
        <v>825</v>
      </c>
      <c r="C400" s="1291" t="s">
        <v>38</v>
      </c>
      <c r="D400" s="1434">
        <v>1</v>
      </c>
      <c r="E400" s="1434">
        <v>2</v>
      </c>
      <c r="F400" s="1434">
        <v>1</v>
      </c>
      <c r="G400" s="1434">
        <v>0</v>
      </c>
      <c r="H400" s="1434">
        <v>0</v>
      </c>
      <c r="I400" s="1434">
        <v>0</v>
      </c>
      <c r="J400" s="1434">
        <v>0</v>
      </c>
      <c r="K400" s="1434">
        <v>0</v>
      </c>
      <c r="L400" s="1434">
        <v>0</v>
      </c>
      <c r="M400" s="1434">
        <v>0</v>
      </c>
      <c r="N400" s="1434">
        <v>0</v>
      </c>
      <c r="O400" s="1434">
        <v>0</v>
      </c>
      <c r="P400" s="1434">
        <v>0</v>
      </c>
      <c r="Q400" s="1434">
        <v>0</v>
      </c>
      <c r="R400" s="1434">
        <v>0</v>
      </c>
      <c r="S400" s="1434">
        <v>0</v>
      </c>
      <c r="T400" s="1434">
        <v>0</v>
      </c>
      <c r="U400" s="1434">
        <v>0</v>
      </c>
      <c r="V400" s="1438">
        <v>0</v>
      </c>
    </row>
    <row r="401" spans="1:22" ht="15" x14ac:dyDescent="0.25">
      <c r="A401" s="19" t="s">
        <v>809</v>
      </c>
      <c r="B401" s="1291" t="s">
        <v>825</v>
      </c>
      <c r="C401" s="1291" t="s">
        <v>59</v>
      </c>
      <c r="D401" s="1434">
        <v>14</v>
      </c>
      <c r="E401" s="1434">
        <v>34</v>
      </c>
      <c r="F401" s="1434">
        <v>36</v>
      </c>
      <c r="G401" s="1434">
        <v>29</v>
      </c>
      <c r="H401" s="1434">
        <v>12</v>
      </c>
      <c r="I401" s="1434">
        <v>65</v>
      </c>
      <c r="J401" s="1434">
        <v>9</v>
      </c>
      <c r="K401" s="1434">
        <v>14</v>
      </c>
      <c r="L401" s="1434">
        <v>31</v>
      </c>
      <c r="M401" s="1434">
        <v>13</v>
      </c>
      <c r="N401" s="1434">
        <v>25</v>
      </c>
      <c r="O401" s="1434">
        <v>33</v>
      </c>
      <c r="P401" s="1434">
        <v>0</v>
      </c>
      <c r="Q401" s="1434">
        <v>6</v>
      </c>
      <c r="R401" s="1434">
        <v>1</v>
      </c>
      <c r="S401" s="1434">
        <v>0</v>
      </c>
      <c r="T401" s="1434">
        <v>10</v>
      </c>
      <c r="U401" s="1434">
        <v>5</v>
      </c>
      <c r="V401" s="1438">
        <v>0</v>
      </c>
    </row>
    <row r="402" spans="1:22" ht="15" x14ac:dyDescent="0.25">
      <c r="A402" s="19" t="s">
        <v>809</v>
      </c>
      <c r="B402" s="1291" t="s">
        <v>825</v>
      </c>
      <c r="C402" s="1291" t="s">
        <v>77</v>
      </c>
      <c r="D402" s="1434">
        <v>4</v>
      </c>
      <c r="E402" s="1434">
        <v>4</v>
      </c>
      <c r="F402" s="1434">
        <v>2</v>
      </c>
      <c r="G402" s="1434">
        <v>0</v>
      </c>
      <c r="H402" s="1434">
        <v>1</v>
      </c>
      <c r="I402" s="1434">
        <v>1</v>
      </c>
      <c r="J402" s="1434">
        <v>1</v>
      </c>
      <c r="K402" s="1434">
        <v>0</v>
      </c>
      <c r="L402" s="1434">
        <v>1</v>
      </c>
      <c r="M402" s="1434">
        <v>1</v>
      </c>
      <c r="N402" s="1434">
        <v>0</v>
      </c>
      <c r="O402" s="1434">
        <v>0</v>
      </c>
      <c r="P402" s="1434">
        <v>0</v>
      </c>
      <c r="Q402" s="1434">
        <v>0</v>
      </c>
      <c r="R402" s="1434">
        <v>0</v>
      </c>
      <c r="S402" s="1434">
        <v>0</v>
      </c>
      <c r="T402" s="1434">
        <v>1</v>
      </c>
      <c r="U402" s="1434">
        <v>0</v>
      </c>
      <c r="V402" s="1438">
        <v>0</v>
      </c>
    </row>
    <row r="403" spans="1:22" ht="15" x14ac:dyDescent="0.25">
      <c r="A403" s="19" t="s">
        <v>809</v>
      </c>
      <c r="B403" s="1291" t="s">
        <v>826</v>
      </c>
      <c r="C403" s="1291" t="s">
        <v>35</v>
      </c>
      <c r="D403" s="1434">
        <v>0</v>
      </c>
      <c r="E403" s="1434">
        <v>5</v>
      </c>
      <c r="F403" s="1434">
        <v>4</v>
      </c>
      <c r="G403" s="1434">
        <v>1</v>
      </c>
      <c r="H403" s="1434">
        <v>7</v>
      </c>
      <c r="I403" s="1434">
        <v>13</v>
      </c>
      <c r="J403" s="1434">
        <v>26</v>
      </c>
      <c r="K403" s="1434">
        <v>8</v>
      </c>
      <c r="L403" s="1434">
        <v>6</v>
      </c>
      <c r="M403" s="1434">
        <v>9</v>
      </c>
      <c r="N403" s="1434">
        <v>16</v>
      </c>
      <c r="O403" s="1434">
        <v>29</v>
      </c>
      <c r="P403" s="1434">
        <v>3</v>
      </c>
      <c r="Q403" s="1434">
        <v>1</v>
      </c>
      <c r="R403" s="1434">
        <v>18</v>
      </c>
      <c r="S403" s="1434">
        <v>2</v>
      </c>
      <c r="T403" s="1434">
        <v>25</v>
      </c>
      <c r="U403" s="1434">
        <v>40</v>
      </c>
      <c r="V403" s="1438">
        <v>8</v>
      </c>
    </row>
    <row r="404" spans="1:22" ht="15" x14ac:dyDescent="0.25">
      <c r="A404" s="19" t="s">
        <v>809</v>
      </c>
      <c r="B404" s="1291" t="s">
        <v>826</v>
      </c>
      <c r="C404" s="1291" t="s">
        <v>36</v>
      </c>
      <c r="D404" s="1434">
        <v>0</v>
      </c>
      <c r="E404" s="1434">
        <v>0</v>
      </c>
      <c r="F404" s="1434">
        <v>0</v>
      </c>
      <c r="G404" s="1434">
        <v>0</v>
      </c>
      <c r="H404" s="1434">
        <v>0</v>
      </c>
      <c r="I404" s="1434">
        <v>0</v>
      </c>
      <c r="J404" s="1434">
        <v>0</v>
      </c>
      <c r="K404" s="1434">
        <v>0</v>
      </c>
      <c r="L404" s="1434">
        <v>0</v>
      </c>
      <c r="M404" s="1434">
        <v>0</v>
      </c>
      <c r="N404" s="1434">
        <v>0</v>
      </c>
      <c r="O404" s="1434">
        <v>0</v>
      </c>
      <c r="P404" s="1434">
        <v>0</v>
      </c>
      <c r="Q404" s="1434">
        <v>0</v>
      </c>
      <c r="R404" s="1434">
        <v>0</v>
      </c>
      <c r="S404" s="1434">
        <v>0</v>
      </c>
      <c r="T404" s="1434">
        <v>2</v>
      </c>
      <c r="U404" s="1434">
        <v>1</v>
      </c>
      <c r="V404" s="1438">
        <v>0</v>
      </c>
    </row>
    <row r="405" spans="1:22" ht="15" x14ac:dyDescent="0.25">
      <c r="A405" s="19" t="s">
        <v>809</v>
      </c>
      <c r="B405" s="1291" t="s">
        <v>826</v>
      </c>
      <c r="C405" s="1291" t="s">
        <v>37</v>
      </c>
      <c r="D405" s="1434">
        <v>1</v>
      </c>
      <c r="E405" s="1434">
        <v>3</v>
      </c>
      <c r="F405" s="1434">
        <v>1</v>
      </c>
      <c r="G405" s="1434">
        <v>0</v>
      </c>
      <c r="H405" s="1434">
        <v>1</v>
      </c>
      <c r="I405" s="1434">
        <v>1</v>
      </c>
      <c r="J405" s="1434">
        <v>2</v>
      </c>
      <c r="K405" s="1434">
        <v>0</v>
      </c>
      <c r="L405" s="1434">
        <v>0</v>
      </c>
      <c r="M405" s="1434">
        <v>1</v>
      </c>
      <c r="N405" s="1434">
        <v>0</v>
      </c>
      <c r="O405" s="1434">
        <v>0</v>
      </c>
      <c r="P405" s="1434">
        <v>0</v>
      </c>
      <c r="Q405" s="1434">
        <v>0</v>
      </c>
      <c r="R405" s="1434">
        <v>5</v>
      </c>
      <c r="S405" s="1434">
        <v>0</v>
      </c>
      <c r="T405" s="1434">
        <v>3</v>
      </c>
      <c r="U405" s="1434">
        <v>2</v>
      </c>
      <c r="V405" s="1438">
        <v>0</v>
      </c>
    </row>
    <row r="406" spans="1:22" ht="15" x14ac:dyDescent="0.25">
      <c r="A406" s="19" t="s">
        <v>809</v>
      </c>
      <c r="B406" s="1291" t="s">
        <v>826</v>
      </c>
      <c r="C406" s="1291" t="s">
        <v>38</v>
      </c>
      <c r="D406" s="1434">
        <v>0</v>
      </c>
      <c r="E406" s="1434">
        <v>0</v>
      </c>
      <c r="F406" s="1434">
        <v>0</v>
      </c>
      <c r="G406" s="1434">
        <v>0</v>
      </c>
      <c r="H406" s="1434">
        <v>0</v>
      </c>
      <c r="I406" s="1434">
        <v>0</v>
      </c>
      <c r="J406" s="1434">
        <v>0</v>
      </c>
      <c r="K406" s="1434">
        <v>2</v>
      </c>
      <c r="L406" s="1434">
        <v>0</v>
      </c>
      <c r="M406" s="1434">
        <v>0</v>
      </c>
      <c r="N406" s="1434">
        <v>0</v>
      </c>
      <c r="O406" s="1434">
        <v>0</v>
      </c>
      <c r="P406" s="1434">
        <v>0</v>
      </c>
      <c r="Q406" s="1434">
        <v>0</v>
      </c>
      <c r="R406" s="1434">
        <v>1</v>
      </c>
      <c r="S406" s="1434">
        <v>0</v>
      </c>
      <c r="T406" s="1434">
        <v>1</v>
      </c>
      <c r="U406" s="1434">
        <v>0</v>
      </c>
      <c r="V406" s="1438">
        <v>0</v>
      </c>
    </row>
    <row r="407" spans="1:22" ht="15" x14ac:dyDescent="0.25">
      <c r="A407" s="19" t="s">
        <v>809</v>
      </c>
      <c r="B407" s="1291" t="s">
        <v>826</v>
      </c>
      <c r="C407" s="1291" t="s">
        <v>39</v>
      </c>
      <c r="D407" s="1434">
        <v>0</v>
      </c>
      <c r="E407" s="1434">
        <v>1</v>
      </c>
      <c r="F407" s="1434">
        <v>0</v>
      </c>
      <c r="G407" s="1434">
        <v>0</v>
      </c>
      <c r="H407" s="1434">
        <v>0</v>
      </c>
      <c r="I407" s="1434">
        <v>1</v>
      </c>
      <c r="J407" s="1434">
        <v>0</v>
      </c>
      <c r="K407" s="1434">
        <v>0</v>
      </c>
      <c r="L407" s="1434">
        <v>0</v>
      </c>
      <c r="M407" s="1434">
        <v>0</v>
      </c>
      <c r="N407" s="1434">
        <v>0</v>
      </c>
      <c r="O407" s="1434">
        <v>0</v>
      </c>
      <c r="P407" s="1434">
        <v>0</v>
      </c>
      <c r="Q407" s="1434">
        <v>0</v>
      </c>
      <c r="R407" s="1434">
        <v>0</v>
      </c>
      <c r="S407" s="1434">
        <v>0</v>
      </c>
      <c r="T407" s="1434">
        <v>1</v>
      </c>
      <c r="U407" s="1434">
        <v>0</v>
      </c>
      <c r="V407" s="1438">
        <v>1</v>
      </c>
    </row>
    <row r="408" spans="1:22" ht="15" x14ac:dyDescent="0.25">
      <c r="A408" s="19" t="s">
        <v>809</v>
      </c>
      <c r="B408" s="1291" t="s">
        <v>826</v>
      </c>
      <c r="C408" s="1291" t="s">
        <v>40</v>
      </c>
      <c r="D408" s="1434">
        <v>0</v>
      </c>
      <c r="E408" s="1434">
        <v>0</v>
      </c>
      <c r="F408" s="1434">
        <v>0</v>
      </c>
      <c r="G408" s="1434">
        <v>0</v>
      </c>
      <c r="H408" s="1434">
        <v>0</v>
      </c>
      <c r="I408" s="1434">
        <v>0</v>
      </c>
      <c r="J408" s="1434">
        <v>1</v>
      </c>
      <c r="K408" s="1434">
        <v>0</v>
      </c>
      <c r="L408" s="1434">
        <v>0</v>
      </c>
      <c r="M408" s="1434">
        <v>0</v>
      </c>
      <c r="N408" s="1434">
        <v>0</v>
      </c>
      <c r="O408" s="1434">
        <v>0</v>
      </c>
      <c r="P408" s="1434">
        <v>0</v>
      </c>
      <c r="Q408" s="1434">
        <v>0</v>
      </c>
      <c r="R408" s="1434">
        <v>0</v>
      </c>
      <c r="S408" s="1434">
        <v>0</v>
      </c>
      <c r="T408" s="1434">
        <v>0</v>
      </c>
      <c r="U408" s="1434">
        <v>0</v>
      </c>
      <c r="V408" s="1438">
        <v>0</v>
      </c>
    </row>
    <row r="409" spans="1:22" ht="15" x14ac:dyDescent="0.25">
      <c r="A409" s="19" t="s">
        <v>809</v>
      </c>
      <c r="B409" s="1291" t="s">
        <v>826</v>
      </c>
      <c r="C409" s="1291" t="s">
        <v>59</v>
      </c>
      <c r="D409" s="1434">
        <v>1</v>
      </c>
      <c r="E409" s="1434">
        <v>9</v>
      </c>
      <c r="F409" s="1434">
        <v>5</v>
      </c>
      <c r="G409" s="1434">
        <v>1</v>
      </c>
      <c r="H409" s="1434">
        <v>8</v>
      </c>
      <c r="I409" s="1434">
        <v>15</v>
      </c>
      <c r="J409" s="1434">
        <v>29</v>
      </c>
      <c r="K409" s="1434">
        <v>10</v>
      </c>
      <c r="L409" s="1434">
        <v>6</v>
      </c>
      <c r="M409" s="1434">
        <v>10</v>
      </c>
      <c r="N409" s="1434">
        <v>17</v>
      </c>
      <c r="O409" s="1434">
        <v>29</v>
      </c>
      <c r="P409" s="1434">
        <v>3</v>
      </c>
      <c r="Q409" s="1434">
        <v>1</v>
      </c>
      <c r="R409" s="1434">
        <v>24</v>
      </c>
      <c r="S409" s="1434">
        <v>2</v>
      </c>
      <c r="T409" s="1434">
        <v>32</v>
      </c>
      <c r="U409" s="1434">
        <v>43</v>
      </c>
      <c r="V409" s="1438">
        <v>9</v>
      </c>
    </row>
    <row r="410" spans="1:22" ht="15" x14ac:dyDescent="0.25">
      <c r="A410" s="19" t="s">
        <v>809</v>
      </c>
      <c r="B410" s="1291" t="s">
        <v>826</v>
      </c>
      <c r="C410" s="1291" t="s">
        <v>77</v>
      </c>
      <c r="D410" s="1434">
        <v>1</v>
      </c>
      <c r="E410" s="1434">
        <v>4</v>
      </c>
      <c r="F410" s="1434">
        <v>1</v>
      </c>
      <c r="G410" s="1434">
        <v>0</v>
      </c>
      <c r="H410" s="1434">
        <v>1</v>
      </c>
      <c r="I410" s="1434">
        <v>2</v>
      </c>
      <c r="J410" s="1434">
        <v>3</v>
      </c>
      <c r="K410" s="1434">
        <v>2</v>
      </c>
      <c r="L410" s="1434">
        <v>0</v>
      </c>
      <c r="M410" s="1434">
        <v>1</v>
      </c>
      <c r="N410" s="1434">
        <v>1</v>
      </c>
      <c r="O410" s="1434">
        <v>0</v>
      </c>
      <c r="P410" s="1434">
        <v>0</v>
      </c>
      <c r="Q410" s="1434">
        <v>0</v>
      </c>
      <c r="R410" s="1434">
        <v>6</v>
      </c>
      <c r="S410" s="1434">
        <v>0</v>
      </c>
      <c r="T410" s="1434">
        <v>7</v>
      </c>
      <c r="U410" s="1434">
        <v>3</v>
      </c>
      <c r="V410" s="1438">
        <v>1</v>
      </c>
    </row>
    <row r="411" spans="1:22" ht="15" x14ac:dyDescent="0.25">
      <c r="A411" s="19" t="s">
        <v>809</v>
      </c>
      <c r="B411" s="1291" t="s">
        <v>827</v>
      </c>
      <c r="C411" s="1291" t="s">
        <v>35</v>
      </c>
      <c r="D411" s="1434">
        <v>21</v>
      </c>
      <c r="E411" s="1434">
        <v>72</v>
      </c>
      <c r="F411" s="1434">
        <v>64</v>
      </c>
      <c r="G411" s="1434">
        <v>60</v>
      </c>
      <c r="H411" s="1434">
        <v>57</v>
      </c>
      <c r="I411" s="1434">
        <v>70</v>
      </c>
      <c r="J411" s="1434">
        <v>41</v>
      </c>
      <c r="K411" s="1434">
        <v>81</v>
      </c>
      <c r="L411" s="1434">
        <v>57</v>
      </c>
      <c r="M411" s="1434">
        <v>65</v>
      </c>
      <c r="N411" s="1434">
        <v>98</v>
      </c>
      <c r="O411" s="1434">
        <v>95</v>
      </c>
      <c r="P411" s="1434">
        <v>29</v>
      </c>
      <c r="Q411" s="1434">
        <v>13</v>
      </c>
      <c r="R411" s="1434">
        <v>29</v>
      </c>
      <c r="S411" s="1434">
        <v>29</v>
      </c>
      <c r="T411" s="1434">
        <v>37</v>
      </c>
      <c r="U411" s="1434">
        <v>38</v>
      </c>
      <c r="V411" s="1438">
        <v>17</v>
      </c>
    </row>
    <row r="412" spans="1:22" ht="15" x14ac:dyDescent="0.25">
      <c r="A412" s="19" t="s">
        <v>809</v>
      </c>
      <c r="B412" s="1291" t="s">
        <v>827</v>
      </c>
      <c r="C412" s="1291" t="s">
        <v>36</v>
      </c>
      <c r="D412" s="1434">
        <v>0</v>
      </c>
      <c r="E412" s="1434">
        <v>0</v>
      </c>
      <c r="F412" s="1434">
        <v>0</v>
      </c>
      <c r="G412" s="1434">
        <v>0</v>
      </c>
      <c r="H412" s="1434">
        <v>0</v>
      </c>
      <c r="I412" s="1434">
        <v>0</v>
      </c>
      <c r="J412" s="1434">
        <v>0</v>
      </c>
      <c r="K412" s="1434">
        <v>0</v>
      </c>
      <c r="L412" s="1434">
        <v>0</v>
      </c>
      <c r="M412" s="1434">
        <v>0</v>
      </c>
      <c r="N412" s="1434">
        <v>0</v>
      </c>
      <c r="O412" s="1434">
        <v>0</v>
      </c>
      <c r="P412" s="1434">
        <v>0</v>
      </c>
      <c r="Q412" s="1434">
        <v>0</v>
      </c>
      <c r="R412" s="1434">
        <v>0</v>
      </c>
      <c r="S412" s="1434">
        <v>0</v>
      </c>
      <c r="T412" s="1434">
        <v>0</v>
      </c>
      <c r="U412" s="1434">
        <v>1</v>
      </c>
      <c r="V412" s="1438">
        <v>0</v>
      </c>
    </row>
    <row r="413" spans="1:22" ht="15" x14ac:dyDescent="0.25">
      <c r="A413" s="19" t="s">
        <v>809</v>
      </c>
      <c r="B413" s="1291" t="s">
        <v>827</v>
      </c>
      <c r="C413" s="1291" t="s">
        <v>37</v>
      </c>
      <c r="D413" s="1434">
        <v>8</v>
      </c>
      <c r="E413" s="1434">
        <v>12</v>
      </c>
      <c r="F413" s="1434">
        <v>4</v>
      </c>
      <c r="G413" s="1434">
        <v>3</v>
      </c>
      <c r="H413" s="1434">
        <v>2</v>
      </c>
      <c r="I413" s="1434">
        <v>1</v>
      </c>
      <c r="J413" s="1434">
        <v>1</v>
      </c>
      <c r="K413" s="1434">
        <v>1</v>
      </c>
      <c r="L413" s="1434">
        <v>0</v>
      </c>
      <c r="M413" s="1434">
        <v>0</v>
      </c>
      <c r="N413" s="1434">
        <v>1</v>
      </c>
      <c r="O413" s="1434">
        <v>1</v>
      </c>
      <c r="P413" s="1434">
        <v>0</v>
      </c>
      <c r="Q413" s="1434">
        <v>0</v>
      </c>
      <c r="R413" s="1434">
        <v>1</v>
      </c>
      <c r="S413" s="1434">
        <v>1</v>
      </c>
      <c r="T413" s="1434">
        <v>0</v>
      </c>
      <c r="U413" s="1434">
        <v>1</v>
      </c>
      <c r="V413" s="1438">
        <v>0</v>
      </c>
    </row>
    <row r="414" spans="1:22" ht="15" x14ac:dyDescent="0.25">
      <c r="A414" s="19" t="s">
        <v>809</v>
      </c>
      <c r="B414" s="1291" t="s">
        <v>827</v>
      </c>
      <c r="C414" s="1291" t="s">
        <v>38</v>
      </c>
      <c r="D414" s="1434">
        <v>5</v>
      </c>
      <c r="E414" s="1434">
        <v>6</v>
      </c>
      <c r="F414" s="1434">
        <v>1</v>
      </c>
      <c r="G414" s="1434">
        <v>1</v>
      </c>
      <c r="H414" s="1434">
        <v>3</v>
      </c>
      <c r="I414" s="1434">
        <v>0</v>
      </c>
      <c r="J414" s="1434">
        <v>0</v>
      </c>
      <c r="K414" s="1434">
        <v>0</v>
      </c>
      <c r="L414" s="1434">
        <v>0</v>
      </c>
      <c r="M414" s="1434">
        <v>0</v>
      </c>
      <c r="N414" s="1434">
        <v>1</v>
      </c>
      <c r="O414" s="1434">
        <v>0</v>
      </c>
      <c r="P414" s="1434">
        <v>0</v>
      </c>
      <c r="Q414" s="1434">
        <v>0</v>
      </c>
      <c r="R414" s="1434">
        <v>0</v>
      </c>
      <c r="S414" s="1434">
        <v>0</v>
      </c>
      <c r="T414" s="1434">
        <v>0</v>
      </c>
      <c r="U414" s="1434">
        <v>0</v>
      </c>
      <c r="V414" s="1438">
        <v>0</v>
      </c>
    </row>
    <row r="415" spans="1:22" ht="15" x14ac:dyDescent="0.25">
      <c r="A415" s="19" t="s">
        <v>809</v>
      </c>
      <c r="B415" s="1291" t="s">
        <v>827</v>
      </c>
      <c r="C415" s="1291" t="s">
        <v>39</v>
      </c>
      <c r="D415" s="1434">
        <v>3</v>
      </c>
      <c r="E415" s="1434">
        <v>2</v>
      </c>
      <c r="F415" s="1434">
        <v>0</v>
      </c>
      <c r="G415" s="1434">
        <v>1</v>
      </c>
      <c r="H415" s="1434">
        <v>1</v>
      </c>
      <c r="I415" s="1434">
        <v>0</v>
      </c>
      <c r="J415" s="1434">
        <v>0</v>
      </c>
      <c r="K415" s="1434">
        <v>0</v>
      </c>
      <c r="L415" s="1434">
        <v>0</v>
      </c>
      <c r="M415" s="1434">
        <v>0</v>
      </c>
      <c r="N415" s="1434">
        <v>0</v>
      </c>
      <c r="O415" s="1434">
        <v>0</v>
      </c>
      <c r="P415" s="1434">
        <v>0</v>
      </c>
      <c r="Q415" s="1434">
        <v>0</v>
      </c>
      <c r="R415" s="1434">
        <v>0</v>
      </c>
      <c r="S415" s="1434">
        <v>0</v>
      </c>
      <c r="T415" s="1434">
        <v>0</v>
      </c>
      <c r="U415" s="1434">
        <v>0</v>
      </c>
      <c r="V415" s="1438">
        <v>0</v>
      </c>
    </row>
    <row r="416" spans="1:22" ht="15" x14ac:dyDescent="0.25">
      <c r="A416" s="19" t="s">
        <v>809</v>
      </c>
      <c r="B416" s="1291" t="s">
        <v>827</v>
      </c>
      <c r="C416" s="1291" t="s">
        <v>40</v>
      </c>
      <c r="D416" s="1434">
        <v>0</v>
      </c>
      <c r="E416" s="1434">
        <v>1</v>
      </c>
      <c r="F416" s="1434">
        <v>0</v>
      </c>
      <c r="G416" s="1434">
        <v>0</v>
      </c>
      <c r="H416" s="1434">
        <v>0</v>
      </c>
      <c r="I416" s="1434">
        <v>0</v>
      </c>
      <c r="J416" s="1434">
        <v>0</v>
      </c>
      <c r="K416" s="1434">
        <v>0</v>
      </c>
      <c r="L416" s="1434">
        <v>0</v>
      </c>
      <c r="M416" s="1434">
        <v>0</v>
      </c>
      <c r="N416" s="1434">
        <v>0</v>
      </c>
      <c r="O416" s="1434">
        <v>0</v>
      </c>
      <c r="P416" s="1434">
        <v>0</v>
      </c>
      <c r="Q416" s="1434">
        <v>0</v>
      </c>
      <c r="R416" s="1434">
        <v>0</v>
      </c>
      <c r="S416" s="1434">
        <v>0</v>
      </c>
      <c r="T416" s="1434">
        <v>0</v>
      </c>
      <c r="U416" s="1434">
        <v>0</v>
      </c>
      <c r="V416" s="1438">
        <v>0</v>
      </c>
    </row>
    <row r="417" spans="1:22" ht="15" x14ac:dyDescent="0.25">
      <c r="A417" s="19" t="s">
        <v>809</v>
      </c>
      <c r="B417" s="1291" t="s">
        <v>827</v>
      </c>
      <c r="C417" s="1291" t="s">
        <v>59</v>
      </c>
      <c r="D417" s="1434">
        <v>37</v>
      </c>
      <c r="E417" s="1434">
        <v>93</v>
      </c>
      <c r="F417" s="1434">
        <v>69</v>
      </c>
      <c r="G417" s="1434">
        <v>65</v>
      </c>
      <c r="H417" s="1434">
        <v>63</v>
      </c>
      <c r="I417" s="1434">
        <v>71</v>
      </c>
      <c r="J417" s="1434">
        <v>42</v>
      </c>
      <c r="K417" s="1434">
        <v>82</v>
      </c>
      <c r="L417" s="1434">
        <v>57</v>
      </c>
      <c r="M417" s="1434">
        <v>65</v>
      </c>
      <c r="N417" s="1434">
        <v>100</v>
      </c>
      <c r="O417" s="1434">
        <v>96</v>
      </c>
      <c r="P417" s="1434">
        <v>29</v>
      </c>
      <c r="Q417" s="1434">
        <v>13</v>
      </c>
      <c r="R417" s="1434">
        <v>30</v>
      </c>
      <c r="S417" s="1434">
        <v>30</v>
      </c>
      <c r="T417" s="1434">
        <v>37</v>
      </c>
      <c r="U417" s="1434">
        <v>40</v>
      </c>
      <c r="V417" s="1438">
        <v>17</v>
      </c>
    </row>
    <row r="418" spans="1:22" ht="15" x14ac:dyDescent="0.25">
      <c r="A418" s="19" t="s">
        <v>809</v>
      </c>
      <c r="B418" s="1291" t="s">
        <v>827</v>
      </c>
      <c r="C418" s="1291" t="s">
        <v>77</v>
      </c>
      <c r="D418" s="1434">
        <v>16</v>
      </c>
      <c r="E418" s="1434">
        <v>21</v>
      </c>
      <c r="F418" s="1434">
        <v>5</v>
      </c>
      <c r="G418" s="1434">
        <v>5</v>
      </c>
      <c r="H418" s="1434">
        <v>6</v>
      </c>
      <c r="I418" s="1434">
        <v>1</v>
      </c>
      <c r="J418" s="1434">
        <v>1</v>
      </c>
      <c r="K418" s="1434">
        <v>1</v>
      </c>
      <c r="L418" s="1434">
        <v>0</v>
      </c>
      <c r="M418" s="1434">
        <v>0</v>
      </c>
      <c r="N418" s="1434">
        <v>2</v>
      </c>
      <c r="O418" s="1434">
        <v>1</v>
      </c>
      <c r="P418" s="1434">
        <v>0</v>
      </c>
      <c r="Q418" s="1434">
        <v>0</v>
      </c>
      <c r="R418" s="1434">
        <v>1</v>
      </c>
      <c r="S418" s="1434">
        <v>1</v>
      </c>
      <c r="T418" s="1434">
        <v>0</v>
      </c>
      <c r="U418" s="1434">
        <v>2</v>
      </c>
      <c r="V418" s="1438">
        <v>0</v>
      </c>
    </row>
    <row r="419" spans="1:22" ht="15" x14ac:dyDescent="0.25">
      <c r="A419" s="19" t="s">
        <v>809</v>
      </c>
      <c r="B419" s="1291" t="s">
        <v>828</v>
      </c>
      <c r="C419" s="1291" t="s">
        <v>35</v>
      </c>
      <c r="D419" s="1434">
        <v>5</v>
      </c>
      <c r="E419" s="1434">
        <v>3</v>
      </c>
      <c r="F419" s="1434">
        <v>4</v>
      </c>
      <c r="G419" s="1434">
        <v>1</v>
      </c>
      <c r="H419" s="1434">
        <v>5</v>
      </c>
      <c r="I419" s="1434">
        <v>9</v>
      </c>
      <c r="J419" s="1434">
        <v>6</v>
      </c>
      <c r="K419" s="1434">
        <v>12</v>
      </c>
      <c r="L419" s="1434">
        <v>4</v>
      </c>
      <c r="M419" s="1434">
        <v>7</v>
      </c>
      <c r="N419" s="1434">
        <v>4</v>
      </c>
      <c r="O419" s="1434">
        <v>10</v>
      </c>
      <c r="P419" s="1434">
        <v>5</v>
      </c>
      <c r="Q419" s="1434">
        <v>0</v>
      </c>
      <c r="R419" s="1434">
        <v>3</v>
      </c>
      <c r="S419" s="1434">
        <v>4</v>
      </c>
      <c r="T419" s="1434">
        <v>10</v>
      </c>
      <c r="U419" s="1434">
        <v>7</v>
      </c>
      <c r="V419" s="1438">
        <v>8</v>
      </c>
    </row>
    <row r="420" spans="1:22" ht="15" x14ac:dyDescent="0.25">
      <c r="A420" s="19" t="s">
        <v>809</v>
      </c>
      <c r="B420" s="1291" t="s">
        <v>828</v>
      </c>
      <c r="C420" s="1291" t="s">
        <v>37</v>
      </c>
      <c r="D420" s="1434">
        <v>0</v>
      </c>
      <c r="E420" s="1434">
        <v>0</v>
      </c>
      <c r="F420" s="1434">
        <v>0</v>
      </c>
      <c r="G420" s="1434">
        <v>0</v>
      </c>
      <c r="H420" s="1434">
        <v>1</v>
      </c>
      <c r="I420" s="1434">
        <v>1</v>
      </c>
      <c r="J420" s="1434">
        <v>1</v>
      </c>
      <c r="K420" s="1434">
        <v>1</v>
      </c>
      <c r="L420" s="1434">
        <v>0</v>
      </c>
      <c r="M420" s="1434">
        <v>0</v>
      </c>
      <c r="N420" s="1434">
        <v>0</v>
      </c>
      <c r="O420" s="1434">
        <v>0</v>
      </c>
      <c r="P420" s="1434">
        <v>0</v>
      </c>
      <c r="Q420" s="1434">
        <v>0</v>
      </c>
      <c r="R420" s="1434">
        <v>0</v>
      </c>
      <c r="S420" s="1434">
        <v>0</v>
      </c>
      <c r="T420" s="1434">
        <v>0</v>
      </c>
      <c r="U420" s="1434">
        <v>0</v>
      </c>
      <c r="V420" s="1438">
        <v>0</v>
      </c>
    </row>
    <row r="421" spans="1:22" ht="15" x14ac:dyDescent="0.25">
      <c r="A421" s="19" t="s">
        <v>809</v>
      </c>
      <c r="B421" s="1291" t="s">
        <v>828</v>
      </c>
      <c r="C421" s="1291" t="s">
        <v>38</v>
      </c>
      <c r="D421" s="1434">
        <v>0</v>
      </c>
      <c r="E421" s="1434">
        <v>0</v>
      </c>
      <c r="F421" s="1434">
        <v>0</v>
      </c>
      <c r="G421" s="1434">
        <v>0</v>
      </c>
      <c r="H421" s="1434">
        <v>0</v>
      </c>
      <c r="I421" s="1434">
        <v>0</v>
      </c>
      <c r="J421" s="1434">
        <v>0</v>
      </c>
      <c r="K421" s="1434">
        <v>1</v>
      </c>
      <c r="L421" s="1434">
        <v>0</v>
      </c>
      <c r="M421" s="1434">
        <v>0</v>
      </c>
      <c r="N421" s="1434">
        <v>0</v>
      </c>
      <c r="O421" s="1434">
        <v>0</v>
      </c>
      <c r="P421" s="1434">
        <v>0</v>
      </c>
      <c r="Q421" s="1434">
        <v>0</v>
      </c>
      <c r="R421" s="1434">
        <v>0</v>
      </c>
      <c r="S421" s="1434">
        <v>0</v>
      </c>
      <c r="T421" s="1434">
        <v>0</v>
      </c>
      <c r="U421" s="1434">
        <v>0</v>
      </c>
      <c r="V421" s="1438">
        <v>0</v>
      </c>
    </row>
    <row r="422" spans="1:22" ht="15" x14ac:dyDescent="0.25">
      <c r="A422" s="19" t="s">
        <v>809</v>
      </c>
      <c r="B422" s="1291" t="s">
        <v>828</v>
      </c>
      <c r="C422" s="1291" t="s">
        <v>59</v>
      </c>
      <c r="D422" s="1434">
        <v>5</v>
      </c>
      <c r="E422" s="1434">
        <v>3</v>
      </c>
      <c r="F422" s="1434">
        <v>4</v>
      </c>
      <c r="G422" s="1434">
        <v>1</v>
      </c>
      <c r="H422" s="1434">
        <v>6</v>
      </c>
      <c r="I422" s="1434">
        <v>10</v>
      </c>
      <c r="J422" s="1434">
        <v>7</v>
      </c>
      <c r="K422" s="1434">
        <v>14</v>
      </c>
      <c r="L422" s="1434">
        <v>4</v>
      </c>
      <c r="M422" s="1434">
        <v>7</v>
      </c>
      <c r="N422" s="1434">
        <v>4</v>
      </c>
      <c r="O422" s="1434">
        <v>10</v>
      </c>
      <c r="P422" s="1434">
        <v>5</v>
      </c>
      <c r="Q422" s="1434">
        <v>0</v>
      </c>
      <c r="R422" s="1434">
        <v>3</v>
      </c>
      <c r="S422" s="1434">
        <v>4</v>
      </c>
      <c r="T422" s="1434">
        <v>10</v>
      </c>
      <c r="U422" s="1434">
        <v>7</v>
      </c>
      <c r="V422" s="1438">
        <v>8</v>
      </c>
    </row>
    <row r="423" spans="1:22" ht="15" x14ac:dyDescent="0.25">
      <c r="A423" s="19" t="s">
        <v>809</v>
      </c>
      <c r="B423" s="1291" t="s">
        <v>828</v>
      </c>
      <c r="C423" s="1291" t="s">
        <v>77</v>
      </c>
      <c r="D423" s="1434">
        <v>0</v>
      </c>
      <c r="E423" s="1434">
        <v>0</v>
      </c>
      <c r="F423" s="1434">
        <v>0</v>
      </c>
      <c r="G423" s="1434">
        <v>0</v>
      </c>
      <c r="H423" s="1434">
        <v>1</v>
      </c>
      <c r="I423" s="1434">
        <v>1</v>
      </c>
      <c r="J423" s="1434">
        <v>1</v>
      </c>
      <c r="K423" s="1434">
        <v>2</v>
      </c>
      <c r="L423" s="1434">
        <v>0</v>
      </c>
      <c r="M423" s="1434">
        <v>0</v>
      </c>
      <c r="N423" s="1434">
        <v>0</v>
      </c>
      <c r="O423" s="1434">
        <v>0</v>
      </c>
      <c r="P423" s="1434">
        <v>0</v>
      </c>
      <c r="Q423" s="1434">
        <v>0</v>
      </c>
      <c r="R423" s="1434">
        <v>0</v>
      </c>
      <c r="S423" s="1434">
        <v>0</v>
      </c>
      <c r="T423" s="1434">
        <v>0</v>
      </c>
      <c r="U423" s="1434">
        <v>0</v>
      </c>
      <c r="V423" s="1438">
        <v>0</v>
      </c>
    </row>
    <row r="424" spans="1:22" ht="15" x14ac:dyDescent="0.25">
      <c r="A424" s="19" t="s">
        <v>809</v>
      </c>
      <c r="B424" s="1291" t="s">
        <v>829</v>
      </c>
      <c r="C424" s="1291" t="s">
        <v>35</v>
      </c>
      <c r="D424" s="1434">
        <v>0</v>
      </c>
      <c r="E424" s="1434">
        <v>9</v>
      </c>
      <c r="F424" s="1434">
        <v>9</v>
      </c>
      <c r="G424" s="1434">
        <v>10</v>
      </c>
      <c r="H424" s="1434">
        <v>1</v>
      </c>
      <c r="I424" s="1434">
        <v>11</v>
      </c>
      <c r="J424" s="1434">
        <v>19</v>
      </c>
      <c r="K424" s="1434">
        <v>43</v>
      </c>
      <c r="L424" s="1434">
        <v>6</v>
      </c>
      <c r="M424" s="1434">
        <v>8</v>
      </c>
      <c r="N424" s="1434">
        <v>5</v>
      </c>
      <c r="O424" s="1434">
        <v>50</v>
      </c>
      <c r="P424" s="1434">
        <v>7</v>
      </c>
      <c r="Q424" s="1434">
        <v>0</v>
      </c>
      <c r="R424" s="1434">
        <v>4</v>
      </c>
      <c r="S424" s="1434">
        <v>0</v>
      </c>
      <c r="T424" s="1434">
        <v>0</v>
      </c>
      <c r="U424" s="1434">
        <v>0</v>
      </c>
      <c r="V424" s="1438">
        <v>0</v>
      </c>
    </row>
    <row r="425" spans="1:22" ht="15" x14ac:dyDescent="0.25">
      <c r="A425" s="19" t="s">
        <v>809</v>
      </c>
      <c r="B425" s="1291" t="s">
        <v>829</v>
      </c>
      <c r="C425" s="1291" t="s">
        <v>37</v>
      </c>
      <c r="D425" s="1434">
        <v>0</v>
      </c>
      <c r="E425" s="1434">
        <v>1</v>
      </c>
      <c r="F425" s="1434">
        <v>0</v>
      </c>
      <c r="G425" s="1434">
        <v>1</v>
      </c>
      <c r="H425" s="1434">
        <v>0</v>
      </c>
      <c r="I425" s="1434">
        <v>2</v>
      </c>
      <c r="J425" s="1434">
        <v>0</v>
      </c>
      <c r="K425" s="1434">
        <v>7</v>
      </c>
      <c r="L425" s="1434">
        <v>0</v>
      </c>
      <c r="M425" s="1434">
        <v>0</v>
      </c>
      <c r="N425" s="1434">
        <v>0</v>
      </c>
      <c r="O425" s="1434">
        <v>0</v>
      </c>
      <c r="P425" s="1434">
        <v>0</v>
      </c>
      <c r="Q425" s="1434">
        <v>0</v>
      </c>
      <c r="R425" s="1434">
        <v>1</v>
      </c>
      <c r="S425" s="1434">
        <v>0</v>
      </c>
      <c r="T425" s="1434">
        <v>0</v>
      </c>
      <c r="U425" s="1434">
        <v>0</v>
      </c>
      <c r="V425" s="1438">
        <v>0</v>
      </c>
    </row>
    <row r="426" spans="1:22" ht="15" x14ac:dyDescent="0.25">
      <c r="A426" s="19" t="s">
        <v>809</v>
      </c>
      <c r="B426" s="1291" t="s">
        <v>829</v>
      </c>
      <c r="C426" s="1291" t="s">
        <v>38</v>
      </c>
      <c r="D426" s="1434">
        <v>0</v>
      </c>
      <c r="E426" s="1434">
        <v>0</v>
      </c>
      <c r="F426" s="1434">
        <v>0</v>
      </c>
      <c r="G426" s="1434">
        <v>0</v>
      </c>
      <c r="H426" s="1434">
        <v>0</v>
      </c>
      <c r="I426" s="1434">
        <v>1</v>
      </c>
      <c r="J426" s="1434">
        <v>0</v>
      </c>
      <c r="K426" s="1434">
        <v>0</v>
      </c>
      <c r="L426" s="1434">
        <v>0</v>
      </c>
      <c r="M426" s="1434">
        <v>0</v>
      </c>
      <c r="N426" s="1434">
        <v>0</v>
      </c>
      <c r="O426" s="1434">
        <v>0</v>
      </c>
      <c r="P426" s="1434">
        <v>0</v>
      </c>
      <c r="Q426" s="1434">
        <v>0</v>
      </c>
      <c r="R426" s="1434">
        <v>0</v>
      </c>
      <c r="S426" s="1434">
        <v>0</v>
      </c>
      <c r="T426" s="1434">
        <v>0</v>
      </c>
      <c r="U426" s="1434">
        <v>0</v>
      </c>
      <c r="V426" s="1438">
        <v>0</v>
      </c>
    </row>
    <row r="427" spans="1:22" ht="15" x14ac:dyDescent="0.25">
      <c r="A427" s="19" t="s">
        <v>809</v>
      </c>
      <c r="B427" s="1291" t="s">
        <v>829</v>
      </c>
      <c r="C427" s="1291" t="s">
        <v>39</v>
      </c>
      <c r="D427" s="1434">
        <v>0</v>
      </c>
      <c r="E427" s="1434">
        <v>0</v>
      </c>
      <c r="F427" s="1434">
        <v>0</v>
      </c>
      <c r="G427" s="1434">
        <v>0</v>
      </c>
      <c r="H427" s="1434">
        <v>0</v>
      </c>
      <c r="I427" s="1434">
        <v>1</v>
      </c>
      <c r="J427" s="1434">
        <v>0</v>
      </c>
      <c r="K427" s="1434">
        <v>1</v>
      </c>
      <c r="L427" s="1434">
        <v>0</v>
      </c>
      <c r="M427" s="1434">
        <v>0</v>
      </c>
      <c r="N427" s="1434">
        <v>0</v>
      </c>
      <c r="O427" s="1434">
        <v>0</v>
      </c>
      <c r="P427" s="1434">
        <v>0</v>
      </c>
      <c r="Q427" s="1434">
        <v>0</v>
      </c>
      <c r="R427" s="1434">
        <v>0</v>
      </c>
      <c r="S427" s="1434">
        <v>0</v>
      </c>
      <c r="T427" s="1434">
        <v>0</v>
      </c>
      <c r="U427" s="1434">
        <v>0</v>
      </c>
      <c r="V427" s="1438">
        <v>0</v>
      </c>
    </row>
    <row r="428" spans="1:22" ht="15" x14ac:dyDescent="0.25">
      <c r="A428" s="19" t="s">
        <v>809</v>
      </c>
      <c r="B428" s="1291" t="s">
        <v>829</v>
      </c>
      <c r="C428" s="1291" t="s">
        <v>59</v>
      </c>
      <c r="D428" s="1434">
        <v>0</v>
      </c>
      <c r="E428" s="1434">
        <v>10</v>
      </c>
      <c r="F428" s="1434">
        <v>9</v>
      </c>
      <c r="G428" s="1434">
        <v>11</v>
      </c>
      <c r="H428" s="1434">
        <v>1</v>
      </c>
      <c r="I428" s="1434">
        <v>15</v>
      </c>
      <c r="J428" s="1434">
        <v>19</v>
      </c>
      <c r="K428" s="1434">
        <v>51</v>
      </c>
      <c r="L428" s="1434">
        <v>6</v>
      </c>
      <c r="M428" s="1434">
        <v>8</v>
      </c>
      <c r="N428" s="1434">
        <v>5</v>
      </c>
      <c r="O428" s="1434">
        <v>50</v>
      </c>
      <c r="P428" s="1434">
        <v>7</v>
      </c>
      <c r="Q428" s="1434">
        <v>0</v>
      </c>
      <c r="R428" s="1434">
        <v>5</v>
      </c>
      <c r="S428" s="1434">
        <v>0</v>
      </c>
      <c r="T428" s="1434">
        <v>0</v>
      </c>
      <c r="U428" s="1434">
        <v>0</v>
      </c>
      <c r="V428" s="1438">
        <v>0</v>
      </c>
    </row>
    <row r="429" spans="1:22" ht="15" x14ac:dyDescent="0.25">
      <c r="A429" s="19" t="s">
        <v>809</v>
      </c>
      <c r="B429" s="1291" t="s">
        <v>829</v>
      </c>
      <c r="C429" s="1291" t="s">
        <v>77</v>
      </c>
      <c r="D429" s="1434">
        <v>0</v>
      </c>
      <c r="E429" s="1434">
        <v>1</v>
      </c>
      <c r="F429" s="1434">
        <v>0</v>
      </c>
      <c r="G429" s="1434">
        <v>1</v>
      </c>
      <c r="H429" s="1434">
        <v>0</v>
      </c>
      <c r="I429" s="1434">
        <v>4</v>
      </c>
      <c r="J429" s="1434">
        <v>0</v>
      </c>
      <c r="K429" s="1434">
        <v>8</v>
      </c>
      <c r="L429" s="1434">
        <v>0</v>
      </c>
      <c r="M429" s="1434">
        <v>0</v>
      </c>
      <c r="N429" s="1434">
        <v>0</v>
      </c>
      <c r="O429" s="1434">
        <v>0</v>
      </c>
      <c r="P429" s="1434">
        <v>0</v>
      </c>
      <c r="Q429" s="1434">
        <v>0</v>
      </c>
      <c r="R429" s="1434">
        <v>1</v>
      </c>
      <c r="S429" s="1434">
        <v>0</v>
      </c>
      <c r="T429" s="1434">
        <v>0</v>
      </c>
      <c r="U429" s="1434">
        <v>0</v>
      </c>
      <c r="V429" s="1438">
        <v>0</v>
      </c>
    </row>
    <row r="430" spans="1:22" ht="15" x14ac:dyDescent="0.25">
      <c r="A430" s="19" t="s">
        <v>809</v>
      </c>
      <c r="B430" s="1291" t="s">
        <v>830</v>
      </c>
      <c r="C430" s="1291" t="s">
        <v>35</v>
      </c>
      <c r="D430" s="1434">
        <v>0</v>
      </c>
      <c r="E430" s="1434">
        <v>0</v>
      </c>
      <c r="F430" s="1434">
        <v>8</v>
      </c>
      <c r="G430" s="1434">
        <v>11</v>
      </c>
      <c r="H430" s="1434">
        <v>18</v>
      </c>
      <c r="I430" s="1434">
        <v>15</v>
      </c>
      <c r="J430" s="1434">
        <v>4</v>
      </c>
      <c r="K430" s="1434">
        <v>17</v>
      </c>
      <c r="L430" s="1434">
        <v>10</v>
      </c>
      <c r="M430" s="1434">
        <v>11</v>
      </c>
      <c r="N430" s="1434">
        <v>11</v>
      </c>
      <c r="O430" s="1434">
        <v>29</v>
      </c>
      <c r="P430" s="1434">
        <v>4</v>
      </c>
      <c r="Q430" s="1434">
        <v>2</v>
      </c>
      <c r="R430" s="1434">
        <v>9</v>
      </c>
      <c r="S430" s="1434">
        <v>11</v>
      </c>
      <c r="T430" s="1434">
        <v>9</v>
      </c>
      <c r="U430" s="1434">
        <v>14</v>
      </c>
      <c r="V430" s="1438">
        <v>2</v>
      </c>
    </row>
    <row r="431" spans="1:22" ht="15" x14ac:dyDescent="0.25">
      <c r="A431" s="19" t="s">
        <v>809</v>
      </c>
      <c r="B431" s="1291" t="s">
        <v>830</v>
      </c>
      <c r="C431" s="1291" t="s">
        <v>37</v>
      </c>
      <c r="D431" s="1434">
        <v>0</v>
      </c>
      <c r="E431" s="1434">
        <v>0</v>
      </c>
      <c r="F431" s="1434">
        <v>0</v>
      </c>
      <c r="G431" s="1434">
        <v>1</v>
      </c>
      <c r="H431" s="1434">
        <v>0</v>
      </c>
      <c r="I431" s="1434">
        <v>0</v>
      </c>
      <c r="J431" s="1434">
        <v>0</v>
      </c>
      <c r="K431" s="1434">
        <v>0</v>
      </c>
      <c r="L431" s="1434">
        <v>0</v>
      </c>
      <c r="M431" s="1434">
        <v>0</v>
      </c>
      <c r="N431" s="1434">
        <v>0</v>
      </c>
      <c r="O431" s="1434">
        <v>0</v>
      </c>
      <c r="P431" s="1434">
        <v>0</v>
      </c>
      <c r="Q431" s="1434">
        <v>0</v>
      </c>
      <c r="R431" s="1434">
        <v>0</v>
      </c>
      <c r="S431" s="1434">
        <v>0</v>
      </c>
      <c r="T431" s="1434">
        <v>0</v>
      </c>
      <c r="U431" s="1434">
        <v>1</v>
      </c>
      <c r="V431" s="1438">
        <v>0</v>
      </c>
    </row>
    <row r="432" spans="1:22" ht="15" x14ac:dyDescent="0.25">
      <c r="A432" s="19" t="s">
        <v>809</v>
      </c>
      <c r="B432" s="1291" t="s">
        <v>830</v>
      </c>
      <c r="C432" s="1291" t="s">
        <v>38</v>
      </c>
      <c r="D432" s="1434">
        <v>0</v>
      </c>
      <c r="E432" s="1434">
        <v>0</v>
      </c>
      <c r="F432" s="1434">
        <v>0</v>
      </c>
      <c r="G432" s="1434">
        <v>0</v>
      </c>
      <c r="H432" s="1434">
        <v>0</v>
      </c>
      <c r="I432" s="1434">
        <v>0</v>
      </c>
      <c r="J432" s="1434">
        <v>0</v>
      </c>
      <c r="K432" s="1434">
        <v>0</v>
      </c>
      <c r="L432" s="1434">
        <v>0</v>
      </c>
      <c r="M432" s="1434">
        <v>0</v>
      </c>
      <c r="N432" s="1434">
        <v>0</v>
      </c>
      <c r="O432" s="1434">
        <v>0</v>
      </c>
      <c r="P432" s="1434">
        <v>0</v>
      </c>
      <c r="Q432" s="1434">
        <v>0</v>
      </c>
      <c r="R432" s="1434">
        <v>2</v>
      </c>
      <c r="S432" s="1434">
        <v>0</v>
      </c>
      <c r="T432" s="1434">
        <v>0</v>
      </c>
      <c r="U432" s="1434">
        <v>0</v>
      </c>
      <c r="V432" s="1438">
        <v>0</v>
      </c>
    </row>
    <row r="433" spans="1:22" ht="15" x14ac:dyDescent="0.25">
      <c r="A433" s="19" t="s">
        <v>809</v>
      </c>
      <c r="B433" s="1291" t="s">
        <v>830</v>
      </c>
      <c r="C433" s="1291" t="s">
        <v>40</v>
      </c>
      <c r="D433" s="1434">
        <v>0</v>
      </c>
      <c r="E433" s="1434">
        <v>0</v>
      </c>
      <c r="F433" s="1434">
        <v>0</v>
      </c>
      <c r="G433" s="1434">
        <v>1</v>
      </c>
      <c r="H433" s="1434">
        <v>0</v>
      </c>
      <c r="I433" s="1434">
        <v>1</v>
      </c>
      <c r="J433" s="1434">
        <v>0</v>
      </c>
      <c r="K433" s="1434">
        <v>0</v>
      </c>
      <c r="L433" s="1434">
        <v>0</v>
      </c>
      <c r="M433" s="1434">
        <v>0</v>
      </c>
      <c r="N433" s="1434">
        <v>0</v>
      </c>
      <c r="O433" s="1434">
        <v>0</v>
      </c>
      <c r="P433" s="1434">
        <v>0</v>
      </c>
      <c r="Q433" s="1434">
        <v>0</v>
      </c>
      <c r="R433" s="1434">
        <v>0</v>
      </c>
      <c r="S433" s="1434">
        <v>0</v>
      </c>
      <c r="T433" s="1434">
        <v>0</v>
      </c>
      <c r="U433" s="1434">
        <v>0</v>
      </c>
      <c r="V433" s="1438">
        <v>0</v>
      </c>
    </row>
    <row r="434" spans="1:22" ht="15" x14ac:dyDescent="0.25">
      <c r="A434" s="19" t="s">
        <v>809</v>
      </c>
      <c r="B434" s="1291" t="s">
        <v>830</v>
      </c>
      <c r="C434" s="1291" t="s">
        <v>59</v>
      </c>
      <c r="D434" s="1434">
        <v>0</v>
      </c>
      <c r="E434" s="1434">
        <v>0</v>
      </c>
      <c r="F434" s="1434">
        <v>8</v>
      </c>
      <c r="G434" s="1434">
        <v>13</v>
      </c>
      <c r="H434" s="1434">
        <v>18</v>
      </c>
      <c r="I434" s="1434">
        <v>16</v>
      </c>
      <c r="J434" s="1434">
        <v>4</v>
      </c>
      <c r="K434" s="1434">
        <v>17</v>
      </c>
      <c r="L434" s="1434">
        <v>10</v>
      </c>
      <c r="M434" s="1434">
        <v>11</v>
      </c>
      <c r="N434" s="1434">
        <v>11</v>
      </c>
      <c r="O434" s="1434">
        <v>29</v>
      </c>
      <c r="P434" s="1434">
        <v>4</v>
      </c>
      <c r="Q434" s="1434">
        <v>2</v>
      </c>
      <c r="R434" s="1434">
        <v>11</v>
      </c>
      <c r="S434" s="1434">
        <v>11</v>
      </c>
      <c r="T434" s="1434">
        <v>9</v>
      </c>
      <c r="U434" s="1434">
        <v>15</v>
      </c>
      <c r="V434" s="1438">
        <v>2</v>
      </c>
    </row>
    <row r="435" spans="1:22" ht="15" x14ac:dyDescent="0.25">
      <c r="A435" s="19" t="s">
        <v>809</v>
      </c>
      <c r="B435" s="1291" t="s">
        <v>830</v>
      </c>
      <c r="C435" s="1291" t="s">
        <v>77</v>
      </c>
      <c r="D435" s="1434">
        <v>0</v>
      </c>
      <c r="E435" s="1434">
        <v>0</v>
      </c>
      <c r="F435" s="1434">
        <v>0</v>
      </c>
      <c r="G435" s="1434">
        <v>2</v>
      </c>
      <c r="H435" s="1434">
        <v>0</v>
      </c>
      <c r="I435" s="1434">
        <v>1</v>
      </c>
      <c r="J435" s="1434">
        <v>0</v>
      </c>
      <c r="K435" s="1434">
        <v>0</v>
      </c>
      <c r="L435" s="1434">
        <v>0</v>
      </c>
      <c r="M435" s="1434">
        <v>0</v>
      </c>
      <c r="N435" s="1434">
        <v>0</v>
      </c>
      <c r="O435" s="1434">
        <v>0</v>
      </c>
      <c r="P435" s="1434">
        <v>0</v>
      </c>
      <c r="Q435" s="1434">
        <v>0</v>
      </c>
      <c r="R435" s="1434">
        <v>2</v>
      </c>
      <c r="S435" s="1434">
        <v>0</v>
      </c>
      <c r="T435" s="1434">
        <v>0</v>
      </c>
      <c r="U435" s="1434">
        <v>1</v>
      </c>
      <c r="V435" s="1438">
        <v>0</v>
      </c>
    </row>
    <row r="436" spans="1:22" ht="15" x14ac:dyDescent="0.25">
      <c r="A436" s="19" t="s">
        <v>809</v>
      </c>
      <c r="B436" s="1291" t="s">
        <v>831</v>
      </c>
      <c r="C436" s="1291" t="s">
        <v>35</v>
      </c>
      <c r="D436" s="1434">
        <v>0</v>
      </c>
      <c r="E436" s="1434">
        <v>0</v>
      </c>
      <c r="F436" s="1434">
        <v>0</v>
      </c>
      <c r="G436" s="1434">
        <v>39</v>
      </c>
      <c r="H436" s="1434">
        <v>15</v>
      </c>
      <c r="I436" s="1434">
        <v>67</v>
      </c>
      <c r="J436" s="1434">
        <v>26</v>
      </c>
      <c r="K436" s="1434">
        <v>24</v>
      </c>
      <c r="L436" s="1434">
        <v>46</v>
      </c>
      <c r="M436" s="1434">
        <v>60</v>
      </c>
      <c r="N436" s="1434">
        <v>67</v>
      </c>
      <c r="O436" s="1434">
        <v>103</v>
      </c>
      <c r="P436" s="1434">
        <v>27</v>
      </c>
      <c r="Q436" s="1434">
        <v>0</v>
      </c>
      <c r="R436" s="1434">
        <v>54</v>
      </c>
      <c r="S436" s="1434">
        <v>10</v>
      </c>
      <c r="T436" s="1434">
        <v>17</v>
      </c>
      <c r="U436" s="1434">
        <v>34</v>
      </c>
      <c r="V436" s="1438">
        <v>12</v>
      </c>
    </row>
    <row r="437" spans="1:22" ht="15" x14ac:dyDescent="0.25">
      <c r="A437" s="19" t="s">
        <v>809</v>
      </c>
      <c r="B437" s="1291" t="s">
        <v>831</v>
      </c>
      <c r="C437" s="1291" t="s">
        <v>36</v>
      </c>
      <c r="D437" s="1434">
        <v>0</v>
      </c>
      <c r="E437" s="1434">
        <v>0</v>
      </c>
      <c r="F437" s="1434">
        <v>0</v>
      </c>
      <c r="G437" s="1434">
        <v>0</v>
      </c>
      <c r="H437" s="1434">
        <v>0</v>
      </c>
      <c r="I437" s="1434">
        <v>0</v>
      </c>
      <c r="J437" s="1434">
        <v>0</v>
      </c>
      <c r="K437" s="1434">
        <v>0</v>
      </c>
      <c r="L437" s="1434">
        <v>0</v>
      </c>
      <c r="M437" s="1434">
        <v>0</v>
      </c>
      <c r="N437" s="1434">
        <v>0</v>
      </c>
      <c r="O437" s="1434">
        <v>0</v>
      </c>
      <c r="P437" s="1434">
        <v>0</v>
      </c>
      <c r="Q437" s="1434">
        <v>0</v>
      </c>
      <c r="R437" s="1434">
        <v>0</v>
      </c>
      <c r="S437" s="1434">
        <v>0</v>
      </c>
      <c r="T437" s="1434">
        <v>3</v>
      </c>
      <c r="U437" s="1434">
        <v>3</v>
      </c>
      <c r="V437" s="1438">
        <v>0</v>
      </c>
    </row>
    <row r="438" spans="1:22" ht="15" x14ac:dyDescent="0.25">
      <c r="A438" s="19" t="s">
        <v>809</v>
      </c>
      <c r="B438" s="1291" t="s">
        <v>831</v>
      </c>
      <c r="C438" s="1291" t="s">
        <v>37</v>
      </c>
      <c r="D438" s="1434">
        <v>0</v>
      </c>
      <c r="E438" s="1434">
        <v>0</v>
      </c>
      <c r="F438" s="1434">
        <v>0</v>
      </c>
      <c r="G438" s="1434">
        <v>0</v>
      </c>
      <c r="H438" s="1434">
        <v>2</v>
      </c>
      <c r="I438" s="1434">
        <v>0</v>
      </c>
      <c r="J438" s="1434">
        <v>2</v>
      </c>
      <c r="K438" s="1434">
        <v>0</v>
      </c>
      <c r="L438" s="1434">
        <v>1</v>
      </c>
      <c r="M438" s="1434">
        <v>1</v>
      </c>
      <c r="N438" s="1434">
        <v>1</v>
      </c>
      <c r="O438" s="1434">
        <v>0</v>
      </c>
      <c r="P438" s="1434">
        <v>0</v>
      </c>
      <c r="Q438" s="1434">
        <v>0</v>
      </c>
      <c r="R438" s="1434">
        <v>0</v>
      </c>
      <c r="S438" s="1434">
        <v>0</v>
      </c>
      <c r="T438" s="1434">
        <v>0</v>
      </c>
      <c r="U438" s="1434">
        <v>1</v>
      </c>
      <c r="V438" s="1438">
        <v>0</v>
      </c>
    </row>
    <row r="439" spans="1:22" ht="15" x14ac:dyDescent="0.25">
      <c r="A439" s="19" t="s">
        <v>809</v>
      </c>
      <c r="B439" s="1291" t="s">
        <v>831</v>
      </c>
      <c r="C439" s="1291" t="s">
        <v>38</v>
      </c>
      <c r="D439" s="1434">
        <v>0</v>
      </c>
      <c r="E439" s="1434">
        <v>0</v>
      </c>
      <c r="F439" s="1434">
        <v>0</v>
      </c>
      <c r="G439" s="1434">
        <v>0</v>
      </c>
      <c r="H439" s="1434">
        <v>1</v>
      </c>
      <c r="I439" s="1434">
        <v>0</v>
      </c>
      <c r="J439" s="1434">
        <v>0</v>
      </c>
      <c r="K439" s="1434">
        <v>0</v>
      </c>
      <c r="L439" s="1434">
        <v>0</v>
      </c>
      <c r="M439" s="1434">
        <v>1</v>
      </c>
      <c r="N439" s="1434">
        <v>0</v>
      </c>
      <c r="O439" s="1434">
        <v>0</v>
      </c>
      <c r="P439" s="1434">
        <v>0</v>
      </c>
      <c r="Q439" s="1434">
        <v>0</v>
      </c>
      <c r="R439" s="1434">
        <v>0</v>
      </c>
      <c r="S439" s="1434">
        <v>0</v>
      </c>
      <c r="T439" s="1434">
        <v>0</v>
      </c>
      <c r="U439" s="1434">
        <v>1</v>
      </c>
      <c r="V439" s="1438">
        <v>0</v>
      </c>
    </row>
    <row r="440" spans="1:22" ht="15" x14ac:dyDescent="0.25">
      <c r="A440" s="19" t="s">
        <v>809</v>
      </c>
      <c r="B440" s="1291" t="s">
        <v>831</v>
      </c>
      <c r="C440" s="1291" t="s">
        <v>59</v>
      </c>
      <c r="D440" s="1434">
        <v>0</v>
      </c>
      <c r="E440" s="1434">
        <v>0</v>
      </c>
      <c r="F440" s="1434">
        <v>0</v>
      </c>
      <c r="G440" s="1434">
        <v>39</v>
      </c>
      <c r="H440" s="1434">
        <v>18</v>
      </c>
      <c r="I440" s="1434">
        <v>67</v>
      </c>
      <c r="J440" s="1434">
        <v>28</v>
      </c>
      <c r="K440" s="1434">
        <v>24</v>
      </c>
      <c r="L440" s="1434">
        <v>47</v>
      </c>
      <c r="M440" s="1434">
        <v>62</v>
      </c>
      <c r="N440" s="1434">
        <v>68</v>
      </c>
      <c r="O440" s="1434">
        <v>103</v>
      </c>
      <c r="P440" s="1434">
        <v>27</v>
      </c>
      <c r="Q440" s="1434">
        <v>0</v>
      </c>
      <c r="R440" s="1434">
        <v>54</v>
      </c>
      <c r="S440" s="1434">
        <v>10</v>
      </c>
      <c r="T440" s="1434">
        <v>20</v>
      </c>
      <c r="U440" s="1434">
        <v>39</v>
      </c>
      <c r="V440" s="1438">
        <v>12</v>
      </c>
    </row>
    <row r="441" spans="1:22" ht="15" x14ac:dyDescent="0.25">
      <c r="A441" s="19" t="s">
        <v>809</v>
      </c>
      <c r="B441" s="1291" t="s">
        <v>831</v>
      </c>
      <c r="C441" s="1291" t="s">
        <v>77</v>
      </c>
      <c r="D441" s="1434">
        <v>0</v>
      </c>
      <c r="E441" s="1434">
        <v>0</v>
      </c>
      <c r="F441" s="1434">
        <v>0</v>
      </c>
      <c r="G441" s="1434">
        <v>0</v>
      </c>
      <c r="H441" s="1434">
        <v>3</v>
      </c>
      <c r="I441" s="1434">
        <v>0</v>
      </c>
      <c r="J441" s="1434">
        <v>2</v>
      </c>
      <c r="K441" s="1434">
        <v>0</v>
      </c>
      <c r="L441" s="1434">
        <v>1</v>
      </c>
      <c r="M441" s="1434">
        <v>2</v>
      </c>
      <c r="N441" s="1434">
        <v>1</v>
      </c>
      <c r="O441" s="1434">
        <v>0</v>
      </c>
      <c r="P441" s="1434">
        <v>0</v>
      </c>
      <c r="Q441" s="1434">
        <v>0</v>
      </c>
      <c r="R441" s="1434">
        <v>0</v>
      </c>
      <c r="S441" s="1434">
        <v>0</v>
      </c>
      <c r="T441" s="1434">
        <v>3</v>
      </c>
      <c r="U441" s="1434">
        <v>5</v>
      </c>
      <c r="V441" s="1438">
        <v>0</v>
      </c>
    </row>
    <row r="442" spans="1:22" ht="15" x14ac:dyDescent="0.25">
      <c r="A442" s="19" t="s">
        <v>809</v>
      </c>
      <c r="B442" s="1291" t="s">
        <v>832</v>
      </c>
      <c r="C442" s="1291" t="s">
        <v>35</v>
      </c>
      <c r="D442" s="1434">
        <v>0</v>
      </c>
      <c r="E442" s="1434">
        <v>0</v>
      </c>
      <c r="F442" s="1434">
        <v>0</v>
      </c>
      <c r="G442" s="1434">
        <v>25</v>
      </c>
      <c r="H442" s="1434">
        <v>30</v>
      </c>
      <c r="I442" s="1434">
        <v>64</v>
      </c>
      <c r="J442" s="1434">
        <v>15</v>
      </c>
      <c r="K442" s="1434">
        <v>55</v>
      </c>
      <c r="L442" s="1434">
        <v>72</v>
      </c>
      <c r="M442" s="1434">
        <v>22</v>
      </c>
      <c r="N442" s="1434">
        <v>40</v>
      </c>
      <c r="O442" s="1434">
        <v>64</v>
      </c>
      <c r="P442" s="1434">
        <v>15</v>
      </c>
      <c r="Q442" s="1434">
        <v>0</v>
      </c>
      <c r="R442" s="1434">
        <v>16</v>
      </c>
      <c r="S442" s="1434">
        <v>26</v>
      </c>
      <c r="T442" s="1434">
        <v>13</v>
      </c>
      <c r="U442" s="1434">
        <v>44</v>
      </c>
      <c r="V442" s="1438">
        <v>34</v>
      </c>
    </row>
    <row r="443" spans="1:22" ht="15" x14ac:dyDescent="0.25">
      <c r="A443" s="19" t="s">
        <v>809</v>
      </c>
      <c r="B443" s="1291" t="s">
        <v>832</v>
      </c>
      <c r="C443" s="1291" t="s">
        <v>36</v>
      </c>
      <c r="D443" s="1434">
        <v>0</v>
      </c>
      <c r="E443" s="1434">
        <v>0</v>
      </c>
      <c r="F443" s="1434">
        <v>0</v>
      </c>
      <c r="G443" s="1434">
        <v>0</v>
      </c>
      <c r="H443" s="1434">
        <v>0</v>
      </c>
      <c r="I443" s="1434">
        <v>0</v>
      </c>
      <c r="J443" s="1434">
        <v>0</v>
      </c>
      <c r="K443" s="1434">
        <v>0</v>
      </c>
      <c r="L443" s="1434">
        <v>0</v>
      </c>
      <c r="M443" s="1434">
        <v>0</v>
      </c>
      <c r="N443" s="1434">
        <v>0</v>
      </c>
      <c r="O443" s="1434">
        <v>0</v>
      </c>
      <c r="P443" s="1434">
        <v>0</v>
      </c>
      <c r="Q443" s="1434">
        <v>0</v>
      </c>
      <c r="R443" s="1434">
        <v>0</v>
      </c>
      <c r="S443" s="1434">
        <v>1</v>
      </c>
      <c r="T443" s="1434">
        <v>6</v>
      </c>
      <c r="U443" s="1434">
        <v>3</v>
      </c>
      <c r="V443" s="1438">
        <v>0</v>
      </c>
    </row>
    <row r="444" spans="1:22" ht="15" x14ac:dyDescent="0.25">
      <c r="A444" s="19" t="s">
        <v>809</v>
      </c>
      <c r="B444" s="1291" t="s">
        <v>832</v>
      </c>
      <c r="C444" s="1291" t="s">
        <v>37</v>
      </c>
      <c r="D444" s="1434">
        <v>0</v>
      </c>
      <c r="E444" s="1434">
        <v>0</v>
      </c>
      <c r="F444" s="1434">
        <v>0</v>
      </c>
      <c r="G444" s="1434">
        <v>3</v>
      </c>
      <c r="H444" s="1434">
        <v>1</v>
      </c>
      <c r="I444" s="1434">
        <v>4</v>
      </c>
      <c r="J444" s="1434">
        <v>2</v>
      </c>
      <c r="K444" s="1434">
        <v>3</v>
      </c>
      <c r="L444" s="1434">
        <v>0</v>
      </c>
      <c r="M444" s="1434">
        <v>2</v>
      </c>
      <c r="N444" s="1434">
        <v>0</v>
      </c>
      <c r="O444" s="1434">
        <v>1</v>
      </c>
      <c r="P444" s="1434">
        <v>0</v>
      </c>
      <c r="Q444" s="1434">
        <v>0</v>
      </c>
      <c r="R444" s="1434">
        <v>2</v>
      </c>
      <c r="S444" s="1434">
        <v>0</v>
      </c>
      <c r="T444" s="1434">
        <v>0</v>
      </c>
      <c r="U444" s="1434">
        <v>0</v>
      </c>
      <c r="V444" s="1438">
        <v>0</v>
      </c>
    </row>
    <row r="445" spans="1:22" ht="15" x14ac:dyDescent="0.25">
      <c r="A445" s="19" t="s">
        <v>809</v>
      </c>
      <c r="B445" s="1291" t="s">
        <v>832</v>
      </c>
      <c r="C445" s="1291" t="s">
        <v>38</v>
      </c>
      <c r="D445" s="1434">
        <v>0</v>
      </c>
      <c r="E445" s="1434">
        <v>0</v>
      </c>
      <c r="F445" s="1434">
        <v>0</v>
      </c>
      <c r="G445" s="1434">
        <v>0</v>
      </c>
      <c r="H445" s="1434">
        <v>2</v>
      </c>
      <c r="I445" s="1434">
        <v>0</v>
      </c>
      <c r="J445" s="1434">
        <v>0</v>
      </c>
      <c r="K445" s="1434">
        <v>1</v>
      </c>
      <c r="L445" s="1434">
        <v>0</v>
      </c>
      <c r="M445" s="1434">
        <v>0</v>
      </c>
      <c r="N445" s="1434">
        <v>0</v>
      </c>
      <c r="O445" s="1434">
        <v>0</v>
      </c>
      <c r="P445" s="1434">
        <v>0</v>
      </c>
      <c r="Q445" s="1434">
        <v>0</v>
      </c>
      <c r="R445" s="1434">
        <v>0</v>
      </c>
      <c r="S445" s="1434">
        <v>0</v>
      </c>
      <c r="T445" s="1434">
        <v>0</v>
      </c>
      <c r="U445" s="1434">
        <v>0</v>
      </c>
      <c r="V445" s="1438">
        <v>0</v>
      </c>
    </row>
    <row r="446" spans="1:22" ht="15" x14ac:dyDescent="0.25">
      <c r="A446" s="19" t="s">
        <v>809</v>
      </c>
      <c r="B446" s="1291" t="s">
        <v>832</v>
      </c>
      <c r="C446" s="1291" t="s">
        <v>39</v>
      </c>
      <c r="D446" s="1434">
        <v>0</v>
      </c>
      <c r="E446" s="1434">
        <v>0</v>
      </c>
      <c r="F446" s="1434">
        <v>0</v>
      </c>
      <c r="G446" s="1434">
        <v>0</v>
      </c>
      <c r="H446" s="1434">
        <v>1</v>
      </c>
      <c r="I446" s="1434">
        <v>0</v>
      </c>
      <c r="J446" s="1434">
        <v>0</v>
      </c>
      <c r="K446" s="1434">
        <v>0</v>
      </c>
      <c r="L446" s="1434">
        <v>0</v>
      </c>
      <c r="M446" s="1434">
        <v>0</v>
      </c>
      <c r="N446" s="1434">
        <v>0</v>
      </c>
      <c r="O446" s="1434">
        <v>0</v>
      </c>
      <c r="P446" s="1434">
        <v>0</v>
      </c>
      <c r="Q446" s="1434">
        <v>0</v>
      </c>
      <c r="R446" s="1434">
        <v>0</v>
      </c>
      <c r="S446" s="1434">
        <v>0</v>
      </c>
      <c r="T446" s="1434">
        <v>0</v>
      </c>
      <c r="U446" s="1434">
        <v>0</v>
      </c>
      <c r="V446" s="1438">
        <v>0</v>
      </c>
    </row>
    <row r="447" spans="1:22" ht="15" x14ac:dyDescent="0.25">
      <c r="A447" s="19" t="s">
        <v>809</v>
      </c>
      <c r="B447" s="1291" t="s">
        <v>832</v>
      </c>
      <c r="C447" s="1291" t="s">
        <v>59</v>
      </c>
      <c r="D447" s="1434">
        <v>0</v>
      </c>
      <c r="E447" s="1434">
        <v>0</v>
      </c>
      <c r="F447" s="1434">
        <v>0</v>
      </c>
      <c r="G447" s="1434">
        <v>28</v>
      </c>
      <c r="H447" s="1434">
        <v>34</v>
      </c>
      <c r="I447" s="1434">
        <v>68</v>
      </c>
      <c r="J447" s="1434">
        <v>17</v>
      </c>
      <c r="K447" s="1434">
        <v>59</v>
      </c>
      <c r="L447" s="1434">
        <v>72</v>
      </c>
      <c r="M447" s="1434">
        <v>24</v>
      </c>
      <c r="N447" s="1434">
        <v>40</v>
      </c>
      <c r="O447" s="1434">
        <v>65</v>
      </c>
      <c r="P447" s="1434">
        <v>15</v>
      </c>
      <c r="Q447" s="1434">
        <v>0</v>
      </c>
      <c r="R447" s="1434">
        <v>18</v>
      </c>
      <c r="S447" s="1434">
        <v>27</v>
      </c>
      <c r="T447" s="1434">
        <v>19</v>
      </c>
      <c r="U447" s="1434">
        <v>47</v>
      </c>
      <c r="V447" s="1438">
        <v>34</v>
      </c>
    </row>
    <row r="448" spans="1:22" ht="15" x14ac:dyDescent="0.25">
      <c r="A448" s="19" t="s">
        <v>809</v>
      </c>
      <c r="B448" s="1291" t="s">
        <v>832</v>
      </c>
      <c r="C448" s="1291" t="s">
        <v>77</v>
      </c>
      <c r="D448" s="1434">
        <v>0</v>
      </c>
      <c r="E448" s="1434">
        <v>0</v>
      </c>
      <c r="F448" s="1434">
        <v>0</v>
      </c>
      <c r="G448" s="1434">
        <v>3</v>
      </c>
      <c r="H448" s="1434">
        <v>4</v>
      </c>
      <c r="I448" s="1434">
        <v>4</v>
      </c>
      <c r="J448" s="1434">
        <v>2</v>
      </c>
      <c r="K448" s="1434">
        <v>4</v>
      </c>
      <c r="L448" s="1434">
        <v>0</v>
      </c>
      <c r="M448" s="1434">
        <v>2</v>
      </c>
      <c r="N448" s="1434">
        <v>0</v>
      </c>
      <c r="O448" s="1434">
        <v>1</v>
      </c>
      <c r="P448" s="1434">
        <v>0</v>
      </c>
      <c r="Q448" s="1434">
        <v>0</v>
      </c>
      <c r="R448" s="1434">
        <v>2</v>
      </c>
      <c r="S448" s="1434">
        <v>1</v>
      </c>
      <c r="T448" s="1434">
        <v>6</v>
      </c>
      <c r="U448" s="1434">
        <v>3</v>
      </c>
      <c r="V448" s="1438">
        <v>0</v>
      </c>
    </row>
    <row r="449" spans="1:22" ht="15" x14ac:dyDescent="0.25">
      <c r="A449" s="19" t="s">
        <v>809</v>
      </c>
      <c r="B449" s="1291" t="s">
        <v>833</v>
      </c>
      <c r="C449" s="1291" t="s">
        <v>35</v>
      </c>
      <c r="D449" s="1434">
        <v>0</v>
      </c>
      <c r="E449" s="1434">
        <v>0</v>
      </c>
      <c r="F449" s="1434">
        <v>0</v>
      </c>
      <c r="G449" s="1434">
        <v>0</v>
      </c>
      <c r="H449" s="1434">
        <v>5</v>
      </c>
      <c r="I449" s="1434">
        <v>21</v>
      </c>
      <c r="J449" s="1434">
        <v>14</v>
      </c>
      <c r="K449" s="1434">
        <v>14</v>
      </c>
      <c r="L449" s="1434">
        <v>19</v>
      </c>
      <c r="M449" s="1434">
        <v>3</v>
      </c>
      <c r="N449" s="1434">
        <v>19</v>
      </c>
      <c r="O449" s="1434">
        <v>61</v>
      </c>
      <c r="P449" s="1434">
        <v>11</v>
      </c>
      <c r="Q449" s="1434">
        <v>14</v>
      </c>
      <c r="R449" s="1434">
        <v>23</v>
      </c>
      <c r="S449" s="1434">
        <v>7</v>
      </c>
      <c r="T449" s="1434">
        <v>20</v>
      </c>
      <c r="U449" s="1434">
        <v>32</v>
      </c>
      <c r="V449" s="1438">
        <v>24</v>
      </c>
    </row>
    <row r="450" spans="1:22" ht="15" x14ac:dyDescent="0.25">
      <c r="A450" s="19" t="s">
        <v>809</v>
      </c>
      <c r="B450" s="1291" t="s">
        <v>833</v>
      </c>
      <c r="C450" s="1291" t="s">
        <v>36</v>
      </c>
      <c r="D450" s="1434">
        <v>0</v>
      </c>
      <c r="E450" s="1434">
        <v>0</v>
      </c>
      <c r="F450" s="1434">
        <v>0</v>
      </c>
      <c r="G450" s="1434">
        <v>0</v>
      </c>
      <c r="H450" s="1434">
        <v>0</v>
      </c>
      <c r="I450" s="1434">
        <v>0</v>
      </c>
      <c r="J450" s="1434">
        <v>0</v>
      </c>
      <c r="K450" s="1434">
        <v>0</v>
      </c>
      <c r="L450" s="1434">
        <v>0</v>
      </c>
      <c r="M450" s="1434">
        <v>0</v>
      </c>
      <c r="N450" s="1434">
        <v>0</v>
      </c>
      <c r="O450" s="1434">
        <v>0</v>
      </c>
      <c r="P450" s="1434">
        <v>0</v>
      </c>
      <c r="Q450" s="1434">
        <v>0</v>
      </c>
      <c r="R450" s="1434">
        <v>0</v>
      </c>
      <c r="S450" s="1434">
        <v>0</v>
      </c>
      <c r="T450" s="1434">
        <v>1</v>
      </c>
      <c r="U450" s="1434">
        <v>2</v>
      </c>
      <c r="V450" s="1438">
        <v>3</v>
      </c>
    </row>
    <row r="451" spans="1:22" ht="15" x14ac:dyDescent="0.25">
      <c r="A451" s="19" t="s">
        <v>809</v>
      </c>
      <c r="B451" s="1291" t="s">
        <v>833</v>
      </c>
      <c r="C451" s="1291" t="s">
        <v>37</v>
      </c>
      <c r="D451" s="1434">
        <v>0</v>
      </c>
      <c r="E451" s="1434">
        <v>0</v>
      </c>
      <c r="F451" s="1434">
        <v>0</v>
      </c>
      <c r="G451" s="1434">
        <v>0</v>
      </c>
      <c r="H451" s="1434">
        <v>0</v>
      </c>
      <c r="I451" s="1434">
        <v>3</v>
      </c>
      <c r="J451" s="1434">
        <v>1</v>
      </c>
      <c r="K451" s="1434">
        <v>2</v>
      </c>
      <c r="L451" s="1434">
        <v>0</v>
      </c>
      <c r="M451" s="1434">
        <v>0</v>
      </c>
      <c r="N451" s="1434">
        <v>3</v>
      </c>
      <c r="O451" s="1434">
        <v>1</v>
      </c>
      <c r="P451" s="1434">
        <v>3</v>
      </c>
      <c r="Q451" s="1434">
        <v>3</v>
      </c>
      <c r="R451" s="1434">
        <v>1</v>
      </c>
      <c r="S451" s="1434">
        <v>1</v>
      </c>
      <c r="T451" s="1434">
        <v>0</v>
      </c>
      <c r="U451" s="1434">
        <v>1</v>
      </c>
      <c r="V451" s="1438">
        <v>0</v>
      </c>
    </row>
    <row r="452" spans="1:22" ht="15" x14ac:dyDescent="0.25">
      <c r="A452" s="19" t="s">
        <v>809</v>
      </c>
      <c r="B452" s="1291" t="s">
        <v>833</v>
      </c>
      <c r="C452" s="1291" t="s">
        <v>38</v>
      </c>
      <c r="D452" s="1434">
        <v>0</v>
      </c>
      <c r="E452" s="1434">
        <v>0</v>
      </c>
      <c r="F452" s="1434">
        <v>0</v>
      </c>
      <c r="G452" s="1434">
        <v>0</v>
      </c>
      <c r="H452" s="1434">
        <v>0</v>
      </c>
      <c r="I452" s="1434">
        <v>0</v>
      </c>
      <c r="J452" s="1434">
        <v>0</v>
      </c>
      <c r="K452" s="1434">
        <v>0</v>
      </c>
      <c r="L452" s="1434">
        <v>0</v>
      </c>
      <c r="M452" s="1434">
        <v>0</v>
      </c>
      <c r="N452" s="1434">
        <v>2</v>
      </c>
      <c r="O452" s="1434">
        <v>1</v>
      </c>
      <c r="P452" s="1434">
        <v>2</v>
      </c>
      <c r="Q452" s="1434">
        <v>0</v>
      </c>
      <c r="R452" s="1434">
        <v>0</v>
      </c>
      <c r="S452" s="1434">
        <v>0</v>
      </c>
      <c r="T452" s="1434">
        <v>1</v>
      </c>
      <c r="U452" s="1434">
        <v>0</v>
      </c>
      <c r="V452" s="1438">
        <v>0</v>
      </c>
    </row>
    <row r="453" spans="1:22" ht="15" x14ac:dyDescent="0.25">
      <c r="A453" s="19" t="s">
        <v>809</v>
      </c>
      <c r="B453" s="1291" t="s">
        <v>833</v>
      </c>
      <c r="C453" s="1291" t="s">
        <v>39</v>
      </c>
      <c r="D453" s="1434">
        <v>0</v>
      </c>
      <c r="E453" s="1434">
        <v>0</v>
      </c>
      <c r="F453" s="1434">
        <v>0</v>
      </c>
      <c r="G453" s="1434">
        <v>0</v>
      </c>
      <c r="H453" s="1434">
        <v>0</v>
      </c>
      <c r="I453" s="1434">
        <v>0</v>
      </c>
      <c r="J453" s="1434">
        <v>0</v>
      </c>
      <c r="K453" s="1434">
        <v>0</v>
      </c>
      <c r="L453" s="1434">
        <v>0</v>
      </c>
      <c r="M453" s="1434">
        <v>0</v>
      </c>
      <c r="N453" s="1434">
        <v>1</v>
      </c>
      <c r="O453" s="1434">
        <v>1</v>
      </c>
      <c r="P453" s="1434">
        <v>1</v>
      </c>
      <c r="Q453" s="1434">
        <v>0</v>
      </c>
      <c r="R453" s="1434">
        <v>0</v>
      </c>
      <c r="S453" s="1434">
        <v>0</v>
      </c>
      <c r="T453" s="1434">
        <v>1</v>
      </c>
      <c r="U453" s="1434">
        <v>0</v>
      </c>
      <c r="V453" s="1438">
        <v>0</v>
      </c>
    </row>
    <row r="454" spans="1:22" ht="15" x14ac:dyDescent="0.25">
      <c r="A454" s="19" t="s">
        <v>809</v>
      </c>
      <c r="B454" s="1291" t="s">
        <v>833</v>
      </c>
      <c r="C454" s="1291" t="s">
        <v>59</v>
      </c>
      <c r="D454" s="1434">
        <v>0</v>
      </c>
      <c r="E454" s="1434">
        <v>0</v>
      </c>
      <c r="F454" s="1434">
        <v>0</v>
      </c>
      <c r="G454" s="1434">
        <v>0</v>
      </c>
      <c r="H454" s="1434">
        <v>5</v>
      </c>
      <c r="I454" s="1434">
        <v>24</v>
      </c>
      <c r="J454" s="1434">
        <v>15</v>
      </c>
      <c r="K454" s="1434">
        <v>16</v>
      </c>
      <c r="L454" s="1434">
        <v>19</v>
      </c>
      <c r="M454" s="1434">
        <v>3</v>
      </c>
      <c r="N454" s="1434">
        <v>25</v>
      </c>
      <c r="O454" s="1434">
        <v>64</v>
      </c>
      <c r="P454" s="1434">
        <v>17</v>
      </c>
      <c r="Q454" s="1434">
        <v>17</v>
      </c>
      <c r="R454" s="1434">
        <v>24</v>
      </c>
      <c r="S454" s="1434">
        <v>8</v>
      </c>
      <c r="T454" s="1434">
        <v>23</v>
      </c>
      <c r="U454" s="1434">
        <v>35</v>
      </c>
      <c r="V454" s="1438">
        <v>27</v>
      </c>
    </row>
    <row r="455" spans="1:22" ht="15" x14ac:dyDescent="0.25">
      <c r="A455" s="19" t="s">
        <v>809</v>
      </c>
      <c r="B455" s="1291" t="s">
        <v>833</v>
      </c>
      <c r="C455" s="1291" t="s">
        <v>77</v>
      </c>
      <c r="D455" s="1434">
        <v>0</v>
      </c>
      <c r="E455" s="1434">
        <v>0</v>
      </c>
      <c r="F455" s="1434">
        <v>0</v>
      </c>
      <c r="G455" s="1434">
        <v>0</v>
      </c>
      <c r="H455" s="1434">
        <v>0</v>
      </c>
      <c r="I455" s="1434">
        <v>3</v>
      </c>
      <c r="J455" s="1434">
        <v>1</v>
      </c>
      <c r="K455" s="1434">
        <v>2</v>
      </c>
      <c r="L455" s="1434">
        <v>0</v>
      </c>
      <c r="M455" s="1434">
        <v>0</v>
      </c>
      <c r="N455" s="1434">
        <v>6</v>
      </c>
      <c r="O455" s="1434">
        <v>3</v>
      </c>
      <c r="P455" s="1434">
        <v>6</v>
      </c>
      <c r="Q455" s="1434">
        <v>3</v>
      </c>
      <c r="R455" s="1434">
        <v>1</v>
      </c>
      <c r="S455" s="1434">
        <v>1</v>
      </c>
      <c r="T455" s="1434">
        <v>3</v>
      </c>
      <c r="U455" s="1434">
        <v>3</v>
      </c>
      <c r="V455" s="1438">
        <v>3</v>
      </c>
    </row>
    <row r="456" spans="1:22" ht="15" x14ac:dyDescent="0.25">
      <c r="A456" s="19" t="s">
        <v>809</v>
      </c>
      <c r="B456" s="1291" t="s">
        <v>834</v>
      </c>
      <c r="C456" s="1291" t="s">
        <v>35</v>
      </c>
      <c r="D456" s="1434">
        <v>0</v>
      </c>
      <c r="E456" s="1434">
        <v>0</v>
      </c>
      <c r="F456" s="1434">
        <v>0</v>
      </c>
      <c r="G456" s="1434">
        <v>0</v>
      </c>
      <c r="H456" s="1434">
        <v>0</v>
      </c>
      <c r="I456" s="1434">
        <v>3</v>
      </c>
      <c r="J456" s="1434">
        <v>11</v>
      </c>
      <c r="K456" s="1434">
        <v>8</v>
      </c>
      <c r="L456" s="1434">
        <v>7</v>
      </c>
      <c r="M456" s="1434">
        <v>6</v>
      </c>
      <c r="N456" s="1434">
        <v>14</v>
      </c>
      <c r="O456" s="1434">
        <v>8</v>
      </c>
      <c r="P456" s="1434">
        <v>5</v>
      </c>
      <c r="Q456" s="1434">
        <v>1</v>
      </c>
      <c r="R456" s="1434">
        <v>12</v>
      </c>
      <c r="S456" s="1434">
        <v>13</v>
      </c>
      <c r="T456" s="1434">
        <v>4</v>
      </c>
      <c r="U456" s="1434">
        <v>18</v>
      </c>
      <c r="V456" s="1438">
        <v>4</v>
      </c>
    </row>
    <row r="457" spans="1:22" ht="15" x14ac:dyDescent="0.25">
      <c r="A457" s="19" t="s">
        <v>809</v>
      </c>
      <c r="B457" s="1291" t="s">
        <v>834</v>
      </c>
      <c r="C457" s="1291" t="s">
        <v>59</v>
      </c>
      <c r="D457" s="1434">
        <v>0</v>
      </c>
      <c r="E457" s="1434">
        <v>0</v>
      </c>
      <c r="F457" s="1434">
        <v>0</v>
      </c>
      <c r="G457" s="1434">
        <v>0</v>
      </c>
      <c r="H457" s="1434">
        <v>0</v>
      </c>
      <c r="I457" s="1434">
        <v>3</v>
      </c>
      <c r="J457" s="1434">
        <v>11</v>
      </c>
      <c r="K457" s="1434">
        <v>8</v>
      </c>
      <c r="L457" s="1434">
        <v>7</v>
      </c>
      <c r="M457" s="1434">
        <v>6</v>
      </c>
      <c r="N457" s="1434">
        <v>14</v>
      </c>
      <c r="O457" s="1434">
        <v>8</v>
      </c>
      <c r="P457" s="1434">
        <v>5</v>
      </c>
      <c r="Q457" s="1434">
        <v>1</v>
      </c>
      <c r="R457" s="1434">
        <v>12</v>
      </c>
      <c r="S457" s="1434">
        <v>13</v>
      </c>
      <c r="T457" s="1434">
        <v>4</v>
      </c>
      <c r="U457" s="1434">
        <v>18</v>
      </c>
      <c r="V457" s="1438">
        <v>4</v>
      </c>
    </row>
    <row r="458" spans="1:22" ht="15" x14ac:dyDescent="0.25">
      <c r="A458" s="19" t="s">
        <v>809</v>
      </c>
      <c r="B458" s="1291" t="s">
        <v>835</v>
      </c>
      <c r="C458" s="1291" t="s">
        <v>35</v>
      </c>
      <c r="D458" s="1434">
        <v>0</v>
      </c>
      <c r="E458" s="1434">
        <v>0</v>
      </c>
      <c r="F458" s="1434">
        <v>0</v>
      </c>
      <c r="G458" s="1434">
        <v>0</v>
      </c>
      <c r="H458" s="1434">
        <v>0</v>
      </c>
      <c r="I458" s="1434">
        <v>72</v>
      </c>
      <c r="J458" s="1434">
        <v>39</v>
      </c>
      <c r="K458" s="1434">
        <v>63</v>
      </c>
      <c r="L458" s="1434">
        <v>56</v>
      </c>
      <c r="M458" s="1434">
        <v>57</v>
      </c>
      <c r="N458" s="1434">
        <v>60</v>
      </c>
      <c r="O458" s="1434">
        <v>67</v>
      </c>
      <c r="P458" s="1434">
        <v>45</v>
      </c>
      <c r="Q458" s="1434">
        <v>18</v>
      </c>
      <c r="R458" s="1434">
        <v>61</v>
      </c>
      <c r="S458" s="1434">
        <v>37</v>
      </c>
      <c r="T458" s="1434">
        <v>43</v>
      </c>
      <c r="U458" s="1434">
        <v>53</v>
      </c>
      <c r="V458" s="1438">
        <v>42</v>
      </c>
    </row>
    <row r="459" spans="1:22" ht="15" x14ac:dyDescent="0.25">
      <c r="A459" s="19" t="s">
        <v>809</v>
      </c>
      <c r="B459" s="1291" t="s">
        <v>835</v>
      </c>
      <c r="C459" s="1291" t="s">
        <v>36</v>
      </c>
      <c r="D459" s="1434">
        <v>0</v>
      </c>
      <c r="E459" s="1434">
        <v>0</v>
      </c>
      <c r="F459" s="1434">
        <v>0</v>
      </c>
      <c r="G459" s="1434">
        <v>0</v>
      </c>
      <c r="H459" s="1434">
        <v>0</v>
      </c>
      <c r="I459" s="1434">
        <v>0</v>
      </c>
      <c r="J459" s="1434">
        <v>0</v>
      </c>
      <c r="K459" s="1434">
        <v>0</v>
      </c>
      <c r="L459" s="1434">
        <v>0</v>
      </c>
      <c r="M459" s="1434">
        <v>0</v>
      </c>
      <c r="N459" s="1434">
        <v>0</v>
      </c>
      <c r="O459" s="1434">
        <v>0</v>
      </c>
      <c r="P459" s="1434">
        <v>0</v>
      </c>
      <c r="Q459" s="1434">
        <v>0</v>
      </c>
      <c r="R459" s="1434">
        <v>0</v>
      </c>
      <c r="S459" s="1434">
        <v>1</v>
      </c>
      <c r="T459" s="1434">
        <v>1</v>
      </c>
      <c r="U459" s="1434">
        <v>1</v>
      </c>
      <c r="V459" s="1438">
        <v>0</v>
      </c>
    </row>
    <row r="460" spans="1:22" ht="15" x14ac:dyDescent="0.25">
      <c r="A460" s="19" t="s">
        <v>809</v>
      </c>
      <c r="B460" s="1291" t="s">
        <v>835</v>
      </c>
      <c r="C460" s="1291" t="s">
        <v>37</v>
      </c>
      <c r="D460" s="1434">
        <v>0</v>
      </c>
      <c r="E460" s="1434">
        <v>0</v>
      </c>
      <c r="F460" s="1434">
        <v>0</v>
      </c>
      <c r="G460" s="1434">
        <v>0</v>
      </c>
      <c r="H460" s="1434">
        <v>0</v>
      </c>
      <c r="I460" s="1434">
        <v>1</v>
      </c>
      <c r="J460" s="1434">
        <v>3</v>
      </c>
      <c r="K460" s="1434">
        <v>3</v>
      </c>
      <c r="L460" s="1434">
        <v>3</v>
      </c>
      <c r="M460" s="1434">
        <v>2</v>
      </c>
      <c r="N460" s="1434">
        <v>1</v>
      </c>
      <c r="O460" s="1434">
        <v>0</v>
      </c>
      <c r="P460" s="1434">
        <v>2</v>
      </c>
      <c r="Q460" s="1434">
        <v>0</v>
      </c>
      <c r="R460" s="1434">
        <v>2</v>
      </c>
      <c r="S460" s="1434">
        <v>1</v>
      </c>
      <c r="T460" s="1434">
        <v>1</v>
      </c>
      <c r="U460" s="1434">
        <v>0</v>
      </c>
      <c r="V460" s="1438">
        <v>0</v>
      </c>
    </row>
    <row r="461" spans="1:22" ht="15" x14ac:dyDescent="0.25">
      <c r="A461" s="19" t="s">
        <v>809</v>
      </c>
      <c r="B461" s="1291" t="s">
        <v>835</v>
      </c>
      <c r="C461" s="1291" t="s">
        <v>38</v>
      </c>
      <c r="D461" s="1434">
        <v>0</v>
      </c>
      <c r="E461" s="1434">
        <v>0</v>
      </c>
      <c r="F461" s="1434">
        <v>0</v>
      </c>
      <c r="G461" s="1434">
        <v>0</v>
      </c>
      <c r="H461" s="1434">
        <v>0</v>
      </c>
      <c r="I461" s="1434">
        <v>1</v>
      </c>
      <c r="J461" s="1434">
        <v>2</v>
      </c>
      <c r="K461" s="1434">
        <v>0</v>
      </c>
      <c r="L461" s="1434">
        <v>1</v>
      </c>
      <c r="M461" s="1434">
        <v>0</v>
      </c>
      <c r="N461" s="1434">
        <v>0</v>
      </c>
      <c r="O461" s="1434">
        <v>0</v>
      </c>
      <c r="P461" s="1434">
        <v>0</v>
      </c>
      <c r="Q461" s="1434">
        <v>0</v>
      </c>
      <c r="R461" s="1434">
        <v>1</v>
      </c>
      <c r="S461" s="1434">
        <v>0</v>
      </c>
      <c r="T461" s="1434">
        <v>0</v>
      </c>
      <c r="U461" s="1434">
        <v>0</v>
      </c>
      <c r="V461" s="1438">
        <v>1</v>
      </c>
    </row>
    <row r="462" spans="1:22" ht="15" x14ac:dyDescent="0.25">
      <c r="A462" s="19" t="s">
        <v>809</v>
      </c>
      <c r="B462" s="1291" t="s">
        <v>835</v>
      </c>
      <c r="C462" s="1291" t="s">
        <v>59</v>
      </c>
      <c r="D462" s="1434">
        <v>0</v>
      </c>
      <c r="E462" s="1434">
        <v>0</v>
      </c>
      <c r="F462" s="1434">
        <v>0</v>
      </c>
      <c r="G462" s="1434">
        <v>0</v>
      </c>
      <c r="H462" s="1434">
        <v>0</v>
      </c>
      <c r="I462" s="1434">
        <v>74</v>
      </c>
      <c r="J462" s="1434">
        <v>44</v>
      </c>
      <c r="K462" s="1434">
        <v>66</v>
      </c>
      <c r="L462" s="1434">
        <v>60</v>
      </c>
      <c r="M462" s="1434">
        <v>59</v>
      </c>
      <c r="N462" s="1434">
        <v>61</v>
      </c>
      <c r="O462" s="1434">
        <v>67</v>
      </c>
      <c r="P462" s="1434">
        <v>47</v>
      </c>
      <c r="Q462" s="1434">
        <v>18</v>
      </c>
      <c r="R462" s="1434">
        <v>64</v>
      </c>
      <c r="S462" s="1434">
        <v>39</v>
      </c>
      <c r="T462" s="1434">
        <v>45</v>
      </c>
      <c r="U462" s="1434">
        <v>54</v>
      </c>
      <c r="V462" s="1438">
        <v>43</v>
      </c>
    </row>
    <row r="463" spans="1:22" ht="15" x14ac:dyDescent="0.25">
      <c r="A463" s="19" t="s">
        <v>809</v>
      </c>
      <c r="B463" s="1291" t="s">
        <v>835</v>
      </c>
      <c r="C463" s="1291" t="s">
        <v>77</v>
      </c>
      <c r="D463" s="1434">
        <v>0</v>
      </c>
      <c r="E463" s="1434">
        <v>0</v>
      </c>
      <c r="F463" s="1434">
        <v>0</v>
      </c>
      <c r="G463" s="1434">
        <v>0</v>
      </c>
      <c r="H463" s="1434">
        <v>0</v>
      </c>
      <c r="I463" s="1434">
        <v>2</v>
      </c>
      <c r="J463" s="1434">
        <v>5</v>
      </c>
      <c r="K463" s="1434">
        <v>3</v>
      </c>
      <c r="L463" s="1434">
        <v>4</v>
      </c>
      <c r="M463" s="1434">
        <v>2</v>
      </c>
      <c r="N463" s="1434">
        <v>1</v>
      </c>
      <c r="O463" s="1434">
        <v>0</v>
      </c>
      <c r="P463" s="1434">
        <v>2</v>
      </c>
      <c r="Q463" s="1434">
        <v>0</v>
      </c>
      <c r="R463" s="1434">
        <v>3</v>
      </c>
      <c r="S463" s="1434">
        <v>2</v>
      </c>
      <c r="T463" s="1434">
        <v>2</v>
      </c>
      <c r="U463" s="1434">
        <v>1</v>
      </c>
      <c r="V463" s="1438">
        <v>1</v>
      </c>
    </row>
    <row r="464" spans="1:22" ht="15" x14ac:dyDescent="0.25">
      <c r="A464" s="19" t="s">
        <v>809</v>
      </c>
      <c r="B464" s="1291" t="s">
        <v>836</v>
      </c>
      <c r="C464" s="1291" t="s">
        <v>35</v>
      </c>
      <c r="D464" s="1434">
        <v>0</v>
      </c>
      <c r="E464" s="1434">
        <v>0</v>
      </c>
      <c r="F464" s="1434">
        <v>0</v>
      </c>
      <c r="G464" s="1434">
        <v>0</v>
      </c>
      <c r="H464" s="1434">
        <v>0</v>
      </c>
      <c r="I464" s="1434">
        <v>48</v>
      </c>
      <c r="J464" s="1434">
        <v>27</v>
      </c>
      <c r="K464" s="1434">
        <v>40</v>
      </c>
      <c r="L464" s="1434">
        <v>28</v>
      </c>
      <c r="M464" s="1434">
        <v>40</v>
      </c>
      <c r="N464" s="1434">
        <v>49</v>
      </c>
      <c r="O464" s="1434">
        <v>55</v>
      </c>
      <c r="P464" s="1434">
        <v>50</v>
      </c>
      <c r="Q464" s="1434">
        <v>0</v>
      </c>
      <c r="R464" s="1434">
        <v>38</v>
      </c>
      <c r="S464" s="1434">
        <v>8</v>
      </c>
      <c r="T464" s="1434">
        <v>34</v>
      </c>
      <c r="U464" s="1434">
        <v>28</v>
      </c>
      <c r="V464" s="1438">
        <v>29</v>
      </c>
    </row>
    <row r="465" spans="1:22" ht="15" x14ac:dyDescent="0.25">
      <c r="A465" s="19" t="s">
        <v>809</v>
      </c>
      <c r="B465" s="1291" t="s">
        <v>836</v>
      </c>
      <c r="C465" s="1291" t="s">
        <v>36</v>
      </c>
      <c r="D465" s="1434">
        <v>0</v>
      </c>
      <c r="E465" s="1434">
        <v>0</v>
      </c>
      <c r="F465" s="1434">
        <v>0</v>
      </c>
      <c r="G465" s="1434">
        <v>0</v>
      </c>
      <c r="H465" s="1434">
        <v>0</v>
      </c>
      <c r="I465" s="1434">
        <v>0</v>
      </c>
      <c r="J465" s="1434">
        <v>0</v>
      </c>
      <c r="K465" s="1434">
        <v>0</v>
      </c>
      <c r="L465" s="1434">
        <v>0</v>
      </c>
      <c r="M465" s="1434">
        <v>0</v>
      </c>
      <c r="N465" s="1434">
        <v>0</v>
      </c>
      <c r="O465" s="1434">
        <v>0</v>
      </c>
      <c r="P465" s="1434">
        <v>0</v>
      </c>
      <c r="Q465" s="1434">
        <v>0</v>
      </c>
      <c r="R465" s="1434">
        <v>0</v>
      </c>
      <c r="S465" s="1434">
        <v>0</v>
      </c>
      <c r="T465" s="1434">
        <v>1</v>
      </c>
      <c r="U465" s="1434">
        <v>1</v>
      </c>
      <c r="V465" s="1438">
        <v>3</v>
      </c>
    </row>
    <row r="466" spans="1:22" ht="15" x14ac:dyDescent="0.25">
      <c r="A466" s="19" t="s">
        <v>809</v>
      </c>
      <c r="B466" s="1291" t="s">
        <v>836</v>
      </c>
      <c r="C466" s="1291" t="s">
        <v>37</v>
      </c>
      <c r="D466" s="1434">
        <v>0</v>
      </c>
      <c r="E466" s="1434">
        <v>0</v>
      </c>
      <c r="F466" s="1434">
        <v>0</v>
      </c>
      <c r="G466" s="1434">
        <v>0</v>
      </c>
      <c r="H466" s="1434">
        <v>0</v>
      </c>
      <c r="I466" s="1434">
        <v>3</v>
      </c>
      <c r="J466" s="1434">
        <v>2</v>
      </c>
      <c r="K466" s="1434">
        <v>1</v>
      </c>
      <c r="L466" s="1434">
        <v>0</v>
      </c>
      <c r="M466" s="1434">
        <v>2</v>
      </c>
      <c r="N466" s="1434">
        <v>1</v>
      </c>
      <c r="O466" s="1434">
        <v>0</v>
      </c>
      <c r="P466" s="1434">
        <v>0</v>
      </c>
      <c r="Q466" s="1434">
        <v>0</v>
      </c>
      <c r="R466" s="1434">
        <v>1</v>
      </c>
      <c r="S466" s="1434">
        <v>2</v>
      </c>
      <c r="T466" s="1434">
        <v>0</v>
      </c>
      <c r="U466" s="1434">
        <v>0</v>
      </c>
      <c r="V466" s="1438">
        <v>1</v>
      </c>
    </row>
    <row r="467" spans="1:22" ht="15" x14ac:dyDescent="0.25">
      <c r="A467" s="19" t="s">
        <v>809</v>
      </c>
      <c r="B467" s="1291" t="s">
        <v>836</v>
      </c>
      <c r="C467" s="1291" t="s">
        <v>38</v>
      </c>
      <c r="D467" s="1434">
        <v>0</v>
      </c>
      <c r="E467" s="1434">
        <v>0</v>
      </c>
      <c r="F467" s="1434">
        <v>0</v>
      </c>
      <c r="G467" s="1434">
        <v>0</v>
      </c>
      <c r="H467" s="1434">
        <v>0</v>
      </c>
      <c r="I467" s="1434">
        <v>0</v>
      </c>
      <c r="J467" s="1434">
        <v>0</v>
      </c>
      <c r="K467" s="1434">
        <v>1</v>
      </c>
      <c r="L467" s="1434">
        <v>0</v>
      </c>
      <c r="M467" s="1434">
        <v>0</v>
      </c>
      <c r="N467" s="1434">
        <v>0</v>
      </c>
      <c r="O467" s="1434">
        <v>0</v>
      </c>
      <c r="P467" s="1434">
        <v>0</v>
      </c>
      <c r="Q467" s="1434">
        <v>0</v>
      </c>
      <c r="R467" s="1434">
        <v>1</v>
      </c>
      <c r="S467" s="1434">
        <v>0</v>
      </c>
      <c r="T467" s="1434">
        <v>1</v>
      </c>
      <c r="U467" s="1434">
        <v>0</v>
      </c>
      <c r="V467" s="1438">
        <v>1</v>
      </c>
    </row>
    <row r="468" spans="1:22" ht="15" x14ac:dyDescent="0.25">
      <c r="A468" s="19" t="s">
        <v>809</v>
      </c>
      <c r="B468" s="1291" t="s">
        <v>836</v>
      </c>
      <c r="C468" s="1291" t="s">
        <v>39</v>
      </c>
      <c r="D468" s="1434">
        <v>0</v>
      </c>
      <c r="E468" s="1434">
        <v>0</v>
      </c>
      <c r="F468" s="1434">
        <v>0</v>
      </c>
      <c r="G468" s="1434">
        <v>0</v>
      </c>
      <c r="H468" s="1434">
        <v>0</v>
      </c>
      <c r="I468" s="1434">
        <v>1</v>
      </c>
      <c r="J468" s="1434">
        <v>1</v>
      </c>
      <c r="K468" s="1434">
        <v>0</v>
      </c>
      <c r="L468" s="1434">
        <v>0</v>
      </c>
      <c r="M468" s="1434">
        <v>1</v>
      </c>
      <c r="N468" s="1434">
        <v>0</v>
      </c>
      <c r="O468" s="1434">
        <v>0</v>
      </c>
      <c r="P468" s="1434">
        <v>0</v>
      </c>
      <c r="Q468" s="1434">
        <v>0</v>
      </c>
      <c r="R468" s="1434">
        <v>0</v>
      </c>
      <c r="S468" s="1434">
        <v>0</v>
      </c>
      <c r="T468" s="1434">
        <v>0</v>
      </c>
      <c r="U468" s="1434">
        <v>0</v>
      </c>
      <c r="V468" s="1438">
        <v>0</v>
      </c>
    </row>
    <row r="469" spans="1:22" ht="15" x14ac:dyDescent="0.25">
      <c r="A469" s="19" t="s">
        <v>809</v>
      </c>
      <c r="B469" s="1291" t="s">
        <v>836</v>
      </c>
      <c r="C469" s="1291" t="s">
        <v>59</v>
      </c>
      <c r="D469" s="1434">
        <v>0</v>
      </c>
      <c r="E469" s="1434">
        <v>0</v>
      </c>
      <c r="F469" s="1434">
        <v>0</v>
      </c>
      <c r="G469" s="1434">
        <v>0</v>
      </c>
      <c r="H469" s="1434">
        <v>0</v>
      </c>
      <c r="I469" s="1434">
        <v>52</v>
      </c>
      <c r="J469" s="1434">
        <v>30</v>
      </c>
      <c r="K469" s="1434">
        <v>42</v>
      </c>
      <c r="L469" s="1434">
        <v>28</v>
      </c>
      <c r="M469" s="1434">
        <v>43</v>
      </c>
      <c r="N469" s="1434">
        <v>50</v>
      </c>
      <c r="O469" s="1434">
        <v>55</v>
      </c>
      <c r="P469" s="1434">
        <v>50</v>
      </c>
      <c r="Q469" s="1434">
        <v>0</v>
      </c>
      <c r="R469" s="1434">
        <v>40</v>
      </c>
      <c r="S469" s="1434">
        <v>10</v>
      </c>
      <c r="T469" s="1434">
        <v>36</v>
      </c>
      <c r="U469" s="1434">
        <v>29</v>
      </c>
      <c r="V469" s="1438">
        <v>34</v>
      </c>
    </row>
    <row r="470" spans="1:22" ht="15" x14ac:dyDescent="0.25">
      <c r="A470" s="19" t="s">
        <v>809</v>
      </c>
      <c r="B470" s="1291" t="s">
        <v>836</v>
      </c>
      <c r="C470" s="1291" t="s">
        <v>77</v>
      </c>
      <c r="D470" s="1434">
        <v>0</v>
      </c>
      <c r="E470" s="1434">
        <v>0</v>
      </c>
      <c r="F470" s="1434">
        <v>0</v>
      </c>
      <c r="G470" s="1434">
        <v>0</v>
      </c>
      <c r="H470" s="1434">
        <v>0</v>
      </c>
      <c r="I470" s="1434">
        <v>4</v>
      </c>
      <c r="J470" s="1434">
        <v>3</v>
      </c>
      <c r="K470" s="1434">
        <v>2</v>
      </c>
      <c r="L470" s="1434">
        <v>0</v>
      </c>
      <c r="M470" s="1434">
        <v>3</v>
      </c>
      <c r="N470" s="1434">
        <v>1</v>
      </c>
      <c r="O470" s="1434">
        <v>0</v>
      </c>
      <c r="P470" s="1434">
        <v>0</v>
      </c>
      <c r="Q470" s="1434">
        <v>0</v>
      </c>
      <c r="R470" s="1434">
        <v>2</v>
      </c>
      <c r="S470" s="1434">
        <v>2</v>
      </c>
      <c r="T470" s="1434">
        <v>2</v>
      </c>
      <c r="U470" s="1434">
        <v>1</v>
      </c>
      <c r="V470" s="1438">
        <v>5</v>
      </c>
    </row>
    <row r="471" spans="1:22" ht="15" x14ac:dyDescent="0.25">
      <c r="A471" s="19" t="s">
        <v>809</v>
      </c>
      <c r="B471" s="1291" t="s">
        <v>837</v>
      </c>
      <c r="C471" s="1291" t="s">
        <v>35</v>
      </c>
      <c r="D471" s="1434">
        <v>0</v>
      </c>
      <c r="E471" s="1434">
        <v>0</v>
      </c>
      <c r="F471" s="1434">
        <v>0</v>
      </c>
      <c r="G471" s="1434">
        <v>0</v>
      </c>
      <c r="H471" s="1434">
        <v>0</v>
      </c>
      <c r="I471" s="1434">
        <v>0</v>
      </c>
      <c r="J471" s="1434">
        <v>7</v>
      </c>
      <c r="K471" s="1434">
        <v>19</v>
      </c>
      <c r="L471" s="1434">
        <v>18</v>
      </c>
      <c r="M471" s="1434">
        <v>18</v>
      </c>
      <c r="N471" s="1434">
        <v>23</v>
      </c>
      <c r="O471" s="1434">
        <v>33</v>
      </c>
      <c r="P471" s="1434">
        <v>18</v>
      </c>
      <c r="Q471" s="1434">
        <v>0</v>
      </c>
      <c r="R471" s="1434">
        <v>2</v>
      </c>
      <c r="S471" s="1434">
        <v>5</v>
      </c>
      <c r="T471" s="1434">
        <v>7</v>
      </c>
      <c r="U471" s="1434">
        <v>8</v>
      </c>
      <c r="V471" s="1438">
        <v>11</v>
      </c>
    </row>
    <row r="472" spans="1:22" ht="15" x14ac:dyDescent="0.25">
      <c r="A472" s="19" t="s">
        <v>809</v>
      </c>
      <c r="B472" s="1291" t="s">
        <v>837</v>
      </c>
      <c r="C472" s="1291" t="s">
        <v>59</v>
      </c>
      <c r="D472" s="1434">
        <v>0</v>
      </c>
      <c r="E472" s="1434">
        <v>0</v>
      </c>
      <c r="F472" s="1434">
        <v>0</v>
      </c>
      <c r="G472" s="1434">
        <v>0</v>
      </c>
      <c r="H472" s="1434">
        <v>0</v>
      </c>
      <c r="I472" s="1434">
        <v>0</v>
      </c>
      <c r="J472" s="1434">
        <v>7</v>
      </c>
      <c r="K472" s="1434">
        <v>19</v>
      </c>
      <c r="L472" s="1434">
        <v>18</v>
      </c>
      <c r="M472" s="1434">
        <v>18</v>
      </c>
      <c r="N472" s="1434">
        <v>23</v>
      </c>
      <c r="O472" s="1434">
        <v>33</v>
      </c>
      <c r="P472" s="1434">
        <v>18</v>
      </c>
      <c r="Q472" s="1434">
        <v>0</v>
      </c>
      <c r="R472" s="1434">
        <v>2</v>
      </c>
      <c r="S472" s="1434">
        <v>5</v>
      </c>
      <c r="T472" s="1434">
        <v>7</v>
      </c>
      <c r="U472" s="1434">
        <v>8</v>
      </c>
      <c r="V472" s="1438">
        <v>11</v>
      </c>
    </row>
    <row r="473" spans="1:22" ht="15" x14ac:dyDescent="0.25">
      <c r="A473" s="19" t="s">
        <v>809</v>
      </c>
      <c r="B473" s="1291" t="s">
        <v>838</v>
      </c>
      <c r="C473" s="1291" t="s">
        <v>35</v>
      </c>
      <c r="D473" s="1434">
        <v>0</v>
      </c>
      <c r="E473" s="1434">
        <v>0</v>
      </c>
      <c r="F473" s="1434">
        <v>0</v>
      </c>
      <c r="G473" s="1434">
        <v>0</v>
      </c>
      <c r="H473" s="1434">
        <v>0</v>
      </c>
      <c r="I473" s="1434">
        <v>0</v>
      </c>
      <c r="J473" s="1434">
        <v>16</v>
      </c>
      <c r="K473" s="1434">
        <v>8</v>
      </c>
      <c r="L473" s="1434">
        <v>11</v>
      </c>
      <c r="M473" s="1434">
        <v>5</v>
      </c>
      <c r="N473" s="1434">
        <v>1</v>
      </c>
      <c r="O473" s="1434">
        <v>10</v>
      </c>
      <c r="P473" s="1434">
        <v>4</v>
      </c>
      <c r="Q473" s="1434">
        <v>2</v>
      </c>
      <c r="R473" s="1434">
        <v>10</v>
      </c>
      <c r="S473" s="1434">
        <v>3</v>
      </c>
      <c r="T473" s="1434">
        <v>0</v>
      </c>
      <c r="U473" s="1434">
        <v>8</v>
      </c>
      <c r="V473" s="1438">
        <v>11</v>
      </c>
    </row>
    <row r="474" spans="1:22" ht="15" x14ac:dyDescent="0.25">
      <c r="A474" s="19" t="s">
        <v>809</v>
      </c>
      <c r="B474" s="1291" t="s">
        <v>838</v>
      </c>
      <c r="C474" s="1291" t="s">
        <v>37</v>
      </c>
      <c r="D474" s="1434">
        <v>0</v>
      </c>
      <c r="E474" s="1434">
        <v>0</v>
      </c>
      <c r="F474" s="1434">
        <v>0</v>
      </c>
      <c r="G474" s="1434">
        <v>0</v>
      </c>
      <c r="H474" s="1434">
        <v>0</v>
      </c>
      <c r="I474" s="1434">
        <v>0</v>
      </c>
      <c r="J474" s="1434">
        <v>0</v>
      </c>
      <c r="K474" s="1434">
        <v>0</v>
      </c>
      <c r="L474" s="1434">
        <v>0</v>
      </c>
      <c r="M474" s="1434">
        <v>0</v>
      </c>
      <c r="N474" s="1434">
        <v>0</v>
      </c>
      <c r="O474" s="1434">
        <v>1</v>
      </c>
      <c r="P474" s="1434">
        <v>0</v>
      </c>
      <c r="Q474" s="1434">
        <v>0</v>
      </c>
      <c r="R474" s="1434">
        <v>0</v>
      </c>
      <c r="S474" s="1434">
        <v>0</v>
      </c>
      <c r="T474" s="1434">
        <v>0</v>
      </c>
      <c r="U474" s="1434">
        <v>0</v>
      </c>
      <c r="V474" s="1438">
        <v>0</v>
      </c>
    </row>
    <row r="475" spans="1:22" ht="15" x14ac:dyDescent="0.25">
      <c r="A475" s="19" t="s">
        <v>809</v>
      </c>
      <c r="B475" s="1291" t="s">
        <v>838</v>
      </c>
      <c r="C475" s="1291" t="s">
        <v>39</v>
      </c>
      <c r="D475" s="1434">
        <v>0</v>
      </c>
      <c r="E475" s="1434">
        <v>0</v>
      </c>
      <c r="F475" s="1434">
        <v>0</v>
      </c>
      <c r="G475" s="1434">
        <v>0</v>
      </c>
      <c r="H475" s="1434">
        <v>0</v>
      </c>
      <c r="I475" s="1434">
        <v>0</v>
      </c>
      <c r="J475" s="1434">
        <v>0</v>
      </c>
      <c r="K475" s="1434">
        <v>0</v>
      </c>
      <c r="L475" s="1434">
        <v>0</v>
      </c>
      <c r="M475" s="1434">
        <v>0</v>
      </c>
      <c r="N475" s="1434">
        <v>0</v>
      </c>
      <c r="O475" s="1434">
        <v>1</v>
      </c>
      <c r="P475" s="1434">
        <v>0</v>
      </c>
      <c r="Q475" s="1434">
        <v>0</v>
      </c>
      <c r="R475" s="1434">
        <v>0</v>
      </c>
      <c r="S475" s="1434">
        <v>0</v>
      </c>
      <c r="T475" s="1434">
        <v>0</v>
      </c>
      <c r="U475" s="1434">
        <v>0</v>
      </c>
      <c r="V475" s="1438">
        <v>0</v>
      </c>
    </row>
    <row r="476" spans="1:22" ht="15" x14ac:dyDescent="0.25">
      <c r="A476" s="19" t="s">
        <v>809</v>
      </c>
      <c r="B476" s="1291" t="s">
        <v>838</v>
      </c>
      <c r="C476" s="1291" t="s">
        <v>59</v>
      </c>
      <c r="D476" s="1434">
        <v>0</v>
      </c>
      <c r="E476" s="1434">
        <v>0</v>
      </c>
      <c r="F476" s="1434">
        <v>0</v>
      </c>
      <c r="G476" s="1434">
        <v>0</v>
      </c>
      <c r="H476" s="1434">
        <v>0</v>
      </c>
      <c r="I476" s="1434">
        <v>0</v>
      </c>
      <c r="J476" s="1434">
        <v>16</v>
      </c>
      <c r="K476" s="1434">
        <v>8</v>
      </c>
      <c r="L476" s="1434">
        <v>11</v>
      </c>
      <c r="M476" s="1434">
        <v>5</v>
      </c>
      <c r="N476" s="1434">
        <v>1</v>
      </c>
      <c r="O476" s="1434">
        <v>12</v>
      </c>
      <c r="P476" s="1434">
        <v>4</v>
      </c>
      <c r="Q476" s="1434">
        <v>2</v>
      </c>
      <c r="R476" s="1434">
        <v>10</v>
      </c>
      <c r="S476" s="1434">
        <v>3</v>
      </c>
      <c r="T476" s="1434">
        <v>0</v>
      </c>
      <c r="U476" s="1434">
        <v>8</v>
      </c>
      <c r="V476" s="1438">
        <v>11</v>
      </c>
    </row>
    <row r="477" spans="1:22" ht="15" x14ac:dyDescent="0.25">
      <c r="A477" s="19" t="s">
        <v>809</v>
      </c>
      <c r="B477" s="1291" t="s">
        <v>838</v>
      </c>
      <c r="C477" s="1291" t="s">
        <v>77</v>
      </c>
      <c r="D477" s="1434">
        <v>0</v>
      </c>
      <c r="E477" s="1434">
        <v>0</v>
      </c>
      <c r="F477" s="1434">
        <v>0</v>
      </c>
      <c r="G477" s="1434">
        <v>0</v>
      </c>
      <c r="H477" s="1434">
        <v>0</v>
      </c>
      <c r="I477" s="1434">
        <v>0</v>
      </c>
      <c r="J477" s="1434">
        <v>0</v>
      </c>
      <c r="K477" s="1434">
        <v>0</v>
      </c>
      <c r="L477" s="1434">
        <v>0</v>
      </c>
      <c r="M477" s="1434">
        <v>0</v>
      </c>
      <c r="N477" s="1434">
        <v>0</v>
      </c>
      <c r="O477" s="1434">
        <v>2</v>
      </c>
      <c r="P477" s="1434">
        <v>0</v>
      </c>
      <c r="Q477" s="1434">
        <v>0</v>
      </c>
      <c r="R477" s="1434">
        <v>0</v>
      </c>
      <c r="S477" s="1434">
        <v>0</v>
      </c>
      <c r="T477" s="1434">
        <v>0</v>
      </c>
      <c r="U477" s="1434">
        <v>0</v>
      </c>
      <c r="V477" s="1438">
        <v>0</v>
      </c>
    </row>
    <row r="478" spans="1:22" ht="15" x14ac:dyDescent="0.25">
      <c r="A478" s="19" t="s">
        <v>809</v>
      </c>
      <c r="B478" s="1291" t="s">
        <v>839</v>
      </c>
      <c r="C478" s="1291" t="s">
        <v>35</v>
      </c>
      <c r="D478" s="1434">
        <v>0</v>
      </c>
      <c r="E478" s="1434">
        <v>0</v>
      </c>
      <c r="F478" s="1434">
        <v>0</v>
      </c>
      <c r="G478" s="1434">
        <v>0</v>
      </c>
      <c r="H478" s="1434">
        <v>0</v>
      </c>
      <c r="I478" s="1434">
        <v>0</v>
      </c>
      <c r="J478" s="1434">
        <v>0</v>
      </c>
      <c r="K478" s="1434">
        <v>13</v>
      </c>
      <c r="L478" s="1434">
        <v>9</v>
      </c>
      <c r="M478" s="1434">
        <v>5</v>
      </c>
      <c r="N478" s="1434">
        <v>15</v>
      </c>
      <c r="O478" s="1434">
        <v>36</v>
      </c>
      <c r="P478" s="1434">
        <v>2</v>
      </c>
      <c r="Q478" s="1434">
        <v>0</v>
      </c>
      <c r="R478" s="1434">
        <v>22</v>
      </c>
      <c r="S478" s="1434">
        <v>15</v>
      </c>
      <c r="T478" s="1434">
        <v>9</v>
      </c>
      <c r="U478" s="1434">
        <v>14</v>
      </c>
      <c r="V478" s="1438">
        <v>13</v>
      </c>
    </row>
    <row r="479" spans="1:22" ht="15" x14ac:dyDescent="0.25">
      <c r="A479" s="19" t="s">
        <v>809</v>
      </c>
      <c r="B479" s="1291" t="s">
        <v>839</v>
      </c>
      <c r="C479" s="1291" t="s">
        <v>37</v>
      </c>
      <c r="D479" s="1434">
        <v>0</v>
      </c>
      <c r="E479" s="1434">
        <v>0</v>
      </c>
      <c r="F479" s="1434">
        <v>0</v>
      </c>
      <c r="G479" s="1434">
        <v>0</v>
      </c>
      <c r="H479" s="1434">
        <v>0</v>
      </c>
      <c r="I479" s="1434">
        <v>0</v>
      </c>
      <c r="J479" s="1434">
        <v>0</v>
      </c>
      <c r="K479" s="1434">
        <v>1</v>
      </c>
      <c r="L479" s="1434">
        <v>2</v>
      </c>
      <c r="M479" s="1434">
        <v>0</v>
      </c>
      <c r="N479" s="1434">
        <v>1</v>
      </c>
      <c r="O479" s="1434">
        <v>0</v>
      </c>
      <c r="P479" s="1434">
        <v>0</v>
      </c>
      <c r="Q479" s="1434">
        <v>0</v>
      </c>
      <c r="R479" s="1434">
        <v>3</v>
      </c>
      <c r="S479" s="1434">
        <v>1</v>
      </c>
      <c r="T479" s="1434">
        <v>2</v>
      </c>
      <c r="U479" s="1434">
        <v>2</v>
      </c>
      <c r="V479" s="1438">
        <v>0</v>
      </c>
    </row>
    <row r="480" spans="1:22" ht="15" x14ac:dyDescent="0.25">
      <c r="A480" s="19" t="s">
        <v>809</v>
      </c>
      <c r="B480" s="1291" t="s">
        <v>839</v>
      </c>
      <c r="C480" s="1291" t="s">
        <v>38</v>
      </c>
      <c r="D480" s="1434">
        <v>0</v>
      </c>
      <c r="E480" s="1434">
        <v>0</v>
      </c>
      <c r="F480" s="1434">
        <v>0</v>
      </c>
      <c r="G480" s="1434">
        <v>0</v>
      </c>
      <c r="H480" s="1434">
        <v>0</v>
      </c>
      <c r="I480" s="1434">
        <v>0</v>
      </c>
      <c r="J480" s="1434">
        <v>0</v>
      </c>
      <c r="K480" s="1434">
        <v>0</v>
      </c>
      <c r="L480" s="1434">
        <v>0</v>
      </c>
      <c r="M480" s="1434">
        <v>0</v>
      </c>
      <c r="N480" s="1434">
        <v>1</v>
      </c>
      <c r="O480" s="1434">
        <v>0</v>
      </c>
      <c r="P480" s="1434">
        <v>0</v>
      </c>
      <c r="Q480" s="1434">
        <v>0</v>
      </c>
      <c r="R480" s="1434">
        <v>0</v>
      </c>
      <c r="S480" s="1434">
        <v>0</v>
      </c>
      <c r="T480" s="1434">
        <v>0</v>
      </c>
      <c r="U480" s="1434">
        <v>0</v>
      </c>
      <c r="V480" s="1438">
        <v>0</v>
      </c>
    </row>
    <row r="481" spans="1:22" ht="15" x14ac:dyDescent="0.25">
      <c r="A481" s="19" t="s">
        <v>809</v>
      </c>
      <c r="B481" s="1291" t="s">
        <v>839</v>
      </c>
      <c r="C481" s="1291" t="s">
        <v>39</v>
      </c>
      <c r="D481" s="1434">
        <v>0</v>
      </c>
      <c r="E481" s="1434">
        <v>0</v>
      </c>
      <c r="F481" s="1434">
        <v>0</v>
      </c>
      <c r="G481" s="1434">
        <v>0</v>
      </c>
      <c r="H481" s="1434">
        <v>0</v>
      </c>
      <c r="I481" s="1434">
        <v>0</v>
      </c>
      <c r="J481" s="1434">
        <v>0</v>
      </c>
      <c r="K481" s="1434">
        <v>0</v>
      </c>
      <c r="L481" s="1434">
        <v>0</v>
      </c>
      <c r="M481" s="1434">
        <v>0</v>
      </c>
      <c r="N481" s="1434">
        <v>1</v>
      </c>
      <c r="O481" s="1434">
        <v>1</v>
      </c>
      <c r="P481" s="1434">
        <v>0</v>
      </c>
      <c r="Q481" s="1434">
        <v>0</v>
      </c>
      <c r="R481" s="1434">
        <v>1</v>
      </c>
      <c r="S481" s="1434">
        <v>0</v>
      </c>
      <c r="T481" s="1434">
        <v>0</v>
      </c>
      <c r="U481" s="1434">
        <v>0</v>
      </c>
      <c r="V481" s="1438">
        <v>0</v>
      </c>
    </row>
    <row r="482" spans="1:22" ht="15" x14ac:dyDescent="0.25">
      <c r="A482" s="19" t="s">
        <v>809</v>
      </c>
      <c r="B482" s="1291" t="s">
        <v>839</v>
      </c>
      <c r="C482" s="1291" t="s">
        <v>59</v>
      </c>
      <c r="D482" s="1434">
        <v>0</v>
      </c>
      <c r="E482" s="1434">
        <v>0</v>
      </c>
      <c r="F482" s="1434">
        <v>0</v>
      </c>
      <c r="G482" s="1434">
        <v>0</v>
      </c>
      <c r="H482" s="1434">
        <v>0</v>
      </c>
      <c r="I482" s="1434">
        <v>0</v>
      </c>
      <c r="J482" s="1434">
        <v>0</v>
      </c>
      <c r="K482" s="1434">
        <v>14</v>
      </c>
      <c r="L482" s="1434">
        <v>11</v>
      </c>
      <c r="M482" s="1434">
        <v>5</v>
      </c>
      <c r="N482" s="1434">
        <v>18</v>
      </c>
      <c r="O482" s="1434">
        <v>37</v>
      </c>
      <c r="P482" s="1434">
        <v>2</v>
      </c>
      <c r="Q482" s="1434">
        <v>0</v>
      </c>
      <c r="R482" s="1434">
        <v>26</v>
      </c>
      <c r="S482" s="1434">
        <v>16</v>
      </c>
      <c r="T482" s="1434">
        <v>11</v>
      </c>
      <c r="U482" s="1434">
        <v>16</v>
      </c>
      <c r="V482" s="1438">
        <v>13</v>
      </c>
    </row>
    <row r="483" spans="1:22" ht="15" x14ac:dyDescent="0.25">
      <c r="A483" s="19" t="s">
        <v>809</v>
      </c>
      <c r="B483" s="1291" t="s">
        <v>839</v>
      </c>
      <c r="C483" s="1291" t="s">
        <v>77</v>
      </c>
      <c r="D483" s="1434">
        <v>0</v>
      </c>
      <c r="E483" s="1434">
        <v>0</v>
      </c>
      <c r="F483" s="1434">
        <v>0</v>
      </c>
      <c r="G483" s="1434">
        <v>0</v>
      </c>
      <c r="H483" s="1434">
        <v>0</v>
      </c>
      <c r="I483" s="1434">
        <v>0</v>
      </c>
      <c r="J483" s="1434">
        <v>0</v>
      </c>
      <c r="K483" s="1434">
        <v>1</v>
      </c>
      <c r="L483" s="1434">
        <v>2</v>
      </c>
      <c r="M483" s="1434">
        <v>0</v>
      </c>
      <c r="N483" s="1434">
        <v>3</v>
      </c>
      <c r="O483" s="1434">
        <v>1</v>
      </c>
      <c r="P483" s="1434">
        <v>0</v>
      </c>
      <c r="Q483" s="1434">
        <v>0</v>
      </c>
      <c r="R483" s="1434">
        <v>4</v>
      </c>
      <c r="S483" s="1434">
        <v>1</v>
      </c>
      <c r="T483" s="1434">
        <v>2</v>
      </c>
      <c r="U483" s="1434">
        <v>2</v>
      </c>
      <c r="V483" s="1438">
        <v>0</v>
      </c>
    </row>
    <row r="484" spans="1:22" ht="15" x14ac:dyDescent="0.25">
      <c r="A484" s="19" t="s">
        <v>809</v>
      </c>
      <c r="B484" s="1291" t="s">
        <v>840</v>
      </c>
      <c r="C484" s="1291" t="s">
        <v>35</v>
      </c>
      <c r="D484" s="1434">
        <v>0</v>
      </c>
      <c r="E484" s="1434">
        <v>0</v>
      </c>
      <c r="F484" s="1434">
        <v>0</v>
      </c>
      <c r="G484" s="1434">
        <v>0</v>
      </c>
      <c r="H484" s="1434">
        <v>0</v>
      </c>
      <c r="I484" s="1434">
        <v>0</v>
      </c>
      <c r="J484" s="1434">
        <v>0</v>
      </c>
      <c r="K484" s="1434">
        <v>8</v>
      </c>
      <c r="L484" s="1434">
        <v>7</v>
      </c>
      <c r="M484" s="1434">
        <v>2</v>
      </c>
      <c r="N484" s="1434">
        <v>8</v>
      </c>
      <c r="O484" s="1434">
        <v>7</v>
      </c>
      <c r="P484" s="1434">
        <v>1</v>
      </c>
      <c r="Q484" s="1434">
        <v>0</v>
      </c>
      <c r="R484" s="1434">
        <v>10</v>
      </c>
      <c r="S484" s="1434">
        <v>5</v>
      </c>
      <c r="T484" s="1434">
        <v>0</v>
      </c>
      <c r="U484" s="1434">
        <v>8</v>
      </c>
      <c r="V484" s="1438">
        <v>16</v>
      </c>
    </row>
    <row r="485" spans="1:22" ht="15" x14ac:dyDescent="0.25">
      <c r="A485" s="19" t="s">
        <v>809</v>
      </c>
      <c r="B485" s="1291" t="s">
        <v>840</v>
      </c>
      <c r="C485" s="1291" t="s">
        <v>37</v>
      </c>
      <c r="D485" s="1434">
        <v>0</v>
      </c>
      <c r="E485" s="1434">
        <v>0</v>
      </c>
      <c r="F485" s="1434">
        <v>0</v>
      </c>
      <c r="G485" s="1434">
        <v>0</v>
      </c>
      <c r="H485" s="1434">
        <v>0</v>
      </c>
      <c r="I485" s="1434">
        <v>0</v>
      </c>
      <c r="J485" s="1434">
        <v>0</v>
      </c>
      <c r="K485" s="1434">
        <v>0</v>
      </c>
      <c r="L485" s="1434">
        <v>0</v>
      </c>
      <c r="M485" s="1434">
        <v>0</v>
      </c>
      <c r="N485" s="1434">
        <v>0</v>
      </c>
      <c r="O485" s="1434">
        <v>0</v>
      </c>
      <c r="P485" s="1434">
        <v>0</v>
      </c>
      <c r="Q485" s="1434">
        <v>0</v>
      </c>
      <c r="R485" s="1434">
        <v>0</v>
      </c>
      <c r="S485" s="1434">
        <v>0</v>
      </c>
      <c r="T485" s="1434">
        <v>0</v>
      </c>
      <c r="U485" s="1434">
        <v>0</v>
      </c>
      <c r="V485" s="1438">
        <v>2</v>
      </c>
    </row>
    <row r="486" spans="1:22" ht="15" x14ac:dyDescent="0.25">
      <c r="A486" s="19" t="s">
        <v>809</v>
      </c>
      <c r="B486" s="1291" t="s">
        <v>840</v>
      </c>
      <c r="C486" s="1291" t="s">
        <v>39</v>
      </c>
      <c r="D486" s="1434">
        <v>0</v>
      </c>
      <c r="E486" s="1434">
        <v>0</v>
      </c>
      <c r="F486" s="1434">
        <v>0</v>
      </c>
      <c r="G486" s="1434">
        <v>0</v>
      </c>
      <c r="H486" s="1434">
        <v>0</v>
      </c>
      <c r="I486" s="1434">
        <v>0</v>
      </c>
      <c r="J486" s="1434">
        <v>0</v>
      </c>
      <c r="K486" s="1434">
        <v>0</v>
      </c>
      <c r="L486" s="1434">
        <v>0</v>
      </c>
      <c r="M486" s="1434">
        <v>0</v>
      </c>
      <c r="N486" s="1434">
        <v>0</v>
      </c>
      <c r="O486" s="1434">
        <v>0</v>
      </c>
      <c r="P486" s="1434">
        <v>0</v>
      </c>
      <c r="Q486" s="1434">
        <v>0</v>
      </c>
      <c r="R486" s="1434">
        <v>0</v>
      </c>
      <c r="S486" s="1434">
        <v>0</v>
      </c>
      <c r="T486" s="1434">
        <v>0</v>
      </c>
      <c r="U486" s="1434">
        <v>0</v>
      </c>
      <c r="V486" s="1438">
        <v>1</v>
      </c>
    </row>
    <row r="487" spans="1:22" ht="15" x14ac:dyDescent="0.25">
      <c r="A487" s="19" t="s">
        <v>809</v>
      </c>
      <c r="B487" s="1291" t="s">
        <v>840</v>
      </c>
      <c r="C487" s="1291" t="s">
        <v>59</v>
      </c>
      <c r="D487" s="1434">
        <v>0</v>
      </c>
      <c r="E487" s="1434">
        <v>0</v>
      </c>
      <c r="F487" s="1434">
        <v>0</v>
      </c>
      <c r="G487" s="1434">
        <v>0</v>
      </c>
      <c r="H487" s="1434">
        <v>0</v>
      </c>
      <c r="I487" s="1434">
        <v>0</v>
      </c>
      <c r="J487" s="1434">
        <v>0</v>
      </c>
      <c r="K487" s="1434">
        <v>8</v>
      </c>
      <c r="L487" s="1434">
        <v>7</v>
      </c>
      <c r="M487" s="1434">
        <v>2</v>
      </c>
      <c r="N487" s="1434">
        <v>8</v>
      </c>
      <c r="O487" s="1434">
        <v>7</v>
      </c>
      <c r="P487" s="1434">
        <v>1</v>
      </c>
      <c r="Q487" s="1434">
        <v>0</v>
      </c>
      <c r="R487" s="1434">
        <v>10</v>
      </c>
      <c r="S487" s="1434">
        <v>5</v>
      </c>
      <c r="T487" s="1434">
        <v>0</v>
      </c>
      <c r="U487" s="1434">
        <v>8</v>
      </c>
      <c r="V487" s="1438">
        <v>19</v>
      </c>
    </row>
    <row r="488" spans="1:22" ht="15" x14ac:dyDescent="0.25">
      <c r="A488" s="19" t="s">
        <v>809</v>
      </c>
      <c r="B488" s="1291" t="s">
        <v>840</v>
      </c>
      <c r="C488" s="1291" t="s">
        <v>77</v>
      </c>
      <c r="D488" s="1434">
        <v>0</v>
      </c>
      <c r="E488" s="1434">
        <v>0</v>
      </c>
      <c r="F488" s="1434">
        <v>0</v>
      </c>
      <c r="G488" s="1434">
        <v>0</v>
      </c>
      <c r="H488" s="1434">
        <v>0</v>
      </c>
      <c r="I488" s="1434">
        <v>0</v>
      </c>
      <c r="J488" s="1434">
        <v>0</v>
      </c>
      <c r="K488" s="1434">
        <v>0</v>
      </c>
      <c r="L488" s="1434">
        <v>0</v>
      </c>
      <c r="M488" s="1434">
        <v>0</v>
      </c>
      <c r="N488" s="1434">
        <v>0</v>
      </c>
      <c r="O488" s="1434">
        <v>0</v>
      </c>
      <c r="P488" s="1434">
        <v>0</v>
      </c>
      <c r="Q488" s="1434">
        <v>0</v>
      </c>
      <c r="R488" s="1434">
        <v>0</v>
      </c>
      <c r="S488" s="1434">
        <v>0</v>
      </c>
      <c r="T488" s="1434">
        <v>0</v>
      </c>
      <c r="U488" s="1434">
        <v>0</v>
      </c>
      <c r="V488" s="1438">
        <v>3</v>
      </c>
    </row>
    <row r="489" spans="1:22" ht="15" x14ac:dyDescent="0.25">
      <c r="A489" s="19" t="s">
        <v>809</v>
      </c>
      <c r="B489" s="1291" t="s">
        <v>841</v>
      </c>
      <c r="C489" s="1291" t="s">
        <v>35</v>
      </c>
      <c r="D489" s="1434">
        <v>0</v>
      </c>
      <c r="E489" s="1434">
        <v>0</v>
      </c>
      <c r="F489" s="1434">
        <v>0</v>
      </c>
      <c r="G489" s="1434">
        <v>0</v>
      </c>
      <c r="H489" s="1434">
        <v>0</v>
      </c>
      <c r="I489" s="1434">
        <v>0</v>
      </c>
      <c r="J489" s="1434">
        <v>0</v>
      </c>
      <c r="K489" s="1434">
        <v>7</v>
      </c>
      <c r="L489" s="1434">
        <v>16</v>
      </c>
      <c r="M489" s="1434">
        <v>10</v>
      </c>
      <c r="N489" s="1434">
        <v>13</v>
      </c>
      <c r="O489" s="1434">
        <v>27</v>
      </c>
      <c r="P489" s="1434">
        <v>12</v>
      </c>
      <c r="Q489" s="1434">
        <v>1</v>
      </c>
      <c r="R489" s="1434">
        <v>39</v>
      </c>
      <c r="S489" s="1434">
        <v>3</v>
      </c>
      <c r="T489" s="1434">
        <v>23</v>
      </c>
      <c r="U489" s="1434">
        <v>12</v>
      </c>
      <c r="V489" s="1438">
        <v>11</v>
      </c>
    </row>
    <row r="490" spans="1:22" ht="15" x14ac:dyDescent="0.25">
      <c r="A490" s="19" t="s">
        <v>809</v>
      </c>
      <c r="B490" s="1291" t="s">
        <v>841</v>
      </c>
      <c r="C490" s="1291" t="s">
        <v>37</v>
      </c>
      <c r="D490" s="1434">
        <v>0</v>
      </c>
      <c r="E490" s="1434">
        <v>0</v>
      </c>
      <c r="F490" s="1434">
        <v>0</v>
      </c>
      <c r="G490" s="1434">
        <v>0</v>
      </c>
      <c r="H490" s="1434">
        <v>0</v>
      </c>
      <c r="I490" s="1434">
        <v>0</v>
      </c>
      <c r="J490" s="1434">
        <v>0</v>
      </c>
      <c r="K490" s="1434">
        <v>1</v>
      </c>
      <c r="L490" s="1434">
        <v>1</v>
      </c>
      <c r="M490" s="1434">
        <v>0</v>
      </c>
      <c r="N490" s="1434">
        <v>1</v>
      </c>
      <c r="O490" s="1434">
        <v>1</v>
      </c>
      <c r="P490" s="1434">
        <v>0</v>
      </c>
      <c r="Q490" s="1434">
        <v>0</v>
      </c>
      <c r="R490" s="1434">
        <v>0</v>
      </c>
      <c r="S490" s="1434">
        <v>0</v>
      </c>
      <c r="T490" s="1434">
        <v>1</v>
      </c>
      <c r="U490" s="1434">
        <v>1</v>
      </c>
      <c r="V490" s="1438">
        <v>0</v>
      </c>
    </row>
    <row r="491" spans="1:22" ht="15" x14ac:dyDescent="0.25">
      <c r="A491" s="19" t="s">
        <v>809</v>
      </c>
      <c r="B491" s="1291" t="s">
        <v>841</v>
      </c>
      <c r="C491" s="1291" t="s">
        <v>38</v>
      </c>
      <c r="D491" s="1434">
        <v>0</v>
      </c>
      <c r="E491" s="1434">
        <v>0</v>
      </c>
      <c r="F491" s="1434">
        <v>0</v>
      </c>
      <c r="G491" s="1434">
        <v>0</v>
      </c>
      <c r="H491" s="1434">
        <v>0</v>
      </c>
      <c r="I491" s="1434">
        <v>0</v>
      </c>
      <c r="J491" s="1434">
        <v>0</v>
      </c>
      <c r="K491" s="1434">
        <v>0</v>
      </c>
      <c r="L491" s="1434">
        <v>0</v>
      </c>
      <c r="M491" s="1434">
        <v>0</v>
      </c>
      <c r="N491" s="1434">
        <v>0</v>
      </c>
      <c r="O491" s="1434">
        <v>0</v>
      </c>
      <c r="P491" s="1434">
        <v>0</v>
      </c>
      <c r="Q491" s="1434">
        <v>0</v>
      </c>
      <c r="R491" s="1434">
        <v>0</v>
      </c>
      <c r="S491" s="1434">
        <v>0</v>
      </c>
      <c r="T491" s="1434">
        <v>0</v>
      </c>
      <c r="U491" s="1434">
        <v>0</v>
      </c>
      <c r="V491" s="1438">
        <v>1</v>
      </c>
    </row>
    <row r="492" spans="1:22" ht="15" x14ac:dyDescent="0.25">
      <c r="A492" s="19" t="s">
        <v>809</v>
      </c>
      <c r="B492" s="1291" t="s">
        <v>841</v>
      </c>
      <c r="C492" s="1291" t="s">
        <v>59</v>
      </c>
      <c r="D492" s="1434">
        <v>0</v>
      </c>
      <c r="E492" s="1434">
        <v>0</v>
      </c>
      <c r="F492" s="1434">
        <v>0</v>
      </c>
      <c r="G492" s="1434">
        <v>0</v>
      </c>
      <c r="H492" s="1434">
        <v>0</v>
      </c>
      <c r="I492" s="1434">
        <v>0</v>
      </c>
      <c r="J492" s="1434">
        <v>0</v>
      </c>
      <c r="K492" s="1434">
        <v>8</v>
      </c>
      <c r="L492" s="1434">
        <v>17</v>
      </c>
      <c r="M492" s="1434">
        <v>10</v>
      </c>
      <c r="N492" s="1434">
        <v>14</v>
      </c>
      <c r="O492" s="1434">
        <v>28</v>
      </c>
      <c r="P492" s="1434">
        <v>12</v>
      </c>
      <c r="Q492" s="1434">
        <v>1</v>
      </c>
      <c r="R492" s="1434">
        <v>39</v>
      </c>
      <c r="S492" s="1434">
        <v>3</v>
      </c>
      <c r="T492" s="1434">
        <v>24</v>
      </c>
      <c r="U492" s="1434">
        <v>13</v>
      </c>
      <c r="V492" s="1438">
        <v>12</v>
      </c>
    </row>
    <row r="493" spans="1:22" ht="15" x14ac:dyDescent="0.25">
      <c r="A493" s="19" t="s">
        <v>809</v>
      </c>
      <c r="B493" s="1291" t="s">
        <v>841</v>
      </c>
      <c r="C493" s="1291" t="s">
        <v>77</v>
      </c>
      <c r="D493" s="1434">
        <v>0</v>
      </c>
      <c r="E493" s="1434">
        <v>0</v>
      </c>
      <c r="F493" s="1434">
        <v>0</v>
      </c>
      <c r="G493" s="1434">
        <v>0</v>
      </c>
      <c r="H493" s="1434">
        <v>0</v>
      </c>
      <c r="I493" s="1434">
        <v>0</v>
      </c>
      <c r="J493" s="1434">
        <v>0</v>
      </c>
      <c r="K493" s="1434">
        <v>1</v>
      </c>
      <c r="L493" s="1434">
        <v>1</v>
      </c>
      <c r="M493" s="1434">
        <v>0</v>
      </c>
      <c r="N493" s="1434">
        <v>1</v>
      </c>
      <c r="O493" s="1434">
        <v>1</v>
      </c>
      <c r="P493" s="1434">
        <v>0</v>
      </c>
      <c r="Q493" s="1434">
        <v>0</v>
      </c>
      <c r="R493" s="1434">
        <v>0</v>
      </c>
      <c r="S493" s="1434">
        <v>0</v>
      </c>
      <c r="T493" s="1434">
        <v>1</v>
      </c>
      <c r="U493" s="1434">
        <v>1</v>
      </c>
      <c r="V493" s="1438">
        <v>1</v>
      </c>
    </row>
    <row r="494" spans="1:22" ht="15" x14ac:dyDescent="0.25">
      <c r="A494" s="19" t="s">
        <v>809</v>
      </c>
      <c r="B494" s="1291" t="s">
        <v>842</v>
      </c>
      <c r="C494" s="1291" t="s">
        <v>35</v>
      </c>
      <c r="D494" s="1434">
        <v>0</v>
      </c>
      <c r="E494" s="1434">
        <v>0</v>
      </c>
      <c r="F494" s="1434">
        <v>0</v>
      </c>
      <c r="G494" s="1434">
        <v>0</v>
      </c>
      <c r="H494" s="1434">
        <v>0</v>
      </c>
      <c r="I494" s="1434">
        <v>0</v>
      </c>
      <c r="J494" s="1434">
        <v>0</v>
      </c>
      <c r="K494" s="1434">
        <v>21</v>
      </c>
      <c r="L494" s="1434">
        <v>33</v>
      </c>
      <c r="M494" s="1434">
        <v>16</v>
      </c>
      <c r="N494" s="1434">
        <v>45</v>
      </c>
      <c r="O494" s="1434">
        <v>52</v>
      </c>
      <c r="P494" s="1434">
        <v>18</v>
      </c>
      <c r="Q494" s="1434">
        <v>1</v>
      </c>
      <c r="R494" s="1434">
        <v>32</v>
      </c>
      <c r="S494" s="1434">
        <v>10</v>
      </c>
      <c r="T494" s="1434">
        <v>10</v>
      </c>
      <c r="U494" s="1434">
        <v>9</v>
      </c>
      <c r="V494" s="1438">
        <v>11</v>
      </c>
    </row>
    <row r="495" spans="1:22" ht="15" x14ac:dyDescent="0.25">
      <c r="A495" s="19" t="s">
        <v>809</v>
      </c>
      <c r="B495" s="1291" t="s">
        <v>842</v>
      </c>
      <c r="C495" s="1291" t="s">
        <v>59</v>
      </c>
      <c r="D495" s="1434">
        <v>0</v>
      </c>
      <c r="E495" s="1434">
        <v>0</v>
      </c>
      <c r="F495" s="1434">
        <v>0</v>
      </c>
      <c r="G495" s="1434">
        <v>0</v>
      </c>
      <c r="H495" s="1434">
        <v>0</v>
      </c>
      <c r="I495" s="1434">
        <v>0</v>
      </c>
      <c r="J495" s="1434">
        <v>0</v>
      </c>
      <c r="K495" s="1434">
        <v>21</v>
      </c>
      <c r="L495" s="1434">
        <v>33</v>
      </c>
      <c r="M495" s="1434">
        <v>16</v>
      </c>
      <c r="N495" s="1434">
        <v>45</v>
      </c>
      <c r="O495" s="1434">
        <v>52</v>
      </c>
      <c r="P495" s="1434">
        <v>18</v>
      </c>
      <c r="Q495" s="1434">
        <v>1</v>
      </c>
      <c r="R495" s="1434">
        <v>32</v>
      </c>
      <c r="S495" s="1434">
        <v>10</v>
      </c>
      <c r="T495" s="1434">
        <v>10</v>
      </c>
      <c r="U495" s="1434">
        <v>9</v>
      </c>
      <c r="V495" s="1438">
        <v>11</v>
      </c>
    </row>
    <row r="496" spans="1:22" ht="15" x14ac:dyDescent="0.25">
      <c r="A496" s="19" t="s">
        <v>809</v>
      </c>
      <c r="B496" s="1291" t="s">
        <v>843</v>
      </c>
      <c r="C496" s="1291" t="s">
        <v>35</v>
      </c>
      <c r="D496" s="1434">
        <v>0</v>
      </c>
      <c r="E496" s="1434">
        <v>0</v>
      </c>
      <c r="F496" s="1434">
        <v>0</v>
      </c>
      <c r="G496" s="1434">
        <v>0</v>
      </c>
      <c r="H496" s="1434">
        <v>0</v>
      </c>
      <c r="I496" s="1434">
        <v>0</v>
      </c>
      <c r="J496" s="1434">
        <v>0</v>
      </c>
      <c r="K496" s="1434">
        <v>18</v>
      </c>
      <c r="L496" s="1434">
        <v>22</v>
      </c>
      <c r="M496" s="1434">
        <v>11</v>
      </c>
      <c r="N496" s="1434">
        <v>11</v>
      </c>
      <c r="O496" s="1434">
        <v>30</v>
      </c>
      <c r="P496" s="1434">
        <v>28</v>
      </c>
      <c r="Q496" s="1434">
        <v>0</v>
      </c>
      <c r="R496" s="1434">
        <v>17</v>
      </c>
      <c r="S496" s="1434">
        <v>15</v>
      </c>
      <c r="T496" s="1434">
        <v>11</v>
      </c>
      <c r="U496" s="1434">
        <v>16</v>
      </c>
      <c r="V496" s="1438">
        <v>4</v>
      </c>
    </row>
    <row r="497" spans="1:22" ht="15" x14ac:dyDescent="0.25">
      <c r="A497" s="19" t="s">
        <v>809</v>
      </c>
      <c r="B497" s="1291" t="s">
        <v>843</v>
      </c>
      <c r="C497" s="1291" t="s">
        <v>36</v>
      </c>
      <c r="D497" s="1434">
        <v>0</v>
      </c>
      <c r="E497" s="1434">
        <v>0</v>
      </c>
      <c r="F497" s="1434">
        <v>0</v>
      </c>
      <c r="G497" s="1434">
        <v>0</v>
      </c>
      <c r="H497" s="1434">
        <v>0</v>
      </c>
      <c r="I497" s="1434">
        <v>0</v>
      </c>
      <c r="J497" s="1434">
        <v>0</v>
      </c>
      <c r="K497" s="1434">
        <v>0</v>
      </c>
      <c r="L497" s="1434">
        <v>0</v>
      </c>
      <c r="M497" s="1434">
        <v>0</v>
      </c>
      <c r="N497" s="1434">
        <v>0</v>
      </c>
      <c r="O497" s="1434">
        <v>0</v>
      </c>
      <c r="P497" s="1434">
        <v>0</v>
      </c>
      <c r="Q497" s="1434">
        <v>0</v>
      </c>
      <c r="R497" s="1434">
        <v>0</v>
      </c>
      <c r="S497" s="1434">
        <v>0</v>
      </c>
      <c r="T497" s="1434">
        <v>0</v>
      </c>
      <c r="U497" s="1434">
        <v>1</v>
      </c>
      <c r="V497" s="1438">
        <v>0</v>
      </c>
    </row>
    <row r="498" spans="1:22" ht="15" x14ac:dyDescent="0.25">
      <c r="A498" s="19" t="s">
        <v>809</v>
      </c>
      <c r="B498" s="1291" t="s">
        <v>843</v>
      </c>
      <c r="C498" s="1291" t="s">
        <v>37</v>
      </c>
      <c r="D498" s="1434">
        <v>0</v>
      </c>
      <c r="E498" s="1434">
        <v>0</v>
      </c>
      <c r="F498" s="1434">
        <v>0</v>
      </c>
      <c r="G498" s="1434">
        <v>0</v>
      </c>
      <c r="H498" s="1434">
        <v>0</v>
      </c>
      <c r="I498" s="1434">
        <v>0</v>
      </c>
      <c r="J498" s="1434">
        <v>0</v>
      </c>
      <c r="K498" s="1434">
        <v>2</v>
      </c>
      <c r="L498" s="1434">
        <v>0</v>
      </c>
      <c r="M498" s="1434">
        <v>0</v>
      </c>
      <c r="N498" s="1434">
        <v>0</v>
      </c>
      <c r="O498" s="1434">
        <v>0</v>
      </c>
      <c r="P498" s="1434">
        <v>0</v>
      </c>
      <c r="Q498" s="1434">
        <v>0</v>
      </c>
      <c r="R498" s="1434">
        <v>1</v>
      </c>
      <c r="S498" s="1434">
        <v>2</v>
      </c>
      <c r="T498" s="1434">
        <v>0</v>
      </c>
      <c r="U498" s="1434">
        <v>0</v>
      </c>
      <c r="V498" s="1438">
        <v>0</v>
      </c>
    </row>
    <row r="499" spans="1:22" ht="15" x14ac:dyDescent="0.25">
      <c r="A499" s="19" t="s">
        <v>809</v>
      </c>
      <c r="B499" s="1291" t="s">
        <v>843</v>
      </c>
      <c r="C499" s="1291" t="s">
        <v>38</v>
      </c>
      <c r="D499" s="1434">
        <v>0</v>
      </c>
      <c r="E499" s="1434">
        <v>0</v>
      </c>
      <c r="F499" s="1434">
        <v>0</v>
      </c>
      <c r="G499" s="1434">
        <v>0</v>
      </c>
      <c r="H499" s="1434">
        <v>0</v>
      </c>
      <c r="I499" s="1434">
        <v>0</v>
      </c>
      <c r="J499" s="1434">
        <v>0</v>
      </c>
      <c r="K499" s="1434">
        <v>0</v>
      </c>
      <c r="L499" s="1434">
        <v>0</v>
      </c>
      <c r="M499" s="1434">
        <v>0</v>
      </c>
      <c r="N499" s="1434">
        <v>0</v>
      </c>
      <c r="O499" s="1434">
        <v>0</v>
      </c>
      <c r="P499" s="1434">
        <v>0</v>
      </c>
      <c r="Q499" s="1434">
        <v>0</v>
      </c>
      <c r="R499" s="1434">
        <v>2</v>
      </c>
      <c r="S499" s="1434">
        <v>0</v>
      </c>
      <c r="T499" s="1434">
        <v>0</v>
      </c>
      <c r="U499" s="1434">
        <v>0</v>
      </c>
      <c r="V499" s="1438">
        <v>0</v>
      </c>
    </row>
    <row r="500" spans="1:22" ht="15" x14ac:dyDescent="0.25">
      <c r="A500" s="19" t="s">
        <v>809</v>
      </c>
      <c r="B500" s="1291" t="s">
        <v>843</v>
      </c>
      <c r="C500" s="1291" t="s">
        <v>39</v>
      </c>
      <c r="D500" s="1434">
        <v>0</v>
      </c>
      <c r="E500" s="1434">
        <v>0</v>
      </c>
      <c r="F500" s="1434">
        <v>0</v>
      </c>
      <c r="G500" s="1434">
        <v>0</v>
      </c>
      <c r="H500" s="1434">
        <v>0</v>
      </c>
      <c r="I500" s="1434">
        <v>0</v>
      </c>
      <c r="J500" s="1434">
        <v>0</v>
      </c>
      <c r="K500" s="1434">
        <v>0</v>
      </c>
      <c r="L500" s="1434">
        <v>0</v>
      </c>
      <c r="M500" s="1434">
        <v>0</v>
      </c>
      <c r="N500" s="1434">
        <v>0</v>
      </c>
      <c r="O500" s="1434">
        <v>0</v>
      </c>
      <c r="P500" s="1434">
        <v>0</v>
      </c>
      <c r="Q500" s="1434">
        <v>0</v>
      </c>
      <c r="R500" s="1434">
        <v>1</v>
      </c>
      <c r="S500" s="1434">
        <v>1</v>
      </c>
      <c r="T500" s="1434">
        <v>0</v>
      </c>
      <c r="U500" s="1434">
        <v>0</v>
      </c>
      <c r="V500" s="1438">
        <v>0</v>
      </c>
    </row>
    <row r="501" spans="1:22" ht="15" x14ac:dyDescent="0.25">
      <c r="A501" s="19" t="s">
        <v>809</v>
      </c>
      <c r="B501" s="1291" t="s">
        <v>843</v>
      </c>
      <c r="C501" s="1291" t="s">
        <v>59</v>
      </c>
      <c r="D501" s="1434">
        <v>0</v>
      </c>
      <c r="E501" s="1434">
        <v>0</v>
      </c>
      <c r="F501" s="1434">
        <v>0</v>
      </c>
      <c r="G501" s="1434">
        <v>0</v>
      </c>
      <c r="H501" s="1434">
        <v>0</v>
      </c>
      <c r="I501" s="1434">
        <v>0</v>
      </c>
      <c r="J501" s="1434">
        <v>0</v>
      </c>
      <c r="K501" s="1434">
        <v>20</v>
      </c>
      <c r="L501" s="1434">
        <v>22</v>
      </c>
      <c r="M501" s="1434">
        <v>11</v>
      </c>
      <c r="N501" s="1434">
        <v>11</v>
      </c>
      <c r="O501" s="1434">
        <v>30</v>
      </c>
      <c r="P501" s="1434">
        <v>28</v>
      </c>
      <c r="Q501" s="1434">
        <v>0</v>
      </c>
      <c r="R501" s="1434">
        <v>21</v>
      </c>
      <c r="S501" s="1434">
        <v>18</v>
      </c>
      <c r="T501" s="1434">
        <v>11</v>
      </c>
      <c r="U501" s="1434">
        <v>17</v>
      </c>
      <c r="V501" s="1438">
        <v>4</v>
      </c>
    </row>
    <row r="502" spans="1:22" ht="15" x14ac:dyDescent="0.25">
      <c r="A502" s="19" t="s">
        <v>809</v>
      </c>
      <c r="B502" s="1291" t="s">
        <v>843</v>
      </c>
      <c r="C502" s="1291" t="s">
        <v>77</v>
      </c>
      <c r="D502" s="1434">
        <v>0</v>
      </c>
      <c r="E502" s="1434">
        <v>0</v>
      </c>
      <c r="F502" s="1434">
        <v>0</v>
      </c>
      <c r="G502" s="1434">
        <v>0</v>
      </c>
      <c r="H502" s="1434">
        <v>0</v>
      </c>
      <c r="I502" s="1434">
        <v>0</v>
      </c>
      <c r="J502" s="1434">
        <v>0</v>
      </c>
      <c r="K502" s="1434">
        <v>2</v>
      </c>
      <c r="L502" s="1434">
        <v>0</v>
      </c>
      <c r="M502" s="1434">
        <v>0</v>
      </c>
      <c r="N502" s="1434">
        <v>0</v>
      </c>
      <c r="O502" s="1434">
        <v>0</v>
      </c>
      <c r="P502" s="1434">
        <v>0</v>
      </c>
      <c r="Q502" s="1434">
        <v>0</v>
      </c>
      <c r="R502" s="1434">
        <v>4</v>
      </c>
      <c r="S502" s="1434">
        <v>3</v>
      </c>
      <c r="T502" s="1434">
        <v>0</v>
      </c>
      <c r="U502" s="1434">
        <v>1</v>
      </c>
      <c r="V502" s="1438">
        <v>0</v>
      </c>
    </row>
    <row r="503" spans="1:22" ht="15" x14ac:dyDescent="0.25">
      <c r="A503" s="19" t="s">
        <v>809</v>
      </c>
      <c r="B503" s="1291" t="s">
        <v>844</v>
      </c>
      <c r="C503" s="1291" t="s">
        <v>35</v>
      </c>
      <c r="D503" s="1434">
        <v>0</v>
      </c>
      <c r="E503" s="1434">
        <v>0</v>
      </c>
      <c r="F503" s="1434">
        <v>0</v>
      </c>
      <c r="G503" s="1434">
        <v>0</v>
      </c>
      <c r="H503" s="1434">
        <v>0</v>
      </c>
      <c r="I503" s="1434">
        <v>0</v>
      </c>
      <c r="J503" s="1434">
        <v>0</v>
      </c>
      <c r="K503" s="1434">
        <v>24</v>
      </c>
      <c r="L503" s="1434">
        <v>32</v>
      </c>
      <c r="M503" s="1434">
        <v>8</v>
      </c>
      <c r="N503" s="1434">
        <v>24</v>
      </c>
      <c r="O503" s="1434">
        <v>29</v>
      </c>
      <c r="P503" s="1434">
        <v>8</v>
      </c>
      <c r="Q503" s="1434">
        <v>0</v>
      </c>
      <c r="R503" s="1434">
        <v>22</v>
      </c>
      <c r="S503" s="1434">
        <v>5</v>
      </c>
      <c r="T503" s="1434">
        <v>0</v>
      </c>
      <c r="U503" s="1434">
        <v>0</v>
      </c>
      <c r="V503" s="1438">
        <v>0</v>
      </c>
    </row>
    <row r="504" spans="1:22" ht="15" x14ac:dyDescent="0.25">
      <c r="A504" s="19" t="s">
        <v>809</v>
      </c>
      <c r="B504" s="1291" t="s">
        <v>844</v>
      </c>
      <c r="C504" s="1291" t="s">
        <v>37</v>
      </c>
      <c r="D504" s="1434">
        <v>0</v>
      </c>
      <c r="E504" s="1434">
        <v>0</v>
      </c>
      <c r="F504" s="1434">
        <v>0</v>
      </c>
      <c r="G504" s="1434">
        <v>0</v>
      </c>
      <c r="H504" s="1434">
        <v>0</v>
      </c>
      <c r="I504" s="1434">
        <v>0</v>
      </c>
      <c r="J504" s="1434">
        <v>0</v>
      </c>
      <c r="K504" s="1434">
        <v>1</v>
      </c>
      <c r="L504" s="1434">
        <v>0</v>
      </c>
      <c r="M504" s="1434">
        <v>0</v>
      </c>
      <c r="N504" s="1434">
        <v>0</v>
      </c>
      <c r="O504" s="1434">
        <v>0</v>
      </c>
      <c r="P504" s="1434">
        <v>0</v>
      </c>
      <c r="Q504" s="1434">
        <v>0</v>
      </c>
      <c r="R504" s="1434">
        <v>0</v>
      </c>
      <c r="S504" s="1434">
        <v>0</v>
      </c>
      <c r="T504" s="1434">
        <v>0</v>
      </c>
      <c r="U504" s="1434">
        <v>0</v>
      </c>
      <c r="V504" s="1438">
        <v>0</v>
      </c>
    </row>
    <row r="505" spans="1:22" ht="15" x14ac:dyDescent="0.25">
      <c r="A505" s="19" t="s">
        <v>809</v>
      </c>
      <c r="B505" s="1291" t="s">
        <v>844</v>
      </c>
      <c r="C505" s="1291" t="s">
        <v>59</v>
      </c>
      <c r="D505" s="1434">
        <v>0</v>
      </c>
      <c r="E505" s="1434">
        <v>0</v>
      </c>
      <c r="F505" s="1434">
        <v>0</v>
      </c>
      <c r="G505" s="1434">
        <v>0</v>
      </c>
      <c r="H505" s="1434">
        <v>0</v>
      </c>
      <c r="I505" s="1434">
        <v>0</v>
      </c>
      <c r="J505" s="1434">
        <v>0</v>
      </c>
      <c r="K505" s="1434">
        <v>25</v>
      </c>
      <c r="L505" s="1434">
        <v>32</v>
      </c>
      <c r="M505" s="1434">
        <v>8</v>
      </c>
      <c r="N505" s="1434">
        <v>24</v>
      </c>
      <c r="O505" s="1434">
        <v>29</v>
      </c>
      <c r="P505" s="1434">
        <v>8</v>
      </c>
      <c r="Q505" s="1434">
        <v>0</v>
      </c>
      <c r="R505" s="1434">
        <v>22</v>
      </c>
      <c r="S505" s="1434">
        <v>5</v>
      </c>
      <c r="T505" s="1434">
        <v>0</v>
      </c>
      <c r="U505" s="1434">
        <v>0</v>
      </c>
      <c r="V505" s="1438">
        <v>0</v>
      </c>
    </row>
    <row r="506" spans="1:22" ht="15" x14ac:dyDescent="0.25">
      <c r="A506" s="19" t="s">
        <v>809</v>
      </c>
      <c r="B506" s="1291" t="s">
        <v>844</v>
      </c>
      <c r="C506" s="1291" t="s">
        <v>77</v>
      </c>
      <c r="D506" s="1434">
        <v>0</v>
      </c>
      <c r="E506" s="1434">
        <v>0</v>
      </c>
      <c r="F506" s="1434">
        <v>0</v>
      </c>
      <c r="G506" s="1434">
        <v>0</v>
      </c>
      <c r="H506" s="1434">
        <v>0</v>
      </c>
      <c r="I506" s="1434">
        <v>0</v>
      </c>
      <c r="J506" s="1434">
        <v>0</v>
      </c>
      <c r="K506" s="1434">
        <v>1</v>
      </c>
      <c r="L506" s="1434">
        <v>0</v>
      </c>
      <c r="M506" s="1434">
        <v>0</v>
      </c>
      <c r="N506" s="1434">
        <v>0</v>
      </c>
      <c r="O506" s="1434">
        <v>0</v>
      </c>
      <c r="P506" s="1434">
        <v>0</v>
      </c>
      <c r="Q506" s="1434">
        <v>0</v>
      </c>
      <c r="R506" s="1434">
        <v>0</v>
      </c>
      <c r="S506" s="1434">
        <v>0</v>
      </c>
      <c r="T506" s="1434">
        <v>0</v>
      </c>
      <c r="U506" s="1434">
        <v>0</v>
      </c>
      <c r="V506" s="1438">
        <v>0</v>
      </c>
    </row>
    <row r="507" spans="1:22" ht="15" x14ac:dyDescent="0.25">
      <c r="A507" s="19" t="s">
        <v>809</v>
      </c>
      <c r="B507" s="1291" t="s">
        <v>845</v>
      </c>
      <c r="C507" s="1291" t="s">
        <v>35</v>
      </c>
      <c r="D507" s="1434">
        <v>0</v>
      </c>
      <c r="E507" s="1434">
        <v>0</v>
      </c>
      <c r="F507" s="1434">
        <v>0</v>
      </c>
      <c r="G507" s="1434">
        <v>0</v>
      </c>
      <c r="H507" s="1434">
        <v>0</v>
      </c>
      <c r="I507" s="1434">
        <v>0</v>
      </c>
      <c r="J507" s="1434">
        <v>0</v>
      </c>
      <c r="K507" s="1434">
        <v>25</v>
      </c>
      <c r="L507" s="1434">
        <v>17</v>
      </c>
      <c r="M507" s="1434">
        <v>12</v>
      </c>
      <c r="N507" s="1434">
        <v>42</v>
      </c>
      <c r="O507" s="1434">
        <v>27</v>
      </c>
      <c r="P507" s="1434">
        <v>19</v>
      </c>
      <c r="Q507" s="1434">
        <v>1</v>
      </c>
      <c r="R507" s="1434">
        <v>14</v>
      </c>
      <c r="S507" s="1434">
        <v>2</v>
      </c>
      <c r="T507" s="1434">
        <v>18</v>
      </c>
      <c r="U507" s="1434">
        <v>16</v>
      </c>
      <c r="V507" s="1438">
        <v>10</v>
      </c>
    </row>
    <row r="508" spans="1:22" ht="15" x14ac:dyDescent="0.25">
      <c r="A508" s="19" t="s">
        <v>809</v>
      </c>
      <c r="B508" s="1291" t="s">
        <v>845</v>
      </c>
      <c r="C508" s="1291" t="s">
        <v>36</v>
      </c>
      <c r="D508" s="1434">
        <v>0</v>
      </c>
      <c r="E508" s="1434">
        <v>0</v>
      </c>
      <c r="F508" s="1434">
        <v>0</v>
      </c>
      <c r="G508" s="1434">
        <v>0</v>
      </c>
      <c r="H508" s="1434">
        <v>0</v>
      </c>
      <c r="I508" s="1434">
        <v>0</v>
      </c>
      <c r="J508" s="1434">
        <v>0</v>
      </c>
      <c r="K508" s="1434">
        <v>0</v>
      </c>
      <c r="L508" s="1434">
        <v>0</v>
      </c>
      <c r="M508" s="1434">
        <v>0</v>
      </c>
      <c r="N508" s="1434">
        <v>0</v>
      </c>
      <c r="O508" s="1434">
        <v>0</v>
      </c>
      <c r="P508" s="1434">
        <v>0</v>
      </c>
      <c r="Q508" s="1434">
        <v>0</v>
      </c>
      <c r="R508" s="1434">
        <v>0</v>
      </c>
      <c r="S508" s="1434">
        <v>0</v>
      </c>
      <c r="T508" s="1434">
        <v>0</v>
      </c>
      <c r="U508" s="1434">
        <v>1</v>
      </c>
      <c r="V508" s="1438">
        <v>0</v>
      </c>
    </row>
    <row r="509" spans="1:22" ht="15" x14ac:dyDescent="0.25">
      <c r="A509" s="19" t="s">
        <v>809</v>
      </c>
      <c r="B509" s="1291" t="s">
        <v>845</v>
      </c>
      <c r="C509" s="1291" t="s">
        <v>37</v>
      </c>
      <c r="D509" s="1434">
        <v>0</v>
      </c>
      <c r="E509" s="1434">
        <v>0</v>
      </c>
      <c r="F509" s="1434">
        <v>0</v>
      </c>
      <c r="G509" s="1434">
        <v>0</v>
      </c>
      <c r="H509" s="1434">
        <v>0</v>
      </c>
      <c r="I509" s="1434">
        <v>0</v>
      </c>
      <c r="J509" s="1434">
        <v>0</v>
      </c>
      <c r="K509" s="1434">
        <v>1</v>
      </c>
      <c r="L509" s="1434">
        <v>0</v>
      </c>
      <c r="M509" s="1434">
        <v>0</v>
      </c>
      <c r="N509" s="1434">
        <v>4</v>
      </c>
      <c r="O509" s="1434">
        <v>1</v>
      </c>
      <c r="P509" s="1434">
        <v>0</v>
      </c>
      <c r="Q509" s="1434">
        <v>1</v>
      </c>
      <c r="R509" s="1434">
        <v>0</v>
      </c>
      <c r="S509" s="1434">
        <v>0</v>
      </c>
      <c r="T509" s="1434">
        <v>1</v>
      </c>
      <c r="U509" s="1434">
        <v>1</v>
      </c>
      <c r="V509" s="1438">
        <v>1</v>
      </c>
    </row>
    <row r="510" spans="1:22" ht="15" x14ac:dyDescent="0.25">
      <c r="A510" s="19" t="s">
        <v>809</v>
      </c>
      <c r="B510" s="1291" t="s">
        <v>845</v>
      </c>
      <c r="C510" s="1291" t="s">
        <v>38</v>
      </c>
      <c r="D510" s="1434">
        <v>0</v>
      </c>
      <c r="E510" s="1434">
        <v>0</v>
      </c>
      <c r="F510" s="1434">
        <v>0</v>
      </c>
      <c r="G510" s="1434">
        <v>0</v>
      </c>
      <c r="H510" s="1434">
        <v>0</v>
      </c>
      <c r="I510" s="1434">
        <v>0</v>
      </c>
      <c r="J510" s="1434">
        <v>0</v>
      </c>
      <c r="K510" s="1434">
        <v>0</v>
      </c>
      <c r="L510" s="1434">
        <v>0</v>
      </c>
      <c r="M510" s="1434">
        <v>0</v>
      </c>
      <c r="N510" s="1434">
        <v>1</v>
      </c>
      <c r="O510" s="1434">
        <v>0</v>
      </c>
      <c r="P510" s="1434">
        <v>0</v>
      </c>
      <c r="Q510" s="1434">
        <v>0</v>
      </c>
      <c r="R510" s="1434">
        <v>1</v>
      </c>
      <c r="S510" s="1434">
        <v>0</v>
      </c>
      <c r="T510" s="1434">
        <v>2</v>
      </c>
      <c r="U510" s="1434">
        <v>0</v>
      </c>
      <c r="V510" s="1438">
        <v>0</v>
      </c>
    </row>
    <row r="511" spans="1:22" ht="15" x14ac:dyDescent="0.25">
      <c r="A511" s="19" t="s">
        <v>809</v>
      </c>
      <c r="B511" s="1291" t="s">
        <v>845</v>
      </c>
      <c r="C511" s="1291" t="s">
        <v>39</v>
      </c>
      <c r="D511" s="1434">
        <v>0</v>
      </c>
      <c r="E511" s="1434">
        <v>0</v>
      </c>
      <c r="F511" s="1434">
        <v>0</v>
      </c>
      <c r="G511" s="1434">
        <v>0</v>
      </c>
      <c r="H511" s="1434">
        <v>0</v>
      </c>
      <c r="I511" s="1434">
        <v>0</v>
      </c>
      <c r="J511" s="1434">
        <v>0</v>
      </c>
      <c r="K511" s="1434">
        <v>0</v>
      </c>
      <c r="L511" s="1434">
        <v>0</v>
      </c>
      <c r="M511" s="1434">
        <v>0</v>
      </c>
      <c r="N511" s="1434">
        <v>2</v>
      </c>
      <c r="O511" s="1434">
        <v>0</v>
      </c>
      <c r="P511" s="1434">
        <v>1</v>
      </c>
      <c r="Q511" s="1434">
        <v>0</v>
      </c>
      <c r="R511" s="1434">
        <v>0</v>
      </c>
      <c r="S511" s="1434">
        <v>0</v>
      </c>
      <c r="T511" s="1434">
        <v>1</v>
      </c>
      <c r="U511" s="1434">
        <v>0</v>
      </c>
      <c r="V511" s="1438">
        <v>2</v>
      </c>
    </row>
    <row r="512" spans="1:22" ht="15" x14ac:dyDescent="0.25">
      <c r="A512" s="19" t="s">
        <v>809</v>
      </c>
      <c r="B512" s="1291" t="s">
        <v>845</v>
      </c>
      <c r="C512" s="1291" t="s">
        <v>40</v>
      </c>
      <c r="D512" s="1434">
        <v>0</v>
      </c>
      <c r="E512" s="1434">
        <v>0</v>
      </c>
      <c r="F512" s="1434">
        <v>0</v>
      </c>
      <c r="G512" s="1434">
        <v>0</v>
      </c>
      <c r="H512" s="1434">
        <v>0</v>
      </c>
      <c r="I512" s="1434">
        <v>0</v>
      </c>
      <c r="J512" s="1434">
        <v>0</v>
      </c>
      <c r="K512" s="1434">
        <v>0</v>
      </c>
      <c r="L512" s="1434">
        <v>0</v>
      </c>
      <c r="M512" s="1434">
        <v>0</v>
      </c>
      <c r="N512" s="1434">
        <v>0</v>
      </c>
      <c r="O512" s="1434">
        <v>0</v>
      </c>
      <c r="P512" s="1434">
        <v>0</v>
      </c>
      <c r="Q512" s="1434">
        <v>0</v>
      </c>
      <c r="R512" s="1434">
        <v>0</v>
      </c>
      <c r="S512" s="1434">
        <v>0</v>
      </c>
      <c r="T512" s="1434">
        <v>0</v>
      </c>
      <c r="U512" s="1434">
        <v>1</v>
      </c>
      <c r="V512" s="1438">
        <v>0</v>
      </c>
    </row>
    <row r="513" spans="1:22" ht="15" x14ac:dyDescent="0.25">
      <c r="A513" s="19" t="s">
        <v>809</v>
      </c>
      <c r="B513" s="1291" t="s">
        <v>845</v>
      </c>
      <c r="C513" s="1291" t="s">
        <v>59</v>
      </c>
      <c r="D513" s="1434">
        <v>0</v>
      </c>
      <c r="E513" s="1434">
        <v>0</v>
      </c>
      <c r="F513" s="1434">
        <v>0</v>
      </c>
      <c r="G513" s="1434">
        <v>0</v>
      </c>
      <c r="H513" s="1434">
        <v>0</v>
      </c>
      <c r="I513" s="1434">
        <v>0</v>
      </c>
      <c r="J513" s="1434">
        <v>0</v>
      </c>
      <c r="K513" s="1434">
        <v>26</v>
      </c>
      <c r="L513" s="1434">
        <v>17</v>
      </c>
      <c r="M513" s="1434">
        <v>12</v>
      </c>
      <c r="N513" s="1434">
        <v>49</v>
      </c>
      <c r="O513" s="1434">
        <v>28</v>
      </c>
      <c r="P513" s="1434">
        <v>20</v>
      </c>
      <c r="Q513" s="1434">
        <v>2</v>
      </c>
      <c r="R513" s="1434">
        <v>15</v>
      </c>
      <c r="S513" s="1434">
        <v>2</v>
      </c>
      <c r="T513" s="1434">
        <v>22</v>
      </c>
      <c r="U513" s="1434">
        <v>19</v>
      </c>
      <c r="V513" s="1438">
        <v>13</v>
      </c>
    </row>
    <row r="514" spans="1:22" ht="15" x14ac:dyDescent="0.25">
      <c r="A514" s="19" t="s">
        <v>809</v>
      </c>
      <c r="B514" s="1291" t="s">
        <v>845</v>
      </c>
      <c r="C514" s="1291" t="s">
        <v>77</v>
      </c>
      <c r="D514" s="1434">
        <v>0</v>
      </c>
      <c r="E514" s="1434">
        <v>0</v>
      </c>
      <c r="F514" s="1434">
        <v>0</v>
      </c>
      <c r="G514" s="1434">
        <v>0</v>
      </c>
      <c r="H514" s="1434">
        <v>0</v>
      </c>
      <c r="I514" s="1434">
        <v>0</v>
      </c>
      <c r="J514" s="1434">
        <v>0</v>
      </c>
      <c r="K514" s="1434">
        <v>1</v>
      </c>
      <c r="L514" s="1434">
        <v>0</v>
      </c>
      <c r="M514" s="1434">
        <v>0</v>
      </c>
      <c r="N514" s="1434">
        <v>7</v>
      </c>
      <c r="O514" s="1434">
        <v>1</v>
      </c>
      <c r="P514" s="1434">
        <v>1</v>
      </c>
      <c r="Q514" s="1434">
        <v>1</v>
      </c>
      <c r="R514" s="1434">
        <v>1</v>
      </c>
      <c r="S514" s="1434">
        <v>0</v>
      </c>
      <c r="T514" s="1434">
        <v>4</v>
      </c>
      <c r="U514" s="1434">
        <v>3</v>
      </c>
      <c r="V514" s="1438">
        <v>3</v>
      </c>
    </row>
    <row r="515" spans="1:22" ht="15" x14ac:dyDescent="0.25">
      <c r="A515" s="19" t="s">
        <v>809</v>
      </c>
      <c r="B515" s="1291" t="s">
        <v>846</v>
      </c>
      <c r="C515" s="1291" t="s">
        <v>35</v>
      </c>
      <c r="D515" s="1434">
        <v>0</v>
      </c>
      <c r="E515" s="1434">
        <v>0</v>
      </c>
      <c r="F515" s="1434">
        <v>0</v>
      </c>
      <c r="G515" s="1434">
        <v>0</v>
      </c>
      <c r="H515" s="1434">
        <v>0</v>
      </c>
      <c r="I515" s="1434">
        <v>0</v>
      </c>
      <c r="J515" s="1434">
        <v>0</v>
      </c>
      <c r="K515" s="1434">
        <v>0</v>
      </c>
      <c r="L515" s="1434">
        <v>3</v>
      </c>
      <c r="M515" s="1434">
        <v>4</v>
      </c>
      <c r="N515" s="1434">
        <v>9</v>
      </c>
      <c r="O515" s="1434">
        <v>5</v>
      </c>
      <c r="P515" s="1434">
        <v>4</v>
      </c>
      <c r="Q515" s="1434">
        <v>0</v>
      </c>
      <c r="R515" s="1434">
        <v>9</v>
      </c>
      <c r="S515" s="1434">
        <v>1</v>
      </c>
      <c r="T515" s="1434">
        <v>4</v>
      </c>
      <c r="U515" s="1434">
        <v>2</v>
      </c>
      <c r="V515" s="1438">
        <v>3</v>
      </c>
    </row>
    <row r="516" spans="1:22" ht="15" x14ac:dyDescent="0.25">
      <c r="A516" s="19" t="s">
        <v>809</v>
      </c>
      <c r="B516" s="1291" t="s">
        <v>846</v>
      </c>
      <c r="C516" s="1291" t="s">
        <v>37</v>
      </c>
      <c r="D516" s="1434">
        <v>0</v>
      </c>
      <c r="E516" s="1434">
        <v>0</v>
      </c>
      <c r="F516" s="1434">
        <v>0</v>
      </c>
      <c r="G516" s="1434">
        <v>0</v>
      </c>
      <c r="H516" s="1434">
        <v>0</v>
      </c>
      <c r="I516" s="1434">
        <v>0</v>
      </c>
      <c r="J516" s="1434">
        <v>0</v>
      </c>
      <c r="K516" s="1434">
        <v>0</v>
      </c>
      <c r="L516" s="1434">
        <v>1</v>
      </c>
      <c r="M516" s="1434">
        <v>1</v>
      </c>
      <c r="N516" s="1434">
        <v>0</v>
      </c>
      <c r="O516" s="1434">
        <v>1</v>
      </c>
      <c r="P516" s="1434">
        <v>0</v>
      </c>
      <c r="Q516" s="1434">
        <v>0</v>
      </c>
      <c r="R516" s="1434">
        <v>1</v>
      </c>
      <c r="S516" s="1434">
        <v>0</v>
      </c>
      <c r="T516" s="1434">
        <v>0</v>
      </c>
      <c r="U516" s="1434">
        <v>0</v>
      </c>
      <c r="V516" s="1438">
        <v>0</v>
      </c>
    </row>
    <row r="517" spans="1:22" ht="15" x14ac:dyDescent="0.25">
      <c r="A517" s="19" t="s">
        <v>809</v>
      </c>
      <c r="B517" s="1291" t="s">
        <v>846</v>
      </c>
      <c r="C517" s="1291" t="s">
        <v>40</v>
      </c>
      <c r="D517" s="1434">
        <v>0</v>
      </c>
      <c r="E517" s="1434">
        <v>0</v>
      </c>
      <c r="F517" s="1434">
        <v>0</v>
      </c>
      <c r="G517" s="1434">
        <v>0</v>
      </c>
      <c r="H517" s="1434">
        <v>0</v>
      </c>
      <c r="I517" s="1434">
        <v>0</v>
      </c>
      <c r="J517" s="1434">
        <v>0</v>
      </c>
      <c r="K517" s="1434">
        <v>0</v>
      </c>
      <c r="L517" s="1434">
        <v>1</v>
      </c>
      <c r="M517" s="1434">
        <v>0</v>
      </c>
      <c r="N517" s="1434">
        <v>0</v>
      </c>
      <c r="O517" s="1434">
        <v>0</v>
      </c>
      <c r="P517" s="1434">
        <v>0</v>
      </c>
      <c r="Q517" s="1434">
        <v>0</v>
      </c>
      <c r="R517" s="1434">
        <v>0</v>
      </c>
      <c r="S517" s="1434">
        <v>0</v>
      </c>
      <c r="T517" s="1434">
        <v>0</v>
      </c>
      <c r="U517" s="1434">
        <v>0</v>
      </c>
      <c r="V517" s="1438">
        <v>0</v>
      </c>
    </row>
    <row r="518" spans="1:22" ht="15" x14ac:dyDescent="0.25">
      <c r="A518" s="19" t="s">
        <v>809</v>
      </c>
      <c r="B518" s="1291" t="s">
        <v>846</v>
      </c>
      <c r="C518" s="1291" t="s">
        <v>59</v>
      </c>
      <c r="D518" s="1434">
        <v>0</v>
      </c>
      <c r="E518" s="1434">
        <v>0</v>
      </c>
      <c r="F518" s="1434">
        <v>0</v>
      </c>
      <c r="G518" s="1434">
        <v>0</v>
      </c>
      <c r="H518" s="1434">
        <v>0</v>
      </c>
      <c r="I518" s="1434">
        <v>0</v>
      </c>
      <c r="J518" s="1434">
        <v>0</v>
      </c>
      <c r="K518" s="1434">
        <v>0</v>
      </c>
      <c r="L518" s="1434">
        <v>5</v>
      </c>
      <c r="M518" s="1434">
        <v>5</v>
      </c>
      <c r="N518" s="1434">
        <v>9</v>
      </c>
      <c r="O518" s="1434">
        <v>6</v>
      </c>
      <c r="P518" s="1434">
        <v>4</v>
      </c>
      <c r="Q518" s="1434">
        <v>0</v>
      </c>
      <c r="R518" s="1434">
        <v>10</v>
      </c>
      <c r="S518" s="1434">
        <v>1</v>
      </c>
      <c r="T518" s="1434">
        <v>4</v>
      </c>
      <c r="U518" s="1434">
        <v>2</v>
      </c>
      <c r="V518" s="1438">
        <v>3</v>
      </c>
    </row>
    <row r="519" spans="1:22" ht="15" x14ac:dyDescent="0.25">
      <c r="A519" s="19" t="s">
        <v>809</v>
      </c>
      <c r="B519" s="1291" t="s">
        <v>846</v>
      </c>
      <c r="C519" s="1291" t="s">
        <v>77</v>
      </c>
      <c r="D519" s="1434">
        <v>0</v>
      </c>
      <c r="E519" s="1434">
        <v>0</v>
      </c>
      <c r="F519" s="1434">
        <v>0</v>
      </c>
      <c r="G519" s="1434">
        <v>0</v>
      </c>
      <c r="H519" s="1434">
        <v>0</v>
      </c>
      <c r="I519" s="1434">
        <v>0</v>
      </c>
      <c r="J519" s="1434">
        <v>0</v>
      </c>
      <c r="K519" s="1434">
        <v>0</v>
      </c>
      <c r="L519" s="1434">
        <v>2</v>
      </c>
      <c r="M519" s="1434">
        <v>1</v>
      </c>
      <c r="N519" s="1434">
        <v>0</v>
      </c>
      <c r="O519" s="1434">
        <v>1</v>
      </c>
      <c r="P519" s="1434">
        <v>0</v>
      </c>
      <c r="Q519" s="1434">
        <v>0</v>
      </c>
      <c r="R519" s="1434">
        <v>1</v>
      </c>
      <c r="S519" s="1434">
        <v>0</v>
      </c>
      <c r="T519" s="1434">
        <v>0</v>
      </c>
      <c r="U519" s="1434">
        <v>0</v>
      </c>
      <c r="V519" s="1438">
        <v>0</v>
      </c>
    </row>
    <row r="520" spans="1:22" ht="15" x14ac:dyDescent="0.25">
      <c r="A520" s="19" t="s">
        <v>809</v>
      </c>
      <c r="B520" s="1291" t="s">
        <v>847</v>
      </c>
      <c r="C520" s="1291" t="s">
        <v>35</v>
      </c>
      <c r="D520" s="1434">
        <v>0</v>
      </c>
      <c r="E520" s="1434">
        <v>0</v>
      </c>
      <c r="F520" s="1434">
        <v>0</v>
      </c>
      <c r="G520" s="1434">
        <v>0</v>
      </c>
      <c r="H520" s="1434">
        <v>0</v>
      </c>
      <c r="I520" s="1434">
        <v>0</v>
      </c>
      <c r="J520" s="1434">
        <v>0</v>
      </c>
      <c r="K520" s="1434">
        <v>0</v>
      </c>
      <c r="L520" s="1434">
        <v>5</v>
      </c>
      <c r="M520" s="1434">
        <v>6</v>
      </c>
      <c r="N520" s="1434">
        <v>19</v>
      </c>
      <c r="O520" s="1434">
        <v>15</v>
      </c>
      <c r="P520" s="1434">
        <v>9</v>
      </c>
      <c r="Q520" s="1434">
        <v>10</v>
      </c>
      <c r="R520" s="1434">
        <v>11</v>
      </c>
      <c r="S520" s="1434">
        <v>0</v>
      </c>
      <c r="T520" s="1434">
        <v>3</v>
      </c>
      <c r="U520" s="1434">
        <v>13</v>
      </c>
      <c r="V520" s="1438">
        <v>1</v>
      </c>
    </row>
    <row r="521" spans="1:22" ht="15" x14ac:dyDescent="0.25">
      <c r="A521" s="19" t="s">
        <v>809</v>
      </c>
      <c r="B521" s="1291" t="s">
        <v>847</v>
      </c>
      <c r="C521" s="1291" t="s">
        <v>37</v>
      </c>
      <c r="D521" s="1434">
        <v>0</v>
      </c>
      <c r="E521" s="1434">
        <v>0</v>
      </c>
      <c r="F521" s="1434">
        <v>0</v>
      </c>
      <c r="G521" s="1434">
        <v>0</v>
      </c>
      <c r="H521" s="1434">
        <v>0</v>
      </c>
      <c r="I521" s="1434">
        <v>0</v>
      </c>
      <c r="J521" s="1434">
        <v>0</v>
      </c>
      <c r="K521" s="1434">
        <v>0</v>
      </c>
      <c r="L521" s="1434">
        <v>1</v>
      </c>
      <c r="M521" s="1434">
        <v>1</v>
      </c>
      <c r="N521" s="1434">
        <v>1</v>
      </c>
      <c r="O521" s="1434">
        <v>0</v>
      </c>
      <c r="P521" s="1434">
        <v>0</v>
      </c>
      <c r="Q521" s="1434">
        <v>0</v>
      </c>
      <c r="R521" s="1434">
        <v>1</v>
      </c>
      <c r="S521" s="1434">
        <v>0</v>
      </c>
      <c r="T521" s="1434">
        <v>0</v>
      </c>
      <c r="U521" s="1434">
        <v>1</v>
      </c>
      <c r="V521" s="1438">
        <v>0</v>
      </c>
    </row>
    <row r="522" spans="1:22" ht="15" x14ac:dyDescent="0.25">
      <c r="A522" s="19" t="s">
        <v>809</v>
      </c>
      <c r="B522" s="1291" t="s">
        <v>847</v>
      </c>
      <c r="C522" s="1291" t="s">
        <v>38</v>
      </c>
      <c r="D522" s="1434">
        <v>0</v>
      </c>
      <c r="E522" s="1434">
        <v>0</v>
      </c>
      <c r="F522" s="1434">
        <v>0</v>
      </c>
      <c r="G522" s="1434">
        <v>0</v>
      </c>
      <c r="H522" s="1434">
        <v>0</v>
      </c>
      <c r="I522" s="1434">
        <v>0</v>
      </c>
      <c r="J522" s="1434">
        <v>0</v>
      </c>
      <c r="K522" s="1434">
        <v>0</v>
      </c>
      <c r="L522" s="1434">
        <v>0</v>
      </c>
      <c r="M522" s="1434">
        <v>0</v>
      </c>
      <c r="N522" s="1434">
        <v>0</v>
      </c>
      <c r="O522" s="1434">
        <v>1</v>
      </c>
      <c r="P522" s="1434">
        <v>0</v>
      </c>
      <c r="Q522" s="1434">
        <v>0</v>
      </c>
      <c r="R522" s="1434">
        <v>0</v>
      </c>
      <c r="S522" s="1434">
        <v>0</v>
      </c>
      <c r="T522" s="1434">
        <v>0</v>
      </c>
      <c r="U522" s="1434">
        <v>0</v>
      </c>
      <c r="V522" s="1438">
        <v>0</v>
      </c>
    </row>
    <row r="523" spans="1:22" ht="15" x14ac:dyDescent="0.25">
      <c r="A523" s="19" t="s">
        <v>809</v>
      </c>
      <c r="B523" s="1291" t="s">
        <v>847</v>
      </c>
      <c r="C523" s="1291" t="s">
        <v>39</v>
      </c>
      <c r="D523" s="1434">
        <v>0</v>
      </c>
      <c r="E523" s="1434">
        <v>0</v>
      </c>
      <c r="F523" s="1434">
        <v>0</v>
      </c>
      <c r="G523" s="1434">
        <v>0</v>
      </c>
      <c r="H523" s="1434">
        <v>0</v>
      </c>
      <c r="I523" s="1434">
        <v>0</v>
      </c>
      <c r="J523" s="1434">
        <v>0</v>
      </c>
      <c r="K523" s="1434">
        <v>0</v>
      </c>
      <c r="L523" s="1434">
        <v>0</v>
      </c>
      <c r="M523" s="1434">
        <v>0</v>
      </c>
      <c r="N523" s="1434">
        <v>1</v>
      </c>
      <c r="O523" s="1434">
        <v>0</v>
      </c>
      <c r="P523" s="1434">
        <v>0</v>
      </c>
      <c r="Q523" s="1434">
        <v>0</v>
      </c>
      <c r="R523" s="1434">
        <v>0</v>
      </c>
      <c r="S523" s="1434">
        <v>0</v>
      </c>
      <c r="T523" s="1434">
        <v>0</v>
      </c>
      <c r="U523" s="1434">
        <v>0</v>
      </c>
      <c r="V523" s="1438">
        <v>0</v>
      </c>
    </row>
    <row r="524" spans="1:22" ht="15" x14ac:dyDescent="0.25">
      <c r="A524" s="19" t="s">
        <v>809</v>
      </c>
      <c r="B524" s="1291" t="s">
        <v>847</v>
      </c>
      <c r="C524" s="1291" t="s">
        <v>59</v>
      </c>
      <c r="D524" s="1434">
        <v>0</v>
      </c>
      <c r="E524" s="1434">
        <v>0</v>
      </c>
      <c r="F524" s="1434">
        <v>0</v>
      </c>
      <c r="G524" s="1434">
        <v>0</v>
      </c>
      <c r="H524" s="1434">
        <v>0</v>
      </c>
      <c r="I524" s="1434">
        <v>0</v>
      </c>
      <c r="J524" s="1434">
        <v>0</v>
      </c>
      <c r="K524" s="1434">
        <v>0</v>
      </c>
      <c r="L524" s="1434">
        <v>6</v>
      </c>
      <c r="M524" s="1434">
        <v>7</v>
      </c>
      <c r="N524" s="1434">
        <v>21</v>
      </c>
      <c r="O524" s="1434">
        <v>16</v>
      </c>
      <c r="P524" s="1434">
        <v>9</v>
      </c>
      <c r="Q524" s="1434">
        <v>10</v>
      </c>
      <c r="R524" s="1434">
        <v>12</v>
      </c>
      <c r="S524" s="1434">
        <v>0</v>
      </c>
      <c r="T524" s="1434">
        <v>3</v>
      </c>
      <c r="U524" s="1434">
        <v>14</v>
      </c>
      <c r="V524" s="1438">
        <v>1</v>
      </c>
    </row>
    <row r="525" spans="1:22" ht="15" x14ac:dyDescent="0.25">
      <c r="A525" s="19" t="s">
        <v>809</v>
      </c>
      <c r="B525" s="1291" t="s">
        <v>847</v>
      </c>
      <c r="C525" s="1291" t="s">
        <v>77</v>
      </c>
      <c r="D525" s="1434">
        <v>0</v>
      </c>
      <c r="E525" s="1434">
        <v>0</v>
      </c>
      <c r="F525" s="1434">
        <v>0</v>
      </c>
      <c r="G525" s="1434">
        <v>0</v>
      </c>
      <c r="H525" s="1434">
        <v>0</v>
      </c>
      <c r="I525" s="1434">
        <v>0</v>
      </c>
      <c r="J525" s="1434">
        <v>0</v>
      </c>
      <c r="K525" s="1434">
        <v>0</v>
      </c>
      <c r="L525" s="1434">
        <v>1</v>
      </c>
      <c r="M525" s="1434">
        <v>1</v>
      </c>
      <c r="N525" s="1434">
        <v>2</v>
      </c>
      <c r="O525" s="1434">
        <v>1</v>
      </c>
      <c r="P525" s="1434">
        <v>0</v>
      </c>
      <c r="Q525" s="1434">
        <v>0</v>
      </c>
      <c r="R525" s="1434">
        <v>1</v>
      </c>
      <c r="S525" s="1434">
        <v>0</v>
      </c>
      <c r="T525" s="1434">
        <v>0</v>
      </c>
      <c r="U525" s="1434">
        <v>1</v>
      </c>
      <c r="V525" s="1438">
        <v>0</v>
      </c>
    </row>
    <row r="526" spans="1:22" ht="15" x14ac:dyDescent="0.25">
      <c r="A526" s="19" t="s">
        <v>809</v>
      </c>
      <c r="B526" s="1291" t="s">
        <v>848</v>
      </c>
      <c r="C526" s="1291" t="s">
        <v>35</v>
      </c>
      <c r="D526" s="1434">
        <v>0</v>
      </c>
      <c r="E526" s="1434">
        <v>0</v>
      </c>
      <c r="F526" s="1434">
        <v>0</v>
      </c>
      <c r="G526" s="1434">
        <v>0</v>
      </c>
      <c r="H526" s="1434">
        <v>0</v>
      </c>
      <c r="I526" s="1434">
        <v>0</v>
      </c>
      <c r="J526" s="1434">
        <v>0</v>
      </c>
      <c r="K526" s="1434">
        <v>0</v>
      </c>
      <c r="L526" s="1434">
        <v>14</v>
      </c>
      <c r="M526" s="1434">
        <v>12</v>
      </c>
      <c r="N526" s="1434">
        <v>12</v>
      </c>
      <c r="O526" s="1434">
        <v>43</v>
      </c>
      <c r="P526" s="1434">
        <v>9</v>
      </c>
      <c r="Q526" s="1434">
        <v>0</v>
      </c>
      <c r="R526" s="1434">
        <v>14</v>
      </c>
      <c r="S526" s="1434">
        <v>5</v>
      </c>
      <c r="T526" s="1434">
        <v>7</v>
      </c>
      <c r="U526" s="1434">
        <v>30</v>
      </c>
      <c r="V526" s="1438">
        <v>12</v>
      </c>
    </row>
    <row r="527" spans="1:22" ht="15" x14ac:dyDescent="0.25">
      <c r="A527" s="19" t="s">
        <v>809</v>
      </c>
      <c r="B527" s="1291" t="s">
        <v>848</v>
      </c>
      <c r="C527" s="1291" t="s">
        <v>36</v>
      </c>
      <c r="D527" s="1434">
        <v>0</v>
      </c>
      <c r="E527" s="1434">
        <v>0</v>
      </c>
      <c r="F527" s="1434">
        <v>0</v>
      </c>
      <c r="G527" s="1434">
        <v>0</v>
      </c>
      <c r="H527" s="1434">
        <v>0</v>
      </c>
      <c r="I527" s="1434">
        <v>0</v>
      </c>
      <c r="J527" s="1434">
        <v>0</v>
      </c>
      <c r="K527" s="1434">
        <v>0</v>
      </c>
      <c r="L527" s="1434">
        <v>0</v>
      </c>
      <c r="M527" s="1434">
        <v>0</v>
      </c>
      <c r="N527" s="1434">
        <v>0</v>
      </c>
      <c r="O527" s="1434">
        <v>0</v>
      </c>
      <c r="P527" s="1434">
        <v>0</v>
      </c>
      <c r="Q527" s="1434">
        <v>0</v>
      </c>
      <c r="R527" s="1434">
        <v>0</v>
      </c>
      <c r="S527" s="1434">
        <v>0</v>
      </c>
      <c r="T527" s="1434">
        <v>1</v>
      </c>
      <c r="U527" s="1434">
        <v>2</v>
      </c>
      <c r="V527" s="1438">
        <v>0</v>
      </c>
    </row>
    <row r="528" spans="1:22" ht="15" x14ac:dyDescent="0.25">
      <c r="A528" s="19" t="s">
        <v>809</v>
      </c>
      <c r="B528" s="1291" t="s">
        <v>848</v>
      </c>
      <c r="C528" s="1291" t="s">
        <v>37</v>
      </c>
      <c r="D528" s="1434">
        <v>0</v>
      </c>
      <c r="E528" s="1434">
        <v>0</v>
      </c>
      <c r="F528" s="1434">
        <v>0</v>
      </c>
      <c r="G528" s="1434">
        <v>0</v>
      </c>
      <c r="H528" s="1434">
        <v>0</v>
      </c>
      <c r="I528" s="1434">
        <v>0</v>
      </c>
      <c r="J528" s="1434">
        <v>0</v>
      </c>
      <c r="K528" s="1434">
        <v>0</v>
      </c>
      <c r="L528" s="1434">
        <v>0</v>
      </c>
      <c r="M528" s="1434">
        <v>0</v>
      </c>
      <c r="N528" s="1434">
        <v>3</v>
      </c>
      <c r="O528" s="1434">
        <v>1</v>
      </c>
      <c r="P528" s="1434">
        <v>0</v>
      </c>
      <c r="Q528" s="1434">
        <v>0</v>
      </c>
      <c r="R528" s="1434">
        <v>0</v>
      </c>
      <c r="S528" s="1434">
        <v>0</v>
      </c>
      <c r="T528" s="1434">
        <v>0</v>
      </c>
      <c r="U528" s="1434">
        <v>3</v>
      </c>
      <c r="V528" s="1438">
        <v>0</v>
      </c>
    </row>
    <row r="529" spans="1:22" ht="15" x14ac:dyDescent="0.25">
      <c r="A529" s="19" t="s">
        <v>809</v>
      </c>
      <c r="B529" s="1291" t="s">
        <v>848</v>
      </c>
      <c r="C529" s="1291" t="s">
        <v>38</v>
      </c>
      <c r="D529" s="1434">
        <v>0</v>
      </c>
      <c r="E529" s="1434">
        <v>0</v>
      </c>
      <c r="F529" s="1434">
        <v>0</v>
      </c>
      <c r="G529" s="1434">
        <v>0</v>
      </c>
      <c r="H529" s="1434">
        <v>0</v>
      </c>
      <c r="I529" s="1434">
        <v>0</v>
      </c>
      <c r="J529" s="1434">
        <v>0</v>
      </c>
      <c r="K529" s="1434">
        <v>0</v>
      </c>
      <c r="L529" s="1434">
        <v>0</v>
      </c>
      <c r="M529" s="1434">
        <v>0</v>
      </c>
      <c r="N529" s="1434">
        <v>0</v>
      </c>
      <c r="O529" s="1434">
        <v>0</v>
      </c>
      <c r="P529" s="1434">
        <v>0</v>
      </c>
      <c r="Q529" s="1434">
        <v>0</v>
      </c>
      <c r="R529" s="1434">
        <v>0</v>
      </c>
      <c r="S529" s="1434">
        <v>0</v>
      </c>
      <c r="T529" s="1434">
        <v>0</v>
      </c>
      <c r="U529" s="1434">
        <v>1</v>
      </c>
      <c r="V529" s="1438">
        <v>0</v>
      </c>
    </row>
    <row r="530" spans="1:22" ht="15" x14ac:dyDescent="0.25">
      <c r="A530" s="19" t="s">
        <v>809</v>
      </c>
      <c r="B530" s="1291" t="s">
        <v>848</v>
      </c>
      <c r="C530" s="1291" t="s">
        <v>39</v>
      </c>
      <c r="D530" s="1434">
        <v>0</v>
      </c>
      <c r="E530" s="1434">
        <v>0</v>
      </c>
      <c r="F530" s="1434">
        <v>0</v>
      </c>
      <c r="G530" s="1434">
        <v>0</v>
      </c>
      <c r="H530" s="1434">
        <v>0</v>
      </c>
      <c r="I530" s="1434">
        <v>0</v>
      </c>
      <c r="J530" s="1434">
        <v>0</v>
      </c>
      <c r="K530" s="1434">
        <v>0</v>
      </c>
      <c r="L530" s="1434">
        <v>0</v>
      </c>
      <c r="M530" s="1434">
        <v>0</v>
      </c>
      <c r="N530" s="1434">
        <v>0</v>
      </c>
      <c r="O530" s="1434">
        <v>0</v>
      </c>
      <c r="P530" s="1434">
        <v>0</v>
      </c>
      <c r="Q530" s="1434">
        <v>0</v>
      </c>
      <c r="R530" s="1434">
        <v>0</v>
      </c>
      <c r="S530" s="1434">
        <v>0</v>
      </c>
      <c r="T530" s="1434">
        <v>0</v>
      </c>
      <c r="U530" s="1434">
        <v>1</v>
      </c>
      <c r="V530" s="1438">
        <v>0</v>
      </c>
    </row>
    <row r="531" spans="1:22" ht="15" x14ac:dyDescent="0.25">
      <c r="A531" s="19" t="s">
        <v>809</v>
      </c>
      <c r="B531" s="1291" t="s">
        <v>848</v>
      </c>
      <c r="C531" s="1291" t="s">
        <v>59</v>
      </c>
      <c r="D531" s="1434">
        <v>0</v>
      </c>
      <c r="E531" s="1434">
        <v>0</v>
      </c>
      <c r="F531" s="1434">
        <v>0</v>
      </c>
      <c r="G531" s="1434">
        <v>0</v>
      </c>
      <c r="H531" s="1434">
        <v>0</v>
      </c>
      <c r="I531" s="1434">
        <v>0</v>
      </c>
      <c r="J531" s="1434">
        <v>0</v>
      </c>
      <c r="K531" s="1434">
        <v>0</v>
      </c>
      <c r="L531" s="1434">
        <v>14</v>
      </c>
      <c r="M531" s="1434">
        <v>12</v>
      </c>
      <c r="N531" s="1434">
        <v>15</v>
      </c>
      <c r="O531" s="1434">
        <v>44</v>
      </c>
      <c r="P531" s="1434">
        <v>9</v>
      </c>
      <c r="Q531" s="1434">
        <v>0</v>
      </c>
      <c r="R531" s="1434">
        <v>14</v>
      </c>
      <c r="S531" s="1434">
        <v>5</v>
      </c>
      <c r="T531" s="1434">
        <v>8</v>
      </c>
      <c r="U531" s="1434">
        <v>37</v>
      </c>
      <c r="V531" s="1438">
        <v>12</v>
      </c>
    </row>
    <row r="532" spans="1:22" ht="15" x14ac:dyDescent="0.25">
      <c r="A532" s="19" t="s">
        <v>809</v>
      </c>
      <c r="B532" s="1291" t="s">
        <v>848</v>
      </c>
      <c r="C532" s="1291" t="s">
        <v>77</v>
      </c>
      <c r="D532" s="1434">
        <v>0</v>
      </c>
      <c r="E532" s="1434">
        <v>0</v>
      </c>
      <c r="F532" s="1434">
        <v>0</v>
      </c>
      <c r="G532" s="1434">
        <v>0</v>
      </c>
      <c r="H532" s="1434">
        <v>0</v>
      </c>
      <c r="I532" s="1434">
        <v>0</v>
      </c>
      <c r="J532" s="1434">
        <v>0</v>
      </c>
      <c r="K532" s="1434">
        <v>0</v>
      </c>
      <c r="L532" s="1434">
        <v>0</v>
      </c>
      <c r="M532" s="1434">
        <v>0</v>
      </c>
      <c r="N532" s="1434">
        <v>3</v>
      </c>
      <c r="O532" s="1434">
        <v>1</v>
      </c>
      <c r="P532" s="1434">
        <v>0</v>
      </c>
      <c r="Q532" s="1434">
        <v>0</v>
      </c>
      <c r="R532" s="1434">
        <v>0</v>
      </c>
      <c r="S532" s="1434">
        <v>0</v>
      </c>
      <c r="T532" s="1434">
        <v>1</v>
      </c>
      <c r="U532" s="1434">
        <v>7</v>
      </c>
      <c r="V532" s="1438">
        <v>0</v>
      </c>
    </row>
    <row r="533" spans="1:22" ht="15" x14ac:dyDescent="0.25">
      <c r="A533" s="19" t="s">
        <v>809</v>
      </c>
      <c r="B533" s="1291" t="s">
        <v>849</v>
      </c>
      <c r="C533" s="1291" t="s">
        <v>35</v>
      </c>
      <c r="D533" s="1434">
        <v>0</v>
      </c>
      <c r="E533" s="1434">
        <v>0</v>
      </c>
      <c r="F533" s="1434">
        <v>0</v>
      </c>
      <c r="G533" s="1434">
        <v>0</v>
      </c>
      <c r="H533" s="1434">
        <v>0</v>
      </c>
      <c r="I533" s="1434">
        <v>0</v>
      </c>
      <c r="J533" s="1434">
        <v>0</v>
      </c>
      <c r="K533" s="1434">
        <v>0</v>
      </c>
      <c r="L533" s="1434">
        <v>2</v>
      </c>
      <c r="M533" s="1434">
        <v>9</v>
      </c>
      <c r="N533" s="1434">
        <v>7</v>
      </c>
      <c r="O533" s="1434">
        <v>23</v>
      </c>
      <c r="P533" s="1434">
        <v>23</v>
      </c>
      <c r="Q533" s="1434">
        <v>5</v>
      </c>
      <c r="R533" s="1434">
        <v>4</v>
      </c>
      <c r="S533" s="1434">
        <v>22</v>
      </c>
      <c r="T533" s="1434">
        <v>5</v>
      </c>
      <c r="U533" s="1434">
        <v>18</v>
      </c>
      <c r="V533" s="1438">
        <v>18</v>
      </c>
    </row>
    <row r="534" spans="1:22" ht="15" x14ac:dyDescent="0.25">
      <c r="A534" s="19" t="s">
        <v>809</v>
      </c>
      <c r="B534" s="1291" t="s">
        <v>849</v>
      </c>
      <c r="C534" s="1291" t="s">
        <v>37</v>
      </c>
      <c r="D534" s="1434">
        <v>0</v>
      </c>
      <c r="E534" s="1434">
        <v>0</v>
      </c>
      <c r="F534" s="1434">
        <v>0</v>
      </c>
      <c r="G534" s="1434">
        <v>0</v>
      </c>
      <c r="H534" s="1434">
        <v>0</v>
      </c>
      <c r="I534" s="1434">
        <v>0</v>
      </c>
      <c r="J534" s="1434">
        <v>0</v>
      </c>
      <c r="K534" s="1434">
        <v>0</v>
      </c>
      <c r="L534" s="1434">
        <v>0</v>
      </c>
      <c r="M534" s="1434">
        <v>3</v>
      </c>
      <c r="N534" s="1434">
        <v>0</v>
      </c>
      <c r="O534" s="1434">
        <v>2</v>
      </c>
      <c r="P534" s="1434">
        <v>1</v>
      </c>
      <c r="Q534" s="1434">
        <v>3</v>
      </c>
      <c r="R534" s="1434">
        <v>1</v>
      </c>
      <c r="S534" s="1434">
        <v>1</v>
      </c>
      <c r="T534" s="1434">
        <v>0</v>
      </c>
      <c r="U534" s="1434">
        <v>0</v>
      </c>
      <c r="V534" s="1438">
        <v>0</v>
      </c>
    </row>
    <row r="535" spans="1:22" ht="15" x14ac:dyDescent="0.25">
      <c r="A535" s="19" t="s">
        <v>809</v>
      </c>
      <c r="B535" s="1291" t="s">
        <v>849</v>
      </c>
      <c r="C535" s="1291" t="s">
        <v>38</v>
      </c>
      <c r="D535" s="1434">
        <v>0</v>
      </c>
      <c r="E535" s="1434">
        <v>0</v>
      </c>
      <c r="F535" s="1434">
        <v>0</v>
      </c>
      <c r="G535" s="1434">
        <v>0</v>
      </c>
      <c r="H535" s="1434">
        <v>0</v>
      </c>
      <c r="I535" s="1434">
        <v>0</v>
      </c>
      <c r="J535" s="1434">
        <v>0</v>
      </c>
      <c r="K535" s="1434">
        <v>0</v>
      </c>
      <c r="L535" s="1434">
        <v>0</v>
      </c>
      <c r="M535" s="1434">
        <v>1</v>
      </c>
      <c r="N535" s="1434">
        <v>0</v>
      </c>
      <c r="O535" s="1434">
        <v>0</v>
      </c>
      <c r="P535" s="1434">
        <v>0</v>
      </c>
      <c r="Q535" s="1434">
        <v>0</v>
      </c>
      <c r="R535" s="1434">
        <v>1</v>
      </c>
      <c r="S535" s="1434">
        <v>0</v>
      </c>
      <c r="T535" s="1434">
        <v>0</v>
      </c>
      <c r="U535" s="1434">
        <v>0</v>
      </c>
      <c r="V535" s="1438">
        <v>0</v>
      </c>
    </row>
    <row r="536" spans="1:22" ht="15" x14ac:dyDescent="0.25">
      <c r="A536" s="19" t="s">
        <v>809</v>
      </c>
      <c r="B536" s="1291" t="s">
        <v>849</v>
      </c>
      <c r="C536" s="1291" t="s">
        <v>40</v>
      </c>
      <c r="D536" s="1434">
        <v>0</v>
      </c>
      <c r="E536" s="1434">
        <v>0</v>
      </c>
      <c r="F536" s="1434">
        <v>0</v>
      </c>
      <c r="G536" s="1434">
        <v>0</v>
      </c>
      <c r="H536" s="1434">
        <v>0</v>
      </c>
      <c r="I536" s="1434">
        <v>0</v>
      </c>
      <c r="J536" s="1434">
        <v>0</v>
      </c>
      <c r="K536" s="1434">
        <v>0</v>
      </c>
      <c r="L536" s="1434">
        <v>0</v>
      </c>
      <c r="M536" s="1434">
        <v>1</v>
      </c>
      <c r="N536" s="1434">
        <v>0</v>
      </c>
      <c r="O536" s="1434">
        <v>0</v>
      </c>
      <c r="P536" s="1434">
        <v>0</v>
      </c>
      <c r="Q536" s="1434">
        <v>0</v>
      </c>
      <c r="R536" s="1434">
        <v>0</v>
      </c>
      <c r="S536" s="1434">
        <v>0</v>
      </c>
      <c r="T536" s="1434">
        <v>0</v>
      </c>
      <c r="U536" s="1434">
        <v>0</v>
      </c>
      <c r="V536" s="1438">
        <v>0</v>
      </c>
    </row>
    <row r="537" spans="1:22" ht="15" x14ac:dyDescent="0.25">
      <c r="A537" s="19" t="s">
        <v>809</v>
      </c>
      <c r="B537" s="1291" t="s">
        <v>849</v>
      </c>
      <c r="C537" s="1291" t="s">
        <v>59</v>
      </c>
      <c r="D537" s="1434">
        <v>0</v>
      </c>
      <c r="E537" s="1434">
        <v>0</v>
      </c>
      <c r="F537" s="1434">
        <v>0</v>
      </c>
      <c r="G537" s="1434">
        <v>0</v>
      </c>
      <c r="H537" s="1434">
        <v>0</v>
      </c>
      <c r="I537" s="1434">
        <v>0</v>
      </c>
      <c r="J537" s="1434">
        <v>0</v>
      </c>
      <c r="K537" s="1434">
        <v>0</v>
      </c>
      <c r="L537" s="1434">
        <v>2</v>
      </c>
      <c r="M537" s="1434">
        <v>14</v>
      </c>
      <c r="N537" s="1434">
        <v>7</v>
      </c>
      <c r="O537" s="1434">
        <v>25</v>
      </c>
      <c r="P537" s="1434">
        <v>24</v>
      </c>
      <c r="Q537" s="1434">
        <v>8</v>
      </c>
      <c r="R537" s="1434">
        <v>6</v>
      </c>
      <c r="S537" s="1434">
        <v>23</v>
      </c>
      <c r="T537" s="1434">
        <v>5</v>
      </c>
      <c r="U537" s="1434">
        <v>18</v>
      </c>
      <c r="V537" s="1438">
        <v>18</v>
      </c>
    </row>
    <row r="538" spans="1:22" ht="15" x14ac:dyDescent="0.25">
      <c r="A538" s="19" t="s">
        <v>809</v>
      </c>
      <c r="B538" s="1291" t="s">
        <v>849</v>
      </c>
      <c r="C538" s="1291" t="s">
        <v>77</v>
      </c>
      <c r="D538" s="1434">
        <v>0</v>
      </c>
      <c r="E538" s="1434">
        <v>0</v>
      </c>
      <c r="F538" s="1434">
        <v>0</v>
      </c>
      <c r="G538" s="1434">
        <v>0</v>
      </c>
      <c r="H538" s="1434">
        <v>0</v>
      </c>
      <c r="I538" s="1434">
        <v>0</v>
      </c>
      <c r="J538" s="1434">
        <v>0</v>
      </c>
      <c r="K538" s="1434">
        <v>0</v>
      </c>
      <c r="L538" s="1434">
        <v>0</v>
      </c>
      <c r="M538" s="1434">
        <v>5</v>
      </c>
      <c r="N538" s="1434">
        <v>0</v>
      </c>
      <c r="O538" s="1434">
        <v>2</v>
      </c>
      <c r="P538" s="1434">
        <v>1</v>
      </c>
      <c r="Q538" s="1434">
        <v>3</v>
      </c>
      <c r="R538" s="1434">
        <v>2</v>
      </c>
      <c r="S538" s="1434">
        <v>1</v>
      </c>
      <c r="T538" s="1434">
        <v>0</v>
      </c>
      <c r="U538" s="1434">
        <v>0</v>
      </c>
      <c r="V538" s="1438">
        <v>0</v>
      </c>
    </row>
    <row r="539" spans="1:22" ht="15" x14ac:dyDescent="0.25">
      <c r="A539" s="19" t="s">
        <v>809</v>
      </c>
      <c r="B539" s="1291" t="s">
        <v>850</v>
      </c>
      <c r="C539" s="1291" t="s">
        <v>35</v>
      </c>
      <c r="D539" s="1434">
        <v>0</v>
      </c>
      <c r="E539" s="1434">
        <v>0</v>
      </c>
      <c r="F539" s="1434">
        <v>0</v>
      </c>
      <c r="G539" s="1434">
        <v>0</v>
      </c>
      <c r="H539" s="1434">
        <v>0</v>
      </c>
      <c r="I539" s="1434">
        <v>0</v>
      </c>
      <c r="J539" s="1434">
        <v>0</v>
      </c>
      <c r="K539" s="1434">
        <v>0</v>
      </c>
      <c r="L539" s="1434">
        <v>0</v>
      </c>
      <c r="M539" s="1434">
        <v>29</v>
      </c>
      <c r="N539" s="1434">
        <v>36</v>
      </c>
      <c r="O539" s="1434">
        <v>61</v>
      </c>
      <c r="P539" s="1434">
        <v>12</v>
      </c>
      <c r="Q539" s="1434">
        <v>5</v>
      </c>
      <c r="R539" s="1434">
        <v>34</v>
      </c>
      <c r="S539" s="1434">
        <v>15</v>
      </c>
      <c r="T539" s="1434">
        <v>19</v>
      </c>
      <c r="U539" s="1434">
        <v>43</v>
      </c>
      <c r="V539" s="1438">
        <v>49</v>
      </c>
    </row>
    <row r="540" spans="1:22" ht="15" x14ac:dyDescent="0.25">
      <c r="A540" s="19" t="s">
        <v>809</v>
      </c>
      <c r="B540" s="1291" t="s">
        <v>850</v>
      </c>
      <c r="C540" s="1291" t="s">
        <v>36</v>
      </c>
      <c r="D540" s="1434">
        <v>0</v>
      </c>
      <c r="E540" s="1434">
        <v>0</v>
      </c>
      <c r="F540" s="1434">
        <v>0</v>
      </c>
      <c r="G540" s="1434">
        <v>0</v>
      </c>
      <c r="H540" s="1434">
        <v>0</v>
      </c>
      <c r="I540" s="1434">
        <v>0</v>
      </c>
      <c r="J540" s="1434">
        <v>0</v>
      </c>
      <c r="K540" s="1434">
        <v>0</v>
      </c>
      <c r="L540" s="1434">
        <v>0</v>
      </c>
      <c r="M540" s="1434">
        <v>0</v>
      </c>
      <c r="N540" s="1434">
        <v>0</v>
      </c>
      <c r="O540" s="1434">
        <v>0</v>
      </c>
      <c r="P540" s="1434">
        <v>0</v>
      </c>
      <c r="Q540" s="1434">
        <v>0</v>
      </c>
      <c r="R540" s="1434">
        <v>0</v>
      </c>
      <c r="S540" s="1434">
        <v>0</v>
      </c>
      <c r="T540" s="1434">
        <v>2</v>
      </c>
      <c r="U540" s="1434">
        <v>2</v>
      </c>
      <c r="V540" s="1438">
        <v>2</v>
      </c>
    </row>
    <row r="541" spans="1:22" ht="15" x14ac:dyDescent="0.25">
      <c r="A541" s="19" t="s">
        <v>809</v>
      </c>
      <c r="B541" s="1291" t="s">
        <v>850</v>
      </c>
      <c r="C541" s="1291" t="s">
        <v>37</v>
      </c>
      <c r="D541" s="1434">
        <v>0</v>
      </c>
      <c r="E541" s="1434">
        <v>0</v>
      </c>
      <c r="F541" s="1434">
        <v>0</v>
      </c>
      <c r="G541" s="1434">
        <v>0</v>
      </c>
      <c r="H541" s="1434">
        <v>0</v>
      </c>
      <c r="I541" s="1434">
        <v>0</v>
      </c>
      <c r="J541" s="1434">
        <v>0</v>
      </c>
      <c r="K541" s="1434">
        <v>0</v>
      </c>
      <c r="L541" s="1434">
        <v>0</v>
      </c>
      <c r="M541" s="1434">
        <v>3</v>
      </c>
      <c r="N541" s="1434">
        <v>2</v>
      </c>
      <c r="O541" s="1434">
        <v>2</v>
      </c>
      <c r="P541" s="1434">
        <v>1</v>
      </c>
      <c r="Q541" s="1434">
        <v>1</v>
      </c>
      <c r="R541" s="1434">
        <v>4</v>
      </c>
      <c r="S541" s="1434">
        <v>1</v>
      </c>
      <c r="T541" s="1434">
        <v>1</v>
      </c>
      <c r="U541" s="1434">
        <v>4</v>
      </c>
      <c r="V541" s="1438">
        <v>6</v>
      </c>
    </row>
    <row r="542" spans="1:22" ht="15" x14ac:dyDescent="0.25">
      <c r="A542" s="19" t="s">
        <v>809</v>
      </c>
      <c r="B542" s="1291" t="s">
        <v>850</v>
      </c>
      <c r="C542" s="1291" t="s">
        <v>38</v>
      </c>
      <c r="D542" s="1434">
        <v>0</v>
      </c>
      <c r="E542" s="1434">
        <v>0</v>
      </c>
      <c r="F542" s="1434">
        <v>0</v>
      </c>
      <c r="G542" s="1434">
        <v>0</v>
      </c>
      <c r="H542" s="1434">
        <v>0</v>
      </c>
      <c r="I542" s="1434">
        <v>0</v>
      </c>
      <c r="J542" s="1434">
        <v>0</v>
      </c>
      <c r="K542" s="1434">
        <v>0</v>
      </c>
      <c r="L542" s="1434">
        <v>0</v>
      </c>
      <c r="M542" s="1434">
        <v>2</v>
      </c>
      <c r="N542" s="1434">
        <v>1</v>
      </c>
      <c r="O542" s="1434">
        <v>0</v>
      </c>
      <c r="P542" s="1434">
        <v>0</v>
      </c>
      <c r="Q542" s="1434">
        <v>0</v>
      </c>
      <c r="R542" s="1434">
        <v>0</v>
      </c>
      <c r="S542" s="1434">
        <v>0</v>
      </c>
      <c r="T542" s="1434">
        <v>1</v>
      </c>
      <c r="U542" s="1434">
        <v>0</v>
      </c>
      <c r="V542" s="1438">
        <v>3</v>
      </c>
    </row>
    <row r="543" spans="1:22" ht="15" x14ac:dyDescent="0.25">
      <c r="A543" s="19" t="s">
        <v>809</v>
      </c>
      <c r="B543" s="1291" t="s">
        <v>850</v>
      </c>
      <c r="C543" s="1291" t="s">
        <v>39</v>
      </c>
      <c r="D543" s="1434">
        <v>0</v>
      </c>
      <c r="E543" s="1434">
        <v>0</v>
      </c>
      <c r="F543" s="1434">
        <v>0</v>
      </c>
      <c r="G543" s="1434">
        <v>0</v>
      </c>
      <c r="H543" s="1434">
        <v>0</v>
      </c>
      <c r="I543" s="1434">
        <v>0</v>
      </c>
      <c r="J543" s="1434">
        <v>0</v>
      </c>
      <c r="K543" s="1434">
        <v>0</v>
      </c>
      <c r="L543" s="1434">
        <v>0</v>
      </c>
      <c r="M543" s="1434">
        <v>0</v>
      </c>
      <c r="N543" s="1434">
        <v>0</v>
      </c>
      <c r="O543" s="1434">
        <v>0</v>
      </c>
      <c r="P543" s="1434">
        <v>0</v>
      </c>
      <c r="Q543" s="1434">
        <v>0</v>
      </c>
      <c r="R543" s="1434">
        <v>0</v>
      </c>
      <c r="S543" s="1434">
        <v>0</v>
      </c>
      <c r="T543" s="1434">
        <v>1</v>
      </c>
      <c r="U543" s="1434">
        <v>1</v>
      </c>
      <c r="V543" s="1438">
        <v>2</v>
      </c>
    </row>
    <row r="544" spans="1:22" ht="15" x14ac:dyDescent="0.25">
      <c r="A544" s="19" t="s">
        <v>809</v>
      </c>
      <c r="B544" s="1291" t="s">
        <v>850</v>
      </c>
      <c r="C544" s="1291" t="s">
        <v>40</v>
      </c>
      <c r="D544" s="1434">
        <v>0</v>
      </c>
      <c r="E544" s="1434">
        <v>0</v>
      </c>
      <c r="F544" s="1434">
        <v>0</v>
      </c>
      <c r="G544" s="1434">
        <v>0</v>
      </c>
      <c r="H544" s="1434">
        <v>0</v>
      </c>
      <c r="I544" s="1434">
        <v>0</v>
      </c>
      <c r="J544" s="1434">
        <v>0</v>
      </c>
      <c r="K544" s="1434">
        <v>0</v>
      </c>
      <c r="L544" s="1434">
        <v>0</v>
      </c>
      <c r="M544" s="1434">
        <v>1</v>
      </c>
      <c r="N544" s="1434">
        <v>0</v>
      </c>
      <c r="O544" s="1434">
        <v>0</v>
      </c>
      <c r="P544" s="1434">
        <v>0</v>
      </c>
      <c r="Q544" s="1434">
        <v>0</v>
      </c>
      <c r="R544" s="1434">
        <v>0</v>
      </c>
      <c r="S544" s="1434">
        <v>0</v>
      </c>
      <c r="T544" s="1434">
        <v>0</v>
      </c>
      <c r="U544" s="1434">
        <v>1</v>
      </c>
      <c r="V544" s="1438">
        <v>0</v>
      </c>
    </row>
    <row r="545" spans="1:22" ht="15" x14ac:dyDescent="0.25">
      <c r="A545" s="19" t="s">
        <v>809</v>
      </c>
      <c r="B545" s="1291" t="s">
        <v>850</v>
      </c>
      <c r="C545" s="1291" t="s">
        <v>59</v>
      </c>
      <c r="D545" s="1434">
        <v>0</v>
      </c>
      <c r="E545" s="1434">
        <v>0</v>
      </c>
      <c r="F545" s="1434">
        <v>0</v>
      </c>
      <c r="G545" s="1434">
        <v>0</v>
      </c>
      <c r="H545" s="1434">
        <v>0</v>
      </c>
      <c r="I545" s="1434">
        <v>0</v>
      </c>
      <c r="J545" s="1434">
        <v>0</v>
      </c>
      <c r="K545" s="1434">
        <v>0</v>
      </c>
      <c r="L545" s="1434">
        <v>0</v>
      </c>
      <c r="M545" s="1434">
        <v>35</v>
      </c>
      <c r="N545" s="1434">
        <v>39</v>
      </c>
      <c r="O545" s="1434">
        <v>63</v>
      </c>
      <c r="P545" s="1434">
        <v>13</v>
      </c>
      <c r="Q545" s="1434">
        <v>6</v>
      </c>
      <c r="R545" s="1434">
        <v>38</v>
      </c>
      <c r="S545" s="1434">
        <v>16</v>
      </c>
      <c r="T545" s="1434">
        <v>24</v>
      </c>
      <c r="U545" s="1434">
        <v>51</v>
      </c>
      <c r="V545" s="1438">
        <v>62</v>
      </c>
    </row>
    <row r="546" spans="1:22" ht="15" x14ac:dyDescent="0.25">
      <c r="A546" s="19" t="s">
        <v>809</v>
      </c>
      <c r="B546" s="1291" t="s">
        <v>850</v>
      </c>
      <c r="C546" s="1291" t="s">
        <v>77</v>
      </c>
      <c r="D546" s="1434">
        <v>0</v>
      </c>
      <c r="E546" s="1434">
        <v>0</v>
      </c>
      <c r="F546" s="1434">
        <v>0</v>
      </c>
      <c r="G546" s="1434">
        <v>0</v>
      </c>
      <c r="H546" s="1434">
        <v>0</v>
      </c>
      <c r="I546" s="1434">
        <v>0</v>
      </c>
      <c r="J546" s="1434">
        <v>0</v>
      </c>
      <c r="K546" s="1434">
        <v>0</v>
      </c>
      <c r="L546" s="1434">
        <v>0</v>
      </c>
      <c r="M546" s="1434">
        <v>6</v>
      </c>
      <c r="N546" s="1434">
        <v>3</v>
      </c>
      <c r="O546" s="1434">
        <v>2</v>
      </c>
      <c r="P546" s="1434">
        <v>1</v>
      </c>
      <c r="Q546" s="1434">
        <v>1</v>
      </c>
      <c r="R546" s="1434">
        <v>4</v>
      </c>
      <c r="S546" s="1434">
        <v>1</v>
      </c>
      <c r="T546" s="1434">
        <v>5</v>
      </c>
      <c r="U546" s="1434">
        <v>8</v>
      </c>
      <c r="V546" s="1438">
        <v>13</v>
      </c>
    </row>
    <row r="547" spans="1:22" ht="15" x14ac:dyDescent="0.25">
      <c r="A547" s="19" t="s">
        <v>809</v>
      </c>
      <c r="B547" s="1291" t="s">
        <v>851</v>
      </c>
      <c r="C547" s="1291" t="s">
        <v>35</v>
      </c>
      <c r="D547" s="1434">
        <v>0</v>
      </c>
      <c r="E547" s="1434">
        <v>0</v>
      </c>
      <c r="F547" s="1434">
        <v>0</v>
      </c>
      <c r="G547" s="1434">
        <v>0</v>
      </c>
      <c r="H547" s="1434">
        <v>0</v>
      </c>
      <c r="I547" s="1434">
        <v>0</v>
      </c>
      <c r="J547" s="1434">
        <v>0</v>
      </c>
      <c r="K547" s="1434">
        <v>0</v>
      </c>
      <c r="L547" s="1434">
        <v>0</v>
      </c>
      <c r="M547" s="1434">
        <v>0</v>
      </c>
      <c r="N547" s="1434">
        <v>29</v>
      </c>
      <c r="O547" s="1434">
        <v>88</v>
      </c>
      <c r="P547" s="1434">
        <v>11</v>
      </c>
      <c r="Q547" s="1434">
        <v>0</v>
      </c>
      <c r="R547" s="1434">
        <v>16</v>
      </c>
      <c r="S547" s="1434">
        <v>18</v>
      </c>
      <c r="T547" s="1434">
        <v>16</v>
      </c>
      <c r="U547" s="1434">
        <v>14</v>
      </c>
      <c r="V547" s="1438">
        <v>11</v>
      </c>
    </row>
    <row r="548" spans="1:22" ht="15" x14ac:dyDescent="0.25">
      <c r="A548" s="19" t="s">
        <v>809</v>
      </c>
      <c r="B548" s="1291" t="s">
        <v>851</v>
      </c>
      <c r="C548" s="1291" t="s">
        <v>36</v>
      </c>
      <c r="D548" s="1434">
        <v>0</v>
      </c>
      <c r="E548" s="1434">
        <v>0</v>
      </c>
      <c r="F548" s="1434">
        <v>0</v>
      </c>
      <c r="G548" s="1434">
        <v>0</v>
      </c>
      <c r="H548" s="1434">
        <v>0</v>
      </c>
      <c r="I548" s="1434">
        <v>0</v>
      </c>
      <c r="J548" s="1434">
        <v>0</v>
      </c>
      <c r="K548" s="1434">
        <v>0</v>
      </c>
      <c r="L548" s="1434">
        <v>0</v>
      </c>
      <c r="M548" s="1434">
        <v>0</v>
      </c>
      <c r="N548" s="1434">
        <v>0</v>
      </c>
      <c r="O548" s="1434">
        <v>0</v>
      </c>
      <c r="P548" s="1434">
        <v>0</v>
      </c>
      <c r="Q548" s="1434">
        <v>0</v>
      </c>
      <c r="R548" s="1434">
        <v>0</v>
      </c>
      <c r="S548" s="1434">
        <v>0</v>
      </c>
      <c r="T548" s="1434">
        <v>2</v>
      </c>
      <c r="U548" s="1434">
        <v>0</v>
      </c>
      <c r="V548" s="1438">
        <v>0</v>
      </c>
    </row>
    <row r="549" spans="1:22" ht="15" x14ac:dyDescent="0.25">
      <c r="A549" s="19" t="s">
        <v>809</v>
      </c>
      <c r="B549" s="1291" t="s">
        <v>851</v>
      </c>
      <c r="C549" s="1291" t="s">
        <v>37</v>
      </c>
      <c r="D549" s="1434">
        <v>0</v>
      </c>
      <c r="E549" s="1434">
        <v>0</v>
      </c>
      <c r="F549" s="1434">
        <v>0</v>
      </c>
      <c r="G549" s="1434">
        <v>0</v>
      </c>
      <c r="H549" s="1434">
        <v>0</v>
      </c>
      <c r="I549" s="1434">
        <v>0</v>
      </c>
      <c r="J549" s="1434">
        <v>0</v>
      </c>
      <c r="K549" s="1434">
        <v>0</v>
      </c>
      <c r="L549" s="1434">
        <v>0</v>
      </c>
      <c r="M549" s="1434">
        <v>0</v>
      </c>
      <c r="N549" s="1434">
        <v>1</v>
      </c>
      <c r="O549" s="1434">
        <v>0</v>
      </c>
      <c r="P549" s="1434">
        <v>2</v>
      </c>
      <c r="Q549" s="1434">
        <v>0</v>
      </c>
      <c r="R549" s="1434">
        <v>0</v>
      </c>
      <c r="S549" s="1434">
        <v>5</v>
      </c>
      <c r="T549" s="1434">
        <v>2</v>
      </c>
      <c r="U549" s="1434">
        <v>0</v>
      </c>
      <c r="V549" s="1438">
        <v>0</v>
      </c>
    </row>
    <row r="550" spans="1:22" ht="15" x14ac:dyDescent="0.25">
      <c r="A550" s="19" t="s">
        <v>809</v>
      </c>
      <c r="B550" s="1291" t="s">
        <v>851</v>
      </c>
      <c r="C550" s="1291" t="s">
        <v>38</v>
      </c>
      <c r="D550" s="1434">
        <v>0</v>
      </c>
      <c r="E550" s="1434">
        <v>0</v>
      </c>
      <c r="F550" s="1434">
        <v>0</v>
      </c>
      <c r="G550" s="1434">
        <v>0</v>
      </c>
      <c r="H550" s="1434">
        <v>0</v>
      </c>
      <c r="I550" s="1434">
        <v>0</v>
      </c>
      <c r="J550" s="1434">
        <v>0</v>
      </c>
      <c r="K550" s="1434">
        <v>0</v>
      </c>
      <c r="L550" s="1434">
        <v>0</v>
      </c>
      <c r="M550" s="1434">
        <v>0</v>
      </c>
      <c r="N550" s="1434">
        <v>0</v>
      </c>
      <c r="O550" s="1434">
        <v>1</v>
      </c>
      <c r="P550" s="1434">
        <v>0</v>
      </c>
      <c r="Q550" s="1434">
        <v>0</v>
      </c>
      <c r="R550" s="1434">
        <v>1</v>
      </c>
      <c r="S550" s="1434">
        <v>0</v>
      </c>
      <c r="T550" s="1434">
        <v>1</v>
      </c>
      <c r="U550" s="1434">
        <v>0</v>
      </c>
      <c r="V550" s="1438">
        <v>0</v>
      </c>
    </row>
    <row r="551" spans="1:22" ht="15" x14ac:dyDescent="0.25">
      <c r="A551" s="19" t="s">
        <v>809</v>
      </c>
      <c r="B551" s="1291" t="s">
        <v>851</v>
      </c>
      <c r="C551" s="1291" t="s">
        <v>39</v>
      </c>
      <c r="D551" s="1434">
        <v>0</v>
      </c>
      <c r="E551" s="1434">
        <v>0</v>
      </c>
      <c r="F551" s="1434">
        <v>0</v>
      </c>
      <c r="G551" s="1434">
        <v>0</v>
      </c>
      <c r="H551" s="1434">
        <v>0</v>
      </c>
      <c r="I551" s="1434">
        <v>0</v>
      </c>
      <c r="J551" s="1434">
        <v>0</v>
      </c>
      <c r="K551" s="1434">
        <v>0</v>
      </c>
      <c r="L551" s="1434">
        <v>0</v>
      </c>
      <c r="M551" s="1434">
        <v>0</v>
      </c>
      <c r="N551" s="1434">
        <v>0</v>
      </c>
      <c r="O551" s="1434">
        <v>0</v>
      </c>
      <c r="P551" s="1434">
        <v>0</v>
      </c>
      <c r="Q551" s="1434">
        <v>0</v>
      </c>
      <c r="R551" s="1434">
        <v>1</v>
      </c>
      <c r="S551" s="1434">
        <v>0</v>
      </c>
      <c r="T551" s="1434">
        <v>0</v>
      </c>
      <c r="U551" s="1434">
        <v>0</v>
      </c>
      <c r="V551" s="1438">
        <v>0</v>
      </c>
    </row>
    <row r="552" spans="1:22" ht="15" x14ac:dyDescent="0.25">
      <c r="A552" s="19" t="s">
        <v>809</v>
      </c>
      <c r="B552" s="1291" t="s">
        <v>851</v>
      </c>
      <c r="C552" s="1291" t="s">
        <v>40</v>
      </c>
      <c r="D552" s="1434">
        <v>0</v>
      </c>
      <c r="E552" s="1434">
        <v>0</v>
      </c>
      <c r="F552" s="1434">
        <v>0</v>
      </c>
      <c r="G552" s="1434">
        <v>0</v>
      </c>
      <c r="H552" s="1434">
        <v>0</v>
      </c>
      <c r="I552" s="1434">
        <v>0</v>
      </c>
      <c r="J552" s="1434">
        <v>0</v>
      </c>
      <c r="K552" s="1434">
        <v>0</v>
      </c>
      <c r="L552" s="1434">
        <v>0</v>
      </c>
      <c r="M552" s="1434">
        <v>0</v>
      </c>
      <c r="N552" s="1434">
        <v>1</v>
      </c>
      <c r="O552" s="1434">
        <v>0</v>
      </c>
      <c r="P552" s="1434">
        <v>0</v>
      </c>
      <c r="Q552" s="1434">
        <v>0</v>
      </c>
      <c r="R552" s="1434">
        <v>0</v>
      </c>
      <c r="S552" s="1434">
        <v>0</v>
      </c>
      <c r="T552" s="1434">
        <v>0</v>
      </c>
      <c r="U552" s="1434">
        <v>0</v>
      </c>
      <c r="V552" s="1438">
        <v>0</v>
      </c>
    </row>
    <row r="553" spans="1:22" ht="15" x14ac:dyDescent="0.25">
      <c r="A553" s="19" t="s">
        <v>809</v>
      </c>
      <c r="B553" s="1291" t="s">
        <v>851</v>
      </c>
      <c r="C553" s="1291" t="s">
        <v>59</v>
      </c>
      <c r="D553" s="1434">
        <v>0</v>
      </c>
      <c r="E553" s="1434">
        <v>0</v>
      </c>
      <c r="F553" s="1434">
        <v>0</v>
      </c>
      <c r="G553" s="1434">
        <v>0</v>
      </c>
      <c r="H553" s="1434">
        <v>0</v>
      </c>
      <c r="I553" s="1434">
        <v>0</v>
      </c>
      <c r="J553" s="1434">
        <v>0</v>
      </c>
      <c r="K553" s="1434">
        <v>0</v>
      </c>
      <c r="L553" s="1434">
        <v>0</v>
      </c>
      <c r="M553" s="1434">
        <v>0</v>
      </c>
      <c r="N553" s="1434">
        <v>31</v>
      </c>
      <c r="O553" s="1434">
        <v>89</v>
      </c>
      <c r="P553" s="1434">
        <v>13</v>
      </c>
      <c r="Q553" s="1434">
        <v>0</v>
      </c>
      <c r="R553" s="1434">
        <v>18</v>
      </c>
      <c r="S553" s="1434">
        <v>23</v>
      </c>
      <c r="T553" s="1434">
        <v>21</v>
      </c>
      <c r="U553" s="1434">
        <v>14</v>
      </c>
      <c r="V553" s="1438">
        <v>11</v>
      </c>
    </row>
    <row r="554" spans="1:22" ht="15" x14ac:dyDescent="0.25">
      <c r="A554" s="19" t="s">
        <v>809</v>
      </c>
      <c r="B554" s="1291" t="s">
        <v>851</v>
      </c>
      <c r="C554" s="1291" t="s">
        <v>77</v>
      </c>
      <c r="D554" s="1434">
        <v>0</v>
      </c>
      <c r="E554" s="1434">
        <v>0</v>
      </c>
      <c r="F554" s="1434">
        <v>0</v>
      </c>
      <c r="G554" s="1434">
        <v>0</v>
      </c>
      <c r="H554" s="1434">
        <v>0</v>
      </c>
      <c r="I554" s="1434">
        <v>0</v>
      </c>
      <c r="J554" s="1434">
        <v>0</v>
      </c>
      <c r="K554" s="1434">
        <v>0</v>
      </c>
      <c r="L554" s="1434">
        <v>0</v>
      </c>
      <c r="M554" s="1434">
        <v>0</v>
      </c>
      <c r="N554" s="1434">
        <v>2</v>
      </c>
      <c r="O554" s="1434">
        <v>1</v>
      </c>
      <c r="P554" s="1434">
        <v>2</v>
      </c>
      <c r="Q554" s="1434">
        <v>0</v>
      </c>
      <c r="R554" s="1434">
        <v>2</v>
      </c>
      <c r="S554" s="1434">
        <v>5</v>
      </c>
      <c r="T554" s="1434">
        <v>5</v>
      </c>
      <c r="U554" s="1434">
        <v>0</v>
      </c>
      <c r="V554" s="1438">
        <v>0</v>
      </c>
    </row>
    <row r="555" spans="1:22" ht="15" x14ac:dyDescent="0.25">
      <c r="A555" s="19" t="s">
        <v>809</v>
      </c>
      <c r="B555" s="1291" t="s">
        <v>852</v>
      </c>
      <c r="C555" s="1291" t="s">
        <v>35</v>
      </c>
      <c r="D555" s="1434">
        <v>0</v>
      </c>
      <c r="E555" s="1434">
        <v>0</v>
      </c>
      <c r="F555" s="1434">
        <v>0</v>
      </c>
      <c r="G555" s="1434">
        <v>0</v>
      </c>
      <c r="H555" s="1434">
        <v>0</v>
      </c>
      <c r="I555" s="1434">
        <v>0</v>
      </c>
      <c r="J555" s="1434">
        <v>0</v>
      </c>
      <c r="K555" s="1434">
        <v>0</v>
      </c>
      <c r="L555" s="1434">
        <v>0</v>
      </c>
      <c r="M555" s="1434">
        <v>0</v>
      </c>
      <c r="N555" s="1434">
        <v>18</v>
      </c>
      <c r="O555" s="1434">
        <v>18</v>
      </c>
      <c r="P555" s="1434">
        <v>3</v>
      </c>
      <c r="Q555" s="1434">
        <v>0</v>
      </c>
      <c r="R555" s="1434">
        <v>5</v>
      </c>
      <c r="S555" s="1434">
        <v>8</v>
      </c>
      <c r="T555" s="1434">
        <v>4</v>
      </c>
      <c r="U555" s="1434">
        <v>7</v>
      </c>
      <c r="V555" s="1438">
        <v>3</v>
      </c>
    </row>
    <row r="556" spans="1:22" ht="15" x14ac:dyDescent="0.25">
      <c r="A556" s="19" t="s">
        <v>809</v>
      </c>
      <c r="B556" s="1291" t="s">
        <v>852</v>
      </c>
      <c r="C556" s="1291" t="s">
        <v>36</v>
      </c>
      <c r="D556" s="1434">
        <v>0</v>
      </c>
      <c r="E556" s="1434">
        <v>0</v>
      </c>
      <c r="F556" s="1434">
        <v>0</v>
      </c>
      <c r="G556" s="1434">
        <v>0</v>
      </c>
      <c r="H556" s="1434">
        <v>0</v>
      </c>
      <c r="I556" s="1434">
        <v>0</v>
      </c>
      <c r="J556" s="1434">
        <v>0</v>
      </c>
      <c r="K556" s="1434">
        <v>0</v>
      </c>
      <c r="L556" s="1434">
        <v>0</v>
      </c>
      <c r="M556" s="1434">
        <v>0</v>
      </c>
      <c r="N556" s="1434">
        <v>0</v>
      </c>
      <c r="O556" s="1434">
        <v>0</v>
      </c>
      <c r="P556" s="1434">
        <v>0</v>
      </c>
      <c r="Q556" s="1434">
        <v>0</v>
      </c>
      <c r="R556" s="1434">
        <v>0</v>
      </c>
      <c r="S556" s="1434">
        <v>0</v>
      </c>
      <c r="T556" s="1434">
        <v>0</v>
      </c>
      <c r="U556" s="1434">
        <v>1</v>
      </c>
      <c r="V556" s="1438">
        <v>0</v>
      </c>
    </row>
    <row r="557" spans="1:22" ht="15" x14ac:dyDescent="0.25">
      <c r="A557" s="19" t="s">
        <v>809</v>
      </c>
      <c r="B557" s="1291" t="s">
        <v>852</v>
      </c>
      <c r="C557" s="1291" t="s">
        <v>59</v>
      </c>
      <c r="D557" s="1434">
        <v>0</v>
      </c>
      <c r="E557" s="1434">
        <v>0</v>
      </c>
      <c r="F557" s="1434">
        <v>0</v>
      </c>
      <c r="G557" s="1434">
        <v>0</v>
      </c>
      <c r="H557" s="1434">
        <v>0</v>
      </c>
      <c r="I557" s="1434">
        <v>0</v>
      </c>
      <c r="J557" s="1434">
        <v>0</v>
      </c>
      <c r="K557" s="1434">
        <v>0</v>
      </c>
      <c r="L557" s="1434">
        <v>0</v>
      </c>
      <c r="M557" s="1434">
        <v>0</v>
      </c>
      <c r="N557" s="1434">
        <v>18</v>
      </c>
      <c r="O557" s="1434">
        <v>18</v>
      </c>
      <c r="P557" s="1434">
        <v>3</v>
      </c>
      <c r="Q557" s="1434">
        <v>0</v>
      </c>
      <c r="R557" s="1434">
        <v>5</v>
      </c>
      <c r="S557" s="1434">
        <v>8</v>
      </c>
      <c r="T557" s="1434">
        <v>4</v>
      </c>
      <c r="U557" s="1434">
        <v>8</v>
      </c>
      <c r="V557" s="1438">
        <v>3</v>
      </c>
    </row>
    <row r="558" spans="1:22" ht="15" x14ac:dyDescent="0.25">
      <c r="A558" s="19" t="s">
        <v>809</v>
      </c>
      <c r="B558" s="1291" t="s">
        <v>852</v>
      </c>
      <c r="C558" s="1291" t="s">
        <v>77</v>
      </c>
      <c r="D558" s="1434">
        <v>0</v>
      </c>
      <c r="E558" s="1434">
        <v>0</v>
      </c>
      <c r="F558" s="1434">
        <v>0</v>
      </c>
      <c r="G558" s="1434">
        <v>0</v>
      </c>
      <c r="H558" s="1434">
        <v>0</v>
      </c>
      <c r="I558" s="1434">
        <v>0</v>
      </c>
      <c r="J558" s="1434">
        <v>0</v>
      </c>
      <c r="K558" s="1434">
        <v>0</v>
      </c>
      <c r="L558" s="1434">
        <v>0</v>
      </c>
      <c r="M558" s="1434">
        <v>0</v>
      </c>
      <c r="N558" s="1434">
        <v>0</v>
      </c>
      <c r="O558" s="1434">
        <v>0</v>
      </c>
      <c r="P558" s="1434">
        <v>0</v>
      </c>
      <c r="Q558" s="1434">
        <v>0</v>
      </c>
      <c r="R558" s="1434">
        <v>0</v>
      </c>
      <c r="S558" s="1434">
        <v>0</v>
      </c>
      <c r="T558" s="1434">
        <v>0</v>
      </c>
      <c r="U558" s="1434">
        <v>1</v>
      </c>
      <c r="V558" s="1438">
        <v>0</v>
      </c>
    </row>
    <row r="559" spans="1:22" ht="15" x14ac:dyDescent="0.25">
      <c r="A559" s="19" t="s">
        <v>809</v>
      </c>
      <c r="B559" s="1291" t="s">
        <v>853</v>
      </c>
      <c r="C559" s="1291" t="s">
        <v>35</v>
      </c>
      <c r="D559" s="1434">
        <v>0</v>
      </c>
      <c r="E559" s="1434">
        <v>0</v>
      </c>
      <c r="F559" s="1434">
        <v>0</v>
      </c>
      <c r="G559" s="1434">
        <v>0</v>
      </c>
      <c r="H559" s="1434">
        <v>0</v>
      </c>
      <c r="I559" s="1434">
        <v>0</v>
      </c>
      <c r="J559" s="1434">
        <v>0</v>
      </c>
      <c r="K559" s="1434">
        <v>0</v>
      </c>
      <c r="L559" s="1434">
        <v>0</v>
      </c>
      <c r="M559" s="1434">
        <v>0</v>
      </c>
      <c r="N559" s="1434">
        <v>9</v>
      </c>
      <c r="O559" s="1434">
        <v>7</v>
      </c>
      <c r="P559" s="1434">
        <v>0</v>
      </c>
      <c r="Q559" s="1434">
        <v>1</v>
      </c>
      <c r="R559" s="1434">
        <v>1</v>
      </c>
      <c r="S559" s="1434">
        <v>9</v>
      </c>
      <c r="T559" s="1434">
        <v>6</v>
      </c>
      <c r="U559" s="1434">
        <v>1</v>
      </c>
      <c r="V559" s="1438">
        <v>7</v>
      </c>
    </row>
    <row r="560" spans="1:22" ht="15" x14ac:dyDescent="0.25">
      <c r="A560" s="19" t="s">
        <v>809</v>
      </c>
      <c r="B560" s="1291" t="s">
        <v>853</v>
      </c>
      <c r="C560" s="1291" t="s">
        <v>37</v>
      </c>
      <c r="D560" s="1434">
        <v>0</v>
      </c>
      <c r="E560" s="1434">
        <v>0</v>
      </c>
      <c r="F560" s="1434">
        <v>0</v>
      </c>
      <c r="G560" s="1434">
        <v>0</v>
      </c>
      <c r="H560" s="1434">
        <v>0</v>
      </c>
      <c r="I560" s="1434">
        <v>0</v>
      </c>
      <c r="J560" s="1434">
        <v>0</v>
      </c>
      <c r="K560" s="1434">
        <v>0</v>
      </c>
      <c r="L560" s="1434">
        <v>0</v>
      </c>
      <c r="M560" s="1434">
        <v>0</v>
      </c>
      <c r="N560" s="1434">
        <v>2</v>
      </c>
      <c r="O560" s="1434">
        <v>1</v>
      </c>
      <c r="P560" s="1434">
        <v>1</v>
      </c>
      <c r="Q560" s="1434">
        <v>0</v>
      </c>
      <c r="R560" s="1434">
        <v>0</v>
      </c>
      <c r="S560" s="1434">
        <v>1</v>
      </c>
      <c r="T560" s="1434">
        <v>1</v>
      </c>
      <c r="U560" s="1434">
        <v>0</v>
      </c>
      <c r="V560" s="1438">
        <v>0</v>
      </c>
    </row>
    <row r="561" spans="1:22" ht="15" x14ac:dyDescent="0.25">
      <c r="A561" s="19" t="s">
        <v>809</v>
      </c>
      <c r="B561" s="1291" t="s">
        <v>853</v>
      </c>
      <c r="C561" s="1291" t="s">
        <v>38</v>
      </c>
      <c r="D561" s="1434">
        <v>0</v>
      </c>
      <c r="E561" s="1434">
        <v>0</v>
      </c>
      <c r="F561" s="1434">
        <v>0</v>
      </c>
      <c r="G561" s="1434">
        <v>0</v>
      </c>
      <c r="H561" s="1434">
        <v>0</v>
      </c>
      <c r="I561" s="1434">
        <v>0</v>
      </c>
      <c r="J561" s="1434">
        <v>0</v>
      </c>
      <c r="K561" s="1434">
        <v>0</v>
      </c>
      <c r="L561" s="1434">
        <v>0</v>
      </c>
      <c r="M561" s="1434">
        <v>0</v>
      </c>
      <c r="N561" s="1434">
        <v>0</v>
      </c>
      <c r="O561" s="1434">
        <v>0</v>
      </c>
      <c r="P561" s="1434">
        <v>0</v>
      </c>
      <c r="Q561" s="1434">
        <v>0</v>
      </c>
      <c r="R561" s="1434">
        <v>0</v>
      </c>
      <c r="S561" s="1434">
        <v>4</v>
      </c>
      <c r="T561" s="1434">
        <v>0</v>
      </c>
      <c r="U561" s="1434">
        <v>0</v>
      </c>
      <c r="V561" s="1438">
        <v>1</v>
      </c>
    </row>
    <row r="562" spans="1:22" ht="15" x14ac:dyDescent="0.25">
      <c r="A562" s="19" t="s">
        <v>809</v>
      </c>
      <c r="B562" s="1291" t="s">
        <v>853</v>
      </c>
      <c r="C562" s="1291" t="s">
        <v>39</v>
      </c>
      <c r="D562" s="1434">
        <v>0</v>
      </c>
      <c r="E562" s="1434">
        <v>0</v>
      </c>
      <c r="F562" s="1434">
        <v>0</v>
      </c>
      <c r="G562" s="1434">
        <v>0</v>
      </c>
      <c r="H562" s="1434">
        <v>0</v>
      </c>
      <c r="I562" s="1434">
        <v>0</v>
      </c>
      <c r="J562" s="1434">
        <v>0</v>
      </c>
      <c r="K562" s="1434">
        <v>0</v>
      </c>
      <c r="L562" s="1434">
        <v>0</v>
      </c>
      <c r="M562" s="1434">
        <v>0</v>
      </c>
      <c r="N562" s="1434">
        <v>1</v>
      </c>
      <c r="O562" s="1434">
        <v>0</v>
      </c>
      <c r="P562" s="1434">
        <v>0</v>
      </c>
      <c r="Q562" s="1434">
        <v>0</v>
      </c>
      <c r="R562" s="1434">
        <v>0</v>
      </c>
      <c r="S562" s="1434">
        <v>0</v>
      </c>
      <c r="T562" s="1434">
        <v>0</v>
      </c>
      <c r="U562" s="1434">
        <v>0</v>
      </c>
      <c r="V562" s="1438">
        <v>0</v>
      </c>
    </row>
    <row r="563" spans="1:22" ht="15" x14ac:dyDescent="0.25">
      <c r="A563" s="19" t="s">
        <v>809</v>
      </c>
      <c r="B563" s="1291" t="s">
        <v>853</v>
      </c>
      <c r="C563" s="1291" t="s">
        <v>59</v>
      </c>
      <c r="D563" s="1434">
        <v>0</v>
      </c>
      <c r="E563" s="1434">
        <v>0</v>
      </c>
      <c r="F563" s="1434">
        <v>0</v>
      </c>
      <c r="G563" s="1434">
        <v>0</v>
      </c>
      <c r="H563" s="1434">
        <v>0</v>
      </c>
      <c r="I563" s="1434">
        <v>0</v>
      </c>
      <c r="J563" s="1434">
        <v>0</v>
      </c>
      <c r="K563" s="1434">
        <v>0</v>
      </c>
      <c r="L563" s="1434">
        <v>0</v>
      </c>
      <c r="M563" s="1434">
        <v>0</v>
      </c>
      <c r="N563" s="1434">
        <v>12</v>
      </c>
      <c r="O563" s="1434">
        <v>8</v>
      </c>
      <c r="P563" s="1434">
        <v>1</v>
      </c>
      <c r="Q563" s="1434">
        <v>1</v>
      </c>
      <c r="R563" s="1434">
        <v>1</v>
      </c>
      <c r="S563" s="1434">
        <v>14</v>
      </c>
      <c r="T563" s="1434">
        <v>7</v>
      </c>
      <c r="U563" s="1434">
        <v>1</v>
      </c>
      <c r="V563" s="1438">
        <v>8</v>
      </c>
    </row>
    <row r="564" spans="1:22" ht="15" x14ac:dyDescent="0.25">
      <c r="A564" s="19" t="s">
        <v>809</v>
      </c>
      <c r="B564" s="1291" t="s">
        <v>853</v>
      </c>
      <c r="C564" s="1291" t="s">
        <v>77</v>
      </c>
      <c r="D564" s="1434">
        <v>0</v>
      </c>
      <c r="E564" s="1434">
        <v>0</v>
      </c>
      <c r="F564" s="1434">
        <v>0</v>
      </c>
      <c r="G564" s="1434">
        <v>0</v>
      </c>
      <c r="H564" s="1434">
        <v>0</v>
      </c>
      <c r="I564" s="1434">
        <v>0</v>
      </c>
      <c r="J564" s="1434">
        <v>0</v>
      </c>
      <c r="K564" s="1434">
        <v>0</v>
      </c>
      <c r="L564" s="1434">
        <v>0</v>
      </c>
      <c r="M564" s="1434">
        <v>0</v>
      </c>
      <c r="N564" s="1434">
        <v>3</v>
      </c>
      <c r="O564" s="1434">
        <v>1</v>
      </c>
      <c r="P564" s="1434">
        <v>1</v>
      </c>
      <c r="Q564" s="1434">
        <v>0</v>
      </c>
      <c r="R564" s="1434">
        <v>0</v>
      </c>
      <c r="S564" s="1434">
        <v>5</v>
      </c>
      <c r="T564" s="1434">
        <v>1</v>
      </c>
      <c r="U564" s="1434">
        <v>0</v>
      </c>
      <c r="V564" s="1438">
        <v>1</v>
      </c>
    </row>
    <row r="565" spans="1:22" ht="15" x14ac:dyDescent="0.25">
      <c r="A565" s="19" t="s">
        <v>809</v>
      </c>
      <c r="B565" s="1291" t="s">
        <v>854</v>
      </c>
      <c r="C565" s="1291" t="s">
        <v>35</v>
      </c>
      <c r="D565" s="1434">
        <v>0</v>
      </c>
      <c r="E565" s="1434">
        <v>0</v>
      </c>
      <c r="F565" s="1434">
        <v>0</v>
      </c>
      <c r="G565" s="1434">
        <v>0</v>
      </c>
      <c r="H565" s="1434">
        <v>0</v>
      </c>
      <c r="I565" s="1434">
        <v>0</v>
      </c>
      <c r="J565" s="1434">
        <v>0</v>
      </c>
      <c r="K565" s="1434">
        <v>0</v>
      </c>
      <c r="L565" s="1434">
        <v>0</v>
      </c>
      <c r="M565" s="1434">
        <v>0</v>
      </c>
      <c r="N565" s="1434">
        <v>4</v>
      </c>
      <c r="O565" s="1434">
        <v>16</v>
      </c>
      <c r="P565" s="1434">
        <v>2</v>
      </c>
      <c r="Q565" s="1434">
        <v>0</v>
      </c>
      <c r="R565" s="1434">
        <v>20</v>
      </c>
      <c r="S565" s="1434">
        <v>4</v>
      </c>
      <c r="T565" s="1434">
        <v>1</v>
      </c>
      <c r="U565" s="1434">
        <v>28</v>
      </c>
      <c r="V565" s="1438">
        <v>9</v>
      </c>
    </row>
    <row r="566" spans="1:22" ht="15" x14ac:dyDescent="0.25">
      <c r="A566" s="19" t="s">
        <v>809</v>
      </c>
      <c r="B566" s="1291" t="s">
        <v>854</v>
      </c>
      <c r="C566" s="1291" t="s">
        <v>37</v>
      </c>
      <c r="D566" s="1434">
        <v>0</v>
      </c>
      <c r="E566" s="1434">
        <v>0</v>
      </c>
      <c r="F566" s="1434">
        <v>0</v>
      </c>
      <c r="G566" s="1434">
        <v>0</v>
      </c>
      <c r="H566" s="1434">
        <v>0</v>
      </c>
      <c r="I566" s="1434">
        <v>0</v>
      </c>
      <c r="J566" s="1434">
        <v>0</v>
      </c>
      <c r="K566" s="1434">
        <v>0</v>
      </c>
      <c r="L566" s="1434">
        <v>0</v>
      </c>
      <c r="M566" s="1434">
        <v>0</v>
      </c>
      <c r="N566" s="1434">
        <v>1</v>
      </c>
      <c r="O566" s="1434">
        <v>2</v>
      </c>
      <c r="P566" s="1434">
        <v>0</v>
      </c>
      <c r="Q566" s="1434">
        <v>0</v>
      </c>
      <c r="R566" s="1434">
        <v>0</v>
      </c>
      <c r="S566" s="1434">
        <v>0</v>
      </c>
      <c r="T566" s="1434">
        <v>0</v>
      </c>
      <c r="U566" s="1434">
        <v>0</v>
      </c>
      <c r="V566" s="1438">
        <v>0</v>
      </c>
    </row>
    <row r="567" spans="1:22" ht="15" x14ac:dyDescent="0.25">
      <c r="A567" s="19" t="s">
        <v>809</v>
      </c>
      <c r="B567" s="1291" t="s">
        <v>854</v>
      </c>
      <c r="C567" s="1291" t="s">
        <v>39</v>
      </c>
      <c r="D567" s="1434">
        <v>0</v>
      </c>
      <c r="E567" s="1434">
        <v>0</v>
      </c>
      <c r="F567" s="1434">
        <v>0</v>
      </c>
      <c r="G567" s="1434">
        <v>0</v>
      </c>
      <c r="H567" s="1434">
        <v>0</v>
      </c>
      <c r="I567" s="1434">
        <v>0</v>
      </c>
      <c r="J567" s="1434">
        <v>0</v>
      </c>
      <c r="K567" s="1434">
        <v>0</v>
      </c>
      <c r="L567" s="1434">
        <v>0</v>
      </c>
      <c r="M567" s="1434">
        <v>0</v>
      </c>
      <c r="N567" s="1434">
        <v>0</v>
      </c>
      <c r="O567" s="1434">
        <v>1</v>
      </c>
      <c r="P567" s="1434">
        <v>0</v>
      </c>
      <c r="Q567" s="1434">
        <v>0</v>
      </c>
      <c r="R567" s="1434">
        <v>0</v>
      </c>
      <c r="S567" s="1434">
        <v>0</v>
      </c>
      <c r="T567" s="1434">
        <v>0</v>
      </c>
      <c r="U567" s="1434">
        <v>0</v>
      </c>
      <c r="V567" s="1438">
        <v>0</v>
      </c>
    </row>
    <row r="568" spans="1:22" ht="15" x14ac:dyDescent="0.25">
      <c r="A568" s="19" t="s">
        <v>809</v>
      </c>
      <c r="B568" s="1291" t="s">
        <v>854</v>
      </c>
      <c r="C568" s="1291" t="s">
        <v>59</v>
      </c>
      <c r="D568" s="1434">
        <v>0</v>
      </c>
      <c r="E568" s="1434">
        <v>0</v>
      </c>
      <c r="F568" s="1434">
        <v>0</v>
      </c>
      <c r="G568" s="1434">
        <v>0</v>
      </c>
      <c r="H568" s="1434">
        <v>0</v>
      </c>
      <c r="I568" s="1434">
        <v>0</v>
      </c>
      <c r="J568" s="1434">
        <v>0</v>
      </c>
      <c r="K568" s="1434">
        <v>0</v>
      </c>
      <c r="L568" s="1434">
        <v>0</v>
      </c>
      <c r="M568" s="1434">
        <v>0</v>
      </c>
      <c r="N568" s="1434">
        <v>5</v>
      </c>
      <c r="O568" s="1434">
        <v>19</v>
      </c>
      <c r="P568" s="1434">
        <v>2</v>
      </c>
      <c r="Q568" s="1434">
        <v>0</v>
      </c>
      <c r="R568" s="1434">
        <v>20</v>
      </c>
      <c r="S568" s="1434">
        <v>4</v>
      </c>
      <c r="T568" s="1434">
        <v>1</v>
      </c>
      <c r="U568" s="1434">
        <v>28</v>
      </c>
      <c r="V568" s="1438">
        <v>9</v>
      </c>
    </row>
    <row r="569" spans="1:22" ht="15" x14ac:dyDescent="0.25">
      <c r="A569" s="19" t="s">
        <v>809</v>
      </c>
      <c r="B569" s="1291" t="s">
        <v>854</v>
      </c>
      <c r="C569" s="1291" t="s">
        <v>77</v>
      </c>
      <c r="D569" s="1434">
        <v>0</v>
      </c>
      <c r="E569" s="1434">
        <v>0</v>
      </c>
      <c r="F569" s="1434">
        <v>0</v>
      </c>
      <c r="G569" s="1434">
        <v>0</v>
      </c>
      <c r="H569" s="1434">
        <v>0</v>
      </c>
      <c r="I569" s="1434">
        <v>0</v>
      </c>
      <c r="J569" s="1434">
        <v>0</v>
      </c>
      <c r="K569" s="1434">
        <v>0</v>
      </c>
      <c r="L569" s="1434">
        <v>0</v>
      </c>
      <c r="M569" s="1434">
        <v>0</v>
      </c>
      <c r="N569" s="1434">
        <v>1</v>
      </c>
      <c r="O569" s="1434">
        <v>3</v>
      </c>
      <c r="P569" s="1434">
        <v>0</v>
      </c>
      <c r="Q569" s="1434">
        <v>0</v>
      </c>
      <c r="R569" s="1434">
        <v>0</v>
      </c>
      <c r="S569" s="1434">
        <v>0</v>
      </c>
      <c r="T569" s="1434">
        <v>0</v>
      </c>
      <c r="U569" s="1434">
        <v>0</v>
      </c>
      <c r="V569" s="1438">
        <v>0</v>
      </c>
    </row>
    <row r="570" spans="1:22" ht="15" x14ac:dyDescent="0.25">
      <c r="A570" s="19" t="s">
        <v>809</v>
      </c>
      <c r="B570" s="1291" t="s">
        <v>855</v>
      </c>
      <c r="C570" s="1291" t="s">
        <v>35</v>
      </c>
      <c r="D570" s="1434">
        <v>0</v>
      </c>
      <c r="E570" s="1434">
        <v>0</v>
      </c>
      <c r="F570" s="1434">
        <v>0</v>
      </c>
      <c r="G570" s="1434">
        <v>0</v>
      </c>
      <c r="H570" s="1434">
        <v>0</v>
      </c>
      <c r="I570" s="1434">
        <v>0</v>
      </c>
      <c r="J570" s="1434">
        <v>0</v>
      </c>
      <c r="K570" s="1434">
        <v>0</v>
      </c>
      <c r="L570" s="1434">
        <v>0</v>
      </c>
      <c r="M570" s="1434">
        <v>0</v>
      </c>
      <c r="N570" s="1434">
        <v>4</v>
      </c>
      <c r="O570" s="1434">
        <v>15</v>
      </c>
      <c r="P570" s="1434">
        <v>12</v>
      </c>
      <c r="Q570" s="1434">
        <v>1</v>
      </c>
      <c r="R570" s="1434">
        <v>10</v>
      </c>
      <c r="S570" s="1434">
        <v>7</v>
      </c>
      <c r="T570" s="1434">
        <v>5</v>
      </c>
      <c r="U570" s="1434">
        <v>7</v>
      </c>
      <c r="V570" s="1438">
        <v>6</v>
      </c>
    </row>
    <row r="571" spans="1:22" ht="15" x14ac:dyDescent="0.25">
      <c r="A571" s="19" t="s">
        <v>809</v>
      </c>
      <c r="B571" s="1291" t="s">
        <v>855</v>
      </c>
      <c r="C571" s="1291" t="s">
        <v>37</v>
      </c>
      <c r="D571" s="1434">
        <v>0</v>
      </c>
      <c r="E571" s="1434">
        <v>0</v>
      </c>
      <c r="F571" s="1434">
        <v>0</v>
      </c>
      <c r="G571" s="1434">
        <v>0</v>
      </c>
      <c r="H571" s="1434">
        <v>0</v>
      </c>
      <c r="I571" s="1434">
        <v>0</v>
      </c>
      <c r="J571" s="1434">
        <v>0</v>
      </c>
      <c r="K571" s="1434">
        <v>0</v>
      </c>
      <c r="L571" s="1434">
        <v>0</v>
      </c>
      <c r="M571" s="1434">
        <v>0</v>
      </c>
      <c r="N571" s="1434">
        <v>0</v>
      </c>
      <c r="O571" s="1434">
        <v>2</v>
      </c>
      <c r="P571" s="1434">
        <v>0</v>
      </c>
      <c r="Q571" s="1434">
        <v>1</v>
      </c>
      <c r="R571" s="1434">
        <v>0</v>
      </c>
      <c r="S571" s="1434">
        <v>0</v>
      </c>
      <c r="T571" s="1434">
        <v>0</v>
      </c>
      <c r="U571" s="1434">
        <v>0</v>
      </c>
      <c r="V571" s="1438">
        <v>0</v>
      </c>
    </row>
    <row r="572" spans="1:22" ht="15" x14ac:dyDescent="0.25">
      <c r="A572" s="19" t="s">
        <v>809</v>
      </c>
      <c r="B572" s="1291" t="s">
        <v>855</v>
      </c>
      <c r="C572" s="1291" t="s">
        <v>40</v>
      </c>
      <c r="D572" s="1434">
        <v>0</v>
      </c>
      <c r="E572" s="1434">
        <v>0</v>
      </c>
      <c r="F572" s="1434">
        <v>0</v>
      </c>
      <c r="G572" s="1434">
        <v>0</v>
      </c>
      <c r="H572" s="1434">
        <v>0</v>
      </c>
      <c r="I572" s="1434">
        <v>0</v>
      </c>
      <c r="J572" s="1434">
        <v>0</v>
      </c>
      <c r="K572" s="1434">
        <v>0</v>
      </c>
      <c r="L572" s="1434">
        <v>0</v>
      </c>
      <c r="M572" s="1434">
        <v>0</v>
      </c>
      <c r="N572" s="1434">
        <v>1</v>
      </c>
      <c r="O572" s="1434">
        <v>0</v>
      </c>
      <c r="P572" s="1434">
        <v>0</v>
      </c>
      <c r="Q572" s="1434">
        <v>0</v>
      </c>
      <c r="R572" s="1434">
        <v>0</v>
      </c>
      <c r="S572" s="1434">
        <v>0</v>
      </c>
      <c r="T572" s="1434">
        <v>0</v>
      </c>
      <c r="U572" s="1434">
        <v>0</v>
      </c>
      <c r="V572" s="1438">
        <v>0</v>
      </c>
    </row>
    <row r="573" spans="1:22" ht="15" x14ac:dyDescent="0.25">
      <c r="A573" s="19" t="s">
        <v>809</v>
      </c>
      <c r="B573" s="1291" t="s">
        <v>855</v>
      </c>
      <c r="C573" s="1291" t="s">
        <v>59</v>
      </c>
      <c r="D573" s="1434">
        <v>0</v>
      </c>
      <c r="E573" s="1434">
        <v>0</v>
      </c>
      <c r="F573" s="1434">
        <v>0</v>
      </c>
      <c r="G573" s="1434">
        <v>0</v>
      </c>
      <c r="H573" s="1434">
        <v>0</v>
      </c>
      <c r="I573" s="1434">
        <v>0</v>
      </c>
      <c r="J573" s="1434">
        <v>0</v>
      </c>
      <c r="K573" s="1434">
        <v>0</v>
      </c>
      <c r="L573" s="1434">
        <v>0</v>
      </c>
      <c r="M573" s="1434">
        <v>0</v>
      </c>
      <c r="N573" s="1434">
        <v>5</v>
      </c>
      <c r="O573" s="1434">
        <v>17</v>
      </c>
      <c r="P573" s="1434">
        <v>12</v>
      </c>
      <c r="Q573" s="1434">
        <v>2</v>
      </c>
      <c r="R573" s="1434">
        <v>10</v>
      </c>
      <c r="S573" s="1434">
        <v>7</v>
      </c>
      <c r="T573" s="1434">
        <v>5</v>
      </c>
      <c r="U573" s="1434">
        <v>7</v>
      </c>
      <c r="V573" s="1438">
        <v>6</v>
      </c>
    </row>
    <row r="574" spans="1:22" ht="15" x14ac:dyDescent="0.25">
      <c r="A574" s="19" t="s">
        <v>809</v>
      </c>
      <c r="B574" s="1291" t="s">
        <v>855</v>
      </c>
      <c r="C574" s="1291" t="s">
        <v>77</v>
      </c>
      <c r="D574" s="1434">
        <v>0</v>
      </c>
      <c r="E574" s="1434">
        <v>0</v>
      </c>
      <c r="F574" s="1434">
        <v>0</v>
      </c>
      <c r="G574" s="1434">
        <v>0</v>
      </c>
      <c r="H574" s="1434">
        <v>0</v>
      </c>
      <c r="I574" s="1434">
        <v>0</v>
      </c>
      <c r="J574" s="1434">
        <v>0</v>
      </c>
      <c r="K574" s="1434">
        <v>0</v>
      </c>
      <c r="L574" s="1434">
        <v>0</v>
      </c>
      <c r="M574" s="1434">
        <v>0</v>
      </c>
      <c r="N574" s="1434">
        <v>1</v>
      </c>
      <c r="O574" s="1434">
        <v>2</v>
      </c>
      <c r="P574" s="1434">
        <v>0</v>
      </c>
      <c r="Q574" s="1434">
        <v>1</v>
      </c>
      <c r="R574" s="1434">
        <v>0</v>
      </c>
      <c r="S574" s="1434">
        <v>0</v>
      </c>
      <c r="T574" s="1434">
        <v>0</v>
      </c>
      <c r="U574" s="1434">
        <v>0</v>
      </c>
      <c r="V574" s="1438">
        <v>0</v>
      </c>
    </row>
    <row r="575" spans="1:22" ht="15" x14ac:dyDescent="0.25">
      <c r="A575" s="19" t="s">
        <v>809</v>
      </c>
      <c r="B575" s="1291" t="s">
        <v>856</v>
      </c>
      <c r="C575" s="1291" t="s">
        <v>35</v>
      </c>
      <c r="D575" s="1434">
        <v>0</v>
      </c>
      <c r="E575" s="1434">
        <v>0</v>
      </c>
      <c r="F575" s="1434">
        <v>0</v>
      </c>
      <c r="G575" s="1434">
        <v>0</v>
      </c>
      <c r="H575" s="1434">
        <v>0</v>
      </c>
      <c r="I575" s="1434">
        <v>0</v>
      </c>
      <c r="J575" s="1434">
        <v>0</v>
      </c>
      <c r="K575" s="1434">
        <v>0</v>
      </c>
      <c r="L575" s="1434">
        <v>0</v>
      </c>
      <c r="M575" s="1434">
        <v>0</v>
      </c>
      <c r="N575" s="1434">
        <v>0</v>
      </c>
      <c r="O575" s="1434">
        <v>11</v>
      </c>
      <c r="P575" s="1434">
        <v>3</v>
      </c>
      <c r="Q575" s="1434">
        <v>2</v>
      </c>
      <c r="R575" s="1434">
        <v>9</v>
      </c>
      <c r="S575" s="1434">
        <v>6</v>
      </c>
      <c r="T575" s="1434">
        <v>1</v>
      </c>
      <c r="U575" s="1434">
        <v>6</v>
      </c>
      <c r="V575" s="1438">
        <v>4</v>
      </c>
    </row>
    <row r="576" spans="1:22" ht="15" x14ac:dyDescent="0.25">
      <c r="A576" s="19" t="s">
        <v>809</v>
      </c>
      <c r="B576" s="1291" t="s">
        <v>856</v>
      </c>
      <c r="C576" s="1291" t="s">
        <v>37</v>
      </c>
      <c r="D576" s="1434">
        <v>0</v>
      </c>
      <c r="E576" s="1434">
        <v>0</v>
      </c>
      <c r="F576" s="1434">
        <v>0</v>
      </c>
      <c r="G576" s="1434">
        <v>0</v>
      </c>
      <c r="H576" s="1434">
        <v>0</v>
      </c>
      <c r="I576" s="1434">
        <v>0</v>
      </c>
      <c r="J576" s="1434">
        <v>0</v>
      </c>
      <c r="K576" s="1434">
        <v>0</v>
      </c>
      <c r="L576" s="1434">
        <v>0</v>
      </c>
      <c r="M576" s="1434">
        <v>0</v>
      </c>
      <c r="N576" s="1434">
        <v>0</v>
      </c>
      <c r="O576" s="1434">
        <v>3</v>
      </c>
      <c r="P576" s="1434">
        <v>1</v>
      </c>
      <c r="Q576" s="1434">
        <v>0</v>
      </c>
      <c r="R576" s="1434">
        <v>0</v>
      </c>
      <c r="S576" s="1434">
        <v>0</v>
      </c>
      <c r="T576" s="1434">
        <v>0</v>
      </c>
      <c r="U576" s="1434">
        <v>0</v>
      </c>
      <c r="V576" s="1438">
        <v>0</v>
      </c>
    </row>
    <row r="577" spans="1:22" ht="15" x14ac:dyDescent="0.25">
      <c r="A577" s="19" t="s">
        <v>809</v>
      </c>
      <c r="B577" s="1291" t="s">
        <v>856</v>
      </c>
      <c r="C577" s="1291" t="s">
        <v>39</v>
      </c>
      <c r="D577" s="1434">
        <v>0</v>
      </c>
      <c r="E577" s="1434">
        <v>0</v>
      </c>
      <c r="F577" s="1434">
        <v>0</v>
      </c>
      <c r="G577" s="1434">
        <v>0</v>
      </c>
      <c r="H577" s="1434">
        <v>0</v>
      </c>
      <c r="I577" s="1434">
        <v>0</v>
      </c>
      <c r="J577" s="1434">
        <v>0</v>
      </c>
      <c r="K577" s="1434">
        <v>0</v>
      </c>
      <c r="L577" s="1434">
        <v>0</v>
      </c>
      <c r="M577" s="1434">
        <v>0</v>
      </c>
      <c r="N577" s="1434">
        <v>0</v>
      </c>
      <c r="O577" s="1434">
        <v>1</v>
      </c>
      <c r="P577" s="1434">
        <v>0</v>
      </c>
      <c r="Q577" s="1434">
        <v>0</v>
      </c>
      <c r="R577" s="1434">
        <v>0</v>
      </c>
      <c r="S577" s="1434">
        <v>0</v>
      </c>
      <c r="T577" s="1434">
        <v>0</v>
      </c>
      <c r="U577" s="1434">
        <v>0</v>
      </c>
      <c r="V577" s="1438">
        <v>0</v>
      </c>
    </row>
    <row r="578" spans="1:22" ht="15" x14ac:dyDescent="0.25">
      <c r="A578" s="19" t="s">
        <v>809</v>
      </c>
      <c r="B578" s="1291" t="s">
        <v>856</v>
      </c>
      <c r="C578" s="1291" t="s">
        <v>59</v>
      </c>
      <c r="D578" s="1434">
        <v>0</v>
      </c>
      <c r="E578" s="1434">
        <v>0</v>
      </c>
      <c r="F578" s="1434">
        <v>0</v>
      </c>
      <c r="G578" s="1434">
        <v>0</v>
      </c>
      <c r="H578" s="1434">
        <v>0</v>
      </c>
      <c r="I578" s="1434">
        <v>0</v>
      </c>
      <c r="J578" s="1434">
        <v>0</v>
      </c>
      <c r="K578" s="1434">
        <v>0</v>
      </c>
      <c r="L578" s="1434">
        <v>0</v>
      </c>
      <c r="M578" s="1434">
        <v>0</v>
      </c>
      <c r="N578" s="1434">
        <v>0</v>
      </c>
      <c r="O578" s="1434">
        <v>15</v>
      </c>
      <c r="P578" s="1434">
        <v>4</v>
      </c>
      <c r="Q578" s="1434">
        <v>2</v>
      </c>
      <c r="R578" s="1434">
        <v>9</v>
      </c>
      <c r="S578" s="1434">
        <v>6</v>
      </c>
      <c r="T578" s="1434">
        <v>1</v>
      </c>
      <c r="U578" s="1434">
        <v>6</v>
      </c>
      <c r="V578" s="1438">
        <v>4</v>
      </c>
    </row>
    <row r="579" spans="1:22" ht="15" x14ac:dyDescent="0.25">
      <c r="A579" s="19" t="s">
        <v>809</v>
      </c>
      <c r="B579" s="1291" t="s">
        <v>856</v>
      </c>
      <c r="C579" s="1291" t="s">
        <v>77</v>
      </c>
      <c r="D579" s="1434">
        <v>0</v>
      </c>
      <c r="E579" s="1434">
        <v>0</v>
      </c>
      <c r="F579" s="1434">
        <v>0</v>
      </c>
      <c r="G579" s="1434">
        <v>0</v>
      </c>
      <c r="H579" s="1434">
        <v>0</v>
      </c>
      <c r="I579" s="1434">
        <v>0</v>
      </c>
      <c r="J579" s="1434">
        <v>0</v>
      </c>
      <c r="K579" s="1434">
        <v>0</v>
      </c>
      <c r="L579" s="1434">
        <v>0</v>
      </c>
      <c r="M579" s="1434">
        <v>0</v>
      </c>
      <c r="N579" s="1434">
        <v>0</v>
      </c>
      <c r="O579" s="1434">
        <v>4</v>
      </c>
      <c r="P579" s="1434">
        <v>1</v>
      </c>
      <c r="Q579" s="1434">
        <v>0</v>
      </c>
      <c r="R579" s="1434">
        <v>0</v>
      </c>
      <c r="S579" s="1434">
        <v>0</v>
      </c>
      <c r="T579" s="1434">
        <v>0</v>
      </c>
      <c r="U579" s="1434">
        <v>0</v>
      </c>
      <c r="V579" s="1438">
        <v>0</v>
      </c>
    </row>
    <row r="580" spans="1:22" ht="15" x14ac:dyDescent="0.25">
      <c r="A580" s="19" t="s">
        <v>809</v>
      </c>
      <c r="B580" s="1291" t="s">
        <v>857</v>
      </c>
      <c r="C580" s="1291" t="s">
        <v>35</v>
      </c>
      <c r="D580" s="1434">
        <v>0</v>
      </c>
      <c r="E580" s="1434">
        <v>0</v>
      </c>
      <c r="F580" s="1434">
        <v>0</v>
      </c>
      <c r="G580" s="1434">
        <v>0</v>
      </c>
      <c r="H580" s="1434">
        <v>0</v>
      </c>
      <c r="I580" s="1434">
        <v>0</v>
      </c>
      <c r="J580" s="1434">
        <v>0</v>
      </c>
      <c r="K580" s="1434">
        <v>0</v>
      </c>
      <c r="L580" s="1434">
        <v>0</v>
      </c>
      <c r="M580" s="1434">
        <v>0</v>
      </c>
      <c r="N580" s="1434">
        <v>0</v>
      </c>
      <c r="O580" s="1434">
        <v>52</v>
      </c>
      <c r="P580" s="1434">
        <v>35</v>
      </c>
      <c r="Q580" s="1434">
        <v>6</v>
      </c>
      <c r="R580" s="1434">
        <v>45</v>
      </c>
      <c r="S580" s="1434">
        <v>27</v>
      </c>
      <c r="T580" s="1434">
        <v>23</v>
      </c>
      <c r="U580" s="1434">
        <v>15</v>
      </c>
      <c r="V580" s="1438">
        <v>23</v>
      </c>
    </row>
    <row r="581" spans="1:22" ht="15" x14ac:dyDescent="0.25">
      <c r="A581" s="19" t="s">
        <v>809</v>
      </c>
      <c r="B581" s="1291" t="s">
        <v>857</v>
      </c>
      <c r="C581" s="1291" t="s">
        <v>36</v>
      </c>
      <c r="D581" s="1434">
        <v>0</v>
      </c>
      <c r="E581" s="1434">
        <v>0</v>
      </c>
      <c r="F581" s="1434">
        <v>0</v>
      </c>
      <c r="G581" s="1434">
        <v>0</v>
      </c>
      <c r="H581" s="1434">
        <v>0</v>
      </c>
      <c r="I581" s="1434">
        <v>0</v>
      </c>
      <c r="J581" s="1434">
        <v>0</v>
      </c>
      <c r="K581" s="1434">
        <v>0</v>
      </c>
      <c r="L581" s="1434">
        <v>0</v>
      </c>
      <c r="M581" s="1434">
        <v>0</v>
      </c>
      <c r="N581" s="1434">
        <v>0</v>
      </c>
      <c r="O581" s="1434">
        <v>0</v>
      </c>
      <c r="P581" s="1434">
        <v>0</v>
      </c>
      <c r="Q581" s="1434">
        <v>0</v>
      </c>
      <c r="R581" s="1434">
        <v>0</v>
      </c>
      <c r="S581" s="1434">
        <v>0</v>
      </c>
      <c r="T581" s="1434">
        <v>1</v>
      </c>
      <c r="U581" s="1434">
        <v>0</v>
      </c>
      <c r="V581" s="1438">
        <v>0</v>
      </c>
    </row>
    <row r="582" spans="1:22" ht="15" x14ac:dyDescent="0.25">
      <c r="A582" s="19" t="s">
        <v>809</v>
      </c>
      <c r="B582" s="1291" t="s">
        <v>857</v>
      </c>
      <c r="C582" s="1291" t="s">
        <v>37</v>
      </c>
      <c r="D582" s="1434">
        <v>0</v>
      </c>
      <c r="E582" s="1434">
        <v>0</v>
      </c>
      <c r="F582" s="1434">
        <v>0</v>
      </c>
      <c r="G582" s="1434">
        <v>0</v>
      </c>
      <c r="H582" s="1434">
        <v>0</v>
      </c>
      <c r="I582" s="1434">
        <v>0</v>
      </c>
      <c r="J582" s="1434">
        <v>0</v>
      </c>
      <c r="K582" s="1434">
        <v>0</v>
      </c>
      <c r="L582" s="1434">
        <v>0</v>
      </c>
      <c r="M582" s="1434">
        <v>0</v>
      </c>
      <c r="N582" s="1434">
        <v>0</v>
      </c>
      <c r="O582" s="1434">
        <v>0</v>
      </c>
      <c r="P582" s="1434">
        <v>0</v>
      </c>
      <c r="Q582" s="1434">
        <v>0</v>
      </c>
      <c r="R582" s="1434">
        <v>1</v>
      </c>
      <c r="S582" s="1434">
        <v>0</v>
      </c>
      <c r="T582" s="1434">
        <v>0</v>
      </c>
      <c r="U582" s="1434">
        <v>0</v>
      </c>
      <c r="V582" s="1438">
        <v>0</v>
      </c>
    </row>
    <row r="583" spans="1:22" ht="15" x14ac:dyDescent="0.25">
      <c r="A583" s="19" t="s">
        <v>809</v>
      </c>
      <c r="B583" s="1291" t="s">
        <v>857</v>
      </c>
      <c r="C583" s="1291" t="s">
        <v>59</v>
      </c>
      <c r="D583" s="1434">
        <v>0</v>
      </c>
      <c r="E583" s="1434">
        <v>0</v>
      </c>
      <c r="F583" s="1434">
        <v>0</v>
      </c>
      <c r="G583" s="1434">
        <v>0</v>
      </c>
      <c r="H583" s="1434">
        <v>0</v>
      </c>
      <c r="I583" s="1434">
        <v>0</v>
      </c>
      <c r="J583" s="1434">
        <v>0</v>
      </c>
      <c r="K583" s="1434">
        <v>0</v>
      </c>
      <c r="L583" s="1434">
        <v>0</v>
      </c>
      <c r="M583" s="1434">
        <v>0</v>
      </c>
      <c r="N583" s="1434">
        <v>0</v>
      </c>
      <c r="O583" s="1434">
        <v>52</v>
      </c>
      <c r="P583" s="1434">
        <v>35</v>
      </c>
      <c r="Q583" s="1434">
        <v>6</v>
      </c>
      <c r="R583" s="1434">
        <v>46</v>
      </c>
      <c r="S583" s="1434">
        <v>27</v>
      </c>
      <c r="T583" s="1434">
        <v>24</v>
      </c>
      <c r="U583" s="1434">
        <v>15</v>
      </c>
      <c r="V583" s="1438">
        <v>23</v>
      </c>
    </row>
    <row r="584" spans="1:22" ht="15" x14ac:dyDescent="0.25">
      <c r="A584" s="19" t="s">
        <v>809</v>
      </c>
      <c r="B584" s="1291" t="s">
        <v>857</v>
      </c>
      <c r="C584" s="1291" t="s">
        <v>77</v>
      </c>
      <c r="D584" s="1434">
        <v>0</v>
      </c>
      <c r="E584" s="1434">
        <v>0</v>
      </c>
      <c r="F584" s="1434">
        <v>0</v>
      </c>
      <c r="G584" s="1434">
        <v>0</v>
      </c>
      <c r="H584" s="1434">
        <v>0</v>
      </c>
      <c r="I584" s="1434">
        <v>0</v>
      </c>
      <c r="J584" s="1434">
        <v>0</v>
      </c>
      <c r="K584" s="1434">
        <v>0</v>
      </c>
      <c r="L584" s="1434">
        <v>0</v>
      </c>
      <c r="M584" s="1434">
        <v>0</v>
      </c>
      <c r="N584" s="1434">
        <v>0</v>
      </c>
      <c r="O584" s="1434">
        <v>0</v>
      </c>
      <c r="P584" s="1434">
        <v>0</v>
      </c>
      <c r="Q584" s="1434">
        <v>0</v>
      </c>
      <c r="R584" s="1434">
        <v>1</v>
      </c>
      <c r="S584" s="1434">
        <v>0</v>
      </c>
      <c r="T584" s="1434">
        <v>1</v>
      </c>
      <c r="U584" s="1434">
        <v>0</v>
      </c>
      <c r="V584" s="1438">
        <v>0</v>
      </c>
    </row>
    <row r="585" spans="1:22" ht="15" x14ac:dyDescent="0.25">
      <c r="A585" s="19" t="s">
        <v>809</v>
      </c>
      <c r="B585" s="1291" t="s">
        <v>858</v>
      </c>
      <c r="C585" s="1291" t="s">
        <v>35</v>
      </c>
      <c r="D585" s="1434">
        <v>0</v>
      </c>
      <c r="E585" s="1434">
        <v>0</v>
      </c>
      <c r="F585" s="1434">
        <v>0</v>
      </c>
      <c r="G585" s="1434">
        <v>0</v>
      </c>
      <c r="H585" s="1434">
        <v>0</v>
      </c>
      <c r="I585" s="1434">
        <v>0</v>
      </c>
      <c r="J585" s="1434">
        <v>0</v>
      </c>
      <c r="K585" s="1434">
        <v>0</v>
      </c>
      <c r="L585" s="1434">
        <v>0</v>
      </c>
      <c r="M585" s="1434">
        <v>0</v>
      </c>
      <c r="N585" s="1434">
        <v>0</v>
      </c>
      <c r="O585" s="1434">
        <v>7</v>
      </c>
      <c r="P585" s="1434">
        <v>27</v>
      </c>
      <c r="Q585" s="1434">
        <v>5</v>
      </c>
      <c r="R585" s="1434">
        <v>9</v>
      </c>
      <c r="S585" s="1434">
        <v>5</v>
      </c>
      <c r="T585" s="1434">
        <v>27</v>
      </c>
      <c r="U585" s="1434">
        <v>51</v>
      </c>
      <c r="V585" s="1438">
        <v>7</v>
      </c>
    </row>
    <row r="586" spans="1:22" ht="15" x14ac:dyDescent="0.25">
      <c r="A586" s="19" t="s">
        <v>809</v>
      </c>
      <c r="B586" s="1291" t="s">
        <v>858</v>
      </c>
      <c r="C586" s="1291" t="s">
        <v>36</v>
      </c>
      <c r="D586" s="1434">
        <v>0</v>
      </c>
      <c r="E586" s="1434">
        <v>0</v>
      </c>
      <c r="F586" s="1434">
        <v>0</v>
      </c>
      <c r="G586" s="1434">
        <v>0</v>
      </c>
      <c r="H586" s="1434">
        <v>0</v>
      </c>
      <c r="I586" s="1434">
        <v>0</v>
      </c>
      <c r="J586" s="1434">
        <v>0</v>
      </c>
      <c r="K586" s="1434">
        <v>0</v>
      </c>
      <c r="L586" s="1434">
        <v>0</v>
      </c>
      <c r="M586" s="1434">
        <v>0</v>
      </c>
      <c r="N586" s="1434">
        <v>0</v>
      </c>
      <c r="O586" s="1434">
        <v>0</v>
      </c>
      <c r="P586" s="1434">
        <v>0</v>
      </c>
      <c r="Q586" s="1434">
        <v>0</v>
      </c>
      <c r="R586" s="1434">
        <v>0</v>
      </c>
      <c r="S586" s="1434">
        <v>0</v>
      </c>
      <c r="T586" s="1434">
        <v>2</v>
      </c>
      <c r="U586" s="1434">
        <v>0</v>
      </c>
      <c r="V586" s="1438">
        <v>0</v>
      </c>
    </row>
    <row r="587" spans="1:22" ht="15" x14ac:dyDescent="0.25">
      <c r="A587" s="19" t="s">
        <v>809</v>
      </c>
      <c r="B587" s="1291" t="s">
        <v>858</v>
      </c>
      <c r="C587" s="1291" t="s">
        <v>37</v>
      </c>
      <c r="D587" s="1434">
        <v>0</v>
      </c>
      <c r="E587" s="1434">
        <v>0</v>
      </c>
      <c r="F587" s="1434">
        <v>0</v>
      </c>
      <c r="G587" s="1434">
        <v>0</v>
      </c>
      <c r="H587" s="1434">
        <v>0</v>
      </c>
      <c r="I587" s="1434">
        <v>0</v>
      </c>
      <c r="J587" s="1434">
        <v>0</v>
      </c>
      <c r="K587" s="1434">
        <v>0</v>
      </c>
      <c r="L587" s="1434">
        <v>0</v>
      </c>
      <c r="M587" s="1434">
        <v>0</v>
      </c>
      <c r="N587" s="1434">
        <v>0</v>
      </c>
      <c r="O587" s="1434">
        <v>3</v>
      </c>
      <c r="P587" s="1434">
        <v>1</v>
      </c>
      <c r="Q587" s="1434">
        <v>0</v>
      </c>
      <c r="R587" s="1434">
        <v>1</v>
      </c>
      <c r="S587" s="1434">
        <v>1</v>
      </c>
      <c r="T587" s="1434">
        <v>3</v>
      </c>
      <c r="U587" s="1434">
        <v>5</v>
      </c>
      <c r="V587" s="1438">
        <v>2</v>
      </c>
    </row>
    <row r="588" spans="1:22" ht="15" x14ac:dyDescent="0.25">
      <c r="A588" s="19" t="s">
        <v>809</v>
      </c>
      <c r="B588" s="1291" t="s">
        <v>858</v>
      </c>
      <c r="C588" s="1291" t="s">
        <v>38</v>
      </c>
      <c r="D588" s="1434">
        <v>0</v>
      </c>
      <c r="E588" s="1434">
        <v>0</v>
      </c>
      <c r="F588" s="1434">
        <v>0</v>
      </c>
      <c r="G588" s="1434">
        <v>0</v>
      </c>
      <c r="H588" s="1434">
        <v>0</v>
      </c>
      <c r="I588" s="1434">
        <v>0</v>
      </c>
      <c r="J588" s="1434">
        <v>0</v>
      </c>
      <c r="K588" s="1434">
        <v>0</v>
      </c>
      <c r="L588" s="1434">
        <v>0</v>
      </c>
      <c r="M588" s="1434">
        <v>0</v>
      </c>
      <c r="N588" s="1434">
        <v>0</v>
      </c>
      <c r="O588" s="1434">
        <v>0</v>
      </c>
      <c r="P588" s="1434">
        <v>1</v>
      </c>
      <c r="Q588" s="1434">
        <v>0</v>
      </c>
      <c r="R588" s="1434">
        <v>0</v>
      </c>
      <c r="S588" s="1434">
        <v>1</v>
      </c>
      <c r="T588" s="1434">
        <v>0</v>
      </c>
      <c r="U588" s="1434">
        <v>1</v>
      </c>
      <c r="V588" s="1438">
        <v>0</v>
      </c>
    </row>
    <row r="589" spans="1:22" ht="15" x14ac:dyDescent="0.25">
      <c r="A589" s="19" t="s">
        <v>809</v>
      </c>
      <c r="B589" s="1291" t="s">
        <v>858</v>
      </c>
      <c r="C589" s="1291" t="s">
        <v>39</v>
      </c>
      <c r="D589" s="1434">
        <v>0</v>
      </c>
      <c r="E589" s="1434">
        <v>0</v>
      </c>
      <c r="F589" s="1434">
        <v>0</v>
      </c>
      <c r="G589" s="1434">
        <v>0</v>
      </c>
      <c r="H589" s="1434">
        <v>0</v>
      </c>
      <c r="I589" s="1434">
        <v>0</v>
      </c>
      <c r="J589" s="1434">
        <v>0</v>
      </c>
      <c r="K589" s="1434">
        <v>0</v>
      </c>
      <c r="L589" s="1434">
        <v>0</v>
      </c>
      <c r="M589" s="1434">
        <v>0</v>
      </c>
      <c r="N589" s="1434">
        <v>0</v>
      </c>
      <c r="O589" s="1434">
        <v>0</v>
      </c>
      <c r="P589" s="1434">
        <v>0</v>
      </c>
      <c r="Q589" s="1434">
        <v>0</v>
      </c>
      <c r="R589" s="1434">
        <v>0</v>
      </c>
      <c r="S589" s="1434">
        <v>0</v>
      </c>
      <c r="T589" s="1434">
        <v>0</v>
      </c>
      <c r="U589" s="1434">
        <v>1</v>
      </c>
      <c r="V589" s="1438">
        <v>0</v>
      </c>
    </row>
    <row r="590" spans="1:22" ht="15" x14ac:dyDescent="0.25">
      <c r="A590" s="19" t="s">
        <v>809</v>
      </c>
      <c r="B590" s="1291" t="s">
        <v>858</v>
      </c>
      <c r="C590" s="1291" t="s">
        <v>59</v>
      </c>
      <c r="D590" s="1434">
        <v>0</v>
      </c>
      <c r="E590" s="1434">
        <v>0</v>
      </c>
      <c r="F590" s="1434">
        <v>0</v>
      </c>
      <c r="G590" s="1434">
        <v>0</v>
      </c>
      <c r="H590" s="1434">
        <v>0</v>
      </c>
      <c r="I590" s="1434">
        <v>0</v>
      </c>
      <c r="J590" s="1434">
        <v>0</v>
      </c>
      <c r="K590" s="1434">
        <v>0</v>
      </c>
      <c r="L590" s="1434">
        <v>0</v>
      </c>
      <c r="M590" s="1434">
        <v>0</v>
      </c>
      <c r="N590" s="1434">
        <v>0</v>
      </c>
      <c r="O590" s="1434">
        <v>10</v>
      </c>
      <c r="P590" s="1434">
        <v>29</v>
      </c>
      <c r="Q590" s="1434">
        <v>5</v>
      </c>
      <c r="R590" s="1434">
        <v>10</v>
      </c>
      <c r="S590" s="1434">
        <v>7</v>
      </c>
      <c r="T590" s="1434">
        <v>32</v>
      </c>
      <c r="U590" s="1434">
        <v>58</v>
      </c>
      <c r="V590" s="1438">
        <v>9</v>
      </c>
    </row>
    <row r="591" spans="1:22" ht="15" x14ac:dyDescent="0.25">
      <c r="A591" s="19" t="s">
        <v>809</v>
      </c>
      <c r="B591" s="1291" t="s">
        <v>858</v>
      </c>
      <c r="C591" s="1291" t="s">
        <v>77</v>
      </c>
      <c r="D591" s="1434">
        <v>0</v>
      </c>
      <c r="E591" s="1434">
        <v>0</v>
      </c>
      <c r="F591" s="1434">
        <v>0</v>
      </c>
      <c r="G591" s="1434">
        <v>0</v>
      </c>
      <c r="H591" s="1434">
        <v>0</v>
      </c>
      <c r="I591" s="1434">
        <v>0</v>
      </c>
      <c r="J591" s="1434">
        <v>0</v>
      </c>
      <c r="K591" s="1434">
        <v>0</v>
      </c>
      <c r="L591" s="1434">
        <v>0</v>
      </c>
      <c r="M591" s="1434">
        <v>0</v>
      </c>
      <c r="N591" s="1434">
        <v>0</v>
      </c>
      <c r="O591" s="1434">
        <v>3</v>
      </c>
      <c r="P591" s="1434">
        <v>2</v>
      </c>
      <c r="Q591" s="1434">
        <v>0</v>
      </c>
      <c r="R591" s="1434">
        <v>1</v>
      </c>
      <c r="S591" s="1434">
        <v>2</v>
      </c>
      <c r="T591" s="1434">
        <v>5</v>
      </c>
      <c r="U591" s="1434">
        <v>7</v>
      </c>
      <c r="V591" s="1438">
        <v>2</v>
      </c>
    </row>
    <row r="592" spans="1:22" ht="15" x14ac:dyDescent="0.25">
      <c r="A592" s="19" t="s">
        <v>809</v>
      </c>
      <c r="B592" s="1291" t="s">
        <v>859</v>
      </c>
      <c r="C592" s="1291" t="s">
        <v>35</v>
      </c>
      <c r="D592" s="1434">
        <v>0</v>
      </c>
      <c r="E592" s="1434">
        <v>0</v>
      </c>
      <c r="F592" s="1434">
        <v>0</v>
      </c>
      <c r="G592" s="1434">
        <v>0</v>
      </c>
      <c r="H592" s="1434">
        <v>0</v>
      </c>
      <c r="I592" s="1434">
        <v>0</v>
      </c>
      <c r="J592" s="1434">
        <v>0</v>
      </c>
      <c r="K592" s="1434">
        <v>0</v>
      </c>
      <c r="L592" s="1434">
        <v>0</v>
      </c>
      <c r="M592" s="1434">
        <v>0</v>
      </c>
      <c r="N592" s="1434">
        <v>0</v>
      </c>
      <c r="O592" s="1434">
        <v>23</v>
      </c>
      <c r="P592" s="1434">
        <v>25</v>
      </c>
      <c r="Q592" s="1434">
        <v>4</v>
      </c>
      <c r="R592" s="1434">
        <v>14</v>
      </c>
      <c r="S592" s="1434">
        <v>8</v>
      </c>
      <c r="T592" s="1434">
        <v>8</v>
      </c>
      <c r="U592" s="1434">
        <v>8</v>
      </c>
      <c r="V592" s="1438">
        <v>5</v>
      </c>
    </row>
    <row r="593" spans="1:22" ht="15" x14ac:dyDescent="0.25">
      <c r="A593" s="19" t="s">
        <v>809</v>
      </c>
      <c r="B593" s="1291" t="s">
        <v>859</v>
      </c>
      <c r="C593" s="1291" t="s">
        <v>37</v>
      </c>
      <c r="D593" s="1434">
        <v>0</v>
      </c>
      <c r="E593" s="1434">
        <v>0</v>
      </c>
      <c r="F593" s="1434">
        <v>0</v>
      </c>
      <c r="G593" s="1434">
        <v>0</v>
      </c>
      <c r="H593" s="1434">
        <v>0</v>
      </c>
      <c r="I593" s="1434">
        <v>0</v>
      </c>
      <c r="J593" s="1434">
        <v>0</v>
      </c>
      <c r="K593" s="1434">
        <v>0</v>
      </c>
      <c r="L593" s="1434">
        <v>0</v>
      </c>
      <c r="M593" s="1434">
        <v>0</v>
      </c>
      <c r="N593" s="1434">
        <v>0</v>
      </c>
      <c r="O593" s="1434">
        <v>4</v>
      </c>
      <c r="P593" s="1434">
        <v>0</v>
      </c>
      <c r="Q593" s="1434">
        <v>1</v>
      </c>
      <c r="R593" s="1434">
        <v>0</v>
      </c>
      <c r="S593" s="1434">
        <v>0</v>
      </c>
      <c r="T593" s="1434">
        <v>1</v>
      </c>
      <c r="U593" s="1434">
        <v>1</v>
      </c>
      <c r="V593" s="1438">
        <v>2</v>
      </c>
    </row>
    <row r="594" spans="1:22" ht="15" x14ac:dyDescent="0.25">
      <c r="A594" s="19" t="s">
        <v>809</v>
      </c>
      <c r="B594" s="1291" t="s">
        <v>859</v>
      </c>
      <c r="C594" s="1291" t="s">
        <v>38</v>
      </c>
      <c r="D594" s="1434">
        <v>0</v>
      </c>
      <c r="E594" s="1434">
        <v>0</v>
      </c>
      <c r="F594" s="1434">
        <v>0</v>
      </c>
      <c r="G594" s="1434">
        <v>0</v>
      </c>
      <c r="H594" s="1434">
        <v>0</v>
      </c>
      <c r="I594" s="1434">
        <v>0</v>
      </c>
      <c r="J594" s="1434">
        <v>0</v>
      </c>
      <c r="K594" s="1434">
        <v>0</v>
      </c>
      <c r="L594" s="1434">
        <v>0</v>
      </c>
      <c r="M594" s="1434">
        <v>0</v>
      </c>
      <c r="N594" s="1434">
        <v>0</v>
      </c>
      <c r="O594" s="1434">
        <v>1</v>
      </c>
      <c r="P594" s="1434">
        <v>0</v>
      </c>
      <c r="Q594" s="1434">
        <v>0</v>
      </c>
      <c r="R594" s="1434">
        <v>0</v>
      </c>
      <c r="S594" s="1434">
        <v>0</v>
      </c>
      <c r="T594" s="1434">
        <v>0</v>
      </c>
      <c r="U594" s="1434">
        <v>1</v>
      </c>
      <c r="V594" s="1438">
        <v>1</v>
      </c>
    </row>
    <row r="595" spans="1:22" ht="15" x14ac:dyDescent="0.25">
      <c r="A595" s="19" t="s">
        <v>809</v>
      </c>
      <c r="B595" s="1291" t="s">
        <v>859</v>
      </c>
      <c r="C595" s="1291" t="s">
        <v>40</v>
      </c>
      <c r="D595" s="1434">
        <v>0</v>
      </c>
      <c r="E595" s="1434">
        <v>0</v>
      </c>
      <c r="F595" s="1434">
        <v>0</v>
      </c>
      <c r="G595" s="1434">
        <v>0</v>
      </c>
      <c r="H595" s="1434">
        <v>0</v>
      </c>
      <c r="I595" s="1434">
        <v>0</v>
      </c>
      <c r="J595" s="1434">
        <v>0</v>
      </c>
      <c r="K595" s="1434">
        <v>0</v>
      </c>
      <c r="L595" s="1434">
        <v>0</v>
      </c>
      <c r="M595" s="1434">
        <v>0</v>
      </c>
      <c r="N595" s="1434">
        <v>0</v>
      </c>
      <c r="O595" s="1434">
        <v>0</v>
      </c>
      <c r="P595" s="1434">
        <v>0</v>
      </c>
      <c r="Q595" s="1434">
        <v>0</v>
      </c>
      <c r="R595" s="1434">
        <v>0</v>
      </c>
      <c r="S595" s="1434">
        <v>0</v>
      </c>
      <c r="T595" s="1434">
        <v>0</v>
      </c>
      <c r="U595" s="1434">
        <v>0</v>
      </c>
      <c r="V595" s="1438">
        <v>1</v>
      </c>
    </row>
    <row r="596" spans="1:22" ht="15" x14ac:dyDescent="0.25">
      <c r="A596" s="19" t="s">
        <v>809</v>
      </c>
      <c r="B596" s="1291" t="s">
        <v>859</v>
      </c>
      <c r="C596" s="1291" t="s">
        <v>59</v>
      </c>
      <c r="D596" s="1434">
        <v>0</v>
      </c>
      <c r="E596" s="1434">
        <v>0</v>
      </c>
      <c r="F596" s="1434">
        <v>0</v>
      </c>
      <c r="G596" s="1434">
        <v>0</v>
      </c>
      <c r="H596" s="1434">
        <v>0</v>
      </c>
      <c r="I596" s="1434">
        <v>0</v>
      </c>
      <c r="J596" s="1434">
        <v>0</v>
      </c>
      <c r="K596" s="1434">
        <v>0</v>
      </c>
      <c r="L596" s="1434">
        <v>0</v>
      </c>
      <c r="M596" s="1434">
        <v>0</v>
      </c>
      <c r="N596" s="1434">
        <v>0</v>
      </c>
      <c r="O596" s="1434">
        <v>28</v>
      </c>
      <c r="P596" s="1434">
        <v>25</v>
      </c>
      <c r="Q596" s="1434">
        <v>5</v>
      </c>
      <c r="R596" s="1434">
        <v>14</v>
      </c>
      <c r="S596" s="1434">
        <v>8</v>
      </c>
      <c r="T596" s="1434">
        <v>9</v>
      </c>
      <c r="U596" s="1434">
        <v>10</v>
      </c>
      <c r="V596" s="1438">
        <v>9</v>
      </c>
    </row>
    <row r="597" spans="1:22" ht="15" x14ac:dyDescent="0.25">
      <c r="A597" s="19" t="s">
        <v>809</v>
      </c>
      <c r="B597" s="1291" t="s">
        <v>859</v>
      </c>
      <c r="C597" s="1291" t="s">
        <v>77</v>
      </c>
      <c r="D597" s="1434">
        <v>0</v>
      </c>
      <c r="E597" s="1434">
        <v>0</v>
      </c>
      <c r="F597" s="1434">
        <v>0</v>
      </c>
      <c r="G597" s="1434">
        <v>0</v>
      </c>
      <c r="H597" s="1434">
        <v>0</v>
      </c>
      <c r="I597" s="1434">
        <v>0</v>
      </c>
      <c r="J597" s="1434">
        <v>0</v>
      </c>
      <c r="K597" s="1434">
        <v>0</v>
      </c>
      <c r="L597" s="1434">
        <v>0</v>
      </c>
      <c r="M597" s="1434">
        <v>0</v>
      </c>
      <c r="N597" s="1434">
        <v>0</v>
      </c>
      <c r="O597" s="1434">
        <v>5</v>
      </c>
      <c r="P597" s="1434">
        <v>0</v>
      </c>
      <c r="Q597" s="1434">
        <v>1</v>
      </c>
      <c r="R597" s="1434">
        <v>0</v>
      </c>
      <c r="S597" s="1434">
        <v>0</v>
      </c>
      <c r="T597" s="1434">
        <v>1</v>
      </c>
      <c r="U597" s="1434">
        <v>2</v>
      </c>
      <c r="V597" s="1438">
        <v>4</v>
      </c>
    </row>
    <row r="598" spans="1:22" ht="15" x14ac:dyDescent="0.25">
      <c r="A598" s="19" t="s">
        <v>809</v>
      </c>
      <c r="B598" s="1291" t="s">
        <v>860</v>
      </c>
      <c r="C598" s="1291" t="s">
        <v>35</v>
      </c>
      <c r="D598" s="1434">
        <v>0</v>
      </c>
      <c r="E598" s="1434">
        <v>0</v>
      </c>
      <c r="F598" s="1434">
        <v>0</v>
      </c>
      <c r="G598" s="1434">
        <v>0</v>
      </c>
      <c r="H598" s="1434">
        <v>0</v>
      </c>
      <c r="I598" s="1434">
        <v>0</v>
      </c>
      <c r="J598" s="1434">
        <v>0</v>
      </c>
      <c r="K598" s="1434">
        <v>0</v>
      </c>
      <c r="L598" s="1434">
        <v>0</v>
      </c>
      <c r="M598" s="1434">
        <v>0</v>
      </c>
      <c r="N598" s="1434">
        <v>0</v>
      </c>
      <c r="O598" s="1434">
        <v>0</v>
      </c>
      <c r="P598" s="1434">
        <v>12</v>
      </c>
      <c r="Q598" s="1434">
        <v>4</v>
      </c>
      <c r="R598" s="1434">
        <v>12</v>
      </c>
      <c r="S598" s="1434">
        <v>8</v>
      </c>
      <c r="T598" s="1434">
        <v>6</v>
      </c>
      <c r="U598" s="1434">
        <v>14</v>
      </c>
      <c r="V598" s="1438">
        <v>15</v>
      </c>
    </row>
    <row r="599" spans="1:22" ht="15" x14ac:dyDescent="0.25">
      <c r="A599" s="19" t="s">
        <v>809</v>
      </c>
      <c r="B599" s="1291" t="s">
        <v>860</v>
      </c>
      <c r="C599" s="1291" t="s">
        <v>36</v>
      </c>
      <c r="D599" s="1434">
        <v>0</v>
      </c>
      <c r="E599" s="1434">
        <v>0</v>
      </c>
      <c r="F599" s="1434">
        <v>0</v>
      </c>
      <c r="G599" s="1434">
        <v>0</v>
      </c>
      <c r="H599" s="1434">
        <v>0</v>
      </c>
      <c r="I599" s="1434">
        <v>0</v>
      </c>
      <c r="J599" s="1434">
        <v>0</v>
      </c>
      <c r="K599" s="1434">
        <v>0</v>
      </c>
      <c r="L599" s="1434">
        <v>0</v>
      </c>
      <c r="M599" s="1434">
        <v>0</v>
      </c>
      <c r="N599" s="1434">
        <v>0</v>
      </c>
      <c r="O599" s="1434">
        <v>0</v>
      </c>
      <c r="P599" s="1434">
        <v>0</v>
      </c>
      <c r="Q599" s="1434">
        <v>0</v>
      </c>
      <c r="R599" s="1434">
        <v>0</v>
      </c>
      <c r="S599" s="1434">
        <v>0</v>
      </c>
      <c r="T599" s="1434">
        <v>0</v>
      </c>
      <c r="U599" s="1434">
        <v>0</v>
      </c>
      <c r="V599" s="1438">
        <v>1</v>
      </c>
    </row>
    <row r="600" spans="1:22" ht="15" x14ac:dyDescent="0.25">
      <c r="A600" s="19" t="s">
        <v>809</v>
      </c>
      <c r="B600" s="1291" t="s">
        <v>860</v>
      </c>
      <c r="C600" s="1291" t="s">
        <v>37</v>
      </c>
      <c r="D600" s="1434">
        <v>0</v>
      </c>
      <c r="E600" s="1434">
        <v>0</v>
      </c>
      <c r="F600" s="1434">
        <v>0</v>
      </c>
      <c r="G600" s="1434">
        <v>0</v>
      </c>
      <c r="H600" s="1434">
        <v>0</v>
      </c>
      <c r="I600" s="1434">
        <v>0</v>
      </c>
      <c r="J600" s="1434">
        <v>0</v>
      </c>
      <c r="K600" s="1434">
        <v>0</v>
      </c>
      <c r="L600" s="1434">
        <v>0</v>
      </c>
      <c r="M600" s="1434">
        <v>0</v>
      </c>
      <c r="N600" s="1434">
        <v>0</v>
      </c>
      <c r="O600" s="1434">
        <v>0</v>
      </c>
      <c r="P600" s="1434">
        <v>0</v>
      </c>
      <c r="Q600" s="1434">
        <v>3</v>
      </c>
      <c r="R600" s="1434">
        <v>1</v>
      </c>
      <c r="S600" s="1434">
        <v>0</v>
      </c>
      <c r="T600" s="1434">
        <v>0</v>
      </c>
      <c r="U600" s="1434">
        <v>1</v>
      </c>
      <c r="V600" s="1438">
        <v>0</v>
      </c>
    </row>
    <row r="601" spans="1:22" ht="15" x14ac:dyDescent="0.25">
      <c r="A601" s="19" t="s">
        <v>809</v>
      </c>
      <c r="B601" s="1291" t="s">
        <v>860</v>
      </c>
      <c r="C601" s="1291" t="s">
        <v>59</v>
      </c>
      <c r="D601" s="1434">
        <v>0</v>
      </c>
      <c r="E601" s="1434">
        <v>0</v>
      </c>
      <c r="F601" s="1434">
        <v>0</v>
      </c>
      <c r="G601" s="1434">
        <v>0</v>
      </c>
      <c r="H601" s="1434">
        <v>0</v>
      </c>
      <c r="I601" s="1434">
        <v>0</v>
      </c>
      <c r="J601" s="1434">
        <v>0</v>
      </c>
      <c r="K601" s="1434">
        <v>0</v>
      </c>
      <c r="L601" s="1434">
        <v>0</v>
      </c>
      <c r="M601" s="1434">
        <v>0</v>
      </c>
      <c r="N601" s="1434">
        <v>0</v>
      </c>
      <c r="O601" s="1434">
        <v>0</v>
      </c>
      <c r="P601" s="1434">
        <v>12</v>
      </c>
      <c r="Q601" s="1434">
        <v>7</v>
      </c>
      <c r="R601" s="1434">
        <v>13</v>
      </c>
      <c r="S601" s="1434">
        <v>8</v>
      </c>
      <c r="T601" s="1434">
        <v>6</v>
      </c>
      <c r="U601" s="1434">
        <v>15</v>
      </c>
      <c r="V601" s="1438">
        <v>16</v>
      </c>
    </row>
    <row r="602" spans="1:22" ht="15" x14ac:dyDescent="0.25">
      <c r="A602" s="19" t="s">
        <v>809</v>
      </c>
      <c r="B602" s="1291" t="s">
        <v>860</v>
      </c>
      <c r="C602" s="1291" t="s">
        <v>77</v>
      </c>
      <c r="D602" s="1434">
        <v>0</v>
      </c>
      <c r="E602" s="1434">
        <v>0</v>
      </c>
      <c r="F602" s="1434">
        <v>0</v>
      </c>
      <c r="G602" s="1434">
        <v>0</v>
      </c>
      <c r="H602" s="1434">
        <v>0</v>
      </c>
      <c r="I602" s="1434">
        <v>0</v>
      </c>
      <c r="J602" s="1434">
        <v>0</v>
      </c>
      <c r="K602" s="1434">
        <v>0</v>
      </c>
      <c r="L602" s="1434">
        <v>0</v>
      </c>
      <c r="M602" s="1434">
        <v>0</v>
      </c>
      <c r="N602" s="1434">
        <v>0</v>
      </c>
      <c r="O602" s="1434">
        <v>0</v>
      </c>
      <c r="P602" s="1434">
        <v>0</v>
      </c>
      <c r="Q602" s="1434">
        <v>3</v>
      </c>
      <c r="R602" s="1434">
        <v>1</v>
      </c>
      <c r="S602" s="1434">
        <v>0</v>
      </c>
      <c r="T602" s="1434">
        <v>0</v>
      </c>
      <c r="U602" s="1434">
        <v>1</v>
      </c>
      <c r="V602" s="1438">
        <v>1</v>
      </c>
    </row>
    <row r="603" spans="1:22" ht="15" x14ac:dyDescent="0.25">
      <c r="A603" s="19" t="s">
        <v>809</v>
      </c>
      <c r="B603" s="1291" t="s">
        <v>861</v>
      </c>
      <c r="C603" s="1291" t="s">
        <v>35</v>
      </c>
      <c r="D603" s="1434">
        <v>0</v>
      </c>
      <c r="E603" s="1434">
        <v>0</v>
      </c>
      <c r="F603" s="1434">
        <v>0</v>
      </c>
      <c r="G603" s="1434">
        <v>0</v>
      </c>
      <c r="H603" s="1434">
        <v>0</v>
      </c>
      <c r="I603" s="1434">
        <v>0</v>
      </c>
      <c r="J603" s="1434">
        <v>0</v>
      </c>
      <c r="K603" s="1434">
        <v>0</v>
      </c>
      <c r="L603" s="1434">
        <v>0</v>
      </c>
      <c r="M603" s="1434">
        <v>0</v>
      </c>
      <c r="N603" s="1434">
        <v>0</v>
      </c>
      <c r="O603" s="1434">
        <v>1</v>
      </c>
      <c r="P603" s="1434">
        <v>4</v>
      </c>
      <c r="Q603" s="1434">
        <v>0</v>
      </c>
      <c r="R603" s="1434">
        <v>0</v>
      </c>
      <c r="S603" s="1434">
        <v>1</v>
      </c>
      <c r="T603" s="1434">
        <v>1</v>
      </c>
      <c r="U603" s="1434">
        <v>9</v>
      </c>
      <c r="V603" s="1438">
        <v>4</v>
      </c>
    </row>
    <row r="604" spans="1:22" ht="15" x14ac:dyDescent="0.25">
      <c r="A604" s="19" t="s">
        <v>809</v>
      </c>
      <c r="B604" s="1291" t="s">
        <v>861</v>
      </c>
      <c r="C604" s="1291" t="s">
        <v>37</v>
      </c>
      <c r="D604" s="1434">
        <v>0</v>
      </c>
      <c r="E604" s="1434">
        <v>0</v>
      </c>
      <c r="F604" s="1434">
        <v>0</v>
      </c>
      <c r="G604" s="1434">
        <v>0</v>
      </c>
      <c r="H604" s="1434">
        <v>0</v>
      </c>
      <c r="I604" s="1434">
        <v>0</v>
      </c>
      <c r="J604" s="1434">
        <v>0</v>
      </c>
      <c r="K604" s="1434">
        <v>0</v>
      </c>
      <c r="L604" s="1434">
        <v>0</v>
      </c>
      <c r="M604" s="1434">
        <v>0</v>
      </c>
      <c r="N604" s="1434">
        <v>0</v>
      </c>
      <c r="O604" s="1434">
        <v>0</v>
      </c>
      <c r="P604" s="1434">
        <v>1</v>
      </c>
      <c r="Q604" s="1434">
        <v>0</v>
      </c>
      <c r="R604" s="1434">
        <v>0</v>
      </c>
      <c r="S604" s="1434">
        <v>0</v>
      </c>
      <c r="T604" s="1434">
        <v>0</v>
      </c>
      <c r="U604" s="1434">
        <v>0</v>
      </c>
      <c r="V604" s="1438">
        <v>0</v>
      </c>
    </row>
    <row r="605" spans="1:22" ht="15" x14ac:dyDescent="0.25">
      <c r="A605" s="19" t="s">
        <v>809</v>
      </c>
      <c r="B605" s="1291" t="s">
        <v>861</v>
      </c>
      <c r="C605" s="1291" t="s">
        <v>59</v>
      </c>
      <c r="D605" s="1434">
        <v>0</v>
      </c>
      <c r="E605" s="1434">
        <v>0</v>
      </c>
      <c r="F605" s="1434">
        <v>0</v>
      </c>
      <c r="G605" s="1434">
        <v>0</v>
      </c>
      <c r="H605" s="1434">
        <v>0</v>
      </c>
      <c r="I605" s="1434">
        <v>0</v>
      </c>
      <c r="J605" s="1434">
        <v>0</v>
      </c>
      <c r="K605" s="1434">
        <v>0</v>
      </c>
      <c r="L605" s="1434">
        <v>0</v>
      </c>
      <c r="M605" s="1434">
        <v>0</v>
      </c>
      <c r="N605" s="1434">
        <v>0</v>
      </c>
      <c r="O605" s="1434">
        <v>1</v>
      </c>
      <c r="P605" s="1434">
        <v>5</v>
      </c>
      <c r="Q605" s="1434">
        <v>0</v>
      </c>
      <c r="R605" s="1434">
        <v>0</v>
      </c>
      <c r="S605" s="1434">
        <v>1</v>
      </c>
      <c r="T605" s="1434">
        <v>1</v>
      </c>
      <c r="U605" s="1434">
        <v>9</v>
      </c>
      <c r="V605" s="1438">
        <v>4</v>
      </c>
    </row>
    <row r="606" spans="1:22" ht="15" x14ac:dyDescent="0.25">
      <c r="A606" s="19" t="s">
        <v>809</v>
      </c>
      <c r="B606" s="1291" t="s">
        <v>861</v>
      </c>
      <c r="C606" s="1291" t="s">
        <v>77</v>
      </c>
      <c r="D606" s="1434">
        <v>0</v>
      </c>
      <c r="E606" s="1434">
        <v>0</v>
      </c>
      <c r="F606" s="1434">
        <v>0</v>
      </c>
      <c r="G606" s="1434">
        <v>0</v>
      </c>
      <c r="H606" s="1434">
        <v>0</v>
      </c>
      <c r="I606" s="1434">
        <v>0</v>
      </c>
      <c r="J606" s="1434">
        <v>0</v>
      </c>
      <c r="K606" s="1434">
        <v>0</v>
      </c>
      <c r="L606" s="1434">
        <v>0</v>
      </c>
      <c r="M606" s="1434">
        <v>0</v>
      </c>
      <c r="N606" s="1434">
        <v>0</v>
      </c>
      <c r="O606" s="1434">
        <v>0</v>
      </c>
      <c r="P606" s="1434">
        <v>1</v>
      </c>
      <c r="Q606" s="1434">
        <v>0</v>
      </c>
      <c r="R606" s="1434">
        <v>0</v>
      </c>
      <c r="S606" s="1434">
        <v>0</v>
      </c>
      <c r="T606" s="1434">
        <v>0</v>
      </c>
      <c r="U606" s="1434">
        <v>0</v>
      </c>
      <c r="V606" s="1438">
        <v>0</v>
      </c>
    </row>
    <row r="607" spans="1:22" ht="15" x14ac:dyDescent="0.25">
      <c r="A607" s="19" t="s">
        <v>809</v>
      </c>
      <c r="B607" s="1291" t="s">
        <v>862</v>
      </c>
      <c r="C607" s="1291" t="s">
        <v>35</v>
      </c>
      <c r="D607" s="1434">
        <v>0</v>
      </c>
      <c r="E607" s="1434">
        <v>0</v>
      </c>
      <c r="F607" s="1434">
        <v>0</v>
      </c>
      <c r="G607" s="1434">
        <v>0</v>
      </c>
      <c r="H607" s="1434">
        <v>0</v>
      </c>
      <c r="I607" s="1434">
        <v>0</v>
      </c>
      <c r="J607" s="1434">
        <v>0</v>
      </c>
      <c r="K607" s="1434">
        <v>0</v>
      </c>
      <c r="L607" s="1434">
        <v>0</v>
      </c>
      <c r="M607" s="1434">
        <v>0</v>
      </c>
      <c r="N607" s="1434">
        <v>0</v>
      </c>
      <c r="O607" s="1434">
        <v>11</v>
      </c>
      <c r="P607" s="1434">
        <v>5</v>
      </c>
      <c r="Q607" s="1434">
        <v>0</v>
      </c>
      <c r="R607" s="1434">
        <v>1</v>
      </c>
      <c r="S607" s="1434">
        <v>11</v>
      </c>
      <c r="T607" s="1434">
        <v>8</v>
      </c>
      <c r="U607" s="1434">
        <v>18</v>
      </c>
      <c r="V607" s="1438">
        <v>17</v>
      </c>
    </row>
    <row r="608" spans="1:22" ht="15" x14ac:dyDescent="0.25">
      <c r="A608" s="19" t="s">
        <v>809</v>
      </c>
      <c r="B608" s="1291" t="s">
        <v>862</v>
      </c>
      <c r="C608" s="1291" t="s">
        <v>36</v>
      </c>
      <c r="D608" s="1434">
        <v>0</v>
      </c>
      <c r="E608" s="1434">
        <v>0</v>
      </c>
      <c r="F608" s="1434">
        <v>0</v>
      </c>
      <c r="G608" s="1434">
        <v>0</v>
      </c>
      <c r="H608" s="1434">
        <v>0</v>
      </c>
      <c r="I608" s="1434">
        <v>0</v>
      </c>
      <c r="J608" s="1434">
        <v>0</v>
      </c>
      <c r="K608" s="1434">
        <v>0</v>
      </c>
      <c r="L608" s="1434">
        <v>0</v>
      </c>
      <c r="M608" s="1434">
        <v>0</v>
      </c>
      <c r="N608" s="1434">
        <v>0</v>
      </c>
      <c r="O608" s="1434">
        <v>0</v>
      </c>
      <c r="P608" s="1434">
        <v>0</v>
      </c>
      <c r="Q608" s="1434">
        <v>0</v>
      </c>
      <c r="R608" s="1434">
        <v>0</v>
      </c>
      <c r="S608" s="1434">
        <v>0</v>
      </c>
      <c r="T608" s="1434">
        <v>1</v>
      </c>
      <c r="U608" s="1434">
        <v>0</v>
      </c>
      <c r="V608" s="1438">
        <v>0</v>
      </c>
    </row>
    <row r="609" spans="1:22" ht="15" x14ac:dyDescent="0.25">
      <c r="A609" s="19" t="s">
        <v>809</v>
      </c>
      <c r="B609" s="1291" t="s">
        <v>862</v>
      </c>
      <c r="C609" s="1291" t="s">
        <v>37</v>
      </c>
      <c r="D609" s="1434">
        <v>0</v>
      </c>
      <c r="E609" s="1434">
        <v>0</v>
      </c>
      <c r="F609" s="1434">
        <v>0</v>
      </c>
      <c r="G609" s="1434">
        <v>0</v>
      </c>
      <c r="H609" s="1434">
        <v>0</v>
      </c>
      <c r="I609" s="1434">
        <v>0</v>
      </c>
      <c r="J609" s="1434">
        <v>0</v>
      </c>
      <c r="K609" s="1434">
        <v>0</v>
      </c>
      <c r="L609" s="1434">
        <v>0</v>
      </c>
      <c r="M609" s="1434">
        <v>0</v>
      </c>
      <c r="N609" s="1434">
        <v>0</v>
      </c>
      <c r="O609" s="1434">
        <v>1</v>
      </c>
      <c r="P609" s="1434">
        <v>1</v>
      </c>
      <c r="Q609" s="1434">
        <v>0</v>
      </c>
      <c r="R609" s="1434">
        <v>0</v>
      </c>
      <c r="S609" s="1434">
        <v>1</v>
      </c>
      <c r="T609" s="1434">
        <v>0</v>
      </c>
      <c r="U609" s="1434">
        <v>0</v>
      </c>
      <c r="V609" s="1438">
        <v>0</v>
      </c>
    </row>
    <row r="610" spans="1:22" ht="15" x14ac:dyDescent="0.25">
      <c r="A610" s="19" t="s">
        <v>809</v>
      </c>
      <c r="B610" s="1291" t="s">
        <v>862</v>
      </c>
      <c r="C610" s="1291" t="s">
        <v>59</v>
      </c>
      <c r="D610" s="1434">
        <v>0</v>
      </c>
      <c r="E610" s="1434">
        <v>0</v>
      </c>
      <c r="F610" s="1434">
        <v>0</v>
      </c>
      <c r="G610" s="1434">
        <v>0</v>
      </c>
      <c r="H610" s="1434">
        <v>0</v>
      </c>
      <c r="I610" s="1434">
        <v>0</v>
      </c>
      <c r="J610" s="1434">
        <v>0</v>
      </c>
      <c r="K610" s="1434">
        <v>0</v>
      </c>
      <c r="L610" s="1434">
        <v>0</v>
      </c>
      <c r="M610" s="1434">
        <v>0</v>
      </c>
      <c r="N610" s="1434">
        <v>0</v>
      </c>
      <c r="O610" s="1434">
        <v>12</v>
      </c>
      <c r="P610" s="1434">
        <v>6</v>
      </c>
      <c r="Q610" s="1434">
        <v>0</v>
      </c>
      <c r="R610" s="1434">
        <v>1</v>
      </c>
      <c r="S610" s="1434">
        <v>12</v>
      </c>
      <c r="T610" s="1434">
        <v>9</v>
      </c>
      <c r="U610" s="1434">
        <v>18</v>
      </c>
      <c r="V610" s="1438">
        <v>17</v>
      </c>
    </row>
    <row r="611" spans="1:22" ht="15" x14ac:dyDescent="0.25">
      <c r="A611" s="19" t="s">
        <v>809</v>
      </c>
      <c r="B611" s="1291" t="s">
        <v>862</v>
      </c>
      <c r="C611" s="1291" t="s">
        <v>77</v>
      </c>
      <c r="D611" s="1434">
        <v>0</v>
      </c>
      <c r="E611" s="1434">
        <v>0</v>
      </c>
      <c r="F611" s="1434">
        <v>0</v>
      </c>
      <c r="G611" s="1434">
        <v>0</v>
      </c>
      <c r="H611" s="1434">
        <v>0</v>
      </c>
      <c r="I611" s="1434">
        <v>0</v>
      </c>
      <c r="J611" s="1434">
        <v>0</v>
      </c>
      <c r="K611" s="1434">
        <v>0</v>
      </c>
      <c r="L611" s="1434">
        <v>0</v>
      </c>
      <c r="M611" s="1434">
        <v>0</v>
      </c>
      <c r="N611" s="1434">
        <v>0</v>
      </c>
      <c r="O611" s="1434">
        <v>1</v>
      </c>
      <c r="P611" s="1434">
        <v>1</v>
      </c>
      <c r="Q611" s="1434">
        <v>0</v>
      </c>
      <c r="R611" s="1434">
        <v>0</v>
      </c>
      <c r="S611" s="1434">
        <v>1</v>
      </c>
      <c r="T611" s="1434">
        <v>1</v>
      </c>
      <c r="U611" s="1434">
        <v>0</v>
      </c>
      <c r="V611" s="1438">
        <v>0</v>
      </c>
    </row>
    <row r="612" spans="1:22" ht="15" x14ac:dyDescent="0.25">
      <c r="A612" s="19" t="s">
        <v>809</v>
      </c>
      <c r="B612" s="1291" t="s">
        <v>863</v>
      </c>
      <c r="C612" s="1291" t="s">
        <v>35</v>
      </c>
      <c r="D612" s="1434">
        <v>0</v>
      </c>
      <c r="E612" s="1434">
        <v>0</v>
      </c>
      <c r="F612" s="1434">
        <v>0</v>
      </c>
      <c r="G612" s="1434">
        <v>0</v>
      </c>
      <c r="H612" s="1434">
        <v>0</v>
      </c>
      <c r="I612" s="1434">
        <v>0</v>
      </c>
      <c r="J612" s="1434">
        <v>0</v>
      </c>
      <c r="K612" s="1434">
        <v>0</v>
      </c>
      <c r="L612" s="1434">
        <v>0</v>
      </c>
      <c r="M612" s="1434">
        <v>0</v>
      </c>
      <c r="N612" s="1434">
        <v>0</v>
      </c>
      <c r="O612" s="1434">
        <v>35</v>
      </c>
      <c r="P612" s="1434">
        <v>13</v>
      </c>
      <c r="Q612" s="1434">
        <v>1</v>
      </c>
      <c r="R612" s="1434">
        <v>7</v>
      </c>
      <c r="S612" s="1434">
        <v>4</v>
      </c>
      <c r="T612" s="1434">
        <v>12</v>
      </c>
      <c r="U612" s="1434">
        <v>25</v>
      </c>
      <c r="V612" s="1438">
        <v>12</v>
      </c>
    </row>
    <row r="613" spans="1:22" ht="15" x14ac:dyDescent="0.25">
      <c r="A613" s="19" t="s">
        <v>809</v>
      </c>
      <c r="B613" s="1291" t="s">
        <v>863</v>
      </c>
      <c r="C613" s="1291" t="s">
        <v>37</v>
      </c>
      <c r="D613" s="1434">
        <v>0</v>
      </c>
      <c r="E613" s="1434">
        <v>0</v>
      </c>
      <c r="F613" s="1434">
        <v>0</v>
      </c>
      <c r="G613" s="1434">
        <v>0</v>
      </c>
      <c r="H613" s="1434">
        <v>0</v>
      </c>
      <c r="I613" s="1434">
        <v>0</v>
      </c>
      <c r="J613" s="1434">
        <v>0</v>
      </c>
      <c r="K613" s="1434">
        <v>0</v>
      </c>
      <c r="L613" s="1434">
        <v>0</v>
      </c>
      <c r="M613" s="1434">
        <v>0</v>
      </c>
      <c r="N613" s="1434">
        <v>0</v>
      </c>
      <c r="O613" s="1434">
        <v>1</v>
      </c>
      <c r="P613" s="1434">
        <v>0</v>
      </c>
      <c r="Q613" s="1434">
        <v>0</v>
      </c>
      <c r="R613" s="1434">
        <v>0</v>
      </c>
      <c r="S613" s="1434">
        <v>0</v>
      </c>
      <c r="T613" s="1434">
        <v>0</v>
      </c>
      <c r="U613" s="1434">
        <v>3</v>
      </c>
      <c r="V613" s="1438">
        <v>0</v>
      </c>
    </row>
    <row r="614" spans="1:22" ht="15" x14ac:dyDescent="0.25">
      <c r="A614" s="19" t="s">
        <v>809</v>
      </c>
      <c r="B614" s="1291" t="s">
        <v>863</v>
      </c>
      <c r="C614" s="1291" t="s">
        <v>59</v>
      </c>
      <c r="D614" s="1434">
        <v>0</v>
      </c>
      <c r="E614" s="1434">
        <v>0</v>
      </c>
      <c r="F614" s="1434">
        <v>0</v>
      </c>
      <c r="G614" s="1434">
        <v>0</v>
      </c>
      <c r="H614" s="1434">
        <v>0</v>
      </c>
      <c r="I614" s="1434">
        <v>0</v>
      </c>
      <c r="J614" s="1434">
        <v>0</v>
      </c>
      <c r="K614" s="1434">
        <v>0</v>
      </c>
      <c r="L614" s="1434">
        <v>0</v>
      </c>
      <c r="M614" s="1434">
        <v>0</v>
      </c>
      <c r="N614" s="1434">
        <v>0</v>
      </c>
      <c r="O614" s="1434">
        <v>36</v>
      </c>
      <c r="P614" s="1434">
        <v>13</v>
      </c>
      <c r="Q614" s="1434">
        <v>1</v>
      </c>
      <c r="R614" s="1434">
        <v>7</v>
      </c>
      <c r="S614" s="1434">
        <v>4</v>
      </c>
      <c r="T614" s="1434">
        <v>12</v>
      </c>
      <c r="U614" s="1434">
        <v>28</v>
      </c>
      <c r="V614" s="1438">
        <v>12</v>
      </c>
    </row>
    <row r="615" spans="1:22" ht="15" x14ac:dyDescent="0.25">
      <c r="A615" s="19" t="s">
        <v>809</v>
      </c>
      <c r="B615" s="1291" t="s">
        <v>863</v>
      </c>
      <c r="C615" s="1291" t="s">
        <v>77</v>
      </c>
      <c r="D615" s="1434">
        <v>0</v>
      </c>
      <c r="E615" s="1434">
        <v>0</v>
      </c>
      <c r="F615" s="1434">
        <v>0</v>
      </c>
      <c r="G615" s="1434">
        <v>0</v>
      </c>
      <c r="H615" s="1434">
        <v>0</v>
      </c>
      <c r="I615" s="1434">
        <v>0</v>
      </c>
      <c r="J615" s="1434">
        <v>0</v>
      </c>
      <c r="K615" s="1434">
        <v>0</v>
      </c>
      <c r="L615" s="1434">
        <v>0</v>
      </c>
      <c r="M615" s="1434">
        <v>0</v>
      </c>
      <c r="N615" s="1434">
        <v>0</v>
      </c>
      <c r="O615" s="1434">
        <v>1</v>
      </c>
      <c r="P615" s="1434">
        <v>0</v>
      </c>
      <c r="Q615" s="1434">
        <v>0</v>
      </c>
      <c r="R615" s="1434">
        <v>0</v>
      </c>
      <c r="S615" s="1434">
        <v>0</v>
      </c>
      <c r="T615" s="1434">
        <v>0</v>
      </c>
      <c r="U615" s="1434">
        <v>3</v>
      </c>
      <c r="V615" s="1438">
        <v>0</v>
      </c>
    </row>
    <row r="616" spans="1:22" ht="15" x14ac:dyDescent="0.25">
      <c r="A616" s="19" t="s">
        <v>809</v>
      </c>
      <c r="B616" s="1291" t="s">
        <v>864</v>
      </c>
      <c r="C616" s="1291" t="s">
        <v>35</v>
      </c>
      <c r="D616" s="1434">
        <v>0</v>
      </c>
      <c r="E616" s="1434">
        <v>0</v>
      </c>
      <c r="F616" s="1434">
        <v>0</v>
      </c>
      <c r="G616" s="1434">
        <v>0</v>
      </c>
      <c r="H616" s="1434">
        <v>0</v>
      </c>
      <c r="I616" s="1434">
        <v>0</v>
      </c>
      <c r="J616" s="1434">
        <v>0</v>
      </c>
      <c r="K616" s="1434">
        <v>0</v>
      </c>
      <c r="L616" s="1434">
        <v>0</v>
      </c>
      <c r="M616" s="1434">
        <v>0</v>
      </c>
      <c r="N616" s="1434">
        <v>0</v>
      </c>
      <c r="O616" s="1434">
        <v>0</v>
      </c>
      <c r="P616" s="1434">
        <v>0</v>
      </c>
      <c r="Q616" s="1434">
        <v>0</v>
      </c>
      <c r="R616" s="1434">
        <v>0</v>
      </c>
      <c r="S616" s="1434">
        <v>4</v>
      </c>
      <c r="T616" s="1434">
        <v>16</v>
      </c>
      <c r="U616" s="1434">
        <v>19</v>
      </c>
      <c r="V616" s="1438">
        <v>15</v>
      </c>
    </row>
    <row r="617" spans="1:22" ht="15" x14ac:dyDescent="0.25">
      <c r="A617" s="19" t="s">
        <v>809</v>
      </c>
      <c r="B617" s="1291" t="s">
        <v>864</v>
      </c>
      <c r="C617" s="1291" t="s">
        <v>37</v>
      </c>
      <c r="D617" s="1434">
        <v>0</v>
      </c>
      <c r="E617" s="1434">
        <v>0</v>
      </c>
      <c r="F617" s="1434">
        <v>0</v>
      </c>
      <c r="G617" s="1434">
        <v>0</v>
      </c>
      <c r="H617" s="1434">
        <v>0</v>
      </c>
      <c r="I617" s="1434">
        <v>0</v>
      </c>
      <c r="J617" s="1434">
        <v>0</v>
      </c>
      <c r="K617" s="1434">
        <v>0</v>
      </c>
      <c r="L617" s="1434">
        <v>0</v>
      </c>
      <c r="M617" s="1434">
        <v>0</v>
      </c>
      <c r="N617" s="1434">
        <v>0</v>
      </c>
      <c r="O617" s="1434">
        <v>0</v>
      </c>
      <c r="P617" s="1434">
        <v>0</v>
      </c>
      <c r="Q617" s="1434">
        <v>0</v>
      </c>
      <c r="R617" s="1434">
        <v>0</v>
      </c>
      <c r="S617" s="1434">
        <v>0</v>
      </c>
      <c r="T617" s="1434">
        <v>1</v>
      </c>
      <c r="U617" s="1434">
        <v>2</v>
      </c>
      <c r="V617" s="1438">
        <v>0</v>
      </c>
    </row>
    <row r="618" spans="1:22" ht="15" x14ac:dyDescent="0.25">
      <c r="A618" s="19" t="s">
        <v>809</v>
      </c>
      <c r="B618" s="1291" t="s">
        <v>864</v>
      </c>
      <c r="C618" s="1291" t="s">
        <v>40</v>
      </c>
      <c r="D618" s="1434">
        <v>0</v>
      </c>
      <c r="E618" s="1434">
        <v>0</v>
      </c>
      <c r="F618" s="1434">
        <v>0</v>
      </c>
      <c r="G618" s="1434">
        <v>0</v>
      </c>
      <c r="H618" s="1434">
        <v>0</v>
      </c>
      <c r="I618" s="1434">
        <v>0</v>
      </c>
      <c r="J618" s="1434">
        <v>0</v>
      </c>
      <c r="K618" s="1434">
        <v>0</v>
      </c>
      <c r="L618" s="1434">
        <v>0</v>
      </c>
      <c r="M618" s="1434">
        <v>0</v>
      </c>
      <c r="N618" s="1434">
        <v>0</v>
      </c>
      <c r="O618" s="1434">
        <v>0</v>
      </c>
      <c r="P618" s="1434">
        <v>0</v>
      </c>
      <c r="Q618" s="1434">
        <v>0</v>
      </c>
      <c r="R618" s="1434">
        <v>0</v>
      </c>
      <c r="S618" s="1434">
        <v>1</v>
      </c>
      <c r="T618" s="1434">
        <v>0</v>
      </c>
      <c r="U618" s="1434">
        <v>0</v>
      </c>
      <c r="V618" s="1438">
        <v>0</v>
      </c>
    </row>
    <row r="619" spans="1:22" ht="15" x14ac:dyDescent="0.25">
      <c r="A619" s="19" t="s">
        <v>809</v>
      </c>
      <c r="B619" s="1291" t="s">
        <v>864</v>
      </c>
      <c r="C619" s="1291" t="s">
        <v>59</v>
      </c>
      <c r="D619" s="1434">
        <v>0</v>
      </c>
      <c r="E619" s="1434">
        <v>0</v>
      </c>
      <c r="F619" s="1434">
        <v>0</v>
      </c>
      <c r="G619" s="1434">
        <v>0</v>
      </c>
      <c r="H619" s="1434">
        <v>0</v>
      </c>
      <c r="I619" s="1434">
        <v>0</v>
      </c>
      <c r="J619" s="1434">
        <v>0</v>
      </c>
      <c r="K619" s="1434">
        <v>0</v>
      </c>
      <c r="L619" s="1434">
        <v>0</v>
      </c>
      <c r="M619" s="1434">
        <v>0</v>
      </c>
      <c r="N619" s="1434">
        <v>0</v>
      </c>
      <c r="O619" s="1434">
        <v>0</v>
      </c>
      <c r="P619" s="1434">
        <v>0</v>
      </c>
      <c r="Q619" s="1434">
        <v>0</v>
      </c>
      <c r="R619" s="1434">
        <v>0</v>
      </c>
      <c r="S619" s="1434">
        <v>5</v>
      </c>
      <c r="T619" s="1434">
        <v>17</v>
      </c>
      <c r="U619" s="1434">
        <v>21</v>
      </c>
      <c r="V619" s="1438">
        <v>15</v>
      </c>
    </row>
    <row r="620" spans="1:22" ht="15" x14ac:dyDescent="0.25">
      <c r="A620" s="19" t="s">
        <v>809</v>
      </c>
      <c r="B620" s="1291" t="s">
        <v>864</v>
      </c>
      <c r="C620" s="1291" t="s">
        <v>77</v>
      </c>
      <c r="D620" s="1434">
        <v>0</v>
      </c>
      <c r="E620" s="1434">
        <v>0</v>
      </c>
      <c r="F620" s="1434">
        <v>0</v>
      </c>
      <c r="G620" s="1434">
        <v>0</v>
      </c>
      <c r="H620" s="1434">
        <v>0</v>
      </c>
      <c r="I620" s="1434">
        <v>0</v>
      </c>
      <c r="J620" s="1434">
        <v>0</v>
      </c>
      <c r="K620" s="1434">
        <v>0</v>
      </c>
      <c r="L620" s="1434">
        <v>0</v>
      </c>
      <c r="M620" s="1434">
        <v>0</v>
      </c>
      <c r="N620" s="1434">
        <v>0</v>
      </c>
      <c r="O620" s="1434">
        <v>0</v>
      </c>
      <c r="P620" s="1434">
        <v>0</v>
      </c>
      <c r="Q620" s="1434">
        <v>0</v>
      </c>
      <c r="R620" s="1434">
        <v>0</v>
      </c>
      <c r="S620" s="1434">
        <v>1</v>
      </c>
      <c r="T620" s="1434">
        <v>1</v>
      </c>
      <c r="U620" s="1434">
        <v>2</v>
      </c>
      <c r="V620" s="1438">
        <v>0</v>
      </c>
    </row>
    <row r="621" spans="1:22" ht="15" x14ac:dyDescent="0.25">
      <c r="A621" s="19" t="s">
        <v>809</v>
      </c>
      <c r="B621" s="1291" t="s">
        <v>865</v>
      </c>
      <c r="C621" s="1291" t="s">
        <v>35</v>
      </c>
      <c r="D621" s="1434">
        <v>0</v>
      </c>
      <c r="E621" s="1434">
        <v>0</v>
      </c>
      <c r="F621" s="1434">
        <v>0</v>
      </c>
      <c r="G621" s="1434">
        <v>0</v>
      </c>
      <c r="H621" s="1434">
        <v>0</v>
      </c>
      <c r="I621" s="1434">
        <v>0</v>
      </c>
      <c r="J621" s="1434">
        <v>0</v>
      </c>
      <c r="K621" s="1434">
        <v>0</v>
      </c>
      <c r="L621" s="1434">
        <v>0</v>
      </c>
      <c r="M621" s="1434">
        <v>0</v>
      </c>
      <c r="N621" s="1434">
        <v>0</v>
      </c>
      <c r="O621" s="1434">
        <v>0</v>
      </c>
      <c r="P621" s="1434">
        <v>0</v>
      </c>
      <c r="Q621" s="1434">
        <v>0</v>
      </c>
      <c r="R621" s="1434">
        <v>0</v>
      </c>
      <c r="S621" s="1434">
        <v>0</v>
      </c>
      <c r="T621" s="1434">
        <v>2</v>
      </c>
      <c r="U621" s="1434">
        <v>15</v>
      </c>
      <c r="V621" s="1438">
        <v>7</v>
      </c>
    </row>
    <row r="622" spans="1:22" ht="15" x14ac:dyDescent="0.25">
      <c r="A622" s="19" t="s">
        <v>809</v>
      </c>
      <c r="B622" s="1291" t="s">
        <v>865</v>
      </c>
      <c r="C622" s="1291" t="s">
        <v>59</v>
      </c>
      <c r="D622" s="1434">
        <v>0</v>
      </c>
      <c r="E622" s="1434">
        <v>0</v>
      </c>
      <c r="F622" s="1434">
        <v>0</v>
      </c>
      <c r="G622" s="1434">
        <v>0</v>
      </c>
      <c r="H622" s="1434">
        <v>0</v>
      </c>
      <c r="I622" s="1434">
        <v>0</v>
      </c>
      <c r="J622" s="1434">
        <v>0</v>
      </c>
      <c r="K622" s="1434">
        <v>0</v>
      </c>
      <c r="L622" s="1434">
        <v>0</v>
      </c>
      <c r="M622" s="1434">
        <v>0</v>
      </c>
      <c r="N622" s="1434">
        <v>0</v>
      </c>
      <c r="O622" s="1434">
        <v>0</v>
      </c>
      <c r="P622" s="1434">
        <v>0</v>
      </c>
      <c r="Q622" s="1434">
        <v>0</v>
      </c>
      <c r="R622" s="1434">
        <v>0</v>
      </c>
      <c r="S622" s="1434">
        <v>0</v>
      </c>
      <c r="T622" s="1434">
        <v>2</v>
      </c>
      <c r="U622" s="1434">
        <v>15</v>
      </c>
      <c r="V622" s="1438">
        <v>7</v>
      </c>
    </row>
    <row r="623" spans="1:22" ht="15" x14ac:dyDescent="0.25">
      <c r="A623" s="19" t="s">
        <v>809</v>
      </c>
      <c r="B623" s="1291" t="s">
        <v>866</v>
      </c>
      <c r="C623" s="1291" t="s">
        <v>35</v>
      </c>
      <c r="D623" s="1434">
        <v>0</v>
      </c>
      <c r="E623" s="1434">
        <v>0</v>
      </c>
      <c r="F623" s="1434">
        <v>0</v>
      </c>
      <c r="G623" s="1434">
        <v>0</v>
      </c>
      <c r="H623" s="1434">
        <v>0</v>
      </c>
      <c r="I623" s="1434">
        <v>0</v>
      </c>
      <c r="J623" s="1434">
        <v>0</v>
      </c>
      <c r="K623" s="1434">
        <v>0</v>
      </c>
      <c r="L623" s="1434">
        <v>0</v>
      </c>
      <c r="M623" s="1434">
        <v>0</v>
      </c>
      <c r="N623" s="1434">
        <v>0</v>
      </c>
      <c r="O623" s="1434">
        <v>0</v>
      </c>
      <c r="P623" s="1434">
        <v>0</v>
      </c>
      <c r="Q623" s="1434">
        <v>0</v>
      </c>
      <c r="R623" s="1434">
        <v>0</v>
      </c>
      <c r="S623" s="1434">
        <v>0</v>
      </c>
      <c r="T623" s="1434">
        <v>14</v>
      </c>
      <c r="U623" s="1434">
        <v>41</v>
      </c>
      <c r="V623" s="1438">
        <v>62</v>
      </c>
    </row>
    <row r="624" spans="1:22" ht="15" x14ac:dyDescent="0.25">
      <c r="A624" s="19" t="s">
        <v>809</v>
      </c>
      <c r="B624" s="1291" t="s">
        <v>866</v>
      </c>
      <c r="C624" s="1291" t="s">
        <v>36</v>
      </c>
      <c r="D624" s="1434">
        <v>0</v>
      </c>
      <c r="E624" s="1434">
        <v>0</v>
      </c>
      <c r="F624" s="1434">
        <v>0</v>
      </c>
      <c r="G624" s="1434">
        <v>0</v>
      </c>
      <c r="H624" s="1434">
        <v>0</v>
      </c>
      <c r="I624" s="1434">
        <v>0</v>
      </c>
      <c r="J624" s="1434">
        <v>0</v>
      </c>
      <c r="K624" s="1434">
        <v>0</v>
      </c>
      <c r="L624" s="1434">
        <v>0</v>
      </c>
      <c r="M624" s="1434">
        <v>0</v>
      </c>
      <c r="N624" s="1434">
        <v>0</v>
      </c>
      <c r="O624" s="1434">
        <v>0</v>
      </c>
      <c r="P624" s="1434">
        <v>0</v>
      </c>
      <c r="Q624" s="1434">
        <v>0</v>
      </c>
      <c r="R624" s="1434">
        <v>0</v>
      </c>
      <c r="S624" s="1434">
        <v>0</v>
      </c>
      <c r="T624" s="1434">
        <v>2</v>
      </c>
      <c r="U624" s="1434">
        <v>10</v>
      </c>
      <c r="V624" s="1438">
        <v>9</v>
      </c>
    </row>
    <row r="625" spans="1:22" ht="15" x14ac:dyDescent="0.25">
      <c r="A625" s="19" t="s">
        <v>809</v>
      </c>
      <c r="B625" s="1291" t="s">
        <v>866</v>
      </c>
      <c r="C625" s="1291" t="s">
        <v>37</v>
      </c>
      <c r="D625" s="1434">
        <v>0</v>
      </c>
      <c r="E625" s="1434">
        <v>0</v>
      </c>
      <c r="F625" s="1434">
        <v>0</v>
      </c>
      <c r="G625" s="1434">
        <v>0</v>
      </c>
      <c r="H625" s="1434">
        <v>0</v>
      </c>
      <c r="I625" s="1434">
        <v>0</v>
      </c>
      <c r="J625" s="1434">
        <v>0</v>
      </c>
      <c r="K625" s="1434">
        <v>0</v>
      </c>
      <c r="L625" s="1434">
        <v>0</v>
      </c>
      <c r="M625" s="1434">
        <v>0</v>
      </c>
      <c r="N625" s="1434">
        <v>0</v>
      </c>
      <c r="O625" s="1434">
        <v>0</v>
      </c>
      <c r="P625" s="1434">
        <v>0</v>
      </c>
      <c r="Q625" s="1434">
        <v>0</v>
      </c>
      <c r="R625" s="1434">
        <v>0</v>
      </c>
      <c r="S625" s="1434">
        <v>0</v>
      </c>
      <c r="T625" s="1434">
        <v>0</v>
      </c>
      <c r="U625" s="1434">
        <v>2</v>
      </c>
      <c r="V625" s="1438">
        <v>5</v>
      </c>
    </row>
    <row r="626" spans="1:22" ht="15" x14ac:dyDescent="0.25">
      <c r="A626" s="19" t="s">
        <v>809</v>
      </c>
      <c r="B626" s="1291" t="s">
        <v>866</v>
      </c>
      <c r="C626" s="1291" t="s">
        <v>38</v>
      </c>
      <c r="D626" s="1434">
        <v>0</v>
      </c>
      <c r="E626" s="1434">
        <v>0</v>
      </c>
      <c r="F626" s="1434">
        <v>0</v>
      </c>
      <c r="G626" s="1434">
        <v>0</v>
      </c>
      <c r="H626" s="1434">
        <v>0</v>
      </c>
      <c r="I626" s="1434">
        <v>0</v>
      </c>
      <c r="J626" s="1434">
        <v>0</v>
      </c>
      <c r="K626" s="1434">
        <v>0</v>
      </c>
      <c r="L626" s="1434">
        <v>0</v>
      </c>
      <c r="M626" s="1434">
        <v>0</v>
      </c>
      <c r="N626" s="1434">
        <v>0</v>
      </c>
      <c r="O626" s="1434">
        <v>0</v>
      </c>
      <c r="P626" s="1434">
        <v>0</v>
      </c>
      <c r="Q626" s="1434">
        <v>0</v>
      </c>
      <c r="R626" s="1434">
        <v>0</v>
      </c>
      <c r="S626" s="1434">
        <v>0</v>
      </c>
      <c r="T626" s="1434">
        <v>0</v>
      </c>
      <c r="U626" s="1434">
        <v>1</v>
      </c>
      <c r="V626" s="1438">
        <v>2</v>
      </c>
    </row>
    <row r="627" spans="1:22" ht="15" x14ac:dyDescent="0.25">
      <c r="A627" s="19" t="s">
        <v>809</v>
      </c>
      <c r="B627" s="1291" t="s">
        <v>866</v>
      </c>
      <c r="C627" s="1291" t="s">
        <v>39</v>
      </c>
      <c r="D627" s="1434">
        <v>0</v>
      </c>
      <c r="E627" s="1434">
        <v>0</v>
      </c>
      <c r="F627" s="1434">
        <v>0</v>
      </c>
      <c r="G627" s="1434">
        <v>0</v>
      </c>
      <c r="H627" s="1434">
        <v>0</v>
      </c>
      <c r="I627" s="1434">
        <v>0</v>
      </c>
      <c r="J627" s="1434">
        <v>0</v>
      </c>
      <c r="K627" s="1434">
        <v>0</v>
      </c>
      <c r="L627" s="1434">
        <v>0</v>
      </c>
      <c r="M627" s="1434">
        <v>0</v>
      </c>
      <c r="N627" s="1434">
        <v>0</v>
      </c>
      <c r="O627" s="1434">
        <v>0</v>
      </c>
      <c r="P627" s="1434">
        <v>0</v>
      </c>
      <c r="Q627" s="1434">
        <v>0</v>
      </c>
      <c r="R627" s="1434">
        <v>0</v>
      </c>
      <c r="S627" s="1434">
        <v>0</v>
      </c>
      <c r="T627" s="1434">
        <v>0</v>
      </c>
      <c r="U627" s="1434">
        <v>2</v>
      </c>
      <c r="V627" s="1438">
        <v>1</v>
      </c>
    </row>
    <row r="628" spans="1:22" ht="15" x14ac:dyDescent="0.25">
      <c r="A628" s="19" t="s">
        <v>809</v>
      </c>
      <c r="B628" s="1291" t="s">
        <v>866</v>
      </c>
      <c r="C628" s="1291" t="s">
        <v>59</v>
      </c>
      <c r="D628" s="1434">
        <v>0</v>
      </c>
      <c r="E628" s="1434">
        <v>0</v>
      </c>
      <c r="F628" s="1434">
        <v>0</v>
      </c>
      <c r="G628" s="1434">
        <v>0</v>
      </c>
      <c r="H628" s="1434">
        <v>0</v>
      </c>
      <c r="I628" s="1434">
        <v>0</v>
      </c>
      <c r="J628" s="1434">
        <v>0</v>
      </c>
      <c r="K628" s="1434">
        <v>0</v>
      </c>
      <c r="L628" s="1434">
        <v>0</v>
      </c>
      <c r="M628" s="1434">
        <v>0</v>
      </c>
      <c r="N628" s="1434">
        <v>0</v>
      </c>
      <c r="O628" s="1434">
        <v>0</v>
      </c>
      <c r="P628" s="1434">
        <v>0</v>
      </c>
      <c r="Q628" s="1434">
        <v>0</v>
      </c>
      <c r="R628" s="1434">
        <v>0</v>
      </c>
      <c r="S628" s="1434">
        <v>0</v>
      </c>
      <c r="T628" s="1434">
        <v>16</v>
      </c>
      <c r="U628" s="1434">
        <v>56</v>
      </c>
      <c r="V628" s="1438">
        <v>79</v>
      </c>
    </row>
    <row r="629" spans="1:22" ht="15" x14ac:dyDescent="0.25">
      <c r="A629" s="19" t="s">
        <v>809</v>
      </c>
      <c r="B629" s="1291" t="s">
        <v>866</v>
      </c>
      <c r="C629" s="1291" t="s">
        <v>77</v>
      </c>
      <c r="D629" s="1434">
        <v>0</v>
      </c>
      <c r="E629" s="1434">
        <v>0</v>
      </c>
      <c r="F629" s="1434">
        <v>0</v>
      </c>
      <c r="G629" s="1434">
        <v>0</v>
      </c>
      <c r="H629" s="1434">
        <v>0</v>
      </c>
      <c r="I629" s="1434">
        <v>0</v>
      </c>
      <c r="J629" s="1434">
        <v>0</v>
      </c>
      <c r="K629" s="1434">
        <v>0</v>
      </c>
      <c r="L629" s="1434">
        <v>0</v>
      </c>
      <c r="M629" s="1434">
        <v>0</v>
      </c>
      <c r="N629" s="1434">
        <v>0</v>
      </c>
      <c r="O629" s="1434">
        <v>0</v>
      </c>
      <c r="P629" s="1434">
        <v>0</v>
      </c>
      <c r="Q629" s="1434">
        <v>0</v>
      </c>
      <c r="R629" s="1434">
        <v>0</v>
      </c>
      <c r="S629" s="1434">
        <v>0</v>
      </c>
      <c r="T629" s="1434">
        <v>2</v>
      </c>
      <c r="U629" s="1434">
        <v>15</v>
      </c>
      <c r="V629" s="1438">
        <v>17</v>
      </c>
    </row>
    <row r="630" spans="1:22" ht="15" x14ac:dyDescent="0.25">
      <c r="A630" s="19" t="s">
        <v>809</v>
      </c>
      <c r="B630" s="1291" t="s">
        <v>867</v>
      </c>
      <c r="C630" s="1291" t="s">
        <v>35</v>
      </c>
      <c r="D630" s="1434">
        <v>0</v>
      </c>
      <c r="E630" s="1434">
        <v>0</v>
      </c>
      <c r="F630" s="1434">
        <v>0</v>
      </c>
      <c r="G630" s="1434">
        <v>0</v>
      </c>
      <c r="H630" s="1434">
        <v>0</v>
      </c>
      <c r="I630" s="1434">
        <v>0</v>
      </c>
      <c r="J630" s="1434">
        <v>0</v>
      </c>
      <c r="K630" s="1434">
        <v>0</v>
      </c>
      <c r="L630" s="1434">
        <v>0</v>
      </c>
      <c r="M630" s="1434">
        <v>0</v>
      </c>
      <c r="N630" s="1434">
        <v>0</v>
      </c>
      <c r="O630" s="1434">
        <v>0</v>
      </c>
      <c r="P630" s="1434">
        <v>0</v>
      </c>
      <c r="Q630" s="1434">
        <v>0</v>
      </c>
      <c r="R630" s="1434">
        <v>0</v>
      </c>
      <c r="S630" s="1434">
        <v>0</v>
      </c>
      <c r="T630" s="1434">
        <v>8</v>
      </c>
      <c r="U630" s="1434">
        <v>7</v>
      </c>
      <c r="V630" s="1438">
        <v>7</v>
      </c>
    </row>
    <row r="631" spans="1:22" ht="15" x14ac:dyDescent="0.25">
      <c r="A631" s="19" t="s">
        <v>809</v>
      </c>
      <c r="B631" s="1291" t="s">
        <v>867</v>
      </c>
      <c r="C631" s="1291" t="s">
        <v>36</v>
      </c>
      <c r="D631" s="1434">
        <v>0</v>
      </c>
      <c r="E631" s="1434">
        <v>0</v>
      </c>
      <c r="F631" s="1434">
        <v>0</v>
      </c>
      <c r="G631" s="1434">
        <v>0</v>
      </c>
      <c r="H631" s="1434">
        <v>0</v>
      </c>
      <c r="I631" s="1434">
        <v>0</v>
      </c>
      <c r="J631" s="1434">
        <v>0</v>
      </c>
      <c r="K631" s="1434">
        <v>0</v>
      </c>
      <c r="L631" s="1434">
        <v>0</v>
      </c>
      <c r="M631" s="1434">
        <v>0</v>
      </c>
      <c r="N631" s="1434">
        <v>0</v>
      </c>
      <c r="O631" s="1434">
        <v>0</v>
      </c>
      <c r="P631" s="1434">
        <v>0</v>
      </c>
      <c r="Q631" s="1434">
        <v>0</v>
      </c>
      <c r="R631" s="1434">
        <v>0</v>
      </c>
      <c r="S631" s="1434">
        <v>0</v>
      </c>
      <c r="T631" s="1434">
        <v>0</v>
      </c>
      <c r="U631" s="1434">
        <v>1</v>
      </c>
      <c r="V631" s="1438">
        <v>0</v>
      </c>
    </row>
    <row r="632" spans="1:22" ht="15" x14ac:dyDescent="0.25">
      <c r="A632" s="19" t="s">
        <v>809</v>
      </c>
      <c r="B632" s="1291" t="s">
        <v>867</v>
      </c>
      <c r="C632" s="1291" t="s">
        <v>37</v>
      </c>
      <c r="D632" s="1434">
        <v>0</v>
      </c>
      <c r="E632" s="1434">
        <v>0</v>
      </c>
      <c r="F632" s="1434">
        <v>0</v>
      </c>
      <c r="G632" s="1434">
        <v>0</v>
      </c>
      <c r="H632" s="1434">
        <v>0</v>
      </c>
      <c r="I632" s="1434">
        <v>0</v>
      </c>
      <c r="J632" s="1434">
        <v>0</v>
      </c>
      <c r="K632" s="1434">
        <v>0</v>
      </c>
      <c r="L632" s="1434">
        <v>0</v>
      </c>
      <c r="M632" s="1434">
        <v>0</v>
      </c>
      <c r="N632" s="1434">
        <v>0</v>
      </c>
      <c r="O632" s="1434">
        <v>0</v>
      </c>
      <c r="P632" s="1434">
        <v>0</v>
      </c>
      <c r="Q632" s="1434">
        <v>0</v>
      </c>
      <c r="R632" s="1434">
        <v>0</v>
      </c>
      <c r="S632" s="1434">
        <v>0</v>
      </c>
      <c r="T632" s="1434">
        <v>3</v>
      </c>
      <c r="U632" s="1434">
        <v>0</v>
      </c>
      <c r="V632" s="1438">
        <v>0</v>
      </c>
    </row>
    <row r="633" spans="1:22" ht="15" x14ac:dyDescent="0.25">
      <c r="A633" s="19" t="s">
        <v>809</v>
      </c>
      <c r="B633" s="1291" t="s">
        <v>867</v>
      </c>
      <c r="C633" s="1291" t="s">
        <v>38</v>
      </c>
      <c r="D633" s="1434">
        <v>0</v>
      </c>
      <c r="E633" s="1434">
        <v>0</v>
      </c>
      <c r="F633" s="1434">
        <v>0</v>
      </c>
      <c r="G633" s="1434">
        <v>0</v>
      </c>
      <c r="H633" s="1434">
        <v>0</v>
      </c>
      <c r="I633" s="1434">
        <v>0</v>
      </c>
      <c r="J633" s="1434">
        <v>0</v>
      </c>
      <c r="K633" s="1434">
        <v>0</v>
      </c>
      <c r="L633" s="1434">
        <v>0</v>
      </c>
      <c r="M633" s="1434">
        <v>0</v>
      </c>
      <c r="N633" s="1434">
        <v>0</v>
      </c>
      <c r="O633" s="1434">
        <v>0</v>
      </c>
      <c r="P633" s="1434">
        <v>0</v>
      </c>
      <c r="Q633" s="1434">
        <v>0</v>
      </c>
      <c r="R633" s="1434">
        <v>0</v>
      </c>
      <c r="S633" s="1434">
        <v>0</v>
      </c>
      <c r="T633" s="1434">
        <v>0</v>
      </c>
      <c r="U633" s="1434">
        <v>1</v>
      </c>
      <c r="V633" s="1438">
        <v>0</v>
      </c>
    </row>
    <row r="634" spans="1:22" ht="15" x14ac:dyDescent="0.25">
      <c r="A634" s="19" t="s">
        <v>809</v>
      </c>
      <c r="B634" s="1291" t="s">
        <v>867</v>
      </c>
      <c r="C634" s="1291" t="s">
        <v>59</v>
      </c>
      <c r="D634" s="1434">
        <v>0</v>
      </c>
      <c r="E634" s="1434">
        <v>0</v>
      </c>
      <c r="F634" s="1434">
        <v>0</v>
      </c>
      <c r="G634" s="1434">
        <v>0</v>
      </c>
      <c r="H634" s="1434">
        <v>0</v>
      </c>
      <c r="I634" s="1434">
        <v>0</v>
      </c>
      <c r="J634" s="1434">
        <v>0</v>
      </c>
      <c r="K634" s="1434">
        <v>0</v>
      </c>
      <c r="L634" s="1434">
        <v>0</v>
      </c>
      <c r="M634" s="1434">
        <v>0</v>
      </c>
      <c r="N634" s="1434">
        <v>0</v>
      </c>
      <c r="O634" s="1434">
        <v>0</v>
      </c>
      <c r="P634" s="1434">
        <v>0</v>
      </c>
      <c r="Q634" s="1434">
        <v>0</v>
      </c>
      <c r="R634" s="1434">
        <v>0</v>
      </c>
      <c r="S634" s="1434">
        <v>0</v>
      </c>
      <c r="T634" s="1434">
        <v>11</v>
      </c>
      <c r="U634" s="1434">
        <v>9</v>
      </c>
      <c r="V634" s="1438">
        <v>7</v>
      </c>
    </row>
    <row r="635" spans="1:22" ht="15" x14ac:dyDescent="0.25">
      <c r="A635" s="19" t="s">
        <v>809</v>
      </c>
      <c r="B635" s="1291" t="s">
        <v>867</v>
      </c>
      <c r="C635" s="1291" t="s">
        <v>77</v>
      </c>
      <c r="D635" s="1434">
        <v>0</v>
      </c>
      <c r="E635" s="1434">
        <v>0</v>
      </c>
      <c r="F635" s="1434">
        <v>0</v>
      </c>
      <c r="G635" s="1434">
        <v>0</v>
      </c>
      <c r="H635" s="1434">
        <v>0</v>
      </c>
      <c r="I635" s="1434">
        <v>0</v>
      </c>
      <c r="J635" s="1434">
        <v>0</v>
      </c>
      <c r="K635" s="1434">
        <v>0</v>
      </c>
      <c r="L635" s="1434">
        <v>0</v>
      </c>
      <c r="M635" s="1434">
        <v>0</v>
      </c>
      <c r="N635" s="1434">
        <v>0</v>
      </c>
      <c r="O635" s="1434">
        <v>0</v>
      </c>
      <c r="P635" s="1434">
        <v>0</v>
      </c>
      <c r="Q635" s="1434">
        <v>0</v>
      </c>
      <c r="R635" s="1434">
        <v>0</v>
      </c>
      <c r="S635" s="1434">
        <v>0</v>
      </c>
      <c r="T635" s="1434">
        <v>3</v>
      </c>
      <c r="U635" s="1434">
        <v>2</v>
      </c>
      <c r="V635" s="1438">
        <v>0</v>
      </c>
    </row>
    <row r="636" spans="1:22" ht="15" x14ac:dyDescent="0.25">
      <c r="A636" s="19" t="s">
        <v>809</v>
      </c>
      <c r="B636" s="1291" t="s">
        <v>1116</v>
      </c>
      <c r="C636" s="1291" t="s">
        <v>35</v>
      </c>
      <c r="D636" s="1434">
        <v>0</v>
      </c>
      <c r="E636" s="1434">
        <v>0</v>
      </c>
      <c r="F636" s="1434">
        <v>0</v>
      </c>
      <c r="G636" s="1434">
        <v>0</v>
      </c>
      <c r="H636" s="1434">
        <v>0</v>
      </c>
      <c r="I636" s="1434">
        <v>0</v>
      </c>
      <c r="J636" s="1434">
        <v>0</v>
      </c>
      <c r="K636" s="1434">
        <v>0</v>
      </c>
      <c r="L636" s="1434">
        <v>0</v>
      </c>
      <c r="M636" s="1434">
        <v>0</v>
      </c>
      <c r="N636" s="1434">
        <v>0</v>
      </c>
      <c r="O636" s="1434">
        <v>0</v>
      </c>
      <c r="P636" s="1434">
        <v>0</v>
      </c>
      <c r="Q636" s="1434">
        <v>0</v>
      </c>
      <c r="R636" s="1434">
        <v>0</v>
      </c>
      <c r="S636" s="1434">
        <v>0</v>
      </c>
      <c r="T636" s="1434">
        <v>0</v>
      </c>
      <c r="U636" s="1434">
        <v>12</v>
      </c>
      <c r="V636" s="1438">
        <v>11</v>
      </c>
    </row>
    <row r="637" spans="1:22" ht="15" x14ac:dyDescent="0.25">
      <c r="A637" s="19" t="s">
        <v>809</v>
      </c>
      <c r="B637" s="1291" t="s">
        <v>1116</v>
      </c>
      <c r="C637" s="1291" t="s">
        <v>36</v>
      </c>
      <c r="D637" s="1434">
        <v>0</v>
      </c>
      <c r="E637" s="1434">
        <v>0</v>
      </c>
      <c r="F637" s="1434">
        <v>0</v>
      </c>
      <c r="G637" s="1434">
        <v>0</v>
      </c>
      <c r="H637" s="1434">
        <v>0</v>
      </c>
      <c r="I637" s="1434">
        <v>0</v>
      </c>
      <c r="J637" s="1434">
        <v>0</v>
      </c>
      <c r="K637" s="1434">
        <v>0</v>
      </c>
      <c r="L637" s="1434">
        <v>0</v>
      </c>
      <c r="M637" s="1434">
        <v>0</v>
      </c>
      <c r="N637" s="1434">
        <v>0</v>
      </c>
      <c r="O637" s="1434">
        <v>0</v>
      </c>
      <c r="P637" s="1434">
        <v>0</v>
      </c>
      <c r="Q637" s="1434">
        <v>0</v>
      </c>
      <c r="R637" s="1434">
        <v>0</v>
      </c>
      <c r="S637" s="1434">
        <v>0</v>
      </c>
      <c r="T637" s="1434">
        <v>0</v>
      </c>
      <c r="U637" s="1434">
        <v>2</v>
      </c>
      <c r="V637" s="1438">
        <v>0</v>
      </c>
    </row>
    <row r="638" spans="1:22" ht="15" x14ac:dyDescent="0.25">
      <c r="A638" s="19" t="s">
        <v>809</v>
      </c>
      <c r="B638" s="1291" t="s">
        <v>1116</v>
      </c>
      <c r="C638" s="1291" t="s">
        <v>37</v>
      </c>
      <c r="D638" s="1434">
        <v>0</v>
      </c>
      <c r="E638" s="1434">
        <v>0</v>
      </c>
      <c r="F638" s="1434">
        <v>0</v>
      </c>
      <c r="G638" s="1434">
        <v>0</v>
      </c>
      <c r="H638" s="1434">
        <v>0</v>
      </c>
      <c r="I638" s="1434">
        <v>0</v>
      </c>
      <c r="J638" s="1434">
        <v>0</v>
      </c>
      <c r="K638" s="1434">
        <v>0</v>
      </c>
      <c r="L638" s="1434">
        <v>0</v>
      </c>
      <c r="M638" s="1434">
        <v>0</v>
      </c>
      <c r="N638" s="1434">
        <v>0</v>
      </c>
      <c r="O638" s="1434">
        <v>0</v>
      </c>
      <c r="P638" s="1434">
        <v>0</v>
      </c>
      <c r="Q638" s="1434">
        <v>0</v>
      </c>
      <c r="R638" s="1434">
        <v>0</v>
      </c>
      <c r="S638" s="1434">
        <v>0</v>
      </c>
      <c r="T638" s="1434">
        <v>0</v>
      </c>
      <c r="U638" s="1434">
        <v>1</v>
      </c>
      <c r="V638" s="1438">
        <v>1</v>
      </c>
    </row>
    <row r="639" spans="1:22" ht="15" x14ac:dyDescent="0.25">
      <c r="A639" s="19" t="s">
        <v>809</v>
      </c>
      <c r="B639" s="1291" t="s">
        <v>1116</v>
      </c>
      <c r="C639" s="1291" t="s">
        <v>39</v>
      </c>
      <c r="D639" s="1434">
        <v>0</v>
      </c>
      <c r="E639" s="1434">
        <v>0</v>
      </c>
      <c r="F639" s="1434">
        <v>0</v>
      </c>
      <c r="G639" s="1434">
        <v>0</v>
      </c>
      <c r="H639" s="1434">
        <v>0</v>
      </c>
      <c r="I639" s="1434">
        <v>0</v>
      </c>
      <c r="J639" s="1434">
        <v>0</v>
      </c>
      <c r="K639" s="1434">
        <v>0</v>
      </c>
      <c r="L639" s="1434">
        <v>0</v>
      </c>
      <c r="M639" s="1434">
        <v>0</v>
      </c>
      <c r="N639" s="1434">
        <v>0</v>
      </c>
      <c r="O639" s="1434">
        <v>0</v>
      </c>
      <c r="P639" s="1434">
        <v>0</v>
      </c>
      <c r="Q639" s="1434">
        <v>0</v>
      </c>
      <c r="R639" s="1434">
        <v>0</v>
      </c>
      <c r="S639" s="1434">
        <v>0</v>
      </c>
      <c r="T639" s="1434">
        <v>0</v>
      </c>
      <c r="U639" s="1434">
        <v>1</v>
      </c>
      <c r="V639" s="1438">
        <v>0</v>
      </c>
    </row>
    <row r="640" spans="1:22" ht="15" x14ac:dyDescent="0.25">
      <c r="A640" s="19" t="s">
        <v>809</v>
      </c>
      <c r="B640" s="1291" t="s">
        <v>1116</v>
      </c>
      <c r="C640" s="1291" t="s">
        <v>59</v>
      </c>
      <c r="D640" s="1434">
        <v>0</v>
      </c>
      <c r="E640" s="1434">
        <v>0</v>
      </c>
      <c r="F640" s="1434">
        <v>0</v>
      </c>
      <c r="G640" s="1434">
        <v>0</v>
      </c>
      <c r="H640" s="1434">
        <v>0</v>
      </c>
      <c r="I640" s="1434">
        <v>0</v>
      </c>
      <c r="J640" s="1434">
        <v>0</v>
      </c>
      <c r="K640" s="1434">
        <v>0</v>
      </c>
      <c r="L640" s="1434">
        <v>0</v>
      </c>
      <c r="M640" s="1434">
        <v>0</v>
      </c>
      <c r="N640" s="1434">
        <v>0</v>
      </c>
      <c r="O640" s="1434">
        <v>0</v>
      </c>
      <c r="P640" s="1434">
        <v>0</v>
      </c>
      <c r="Q640" s="1434">
        <v>0</v>
      </c>
      <c r="R640" s="1434">
        <v>0</v>
      </c>
      <c r="S640" s="1434">
        <v>0</v>
      </c>
      <c r="T640" s="1434">
        <v>0</v>
      </c>
      <c r="U640" s="1434">
        <v>16</v>
      </c>
      <c r="V640" s="1438">
        <v>12</v>
      </c>
    </row>
    <row r="641" spans="1:22" ht="15" x14ac:dyDescent="0.25">
      <c r="A641" s="19" t="s">
        <v>809</v>
      </c>
      <c r="B641" s="1291" t="s">
        <v>1116</v>
      </c>
      <c r="C641" s="1291" t="s">
        <v>77</v>
      </c>
      <c r="D641" s="1434">
        <v>0</v>
      </c>
      <c r="E641" s="1434">
        <v>0</v>
      </c>
      <c r="F641" s="1434">
        <v>0</v>
      </c>
      <c r="G641" s="1434">
        <v>0</v>
      </c>
      <c r="H641" s="1434">
        <v>0</v>
      </c>
      <c r="I641" s="1434">
        <v>0</v>
      </c>
      <c r="J641" s="1434">
        <v>0</v>
      </c>
      <c r="K641" s="1434">
        <v>0</v>
      </c>
      <c r="L641" s="1434">
        <v>0</v>
      </c>
      <c r="M641" s="1434">
        <v>0</v>
      </c>
      <c r="N641" s="1434">
        <v>0</v>
      </c>
      <c r="O641" s="1434">
        <v>0</v>
      </c>
      <c r="P641" s="1434">
        <v>0</v>
      </c>
      <c r="Q641" s="1434">
        <v>0</v>
      </c>
      <c r="R641" s="1434">
        <v>0</v>
      </c>
      <c r="S641" s="1434">
        <v>0</v>
      </c>
      <c r="T641" s="1434">
        <v>0</v>
      </c>
      <c r="U641" s="1434">
        <v>4</v>
      </c>
      <c r="V641" s="1438">
        <v>1</v>
      </c>
    </row>
    <row r="642" spans="1:22" ht="15" x14ac:dyDescent="0.25">
      <c r="A642" s="19" t="s">
        <v>809</v>
      </c>
      <c r="B642" s="1291" t="s">
        <v>1117</v>
      </c>
      <c r="C642" s="1291" t="s">
        <v>35</v>
      </c>
      <c r="D642" s="1434">
        <v>0</v>
      </c>
      <c r="E642" s="1434">
        <v>0</v>
      </c>
      <c r="F642" s="1434">
        <v>0</v>
      </c>
      <c r="G642" s="1434">
        <v>0</v>
      </c>
      <c r="H642" s="1434">
        <v>0</v>
      </c>
      <c r="I642" s="1434">
        <v>0</v>
      </c>
      <c r="J642" s="1434">
        <v>0</v>
      </c>
      <c r="K642" s="1434">
        <v>0</v>
      </c>
      <c r="L642" s="1434">
        <v>0</v>
      </c>
      <c r="M642" s="1434">
        <v>0</v>
      </c>
      <c r="N642" s="1434">
        <v>0</v>
      </c>
      <c r="O642" s="1434">
        <v>0</v>
      </c>
      <c r="P642" s="1434">
        <v>0</v>
      </c>
      <c r="Q642" s="1434">
        <v>0</v>
      </c>
      <c r="R642" s="1434">
        <v>0</v>
      </c>
      <c r="S642" s="1434">
        <v>0</v>
      </c>
      <c r="T642" s="1434">
        <v>0</v>
      </c>
      <c r="U642" s="1434">
        <v>26</v>
      </c>
      <c r="V642" s="1438">
        <v>35</v>
      </c>
    </row>
    <row r="643" spans="1:22" ht="15" x14ac:dyDescent="0.25">
      <c r="A643" s="19" t="s">
        <v>809</v>
      </c>
      <c r="B643" s="1291" t="s">
        <v>1117</v>
      </c>
      <c r="C643" s="1291" t="s">
        <v>36</v>
      </c>
      <c r="D643" s="1434">
        <v>0</v>
      </c>
      <c r="E643" s="1434">
        <v>0</v>
      </c>
      <c r="F643" s="1434">
        <v>0</v>
      </c>
      <c r="G643" s="1434">
        <v>0</v>
      </c>
      <c r="H643" s="1434">
        <v>0</v>
      </c>
      <c r="I643" s="1434">
        <v>0</v>
      </c>
      <c r="J643" s="1434">
        <v>0</v>
      </c>
      <c r="K643" s="1434">
        <v>0</v>
      </c>
      <c r="L643" s="1434">
        <v>0</v>
      </c>
      <c r="M643" s="1434">
        <v>0</v>
      </c>
      <c r="N643" s="1434">
        <v>0</v>
      </c>
      <c r="O643" s="1434">
        <v>0</v>
      </c>
      <c r="P643" s="1434">
        <v>0</v>
      </c>
      <c r="Q643" s="1434">
        <v>0</v>
      </c>
      <c r="R643" s="1434">
        <v>0</v>
      </c>
      <c r="S643" s="1434">
        <v>0</v>
      </c>
      <c r="T643" s="1434">
        <v>0</v>
      </c>
      <c r="U643" s="1434">
        <v>2</v>
      </c>
      <c r="V643" s="1438">
        <v>0</v>
      </c>
    </row>
    <row r="644" spans="1:22" ht="15" x14ac:dyDescent="0.25">
      <c r="A644" s="19" t="s">
        <v>809</v>
      </c>
      <c r="B644" s="1291" t="s">
        <v>1117</v>
      </c>
      <c r="C644" s="1291" t="s">
        <v>37</v>
      </c>
      <c r="D644" s="1434">
        <v>0</v>
      </c>
      <c r="E644" s="1434">
        <v>0</v>
      </c>
      <c r="F644" s="1434">
        <v>0</v>
      </c>
      <c r="G644" s="1434">
        <v>0</v>
      </c>
      <c r="H644" s="1434">
        <v>0</v>
      </c>
      <c r="I644" s="1434">
        <v>0</v>
      </c>
      <c r="J644" s="1434">
        <v>0</v>
      </c>
      <c r="K644" s="1434">
        <v>0</v>
      </c>
      <c r="L644" s="1434">
        <v>0</v>
      </c>
      <c r="M644" s="1434">
        <v>0</v>
      </c>
      <c r="N644" s="1434">
        <v>0</v>
      </c>
      <c r="O644" s="1434">
        <v>0</v>
      </c>
      <c r="P644" s="1434">
        <v>0</v>
      </c>
      <c r="Q644" s="1434">
        <v>0</v>
      </c>
      <c r="R644" s="1434">
        <v>0</v>
      </c>
      <c r="S644" s="1434">
        <v>0</v>
      </c>
      <c r="T644" s="1434">
        <v>0</v>
      </c>
      <c r="U644" s="1434">
        <v>5</v>
      </c>
      <c r="V644" s="1438">
        <v>3</v>
      </c>
    </row>
    <row r="645" spans="1:22" ht="15" x14ac:dyDescent="0.25">
      <c r="A645" s="19" t="s">
        <v>809</v>
      </c>
      <c r="B645" s="1291" t="s">
        <v>1117</v>
      </c>
      <c r="C645" s="1291" t="s">
        <v>38</v>
      </c>
      <c r="D645" s="1434">
        <v>0</v>
      </c>
      <c r="E645" s="1434">
        <v>0</v>
      </c>
      <c r="F645" s="1434">
        <v>0</v>
      </c>
      <c r="G645" s="1434">
        <v>0</v>
      </c>
      <c r="H645" s="1434">
        <v>0</v>
      </c>
      <c r="I645" s="1434">
        <v>0</v>
      </c>
      <c r="J645" s="1434">
        <v>0</v>
      </c>
      <c r="K645" s="1434">
        <v>0</v>
      </c>
      <c r="L645" s="1434">
        <v>0</v>
      </c>
      <c r="M645" s="1434">
        <v>0</v>
      </c>
      <c r="N645" s="1434">
        <v>0</v>
      </c>
      <c r="O645" s="1434">
        <v>0</v>
      </c>
      <c r="P645" s="1434">
        <v>0</v>
      </c>
      <c r="Q645" s="1434">
        <v>0</v>
      </c>
      <c r="R645" s="1434">
        <v>0</v>
      </c>
      <c r="S645" s="1434">
        <v>0</v>
      </c>
      <c r="T645" s="1434">
        <v>0</v>
      </c>
      <c r="U645" s="1434">
        <v>1</v>
      </c>
      <c r="V645" s="1438">
        <v>1</v>
      </c>
    </row>
    <row r="646" spans="1:22" ht="15" x14ac:dyDescent="0.25">
      <c r="A646" s="19" t="s">
        <v>809</v>
      </c>
      <c r="B646" s="1291" t="s">
        <v>1117</v>
      </c>
      <c r="C646" s="1291" t="s">
        <v>59</v>
      </c>
      <c r="D646" s="1434">
        <v>0</v>
      </c>
      <c r="E646" s="1434">
        <v>0</v>
      </c>
      <c r="F646" s="1434">
        <v>0</v>
      </c>
      <c r="G646" s="1434">
        <v>0</v>
      </c>
      <c r="H646" s="1434">
        <v>0</v>
      </c>
      <c r="I646" s="1434">
        <v>0</v>
      </c>
      <c r="J646" s="1434">
        <v>0</v>
      </c>
      <c r="K646" s="1434">
        <v>0</v>
      </c>
      <c r="L646" s="1434">
        <v>0</v>
      </c>
      <c r="M646" s="1434">
        <v>0</v>
      </c>
      <c r="N646" s="1434">
        <v>0</v>
      </c>
      <c r="O646" s="1434">
        <v>0</v>
      </c>
      <c r="P646" s="1434">
        <v>0</v>
      </c>
      <c r="Q646" s="1434">
        <v>0</v>
      </c>
      <c r="R646" s="1434">
        <v>0</v>
      </c>
      <c r="S646" s="1434">
        <v>0</v>
      </c>
      <c r="T646" s="1434">
        <v>0</v>
      </c>
      <c r="U646" s="1434">
        <v>34</v>
      </c>
      <c r="V646" s="1438">
        <v>39</v>
      </c>
    </row>
    <row r="647" spans="1:22" ht="15" x14ac:dyDescent="0.25">
      <c r="A647" s="19" t="s">
        <v>809</v>
      </c>
      <c r="B647" s="1291" t="s">
        <v>1117</v>
      </c>
      <c r="C647" s="1291" t="s">
        <v>77</v>
      </c>
      <c r="D647" s="1434">
        <v>0</v>
      </c>
      <c r="E647" s="1434">
        <v>0</v>
      </c>
      <c r="F647" s="1434">
        <v>0</v>
      </c>
      <c r="G647" s="1434">
        <v>0</v>
      </c>
      <c r="H647" s="1434">
        <v>0</v>
      </c>
      <c r="I647" s="1434">
        <v>0</v>
      </c>
      <c r="J647" s="1434">
        <v>0</v>
      </c>
      <c r="K647" s="1434">
        <v>0</v>
      </c>
      <c r="L647" s="1434">
        <v>0</v>
      </c>
      <c r="M647" s="1434">
        <v>0</v>
      </c>
      <c r="N647" s="1434">
        <v>0</v>
      </c>
      <c r="O647" s="1434">
        <v>0</v>
      </c>
      <c r="P647" s="1434">
        <v>0</v>
      </c>
      <c r="Q647" s="1434">
        <v>0</v>
      </c>
      <c r="R647" s="1434">
        <v>0</v>
      </c>
      <c r="S647" s="1434">
        <v>0</v>
      </c>
      <c r="T647" s="1434">
        <v>0</v>
      </c>
      <c r="U647" s="1434">
        <v>8</v>
      </c>
      <c r="V647" s="1438">
        <v>4</v>
      </c>
    </row>
    <row r="648" spans="1:22" ht="15" x14ac:dyDescent="0.25">
      <c r="A648" s="19" t="s">
        <v>809</v>
      </c>
      <c r="B648" s="1291" t="s">
        <v>1118</v>
      </c>
      <c r="C648" s="1291" t="s">
        <v>35</v>
      </c>
      <c r="D648" s="1434">
        <v>0</v>
      </c>
      <c r="E648" s="1434">
        <v>0</v>
      </c>
      <c r="F648" s="1434">
        <v>0</v>
      </c>
      <c r="G648" s="1434">
        <v>0</v>
      </c>
      <c r="H648" s="1434">
        <v>0</v>
      </c>
      <c r="I648" s="1434">
        <v>0</v>
      </c>
      <c r="J648" s="1434">
        <v>0</v>
      </c>
      <c r="K648" s="1434">
        <v>0</v>
      </c>
      <c r="L648" s="1434">
        <v>0</v>
      </c>
      <c r="M648" s="1434">
        <v>0</v>
      </c>
      <c r="N648" s="1434">
        <v>0</v>
      </c>
      <c r="O648" s="1434">
        <v>0</v>
      </c>
      <c r="P648" s="1434">
        <v>0</v>
      </c>
      <c r="Q648" s="1434">
        <v>0</v>
      </c>
      <c r="R648" s="1434">
        <v>0</v>
      </c>
      <c r="S648" s="1434">
        <v>0</v>
      </c>
      <c r="T648" s="1434">
        <v>0</v>
      </c>
      <c r="U648" s="1434">
        <v>12</v>
      </c>
      <c r="V648" s="1438">
        <v>22</v>
      </c>
    </row>
    <row r="649" spans="1:22" ht="15" x14ac:dyDescent="0.25">
      <c r="A649" s="19" t="s">
        <v>809</v>
      </c>
      <c r="B649" s="1291" t="s">
        <v>1118</v>
      </c>
      <c r="C649" s="1291" t="s">
        <v>36</v>
      </c>
      <c r="D649" s="1434">
        <v>0</v>
      </c>
      <c r="E649" s="1434">
        <v>0</v>
      </c>
      <c r="F649" s="1434">
        <v>0</v>
      </c>
      <c r="G649" s="1434">
        <v>0</v>
      </c>
      <c r="H649" s="1434">
        <v>0</v>
      </c>
      <c r="I649" s="1434">
        <v>0</v>
      </c>
      <c r="J649" s="1434">
        <v>0</v>
      </c>
      <c r="K649" s="1434">
        <v>0</v>
      </c>
      <c r="L649" s="1434">
        <v>0</v>
      </c>
      <c r="M649" s="1434">
        <v>0</v>
      </c>
      <c r="N649" s="1434">
        <v>0</v>
      </c>
      <c r="O649" s="1434">
        <v>0</v>
      </c>
      <c r="P649" s="1434">
        <v>0</v>
      </c>
      <c r="Q649" s="1434">
        <v>0</v>
      </c>
      <c r="R649" s="1434">
        <v>0</v>
      </c>
      <c r="S649" s="1434">
        <v>0</v>
      </c>
      <c r="T649" s="1434">
        <v>0</v>
      </c>
      <c r="U649" s="1434">
        <v>2</v>
      </c>
      <c r="V649" s="1438">
        <v>1</v>
      </c>
    </row>
    <row r="650" spans="1:22" ht="15" x14ac:dyDescent="0.25">
      <c r="A650" s="19" t="s">
        <v>809</v>
      </c>
      <c r="B650" s="1291" t="s">
        <v>1118</v>
      </c>
      <c r="C650" s="1291" t="s">
        <v>37</v>
      </c>
      <c r="D650" s="1434">
        <v>0</v>
      </c>
      <c r="E650" s="1434">
        <v>0</v>
      </c>
      <c r="F650" s="1434">
        <v>0</v>
      </c>
      <c r="G650" s="1434">
        <v>0</v>
      </c>
      <c r="H650" s="1434">
        <v>0</v>
      </c>
      <c r="I650" s="1434">
        <v>0</v>
      </c>
      <c r="J650" s="1434">
        <v>0</v>
      </c>
      <c r="K650" s="1434">
        <v>0</v>
      </c>
      <c r="L650" s="1434">
        <v>0</v>
      </c>
      <c r="M650" s="1434">
        <v>0</v>
      </c>
      <c r="N650" s="1434">
        <v>0</v>
      </c>
      <c r="O650" s="1434">
        <v>0</v>
      </c>
      <c r="P650" s="1434">
        <v>0</v>
      </c>
      <c r="Q650" s="1434">
        <v>0</v>
      </c>
      <c r="R650" s="1434">
        <v>0</v>
      </c>
      <c r="S650" s="1434">
        <v>0</v>
      </c>
      <c r="T650" s="1434">
        <v>0</v>
      </c>
      <c r="U650" s="1434">
        <v>1</v>
      </c>
      <c r="V650" s="1438">
        <v>1</v>
      </c>
    </row>
    <row r="651" spans="1:22" ht="15" x14ac:dyDescent="0.25">
      <c r="A651" s="19" t="s">
        <v>809</v>
      </c>
      <c r="B651" s="1291" t="s">
        <v>1118</v>
      </c>
      <c r="C651" s="1291" t="s">
        <v>39</v>
      </c>
      <c r="D651" s="1434">
        <v>0</v>
      </c>
      <c r="E651" s="1434">
        <v>0</v>
      </c>
      <c r="F651" s="1434">
        <v>0</v>
      </c>
      <c r="G651" s="1434">
        <v>0</v>
      </c>
      <c r="H651" s="1434">
        <v>0</v>
      </c>
      <c r="I651" s="1434">
        <v>0</v>
      </c>
      <c r="J651" s="1434">
        <v>0</v>
      </c>
      <c r="K651" s="1434">
        <v>0</v>
      </c>
      <c r="L651" s="1434">
        <v>0</v>
      </c>
      <c r="M651" s="1434">
        <v>0</v>
      </c>
      <c r="N651" s="1434">
        <v>0</v>
      </c>
      <c r="O651" s="1434">
        <v>0</v>
      </c>
      <c r="P651" s="1434">
        <v>0</v>
      </c>
      <c r="Q651" s="1434">
        <v>0</v>
      </c>
      <c r="R651" s="1434">
        <v>0</v>
      </c>
      <c r="S651" s="1434">
        <v>0</v>
      </c>
      <c r="T651" s="1434">
        <v>0</v>
      </c>
      <c r="U651" s="1434">
        <v>1</v>
      </c>
      <c r="V651" s="1438">
        <v>0</v>
      </c>
    </row>
    <row r="652" spans="1:22" ht="15" x14ac:dyDescent="0.25">
      <c r="A652" s="19" t="s">
        <v>809</v>
      </c>
      <c r="B652" s="1291" t="s">
        <v>1118</v>
      </c>
      <c r="C652" s="1291" t="s">
        <v>59</v>
      </c>
      <c r="D652" s="1434">
        <v>0</v>
      </c>
      <c r="E652" s="1434">
        <v>0</v>
      </c>
      <c r="F652" s="1434">
        <v>0</v>
      </c>
      <c r="G652" s="1434">
        <v>0</v>
      </c>
      <c r="H652" s="1434">
        <v>0</v>
      </c>
      <c r="I652" s="1434">
        <v>0</v>
      </c>
      <c r="J652" s="1434">
        <v>0</v>
      </c>
      <c r="K652" s="1434">
        <v>0</v>
      </c>
      <c r="L652" s="1434">
        <v>0</v>
      </c>
      <c r="M652" s="1434">
        <v>0</v>
      </c>
      <c r="N652" s="1434">
        <v>0</v>
      </c>
      <c r="O652" s="1434">
        <v>0</v>
      </c>
      <c r="P652" s="1434">
        <v>0</v>
      </c>
      <c r="Q652" s="1434">
        <v>0</v>
      </c>
      <c r="R652" s="1434">
        <v>0</v>
      </c>
      <c r="S652" s="1434">
        <v>0</v>
      </c>
      <c r="T652" s="1434">
        <v>0</v>
      </c>
      <c r="U652" s="1434">
        <v>16</v>
      </c>
      <c r="V652" s="1438">
        <v>24</v>
      </c>
    </row>
    <row r="653" spans="1:22" ht="15" x14ac:dyDescent="0.25">
      <c r="A653" s="19" t="s">
        <v>809</v>
      </c>
      <c r="B653" s="1291" t="s">
        <v>1118</v>
      </c>
      <c r="C653" s="1291" t="s">
        <v>77</v>
      </c>
      <c r="D653" s="1434">
        <v>0</v>
      </c>
      <c r="E653" s="1434">
        <v>0</v>
      </c>
      <c r="F653" s="1434">
        <v>0</v>
      </c>
      <c r="G653" s="1434">
        <v>0</v>
      </c>
      <c r="H653" s="1434">
        <v>0</v>
      </c>
      <c r="I653" s="1434">
        <v>0</v>
      </c>
      <c r="J653" s="1434">
        <v>0</v>
      </c>
      <c r="K653" s="1434">
        <v>0</v>
      </c>
      <c r="L653" s="1434">
        <v>0</v>
      </c>
      <c r="M653" s="1434">
        <v>0</v>
      </c>
      <c r="N653" s="1434">
        <v>0</v>
      </c>
      <c r="O653" s="1434">
        <v>0</v>
      </c>
      <c r="P653" s="1434">
        <v>0</v>
      </c>
      <c r="Q653" s="1434">
        <v>0</v>
      </c>
      <c r="R653" s="1434">
        <v>0</v>
      </c>
      <c r="S653" s="1434">
        <v>0</v>
      </c>
      <c r="T653" s="1434">
        <v>0</v>
      </c>
      <c r="U653" s="1434">
        <v>4</v>
      </c>
      <c r="V653" s="1438">
        <v>2</v>
      </c>
    </row>
    <row r="654" spans="1:22" ht="15" x14ac:dyDescent="0.25">
      <c r="A654" s="19" t="s">
        <v>809</v>
      </c>
      <c r="B654" s="1291" t="s">
        <v>1157</v>
      </c>
      <c r="C654" s="1291" t="s">
        <v>35</v>
      </c>
      <c r="D654" s="1434">
        <v>0</v>
      </c>
      <c r="E654" s="1434">
        <v>0</v>
      </c>
      <c r="F654" s="1434">
        <v>0</v>
      </c>
      <c r="G654" s="1434">
        <v>0</v>
      </c>
      <c r="H654" s="1434">
        <v>0</v>
      </c>
      <c r="I654" s="1434">
        <v>0</v>
      </c>
      <c r="J654" s="1434">
        <v>0</v>
      </c>
      <c r="K654" s="1434">
        <v>0</v>
      </c>
      <c r="L654" s="1434">
        <v>0</v>
      </c>
      <c r="M654" s="1434">
        <v>0</v>
      </c>
      <c r="N654" s="1434">
        <v>0</v>
      </c>
      <c r="O654" s="1434">
        <v>0</v>
      </c>
      <c r="P654" s="1434">
        <v>0</v>
      </c>
      <c r="Q654" s="1434">
        <v>0</v>
      </c>
      <c r="R654" s="1434">
        <v>0</v>
      </c>
      <c r="S654" s="1434">
        <v>0</v>
      </c>
      <c r="T654" s="1434">
        <v>0</v>
      </c>
      <c r="U654" s="1434">
        <v>0</v>
      </c>
      <c r="V654" s="1438">
        <v>9</v>
      </c>
    </row>
    <row r="655" spans="1:22" ht="15" x14ac:dyDescent="0.25">
      <c r="A655" s="19" t="s">
        <v>809</v>
      </c>
      <c r="B655" s="1291" t="s">
        <v>1157</v>
      </c>
      <c r="C655" s="1291" t="s">
        <v>36</v>
      </c>
      <c r="D655" s="1434">
        <v>0</v>
      </c>
      <c r="E655" s="1434">
        <v>0</v>
      </c>
      <c r="F655" s="1434">
        <v>0</v>
      </c>
      <c r="G655" s="1434">
        <v>0</v>
      </c>
      <c r="H655" s="1434">
        <v>0</v>
      </c>
      <c r="I655" s="1434">
        <v>0</v>
      </c>
      <c r="J655" s="1434">
        <v>0</v>
      </c>
      <c r="K655" s="1434">
        <v>0</v>
      </c>
      <c r="L655" s="1434">
        <v>0</v>
      </c>
      <c r="M655" s="1434">
        <v>0</v>
      </c>
      <c r="N655" s="1434">
        <v>0</v>
      </c>
      <c r="O655" s="1434">
        <v>0</v>
      </c>
      <c r="P655" s="1434">
        <v>0</v>
      </c>
      <c r="Q655" s="1434">
        <v>0</v>
      </c>
      <c r="R655" s="1434">
        <v>0</v>
      </c>
      <c r="S655" s="1434">
        <v>0</v>
      </c>
      <c r="T655" s="1434">
        <v>0</v>
      </c>
      <c r="U655" s="1434">
        <v>0</v>
      </c>
      <c r="V655" s="1438">
        <v>1</v>
      </c>
    </row>
    <row r="656" spans="1:22" ht="15" x14ac:dyDescent="0.25">
      <c r="A656" s="19" t="s">
        <v>809</v>
      </c>
      <c r="B656" s="1291" t="s">
        <v>1157</v>
      </c>
      <c r="C656" s="1291" t="s">
        <v>59</v>
      </c>
      <c r="D656" s="1434">
        <v>0</v>
      </c>
      <c r="E656" s="1434">
        <v>0</v>
      </c>
      <c r="F656" s="1434">
        <v>0</v>
      </c>
      <c r="G656" s="1434">
        <v>0</v>
      </c>
      <c r="H656" s="1434">
        <v>0</v>
      </c>
      <c r="I656" s="1434">
        <v>0</v>
      </c>
      <c r="J656" s="1434">
        <v>0</v>
      </c>
      <c r="K656" s="1434">
        <v>0</v>
      </c>
      <c r="L656" s="1434">
        <v>0</v>
      </c>
      <c r="M656" s="1434">
        <v>0</v>
      </c>
      <c r="N656" s="1434">
        <v>0</v>
      </c>
      <c r="O656" s="1434">
        <v>0</v>
      </c>
      <c r="P656" s="1434">
        <v>0</v>
      </c>
      <c r="Q656" s="1434">
        <v>0</v>
      </c>
      <c r="R656" s="1434">
        <v>0</v>
      </c>
      <c r="S656" s="1434">
        <v>0</v>
      </c>
      <c r="T656" s="1434">
        <v>0</v>
      </c>
      <c r="U656" s="1434">
        <v>0</v>
      </c>
      <c r="V656" s="1438">
        <v>10</v>
      </c>
    </row>
    <row r="657" spans="1:22" ht="15" x14ac:dyDescent="0.25">
      <c r="A657" s="19" t="s">
        <v>809</v>
      </c>
      <c r="B657" s="1291" t="s">
        <v>1157</v>
      </c>
      <c r="C657" s="1291" t="s">
        <v>77</v>
      </c>
      <c r="D657" s="1434">
        <v>0</v>
      </c>
      <c r="E657" s="1434">
        <v>0</v>
      </c>
      <c r="F657" s="1434">
        <v>0</v>
      </c>
      <c r="G657" s="1434">
        <v>0</v>
      </c>
      <c r="H657" s="1434">
        <v>0</v>
      </c>
      <c r="I657" s="1434">
        <v>0</v>
      </c>
      <c r="J657" s="1434">
        <v>0</v>
      </c>
      <c r="K657" s="1434">
        <v>0</v>
      </c>
      <c r="L657" s="1434">
        <v>0</v>
      </c>
      <c r="M657" s="1434">
        <v>0</v>
      </c>
      <c r="N657" s="1434">
        <v>0</v>
      </c>
      <c r="O657" s="1434">
        <v>0</v>
      </c>
      <c r="P657" s="1434">
        <v>0</v>
      </c>
      <c r="Q657" s="1434">
        <v>0</v>
      </c>
      <c r="R657" s="1434">
        <v>0</v>
      </c>
      <c r="S657" s="1434">
        <v>0</v>
      </c>
      <c r="T657" s="1434">
        <v>0</v>
      </c>
      <c r="U657" s="1434">
        <v>0</v>
      </c>
      <c r="V657" s="1438">
        <v>1</v>
      </c>
    </row>
    <row r="658" spans="1:22" ht="15" x14ac:dyDescent="0.25">
      <c r="A658" s="19" t="s">
        <v>809</v>
      </c>
      <c r="B658" s="1291" t="s">
        <v>868</v>
      </c>
      <c r="C658" s="1291" t="s">
        <v>35</v>
      </c>
      <c r="D658" s="1434">
        <v>0</v>
      </c>
      <c r="E658" s="1434">
        <v>0</v>
      </c>
      <c r="F658" s="1434">
        <v>1</v>
      </c>
      <c r="G658" s="1434">
        <v>8</v>
      </c>
      <c r="H658" s="1434">
        <v>12</v>
      </c>
      <c r="I658" s="1434">
        <v>19</v>
      </c>
      <c r="J658" s="1434">
        <v>13</v>
      </c>
      <c r="K658" s="1434">
        <v>10</v>
      </c>
      <c r="L658" s="1434">
        <v>11</v>
      </c>
      <c r="M658" s="1434">
        <v>8</v>
      </c>
      <c r="N658" s="1434">
        <v>8</v>
      </c>
      <c r="O658" s="1434">
        <v>0</v>
      </c>
      <c r="P658" s="1434">
        <v>0</v>
      </c>
      <c r="Q658" s="1434">
        <v>0</v>
      </c>
      <c r="R658" s="1434">
        <v>0</v>
      </c>
      <c r="S658" s="1434">
        <v>0</v>
      </c>
      <c r="T658" s="1434">
        <v>0</v>
      </c>
      <c r="U658" s="1434">
        <v>0</v>
      </c>
      <c r="V658" s="1438">
        <v>0</v>
      </c>
    </row>
    <row r="659" spans="1:22" ht="15" x14ac:dyDescent="0.25">
      <c r="A659" s="19" t="s">
        <v>809</v>
      </c>
      <c r="B659" s="1291" t="s">
        <v>868</v>
      </c>
      <c r="C659" s="1291" t="s">
        <v>37</v>
      </c>
      <c r="D659" s="1434">
        <v>0</v>
      </c>
      <c r="E659" s="1434">
        <v>0</v>
      </c>
      <c r="F659" s="1434">
        <v>0</v>
      </c>
      <c r="G659" s="1434">
        <v>0</v>
      </c>
      <c r="H659" s="1434">
        <v>2</v>
      </c>
      <c r="I659" s="1434">
        <v>2</v>
      </c>
      <c r="J659" s="1434">
        <v>3</v>
      </c>
      <c r="K659" s="1434">
        <v>0</v>
      </c>
      <c r="L659" s="1434">
        <v>1</v>
      </c>
      <c r="M659" s="1434">
        <v>0</v>
      </c>
      <c r="N659" s="1434">
        <v>0</v>
      </c>
      <c r="O659" s="1434">
        <v>0</v>
      </c>
      <c r="P659" s="1434">
        <v>0</v>
      </c>
      <c r="Q659" s="1434">
        <v>0</v>
      </c>
      <c r="R659" s="1434">
        <v>0</v>
      </c>
      <c r="S659" s="1434">
        <v>0</v>
      </c>
      <c r="T659" s="1434">
        <v>0</v>
      </c>
      <c r="U659" s="1434">
        <v>0</v>
      </c>
      <c r="V659" s="1438">
        <v>0</v>
      </c>
    </row>
    <row r="660" spans="1:22" ht="15" x14ac:dyDescent="0.25">
      <c r="A660" s="19" t="s">
        <v>809</v>
      </c>
      <c r="B660" s="1291" t="s">
        <v>868</v>
      </c>
      <c r="C660" s="1291" t="s">
        <v>38</v>
      </c>
      <c r="D660" s="1434">
        <v>0</v>
      </c>
      <c r="E660" s="1434">
        <v>0</v>
      </c>
      <c r="F660" s="1434">
        <v>0</v>
      </c>
      <c r="G660" s="1434">
        <v>0</v>
      </c>
      <c r="H660" s="1434">
        <v>0</v>
      </c>
      <c r="I660" s="1434">
        <v>1</v>
      </c>
      <c r="J660" s="1434">
        <v>1</v>
      </c>
      <c r="K660" s="1434">
        <v>1</v>
      </c>
      <c r="L660" s="1434">
        <v>0</v>
      </c>
      <c r="M660" s="1434">
        <v>0</v>
      </c>
      <c r="N660" s="1434">
        <v>0</v>
      </c>
      <c r="O660" s="1434">
        <v>0</v>
      </c>
      <c r="P660" s="1434">
        <v>0</v>
      </c>
      <c r="Q660" s="1434">
        <v>0</v>
      </c>
      <c r="R660" s="1434">
        <v>0</v>
      </c>
      <c r="S660" s="1434">
        <v>0</v>
      </c>
      <c r="T660" s="1434">
        <v>0</v>
      </c>
      <c r="U660" s="1434">
        <v>0</v>
      </c>
      <c r="V660" s="1438">
        <v>0</v>
      </c>
    </row>
    <row r="661" spans="1:22" ht="15" x14ac:dyDescent="0.25">
      <c r="A661" s="19" t="s">
        <v>809</v>
      </c>
      <c r="B661" s="1291" t="s">
        <v>868</v>
      </c>
      <c r="C661" s="1291" t="s">
        <v>39</v>
      </c>
      <c r="D661" s="1434">
        <v>0</v>
      </c>
      <c r="E661" s="1434">
        <v>0</v>
      </c>
      <c r="F661" s="1434">
        <v>0</v>
      </c>
      <c r="G661" s="1434">
        <v>0</v>
      </c>
      <c r="H661" s="1434">
        <v>1</v>
      </c>
      <c r="I661" s="1434">
        <v>0</v>
      </c>
      <c r="J661" s="1434">
        <v>0</v>
      </c>
      <c r="K661" s="1434">
        <v>0</v>
      </c>
      <c r="L661" s="1434">
        <v>0</v>
      </c>
      <c r="M661" s="1434">
        <v>0</v>
      </c>
      <c r="N661" s="1434">
        <v>0</v>
      </c>
      <c r="O661" s="1434">
        <v>0</v>
      </c>
      <c r="P661" s="1434">
        <v>0</v>
      </c>
      <c r="Q661" s="1434">
        <v>0</v>
      </c>
      <c r="R661" s="1434">
        <v>0</v>
      </c>
      <c r="S661" s="1434">
        <v>0</v>
      </c>
      <c r="T661" s="1434">
        <v>0</v>
      </c>
      <c r="U661" s="1434">
        <v>0</v>
      </c>
      <c r="V661" s="1438">
        <v>0</v>
      </c>
    </row>
    <row r="662" spans="1:22" ht="15" x14ac:dyDescent="0.25">
      <c r="A662" s="19" t="s">
        <v>809</v>
      </c>
      <c r="B662" s="1291" t="s">
        <v>868</v>
      </c>
      <c r="C662" s="1291" t="s">
        <v>40</v>
      </c>
      <c r="D662" s="1434">
        <v>0</v>
      </c>
      <c r="E662" s="1434">
        <v>0</v>
      </c>
      <c r="F662" s="1434">
        <v>0</v>
      </c>
      <c r="G662" s="1434">
        <v>0</v>
      </c>
      <c r="H662" s="1434">
        <v>1</v>
      </c>
      <c r="I662" s="1434">
        <v>1</v>
      </c>
      <c r="J662" s="1434">
        <v>0</v>
      </c>
      <c r="K662" s="1434">
        <v>0</v>
      </c>
      <c r="L662" s="1434">
        <v>0</v>
      </c>
      <c r="M662" s="1434">
        <v>0</v>
      </c>
      <c r="N662" s="1434">
        <v>0</v>
      </c>
      <c r="O662" s="1434">
        <v>0</v>
      </c>
      <c r="P662" s="1434">
        <v>0</v>
      </c>
      <c r="Q662" s="1434">
        <v>0</v>
      </c>
      <c r="R662" s="1434">
        <v>0</v>
      </c>
      <c r="S662" s="1434">
        <v>0</v>
      </c>
      <c r="T662" s="1434">
        <v>0</v>
      </c>
      <c r="U662" s="1434">
        <v>0</v>
      </c>
      <c r="V662" s="1438">
        <v>0</v>
      </c>
    </row>
    <row r="663" spans="1:22" ht="15" x14ac:dyDescent="0.25">
      <c r="A663" s="19" t="s">
        <v>809</v>
      </c>
      <c r="B663" s="1291" t="s">
        <v>868</v>
      </c>
      <c r="C663" s="1291" t="s">
        <v>59</v>
      </c>
      <c r="D663" s="1434">
        <v>0</v>
      </c>
      <c r="E663" s="1434">
        <v>0</v>
      </c>
      <c r="F663" s="1434">
        <v>1</v>
      </c>
      <c r="G663" s="1434">
        <v>8</v>
      </c>
      <c r="H663" s="1434">
        <v>16</v>
      </c>
      <c r="I663" s="1434">
        <v>23</v>
      </c>
      <c r="J663" s="1434">
        <v>17</v>
      </c>
      <c r="K663" s="1434">
        <v>11</v>
      </c>
      <c r="L663" s="1434">
        <v>12</v>
      </c>
      <c r="M663" s="1434">
        <v>8</v>
      </c>
      <c r="N663" s="1434">
        <v>8</v>
      </c>
      <c r="O663" s="1434">
        <v>0</v>
      </c>
      <c r="P663" s="1434">
        <v>0</v>
      </c>
      <c r="Q663" s="1434">
        <v>0</v>
      </c>
      <c r="R663" s="1434">
        <v>0</v>
      </c>
      <c r="S663" s="1434">
        <v>0</v>
      </c>
      <c r="T663" s="1434">
        <v>0</v>
      </c>
      <c r="U663" s="1434">
        <v>0</v>
      </c>
      <c r="V663" s="1438">
        <v>0</v>
      </c>
    </row>
    <row r="664" spans="1:22" ht="15" x14ac:dyDescent="0.25">
      <c r="A664" s="19" t="s">
        <v>809</v>
      </c>
      <c r="B664" s="1291" t="s">
        <v>868</v>
      </c>
      <c r="C664" s="1291" t="s">
        <v>77</v>
      </c>
      <c r="D664" s="1434">
        <v>0</v>
      </c>
      <c r="E664" s="1434">
        <v>0</v>
      </c>
      <c r="F664" s="1434">
        <v>0</v>
      </c>
      <c r="G664" s="1434">
        <v>0</v>
      </c>
      <c r="H664" s="1434">
        <v>4</v>
      </c>
      <c r="I664" s="1434">
        <v>4</v>
      </c>
      <c r="J664" s="1434">
        <v>4</v>
      </c>
      <c r="K664" s="1434">
        <v>1</v>
      </c>
      <c r="L664" s="1434">
        <v>1</v>
      </c>
      <c r="M664" s="1434">
        <v>0</v>
      </c>
      <c r="N664" s="1434">
        <v>0</v>
      </c>
      <c r="O664" s="1434">
        <v>0</v>
      </c>
      <c r="P664" s="1434">
        <v>0</v>
      </c>
      <c r="Q664" s="1434">
        <v>0</v>
      </c>
      <c r="R664" s="1434">
        <v>0</v>
      </c>
      <c r="S664" s="1434">
        <v>0</v>
      </c>
      <c r="T664" s="1434">
        <v>0</v>
      </c>
      <c r="U664" s="1434">
        <v>0</v>
      </c>
      <c r="V664" s="1438">
        <v>0</v>
      </c>
    </row>
    <row r="665" spans="1:22" ht="15" x14ac:dyDescent="0.25">
      <c r="A665" s="19" t="s">
        <v>809</v>
      </c>
      <c r="B665" s="1291" t="s">
        <v>869</v>
      </c>
      <c r="C665" s="1291" t="s">
        <v>35</v>
      </c>
      <c r="D665" s="1434">
        <v>11</v>
      </c>
      <c r="E665" s="1434">
        <v>13</v>
      </c>
      <c r="F665" s="1434">
        <v>13</v>
      </c>
      <c r="G665" s="1434">
        <v>14</v>
      </c>
      <c r="H665" s="1434">
        <v>0</v>
      </c>
      <c r="I665" s="1434">
        <v>0</v>
      </c>
      <c r="J665" s="1434">
        <v>0</v>
      </c>
      <c r="K665" s="1434">
        <v>0</v>
      </c>
      <c r="L665" s="1434">
        <v>0</v>
      </c>
      <c r="M665" s="1434">
        <v>1</v>
      </c>
      <c r="N665" s="1434">
        <v>2</v>
      </c>
      <c r="O665" s="1434">
        <v>4</v>
      </c>
      <c r="P665" s="1434">
        <v>1</v>
      </c>
      <c r="Q665" s="1434">
        <v>0</v>
      </c>
      <c r="R665" s="1434">
        <v>1</v>
      </c>
      <c r="S665" s="1434">
        <v>0</v>
      </c>
      <c r="T665" s="1434">
        <v>0</v>
      </c>
      <c r="U665" s="1434">
        <v>0</v>
      </c>
      <c r="V665" s="1438">
        <v>3</v>
      </c>
    </row>
    <row r="666" spans="1:22" ht="15" x14ac:dyDescent="0.25">
      <c r="A666" s="19" t="s">
        <v>809</v>
      </c>
      <c r="B666" s="1291" t="s">
        <v>869</v>
      </c>
      <c r="C666" s="1291" t="s">
        <v>37</v>
      </c>
      <c r="D666" s="1434">
        <v>1</v>
      </c>
      <c r="E666" s="1434">
        <v>0</v>
      </c>
      <c r="F666" s="1434">
        <v>0</v>
      </c>
      <c r="G666" s="1434">
        <v>0</v>
      </c>
      <c r="H666" s="1434">
        <v>0</v>
      </c>
      <c r="I666" s="1434">
        <v>0</v>
      </c>
      <c r="J666" s="1434">
        <v>0</v>
      </c>
      <c r="K666" s="1434">
        <v>0</v>
      </c>
      <c r="L666" s="1434">
        <v>0</v>
      </c>
      <c r="M666" s="1434">
        <v>0</v>
      </c>
      <c r="N666" s="1434">
        <v>0</v>
      </c>
      <c r="O666" s="1434">
        <v>0</v>
      </c>
      <c r="P666" s="1434">
        <v>0</v>
      </c>
      <c r="Q666" s="1434">
        <v>0</v>
      </c>
      <c r="R666" s="1434">
        <v>0</v>
      </c>
      <c r="S666" s="1434">
        <v>0</v>
      </c>
      <c r="T666" s="1434">
        <v>0</v>
      </c>
      <c r="U666" s="1434">
        <v>0</v>
      </c>
      <c r="V666" s="1438">
        <v>0</v>
      </c>
    </row>
    <row r="667" spans="1:22" ht="15" x14ac:dyDescent="0.25">
      <c r="A667" s="19" t="s">
        <v>809</v>
      </c>
      <c r="B667" s="1291" t="s">
        <v>869</v>
      </c>
      <c r="C667" s="1291" t="s">
        <v>38</v>
      </c>
      <c r="D667" s="1434">
        <v>1</v>
      </c>
      <c r="E667" s="1434">
        <v>0</v>
      </c>
      <c r="F667" s="1434">
        <v>3</v>
      </c>
      <c r="G667" s="1434">
        <v>0</v>
      </c>
      <c r="H667" s="1434">
        <v>0</v>
      </c>
      <c r="I667" s="1434">
        <v>0</v>
      </c>
      <c r="J667" s="1434">
        <v>0</v>
      </c>
      <c r="K667" s="1434">
        <v>0</v>
      </c>
      <c r="L667" s="1434">
        <v>0</v>
      </c>
      <c r="M667" s="1434">
        <v>0</v>
      </c>
      <c r="N667" s="1434">
        <v>0</v>
      </c>
      <c r="O667" s="1434">
        <v>0</v>
      </c>
      <c r="P667" s="1434">
        <v>0</v>
      </c>
      <c r="Q667" s="1434">
        <v>0</v>
      </c>
      <c r="R667" s="1434">
        <v>0</v>
      </c>
      <c r="S667" s="1434">
        <v>0</v>
      </c>
      <c r="T667" s="1434">
        <v>0</v>
      </c>
      <c r="U667" s="1434">
        <v>0</v>
      </c>
      <c r="V667" s="1438">
        <v>0</v>
      </c>
    </row>
    <row r="668" spans="1:22" ht="15" x14ac:dyDescent="0.25">
      <c r="A668" s="19" t="s">
        <v>809</v>
      </c>
      <c r="B668" s="1291" t="s">
        <v>869</v>
      </c>
      <c r="C668" s="1291" t="s">
        <v>39</v>
      </c>
      <c r="D668" s="1434">
        <v>0</v>
      </c>
      <c r="E668" s="1434">
        <v>0</v>
      </c>
      <c r="F668" s="1434">
        <v>1</v>
      </c>
      <c r="G668" s="1434">
        <v>0</v>
      </c>
      <c r="H668" s="1434">
        <v>0</v>
      </c>
      <c r="I668" s="1434">
        <v>0</v>
      </c>
      <c r="J668" s="1434">
        <v>0</v>
      </c>
      <c r="K668" s="1434">
        <v>0</v>
      </c>
      <c r="L668" s="1434">
        <v>0</v>
      </c>
      <c r="M668" s="1434">
        <v>0</v>
      </c>
      <c r="N668" s="1434">
        <v>0</v>
      </c>
      <c r="O668" s="1434">
        <v>0</v>
      </c>
      <c r="P668" s="1434">
        <v>0</v>
      </c>
      <c r="Q668" s="1434">
        <v>0</v>
      </c>
      <c r="R668" s="1434">
        <v>0</v>
      </c>
      <c r="S668" s="1434">
        <v>0</v>
      </c>
      <c r="T668" s="1434">
        <v>0</v>
      </c>
      <c r="U668" s="1434">
        <v>0</v>
      </c>
      <c r="V668" s="1438">
        <v>0</v>
      </c>
    </row>
    <row r="669" spans="1:22" ht="15" x14ac:dyDescent="0.25">
      <c r="A669" s="19" t="s">
        <v>809</v>
      </c>
      <c r="B669" s="1291" t="s">
        <v>869</v>
      </c>
      <c r="C669" s="1291" t="s">
        <v>40</v>
      </c>
      <c r="D669" s="1434">
        <v>0</v>
      </c>
      <c r="E669" s="1434">
        <v>1</v>
      </c>
      <c r="F669" s="1434">
        <v>0</v>
      </c>
      <c r="G669" s="1434">
        <v>0</v>
      </c>
      <c r="H669" s="1434">
        <v>0</v>
      </c>
      <c r="I669" s="1434">
        <v>0</v>
      </c>
      <c r="J669" s="1434">
        <v>0</v>
      </c>
      <c r="K669" s="1434">
        <v>0</v>
      </c>
      <c r="L669" s="1434">
        <v>0</v>
      </c>
      <c r="M669" s="1434">
        <v>0</v>
      </c>
      <c r="N669" s="1434">
        <v>0</v>
      </c>
      <c r="O669" s="1434">
        <v>0</v>
      </c>
      <c r="P669" s="1434">
        <v>0</v>
      </c>
      <c r="Q669" s="1434">
        <v>0</v>
      </c>
      <c r="R669" s="1434">
        <v>0</v>
      </c>
      <c r="S669" s="1434">
        <v>0</v>
      </c>
      <c r="T669" s="1434">
        <v>0</v>
      </c>
      <c r="U669" s="1434">
        <v>0</v>
      </c>
      <c r="V669" s="1438">
        <v>0</v>
      </c>
    </row>
    <row r="670" spans="1:22" ht="15" x14ac:dyDescent="0.25">
      <c r="A670" s="19" t="s">
        <v>809</v>
      </c>
      <c r="B670" s="1291" t="s">
        <v>869</v>
      </c>
      <c r="C670" s="1291" t="s">
        <v>59</v>
      </c>
      <c r="D670" s="1434">
        <v>13</v>
      </c>
      <c r="E670" s="1434">
        <v>14</v>
      </c>
      <c r="F670" s="1434">
        <v>17</v>
      </c>
      <c r="G670" s="1434">
        <v>14</v>
      </c>
      <c r="H670" s="1434">
        <v>0</v>
      </c>
      <c r="I670" s="1434">
        <v>0</v>
      </c>
      <c r="J670" s="1434">
        <v>0</v>
      </c>
      <c r="K670" s="1434">
        <v>0</v>
      </c>
      <c r="L670" s="1434">
        <v>0</v>
      </c>
      <c r="M670" s="1434">
        <v>1</v>
      </c>
      <c r="N670" s="1434">
        <v>2</v>
      </c>
      <c r="O670" s="1434">
        <v>4</v>
      </c>
      <c r="P670" s="1434">
        <v>1</v>
      </c>
      <c r="Q670" s="1434">
        <v>0</v>
      </c>
      <c r="R670" s="1434">
        <v>1</v>
      </c>
      <c r="S670" s="1434">
        <v>0</v>
      </c>
      <c r="T670" s="1434">
        <v>0</v>
      </c>
      <c r="U670" s="1434">
        <v>0</v>
      </c>
      <c r="V670" s="1438">
        <v>3</v>
      </c>
    </row>
    <row r="671" spans="1:22" ht="15" x14ac:dyDescent="0.25">
      <c r="A671" s="19" t="s">
        <v>809</v>
      </c>
      <c r="B671" s="1291" t="s">
        <v>869</v>
      </c>
      <c r="C671" s="1291" t="s">
        <v>77</v>
      </c>
      <c r="D671" s="1434">
        <v>2</v>
      </c>
      <c r="E671" s="1434">
        <v>1</v>
      </c>
      <c r="F671" s="1434">
        <v>4</v>
      </c>
      <c r="G671" s="1434">
        <v>0</v>
      </c>
      <c r="H671" s="1434">
        <v>0</v>
      </c>
      <c r="I671" s="1434">
        <v>0</v>
      </c>
      <c r="J671" s="1434">
        <v>0</v>
      </c>
      <c r="K671" s="1434">
        <v>0</v>
      </c>
      <c r="L671" s="1434">
        <v>0</v>
      </c>
      <c r="M671" s="1434">
        <v>0</v>
      </c>
      <c r="N671" s="1434">
        <v>0</v>
      </c>
      <c r="O671" s="1434">
        <v>0</v>
      </c>
      <c r="P671" s="1434">
        <v>0</v>
      </c>
      <c r="Q671" s="1434">
        <v>0</v>
      </c>
      <c r="R671" s="1434">
        <v>0</v>
      </c>
      <c r="S671" s="1434">
        <v>0</v>
      </c>
      <c r="T671" s="1434">
        <v>0</v>
      </c>
      <c r="U671" s="1434">
        <v>0</v>
      </c>
      <c r="V671" s="1438">
        <v>0</v>
      </c>
    </row>
    <row r="672" spans="1:22" ht="15" x14ac:dyDescent="0.25">
      <c r="A672" s="19" t="s">
        <v>809</v>
      </c>
      <c r="B672" s="1291" t="s">
        <v>870</v>
      </c>
      <c r="C672" s="1291" t="s">
        <v>35</v>
      </c>
      <c r="D672" s="1434">
        <v>10</v>
      </c>
      <c r="E672" s="1434">
        <v>10</v>
      </c>
      <c r="F672" s="1434">
        <v>15</v>
      </c>
      <c r="G672" s="1434">
        <v>4</v>
      </c>
      <c r="H672" s="1434">
        <v>9</v>
      </c>
      <c r="I672" s="1434">
        <v>10</v>
      </c>
      <c r="J672" s="1434">
        <v>3</v>
      </c>
      <c r="K672" s="1434">
        <v>0</v>
      </c>
      <c r="L672" s="1434">
        <v>0</v>
      </c>
      <c r="M672" s="1434">
        <v>0</v>
      </c>
      <c r="N672" s="1434">
        <v>0</v>
      </c>
      <c r="O672" s="1434">
        <v>0</v>
      </c>
      <c r="P672" s="1434">
        <v>0</v>
      </c>
      <c r="Q672" s="1434">
        <v>0</v>
      </c>
      <c r="R672" s="1434">
        <v>0</v>
      </c>
      <c r="S672" s="1434">
        <v>0</v>
      </c>
      <c r="T672" s="1434">
        <v>0</v>
      </c>
      <c r="U672" s="1434">
        <v>0</v>
      </c>
      <c r="V672" s="1438">
        <v>0</v>
      </c>
    </row>
    <row r="673" spans="1:22" ht="15" x14ac:dyDescent="0.25">
      <c r="A673" s="19" t="s">
        <v>809</v>
      </c>
      <c r="B673" s="1291" t="s">
        <v>870</v>
      </c>
      <c r="C673" s="1291" t="s">
        <v>37</v>
      </c>
      <c r="D673" s="1434">
        <v>3</v>
      </c>
      <c r="E673" s="1434">
        <v>0</v>
      </c>
      <c r="F673" s="1434">
        <v>0</v>
      </c>
      <c r="G673" s="1434">
        <v>0</v>
      </c>
      <c r="H673" s="1434">
        <v>0</v>
      </c>
      <c r="I673" s="1434">
        <v>0</v>
      </c>
      <c r="J673" s="1434">
        <v>0</v>
      </c>
      <c r="K673" s="1434">
        <v>0</v>
      </c>
      <c r="L673" s="1434">
        <v>0</v>
      </c>
      <c r="M673" s="1434">
        <v>0</v>
      </c>
      <c r="N673" s="1434">
        <v>0</v>
      </c>
      <c r="O673" s="1434">
        <v>0</v>
      </c>
      <c r="P673" s="1434">
        <v>0</v>
      </c>
      <c r="Q673" s="1434">
        <v>0</v>
      </c>
      <c r="R673" s="1434">
        <v>0</v>
      </c>
      <c r="S673" s="1434">
        <v>0</v>
      </c>
      <c r="T673" s="1434">
        <v>0</v>
      </c>
      <c r="U673" s="1434">
        <v>0</v>
      </c>
      <c r="V673" s="1438">
        <v>0</v>
      </c>
    </row>
    <row r="674" spans="1:22" ht="15" x14ac:dyDescent="0.25">
      <c r="A674" s="19" t="s">
        <v>809</v>
      </c>
      <c r="B674" s="1291" t="s">
        <v>870</v>
      </c>
      <c r="C674" s="1291" t="s">
        <v>38</v>
      </c>
      <c r="D674" s="1434">
        <v>1</v>
      </c>
      <c r="E674" s="1434">
        <v>0</v>
      </c>
      <c r="F674" s="1434">
        <v>0</v>
      </c>
      <c r="G674" s="1434">
        <v>0</v>
      </c>
      <c r="H674" s="1434">
        <v>0</v>
      </c>
      <c r="I674" s="1434">
        <v>0</v>
      </c>
      <c r="J674" s="1434">
        <v>0</v>
      </c>
      <c r="K674" s="1434">
        <v>0</v>
      </c>
      <c r="L674" s="1434">
        <v>0</v>
      </c>
      <c r="M674" s="1434">
        <v>0</v>
      </c>
      <c r="N674" s="1434">
        <v>0</v>
      </c>
      <c r="O674" s="1434">
        <v>0</v>
      </c>
      <c r="P674" s="1434">
        <v>0</v>
      </c>
      <c r="Q674" s="1434">
        <v>0</v>
      </c>
      <c r="R674" s="1434">
        <v>0</v>
      </c>
      <c r="S674" s="1434">
        <v>0</v>
      </c>
      <c r="T674" s="1434">
        <v>0</v>
      </c>
      <c r="U674" s="1434">
        <v>0</v>
      </c>
      <c r="V674" s="1438">
        <v>0</v>
      </c>
    </row>
    <row r="675" spans="1:22" ht="15" x14ac:dyDescent="0.25">
      <c r="A675" s="19" t="s">
        <v>809</v>
      </c>
      <c r="B675" s="1291" t="s">
        <v>870</v>
      </c>
      <c r="C675" s="1291" t="s">
        <v>59</v>
      </c>
      <c r="D675" s="1434">
        <v>14</v>
      </c>
      <c r="E675" s="1434">
        <v>10</v>
      </c>
      <c r="F675" s="1434">
        <v>15</v>
      </c>
      <c r="G675" s="1434">
        <v>4</v>
      </c>
      <c r="H675" s="1434">
        <v>9</v>
      </c>
      <c r="I675" s="1434">
        <v>10</v>
      </c>
      <c r="J675" s="1434">
        <v>3</v>
      </c>
      <c r="K675" s="1434">
        <v>0</v>
      </c>
      <c r="L675" s="1434">
        <v>0</v>
      </c>
      <c r="M675" s="1434">
        <v>0</v>
      </c>
      <c r="N675" s="1434">
        <v>0</v>
      </c>
      <c r="O675" s="1434">
        <v>0</v>
      </c>
      <c r="P675" s="1434">
        <v>0</v>
      </c>
      <c r="Q675" s="1434">
        <v>0</v>
      </c>
      <c r="R675" s="1434">
        <v>0</v>
      </c>
      <c r="S675" s="1434">
        <v>0</v>
      </c>
      <c r="T675" s="1434">
        <v>0</v>
      </c>
      <c r="U675" s="1434">
        <v>0</v>
      </c>
      <c r="V675" s="1438">
        <v>0</v>
      </c>
    </row>
    <row r="676" spans="1:22" ht="15" x14ac:dyDescent="0.25">
      <c r="A676" s="19" t="s">
        <v>809</v>
      </c>
      <c r="B676" s="1291" t="s">
        <v>870</v>
      </c>
      <c r="C676" s="1291" t="s">
        <v>77</v>
      </c>
      <c r="D676" s="1434">
        <v>4</v>
      </c>
      <c r="E676" s="1434">
        <v>0</v>
      </c>
      <c r="F676" s="1434">
        <v>0</v>
      </c>
      <c r="G676" s="1434">
        <v>0</v>
      </c>
      <c r="H676" s="1434">
        <v>0</v>
      </c>
      <c r="I676" s="1434">
        <v>0</v>
      </c>
      <c r="J676" s="1434">
        <v>0</v>
      </c>
      <c r="K676" s="1434">
        <v>0</v>
      </c>
      <c r="L676" s="1434">
        <v>0</v>
      </c>
      <c r="M676" s="1434">
        <v>0</v>
      </c>
      <c r="N676" s="1434">
        <v>0</v>
      </c>
      <c r="O676" s="1434">
        <v>0</v>
      </c>
      <c r="P676" s="1434">
        <v>0</v>
      </c>
      <c r="Q676" s="1434">
        <v>0</v>
      </c>
      <c r="R676" s="1434">
        <v>0</v>
      </c>
      <c r="S676" s="1434">
        <v>0</v>
      </c>
      <c r="T676" s="1434">
        <v>0</v>
      </c>
      <c r="U676" s="1434">
        <v>0</v>
      </c>
      <c r="V676" s="1438">
        <v>0</v>
      </c>
    </row>
    <row r="677" spans="1:22" ht="15" x14ac:dyDescent="0.25">
      <c r="A677" s="19" t="s">
        <v>809</v>
      </c>
      <c r="B677" s="1291" t="s">
        <v>871</v>
      </c>
      <c r="C677" s="1291" t="s">
        <v>35</v>
      </c>
      <c r="D677" s="1434">
        <v>0</v>
      </c>
      <c r="E677" s="1434">
        <v>0</v>
      </c>
      <c r="F677" s="1434">
        <v>0</v>
      </c>
      <c r="G677" s="1434">
        <v>0</v>
      </c>
      <c r="H677" s="1434">
        <v>0</v>
      </c>
      <c r="I677" s="1434">
        <v>0</v>
      </c>
      <c r="J677" s="1434">
        <v>0</v>
      </c>
      <c r="K677" s="1434">
        <v>0</v>
      </c>
      <c r="L677" s="1434">
        <v>0</v>
      </c>
      <c r="M677" s="1434">
        <v>21</v>
      </c>
      <c r="N677" s="1434">
        <v>18</v>
      </c>
      <c r="O677" s="1434">
        <v>30</v>
      </c>
      <c r="P677" s="1434">
        <v>21</v>
      </c>
      <c r="Q677" s="1434">
        <v>12</v>
      </c>
      <c r="R677" s="1434">
        <v>29</v>
      </c>
      <c r="S677" s="1434">
        <v>24</v>
      </c>
      <c r="T677" s="1434">
        <v>37</v>
      </c>
      <c r="U677" s="1434">
        <v>5</v>
      </c>
      <c r="V677" s="1438">
        <v>4</v>
      </c>
    </row>
    <row r="678" spans="1:22" ht="15" x14ac:dyDescent="0.25">
      <c r="A678" s="19" t="s">
        <v>809</v>
      </c>
      <c r="B678" s="1291" t="s">
        <v>871</v>
      </c>
      <c r="C678" s="1291" t="s">
        <v>36</v>
      </c>
      <c r="D678" s="1434">
        <v>0</v>
      </c>
      <c r="E678" s="1434">
        <v>0</v>
      </c>
      <c r="F678" s="1434">
        <v>0</v>
      </c>
      <c r="G678" s="1434">
        <v>0</v>
      </c>
      <c r="H678" s="1434">
        <v>0</v>
      </c>
      <c r="I678" s="1434">
        <v>0</v>
      </c>
      <c r="J678" s="1434">
        <v>0</v>
      </c>
      <c r="K678" s="1434">
        <v>0</v>
      </c>
      <c r="L678" s="1434">
        <v>0</v>
      </c>
      <c r="M678" s="1434">
        <v>0</v>
      </c>
      <c r="N678" s="1434">
        <v>0</v>
      </c>
      <c r="O678" s="1434">
        <v>0</v>
      </c>
      <c r="P678" s="1434">
        <v>0</v>
      </c>
      <c r="Q678" s="1434">
        <v>0</v>
      </c>
      <c r="R678" s="1434">
        <v>0</v>
      </c>
      <c r="S678" s="1434">
        <v>0</v>
      </c>
      <c r="T678" s="1434">
        <v>2</v>
      </c>
      <c r="U678" s="1434">
        <v>1</v>
      </c>
      <c r="V678" s="1438">
        <v>2</v>
      </c>
    </row>
    <row r="679" spans="1:22" ht="15" x14ac:dyDescent="0.25">
      <c r="A679" s="19" t="s">
        <v>809</v>
      </c>
      <c r="B679" s="1291" t="s">
        <v>871</v>
      </c>
      <c r="C679" s="1291" t="s">
        <v>37</v>
      </c>
      <c r="D679" s="1434">
        <v>0</v>
      </c>
      <c r="E679" s="1434">
        <v>0</v>
      </c>
      <c r="F679" s="1434">
        <v>0</v>
      </c>
      <c r="G679" s="1434">
        <v>0</v>
      </c>
      <c r="H679" s="1434">
        <v>0</v>
      </c>
      <c r="I679" s="1434">
        <v>0</v>
      </c>
      <c r="J679" s="1434">
        <v>0</v>
      </c>
      <c r="K679" s="1434">
        <v>0</v>
      </c>
      <c r="L679" s="1434">
        <v>0</v>
      </c>
      <c r="M679" s="1434">
        <v>7</v>
      </c>
      <c r="N679" s="1434">
        <v>2</v>
      </c>
      <c r="O679" s="1434">
        <v>1</v>
      </c>
      <c r="P679" s="1434">
        <v>6</v>
      </c>
      <c r="Q679" s="1434">
        <v>1</v>
      </c>
      <c r="R679" s="1434">
        <v>3</v>
      </c>
      <c r="S679" s="1434">
        <v>3</v>
      </c>
      <c r="T679" s="1434">
        <v>15</v>
      </c>
      <c r="U679" s="1434">
        <v>2</v>
      </c>
      <c r="V679" s="1438">
        <v>0</v>
      </c>
    </row>
    <row r="680" spans="1:22" ht="15" x14ac:dyDescent="0.25">
      <c r="A680" s="19" t="s">
        <v>809</v>
      </c>
      <c r="B680" s="1291" t="s">
        <v>871</v>
      </c>
      <c r="C680" s="1291" t="s">
        <v>38</v>
      </c>
      <c r="D680" s="1434">
        <v>0</v>
      </c>
      <c r="E680" s="1434">
        <v>0</v>
      </c>
      <c r="F680" s="1434">
        <v>0</v>
      </c>
      <c r="G680" s="1434">
        <v>0</v>
      </c>
      <c r="H680" s="1434">
        <v>0</v>
      </c>
      <c r="I680" s="1434">
        <v>0</v>
      </c>
      <c r="J680" s="1434">
        <v>0</v>
      </c>
      <c r="K680" s="1434">
        <v>0</v>
      </c>
      <c r="L680" s="1434">
        <v>0</v>
      </c>
      <c r="M680" s="1434">
        <v>0</v>
      </c>
      <c r="N680" s="1434">
        <v>0</v>
      </c>
      <c r="O680" s="1434">
        <v>0</v>
      </c>
      <c r="P680" s="1434">
        <v>0</v>
      </c>
      <c r="Q680" s="1434">
        <v>0</v>
      </c>
      <c r="R680" s="1434">
        <v>1</v>
      </c>
      <c r="S680" s="1434">
        <v>2</v>
      </c>
      <c r="T680" s="1434">
        <v>8</v>
      </c>
      <c r="U680" s="1434">
        <v>1</v>
      </c>
      <c r="V680" s="1438">
        <v>0</v>
      </c>
    </row>
    <row r="681" spans="1:22" ht="15" x14ac:dyDescent="0.25">
      <c r="A681" s="19" t="s">
        <v>809</v>
      </c>
      <c r="B681" s="1291" t="s">
        <v>871</v>
      </c>
      <c r="C681" s="1291" t="s">
        <v>39</v>
      </c>
      <c r="D681" s="1434">
        <v>0</v>
      </c>
      <c r="E681" s="1434">
        <v>0</v>
      </c>
      <c r="F681" s="1434">
        <v>0</v>
      </c>
      <c r="G681" s="1434">
        <v>0</v>
      </c>
      <c r="H681" s="1434">
        <v>0</v>
      </c>
      <c r="I681" s="1434">
        <v>0</v>
      </c>
      <c r="J681" s="1434">
        <v>0</v>
      </c>
      <c r="K681" s="1434">
        <v>0</v>
      </c>
      <c r="L681" s="1434">
        <v>0</v>
      </c>
      <c r="M681" s="1434">
        <v>2</v>
      </c>
      <c r="N681" s="1434">
        <v>0</v>
      </c>
      <c r="O681" s="1434">
        <v>1</v>
      </c>
      <c r="P681" s="1434">
        <v>3</v>
      </c>
      <c r="Q681" s="1434">
        <v>0</v>
      </c>
      <c r="R681" s="1434">
        <v>0</v>
      </c>
      <c r="S681" s="1434">
        <v>1</v>
      </c>
      <c r="T681" s="1434">
        <v>0</v>
      </c>
      <c r="U681" s="1434">
        <v>0</v>
      </c>
      <c r="V681" s="1438">
        <v>0</v>
      </c>
    </row>
    <row r="682" spans="1:22" ht="15" x14ac:dyDescent="0.25">
      <c r="A682" s="19" t="s">
        <v>809</v>
      </c>
      <c r="B682" s="1291" t="s">
        <v>871</v>
      </c>
      <c r="C682" s="1291" t="s">
        <v>40</v>
      </c>
      <c r="D682" s="1434">
        <v>0</v>
      </c>
      <c r="E682" s="1434">
        <v>0</v>
      </c>
      <c r="F682" s="1434">
        <v>0</v>
      </c>
      <c r="G682" s="1434">
        <v>0</v>
      </c>
      <c r="H682" s="1434">
        <v>0</v>
      </c>
      <c r="I682" s="1434">
        <v>0</v>
      </c>
      <c r="J682" s="1434">
        <v>0</v>
      </c>
      <c r="K682" s="1434">
        <v>0</v>
      </c>
      <c r="L682" s="1434">
        <v>0</v>
      </c>
      <c r="M682" s="1434">
        <v>1</v>
      </c>
      <c r="N682" s="1434">
        <v>0</v>
      </c>
      <c r="O682" s="1434">
        <v>1</v>
      </c>
      <c r="P682" s="1434">
        <v>0</v>
      </c>
      <c r="Q682" s="1434">
        <v>0</v>
      </c>
      <c r="R682" s="1434">
        <v>1</v>
      </c>
      <c r="S682" s="1434">
        <v>1</v>
      </c>
      <c r="T682" s="1434">
        <v>1</v>
      </c>
      <c r="U682" s="1434">
        <v>0</v>
      </c>
      <c r="V682" s="1438">
        <v>0</v>
      </c>
    </row>
    <row r="683" spans="1:22" ht="15" x14ac:dyDescent="0.25">
      <c r="A683" s="19" t="s">
        <v>809</v>
      </c>
      <c r="B683" s="1291" t="s">
        <v>871</v>
      </c>
      <c r="C683" s="1291" t="s">
        <v>59</v>
      </c>
      <c r="D683" s="1434">
        <v>0</v>
      </c>
      <c r="E683" s="1434">
        <v>0</v>
      </c>
      <c r="F683" s="1434">
        <v>0</v>
      </c>
      <c r="G683" s="1434">
        <v>0</v>
      </c>
      <c r="H683" s="1434">
        <v>0</v>
      </c>
      <c r="I683" s="1434">
        <v>0</v>
      </c>
      <c r="J683" s="1434">
        <v>0</v>
      </c>
      <c r="K683" s="1434">
        <v>0</v>
      </c>
      <c r="L683" s="1434">
        <v>0</v>
      </c>
      <c r="M683" s="1434">
        <v>31</v>
      </c>
      <c r="N683" s="1434">
        <v>20</v>
      </c>
      <c r="O683" s="1434">
        <v>33</v>
      </c>
      <c r="P683" s="1434">
        <v>30</v>
      </c>
      <c r="Q683" s="1434">
        <v>13</v>
      </c>
      <c r="R683" s="1434">
        <v>34</v>
      </c>
      <c r="S683" s="1434">
        <v>31</v>
      </c>
      <c r="T683" s="1434">
        <v>63</v>
      </c>
      <c r="U683" s="1434">
        <v>9</v>
      </c>
      <c r="V683" s="1438">
        <v>6</v>
      </c>
    </row>
    <row r="684" spans="1:22" ht="15" x14ac:dyDescent="0.25">
      <c r="A684" s="19" t="s">
        <v>809</v>
      </c>
      <c r="B684" s="1291" t="s">
        <v>871</v>
      </c>
      <c r="C684" s="1291" t="s">
        <v>77</v>
      </c>
      <c r="D684" s="1434">
        <v>0</v>
      </c>
      <c r="E684" s="1434">
        <v>0</v>
      </c>
      <c r="F684" s="1434">
        <v>0</v>
      </c>
      <c r="G684" s="1434">
        <v>0</v>
      </c>
      <c r="H684" s="1434">
        <v>0</v>
      </c>
      <c r="I684" s="1434">
        <v>0</v>
      </c>
      <c r="J684" s="1434">
        <v>0</v>
      </c>
      <c r="K684" s="1434">
        <v>0</v>
      </c>
      <c r="L684" s="1434">
        <v>0</v>
      </c>
      <c r="M684" s="1434">
        <v>10</v>
      </c>
      <c r="N684" s="1434">
        <v>2</v>
      </c>
      <c r="O684" s="1434">
        <v>3</v>
      </c>
      <c r="P684" s="1434">
        <v>9</v>
      </c>
      <c r="Q684" s="1434">
        <v>1</v>
      </c>
      <c r="R684" s="1434">
        <v>5</v>
      </c>
      <c r="S684" s="1434">
        <v>7</v>
      </c>
      <c r="T684" s="1434">
        <v>26</v>
      </c>
      <c r="U684" s="1434">
        <v>4</v>
      </c>
      <c r="V684" s="1438">
        <v>2</v>
      </c>
    </row>
    <row r="685" spans="1:22" ht="15" x14ac:dyDescent="0.25">
      <c r="A685" s="19" t="s">
        <v>809</v>
      </c>
      <c r="B685" s="1291" t="s">
        <v>872</v>
      </c>
      <c r="C685" s="1291" t="s">
        <v>35</v>
      </c>
      <c r="D685" s="1434">
        <v>0</v>
      </c>
      <c r="E685" s="1434">
        <v>0</v>
      </c>
      <c r="F685" s="1434">
        <v>0</v>
      </c>
      <c r="G685" s="1434">
        <v>0</v>
      </c>
      <c r="H685" s="1434">
        <v>18</v>
      </c>
      <c r="I685" s="1434">
        <v>20</v>
      </c>
      <c r="J685" s="1434">
        <v>34</v>
      </c>
      <c r="K685" s="1434">
        <v>11</v>
      </c>
      <c r="L685" s="1434">
        <v>11</v>
      </c>
      <c r="M685" s="1434">
        <v>3</v>
      </c>
      <c r="N685" s="1434">
        <v>9</v>
      </c>
      <c r="O685" s="1434">
        <v>10</v>
      </c>
      <c r="P685" s="1434">
        <v>14</v>
      </c>
      <c r="Q685" s="1434">
        <v>6</v>
      </c>
      <c r="R685" s="1434">
        <v>14</v>
      </c>
      <c r="S685" s="1434">
        <v>0</v>
      </c>
      <c r="T685" s="1434">
        <v>0</v>
      </c>
      <c r="U685" s="1434">
        <v>0</v>
      </c>
      <c r="V685" s="1438">
        <v>4</v>
      </c>
    </row>
    <row r="686" spans="1:22" ht="15" x14ac:dyDescent="0.25">
      <c r="A686" s="19" t="s">
        <v>809</v>
      </c>
      <c r="B686" s="1291" t="s">
        <v>872</v>
      </c>
      <c r="C686" s="1291" t="s">
        <v>36</v>
      </c>
      <c r="D686" s="1434">
        <v>0</v>
      </c>
      <c r="E686" s="1434">
        <v>0</v>
      </c>
      <c r="F686" s="1434">
        <v>0</v>
      </c>
      <c r="G686" s="1434">
        <v>0</v>
      </c>
      <c r="H686" s="1434">
        <v>0</v>
      </c>
      <c r="I686" s="1434">
        <v>0</v>
      </c>
      <c r="J686" s="1434">
        <v>0</v>
      </c>
      <c r="K686" s="1434">
        <v>0</v>
      </c>
      <c r="L686" s="1434">
        <v>0</v>
      </c>
      <c r="M686" s="1434">
        <v>0</v>
      </c>
      <c r="N686" s="1434">
        <v>0</v>
      </c>
      <c r="O686" s="1434">
        <v>0</v>
      </c>
      <c r="P686" s="1434">
        <v>0</v>
      </c>
      <c r="Q686" s="1434">
        <v>0</v>
      </c>
      <c r="R686" s="1434">
        <v>0</v>
      </c>
      <c r="S686" s="1434">
        <v>0</v>
      </c>
      <c r="T686" s="1434">
        <v>0</v>
      </c>
      <c r="U686" s="1434">
        <v>0</v>
      </c>
      <c r="V686" s="1438">
        <v>2</v>
      </c>
    </row>
    <row r="687" spans="1:22" ht="15" x14ac:dyDescent="0.25">
      <c r="A687" s="19" t="s">
        <v>809</v>
      </c>
      <c r="B687" s="1291" t="s">
        <v>872</v>
      </c>
      <c r="C687" s="1291" t="s">
        <v>37</v>
      </c>
      <c r="D687" s="1434">
        <v>0</v>
      </c>
      <c r="E687" s="1434">
        <v>0</v>
      </c>
      <c r="F687" s="1434">
        <v>0</v>
      </c>
      <c r="G687" s="1434">
        <v>0</v>
      </c>
      <c r="H687" s="1434">
        <v>0</v>
      </c>
      <c r="I687" s="1434">
        <v>2</v>
      </c>
      <c r="J687" s="1434">
        <v>4</v>
      </c>
      <c r="K687" s="1434">
        <v>3</v>
      </c>
      <c r="L687" s="1434">
        <v>2</v>
      </c>
      <c r="M687" s="1434">
        <v>2</v>
      </c>
      <c r="N687" s="1434">
        <v>0</v>
      </c>
      <c r="O687" s="1434">
        <v>1</v>
      </c>
      <c r="P687" s="1434">
        <v>4</v>
      </c>
      <c r="Q687" s="1434">
        <v>0</v>
      </c>
      <c r="R687" s="1434">
        <v>2</v>
      </c>
      <c r="S687" s="1434">
        <v>0</v>
      </c>
      <c r="T687" s="1434">
        <v>0</v>
      </c>
      <c r="U687" s="1434">
        <v>0</v>
      </c>
      <c r="V687" s="1438">
        <v>0</v>
      </c>
    </row>
    <row r="688" spans="1:22" ht="15" x14ac:dyDescent="0.25">
      <c r="A688" s="19" t="s">
        <v>809</v>
      </c>
      <c r="B688" s="1291" t="s">
        <v>872</v>
      </c>
      <c r="C688" s="1291" t="s">
        <v>38</v>
      </c>
      <c r="D688" s="1434">
        <v>0</v>
      </c>
      <c r="E688" s="1434">
        <v>0</v>
      </c>
      <c r="F688" s="1434">
        <v>0</v>
      </c>
      <c r="G688" s="1434">
        <v>0</v>
      </c>
      <c r="H688" s="1434">
        <v>0</v>
      </c>
      <c r="I688" s="1434">
        <v>0</v>
      </c>
      <c r="J688" s="1434">
        <v>0</v>
      </c>
      <c r="K688" s="1434">
        <v>1</v>
      </c>
      <c r="L688" s="1434">
        <v>0</v>
      </c>
      <c r="M688" s="1434">
        <v>0</v>
      </c>
      <c r="N688" s="1434">
        <v>0</v>
      </c>
      <c r="O688" s="1434">
        <v>1</v>
      </c>
      <c r="P688" s="1434">
        <v>2</v>
      </c>
      <c r="Q688" s="1434">
        <v>0</v>
      </c>
      <c r="R688" s="1434">
        <v>0</v>
      </c>
      <c r="S688" s="1434">
        <v>0</v>
      </c>
      <c r="T688" s="1434">
        <v>0</v>
      </c>
      <c r="U688" s="1434">
        <v>0</v>
      </c>
      <c r="V688" s="1438">
        <v>1</v>
      </c>
    </row>
    <row r="689" spans="1:22" ht="15" x14ac:dyDescent="0.25">
      <c r="A689" s="19" t="s">
        <v>809</v>
      </c>
      <c r="B689" s="1291" t="s">
        <v>872</v>
      </c>
      <c r="C689" s="1291" t="s">
        <v>39</v>
      </c>
      <c r="D689" s="1434">
        <v>0</v>
      </c>
      <c r="E689" s="1434">
        <v>0</v>
      </c>
      <c r="F689" s="1434">
        <v>0</v>
      </c>
      <c r="G689" s="1434">
        <v>0</v>
      </c>
      <c r="H689" s="1434">
        <v>0</v>
      </c>
      <c r="I689" s="1434">
        <v>0</v>
      </c>
      <c r="J689" s="1434">
        <v>2</v>
      </c>
      <c r="K689" s="1434">
        <v>0</v>
      </c>
      <c r="L689" s="1434">
        <v>0</v>
      </c>
      <c r="M689" s="1434">
        <v>0</v>
      </c>
      <c r="N689" s="1434">
        <v>0</v>
      </c>
      <c r="O689" s="1434">
        <v>0</v>
      </c>
      <c r="P689" s="1434">
        <v>1</v>
      </c>
      <c r="Q689" s="1434">
        <v>0</v>
      </c>
      <c r="R689" s="1434">
        <v>0</v>
      </c>
      <c r="S689" s="1434">
        <v>0</v>
      </c>
      <c r="T689" s="1434">
        <v>0</v>
      </c>
      <c r="U689" s="1434">
        <v>0</v>
      </c>
      <c r="V689" s="1438">
        <v>0</v>
      </c>
    </row>
    <row r="690" spans="1:22" ht="15" x14ac:dyDescent="0.25">
      <c r="A690" s="19" t="s">
        <v>809</v>
      </c>
      <c r="B690" s="1291" t="s">
        <v>872</v>
      </c>
      <c r="C690" s="1291" t="s">
        <v>40</v>
      </c>
      <c r="D690" s="1434">
        <v>0</v>
      </c>
      <c r="E690" s="1434">
        <v>0</v>
      </c>
      <c r="F690" s="1434">
        <v>0</v>
      </c>
      <c r="G690" s="1434">
        <v>0</v>
      </c>
      <c r="H690" s="1434">
        <v>0</v>
      </c>
      <c r="I690" s="1434">
        <v>0</v>
      </c>
      <c r="J690" s="1434">
        <v>1</v>
      </c>
      <c r="K690" s="1434">
        <v>0</v>
      </c>
      <c r="L690" s="1434">
        <v>0</v>
      </c>
      <c r="M690" s="1434">
        <v>0</v>
      </c>
      <c r="N690" s="1434">
        <v>0</v>
      </c>
      <c r="O690" s="1434">
        <v>0</v>
      </c>
      <c r="P690" s="1434">
        <v>1</v>
      </c>
      <c r="Q690" s="1434">
        <v>0</v>
      </c>
      <c r="R690" s="1434">
        <v>0</v>
      </c>
      <c r="S690" s="1434">
        <v>0</v>
      </c>
      <c r="T690" s="1434">
        <v>0</v>
      </c>
      <c r="U690" s="1434">
        <v>0</v>
      </c>
      <c r="V690" s="1438">
        <v>0</v>
      </c>
    </row>
    <row r="691" spans="1:22" ht="15" x14ac:dyDescent="0.25">
      <c r="A691" s="19" t="s">
        <v>809</v>
      </c>
      <c r="B691" s="1291" t="s">
        <v>872</v>
      </c>
      <c r="C691" s="1291" t="s">
        <v>59</v>
      </c>
      <c r="D691" s="1434">
        <v>0</v>
      </c>
      <c r="E691" s="1434">
        <v>0</v>
      </c>
      <c r="F691" s="1434">
        <v>0</v>
      </c>
      <c r="G691" s="1434">
        <v>0</v>
      </c>
      <c r="H691" s="1434">
        <v>18</v>
      </c>
      <c r="I691" s="1434">
        <v>22</v>
      </c>
      <c r="J691" s="1434">
        <v>41</v>
      </c>
      <c r="K691" s="1434">
        <v>15</v>
      </c>
      <c r="L691" s="1434">
        <v>13</v>
      </c>
      <c r="M691" s="1434">
        <v>5</v>
      </c>
      <c r="N691" s="1434">
        <v>9</v>
      </c>
      <c r="O691" s="1434">
        <v>12</v>
      </c>
      <c r="P691" s="1434">
        <v>22</v>
      </c>
      <c r="Q691" s="1434">
        <v>6</v>
      </c>
      <c r="R691" s="1434">
        <v>16</v>
      </c>
      <c r="S691" s="1434">
        <v>0</v>
      </c>
      <c r="T691" s="1434">
        <v>0</v>
      </c>
      <c r="U691" s="1434">
        <v>0</v>
      </c>
      <c r="V691" s="1438">
        <v>7</v>
      </c>
    </row>
    <row r="692" spans="1:22" ht="15" x14ac:dyDescent="0.25">
      <c r="A692" s="19" t="s">
        <v>809</v>
      </c>
      <c r="B692" s="1291" t="s">
        <v>872</v>
      </c>
      <c r="C692" s="1291" t="s">
        <v>77</v>
      </c>
      <c r="D692" s="1434">
        <v>0</v>
      </c>
      <c r="E692" s="1434">
        <v>0</v>
      </c>
      <c r="F692" s="1434">
        <v>0</v>
      </c>
      <c r="G692" s="1434">
        <v>0</v>
      </c>
      <c r="H692" s="1434">
        <v>0</v>
      </c>
      <c r="I692" s="1434">
        <v>2</v>
      </c>
      <c r="J692" s="1434">
        <v>7</v>
      </c>
      <c r="K692" s="1434">
        <v>4</v>
      </c>
      <c r="L692" s="1434">
        <v>2</v>
      </c>
      <c r="M692" s="1434">
        <v>2</v>
      </c>
      <c r="N692" s="1434">
        <v>0</v>
      </c>
      <c r="O692" s="1434">
        <v>2</v>
      </c>
      <c r="P692" s="1434">
        <v>8</v>
      </c>
      <c r="Q692" s="1434">
        <v>0</v>
      </c>
      <c r="R692" s="1434">
        <v>2</v>
      </c>
      <c r="S692" s="1434">
        <v>0</v>
      </c>
      <c r="T692" s="1434">
        <v>0</v>
      </c>
      <c r="U692" s="1434">
        <v>0</v>
      </c>
      <c r="V692" s="1438">
        <v>3</v>
      </c>
    </row>
    <row r="693" spans="1:22" ht="15" x14ac:dyDescent="0.25">
      <c r="A693" s="19" t="s">
        <v>809</v>
      </c>
      <c r="B693" s="1291" t="s">
        <v>873</v>
      </c>
      <c r="C693" s="1291" t="s">
        <v>35</v>
      </c>
      <c r="D693" s="1434">
        <v>8</v>
      </c>
      <c r="E693" s="1434">
        <v>21</v>
      </c>
      <c r="F693" s="1434">
        <v>29</v>
      </c>
      <c r="G693" s="1434">
        <v>14</v>
      </c>
      <c r="H693" s="1434">
        <v>33</v>
      </c>
      <c r="I693" s="1434">
        <v>36</v>
      </c>
      <c r="J693" s="1434">
        <v>26</v>
      </c>
      <c r="K693" s="1434">
        <v>10</v>
      </c>
      <c r="L693" s="1434">
        <v>3</v>
      </c>
      <c r="M693" s="1434">
        <v>5</v>
      </c>
      <c r="N693" s="1434">
        <v>0</v>
      </c>
      <c r="O693" s="1434">
        <v>0</v>
      </c>
      <c r="P693" s="1434">
        <v>0</v>
      </c>
      <c r="Q693" s="1434">
        <v>0</v>
      </c>
      <c r="R693" s="1434">
        <v>0</v>
      </c>
      <c r="S693" s="1434">
        <v>0</v>
      </c>
      <c r="T693" s="1434">
        <v>0</v>
      </c>
      <c r="U693" s="1434">
        <v>0</v>
      </c>
      <c r="V693" s="1438">
        <v>0</v>
      </c>
    </row>
    <row r="694" spans="1:22" ht="15" x14ac:dyDescent="0.25">
      <c r="A694" s="19" t="s">
        <v>809</v>
      </c>
      <c r="B694" s="1291" t="s">
        <v>873</v>
      </c>
      <c r="C694" s="1291" t="s">
        <v>37</v>
      </c>
      <c r="D694" s="1434">
        <v>2</v>
      </c>
      <c r="E694" s="1434">
        <v>3</v>
      </c>
      <c r="F694" s="1434">
        <v>0</v>
      </c>
      <c r="G694" s="1434">
        <v>1</v>
      </c>
      <c r="H694" s="1434">
        <v>3</v>
      </c>
      <c r="I694" s="1434">
        <v>1</v>
      </c>
      <c r="J694" s="1434">
        <v>2</v>
      </c>
      <c r="K694" s="1434">
        <v>1</v>
      </c>
      <c r="L694" s="1434">
        <v>1</v>
      </c>
      <c r="M694" s="1434">
        <v>0</v>
      </c>
      <c r="N694" s="1434">
        <v>0</v>
      </c>
      <c r="O694" s="1434">
        <v>0</v>
      </c>
      <c r="P694" s="1434">
        <v>0</v>
      </c>
      <c r="Q694" s="1434">
        <v>0</v>
      </c>
      <c r="R694" s="1434">
        <v>0</v>
      </c>
      <c r="S694" s="1434">
        <v>0</v>
      </c>
      <c r="T694" s="1434">
        <v>0</v>
      </c>
      <c r="U694" s="1434">
        <v>0</v>
      </c>
      <c r="V694" s="1438">
        <v>0</v>
      </c>
    </row>
    <row r="695" spans="1:22" ht="15" x14ac:dyDescent="0.25">
      <c r="A695" s="19" t="s">
        <v>809</v>
      </c>
      <c r="B695" s="1291" t="s">
        <v>873</v>
      </c>
      <c r="C695" s="1291" t="s">
        <v>38</v>
      </c>
      <c r="D695" s="1434">
        <v>2</v>
      </c>
      <c r="E695" s="1434">
        <v>0</v>
      </c>
      <c r="F695" s="1434">
        <v>0</v>
      </c>
      <c r="G695" s="1434">
        <v>0</v>
      </c>
      <c r="H695" s="1434">
        <v>0</v>
      </c>
      <c r="I695" s="1434">
        <v>1</v>
      </c>
      <c r="J695" s="1434">
        <v>0</v>
      </c>
      <c r="K695" s="1434">
        <v>0</v>
      </c>
      <c r="L695" s="1434">
        <v>0</v>
      </c>
      <c r="M695" s="1434">
        <v>0</v>
      </c>
      <c r="N695" s="1434">
        <v>0</v>
      </c>
      <c r="O695" s="1434">
        <v>0</v>
      </c>
      <c r="P695" s="1434">
        <v>0</v>
      </c>
      <c r="Q695" s="1434">
        <v>0</v>
      </c>
      <c r="R695" s="1434">
        <v>0</v>
      </c>
      <c r="S695" s="1434">
        <v>0</v>
      </c>
      <c r="T695" s="1434">
        <v>0</v>
      </c>
      <c r="U695" s="1434">
        <v>0</v>
      </c>
      <c r="V695" s="1438">
        <v>0</v>
      </c>
    </row>
    <row r="696" spans="1:22" ht="15" x14ac:dyDescent="0.25">
      <c r="A696" s="19" t="s">
        <v>809</v>
      </c>
      <c r="B696" s="1291" t="s">
        <v>873</v>
      </c>
      <c r="C696" s="1291" t="s">
        <v>39</v>
      </c>
      <c r="D696" s="1434">
        <v>0</v>
      </c>
      <c r="E696" s="1434">
        <v>0</v>
      </c>
      <c r="F696" s="1434">
        <v>0</v>
      </c>
      <c r="G696" s="1434">
        <v>0</v>
      </c>
      <c r="H696" s="1434">
        <v>1</v>
      </c>
      <c r="I696" s="1434">
        <v>0</v>
      </c>
      <c r="J696" s="1434">
        <v>0</v>
      </c>
      <c r="K696" s="1434">
        <v>0</v>
      </c>
      <c r="L696" s="1434">
        <v>0</v>
      </c>
      <c r="M696" s="1434">
        <v>0</v>
      </c>
      <c r="N696" s="1434">
        <v>1</v>
      </c>
      <c r="O696" s="1434">
        <v>0</v>
      </c>
      <c r="P696" s="1434">
        <v>0</v>
      </c>
      <c r="Q696" s="1434">
        <v>0</v>
      </c>
      <c r="R696" s="1434">
        <v>0</v>
      </c>
      <c r="S696" s="1434">
        <v>0</v>
      </c>
      <c r="T696" s="1434">
        <v>0</v>
      </c>
      <c r="U696" s="1434">
        <v>0</v>
      </c>
      <c r="V696" s="1438">
        <v>0</v>
      </c>
    </row>
    <row r="697" spans="1:22" ht="15" x14ac:dyDescent="0.25">
      <c r="A697" s="19" t="s">
        <v>809</v>
      </c>
      <c r="B697" s="1291" t="s">
        <v>873</v>
      </c>
      <c r="C697" s="1291" t="s">
        <v>59</v>
      </c>
      <c r="D697" s="1434">
        <v>12</v>
      </c>
      <c r="E697" s="1434">
        <v>24</v>
      </c>
      <c r="F697" s="1434">
        <v>29</v>
      </c>
      <c r="G697" s="1434">
        <v>15</v>
      </c>
      <c r="H697" s="1434">
        <v>37</v>
      </c>
      <c r="I697" s="1434">
        <v>38</v>
      </c>
      <c r="J697" s="1434">
        <v>28</v>
      </c>
      <c r="K697" s="1434">
        <v>11</v>
      </c>
      <c r="L697" s="1434">
        <v>4</v>
      </c>
      <c r="M697" s="1434">
        <v>5</v>
      </c>
      <c r="N697" s="1434">
        <v>1</v>
      </c>
      <c r="O697" s="1434">
        <v>0</v>
      </c>
      <c r="P697" s="1434">
        <v>0</v>
      </c>
      <c r="Q697" s="1434">
        <v>0</v>
      </c>
      <c r="R697" s="1434">
        <v>0</v>
      </c>
      <c r="S697" s="1434">
        <v>0</v>
      </c>
      <c r="T697" s="1434">
        <v>0</v>
      </c>
      <c r="U697" s="1434">
        <v>0</v>
      </c>
      <c r="V697" s="1438">
        <v>0</v>
      </c>
    </row>
    <row r="698" spans="1:22" ht="15" x14ac:dyDescent="0.25">
      <c r="A698" s="19" t="s">
        <v>809</v>
      </c>
      <c r="B698" s="1291" t="s">
        <v>873</v>
      </c>
      <c r="C698" s="1291" t="s">
        <v>77</v>
      </c>
      <c r="D698" s="1434">
        <v>4</v>
      </c>
      <c r="E698" s="1434">
        <v>3</v>
      </c>
      <c r="F698" s="1434">
        <v>0</v>
      </c>
      <c r="G698" s="1434">
        <v>1</v>
      </c>
      <c r="H698" s="1434">
        <v>4</v>
      </c>
      <c r="I698" s="1434">
        <v>2</v>
      </c>
      <c r="J698" s="1434">
        <v>2</v>
      </c>
      <c r="K698" s="1434">
        <v>1</v>
      </c>
      <c r="L698" s="1434">
        <v>1</v>
      </c>
      <c r="M698" s="1434">
        <v>0</v>
      </c>
      <c r="N698" s="1434">
        <v>1</v>
      </c>
      <c r="O698" s="1434">
        <v>0</v>
      </c>
      <c r="P698" s="1434">
        <v>0</v>
      </c>
      <c r="Q698" s="1434">
        <v>0</v>
      </c>
      <c r="R698" s="1434">
        <v>0</v>
      </c>
      <c r="S698" s="1434">
        <v>0</v>
      </c>
      <c r="T698" s="1434">
        <v>0</v>
      </c>
      <c r="U698" s="1434">
        <v>0</v>
      </c>
      <c r="V698" s="1438">
        <v>0</v>
      </c>
    </row>
    <row r="699" spans="1:22" ht="15" x14ac:dyDescent="0.25">
      <c r="A699" s="19" t="s">
        <v>809</v>
      </c>
      <c r="B699" s="1291" t="s">
        <v>874</v>
      </c>
      <c r="C699" s="1291" t="s">
        <v>35</v>
      </c>
      <c r="D699" s="1434">
        <v>3</v>
      </c>
      <c r="E699" s="1434">
        <v>16</v>
      </c>
      <c r="F699" s="1434">
        <v>24</v>
      </c>
      <c r="G699" s="1434">
        <v>22</v>
      </c>
      <c r="H699" s="1434">
        <v>16</v>
      </c>
      <c r="I699" s="1434">
        <v>30</v>
      </c>
      <c r="J699" s="1434">
        <v>27</v>
      </c>
      <c r="K699" s="1434">
        <v>0</v>
      </c>
      <c r="L699" s="1434">
        <v>0</v>
      </c>
      <c r="M699" s="1434">
        <v>0</v>
      </c>
      <c r="N699" s="1434">
        <v>0</v>
      </c>
      <c r="O699" s="1434">
        <v>0</v>
      </c>
      <c r="P699" s="1434">
        <v>0</v>
      </c>
      <c r="Q699" s="1434">
        <v>0</v>
      </c>
      <c r="R699" s="1434">
        <v>0</v>
      </c>
      <c r="S699" s="1434">
        <v>0</v>
      </c>
      <c r="T699" s="1434">
        <v>0</v>
      </c>
      <c r="U699" s="1434">
        <v>0</v>
      </c>
      <c r="V699" s="1438">
        <v>0</v>
      </c>
    </row>
    <row r="700" spans="1:22" ht="15" x14ac:dyDescent="0.25">
      <c r="A700" s="19" t="s">
        <v>809</v>
      </c>
      <c r="B700" s="1291" t="s">
        <v>874</v>
      </c>
      <c r="C700" s="1291" t="s">
        <v>37</v>
      </c>
      <c r="D700" s="1434">
        <v>0</v>
      </c>
      <c r="E700" s="1434">
        <v>1</v>
      </c>
      <c r="F700" s="1434">
        <v>0</v>
      </c>
      <c r="G700" s="1434">
        <v>0</v>
      </c>
      <c r="H700" s="1434">
        <v>0</v>
      </c>
      <c r="I700" s="1434">
        <v>0</v>
      </c>
      <c r="J700" s="1434">
        <v>0</v>
      </c>
      <c r="K700" s="1434">
        <v>0</v>
      </c>
      <c r="L700" s="1434">
        <v>0</v>
      </c>
      <c r="M700" s="1434">
        <v>0</v>
      </c>
      <c r="N700" s="1434">
        <v>0</v>
      </c>
      <c r="O700" s="1434">
        <v>0</v>
      </c>
      <c r="P700" s="1434">
        <v>0</v>
      </c>
      <c r="Q700" s="1434">
        <v>0</v>
      </c>
      <c r="R700" s="1434">
        <v>0</v>
      </c>
      <c r="S700" s="1434">
        <v>0</v>
      </c>
      <c r="T700" s="1434">
        <v>0</v>
      </c>
      <c r="U700" s="1434">
        <v>0</v>
      </c>
      <c r="V700" s="1438">
        <v>0</v>
      </c>
    </row>
    <row r="701" spans="1:22" ht="15" x14ac:dyDescent="0.25">
      <c r="A701" s="19" t="s">
        <v>809</v>
      </c>
      <c r="B701" s="1291" t="s">
        <v>874</v>
      </c>
      <c r="C701" s="1291" t="s">
        <v>59</v>
      </c>
      <c r="D701" s="1434">
        <v>3</v>
      </c>
      <c r="E701" s="1434">
        <v>17</v>
      </c>
      <c r="F701" s="1434">
        <v>24</v>
      </c>
      <c r="G701" s="1434">
        <v>22</v>
      </c>
      <c r="H701" s="1434">
        <v>16</v>
      </c>
      <c r="I701" s="1434">
        <v>30</v>
      </c>
      <c r="J701" s="1434">
        <v>27</v>
      </c>
      <c r="K701" s="1434">
        <v>0</v>
      </c>
      <c r="L701" s="1434">
        <v>0</v>
      </c>
      <c r="M701" s="1434">
        <v>0</v>
      </c>
      <c r="N701" s="1434">
        <v>0</v>
      </c>
      <c r="O701" s="1434">
        <v>0</v>
      </c>
      <c r="P701" s="1434">
        <v>0</v>
      </c>
      <c r="Q701" s="1434">
        <v>0</v>
      </c>
      <c r="R701" s="1434">
        <v>0</v>
      </c>
      <c r="S701" s="1434">
        <v>0</v>
      </c>
      <c r="T701" s="1434">
        <v>0</v>
      </c>
      <c r="U701" s="1434">
        <v>0</v>
      </c>
      <c r="V701" s="1438">
        <v>0</v>
      </c>
    </row>
    <row r="702" spans="1:22" ht="15" x14ac:dyDescent="0.25">
      <c r="A702" s="19" t="s">
        <v>809</v>
      </c>
      <c r="B702" s="1291" t="s">
        <v>874</v>
      </c>
      <c r="C702" s="1291" t="s">
        <v>77</v>
      </c>
      <c r="D702" s="1434">
        <v>0</v>
      </c>
      <c r="E702" s="1434">
        <v>1</v>
      </c>
      <c r="F702" s="1434">
        <v>0</v>
      </c>
      <c r="G702" s="1434">
        <v>0</v>
      </c>
      <c r="H702" s="1434">
        <v>0</v>
      </c>
      <c r="I702" s="1434">
        <v>0</v>
      </c>
      <c r="J702" s="1434">
        <v>0</v>
      </c>
      <c r="K702" s="1434">
        <v>0</v>
      </c>
      <c r="L702" s="1434">
        <v>0</v>
      </c>
      <c r="M702" s="1434">
        <v>0</v>
      </c>
      <c r="N702" s="1434">
        <v>0</v>
      </c>
      <c r="O702" s="1434">
        <v>0</v>
      </c>
      <c r="P702" s="1434">
        <v>0</v>
      </c>
      <c r="Q702" s="1434">
        <v>0</v>
      </c>
      <c r="R702" s="1434">
        <v>0</v>
      </c>
      <c r="S702" s="1434">
        <v>0</v>
      </c>
      <c r="T702" s="1434">
        <v>0</v>
      </c>
      <c r="U702" s="1434">
        <v>0</v>
      </c>
      <c r="V702" s="1438">
        <v>0</v>
      </c>
    </row>
    <row r="703" spans="1:22" ht="15" x14ac:dyDescent="0.25">
      <c r="A703" s="19" t="s">
        <v>809</v>
      </c>
      <c r="B703" s="1291" t="s">
        <v>875</v>
      </c>
      <c r="C703" s="1291" t="s">
        <v>35</v>
      </c>
      <c r="D703" s="1434">
        <v>0</v>
      </c>
      <c r="E703" s="1434">
        <v>0</v>
      </c>
      <c r="F703" s="1434">
        <v>0</v>
      </c>
      <c r="G703" s="1434">
        <v>0</v>
      </c>
      <c r="H703" s="1434">
        <v>0</v>
      </c>
      <c r="I703" s="1434">
        <v>0</v>
      </c>
      <c r="J703" s="1434">
        <v>0</v>
      </c>
      <c r="K703" s="1434">
        <v>1</v>
      </c>
      <c r="L703" s="1434">
        <v>5</v>
      </c>
      <c r="M703" s="1434">
        <v>0</v>
      </c>
      <c r="N703" s="1434">
        <v>0</v>
      </c>
      <c r="O703" s="1434">
        <v>0</v>
      </c>
      <c r="P703" s="1434">
        <v>0</v>
      </c>
      <c r="Q703" s="1434">
        <v>0</v>
      </c>
      <c r="R703" s="1434">
        <v>0</v>
      </c>
      <c r="S703" s="1434">
        <v>0</v>
      </c>
      <c r="T703" s="1434">
        <v>0</v>
      </c>
      <c r="U703" s="1434">
        <v>0</v>
      </c>
      <c r="V703" s="1438">
        <v>0</v>
      </c>
    </row>
    <row r="704" spans="1:22" ht="15" x14ac:dyDescent="0.25">
      <c r="A704" s="19" t="s">
        <v>809</v>
      </c>
      <c r="B704" s="1291" t="s">
        <v>875</v>
      </c>
      <c r="C704" s="1291" t="s">
        <v>37</v>
      </c>
      <c r="D704" s="1434">
        <v>0</v>
      </c>
      <c r="E704" s="1434">
        <v>0</v>
      </c>
      <c r="F704" s="1434">
        <v>0</v>
      </c>
      <c r="G704" s="1434">
        <v>0</v>
      </c>
      <c r="H704" s="1434">
        <v>0</v>
      </c>
      <c r="I704" s="1434">
        <v>0</v>
      </c>
      <c r="J704" s="1434">
        <v>0</v>
      </c>
      <c r="K704" s="1434">
        <v>2</v>
      </c>
      <c r="L704" s="1434">
        <v>1</v>
      </c>
      <c r="M704" s="1434">
        <v>0</v>
      </c>
      <c r="N704" s="1434">
        <v>0</v>
      </c>
      <c r="O704" s="1434">
        <v>0</v>
      </c>
      <c r="P704" s="1434">
        <v>0</v>
      </c>
      <c r="Q704" s="1434">
        <v>0</v>
      </c>
      <c r="R704" s="1434">
        <v>0</v>
      </c>
      <c r="S704" s="1434">
        <v>0</v>
      </c>
      <c r="T704" s="1434">
        <v>0</v>
      </c>
      <c r="U704" s="1434">
        <v>0</v>
      </c>
      <c r="V704" s="1438">
        <v>0</v>
      </c>
    </row>
    <row r="705" spans="1:22" ht="15" x14ac:dyDescent="0.25">
      <c r="A705" s="19" t="s">
        <v>809</v>
      </c>
      <c r="B705" s="1291" t="s">
        <v>875</v>
      </c>
      <c r="C705" s="1291" t="s">
        <v>38</v>
      </c>
      <c r="D705" s="1434">
        <v>0</v>
      </c>
      <c r="E705" s="1434">
        <v>0</v>
      </c>
      <c r="F705" s="1434">
        <v>0</v>
      </c>
      <c r="G705" s="1434">
        <v>0</v>
      </c>
      <c r="H705" s="1434">
        <v>0</v>
      </c>
      <c r="I705" s="1434">
        <v>0</v>
      </c>
      <c r="J705" s="1434">
        <v>0</v>
      </c>
      <c r="K705" s="1434">
        <v>1</v>
      </c>
      <c r="L705" s="1434">
        <v>0</v>
      </c>
      <c r="M705" s="1434">
        <v>0</v>
      </c>
      <c r="N705" s="1434">
        <v>0</v>
      </c>
      <c r="O705" s="1434">
        <v>0</v>
      </c>
      <c r="P705" s="1434">
        <v>0</v>
      </c>
      <c r="Q705" s="1434">
        <v>0</v>
      </c>
      <c r="R705" s="1434">
        <v>0</v>
      </c>
      <c r="S705" s="1434">
        <v>0</v>
      </c>
      <c r="T705" s="1434">
        <v>0</v>
      </c>
      <c r="U705" s="1434">
        <v>0</v>
      </c>
      <c r="V705" s="1438">
        <v>0</v>
      </c>
    </row>
    <row r="706" spans="1:22" ht="15" x14ac:dyDescent="0.25">
      <c r="A706" s="19" t="s">
        <v>809</v>
      </c>
      <c r="B706" s="1291" t="s">
        <v>875</v>
      </c>
      <c r="C706" s="1291" t="s">
        <v>40</v>
      </c>
      <c r="D706" s="1434">
        <v>0</v>
      </c>
      <c r="E706" s="1434">
        <v>0</v>
      </c>
      <c r="F706" s="1434">
        <v>0</v>
      </c>
      <c r="G706" s="1434">
        <v>0</v>
      </c>
      <c r="H706" s="1434">
        <v>0</v>
      </c>
      <c r="I706" s="1434">
        <v>0</v>
      </c>
      <c r="J706" s="1434">
        <v>0</v>
      </c>
      <c r="K706" s="1434">
        <v>1</v>
      </c>
      <c r="L706" s="1434">
        <v>0</v>
      </c>
      <c r="M706" s="1434">
        <v>0</v>
      </c>
      <c r="N706" s="1434">
        <v>0</v>
      </c>
      <c r="O706" s="1434">
        <v>0</v>
      </c>
      <c r="P706" s="1434">
        <v>0</v>
      </c>
      <c r="Q706" s="1434">
        <v>0</v>
      </c>
      <c r="R706" s="1434">
        <v>0</v>
      </c>
      <c r="S706" s="1434">
        <v>0</v>
      </c>
      <c r="T706" s="1434">
        <v>0</v>
      </c>
      <c r="U706" s="1434">
        <v>0</v>
      </c>
      <c r="V706" s="1438">
        <v>0</v>
      </c>
    </row>
    <row r="707" spans="1:22" ht="15" x14ac:dyDescent="0.25">
      <c r="A707" s="19" t="s">
        <v>809</v>
      </c>
      <c r="B707" s="1291" t="s">
        <v>875</v>
      </c>
      <c r="C707" s="1291" t="s">
        <v>59</v>
      </c>
      <c r="D707" s="1434">
        <v>0</v>
      </c>
      <c r="E707" s="1434">
        <v>0</v>
      </c>
      <c r="F707" s="1434">
        <v>0</v>
      </c>
      <c r="G707" s="1434">
        <v>0</v>
      </c>
      <c r="H707" s="1434">
        <v>0</v>
      </c>
      <c r="I707" s="1434">
        <v>0</v>
      </c>
      <c r="J707" s="1434">
        <v>0</v>
      </c>
      <c r="K707" s="1434">
        <v>5</v>
      </c>
      <c r="L707" s="1434">
        <v>6</v>
      </c>
      <c r="M707" s="1434">
        <v>0</v>
      </c>
      <c r="N707" s="1434">
        <v>0</v>
      </c>
      <c r="O707" s="1434">
        <v>0</v>
      </c>
      <c r="P707" s="1434">
        <v>0</v>
      </c>
      <c r="Q707" s="1434">
        <v>0</v>
      </c>
      <c r="R707" s="1434">
        <v>0</v>
      </c>
      <c r="S707" s="1434">
        <v>0</v>
      </c>
      <c r="T707" s="1434">
        <v>0</v>
      </c>
      <c r="U707" s="1434">
        <v>0</v>
      </c>
      <c r="V707" s="1438">
        <v>0</v>
      </c>
    </row>
    <row r="708" spans="1:22" ht="15" x14ac:dyDescent="0.25">
      <c r="A708" s="19" t="s">
        <v>809</v>
      </c>
      <c r="B708" s="1291" t="s">
        <v>875</v>
      </c>
      <c r="C708" s="1291" t="s">
        <v>77</v>
      </c>
      <c r="D708" s="1434">
        <v>0</v>
      </c>
      <c r="E708" s="1434">
        <v>0</v>
      </c>
      <c r="F708" s="1434">
        <v>0</v>
      </c>
      <c r="G708" s="1434">
        <v>0</v>
      </c>
      <c r="H708" s="1434">
        <v>0</v>
      </c>
      <c r="I708" s="1434">
        <v>0</v>
      </c>
      <c r="J708" s="1434">
        <v>0</v>
      </c>
      <c r="K708" s="1434">
        <v>4</v>
      </c>
      <c r="L708" s="1434">
        <v>1</v>
      </c>
      <c r="M708" s="1434">
        <v>0</v>
      </c>
      <c r="N708" s="1434">
        <v>0</v>
      </c>
      <c r="O708" s="1434">
        <v>0</v>
      </c>
      <c r="P708" s="1434">
        <v>0</v>
      </c>
      <c r="Q708" s="1434">
        <v>0</v>
      </c>
      <c r="R708" s="1434">
        <v>0</v>
      </c>
      <c r="S708" s="1434">
        <v>0</v>
      </c>
      <c r="T708" s="1434">
        <v>0</v>
      </c>
      <c r="U708" s="1434">
        <v>0</v>
      </c>
      <c r="V708" s="1438">
        <v>0</v>
      </c>
    </row>
    <row r="709" spans="1:22" ht="15" x14ac:dyDescent="0.25">
      <c r="A709" s="19" t="s">
        <v>809</v>
      </c>
      <c r="B709" s="1291" t="s">
        <v>876</v>
      </c>
      <c r="C709" s="1291" t="s">
        <v>35</v>
      </c>
      <c r="D709" s="1434">
        <v>9</v>
      </c>
      <c r="E709" s="1434">
        <v>15</v>
      </c>
      <c r="F709" s="1434">
        <v>23</v>
      </c>
      <c r="G709" s="1434">
        <v>0</v>
      </c>
      <c r="H709" s="1434">
        <v>0</v>
      </c>
      <c r="I709" s="1434">
        <v>0</v>
      </c>
      <c r="J709" s="1434">
        <v>0</v>
      </c>
      <c r="K709" s="1434">
        <v>0</v>
      </c>
      <c r="L709" s="1434">
        <v>0</v>
      </c>
      <c r="M709" s="1434">
        <v>0</v>
      </c>
      <c r="N709" s="1434">
        <v>0</v>
      </c>
      <c r="O709" s="1434">
        <v>0</v>
      </c>
      <c r="P709" s="1434">
        <v>0</v>
      </c>
      <c r="Q709" s="1434">
        <v>0</v>
      </c>
      <c r="R709" s="1434">
        <v>0</v>
      </c>
      <c r="S709" s="1434">
        <v>0</v>
      </c>
      <c r="T709" s="1434">
        <v>0</v>
      </c>
      <c r="U709" s="1434">
        <v>0</v>
      </c>
      <c r="V709" s="1438">
        <v>0</v>
      </c>
    </row>
    <row r="710" spans="1:22" ht="15" x14ac:dyDescent="0.25">
      <c r="A710" s="19" t="s">
        <v>809</v>
      </c>
      <c r="B710" s="1291" t="s">
        <v>876</v>
      </c>
      <c r="C710" s="1291" t="s">
        <v>37</v>
      </c>
      <c r="D710" s="1434">
        <v>0</v>
      </c>
      <c r="E710" s="1434">
        <v>1</v>
      </c>
      <c r="F710" s="1434">
        <v>2</v>
      </c>
      <c r="G710" s="1434">
        <v>0</v>
      </c>
      <c r="H710" s="1434">
        <v>0</v>
      </c>
      <c r="I710" s="1434">
        <v>0</v>
      </c>
      <c r="J710" s="1434">
        <v>0</v>
      </c>
      <c r="K710" s="1434">
        <v>0</v>
      </c>
      <c r="L710" s="1434">
        <v>0</v>
      </c>
      <c r="M710" s="1434">
        <v>0</v>
      </c>
      <c r="N710" s="1434">
        <v>0</v>
      </c>
      <c r="O710" s="1434">
        <v>0</v>
      </c>
      <c r="P710" s="1434">
        <v>0</v>
      </c>
      <c r="Q710" s="1434">
        <v>0</v>
      </c>
      <c r="R710" s="1434">
        <v>0</v>
      </c>
      <c r="S710" s="1434">
        <v>0</v>
      </c>
      <c r="T710" s="1434">
        <v>0</v>
      </c>
      <c r="U710" s="1434">
        <v>0</v>
      </c>
      <c r="V710" s="1438">
        <v>0</v>
      </c>
    </row>
    <row r="711" spans="1:22" ht="15" x14ac:dyDescent="0.25">
      <c r="A711" s="19" t="s">
        <v>809</v>
      </c>
      <c r="B711" s="1291" t="s">
        <v>876</v>
      </c>
      <c r="C711" s="1291" t="s">
        <v>38</v>
      </c>
      <c r="D711" s="1434">
        <v>0</v>
      </c>
      <c r="E711" s="1434">
        <v>0</v>
      </c>
      <c r="F711" s="1434">
        <v>1</v>
      </c>
      <c r="G711" s="1434">
        <v>0</v>
      </c>
      <c r="H711" s="1434">
        <v>0</v>
      </c>
      <c r="I711" s="1434">
        <v>0</v>
      </c>
      <c r="J711" s="1434">
        <v>0</v>
      </c>
      <c r="K711" s="1434">
        <v>0</v>
      </c>
      <c r="L711" s="1434">
        <v>0</v>
      </c>
      <c r="M711" s="1434">
        <v>0</v>
      </c>
      <c r="N711" s="1434">
        <v>0</v>
      </c>
      <c r="O711" s="1434">
        <v>0</v>
      </c>
      <c r="P711" s="1434">
        <v>0</v>
      </c>
      <c r="Q711" s="1434">
        <v>0</v>
      </c>
      <c r="R711" s="1434">
        <v>0</v>
      </c>
      <c r="S711" s="1434">
        <v>0</v>
      </c>
      <c r="T711" s="1434">
        <v>0</v>
      </c>
      <c r="U711" s="1434">
        <v>0</v>
      </c>
      <c r="V711" s="1438">
        <v>0</v>
      </c>
    </row>
    <row r="712" spans="1:22" ht="15" x14ac:dyDescent="0.25">
      <c r="A712" s="19" t="s">
        <v>809</v>
      </c>
      <c r="B712" s="1291" t="s">
        <v>876</v>
      </c>
      <c r="C712" s="1291" t="s">
        <v>59</v>
      </c>
      <c r="D712" s="1434">
        <v>9</v>
      </c>
      <c r="E712" s="1434">
        <v>16</v>
      </c>
      <c r="F712" s="1434">
        <v>26</v>
      </c>
      <c r="G712" s="1434">
        <v>0</v>
      </c>
      <c r="H712" s="1434">
        <v>0</v>
      </c>
      <c r="I712" s="1434">
        <v>0</v>
      </c>
      <c r="J712" s="1434">
        <v>0</v>
      </c>
      <c r="K712" s="1434">
        <v>0</v>
      </c>
      <c r="L712" s="1434">
        <v>0</v>
      </c>
      <c r="M712" s="1434">
        <v>0</v>
      </c>
      <c r="N712" s="1434">
        <v>0</v>
      </c>
      <c r="O712" s="1434">
        <v>0</v>
      </c>
      <c r="P712" s="1434">
        <v>0</v>
      </c>
      <c r="Q712" s="1434">
        <v>0</v>
      </c>
      <c r="R712" s="1434">
        <v>0</v>
      </c>
      <c r="S712" s="1434">
        <v>0</v>
      </c>
      <c r="T712" s="1434">
        <v>0</v>
      </c>
      <c r="U712" s="1434">
        <v>0</v>
      </c>
      <c r="V712" s="1438">
        <v>0</v>
      </c>
    </row>
    <row r="713" spans="1:22" ht="15" x14ac:dyDescent="0.25">
      <c r="A713" s="19" t="s">
        <v>809</v>
      </c>
      <c r="B713" s="1291" t="s">
        <v>876</v>
      </c>
      <c r="C713" s="1291" t="s">
        <v>77</v>
      </c>
      <c r="D713" s="1434">
        <v>0</v>
      </c>
      <c r="E713" s="1434">
        <v>1</v>
      </c>
      <c r="F713" s="1434">
        <v>3</v>
      </c>
      <c r="G713" s="1434">
        <v>0</v>
      </c>
      <c r="H713" s="1434">
        <v>0</v>
      </c>
      <c r="I713" s="1434">
        <v>0</v>
      </c>
      <c r="J713" s="1434">
        <v>0</v>
      </c>
      <c r="K713" s="1434">
        <v>0</v>
      </c>
      <c r="L713" s="1434">
        <v>0</v>
      </c>
      <c r="M713" s="1434">
        <v>0</v>
      </c>
      <c r="N713" s="1434">
        <v>0</v>
      </c>
      <c r="O713" s="1434">
        <v>0</v>
      </c>
      <c r="P713" s="1434">
        <v>0</v>
      </c>
      <c r="Q713" s="1434">
        <v>0</v>
      </c>
      <c r="R713" s="1434">
        <v>0</v>
      </c>
      <c r="S713" s="1434">
        <v>0</v>
      </c>
      <c r="T713" s="1434">
        <v>0</v>
      </c>
      <c r="U713" s="1434">
        <v>0</v>
      </c>
      <c r="V713" s="1438">
        <v>0</v>
      </c>
    </row>
    <row r="714" spans="1:22" ht="15" x14ac:dyDescent="0.25">
      <c r="A714" s="19" t="s">
        <v>809</v>
      </c>
      <c r="B714" s="1291" t="s">
        <v>877</v>
      </c>
      <c r="C714" s="1291" t="s">
        <v>35</v>
      </c>
      <c r="D714" s="1434">
        <v>6</v>
      </c>
      <c r="E714" s="1434">
        <v>30</v>
      </c>
      <c r="F714" s="1434">
        <v>39</v>
      </c>
      <c r="G714" s="1434">
        <v>12</v>
      </c>
      <c r="H714" s="1434">
        <v>13</v>
      </c>
      <c r="I714" s="1434">
        <v>11</v>
      </c>
      <c r="J714" s="1434">
        <v>3</v>
      </c>
      <c r="K714" s="1434">
        <v>6</v>
      </c>
      <c r="L714" s="1434">
        <v>1</v>
      </c>
      <c r="M714" s="1434">
        <v>3</v>
      </c>
      <c r="N714" s="1434">
        <v>0</v>
      </c>
      <c r="O714" s="1434">
        <v>0</v>
      </c>
      <c r="P714" s="1434">
        <v>0</v>
      </c>
      <c r="Q714" s="1434">
        <v>0</v>
      </c>
      <c r="R714" s="1434">
        <v>0</v>
      </c>
      <c r="S714" s="1434">
        <v>0</v>
      </c>
      <c r="T714" s="1434">
        <v>0</v>
      </c>
      <c r="U714" s="1434">
        <v>0</v>
      </c>
      <c r="V714" s="1438">
        <v>0</v>
      </c>
    </row>
    <row r="715" spans="1:22" ht="15" x14ac:dyDescent="0.25">
      <c r="A715" s="19" t="s">
        <v>809</v>
      </c>
      <c r="B715" s="1291" t="s">
        <v>877</v>
      </c>
      <c r="C715" s="1291" t="s">
        <v>37</v>
      </c>
      <c r="D715" s="1434">
        <v>1</v>
      </c>
      <c r="E715" s="1434">
        <v>1</v>
      </c>
      <c r="F715" s="1434">
        <v>1</v>
      </c>
      <c r="G715" s="1434">
        <v>0</v>
      </c>
      <c r="H715" s="1434">
        <v>0</v>
      </c>
      <c r="I715" s="1434">
        <v>0</v>
      </c>
      <c r="J715" s="1434">
        <v>0</v>
      </c>
      <c r="K715" s="1434">
        <v>0</v>
      </c>
      <c r="L715" s="1434">
        <v>0</v>
      </c>
      <c r="M715" s="1434">
        <v>0</v>
      </c>
      <c r="N715" s="1434">
        <v>0</v>
      </c>
      <c r="O715" s="1434">
        <v>0</v>
      </c>
      <c r="P715" s="1434">
        <v>0</v>
      </c>
      <c r="Q715" s="1434">
        <v>0</v>
      </c>
      <c r="R715" s="1434">
        <v>0</v>
      </c>
      <c r="S715" s="1434">
        <v>0</v>
      </c>
      <c r="T715" s="1434">
        <v>0</v>
      </c>
      <c r="U715" s="1434">
        <v>0</v>
      </c>
      <c r="V715" s="1438">
        <v>0</v>
      </c>
    </row>
    <row r="716" spans="1:22" ht="15" x14ac:dyDescent="0.25">
      <c r="A716" s="19" t="s">
        <v>809</v>
      </c>
      <c r="B716" s="1291" t="s">
        <v>877</v>
      </c>
      <c r="C716" s="1291" t="s">
        <v>59</v>
      </c>
      <c r="D716" s="1434">
        <v>7</v>
      </c>
      <c r="E716" s="1434">
        <v>31</v>
      </c>
      <c r="F716" s="1434">
        <v>40</v>
      </c>
      <c r="G716" s="1434">
        <v>12</v>
      </c>
      <c r="H716" s="1434">
        <v>13</v>
      </c>
      <c r="I716" s="1434">
        <v>11</v>
      </c>
      <c r="J716" s="1434">
        <v>3</v>
      </c>
      <c r="K716" s="1434">
        <v>6</v>
      </c>
      <c r="L716" s="1434">
        <v>1</v>
      </c>
      <c r="M716" s="1434">
        <v>3</v>
      </c>
      <c r="N716" s="1434">
        <v>0</v>
      </c>
      <c r="O716" s="1434">
        <v>0</v>
      </c>
      <c r="P716" s="1434">
        <v>0</v>
      </c>
      <c r="Q716" s="1434">
        <v>0</v>
      </c>
      <c r="R716" s="1434">
        <v>0</v>
      </c>
      <c r="S716" s="1434">
        <v>0</v>
      </c>
      <c r="T716" s="1434">
        <v>0</v>
      </c>
      <c r="U716" s="1434">
        <v>0</v>
      </c>
      <c r="V716" s="1438">
        <v>0</v>
      </c>
    </row>
    <row r="717" spans="1:22" ht="15" x14ac:dyDescent="0.25">
      <c r="A717" s="19" t="s">
        <v>809</v>
      </c>
      <c r="B717" s="1291" t="s">
        <v>877</v>
      </c>
      <c r="C717" s="1291" t="s">
        <v>77</v>
      </c>
      <c r="D717" s="1434">
        <v>1</v>
      </c>
      <c r="E717" s="1434">
        <v>1</v>
      </c>
      <c r="F717" s="1434">
        <v>1</v>
      </c>
      <c r="G717" s="1434">
        <v>0</v>
      </c>
      <c r="H717" s="1434">
        <v>0</v>
      </c>
      <c r="I717" s="1434">
        <v>0</v>
      </c>
      <c r="J717" s="1434">
        <v>0</v>
      </c>
      <c r="K717" s="1434">
        <v>0</v>
      </c>
      <c r="L717" s="1434">
        <v>0</v>
      </c>
      <c r="M717" s="1434">
        <v>0</v>
      </c>
      <c r="N717" s="1434">
        <v>0</v>
      </c>
      <c r="O717" s="1434">
        <v>0</v>
      </c>
      <c r="P717" s="1434">
        <v>0</v>
      </c>
      <c r="Q717" s="1434">
        <v>0</v>
      </c>
      <c r="R717" s="1434">
        <v>0</v>
      </c>
      <c r="S717" s="1434">
        <v>0</v>
      </c>
      <c r="T717" s="1434">
        <v>0</v>
      </c>
      <c r="U717" s="1434">
        <v>0</v>
      </c>
      <c r="V717" s="1438">
        <v>0</v>
      </c>
    </row>
    <row r="718" spans="1:22" ht="15" x14ac:dyDescent="0.25">
      <c r="A718" s="19" t="s">
        <v>809</v>
      </c>
      <c r="B718" s="1291" t="s">
        <v>878</v>
      </c>
      <c r="C718" s="1291" t="s">
        <v>35</v>
      </c>
      <c r="D718" s="1434">
        <v>0</v>
      </c>
      <c r="E718" s="1434">
        <v>0</v>
      </c>
      <c r="F718" s="1434">
        <v>0</v>
      </c>
      <c r="G718" s="1434">
        <v>4</v>
      </c>
      <c r="H718" s="1434">
        <v>0</v>
      </c>
      <c r="I718" s="1434">
        <v>0</v>
      </c>
      <c r="J718" s="1434">
        <v>4</v>
      </c>
      <c r="K718" s="1434">
        <v>4</v>
      </c>
      <c r="L718" s="1434">
        <v>5</v>
      </c>
      <c r="M718" s="1434">
        <v>0</v>
      </c>
      <c r="N718" s="1434">
        <v>0</v>
      </c>
      <c r="O718" s="1434">
        <v>6</v>
      </c>
      <c r="P718" s="1434">
        <v>0</v>
      </c>
      <c r="Q718" s="1434">
        <v>0</v>
      </c>
      <c r="R718" s="1434">
        <v>1</v>
      </c>
      <c r="S718" s="1434">
        <v>0</v>
      </c>
      <c r="T718" s="1434">
        <v>0</v>
      </c>
      <c r="U718" s="1434">
        <v>10</v>
      </c>
      <c r="V718" s="1438">
        <v>16</v>
      </c>
    </row>
    <row r="719" spans="1:22" ht="15" x14ac:dyDescent="0.25">
      <c r="A719" s="19" t="s">
        <v>809</v>
      </c>
      <c r="B719" s="1291" t="s">
        <v>878</v>
      </c>
      <c r="C719" s="1291" t="s">
        <v>37</v>
      </c>
      <c r="D719" s="1434">
        <v>0</v>
      </c>
      <c r="E719" s="1434">
        <v>0</v>
      </c>
      <c r="F719" s="1434">
        <v>0</v>
      </c>
      <c r="G719" s="1434">
        <v>0</v>
      </c>
      <c r="H719" s="1434">
        <v>0</v>
      </c>
      <c r="I719" s="1434">
        <v>0</v>
      </c>
      <c r="J719" s="1434">
        <v>0</v>
      </c>
      <c r="K719" s="1434">
        <v>2</v>
      </c>
      <c r="L719" s="1434">
        <v>0</v>
      </c>
      <c r="M719" s="1434">
        <v>0</v>
      </c>
      <c r="N719" s="1434">
        <v>0</v>
      </c>
      <c r="O719" s="1434">
        <v>0</v>
      </c>
      <c r="P719" s="1434">
        <v>0</v>
      </c>
      <c r="Q719" s="1434">
        <v>0</v>
      </c>
      <c r="R719" s="1434">
        <v>0</v>
      </c>
      <c r="S719" s="1434">
        <v>1</v>
      </c>
      <c r="T719" s="1434">
        <v>0</v>
      </c>
      <c r="U719" s="1434">
        <v>2</v>
      </c>
      <c r="V719" s="1438">
        <v>1</v>
      </c>
    </row>
    <row r="720" spans="1:22" ht="15" x14ac:dyDescent="0.25">
      <c r="A720" s="19" t="s">
        <v>809</v>
      </c>
      <c r="B720" s="1291" t="s">
        <v>878</v>
      </c>
      <c r="C720" s="1291" t="s">
        <v>39</v>
      </c>
      <c r="D720" s="1434">
        <v>0</v>
      </c>
      <c r="E720" s="1434">
        <v>0</v>
      </c>
      <c r="F720" s="1434">
        <v>0</v>
      </c>
      <c r="G720" s="1434">
        <v>0</v>
      </c>
      <c r="H720" s="1434">
        <v>0</v>
      </c>
      <c r="I720" s="1434">
        <v>0</v>
      </c>
      <c r="J720" s="1434">
        <v>0</v>
      </c>
      <c r="K720" s="1434">
        <v>1</v>
      </c>
      <c r="L720" s="1434">
        <v>0</v>
      </c>
      <c r="M720" s="1434">
        <v>0</v>
      </c>
      <c r="N720" s="1434">
        <v>0</v>
      </c>
      <c r="O720" s="1434">
        <v>0</v>
      </c>
      <c r="P720" s="1434">
        <v>0</v>
      </c>
      <c r="Q720" s="1434">
        <v>0</v>
      </c>
      <c r="R720" s="1434">
        <v>0</v>
      </c>
      <c r="S720" s="1434">
        <v>0</v>
      </c>
      <c r="T720" s="1434">
        <v>0</v>
      </c>
      <c r="U720" s="1434">
        <v>2</v>
      </c>
      <c r="V720" s="1438">
        <v>0</v>
      </c>
    </row>
    <row r="721" spans="1:22" ht="15" x14ac:dyDescent="0.25">
      <c r="A721" s="19" t="s">
        <v>809</v>
      </c>
      <c r="B721" s="1291" t="s">
        <v>878</v>
      </c>
      <c r="C721" s="1291" t="s">
        <v>40</v>
      </c>
      <c r="D721" s="1434">
        <v>0</v>
      </c>
      <c r="E721" s="1434">
        <v>0</v>
      </c>
      <c r="F721" s="1434">
        <v>0</v>
      </c>
      <c r="G721" s="1434">
        <v>0</v>
      </c>
      <c r="H721" s="1434">
        <v>0</v>
      </c>
      <c r="I721" s="1434">
        <v>0</v>
      </c>
      <c r="J721" s="1434">
        <v>0</v>
      </c>
      <c r="K721" s="1434">
        <v>0</v>
      </c>
      <c r="L721" s="1434">
        <v>0</v>
      </c>
      <c r="M721" s="1434">
        <v>0</v>
      </c>
      <c r="N721" s="1434">
        <v>0</v>
      </c>
      <c r="O721" s="1434">
        <v>0</v>
      </c>
      <c r="P721" s="1434">
        <v>0</v>
      </c>
      <c r="Q721" s="1434">
        <v>0</v>
      </c>
      <c r="R721" s="1434">
        <v>1</v>
      </c>
      <c r="S721" s="1434">
        <v>0</v>
      </c>
      <c r="T721" s="1434">
        <v>0</v>
      </c>
      <c r="U721" s="1434">
        <v>0</v>
      </c>
      <c r="V721" s="1438">
        <v>0</v>
      </c>
    </row>
    <row r="722" spans="1:22" ht="15" x14ac:dyDescent="0.25">
      <c r="A722" s="19" t="s">
        <v>809</v>
      </c>
      <c r="B722" s="1291" t="s">
        <v>878</v>
      </c>
      <c r="C722" s="1291" t="s">
        <v>59</v>
      </c>
      <c r="D722" s="1434">
        <v>0</v>
      </c>
      <c r="E722" s="1434">
        <v>0</v>
      </c>
      <c r="F722" s="1434">
        <v>0</v>
      </c>
      <c r="G722" s="1434">
        <v>4</v>
      </c>
      <c r="H722" s="1434">
        <v>0</v>
      </c>
      <c r="I722" s="1434">
        <v>0</v>
      </c>
      <c r="J722" s="1434">
        <v>4</v>
      </c>
      <c r="K722" s="1434">
        <v>7</v>
      </c>
      <c r="L722" s="1434">
        <v>5</v>
      </c>
      <c r="M722" s="1434">
        <v>0</v>
      </c>
      <c r="N722" s="1434">
        <v>0</v>
      </c>
      <c r="O722" s="1434">
        <v>6</v>
      </c>
      <c r="P722" s="1434">
        <v>0</v>
      </c>
      <c r="Q722" s="1434">
        <v>0</v>
      </c>
      <c r="R722" s="1434">
        <v>2</v>
      </c>
      <c r="S722" s="1434">
        <v>1</v>
      </c>
      <c r="T722" s="1434">
        <v>0</v>
      </c>
      <c r="U722" s="1434">
        <v>14</v>
      </c>
      <c r="V722" s="1438">
        <v>17</v>
      </c>
    </row>
    <row r="723" spans="1:22" ht="15" x14ac:dyDescent="0.25">
      <c r="A723" s="19" t="s">
        <v>809</v>
      </c>
      <c r="B723" s="1291" t="s">
        <v>878</v>
      </c>
      <c r="C723" s="1291" t="s">
        <v>77</v>
      </c>
      <c r="D723" s="1434">
        <v>0</v>
      </c>
      <c r="E723" s="1434">
        <v>0</v>
      </c>
      <c r="F723" s="1434">
        <v>0</v>
      </c>
      <c r="G723" s="1434">
        <v>0</v>
      </c>
      <c r="H723" s="1434">
        <v>0</v>
      </c>
      <c r="I723" s="1434">
        <v>0</v>
      </c>
      <c r="J723" s="1434">
        <v>0</v>
      </c>
      <c r="K723" s="1434">
        <v>3</v>
      </c>
      <c r="L723" s="1434">
        <v>0</v>
      </c>
      <c r="M723" s="1434">
        <v>0</v>
      </c>
      <c r="N723" s="1434">
        <v>0</v>
      </c>
      <c r="O723" s="1434">
        <v>0</v>
      </c>
      <c r="P723" s="1434">
        <v>0</v>
      </c>
      <c r="Q723" s="1434">
        <v>0</v>
      </c>
      <c r="R723" s="1434">
        <v>1</v>
      </c>
      <c r="S723" s="1434">
        <v>1</v>
      </c>
      <c r="T723" s="1434">
        <v>0</v>
      </c>
      <c r="U723" s="1434">
        <v>4</v>
      </c>
      <c r="V723" s="1438">
        <v>1</v>
      </c>
    </row>
    <row r="724" spans="1:22" ht="15" x14ac:dyDescent="0.25">
      <c r="A724" s="19" t="s">
        <v>809</v>
      </c>
      <c r="B724" s="1291" t="s">
        <v>879</v>
      </c>
      <c r="C724" s="1291" t="s">
        <v>35</v>
      </c>
      <c r="D724" s="1434">
        <v>0</v>
      </c>
      <c r="E724" s="1434">
        <v>0</v>
      </c>
      <c r="F724" s="1434">
        <v>0</v>
      </c>
      <c r="G724" s="1434">
        <v>0</v>
      </c>
      <c r="H724" s="1434">
        <v>0</v>
      </c>
      <c r="I724" s="1434">
        <v>0</v>
      </c>
      <c r="J724" s="1434">
        <v>0</v>
      </c>
      <c r="K724" s="1434">
        <v>0</v>
      </c>
      <c r="L724" s="1434">
        <v>0</v>
      </c>
      <c r="M724" s="1434">
        <v>28</v>
      </c>
      <c r="N724" s="1434">
        <v>15</v>
      </c>
      <c r="O724" s="1434">
        <v>23</v>
      </c>
      <c r="P724" s="1434">
        <v>26</v>
      </c>
      <c r="Q724" s="1434">
        <v>4</v>
      </c>
      <c r="R724" s="1434">
        <v>18</v>
      </c>
      <c r="S724" s="1434">
        <v>5</v>
      </c>
      <c r="T724" s="1434">
        <v>6</v>
      </c>
      <c r="U724" s="1434">
        <v>21</v>
      </c>
      <c r="V724" s="1438">
        <v>0</v>
      </c>
    </row>
    <row r="725" spans="1:22" ht="15" x14ac:dyDescent="0.25">
      <c r="A725" s="19" t="s">
        <v>809</v>
      </c>
      <c r="B725" s="1291" t="s">
        <v>879</v>
      </c>
      <c r="C725" s="1291" t="s">
        <v>36</v>
      </c>
      <c r="D725" s="1434">
        <v>0</v>
      </c>
      <c r="E725" s="1434">
        <v>0</v>
      </c>
      <c r="F725" s="1434">
        <v>0</v>
      </c>
      <c r="G725" s="1434">
        <v>0</v>
      </c>
      <c r="H725" s="1434">
        <v>0</v>
      </c>
      <c r="I725" s="1434">
        <v>0</v>
      </c>
      <c r="J725" s="1434">
        <v>0</v>
      </c>
      <c r="K725" s="1434">
        <v>0</v>
      </c>
      <c r="L725" s="1434">
        <v>0</v>
      </c>
      <c r="M725" s="1434">
        <v>0</v>
      </c>
      <c r="N725" s="1434">
        <v>0</v>
      </c>
      <c r="O725" s="1434">
        <v>0</v>
      </c>
      <c r="P725" s="1434">
        <v>0</v>
      </c>
      <c r="Q725" s="1434">
        <v>0</v>
      </c>
      <c r="R725" s="1434">
        <v>0</v>
      </c>
      <c r="S725" s="1434">
        <v>0</v>
      </c>
      <c r="T725" s="1434">
        <v>1</v>
      </c>
      <c r="U725" s="1434">
        <v>0</v>
      </c>
      <c r="V725" s="1438">
        <v>0</v>
      </c>
    </row>
    <row r="726" spans="1:22" ht="15" x14ac:dyDescent="0.25">
      <c r="A726" s="19" t="s">
        <v>809</v>
      </c>
      <c r="B726" s="1291" t="s">
        <v>879</v>
      </c>
      <c r="C726" s="1291" t="s">
        <v>37</v>
      </c>
      <c r="D726" s="1434">
        <v>0</v>
      </c>
      <c r="E726" s="1434">
        <v>0</v>
      </c>
      <c r="F726" s="1434">
        <v>0</v>
      </c>
      <c r="G726" s="1434">
        <v>0</v>
      </c>
      <c r="H726" s="1434">
        <v>0</v>
      </c>
      <c r="I726" s="1434">
        <v>0</v>
      </c>
      <c r="J726" s="1434">
        <v>0</v>
      </c>
      <c r="K726" s="1434">
        <v>0</v>
      </c>
      <c r="L726" s="1434">
        <v>0</v>
      </c>
      <c r="M726" s="1434">
        <v>8</v>
      </c>
      <c r="N726" s="1434">
        <v>0</v>
      </c>
      <c r="O726" s="1434">
        <v>4</v>
      </c>
      <c r="P726" s="1434">
        <v>0</v>
      </c>
      <c r="Q726" s="1434">
        <v>0</v>
      </c>
      <c r="R726" s="1434">
        <v>0</v>
      </c>
      <c r="S726" s="1434">
        <v>0</v>
      </c>
      <c r="T726" s="1434">
        <v>0</v>
      </c>
      <c r="U726" s="1434">
        <v>0</v>
      </c>
      <c r="V726" s="1438">
        <v>0</v>
      </c>
    </row>
    <row r="727" spans="1:22" ht="15" x14ac:dyDescent="0.25">
      <c r="A727" s="19" t="s">
        <v>809</v>
      </c>
      <c r="B727" s="1291" t="s">
        <v>879</v>
      </c>
      <c r="C727" s="1291" t="s">
        <v>38</v>
      </c>
      <c r="D727" s="1434">
        <v>0</v>
      </c>
      <c r="E727" s="1434">
        <v>0</v>
      </c>
      <c r="F727" s="1434">
        <v>0</v>
      </c>
      <c r="G727" s="1434">
        <v>0</v>
      </c>
      <c r="H727" s="1434">
        <v>0</v>
      </c>
      <c r="I727" s="1434">
        <v>0</v>
      </c>
      <c r="J727" s="1434">
        <v>0</v>
      </c>
      <c r="K727" s="1434">
        <v>0</v>
      </c>
      <c r="L727" s="1434">
        <v>0</v>
      </c>
      <c r="M727" s="1434">
        <v>1</v>
      </c>
      <c r="N727" s="1434">
        <v>1</v>
      </c>
      <c r="O727" s="1434">
        <v>0</v>
      </c>
      <c r="P727" s="1434">
        <v>1</v>
      </c>
      <c r="Q727" s="1434">
        <v>0</v>
      </c>
      <c r="R727" s="1434">
        <v>0</v>
      </c>
      <c r="S727" s="1434">
        <v>0</v>
      </c>
      <c r="T727" s="1434">
        <v>0</v>
      </c>
      <c r="U727" s="1434">
        <v>0</v>
      </c>
      <c r="V727" s="1438">
        <v>0</v>
      </c>
    </row>
    <row r="728" spans="1:22" ht="15" x14ac:dyDescent="0.25">
      <c r="A728" s="19" t="s">
        <v>809</v>
      </c>
      <c r="B728" s="1291" t="s">
        <v>879</v>
      </c>
      <c r="C728" s="1291" t="s">
        <v>39</v>
      </c>
      <c r="D728" s="1434">
        <v>0</v>
      </c>
      <c r="E728" s="1434">
        <v>0</v>
      </c>
      <c r="F728" s="1434">
        <v>0</v>
      </c>
      <c r="G728" s="1434">
        <v>0</v>
      </c>
      <c r="H728" s="1434">
        <v>0</v>
      </c>
      <c r="I728" s="1434">
        <v>0</v>
      </c>
      <c r="J728" s="1434">
        <v>0</v>
      </c>
      <c r="K728" s="1434">
        <v>0</v>
      </c>
      <c r="L728" s="1434">
        <v>0</v>
      </c>
      <c r="M728" s="1434">
        <v>3</v>
      </c>
      <c r="N728" s="1434">
        <v>1</v>
      </c>
      <c r="O728" s="1434">
        <v>0</v>
      </c>
      <c r="P728" s="1434">
        <v>1</v>
      </c>
      <c r="Q728" s="1434">
        <v>1</v>
      </c>
      <c r="R728" s="1434">
        <v>0</v>
      </c>
      <c r="S728" s="1434">
        <v>0</v>
      </c>
      <c r="T728" s="1434">
        <v>0</v>
      </c>
      <c r="U728" s="1434">
        <v>0</v>
      </c>
      <c r="V728" s="1438">
        <v>0</v>
      </c>
    </row>
    <row r="729" spans="1:22" ht="15" x14ac:dyDescent="0.25">
      <c r="A729" s="19" t="s">
        <v>809</v>
      </c>
      <c r="B729" s="1291" t="s">
        <v>879</v>
      </c>
      <c r="C729" s="1291" t="s">
        <v>40</v>
      </c>
      <c r="D729" s="1434">
        <v>0</v>
      </c>
      <c r="E729" s="1434">
        <v>0</v>
      </c>
      <c r="F729" s="1434">
        <v>0</v>
      </c>
      <c r="G729" s="1434">
        <v>0</v>
      </c>
      <c r="H729" s="1434">
        <v>0</v>
      </c>
      <c r="I729" s="1434">
        <v>0</v>
      </c>
      <c r="J729" s="1434">
        <v>0</v>
      </c>
      <c r="K729" s="1434">
        <v>0</v>
      </c>
      <c r="L729" s="1434">
        <v>0</v>
      </c>
      <c r="M729" s="1434">
        <v>0</v>
      </c>
      <c r="N729" s="1434">
        <v>0</v>
      </c>
      <c r="O729" s="1434">
        <v>0</v>
      </c>
      <c r="P729" s="1434">
        <v>1</v>
      </c>
      <c r="Q729" s="1434">
        <v>0</v>
      </c>
      <c r="R729" s="1434">
        <v>0</v>
      </c>
      <c r="S729" s="1434">
        <v>0</v>
      </c>
      <c r="T729" s="1434">
        <v>1</v>
      </c>
      <c r="U729" s="1434">
        <v>0</v>
      </c>
      <c r="V729" s="1438">
        <v>0</v>
      </c>
    </row>
    <row r="730" spans="1:22" ht="15" x14ac:dyDescent="0.25">
      <c r="A730" s="19" t="s">
        <v>809</v>
      </c>
      <c r="B730" s="1291" t="s">
        <v>879</v>
      </c>
      <c r="C730" s="1291" t="s">
        <v>59</v>
      </c>
      <c r="D730" s="1434">
        <v>0</v>
      </c>
      <c r="E730" s="1434">
        <v>0</v>
      </c>
      <c r="F730" s="1434">
        <v>0</v>
      </c>
      <c r="G730" s="1434">
        <v>0</v>
      </c>
      <c r="H730" s="1434">
        <v>0</v>
      </c>
      <c r="I730" s="1434">
        <v>0</v>
      </c>
      <c r="J730" s="1434">
        <v>0</v>
      </c>
      <c r="K730" s="1434">
        <v>0</v>
      </c>
      <c r="L730" s="1434">
        <v>0</v>
      </c>
      <c r="M730" s="1434">
        <v>40</v>
      </c>
      <c r="N730" s="1434">
        <v>17</v>
      </c>
      <c r="O730" s="1434">
        <v>27</v>
      </c>
      <c r="P730" s="1434">
        <v>29</v>
      </c>
      <c r="Q730" s="1434">
        <v>5</v>
      </c>
      <c r="R730" s="1434">
        <v>18</v>
      </c>
      <c r="S730" s="1434">
        <v>5</v>
      </c>
      <c r="T730" s="1434">
        <v>8</v>
      </c>
      <c r="U730" s="1434">
        <v>21</v>
      </c>
      <c r="V730" s="1438">
        <v>0</v>
      </c>
    </row>
    <row r="731" spans="1:22" ht="15" x14ac:dyDescent="0.25">
      <c r="A731" s="19" t="s">
        <v>809</v>
      </c>
      <c r="B731" s="1291" t="s">
        <v>879</v>
      </c>
      <c r="C731" s="1291" t="s">
        <v>77</v>
      </c>
      <c r="D731" s="1434">
        <v>0</v>
      </c>
      <c r="E731" s="1434">
        <v>0</v>
      </c>
      <c r="F731" s="1434">
        <v>0</v>
      </c>
      <c r="G731" s="1434">
        <v>0</v>
      </c>
      <c r="H731" s="1434">
        <v>0</v>
      </c>
      <c r="I731" s="1434">
        <v>0</v>
      </c>
      <c r="J731" s="1434">
        <v>0</v>
      </c>
      <c r="K731" s="1434">
        <v>0</v>
      </c>
      <c r="L731" s="1434">
        <v>0</v>
      </c>
      <c r="M731" s="1434">
        <v>12</v>
      </c>
      <c r="N731" s="1434">
        <v>2</v>
      </c>
      <c r="O731" s="1434">
        <v>4</v>
      </c>
      <c r="P731" s="1434">
        <v>3</v>
      </c>
      <c r="Q731" s="1434">
        <v>1</v>
      </c>
      <c r="R731" s="1434">
        <v>0</v>
      </c>
      <c r="S731" s="1434">
        <v>0</v>
      </c>
      <c r="T731" s="1434">
        <v>2</v>
      </c>
      <c r="U731" s="1434">
        <v>0</v>
      </c>
      <c r="V731" s="1438">
        <v>0</v>
      </c>
    </row>
    <row r="732" spans="1:22" ht="15" x14ac:dyDescent="0.25">
      <c r="A732" s="19" t="s">
        <v>809</v>
      </c>
      <c r="B732" s="1291" t="s">
        <v>1119</v>
      </c>
      <c r="C732" s="1291" t="s">
        <v>35</v>
      </c>
      <c r="D732" s="1434">
        <v>0</v>
      </c>
      <c r="E732" s="1434">
        <v>0</v>
      </c>
      <c r="F732" s="1434">
        <v>0</v>
      </c>
      <c r="G732" s="1434">
        <v>0</v>
      </c>
      <c r="H732" s="1434">
        <v>0</v>
      </c>
      <c r="I732" s="1434">
        <v>0</v>
      </c>
      <c r="J732" s="1434">
        <v>0</v>
      </c>
      <c r="K732" s="1434">
        <v>0</v>
      </c>
      <c r="L732" s="1434">
        <v>0</v>
      </c>
      <c r="M732" s="1434">
        <v>0</v>
      </c>
      <c r="N732" s="1434">
        <v>0</v>
      </c>
      <c r="O732" s="1434">
        <v>0</v>
      </c>
      <c r="P732" s="1434">
        <v>0</v>
      </c>
      <c r="Q732" s="1434">
        <v>0</v>
      </c>
      <c r="R732" s="1434">
        <v>0</v>
      </c>
      <c r="S732" s="1434">
        <v>0</v>
      </c>
      <c r="T732" s="1434">
        <v>0</v>
      </c>
      <c r="U732" s="1434">
        <v>6</v>
      </c>
      <c r="V732" s="1438">
        <v>14</v>
      </c>
    </row>
    <row r="733" spans="1:22" ht="15" x14ac:dyDescent="0.25">
      <c r="A733" s="19" t="s">
        <v>809</v>
      </c>
      <c r="B733" s="1291" t="s">
        <v>1119</v>
      </c>
      <c r="C733" s="1291" t="s">
        <v>37</v>
      </c>
      <c r="D733" s="1434">
        <v>0</v>
      </c>
      <c r="E733" s="1434">
        <v>0</v>
      </c>
      <c r="F733" s="1434">
        <v>0</v>
      </c>
      <c r="G733" s="1434">
        <v>0</v>
      </c>
      <c r="H733" s="1434">
        <v>0</v>
      </c>
      <c r="I733" s="1434">
        <v>0</v>
      </c>
      <c r="J733" s="1434">
        <v>0</v>
      </c>
      <c r="K733" s="1434">
        <v>0</v>
      </c>
      <c r="L733" s="1434">
        <v>0</v>
      </c>
      <c r="M733" s="1434">
        <v>0</v>
      </c>
      <c r="N733" s="1434">
        <v>0</v>
      </c>
      <c r="O733" s="1434">
        <v>0</v>
      </c>
      <c r="P733" s="1434">
        <v>0</v>
      </c>
      <c r="Q733" s="1434">
        <v>0</v>
      </c>
      <c r="R733" s="1434">
        <v>0</v>
      </c>
      <c r="S733" s="1434">
        <v>0</v>
      </c>
      <c r="T733" s="1434">
        <v>0</v>
      </c>
      <c r="U733" s="1434">
        <v>3</v>
      </c>
      <c r="V733" s="1438">
        <v>2</v>
      </c>
    </row>
    <row r="734" spans="1:22" ht="15" x14ac:dyDescent="0.25">
      <c r="A734" s="19" t="s">
        <v>809</v>
      </c>
      <c r="B734" s="1291" t="s">
        <v>1119</v>
      </c>
      <c r="C734" s="1291" t="s">
        <v>38</v>
      </c>
      <c r="D734" s="1434">
        <v>0</v>
      </c>
      <c r="E734" s="1434">
        <v>0</v>
      </c>
      <c r="F734" s="1434">
        <v>0</v>
      </c>
      <c r="G734" s="1434">
        <v>0</v>
      </c>
      <c r="H734" s="1434">
        <v>0</v>
      </c>
      <c r="I734" s="1434">
        <v>0</v>
      </c>
      <c r="J734" s="1434">
        <v>0</v>
      </c>
      <c r="K734" s="1434">
        <v>0</v>
      </c>
      <c r="L734" s="1434">
        <v>0</v>
      </c>
      <c r="M734" s="1434">
        <v>0</v>
      </c>
      <c r="N734" s="1434">
        <v>0</v>
      </c>
      <c r="O734" s="1434">
        <v>0</v>
      </c>
      <c r="P734" s="1434">
        <v>0</v>
      </c>
      <c r="Q734" s="1434">
        <v>0</v>
      </c>
      <c r="R734" s="1434">
        <v>0</v>
      </c>
      <c r="S734" s="1434">
        <v>0</v>
      </c>
      <c r="T734" s="1434">
        <v>0</v>
      </c>
      <c r="U734" s="1434">
        <v>1</v>
      </c>
      <c r="V734" s="1438">
        <v>0</v>
      </c>
    </row>
    <row r="735" spans="1:22" ht="15" x14ac:dyDescent="0.25">
      <c r="A735" s="19" t="s">
        <v>809</v>
      </c>
      <c r="B735" s="1291" t="s">
        <v>1119</v>
      </c>
      <c r="C735" s="1291" t="s">
        <v>39</v>
      </c>
      <c r="D735" s="1434">
        <v>0</v>
      </c>
      <c r="E735" s="1434">
        <v>0</v>
      </c>
      <c r="F735" s="1434">
        <v>0</v>
      </c>
      <c r="G735" s="1434">
        <v>0</v>
      </c>
      <c r="H735" s="1434">
        <v>0</v>
      </c>
      <c r="I735" s="1434">
        <v>0</v>
      </c>
      <c r="J735" s="1434">
        <v>0</v>
      </c>
      <c r="K735" s="1434">
        <v>0</v>
      </c>
      <c r="L735" s="1434">
        <v>0</v>
      </c>
      <c r="M735" s="1434">
        <v>0</v>
      </c>
      <c r="N735" s="1434">
        <v>0</v>
      </c>
      <c r="O735" s="1434">
        <v>0</v>
      </c>
      <c r="P735" s="1434">
        <v>0</v>
      </c>
      <c r="Q735" s="1434">
        <v>0</v>
      </c>
      <c r="R735" s="1434">
        <v>0</v>
      </c>
      <c r="S735" s="1434">
        <v>0</v>
      </c>
      <c r="T735" s="1434">
        <v>0</v>
      </c>
      <c r="U735" s="1434">
        <v>0</v>
      </c>
      <c r="V735" s="1438">
        <v>1</v>
      </c>
    </row>
    <row r="736" spans="1:22" ht="15" x14ac:dyDescent="0.25">
      <c r="A736" s="19" t="s">
        <v>809</v>
      </c>
      <c r="B736" s="1291" t="s">
        <v>1119</v>
      </c>
      <c r="C736" s="1291" t="s">
        <v>40</v>
      </c>
      <c r="D736" s="1434">
        <v>0</v>
      </c>
      <c r="E736" s="1434">
        <v>0</v>
      </c>
      <c r="F736" s="1434">
        <v>0</v>
      </c>
      <c r="G736" s="1434">
        <v>0</v>
      </c>
      <c r="H736" s="1434">
        <v>0</v>
      </c>
      <c r="I736" s="1434">
        <v>0</v>
      </c>
      <c r="J736" s="1434">
        <v>0</v>
      </c>
      <c r="K736" s="1434">
        <v>0</v>
      </c>
      <c r="L736" s="1434">
        <v>0</v>
      </c>
      <c r="M736" s="1434">
        <v>0</v>
      </c>
      <c r="N736" s="1434">
        <v>0</v>
      </c>
      <c r="O736" s="1434">
        <v>0</v>
      </c>
      <c r="P736" s="1434">
        <v>0</v>
      </c>
      <c r="Q736" s="1434">
        <v>0</v>
      </c>
      <c r="R736" s="1434">
        <v>0</v>
      </c>
      <c r="S736" s="1434">
        <v>0</v>
      </c>
      <c r="T736" s="1434">
        <v>0</v>
      </c>
      <c r="U736" s="1434">
        <v>1</v>
      </c>
      <c r="V736" s="1438">
        <v>2</v>
      </c>
    </row>
    <row r="737" spans="1:22" ht="15" x14ac:dyDescent="0.25">
      <c r="A737" s="19" t="s">
        <v>809</v>
      </c>
      <c r="B737" s="1291" t="s">
        <v>1119</v>
      </c>
      <c r="C737" s="1291" t="s">
        <v>59</v>
      </c>
      <c r="D737" s="1434">
        <v>0</v>
      </c>
      <c r="E737" s="1434">
        <v>0</v>
      </c>
      <c r="F737" s="1434">
        <v>0</v>
      </c>
      <c r="G737" s="1434">
        <v>0</v>
      </c>
      <c r="H737" s="1434">
        <v>0</v>
      </c>
      <c r="I737" s="1434">
        <v>0</v>
      </c>
      <c r="J737" s="1434">
        <v>0</v>
      </c>
      <c r="K737" s="1434">
        <v>0</v>
      </c>
      <c r="L737" s="1434">
        <v>0</v>
      </c>
      <c r="M737" s="1434">
        <v>0</v>
      </c>
      <c r="N737" s="1434">
        <v>0</v>
      </c>
      <c r="O737" s="1434">
        <v>0</v>
      </c>
      <c r="P737" s="1434">
        <v>0</v>
      </c>
      <c r="Q737" s="1434">
        <v>0</v>
      </c>
      <c r="R737" s="1434">
        <v>0</v>
      </c>
      <c r="S737" s="1434">
        <v>0</v>
      </c>
      <c r="T737" s="1434">
        <v>0</v>
      </c>
      <c r="U737" s="1434">
        <v>11</v>
      </c>
      <c r="V737" s="1438">
        <v>19</v>
      </c>
    </row>
    <row r="738" spans="1:22" ht="15" x14ac:dyDescent="0.25">
      <c r="A738" s="19" t="s">
        <v>809</v>
      </c>
      <c r="B738" s="1291" t="s">
        <v>1119</v>
      </c>
      <c r="C738" s="1291" t="s">
        <v>77</v>
      </c>
      <c r="D738" s="1434">
        <v>0</v>
      </c>
      <c r="E738" s="1434">
        <v>0</v>
      </c>
      <c r="F738" s="1434">
        <v>0</v>
      </c>
      <c r="G738" s="1434">
        <v>0</v>
      </c>
      <c r="H738" s="1434">
        <v>0</v>
      </c>
      <c r="I738" s="1434">
        <v>0</v>
      </c>
      <c r="J738" s="1434">
        <v>0</v>
      </c>
      <c r="K738" s="1434">
        <v>0</v>
      </c>
      <c r="L738" s="1434">
        <v>0</v>
      </c>
      <c r="M738" s="1434">
        <v>0</v>
      </c>
      <c r="N738" s="1434">
        <v>0</v>
      </c>
      <c r="O738" s="1434">
        <v>0</v>
      </c>
      <c r="P738" s="1434">
        <v>0</v>
      </c>
      <c r="Q738" s="1434">
        <v>0</v>
      </c>
      <c r="R738" s="1434">
        <v>0</v>
      </c>
      <c r="S738" s="1434">
        <v>0</v>
      </c>
      <c r="T738" s="1434">
        <v>0</v>
      </c>
      <c r="U738" s="1434">
        <v>5</v>
      </c>
      <c r="V738" s="1438">
        <v>5</v>
      </c>
    </row>
    <row r="739" spans="1:22" ht="15" x14ac:dyDescent="0.25">
      <c r="A739" s="19" t="s">
        <v>809</v>
      </c>
      <c r="B739" s="1291" t="s">
        <v>880</v>
      </c>
      <c r="C739" s="1291" t="s">
        <v>35</v>
      </c>
      <c r="D739" s="1434">
        <v>14</v>
      </c>
      <c r="E739" s="1434">
        <v>14</v>
      </c>
      <c r="F739" s="1434">
        <v>34</v>
      </c>
      <c r="G739" s="1434">
        <v>18</v>
      </c>
      <c r="H739" s="1434">
        <v>20</v>
      </c>
      <c r="I739" s="1434">
        <v>30</v>
      </c>
      <c r="J739" s="1434">
        <v>21</v>
      </c>
      <c r="K739" s="1434">
        <v>5</v>
      </c>
      <c r="L739" s="1434">
        <v>31</v>
      </c>
      <c r="M739" s="1434">
        <v>12</v>
      </c>
      <c r="N739" s="1434">
        <v>20</v>
      </c>
      <c r="O739" s="1434">
        <v>8</v>
      </c>
      <c r="P739" s="1434">
        <v>0</v>
      </c>
      <c r="Q739" s="1434">
        <v>3</v>
      </c>
      <c r="R739" s="1434">
        <v>1</v>
      </c>
      <c r="S739" s="1434">
        <v>1</v>
      </c>
      <c r="T739" s="1434">
        <v>0</v>
      </c>
      <c r="U739" s="1434">
        <v>0</v>
      </c>
      <c r="V739" s="1438">
        <v>0</v>
      </c>
    </row>
    <row r="740" spans="1:22" ht="15" x14ac:dyDescent="0.25">
      <c r="A740" s="19" t="s">
        <v>809</v>
      </c>
      <c r="B740" s="1291" t="s">
        <v>880</v>
      </c>
      <c r="C740" s="1291" t="s">
        <v>37</v>
      </c>
      <c r="D740" s="1434">
        <v>4</v>
      </c>
      <c r="E740" s="1434">
        <v>0</v>
      </c>
      <c r="F740" s="1434">
        <v>1</v>
      </c>
      <c r="G740" s="1434">
        <v>0</v>
      </c>
      <c r="H740" s="1434">
        <v>0</v>
      </c>
      <c r="I740" s="1434">
        <v>0</v>
      </c>
      <c r="J740" s="1434">
        <v>0</v>
      </c>
      <c r="K740" s="1434">
        <v>0</v>
      </c>
      <c r="L740" s="1434">
        <v>3</v>
      </c>
      <c r="M740" s="1434">
        <v>2</v>
      </c>
      <c r="N740" s="1434">
        <v>2</v>
      </c>
      <c r="O740" s="1434">
        <v>0</v>
      </c>
      <c r="P740" s="1434">
        <v>0</v>
      </c>
      <c r="Q740" s="1434">
        <v>3</v>
      </c>
      <c r="R740" s="1434">
        <v>0</v>
      </c>
      <c r="S740" s="1434">
        <v>1</v>
      </c>
      <c r="T740" s="1434">
        <v>0</v>
      </c>
      <c r="U740" s="1434">
        <v>0</v>
      </c>
      <c r="V740" s="1438">
        <v>0</v>
      </c>
    </row>
    <row r="741" spans="1:22" ht="15" x14ac:dyDescent="0.25">
      <c r="A741" s="19" t="s">
        <v>809</v>
      </c>
      <c r="B741" s="1291" t="s">
        <v>880</v>
      </c>
      <c r="C741" s="1291" t="s">
        <v>38</v>
      </c>
      <c r="D741" s="1434">
        <v>2</v>
      </c>
      <c r="E741" s="1434">
        <v>0</v>
      </c>
      <c r="F741" s="1434">
        <v>0</v>
      </c>
      <c r="G741" s="1434">
        <v>0</v>
      </c>
      <c r="H741" s="1434">
        <v>0</v>
      </c>
      <c r="I741" s="1434">
        <v>0</v>
      </c>
      <c r="J741" s="1434">
        <v>0</v>
      </c>
      <c r="K741" s="1434">
        <v>0</v>
      </c>
      <c r="L741" s="1434">
        <v>2</v>
      </c>
      <c r="M741" s="1434">
        <v>0</v>
      </c>
      <c r="N741" s="1434">
        <v>1</v>
      </c>
      <c r="O741" s="1434">
        <v>0</v>
      </c>
      <c r="P741" s="1434">
        <v>0</v>
      </c>
      <c r="Q741" s="1434">
        <v>0</v>
      </c>
      <c r="R741" s="1434">
        <v>0</v>
      </c>
      <c r="S741" s="1434">
        <v>0</v>
      </c>
      <c r="T741" s="1434">
        <v>0</v>
      </c>
      <c r="U741" s="1434">
        <v>0</v>
      </c>
      <c r="V741" s="1438">
        <v>0</v>
      </c>
    </row>
    <row r="742" spans="1:22" ht="15" x14ac:dyDescent="0.25">
      <c r="A742" s="19" t="s">
        <v>809</v>
      </c>
      <c r="B742" s="1291" t="s">
        <v>880</v>
      </c>
      <c r="C742" s="1291" t="s">
        <v>39</v>
      </c>
      <c r="D742" s="1434">
        <v>0</v>
      </c>
      <c r="E742" s="1434">
        <v>0</v>
      </c>
      <c r="F742" s="1434">
        <v>0</v>
      </c>
      <c r="G742" s="1434">
        <v>0</v>
      </c>
      <c r="H742" s="1434">
        <v>0</v>
      </c>
      <c r="I742" s="1434">
        <v>0</v>
      </c>
      <c r="J742" s="1434">
        <v>0</v>
      </c>
      <c r="K742" s="1434">
        <v>0</v>
      </c>
      <c r="L742" s="1434">
        <v>2</v>
      </c>
      <c r="M742" s="1434">
        <v>0</v>
      </c>
      <c r="N742" s="1434">
        <v>1</v>
      </c>
      <c r="O742" s="1434">
        <v>0</v>
      </c>
      <c r="P742" s="1434">
        <v>0</v>
      </c>
      <c r="Q742" s="1434">
        <v>2</v>
      </c>
      <c r="R742" s="1434">
        <v>0</v>
      </c>
      <c r="S742" s="1434">
        <v>0</v>
      </c>
      <c r="T742" s="1434">
        <v>0</v>
      </c>
      <c r="U742" s="1434">
        <v>0</v>
      </c>
      <c r="V742" s="1438">
        <v>0</v>
      </c>
    </row>
    <row r="743" spans="1:22" ht="15" x14ac:dyDescent="0.25">
      <c r="A743" s="19" t="s">
        <v>809</v>
      </c>
      <c r="B743" s="1291" t="s">
        <v>880</v>
      </c>
      <c r="C743" s="1291" t="s">
        <v>40</v>
      </c>
      <c r="D743" s="1434">
        <v>0</v>
      </c>
      <c r="E743" s="1434">
        <v>0</v>
      </c>
      <c r="F743" s="1434">
        <v>0</v>
      </c>
      <c r="G743" s="1434">
        <v>0</v>
      </c>
      <c r="H743" s="1434">
        <v>0</v>
      </c>
      <c r="I743" s="1434">
        <v>0</v>
      </c>
      <c r="J743" s="1434">
        <v>0</v>
      </c>
      <c r="K743" s="1434">
        <v>0</v>
      </c>
      <c r="L743" s="1434">
        <v>1</v>
      </c>
      <c r="M743" s="1434">
        <v>0</v>
      </c>
      <c r="N743" s="1434">
        <v>0</v>
      </c>
      <c r="O743" s="1434">
        <v>0</v>
      </c>
      <c r="P743" s="1434">
        <v>0</v>
      </c>
      <c r="Q743" s="1434">
        <v>0</v>
      </c>
      <c r="R743" s="1434">
        <v>0</v>
      </c>
      <c r="S743" s="1434">
        <v>0</v>
      </c>
      <c r="T743" s="1434">
        <v>0</v>
      </c>
      <c r="U743" s="1434">
        <v>0</v>
      </c>
      <c r="V743" s="1438">
        <v>0</v>
      </c>
    </row>
    <row r="744" spans="1:22" ht="15" x14ac:dyDescent="0.25">
      <c r="A744" s="19" t="s">
        <v>809</v>
      </c>
      <c r="B744" s="1291" t="s">
        <v>880</v>
      </c>
      <c r="C744" s="1291" t="s">
        <v>59</v>
      </c>
      <c r="D744" s="1434">
        <v>20</v>
      </c>
      <c r="E744" s="1434">
        <v>14</v>
      </c>
      <c r="F744" s="1434">
        <v>35</v>
      </c>
      <c r="G744" s="1434">
        <v>18</v>
      </c>
      <c r="H744" s="1434">
        <v>20</v>
      </c>
      <c r="I744" s="1434">
        <v>30</v>
      </c>
      <c r="J744" s="1434">
        <v>21</v>
      </c>
      <c r="K744" s="1434">
        <v>5</v>
      </c>
      <c r="L744" s="1434">
        <v>39</v>
      </c>
      <c r="M744" s="1434">
        <v>14</v>
      </c>
      <c r="N744" s="1434">
        <v>24</v>
      </c>
      <c r="O744" s="1434">
        <v>8</v>
      </c>
      <c r="P744" s="1434">
        <v>0</v>
      </c>
      <c r="Q744" s="1434">
        <v>8</v>
      </c>
      <c r="R744" s="1434">
        <v>1</v>
      </c>
      <c r="S744" s="1434">
        <v>2</v>
      </c>
      <c r="T744" s="1434">
        <v>0</v>
      </c>
      <c r="U744" s="1434">
        <v>0</v>
      </c>
      <c r="V744" s="1438">
        <v>0</v>
      </c>
    </row>
    <row r="745" spans="1:22" ht="15" x14ac:dyDescent="0.25">
      <c r="A745" s="19" t="s">
        <v>809</v>
      </c>
      <c r="B745" s="1291" t="s">
        <v>880</v>
      </c>
      <c r="C745" s="1291" t="s">
        <v>77</v>
      </c>
      <c r="D745" s="1434">
        <v>6</v>
      </c>
      <c r="E745" s="1434">
        <v>0</v>
      </c>
      <c r="F745" s="1434">
        <v>1</v>
      </c>
      <c r="G745" s="1434">
        <v>0</v>
      </c>
      <c r="H745" s="1434">
        <v>0</v>
      </c>
      <c r="I745" s="1434">
        <v>0</v>
      </c>
      <c r="J745" s="1434">
        <v>0</v>
      </c>
      <c r="K745" s="1434">
        <v>0</v>
      </c>
      <c r="L745" s="1434">
        <v>8</v>
      </c>
      <c r="M745" s="1434">
        <v>2</v>
      </c>
      <c r="N745" s="1434">
        <v>4</v>
      </c>
      <c r="O745" s="1434">
        <v>0</v>
      </c>
      <c r="P745" s="1434">
        <v>0</v>
      </c>
      <c r="Q745" s="1434">
        <v>5</v>
      </c>
      <c r="R745" s="1434">
        <v>0</v>
      </c>
      <c r="S745" s="1434">
        <v>1</v>
      </c>
      <c r="T745" s="1434">
        <v>0</v>
      </c>
      <c r="U745" s="1434">
        <v>0</v>
      </c>
      <c r="V745" s="1438">
        <v>0</v>
      </c>
    </row>
    <row r="746" spans="1:22" ht="15" x14ac:dyDescent="0.25">
      <c r="A746" s="19" t="s">
        <v>809</v>
      </c>
      <c r="B746" s="1291" t="s">
        <v>882</v>
      </c>
      <c r="C746" s="1291" t="s">
        <v>35</v>
      </c>
      <c r="D746" s="1434">
        <v>0</v>
      </c>
      <c r="E746" s="1434">
        <v>0</v>
      </c>
      <c r="F746" s="1434">
        <v>10</v>
      </c>
      <c r="G746" s="1434">
        <v>6</v>
      </c>
      <c r="H746" s="1434">
        <v>2</v>
      </c>
      <c r="I746" s="1434">
        <v>0</v>
      </c>
      <c r="J746" s="1434">
        <v>4</v>
      </c>
      <c r="K746" s="1434">
        <v>5</v>
      </c>
      <c r="L746" s="1434">
        <v>8</v>
      </c>
      <c r="M746" s="1434">
        <v>7</v>
      </c>
      <c r="N746" s="1434">
        <v>5</v>
      </c>
      <c r="O746" s="1434">
        <v>8</v>
      </c>
      <c r="P746" s="1434">
        <v>0</v>
      </c>
      <c r="Q746" s="1434">
        <v>0</v>
      </c>
      <c r="R746" s="1434">
        <v>0</v>
      </c>
      <c r="S746" s="1434">
        <v>0</v>
      </c>
      <c r="T746" s="1434">
        <v>0</v>
      </c>
      <c r="U746" s="1434">
        <v>0</v>
      </c>
      <c r="V746" s="1438">
        <v>9</v>
      </c>
    </row>
    <row r="747" spans="1:22" ht="15" x14ac:dyDescent="0.25">
      <c r="A747" s="19" t="s">
        <v>809</v>
      </c>
      <c r="B747" s="1291" t="s">
        <v>882</v>
      </c>
      <c r="C747" s="1291" t="s">
        <v>37</v>
      </c>
      <c r="D747" s="1434">
        <v>0</v>
      </c>
      <c r="E747" s="1434">
        <v>0</v>
      </c>
      <c r="F747" s="1434">
        <v>0</v>
      </c>
      <c r="G747" s="1434">
        <v>0</v>
      </c>
      <c r="H747" s="1434">
        <v>0</v>
      </c>
      <c r="I747" s="1434">
        <v>0</v>
      </c>
      <c r="J747" s="1434">
        <v>0</v>
      </c>
      <c r="K747" s="1434">
        <v>2</v>
      </c>
      <c r="L747" s="1434">
        <v>3</v>
      </c>
      <c r="M747" s="1434">
        <v>0</v>
      </c>
      <c r="N747" s="1434">
        <v>2</v>
      </c>
      <c r="O747" s="1434">
        <v>1</v>
      </c>
      <c r="P747" s="1434">
        <v>0</v>
      </c>
      <c r="Q747" s="1434">
        <v>0</v>
      </c>
      <c r="R747" s="1434">
        <v>0</v>
      </c>
      <c r="S747" s="1434">
        <v>0</v>
      </c>
      <c r="T747" s="1434">
        <v>0</v>
      </c>
      <c r="U747" s="1434">
        <v>0</v>
      </c>
      <c r="V747" s="1438">
        <v>5</v>
      </c>
    </row>
    <row r="748" spans="1:22" ht="15" x14ac:dyDescent="0.25">
      <c r="A748" s="19" t="s">
        <v>809</v>
      </c>
      <c r="B748" s="1291" t="s">
        <v>882</v>
      </c>
      <c r="C748" s="1291" t="s">
        <v>38</v>
      </c>
      <c r="D748" s="1434">
        <v>0</v>
      </c>
      <c r="E748" s="1434">
        <v>0</v>
      </c>
      <c r="F748" s="1434">
        <v>0</v>
      </c>
      <c r="G748" s="1434">
        <v>0</v>
      </c>
      <c r="H748" s="1434">
        <v>0</v>
      </c>
      <c r="I748" s="1434">
        <v>0</v>
      </c>
      <c r="J748" s="1434">
        <v>0</v>
      </c>
      <c r="K748" s="1434">
        <v>1</v>
      </c>
      <c r="L748" s="1434">
        <v>1</v>
      </c>
      <c r="M748" s="1434">
        <v>0</v>
      </c>
      <c r="N748" s="1434">
        <v>0</v>
      </c>
      <c r="O748" s="1434">
        <v>0</v>
      </c>
      <c r="P748" s="1434">
        <v>0</v>
      </c>
      <c r="Q748" s="1434">
        <v>0</v>
      </c>
      <c r="R748" s="1434">
        <v>0</v>
      </c>
      <c r="S748" s="1434">
        <v>0</v>
      </c>
      <c r="T748" s="1434">
        <v>0</v>
      </c>
      <c r="U748" s="1434">
        <v>0</v>
      </c>
      <c r="V748" s="1438">
        <v>0</v>
      </c>
    </row>
    <row r="749" spans="1:22" ht="15" x14ac:dyDescent="0.25">
      <c r="A749" s="19" t="s">
        <v>809</v>
      </c>
      <c r="B749" s="1291" t="s">
        <v>882</v>
      </c>
      <c r="C749" s="1291" t="s">
        <v>39</v>
      </c>
      <c r="D749" s="1434">
        <v>0</v>
      </c>
      <c r="E749" s="1434">
        <v>0</v>
      </c>
      <c r="F749" s="1434">
        <v>0</v>
      </c>
      <c r="G749" s="1434">
        <v>0</v>
      </c>
      <c r="H749" s="1434">
        <v>0</v>
      </c>
      <c r="I749" s="1434">
        <v>0</v>
      </c>
      <c r="J749" s="1434">
        <v>0</v>
      </c>
      <c r="K749" s="1434">
        <v>2</v>
      </c>
      <c r="L749" s="1434">
        <v>0</v>
      </c>
      <c r="M749" s="1434">
        <v>0</v>
      </c>
      <c r="N749" s="1434">
        <v>0</v>
      </c>
      <c r="O749" s="1434">
        <v>0</v>
      </c>
      <c r="P749" s="1434">
        <v>0</v>
      </c>
      <c r="Q749" s="1434">
        <v>0</v>
      </c>
      <c r="R749" s="1434">
        <v>0</v>
      </c>
      <c r="S749" s="1434">
        <v>0</v>
      </c>
      <c r="T749" s="1434">
        <v>0</v>
      </c>
      <c r="U749" s="1434">
        <v>0</v>
      </c>
      <c r="V749" s="1438">
        <v>0</v>
      </c>
    </row>
    <row r="750" spans="1:22" ht="15" x14ac:dyDescent="0.25">
      <c r="A750" s="19" t="s">
        <v>809</v>
      </c>
      <c r="B750" s="1291" t="s">
        <v>882</v>
      </c>
      <c r="C750" s="1291" t="s">
        <v>40</v>
      </c>
      <c r="D750" s="1434">
        <v>0</v>
      </c>
      <c r="E750" s="1434">
        <v>0</v>
      </c>
      <c r="F750" s="1434">
        <v>0</v>
      </c>
      <c r="G750" s="1434">
        <v>0</v>
      </c>
      <c r="H750" s="1434">
        <v>0</v>
      </c>
      <c r="I750" s="1434">
        <v>0</v>
      </c>
      <c r="J750" s="1434">
        <v>0</v>
      </c>
      <c r="K750" s="1434">
        <v>1</v>
      </c>
      <c r="L750" s="1434">
        <v>0</v>
      </c>
      <c r="M750" s="1434">
        <v>0</v>
      </c>
      <c r="N750" s="1434">
        <v>0</v>
      </c>
      <c r="O750" s="1434">
        <v>0</v>
      </c>
      <c r="P750" s="1434">
        <v>0</v>
      </c>
      <c r="Q750" s="1434">
        <v>0</v>
      </c>
      <c r="R750" s="1434">
        <v>0</v>
      </c>
      <c r="S750" s="1434">
        <v>0</v>
      </c>
      <c r="T750" s="1434">
        <v>0</v>
      </c>
      <c r="U750" s="1434">
        <v>0</v>
      </c>
      <c r="V750" s="1438">
        <v>0</v>
      </c>
    </row>
    <row r="751" spans="1:22" ht="15" x14ac:dyDescent="0.25">
      <c r="A751" s="19" t="s">
        <v>809</v>
      </c>
      <c r="B751" s="1291" t="s">
        <v>882</v>
      </c>
      <c r="C751" s="1291" t="s">
        <v>59</v>
      </c>
      <c r="D751" s="1434">
        <v>0</v>
      </c>
      <c r="E751" s="1434">
        <v>0</v>
      </c>
      <c r="F751" s="1434">
        <v>10</v>
      </c>
      <c r="G751" s="1434">
        <v>6</v>
      </c>
      <c r="H751" s="1434">
        <v>2</v>
      </c>
      <c r="I751" s="1434">
        <v>0</v>
      </c>
      <c r="J751" s="1434">
        <v>4</v>
      </c>
      <c r="K751" s="1434">
        <v>11</v>
      </c>
      <c r="L751" s="1434">
        <v>12</v>
      </c>
      <c r="M751" s="1434">
        <v>7</v>
      </c>
      <c r="N751" s="1434">
        <v>7</v>
      </c>
      <c r="O751" s="1434">
        <v>9</v>
      </c>
      <c r="P751" s="1434">
        <v>0</v>
      </c>
      <c r="Q751" s="1434">
        <v>0</v>
      </c>
      <c r="R751" s="1434">
        <v>0</v>
      </c>
      <c r="S751" s="1434">
        <v>0</v>
      </c>
      <c r="T751" s="1434">
        <v>0</v>
      </c>
      <c r="U751" s="1434">
        <v>0</v>
      </c>
      <c r="V751" s="1438">
        <v>14</v>
      </c>
    </row>
    <row r="752" spans="1:22" ht="15" x14ac:dyDescent="0.25">
      <c r="A752" s="19" t="s">
        <v>809</v>
      </c>
      <c r="B752" s="1291" t="s">
        <v>882</v>
      </c>
      <c r="C752" s="1291" t="s">
        <v>77</v>
      </c>
      <c r="D752" s="1434">
        <v>0</v>
      </c>
      <c r="E752" s="1434">
        <v>0</v>
      </c>
      <c r="F752" s="1434">
        <v>0</v>
      </c>
      <c r="G752" s="1434">
        <v>0</v>
      </c>
      <c r="H752" s="1434">
        <v>0</v>
      </c>
      <c r="I752" s="1434">
        <v>0</v>
      </c>
      <c r="J752" s="1434">
        <v>0</v>
      </c>
      <c r="K752" s="1434">
        <v>6</v>
      </c>
      <c r="L752" s="1434">
        <v>4</v>
      </c>
      <c r="M752" s="1434">
        <v>0</v>
      </c>
      <c r="N752" s="1434">
        <v>2</v>
      </c>
      <c r="O752" s="1434">
        <v>1</v>
      </c>
      <c r="P752" s="1434">
        <v>0</v>
      </c>
      <c r="Q752" s="1434">
        <v>0</v>
      </c>
      <c r="R752" s="1434">
        <v>0</v>
      </c>
      <c r="S752" s="1434">
        <v>0</v>
      </c>
      <c r="T752" s="1434">
        <v>0</v>
      </c>
      <c r="U752" s="1434">
        <v>0</v>
      </c>
      <c r="V752" s="1438">
        <v>5</v>
      </c>
    </row>
    <row r="753" spans="1:22" ht="15" x14ac:dyDescent="0.25">
      <c r="A753" s="19" t="s">
        <v>809</v>
      </c>
      <c r="B753" s="1291" t="s">
        <v>883</v>
      </c>
      <c r="C753" s="1291" t="s">
        <v>35</v>
      </c>
      <c r="D753" s="1434">
        <v>11</v>
      </c>
      <c r="E753" s="1434">
        <v>16</v>
      </c>
      <c r="F753" s="1434">
        <v>16</v>
      </c>
      <c r="G753" s="1434">
        <v>18</v>
      </c>
      <c r="H753" s="1434">
        <v>6</v>
      </c>
      <c r="I753" s="1434">
        <v>6</v>
      </c>
      <c r="J753" s="1434">
        <v>2</v>
      </c>
      <c r="K753" s="1434">
        <v>5</v>
      </c>
      <c r="L753" s="1434">
        <v>7</v>
      </c>
      <c r="M753" s="1434">
        <v>1</v>
      </c>
      <c r="N753" s="1434">
        <v>7</v>
      </c>
      <c r="O753" s="1434">
        <v>6</v>
      </c>
      <c r="P753" s="1434">
        <v>1</v>
      </c>
      <c r="Q753" s="1434">
        <v>0</v>
      </c>
      <c r="R753" s="1434">
        <v>1</v>
      </c>
      <c r="S753" s="1434">
        <v>1</v>
      </c>
      <c r="T753" s="1434">
        <v>2</v>
      </c>
      <c r="U753" s="1434">
        <v>1</v>
      </c>
      <c r="V753" s="1438">
        <v>0</v>
      </c>
    </row>
    <row r="754" spans="1:22" ht="15" x14ac:dyDescent="0.25">
      <c r="A754" s="19" t="s">
        <v>809</v>
      </c>
      <c r="B754" s="1291" t="s">
        <v>883</v>
      </c>
      <c r="C754" s="1291" t="s">
        <v>37</v>
      </c>
      <c r="D754" s="1434">
        <v>0</v>
      </c>
      <c r="E754" s="1434">
        <v>4</v>
      </c>
      <c r="F754" s="1434">
        <v>1</v>
      </c>
      <c r="G754" s="1434">
        <v>2</v>
      </c>
      <c r="H754" s="1434">
        <v>0</v>
      </c>
      <c r="I754" s="1434">
        <v>0</v>
      </c>
      <c r="J754" s="1434">
        <v>0</v>
      </c>
      <c r="K754" s="1434">
        <v>0</v>
      </c>
      <c r="L754" s="1434">
        <v>0</v>
      </c>
      <c r="M754" s="1434">
        <v>0</v>
      </c>
      <c r="N754" s="1434">
        <v>0</v>
      </c>
      <c r="O754" s="1434">
        <v>0</v>
      </c>
      <c r="P754" s="1434">
        <v>0</v>
      </c>
      <c r="Q754" s="1434">
        <v>0</v>
      </c>
      <c r="R754" s="1434">
        <v>0</v>
      </c>
      <c r="S754" s="1434">
        <v>0</v>
      </c>
      <c r="T754" s="1434">
        <v>0</v>
      </c>
      <c r="U754" s="1434">
        <v>0</v>
      </c>
      <c r="V754" s="1438">
        <v>0</v>
      </c>
    </row>
    <row r="755" spans="1:22" ht="15" x14ac:dyDescent="0.25">
      <c r="A755" s="19" t="s">
        <v>809</v>
      </c>
      <c r="B755" s="1291" t="s">
        <v>883</v>
      </c>
      <c r="C755" s="1291" t="s">
        <v>38</v>
      </c>
      <c r="D755" s="1434">
        <v>0</v>
      </c>
      <c r="E755" s="1434">
        <v>1</v>
      </c>
      <c r="F755" s="1434">
        <v>1</v>
      </c>
      <c r="G755" s="1434">
        <v>0</v>
      </c>
      <c r="H755" s="1434">
        <v>0</v>
      </c>
      <c r="I755" s="1434">
        <v>0</v>
      </c>
      <c r="J755" s="1434">
        <v>0</v>
      </c>
      <c r="K755" s="1434">
        <v>0</v>
      </c>
      <c r="L755" s="1434">
        <v>0</v>
      </c>
      <c r="M755" s="1434">
        <v>0</v>
      </c>
      <c r="N755" s="1434">
        <v>0</v>
      </c>
      <c r="O755" s="1434">
        <v>0</v>
      </c>
      <c r="P755" s="1434">
        <v>0</v>
      </c>
      <c r="Q755" s="1434">
        <v>0</v>
      </c>
      <c r="R755" s="1434">
        <v>0</v>
      </c>
      <c r="S755" s="1434">
        <v>0</v>
      </c>
      <c r="T755" s="1434">
        <v>0</v>
      </c>
      <c r="U755" s="1434">
        <v>0</v>
      </c>
      <c r="V755" s="1438">
        <v>0</v>
      </c>
    </row>
    <row r="756" spans="1:22" ht="15" x14ac:dyDescent="0.25">
      <c r="A756" s="19" t="s">
        <v>809</v>
      </c>
      <c r="B756" s="1291" t="s">
        <v>883</v>
      </c>
      <c r="C756" s="1291" t="s">
        <v>39</v>
      </c>
      <c r="D756" s="1434">
        <v>0</v>
      </c>
      <c r="E756" s="1434">
        <v>1</v>
      </c>
      <c r="F756" s="1434">
        <v>0</v>
      </c>
      <c r="G756" s="1434">
        <v>0</v>
      </c>
      <c r="H756" s="1434">
        <v>0</v>
      </c>
      <c r="I756" s="1434">
        <v>0</v>
      </c>
      <c r="J756" s="1434">
        <v>0</v>
      </c>
      <c r="K756" s="1434">
        <v>0</v>
      </c>
      <c r="L756" s="1434">
        <v>0</v>
      </c>
      <c r="M756" s="1434">
        <v>0</v>
      </c>
      <c r="N756" s="1434">
        <v>0</v>
      </c>
      <c r="O756" s="1434">
        <v>0</v>
      </c>
      <c r="P756" s="1434">
        <v>0</v>
      </c>
      <c r="Q756" s="1434">
        <v>0</v>
      </c>
      <c r="R756" s="1434">
        <v>0</v>
      </c>
      <c r="S756" s="1434">
        <v>0</v>
      </c>
      <c r="T756" s="1434">
        <v>0</v>
      </c>
      <c r="U756" s="1434">
        <v>0</v>
      </c>
      <c r="V756" s="1438">
        <v>0</v>
      </c>
    </row>
    <row r="757" spans="1:22" ht="15" x14ac:dyDescent="0.25">
      <c r="A757" s="19" t="s">
        <v>809</v>
      </c>
      <c r="B757" s="1291" t="s">
        <v>883</v>
      </c>
      <c r="C757" s="1291" t="s">
        <v>59</v>
      </c>
      <c r="D757" s="1434">
        <v>11</v>
      </c>
      <c r="E757" s="1434">
        <v>22</v>
      </c>
      <c r="F757" s="1434">
        <v>18</v>
      </c>
      <c r="G757" s="1434">
        <v>20</v>
      </c>
      <c r="H757" s="1434">
        <v>6</v>
      </c>
      <c r="I757" s="1434">
        <v>6</v>
      </c>
      <c r="J757" s="1434">
        <v>2</v>
      </c>
      <c r="K757" s="1434">
        <v>5</v>
      </c>
      <c r="L757" s="1434">
        <v>7</v>
      </c>
      <c r="M757" s="1434">
        <v>1</v>
      </c>
      <c r="N757" s="1434">
        <v>7</v>
      </c>
      <c r="O757" s="1434">
        <v>6</v>
      </c>
      <c r="P757" s="1434">
        <v>1</v>
      </c>
      <c r="Q757" s="1434">
        <v>0</v>
      </c>
      <c r="R757" s="1434">
        <v>1</v>
      </c>
      <c r="S757" s="1434">
        <v>1</v>
      </c>
      <c r="T757" s="1434">
        <v>2</v>
      </c>
      <c r="U757" s="1434">
        <v>1</v>
      </c>
      <c r="V757" s="1438">
        <v>0</v>
      </c>
    </row>
    <row r="758" spans="1:22" ht="15" x14ac:dyDescent="0.25">
      <c r="A758" s="19" t="s">
        <v>809</v>
      </c>
      <c r="B758" s="1291" t="s">
        <v>883</v>
      </c>
      <c r="C758" s="1291" t="s">
        <v>77</v>
      </c>
      <c r="D758" s="1434">
        <v>0</v>
      </c>
      <c r="E758" s="1434">
        <v>6</v>
      </c>
      <c r="F758" s="1434">
        <v>2</v>
      </c>
      <c r="G758" s="1434">
        <v>2</v>
      </c>
      <c r="H758" s="1434">
        <v>0</v>
      </c>
      <c r="I758" s="1434">
        <v>0</v>
      </c>
      <c r="J758" s="1434">
        <v>0</v>
      </c>
      <c r="K758" s="1434">
        <v>0</v>
      </c>
      <c r="L758" s="1434">
        <v>0</v>
      </c>
      <c r="M758" s="1434">
        <v>0</v>
      </c>
      <c r="N758" s="1434">
        <v>0</v>
      </c>
      <c r="O758" s="1434">
        <v>0</v>
      </c>
      <c r="P758" s="1434">
        <v>0</v>
      </c>
      <c r="Q758" s="1434">
        <v>0</v>
      </c>
      <c r="R758" s="1434">
        <v>0</v>
      </c>
      <c r="S758" s="1434">
        <v>0</v>
      </c>
      <c r="T758" s="1434">
        <v>0</v>
      </c>
      <c r="U758" s="1434">
        <v>0</v>
      </c>
      <c r="V758" s="1438">
        <v>0</v>
      </c>
    </row>
    <row r="759" spans="1:22" ht="15" x14ac:dyDescent="0.25">
      <c r="A759" s="19" t="s">
        <v>809</v>
      </c>
      <c r="B759" s="1291" t="s">
        <v>884</v>
      </c>
      <c r="C759" s="1291" t="s">
        <v>35</v>
      </c>
      <c r="D759" s="1434">
        <v>17</v>
      </c>
      <c r="E759" s="1434">
        <v>24</v>
      </c>
      <c r="F759" s="1434">
        <v>22</v>
      </c>
      <c r="G759" s="1434">
        <v>0</v>
      </c>
      <c r="H759" s="1434">
        <v>0</v>
      </c>
      <c r="I759" s="1434">
        <v>0</v>
      </c>
      <c r="J759" s="1434">
        <v>0</v>
      </c>
      <c r="K759" s="1434">
        <v>0</v>
      </c>
      <c r="L759" s="1434">
        <v>0</v>
      </c>
      <c r="M759" s="1434">
        <v>0</v>
      </c>
      <c r="N759" s="1434">
        <v>0</v>
      </c>
      <c r="O759" s="1434">
        <v>0</v>
      </c>
      <c r="P759" s="1434">
        <v>0</v>
      </c>
      <c r="Q759" s="1434">
        <v>0</v>
      </c>
      <c r="R759" s="1434">
        <v>0</v>
      </c>
      <c r="S759" s="1434">
        <v>0</v>
      </c>
      <c r="T759" s="1434">
        <v>0</v>
      </c>
      <c r="U759" s="1434">
        <v>0</v>
      </c>
      <c r="V759" s="1438">
        <v>0</v>
      </c>
    </row>
    <row r="760" spans="1:22" ht="15" x14ac:dyDescent="0.25">
      <c r="A760" s="19" t="s">
        <v>809</v>
      </c>
      <c r="B760" s="1291" t="s">
        <v>884</v>
      </c>
      <c r="C760" s="1291" t="s">
        <v>37</v>
      </c>
      <c r="D760" s="1434">
        <v>0</v>
      </c>
      <c r="E760" s="1434">
        <v>0</v>
      </c>
      <c r="F760" s="1434">
        <v>1</v>
      </c>
      <c r="G760" s="1434">
        <v>0</v>
      </c>
      <c r="H760" s="1434">
        <v>0</v>
      </c>
      <c r="I760" s="1434">
        <v>0</v>
      </c>
      <c r="J760" s="1434">
        <v>0</v>
      </c>
      <c r="K760" s="1434">
        <v>0</v>
      </c>
      <c r="L760" s="1434">
        <v>0</v>
      </c>
      <c r="M760" s="1434">
        <v>0</v>
      </c>
      <c r="N760" s="1434">
        <v>0</v>
      </c>
      <c r="O760" s="1434">
        <v>0</v>
      </c>
      <c r="P760" s="1434">
        <v>0</v>
      </c>
      <c r="Q760" s="1434">
        <v>0</v>
      </c>
      <c r="R760" s="1434">
        <v>0</v>
      </c>
      <c r="S760" s="1434">
        <v>0</v>
      </c>
      <c r="T760" s="1434">
        <v>0</v>
      </c>
      <c r="U760" s="1434">
        <v>0</v>
      </c>
      <c r="V760" s="1438">
        <v>0</v>
      </c>
    </row>
    <row r="761" spans="1:22" ht="15" x14ac:dyDescent="0.25">
      <c r="A761" s="19" t="s">
        <v>809</v>
      </c>
      <c r="B761" s="1291" t="s">
        <v>884</v>
      </c>
      <c r="C761" s="1291" t="s">
        <v>59</v>
      </c>
      <c r="D761" s="1434">
        <v>17</v>
      </c>
      <c r="E761" s="1434">
        <v>24</v>
      </c>
      <c r="F761" s="1434">
        <v>23</v>
      </c>
      <c r="G761" s="1434">
        <v>0</v>
      </c>
      <c r="H761" s="1434">
        <v>0</v>
      </c>
      <c r="I761" s="1434">
        <v>0</v>
      </c>
      <c r="J761" s="1434">
        <v>0</v>
      </c>
      <c r="K761" s="1434">
        <v>0</v>
      </c>
      <c r="L761" s="1434">
        <v>0</v>
      </c>
      <c r="M761" s="1434">
        <v>0</v>
      </c>
      <c r="N761" s="1434">
        <v>0</v>
      </c>
      <c r="O761" s="1434">
        <v>0</v>
      </c>
      <c r="P761" s="1434">
        <v>0</v>
      </c>
      <c r="Q761" s="1434">
        <v>0</v>
      </c>
      <c r="R761" s="1434">
        <v>0</v>
      </c>
      <c r="S761" s="1434">
        <v>0</v>
      </c>
      <c r="T761" s="1434">
        <v>0</v>
      </c>
      <c r="U761" s="1434">
        <v>0</v>
      </c>
      <c r="V761" s="1438">
        <v>0</v>
      </c>
    </row>
    <row r="762" spans="1:22" ht="15" x14ac:dyDescent="0.25">
      <c r="A762" s="19" t="s">
        <v>809</v>
      </c>
      <c r="B762" s="1291" t="s">
        <v>884</v>
      </c>
      <c r="C762" s="1291" t="s">
        <v>77</v>
      </c>
      <c r="D762" s="1434">
        <v>0</v>
      </c>
      <c r="E762" s="1434">
        <v>0</v>
      </c>
      <c r="F762" s="1434">
        <v>1</v>
      </c>
      <c r="G762" s="1434">
        <v>0</v>
      </c>
      <c r="H762" s="1434">
        <v>0</v>
      </c>
      <c r="I762" s="1434">
        <v>0</v>
      </c>
      <c r="J762" s="1434">
        <v>0</v>
      </c>
      <c r="K762" s="1434">
        <v>0</v>
      </c>
      <c r="L762" s="1434">
        <v>0</v>
      </c>
      <c r="M762" s="1434">
        <v>0</v>
      </c>
      <c r="N762" s="1434">
        <v>0</v>
      </c>
      <c r="O762" s="1434">
        <v>0</v>
      </c>
      <c r="P762" s="1434">
        <v>0</v>
      </c>
      <c r="Q762" s="1434">
        <v>0</v>
      </c>
      <c r="R762" s="1434">
        <v>0</v>
      </c>
      <c r="S762" s="1434">
        <v>0</v>
      </c>
      <c r="T762" s="1434">
        <v>0</v>
      </c>
      <c r="U762" s="1434">
        <v>0</v>
      </c>
      <c r="V762" s="1438">
        <v>0</v>
      </c>
    </row>
    <row r="763" spans="1:22" ht="15" x14ac:dyDescent="0.25">
      <c r="A763" s="19" t="s">
        <v>809</v>
      </c>
      <c r="B763" s="1291" t="s">
        <v>885</v>
      </c>
      <c r="C763" s="1291" t="s">
        <v>35</v>
      </c>
      <c r="D763" s="1434">
        <v>0</v>
      </c>
      <c r="E763" s="1434">
        <v>0</v>
      </c>
      <c r="F763" s="1434">
        <v>0</v>
      </c>
      <c r="G763" s="1434">
        <v>0</v>
      </c>
      <c r="H763" s="1434">
        <v>0</v>
      </c>
      <c r="I763" s="1434">
        <v>0</v>
      </c>
      <c r="J763" s="1434">
        <v>0</v>
      </c>
      <c r="K763" s="1434">
        <v>4</v>
      </c>
      <c r="L763" s="1434">
        <v>12</v>
      </c>
      <c r="M763" s="1434">
        <v>1</v>
      </c>
      <c r="N763" s="1434">
        <v>43</v>
      </c>
      <c r="O763" s="1434">
        <v>8</v>
      </c>
      <c r="P763" s="1434">
        <v>12</v>
      </c>
      <c r="Q763" s="1434">
        <v>14</v>
      </c>
      <c r="R763" s="1434">
        <v>8</v>
      </c>
      <c r="S763" s="1434">
        <v>7</v>
      </c>
      <c r="T763" s="1434">
        <v>6</v>
      </c>
      <c r="U763" s="1434">
        <v>1</v>
      </c>
      <c r="V763" s="1438">
        <v>0</v>
      </c>
    </row>
    <row r="764" spans="1:22" ht="15" x14ac:dyDescent="0.25">
      <c r="A764" s="19" t="s">
        <v>809</v>
      </c>
      <c r="B764" s="1291" t="s">
        <v>885</v>
      </c>
      <c r="C764" s="1291" t="s">
        <v>37</v>
      </c>
      <c r="D764" s="1434">
        <v>0</v>
      </c>
      <c r="E764" s="1434">
        <v>0</v>
      </c>
      <c r="F764" s="1434">
        <v>0</v>
      </c>
      <c r="G764" s="1434">
        <v>0</v>
      </c>
      <c r="H764" s="1434">
        <v>0</v>
      </c>
      <c r="I764" s="1434">
        <v>0</v>
      </c>
      <c r="J764" s="1434">
        <v>0</v>
      </c>
      <c r="K764" s="1434">
        <v>0</v>
      </c>
      <c r="L764" s="1434">
        <v>0</v>
      </c>
      <c r="M764" s="1434">
        <v>0</v>
      </c>
      <c r="N764" s="1434">
        <v>7</v>
      </c>
      <c r="O764" s="1434">
        <v>0</v>
      </c>
      <c r="P764" s="1434">
        <v>0</v>
      </c>
      <c r="Q764" s="1434">
        <v>0</v>
      </c>
      <c r="R764" s="1434">
        <v>0</v>
      </c>
      <c r="S764" s="1434">
        <v>0</v>
      </c>
      <c r="T764" s="1434">
        <v>0</v>
      </c>
      <c r="U764" s="1434">
        <v>0</v>
      </c>
      <c r="V764" s="1438">
        <v>0</v>
      </c>
    </row>
    <row r="765" spans="1:22" ht="15" x14ac:dyDescent="0.25">
      <c r="A765" s="19" t="s">
        <v>809</v>
      </c>
      <c r="B765" s="1291" t="s">
        <v>885</v>
      </c>
      <c r="C765" s="1291" t="s">
        <v>39</v>
      </c>
      <c r="D765" s="1434">
        <v>0</v>
      </c>
      <c r="E765" s="1434">
        <v>0</v>
      </c>
      <c r="F765" s="1434">
        <v>0</v>
      </c>
      <c r="G765" s="1434">
        <v>0</v>
      </c>
      <c r="H765" s="1434">
        <v>0</v>
      </c>
      <c r="I765" s="1434">
        <v>0</v>
      </c>
      <c r="J765" s="1434">
        <v>0</v>
      </c>
      <c r="K765" s="1434">
        <v>0</v>
      </c>
      <c r="L765" s="1434">
        <v>0</v>
      </c>
      <c r="M765" s="1434">
        <v>0</v>
      </c>
      <c r="N765" s="1434">
        <v>1</v>
      </c>
      <c r="O765" s="1434">
        <v>0</v>
      </c>
      <c r="P765" s="1434">
        <v>0</v>
      </c>
      <c r="Q765" s="1434">
        <v>1</v>
      </c>
      <c r="R765" s="1434">
        <v>0</v>
      </c>
      <c r="S765" s="1434">
        <v>0</v>
      </c>
      <c r="T765" s="1434">
        <v>0</v>
      </c>
      <c r="U765" s="1434">
        <v>0</v>
      </c>
      <c r="V765" s="1438">
        <v>0</v>
      </c>
    </row>
    <row r="766" spans="1:22" ht="15" x14ac:dyDescent="0.25">
      <c r="A766" s="19" t="s">
        <v>809</v>
      </c>
      <c r="B766" s="1291" t="s">
        <v>885</v>
      </c>
      <c r="C766" s="1291" t="s">
        <v>59</v>
      </c>
      <c r="D766" s="1434">
        <v>0</v>
      </c>
      <c r="E766" s="1434">
        <v>0</v>
      </c>
      <c r="F766" s="1434">
        <v>0</v>
      </c>
      <c r="G766" s="1434">
        <v>0</v>
      </c>
      <c r="H766" s="1434">
        <v>0</v>
      </c>
      <c r="I766" s="1434">
        <v>0</v>
      </c>
      <c r="J766" s="1434">
        <v>0</v>
      </c>
      <c r="K766" s="1434">
        <v>4</v>
      </c>
      <c r="L766" s="1434">
        <v>12</v>
      </c>
      <c r="M766" s="1434">
        <v>1</v>
      </c>
      <c r="N766" s="1434">
        <v>51</v>
      </c>
      <c r="O766" s="1434">
        <v>8</v>
      </c>
      <c r="P766" s="1434">
        <v>12</v>
      </c>
      <c r="Q766" s="1434">
        <v>15</v>
      </c>
      <c r="R766" s="1434">
        <v>8</v>
      </c>
      <c r="S766" s="1434">
        <v>7</v>
      </c>
      <c r="T766" s="1434">
        <v>6</v>
      </c>
      <c r="U766" s="1434">
        <v>1</v>
      </c>
      <c r="V766" s="1438">
        <v>0</v>
      </c>
    </row>
    <row r="767" spans="1:22" ht="15" x14ac:dyDescent="0.25">
      <c r="A767" s="19" t="s">
        <v>809</v>
      </c>
      <c r="B767" s="1291" t="s">
        <v>885</v>
      </c>
      <c r="C767" s="1291" t="s">
        <v>77</v>
      </c>
      <c r="D767" s="1434">
        <v>0</v>
      </c>
      <c r="E767" s="1434">
        <v>0</v>
      </c>
      <c r="F767" s="1434">
        <v>0</v>
      </c>
      <c r="G767" s="1434">
        <v>0</v>
      </c>
      <c r="H767" s="1434">
        <v>0</v>
      </c>
      <c r="I767" s="1434">
        <v>0</v>
      </c>
      <c r="J767" s="1434">
        <v>0</v>
      </c>
      <c r="K767" s="1434">
        <v>0</v>
      </c>
      <c r="L767" s="1434">
        <v>0</v>
      </c>
      <c r="M767" s="1434">
        <v>0</v>
      </c>
      <c r="N767" s="1434">
        <v>8</v>
      </c>
      <c r="O767" s="1434">
        <v>0</v>
      </c>
      <c r="P767" s="1434">
        <v>0</v>
      </c>
      <c r="Q767" s="1434">
        <v>1</v>
      </c>
      <c r="R767" s="1434">
        <v>0</v>
      </c>
      <c r="S767" s="1434">
        <v>0</v>
      </c>
      <c r="T767" s="1434">
        <v>0</v>
      </c>
      <c r="U767" s="1434">
        <v>0</v>
      </c>
      <c r="V767" s="1438">
        <v>0</v>
      </c>
    </row>
    <row r="768" spans="1:22" ht="15" x14ac:dyDescent="0.25">
      <c r="A768" s="19" t="s">
        <v>809</v>
      </c>
      <c r="B768" s="1291" t="s">
        <v>886</v>
      </c>
      <c r="C768" s="1291" t="s">
        <v>35</v>
      </c>
      <c r="D768" s="1434">
        <v>0</v>
      </c>
      <c r="E768" s="1434">
        <v>0</v>
      </c>
      <c r="F768" s="1434">
        <v>0</v>
      </c>
      <c r="G768" s="1434">
        <v>0</v>
      </c>
      <c r="H768" s="1434">
        <v>0</v>
      </c>
      <c r="I768" s="1434">
        <v>0</v>
      </c>
      <c r="J768" s="1434">
        <v>0</v>
      </c>
      <c r="K768" s="1434">
        <v>0</v>
      </c>
      <c r="L768" s="1434">
        <v>0</v>
      </c>
      <c r="M768" s="1434">
        <v>0</v>
      </c>
      <c r="N768" s="1434">
        <v>0</v>
      </c>
      <c r="O768" s="1434">
        <v>0</v>
      </c>
      <c r="P768" s="1434">
        <v>0</v>
      </c>
      <c r="Q768" s="1434">
        <v>0</v>
      </c>
      <c r="R768" s="1434">
        <v>1</v>
      </c>
      <c r="S768" s="1434">
        <v>4</v>
      </c>
      <c r="T768" s="1434">
        <v>15</v>
      </c>
      <c r="U768" s="1434">
        <v>12</v>
      </c>
      <c r="V768" s="1438">
        <v>5</v>
      </c>
    </row>
    <row r="769" spans="1:22" ht="15" x14ac:dyDescent="0.25">
      <c r="A769" s="19" t="s">
        <v>809</v>
      </c>
      <c r="B769" s="1291" t="s">
        <v>886</v>
      </c>
      <c r="C769" s="1291" t="s">
        <v>37</v>
      </c>
      <c r="D769" s="1434">
        <v>0</v>
      </c>
      <c r="E769" s="1434">
        <v>0</v>
      </c>
      <c r="F769" s="1434">
        <v>0</v>
      </c>
      <c r="G769" s="1434">
        <v>0</v>
      </c>
      <c r="H769" s="1434">
        <v>0</v>
      </c>
      <c r="I769" s="1434">
        <v>0</v>
      </c>
      <c r="J769" s="1434">
        <v>0</v>
      </c>
      <c r="K769" s="1434">
        <v>0</v>
      </c>
      <c r="L769" s="1434">
        <v>0</v>
      </c>
      <c r="M769" s="1434">
        <v>0</v>
      </c>
      <c r="N769" s="1434">
        <v>0</v>
      </c>
      <c r="O769" s="1434">
        <v>0</v>
      </c>
      <c r="P769" s="1434">
        <v>0</v>
      </c>
      <c r="Q769" s="1434">
        <v>0</v>
      </c>
      <c r="R769" s="1434">
        <v>1</v>
      </c>
      <c r="S769" s="1434">
        <v>1</v>
      </c>
      <c r="T769" s="1434">
        <v>2</v>
      </c>
      <c r="U769" s="1434">
        <v>0</v>
      </c>
      <c r="V769" s="1438">
        <v>0</v>
      </c>
    </row>
    <row r="770" spans="1:22" ht="15" x14ac:dyDescent="0.25">
      <c r="A770" s="19" t="s">
        <v>809</v>
      </c>
      <c r="B770" s="1291" t="s">
        <v>886</v>
      </c>
      <c r="C770" s="1291" t="s">
        <v>38</v>
      </c>
      <c r="D770" s="1434">
        <v>0</v>
      </c>
      <c r="E770" s="1434">
        <v>0</v>
      </c>
      <c r="F770" s="1434">
        <v>0</v>
      </c>
      <c r="G770" s="1434">
        <v>0</v>
      </c>
      <c r="H770" s="1434">
        <v>0</v>
      </c>
      <c r="I770" s="1434">
        <v>0</v>
      </c>
      <c r="J770" s="1434">
        <v>0</v>
      </c>
      <c r="K770" s="1434">
        <v>0</v>
      </c>
      <c r="L770" s="1434">
        <v>0</v>
      </c>
      <c r="M770" s="1434">
        <v>0</v>
      </c>
      <c r="N770" s="1434">
        <v>0</v>
      </c>
      <c r="O770" s="1434">
        <v>0</v>
      </c>
      <c r="P770" s="1434">
        <v>0</v>
      </c>
      <c r="Q770" s="1434">
        <v>0</v>
      </c>
      <c r="R770" s="1434">
        <v>1</v>
      </c>
      <c r="S770" s="1434">
        <v>1</v>
      </c>
      <c r="T770" s="1434">
        <v>0</v>
      </c>
      <c r="U770" s="1434">
        <v>1</v>
      </c>
      <c r="V770" s="1438">
        <v>0</v>
      </c>
    </row>
    <row r="771" spans="1:22" ht="15" x14ac:dyDescent="0.25">
      <c r="A771" s="19" t="s">
        <v>809</v>
      </c>
      <c r="B771" s="1291" t="s">
        <v>886</v>
      </c>
      <c r="C771" s="1291" t="s">
        <v>39</v>
      </c>
      <c r="D771" s="1434">
        <v>0</v>
      </c>
      <c r="E771" s="1434">
        <v>0</v>
      </c>
      <c r="F771" s="1434">
        <v>0</v>
      </c>
      <c r="G771" s="1434">
        <v>0</v>
      </c>
      <c r="H771" s="1434">
        <v>0</v>
      </c>
      <c r="I771" s="1434">
        <v>0</v>
      </c>
      <c r="J771" s="1434">
        <v>0</v>
      </c>
      <c r="K771" s="1434">
        <v>0</v>
      </c>
      <c r="L771" s="1434">
        <v>0</v>
      </c>
      <c r="M771" s="1434">
        <v>0</v>
      </c>
      <c r="N771" s="1434">
        <v>0</v>
      </c>
      <c r="O771" s="1434">
        <v>0</v>
      </c>
      <c r="P771" s="1434">
        <v>0</v>
      </c>
      <c r="Q771" s="1434">
        <v>0</v>
      </c>
      <c r="R771" s="1434">
        <v>0</v>
      </c>
      <c r="S771" s="1434">
        <v>0</v>
      </c>
      <c r="T771" s="1434">
        <v>1</v>
      </c>
      <c r="U771" s="1434">
        <v>0</v>
      </c>
      <c r="V771" s="1438">
        <v>0</v>
      </c>
    </row>
    <row r="772" spans="1:22" ht="15" x14ac:dyDescent="0.25">
      <c r="A772" s="19" t="s">
        <v>809</v>
      </c>
      <c r="B772" s="1291" t="s">
        <v>886</v>
      </c>
      <c r="C772" s="1291" t="s">
        <v>59</v>
      </c>
      <c r="D772" s="1434">
        <v>0</v>
      </c>
      <c r="E772" s="1434">
        <v>0</v>
      </c>
      <c r="F772" s="1434">
        <v>0</v>
      </c>
      <c r="G772" s="1434">
        <v>0</v>
      </c>
      <c r="H772" s="1434">
        <v>0</v>
      </c>
      <c r="I772" s="1434">
        <v>0</v>
      </c>
      <c r="J772" s="1434">
        <v>0</v>
      </c>
      <c r="K772" s="1434">
        <v>0</v>
      </c>
      <c r="L772" s="1434">
        <v>0</v>
      </c>
      <c r="M772" s="1434">
        <v>0</v>
      </c>
      <c r="N772" s="1434">
        <v>0</v>
      </c>
      <c r="O772" s="1434">
        <v>0</v>
      </c>
      <c r="P772" s="1434">
        <v>0</v>
      </c>
      <c r="Q772" s="1434">
        <v>0</v>
      </c>
      <c r="R772" s="1434">
        <v>3</v>
      </c>
      <c r="S772" s="1434">
        <v>6</v>
      </c>
      <c r="T772" s="1434">
        <v>18</v>
      </c>
      <c r="U772" s="1434">
        <v>13</v>
      </c>
      <c r="V772" s="1438">
        <v>5</v>
      </c>
    </row>
    <row r="773" spans="1:22" ht="15" x14ac:dyDescent="0.25">
      <c r="A773" s="19" t="s">
        <v>809</v>
      </c>
      <c r="B773" s="1291" t="s">
        <v>886</v>
      </c>
      <c r="C773" s="1291" t="s">
        <v>77</v>
      </c>
      <c r="D773" s="1434">
        <v>0</v>
      </c>
      <c r="E773" s="1434">
        <v>0</v>
      </c>
      <c r="F773" s="1434">
        <v>0</v>
      </c>
      <c r="G773" s="1434">
        <v>0</v>
      </c>
      <c r="H773" s="1434">
        <v>0</v>
      </c>
      <c r="I773" s="1434">
        <v>0</v>
      </c>
      <c r="J773" s="1434">
        <v>0</v>
      </c>
      <c r="K773" s="1434">
        <v>0</v>
      </c>
      <c r="L773" s="1434">
        <v>0</v>
      </c>
      <c r="M773" s="1434">
        <v>0</v>
      </c>
      <c r="N773" s="1434">
        <v>0</v>
      </c>
      <c r="O773" s="1434">
        <v>0</v>
      </c>
      <c r="P773" s="1434">
        <v>0</v>
      </c>
      <c r="Q773" s="1434">
        <v>0</v>
      </c>
      <c r="R773" s="1434">
        <v>2</v>
      </c>
      <c r="S773" s="1434">
        <v>2</v>
      </c>
      <c r="T773" s="1434">
        <v>3</v>
      </c>
      <c r="U773" s="1434">
        <v>1</v>
      </c>
      <c r="V773" s="1438">
        <v>0</v>
      </c>
    </row>
    <row r="774" spans="1:22" ht="15" x14ac:dyDescent="0.25">
      <c r="A774" s="19" t="s">
        <v>809</v>
      </c>
      <c r="B774" s="1291" t="s">
        <v>887</v>
      </c>
      <c r="C774" s="1291" t="s">
        <v>35</v>
      </c>
      <c r="D774" s="1434">
        <v>0</v>
      </c>
      <c r="E774" s="1434">
        <v>0</v>
      </c>
      <c r="F774" s="1434">
        <v>0</v>
      </c>
      <c r="G774" s="1434">
        <v>0</v>
      </c>
      <c r="H774" s="1434">
        <v>0</v>
      </c>
      <c r="I774" s="1434">
        <v>0</v>
      </c>
      <c r="J774" s="1434">
        <v>0</v>
      </c>
      <c r="K774" s="1434">
        <v>6</v>
      </c>
      <c r="L774" s="1434">
        <v>7</v>
      </c>
      <c r="M774" s="1434">
        <v>10</v>
      </c>
      <c r="N774" s="1434">
        <v>6</v>
      </c>
      <c r="O774" s="1434">
        <v>3</v>
      </c>
      <c r="P774" s="1434">
        <v>3</v>
      </c>
      <c r="Q774" s="1434">
        <v>0</v>
      </c>
      <c r="R774" s="1434">
        <v>7</v>
      </c>
      <c r="S774" s="1434">
        <v>7</v>
      </c>
      <c r="T774" s="1434">
        <v>7</v>
      </c>
      <c r="U774" s="1434">
        <v>2</v>
      </c>
      <c r="V774" s="1438">
        <v>8</v>
      </c>
    </row>
    <row r="775" spans="1:22" ht="15" x14ac:dyDescent="0.25">
      <c r="A775" s="19" t="s">
        <v>809</v>
      </c>
      <c r="B775" s="1291" t="s">
        <v>887</v>
      </c>
      <c r="C775" s="1291" t="s">
        <v>36</v>
      </c>
      <c r="D775" s="1434">
        <v>0</v>
      </c>
      <c r="E775" s="1434">
        <v>0</v>
      </c>
      <c r="F775" s="1434">
        <v>0</v>
      </c>
      <c r="G775" s="1434">
        <v>0</v>
      </c>
      <c r="H775" s="1434">
        <v>0</v>
      </c>
      <c r="I775" s="1434">
        <v>0</v>
      </c>
      <c r="J775" s="1434">
        <v>0</v>
      </c>
      <c r="K775" s="1434">
        <v>0</v>
      </c>
      <c r="L775" s="1434">
        <v>0</v>
      </c>
      <c r="M775" s="1434">
        <v>0</v>
      </c>
      <c r="N775" s="1434">
        <v>0</v>
      </c>
      <c r="O775" s="1434">
        <v>0</v>
      </c>
      <c r="P775" s="1434">
        <v>0</v>
      </c>
      <c r="Q775" s="1434">
        <v>0</v>
      </c>
      <c r="R775" s="1434">
        <v>0</v>
      </c>
      <c r="S775" s="1434">
        <v>0</v>
      </c>
      <c r="T775" s="1434">
        <v>1</v>
      </c>
      <c r="U775" s="1434">
        <v>1</v>
      </c>
      <c r="V775" s="1438">
        <v>3</v>
      </c>
    </row>
    <row r="776" spans="1:22" ht="15" x14ac:dyDescent="0.25">
      <c r="A776" s="19" t="s">
        <v>809</v>
      </c>
      <c r="B776" s="1291" t="s">
        <v>887</v>
      </c>
      <c r="C776" s="1291" t="s">
        <v>37</v>
      </c>
      <c r="D776" s="1434">
        <v>0</v>
      </c>
      <c r="E776" s="1434">
        <v>0</v>
      </c>
      <c r="F776" s="1434">
        <v>0</v>
      </c>
      <c r="G776" s="1434">
        <v>0</v>
      </c>
      <c r="H776" s="1434">
        <v>0</v>
      </c>
      <c r="I776" s="1434">
        <v>0</v>
      </c>
      <c r="J776" s="1434">
        <v>0</v>
      </c>
      <c r="K776" s="1434">
        <v>0</v>
      </c>
      <c r="L776" s="1434">
        <v>7</v>
      </c>
      <c r="M776" s="1434">
        <v>2</v>
      </c>
      <c r="N776" s="1434">
        <v>3</v>
      </c>
      <c r="O776" s="1434">
        <v>1</v>
      </c>
      <c r="P776" s="1434">
        <v>2</v>
      </c>
      <c r="Q776" s="1434">
        <v>0</v>
      </c>
      <c r="R776" s="1434">
        <v>3</v>
      </c>
      <c r="S776" s="1434">
        <v>1</v>
      </c>
      <c r="T776" s="1434">
        <v>2</v>
      </c>
      <c r="U776" s="1434">
        <v>0</v>
      </c>
      <c r="V776" s="1438">
        <v>1</v>
      </c>
    </row>
    <row r="777" spans="1:22" ht="15" x14ac:dyDescent="0.25">
      <c r="A777" s="19" t="s">
        <v>809</v>
      </c>
      <c r="B777" s="1291" t="s">
        <v>887</v>
      </c>
      <c r="C777" s="1291" t="s">
        <v>38</v>
      </c>
      <c r="D777" s="1434">
        <v>0</v>
      </c>
      <c r="E777" s="1434">
        <v>0</v>
      </c>
      <c r="F777" s="1434">
        <v>0</v>
      </c>
      <c r="G777" s="1434">
        <v>0</v>
      </c>
      <c r="H777" s="1434">
        <v>0</v>
      </c>
      <c r="I777" s="1434">
        <v>0</v>
      </c>
      <c r="J777" s="1434">
        <v>0</v>
      </c>
      <c r="K777" s="1434">
        <v>1</v>
      </c>
      <c r="L777" s="1434">
        <v>0</v>
      </c>
      <c r="M777" s="1434">
        <v>0</v>
      </c>
      <c r="N777" s="1434">
        <v>4</v>
      </c>
      <c r="O777" s="1434">
        <v>0</v>
      </c>
      <c r="P777" s="1434">
        <v>0</v>
      </c>
      <c r="Q777" s="1434">
        <v>0</v>
      </c>
      <c r="R777" s="1434">
        <v>1</v>
      </c>
      <c r="S777" s="1434">
        <v>0</v>
      </c>
      <c r="T777" s="1434">
        <v>1</v>
      </c>
      <c r="U777" s="1434">
        <v>1</v>
      </c>
      <c r="V777" s="1438">
        <v>1</v>
      </c>
    </row>
    <row r="778" spans="1:22" ht="15" x14ac:dyDescent="0.25">
      <c r="A778" s="19" t="s">
        <v>809</v>
      </c>
      <c r="B778" s="1291" t="s">
        <v>887</v>
      </c>
      <c r="C778" s="1291" t="s">
        <v>39</v>
      </c>
      <c r="D778" s="1434">
        <v>0</v>
      </c>
      <c r="E778" s="1434">
        <v>0</v>
      </c>
      <c r="F778" s="1434">
        <v>0</v>
      </c>
      <c r="G778" s="1434">
        <v>0</v>
      </c>
      <c r="H778" s="1434">
        <v>0</v>
      </c>
      <c r="I778" s="1434">
        <v>0</v>
      </c>
      <c r="J778" s="1434">
        <v>0</v>
      </c>
      <c r="K778" s="1434">
        <v>1</v>
      </c>
      <c r="L778" s="1434">
        <v>1</v>
      </c>
      <c r="M778" s="1434">
        <v>0</v>
      </c>
      <c r="N778" s="1434">
        <v>1</v>
      </c>
      <c r="O778" s="1434">
        <v>0</v>
      </c>
      <c r="P778" s="1434">
        <v>1</v>
      </c>
      <c r="Q778" s="1434">
        <v>0</v>
      </c>
      <c r="R778" s="1434">
        <v>0</v>
      </c>
      <c r="S778" s="1434">
        <v>0</v>
      </c>
      <c r="T778" s="1434">
        <v>0</v>
      </c>
      <c r="U778" s="1434">
        <v>0</v>
      </c>
      <c r="V778" s="1438">
        <v>0</v>
      </c>
    </row>
    <row r="779" spans="1:22" ht="15" x14ac:dyDescent="0.25">
      <c r="A779" s="19" t="s">
        <v>809</v>
      </c>
      <c r="B779" s="1291" t="s">
        <v>887</v>
      </c>
      <c r="C779" s="1291" t="s">
        <v>59</v>
      </c>
      <c r="D779" s="1434">
        <v>0</v>
      </c>
      <c r="E779" s="1434">
        <v>0</v>
      </c>
      <c r="F779" s="1434">
        <v>0</v>
      </c>
      <c r="G779" s="1434">
        <v>0</v>
      </c>
      <c r="H779" s="1434">
        <v>0</v>
      </c>
      <c r="I779" s="1434">
        <v>0</v>
      </c>
      <c r="J779" s="1434">
        <v>0</v>
      </c>
      <c r="K779" s="1434">
        <v>8</v>
      </c>
      <c r="L779" s="1434">
        <v>15</v>
      </c>
      <c r="M779" s="1434">
        <v>12</v>
      </c>
      <c r="N779" s="1434">
        <v>14</v>
      </c>
      <c r="O779" s="1434">
        <v>4</v>
      </c>
      <c r="P779" s="1434">
        <v>6</v>
      </c>
      <c r="Q779" s="1434">
        <v>0</v>
      </c>
      <c r="R779" s="1434">
        <v>11</v>
      </c>
      <c r="S779" s="1434">
        <v>8</v>
      </c>
      <c r="T779" s="1434">
        <v>11</v>
      </c>
      <c r="U779" s="1434">
        <v>4</v>
      </c>
      <c r="V779" s="1438">
        <v>13</v>
      </c>
    </row>
    <row r="780" spans="1:22" ht="15" x14ac:dyDescent="0.25">
      <c r="A780" s="19" t="s">
        <v>809</v>
      </c>
      <c r="B780" s="1291" t="s">
        <v>887</v>
      </c>
      <c r="C780" s="1291" t="s">
        <v>77</v>
      </c>
      <c r="D780" s="1434">
        <v>0</v>
      </c>
      <c r="E780" s="1434">
        <v>0</v>
      </c>
      <c r="F780" s="1434">
        <v>0</v>
      </c>
      <c r="G780" s="1434">
        <v>0</v>
      </c>
      <c r="H780" s="1434">
        <v>0</v>
      </c>
      <c r="I780" s="1434">
        <v>0</v>
      </c>
      <c r="J780" s="1434">
        <v>0</v>
      </c>
      <c r="K780" s="1434">
        <v>2</v>
      </c>
      <c r="L780" s="1434">
        <v>8</v>
      </c>
      <c r="M780" s="1434">
        <v>2</v>
      </c>
      <c r="N780" s="1434">
        <v>8</v>
      </c>
      <c r="O780" s="1434">
        <v>1</v>
      </c>
      <c r="P780" s="1434">
        <v>3</v>
      </c>
      <c r="Q780" s="1434">
        <v>0</v>
      </c>
      <c r="R780" s="1434">
        <v>4</v>
      </c>
      <c r="S780" s="1434">
        <v>1</v>
      </c>
      <c r="T780" s="1434">
        <v>4</v>
      </c>
      <c r="U780" s="1434">
        <v>2</v>
      </c>
      <c r="V780" s="1438">
        <v>5</v>
      </c>
    </row>
    <row r="781" spans="1:22" ht="15" x14ac:dyDescent="0.25">
      <c r="A781" s="19" t="s">
        <v>809</v>
      </c>
      <c r="B781" s="1291" t="s">
        <v>888</v>
      </c>
      <c r="C781" s="1291" t="s">
        <v>35</v>
      </c>
      <c r="D781" s="1434">
        <v>1</v>
      </c>
      <c r="E781" s="1434">
        <v>1</v>
      </c>
      <c r="F781" s="1434">
        <v>1</v>
      </c>
      <c r="G781" s="1434">
        <v>6</v>
      </c>
      <c r="H781" s="1434">
        <v>0</v>
      </c>
      <c r="I781" s="1434">
        <v>1</v>
      </c>
      <c r="J781" s="1434">
        <v>1</v>
      </c>
      <c r="K781" s="1434">
        <v>5</v>
      </c>
      <c r="L781" s="1434">
        <v>1</v>
      </c>
      <c r="M781" s="1434">
        <v>0</v>
      </c>
      <c r="N781" s="1434">
        <v>0</v>
      </c>
      <c r="O781" s="1434">
        <v>0</v>
      </c>
      <c r="P781" s="1434">
        <v>0</v>
      </c>
      <c r="Q781" s="1434">
        <v>0</v>
      </c>
      <c r="R781" s="1434">
        <v>0</v>
      </c>
      <c r="S781" s="1434">
        <v>0</v>
      </c>
      <c r="T781" s="1434">
        <v>0</v>
      </c>
      <c r="U781" s="1434">
        <v>0</v>
      </c>
      <c r="V781" s="1438">
        <v>0</v>
      </c>
    </row>
    <row r="782" spans="1:22" ht="15" x14ac:dyDescent="0.25">
      <c r="A782" s="19" t="s">
        <v>809</v>
      </c>
      <c r="B782" s="1291" t="s">
        <v>888</v>
      </c>
      <c r="C782" s="1291" t="s">
        <v>37</v>
      </c>
      <c r="D782" s="1434">
        <v>0</v>
      </c>
      <c r="E782" s="1434">
        <v>0</v>
      </c>
      <c r="F782" s="1434">
        <v>0</v>
      </c>
      <c r="G782" s="1434">
        <v>1</v>
      </c>
      <c r="H782" s="1434">
        <v>0</v>
      </c>
      <c r="I782" s="1434">
        <v>0</v>
      </c>
      <c r="J782" s="1434">
        <v>0</v>
      </c>
      <c r="K782" s="1434">
        <v>0</v>
      </c>
      <c r="L782" s="1434">
        <v>0</v>
      </c>
      <c r="M782" s="1434">
        <v>0</v>
      </c>
      <c r="N782" s="1434">
        <v>0</v>
      </c>
      <c r="O782" s="1434">
        <v>0</v>
      </c>
      <c r="P782" s="1434">
        <v>0</v>
      </c>
      <c r="Q782" s="1434">
        <v>0</v>
      </c>
      <c r="R782" s="1434">
        <v>0</v>
      </c>
      <c r="S782" s="1434">
        <v>0</v>
      </c>
      <c r="T782" s="1434">
        <v>0</v>
      </c>
      <c r="U782" s="1434">
        <v>0</v>
      </c>
      <c r="V782" s="1438">
        <v>0</v>
      </c>
    </row>
    <row r="783" spans="1:22" ht="15" x14ac:dyDescent="0.25">
      <c r="A783" s="19" t="s">
        <v>809</v>
      </c>
      <c r="B783" s="1291" t="s">
        <v>888</v>
      </c>
      <c r="C783" s="1291" t="s">
        <v>59</v>
      </c>
      <c r="D783" s="1434">
        <v>1</v>
      </c>
      <c r="E783" s="1434">
        <v>1</v>
      </c>
      <c r="F783" s="1434">
        <v>1</v>
      </c>
      <c r="G783" s="1434">
        <v>7</v>
      </c>
      <c r="H783" s="1434">
        <v>0</v>
      </c>
      <c r="I783" s="1434">
        <v>1</v>
      </c>
      <c r="J783" s="1434">
        <v>1</v>
      </c>
      <c r="K783" s="1434">
        <v>5</v>
      </c>
      <c r="L783" s="1434">
        <v>1</v>
      </c>
      <c r="M783" s="1434">
        <v>0</v>
      </c>
      <c r="N783" s="1434">
        <v>0</v>
      </c>
      <c r="O783" s="1434">
        <v>0</v>
      </c>
      <c r="P783" s="1434">
        <v>0</v>
      </c>
      <c r="Q783" s="1434">
        <v>0</v>
      </c>
      <c r="R783" s="1434">
        <v>0</v>
      </c>
      <c r="S783" s="1434">
        <v>0</v>
      </c>
      <c r="T783" s="1434">
        <v>0</v>
      </c>
      <c r="U783" s="1434">
        <v>0</v>
      </c>
      <c r="V783" s="1438">
        <v>0</v>
      </c>
    </row>
    <row r="784" spans="1:22" ht="15" x14ac:dyDescent="0.25">
      <c r="A784" s="19" t="s">
        <v>809</v>
      </c>
      <c r="B784" s="1291" t="s">
        <v>888</v>
      </c>
      <c r="C784" s="1291" t="s">
        <v>77</v>
      </c>
      <c r="D784" s="1434">
        <v>0</v>
      </c>
      <c r="E784" s="1434">
        <v>0</v>
      </c>
      <c r="F784" s="1434">
        <v>0</v>
      </c>
      <c r="G784" s="1434">
        <v>1</v>
      </c>
      <c r="H784" s="1434">
        <v>0</v>
      </c>
      <c r="I784" s="1434">
        <v>0</v>
      </c>
      <c r="J784" s="1434">
        <v>0</v>
      </c>
      <c r="K784" s="1434">
        <v>0</v>
      </c>
      <c r="L784" s="1434">
        <v>0</v>
      </c>
      <c r="M784" s="1434">
        <v>0</v>
      </c>
      <c r="N784" s="1434">
        <v>0</v>
      </c>
      <c r="O784" s="1434">
        <v>0</v>
      </c>
      <c r="P784" s="1434">
        <v>0</v>
      </c>
      <c r="Q784" s="1434">
        <v>0</v>
      </c>
      <c r="R784" s="1434">
        <v>0</v>
      </c>
      <c r="S784" s="1434">
        <v>0</v>
      </c>
      <c r="T784" s="1434">
        <v>0</v>
      </c>
      <c r="U784" s="1434">
        <v>0</v>
      </c>
      <c r="V784" s="1438">
        <v>0</v>
      </c>
    </row>
    <row r="785" spans="1:22" ht="15" x14ac:dyDescent="0.25">
      <c r="A785" s="19" t="s">
        <v>809</v>
      </c>
      <c r="B785" s="1291" t="s">
        <v>889</v>
      </c>
      <c r="C785" s="1291" t="s">
        <v>35</v>
      </c>
      <c r="D785" s="1434">
        <v>0</v>
      </c>
      <c r="E785" s="1434">
        <v>0</v>
      </c>
      <c r="F785" s="1434">
        <v>0</v>
      </c>
      <c r="G785" s="1434">
        <v>0</v>
      </c>
      <c r="H785" s="1434">
        <v>0</v>
      </c>
      <c r="I785" s="1434">
        <v>0</v>
      </c>
      <c r="J785" s="1434">
        <v>11</v>
      </c>
      <c r="K785" s="1434">
        <v>16</v>
      </c>
      <c r="L785" s="1434">
        <v>28</v>
      </c>
      <c r="M785" s="1434">
        <v>28</v>
      </c>
      <c r="N785" s="1434">
        <v>19</v>
      </c>
      <c r="O785" s="1434">
        <v>24</v>
      </c>
      <c r="P785" s="1434">
        <v>10</v>
      </c>
      <c r="Q785" s="1434">
        <v>3</v>
      </c>
      <c r="R785" s="1434">
        <v>4</v>
      </c>
      <c r="S785" s="1434">
        <v>9</v>
      </c>
      <c r="T785" s="1434">
        <v>0</v>
      </c>
      <c r="U785" s="1434">
        <v>0</v>
      </c>
      <c r="V785" s="1438">
        <v>0</v>
      </c>
    </row>
    <row r="786" spans="1:22" ht="15" x14ac:dyDescent="0.25">
      <c r="A786" s="19" t="s">
        <v>809</v>
      </c>
      <c r="B786" s="1291" t="s">
        <v>889</v>
      </c>
      <c r="C786" s="1291" t="s">
        <v>37</v>
      </c>
      <c r="D786" s="1434">
        <v>0</v>
      </c>
      <c r="E786" s="1434">
        <v>0</v>
      </c>
      <c r="F786" s="1434">
        <v>0</v>
      </c>
      <c r="G786" s="1434">
        <v>0</v>
      </c>
      <c r="H786" s="1434">
        <v>0</v>
      </c>
      <c r="I786" s="1434">
        <v>0</v>
      </c>
      <c r="J786" s="1434">
        <v>7</v>
      </c>
      <c r="K786" s="1434">
        <v>5</v>
      </c>
      <c r="L786" s="1434">
        <v>2</v>
      </c>
      <c r="M786" s="1434">
        <v>3</v>
      </c>
      <c r="N786" s="1434">
        <v>3</v>
      </c>
      <c r="O786" s="1434">
        <v>0</v>
      </c>
      <c r="P786" s="1434">
        <v>0</v>
      </c>
      <c r="Q786" s="1434">
        <v>0</v>
      </c>
      <c r="R786" s="1434">
        <v>0</v>
      </c>
      <c r="S786" s="1434">
        <v>0</v>
      </c>
      <c r="T786" s="1434">
        <v>0</v>
      </c>
      <c r="U786" s="1434">
        <v>0</v>
      </c>
      <c r="V786" s="1438">
        <v>0</v>
      </c>
    </row>
    <row r="787" spans="1:22" ht="15" x14ac:dyDescent="0.25">
      <c r="A787" s="19" t="s">
        <v>809</v>
      </c>
      <c r="B787" s="1291" t="s">
        <v>889</v>
      </c>
      <c r="C787" s="1291" t="s">
        <v>38</v>
      </c>
      <c r="D787" s="1434">
        <v>0</v>
      </c>
      <c r="E787" s="1434">
        <v>0</v>
      </c>
      <c r="F787" s="1434">
        <v>0</v>
      </c>
      <c r="G787" s="1434">
        <v>0</v>
      </c>
      <c r="H787" s="1434">
        <v>0</v>
      </c>
      <c r="I787" s="1434">
        <v>0</v>
      </c>
      <c r="J787" s="1434">
        <v>1</v>
      </c>
      <c r="K787" s="1434">
        <v>1</v>
      </c>
      <c r="L787" s="1434">
        <v>1</v>
      </c>
      <c r="M787" s="1434">
        <v>0</v>
      </c>
      <c r="N787" s="1434">
        <v>0</v>
      </c>
      <c r="O787" s="1434">
        <v>0</v>
      </c>
      <c r="P787" s="1434">
        <v>0</v>
      </c>
      <c r="Q787" s="1434">
        <v>0</v>
      </c>
      <c r="R787" s="1434">
        <v>0</v>
      </c>
      <c r="S787" s="1434">
        <v>0</v>
      </c>
      <c r="T787" s="1434">
        <v>0</v>
      </c>
      <c r="U787" s="1434">
        <v>0</v>
      </c>
      <c r="V787" s="1438">
        <v>0</v>
      </c>
    </row>
    <row r="788" spans="1:22" ht="15" x14ac:dyDescent="0.25">
      <c r="A788" s="19" t="s">
        <v>809</v>
      </c>
      <c r="B788" s="1291" t="s">
        <v>889</v>
      </c>
      <c r="C788" s="1291" t="s">
        <v>39</v>
      </c>
      <c r="D788" s="1434">
        <v>0</v>
      </c>
      <c r="E788" s="1434">
        <v>0</v>
      </c>
      <c r="F788" s="1434">
        <v>0</v>
      </c>
      <c r="G788" s="1434">
        <v>0</v>
      </c>
      <c r="H788" s="1434">
        <v>0</v>
      </c>
      <c r="I788" s="1434">
        <v>0</v>
      </c>
      <c r="J788" s="1434">
        <v>0</v>
      </c>
      <c r="K788" s="1434">
        <v>3</v>
      </c>
      <c r="L788" s="1434">
        <v>1</v>
      </c>
      <c r="M788" s="1434">
        <v>2</v>
      </c>
      <c r="N788" s="1434">
        <v>0</v>
      </c>
      <c r="O788" s="1434">
        <v>0</v>
      </c>
      <c r="P788" s="1434">
        <v>0</v>
      </c>
      <c r="Q788" s="1434">
        <v>0</v>
      </c>
      <c r="R788" s="1434">
        <v>0</v>
      </c>
      <c r="S788" s="1434">
        <v>0</v>
      </c>
      <c r="T788" s="1434">
        <v>0</v>
      </c>
      <c r="U788" s="1434">
        <v>0</v>
      </c>
      <c r="V788" s="1438">
        <v>0</v>
      </c>
    </row>
    <row r="789" spans="1:22" ht="15" x14ac:dyDescent="0.25">
      <c r="A789" s="19" t="s">
        <v>809</v>
      </c>
      <c r="B789" s="1291" t="s">
        <v>889</v>
      </c>
      <c r="C789" s="1291" t="s">
        <v>59</v>
      </c>
      <c r="D789" s="1434">
        <v>0</v>
      </c>
      <c r="E789" s="1434">
        <v>0</v>
      </c>
      <c r="F789" s="1434">
        <v>0</v>
      </c>
      <c r="G789" s="1434">
        <v>0</v>
      </c>
      <c r="H789" s="1434">
        <v>0</v>
      </c>
      <c r="I789" s="1434">
        <v>0</v>
      </c>
      <c r="J789" s="1434">
        <v>19</v>
      </c>
      <c r="K789" s="1434">
        <v>25</v>
      </c>
      <c r="L789" s="1434">
        <v>32</v>
      </c>
      <c r="M789" s="1434">
        <v>33</v>
      </c>
      <c r="N789" s="1434">
        <v>22</v>
      </c>
      <c r="O789" s="1434">
        <v>24</v>
      </c>
      <c r="P789" s="1434">
        <v>10</v>
      </c>
      <c r="Q789" s="1434">
        <v>3</v>
      </c>
      <c r="R789" s="1434">
        <v>4</v>
      </c>
      <c r="S789" s="1434">
        <v>9</v>
      </c>
      <c r="T789" s="1434">
        <v>0</v>
      </c>
      <c r="U789" s="1434">
        <v>0</v>
      </c>
      <c r="V789" s="1438">
        <v>0</v>
      </c>
    </row>
    <row r="790" spans="1:22" ht="15" x14ac:dyDescent="0.25">
      <c r="A790" s="19" t="s">
        <v>809</v>
      </c>
      <c r="B790" s="1291" t="s">
        <v>889</v>
      </c>
      <c r="C790" s="1291" t="s">
        <v>77</v>
      </c>
      <c r="D790" s="1434">
        <v>0</v>
      </c>
      <c r="E790" s="1434">
        <v>0</v>
      </c>
      <c r="F790" s="1434">
        <v>0</v>
      </c>
      <c r="G790" s="1434">
        <v>0</v>
      </c>
      <c r="H790" s="1434">
        <v>0</v>
      </c>
      <c r="I790" s="1434">
        <v>0</v>
      </c>
      <c r="J790" s="1434">
        <v>8</v>
      </c>
      <c r="K790" s="1434">
        <v>9</v>
      </c>
      <c r="L790" s="1434">
        <v>4</v>
      </c>
      <c r="M790" s="1434">
        <v>5</v>
      </c>
      <c r="N790" s="1434">
        <v>3</v>
      </c>
      <c r="O790" s="1434">
        <v>0</v>
      </c>
      <c r="P790" s="1434">
        <v>0</v>
      </c>
      <c r="Q790" s="1434">
        <v>0</v>
      </c>
      <c r="R790" s="1434">
        <v>0</v>
      </c>
      <c r="S790" s="1434">
        <v>0</v>
      </c>
      <c r="T790" s="1434">
        <v>0</v>
      </c>
      <c r="U790" s="1434">
        <v>0</v>
      </c>
      <c r="V790" s="1438">
        <v>0</v>
      </c>
    </row>
    <row r="791" spans="1:22" ht="15" x14ac:dyDescent="0.25">
      <c r="A791" s="19" t="s">
        <v>809</v>
      </c>
      <c r="B791" s="1291" t="s">
        <v>890</v>
      </c>
      <c r="C791" s="1291" t="s">
        <v>35</v>
      </c>
      <c r="D791" s="1434">
        <v>0</v>
      </c>
      <c r="E791" s="1434">
        <v>0</v>
      </c>
      <c r="F791" s="1434">
        <v>0</v>
      </c>
      <c r="G791" s="1434">
        <v>0</v>
      </c>
      <c r="H791" s="1434">
        <v>0</v>
      </c>
      <c r="I791" s="1434">
        <v>0</v>
      </c>
      <c r="J791" s="1434">
        <v>4</v>
      </c>
      <c r="K791" s="1434">
        <v>0</v>
      </c>
      <c r="L791" s="1434">
        <v>0</v>
      </c>
      <c r="M791" s="1434">
        <v>5</v>
      </c>
      <c r="N791" s="1434">
        <v>9</v>
      </c>
      <c r="O791" s="1434">
        <v>4</v>
      </c>
      <c r="P791" s="1434">
        <v>3</v>
      </c>
      <c r="Q791" s="1434">
        <v>18</v>
      </c>
      <c r="R791" s="1434">
        <v>19</v>
      </c>
      <c r="S791" s="1434">
        <v>9</v>
      </c>
      <c r="T791" s="1434">
        <v>4</v>
      </c>
      <c r="U791" s="1434">
        <v>17</v>
      </c>
      <c r="V791" s="1438">
        <v>0</v>
      </c>
    </row>
    <row r="792" spans="1:22" ht="15" x14ac:dyDescent="0.25">
      <c r="A792" s="19" t="s">
        <v>809</v>
      </c>
      <c r="B792" s="1291" t="s">
        <v>890</v>
      </c>
      <c r="C792" s="1291" t="s">
        <v>37</v>
      </c>
      <c r="D792" s="1434">
        <v>0</v>
      </c>
      <c r="E792" s="1434">
        <v>0</v>
      </c>
      <c r="F792" s="1434">
        <v>0</v>
      </c>
      <c r="G792" s="1434">
        <v>0</v>
      </c>
      <c r="H792" s="1434">
        <v>0</v>
      </c>
      <c r="I792" s="1434">
        <v>0</v>
      </c>
      <c r="J792" s="1434">
        <v>1</v>
      </c>
      <c r="K792" s="1434">
        <v>0</v>
      </c>
      <c r="L792" s="1434">
        <v>1</v>
      </c>
      <c r="M792" s="1434">
        <v>0</v>
      </c>
      <c r="N792" s="1434">
        <v>1</v>
      </c>
      <c r="O792" s="1434">
        <v>2</v>
      </c>
      <c r="P792" s="1434">
        <v>0</v>
      </c>
      <c r="Q792" s="1434">
        <v>0</v>
      </c>
      <c r="R792" s="1434">
        <v>5</v>
      </c>
      <c r="S792" s="1434">
        <v>0</v>
      </c>
      <c r="T792" s="1434">
        <v>0</v>
      </c>
      <c r="U792" s="1434">
        <v>0</v>
      </c>
      <c r="V792" s="1438">
        <v>0</v>
      </c>
    </row>
    <row r="793" spans="1:22" ht="15" x14ac:dyDescent="0.25">
      <c r="A793" s="19" t="s">
        <v>809</v>
      </c>
      <c r="B793" s="1291" t="s">
        <v>890</v>
      </c>
      <c r="C793" s="1291" t="s">
        <v>38</v>
      </c>
      <c r="D793" s="1434">
        <v>0</v>
      </c>
      <c r="E793" s="1434">
        <v>0</v>
      </c>
      <c r="F793" s="1434">
        <v>0</v>
      </c>
      <c r="G793" s="1434">
        <v>0</v>
      </c>
      <c r="H793" s="1434">
        <v>0</v>
      </c>
      <c r="I793" s="1434">
        <v>0</v>
      </c>
      <c r="J793" s="1434">
        <v>1</v>
      </c>
      <c r="K793" s="1434">
        <v>0</v>
      </c>
      <c r="L793" s="1434">
        <v>0</v>
      </c>
      <c r="M793" s="1434">
        <v>0</v>
      </c>
      <c r="N793" s="1434">
        <v>0</v>
      </c>
      <c r="O793" s="1434">
        <v>0</v>
      </c>
      <c r="P793" s="1434">
        <v>0</v>
      </c>
      <c r="Q793" s="1434">
        <v>0</v>
      </c>
      <c r="R793" s="1434">
        <v>1</v>
      </c>
      <c r="S793" s="1434">
        <v>0</v>
      </c>
      <c r="T793" s="1434">
        <v>0</v>
      </c>
      <c r="U793" s="1434">
        <v>0</v>
      </c>
      <c r="V793" s="1438">
        <v>0</v>
      </c>
    </row>
    <row r="794" spans="1:22" ht="15" x14ac:dyDescent="0.25">
      <c r="A794" s="19" t="s">
        <v>809</v>
      </c>
      <c r="B794" s="1291" t="s">
        <v>890</v>
      </c>
      <c r="C794" s="1291" t="s">
        <v>39</v>
      </c>
      <c r="D794" s="1434">
        <v>0</v>
      </c>
      <c r="E794" s="1434">
        <v>0</v>
      </c>
      <c r="F794" s="1434">
        <v>0</v>
      </c>
      <c r="G794" s="1434">
        <v>0</v>
      </c>
      <c r="H794" s="1434">
        <v>0</v>
      </c>
      <c r="I794" s="1434">
        <v>0</v>
      </c>
      <c r="J794" s="1434">
        <v>1</v>
      </c>
      <c r="K794" s="1434">
        <v>0</v>
      </c>
      <c r="L794" s="1434">
        <v>0</v>
      </c>
      <c r="M794" s="1434">
        <v>0</v>
      </c>
      <c r="N794" s="1434">
        <v>0</v>
      </c>
      <c r="O794" s="1434">
        <v>0</v>
      </c>
      <c r="P794" s="1434">
        <v>0</v>
      </c>
      <c r="Q794" s="1434">
        <v>0</v>
      </c>
      <c r="R794" s="1434">
        <v>0</v>
      </c>
      <c r="S794" s="1434">
        <v>0</v>
      </c>
      <c r="T794" s="1434">
        <v>0</v>
      </c>
      <c r="U794" s="1434">
        <v>0</v>
      </c>
      <c r="V794" s="1438">
        <v>0</v>
      </c>
    </row>
    <row r="795" spans="1:22" ht="15" x14ac:dyDescent="0.25">
      <c r="A795" s="19" t="s">
        <v>809</v>
      </c>
      <c r="B795" s="1291" t="s">
        <v>890</v>
      </c>
      <c r="C795" s="1291" t="s">
        <v>40</v>
      </c>
      <c r="D795" s="1434">
        <v>0</v>
      </c>
      <c r="E795" s="1434">
        <v>0</v>
      </c>
      <c r="F795" s="1434">
        <v>0</v>
      </c>
      <c r="G795" s="1434">
        <v>0</v>
      </c>
      <c r="H795" s="1434">
        <v>0</v>
      </c>
      <c r="I795" s="1434">
        <v>0</v>
      </c>
      <c r="J795" s="1434">
        <v>0</v>
      </c>
      <c r="K795" s="1434">
        <v>0</v>
      </c>
      <c r="L795" s="1434">
        <v>0</v>
      </c>
      <c r="M795" s="1434">
        <v>1</v>
      </c>
      <c r="N795" s="1434">
        <v>0</v>
      </c>
      <c r="O795" s="1434">
        <v>0</v>
      </c>
      <c r="P795" s="1434">
        <v>0</v>
      </c>
      <c r="Q795" s="1434">
        <v>0</v>
      </c>
      <c r="R795" s="1434">
        <v>1</v>
      </c>
      <c r="S795" s="1434">
        <v>0</v>
      </c>
      <c r="T795" s="1434">
        <v>0</v>
      </c>
      <c r="U795" s="1434">
        <v>0</v>
      </c>
      <c r="V795" s="1438">
        <v>0</v>
      </c>
    </row>
    <row r="796" spans="1:22" ht="15" x14ac:dyDescent="0.25">
      <c r="A796" s="19" t="s">
        <v>809</v>
      </c>
      <c r="B796" s="1291" t="s">
        <v>890</v>
      </c>
      <c r="C796" s="1291" t="s">
        <v>59</v>
      </c>
      <c r="D796" s="1434">
        <v>0</v>
      </c>
      <c r="E796" s="1434">
        <v>0</v>
      </c>
      <c r="F796" s="1434">
        <v>0</v>
      </c>
      <c r="G796" s="1434">
        <v>0</v>
      </c>
      <c r="H796" s="1434">
        <v>0</v>
      </c>
      <c r="I796" s="1434">
        <v>0</v>
      </c>
      <c r="J796" s="1434">
        <v>7</v>
      </c>
      <c r="K796" s="1434">
        <v>0</v>
      </c>
      <c r="L796" s="1434">
        <v>1</v>
      </c>
      <c r="M796" s="1434">
        <v>6</v>
      </c>
      <c r="N796" s="1434">
        <v>10</v>
      </c>
      <c r="O796" s="1434">
        <v>6</v>
      </c>
      <c r="P796" s="1434">
        <v>3</v>
      </c>
      <c r="Q796" s="1434">
        <v>18</v>
      </c>
      <c r="R796" s="1434">
        <v>26</v>
      </c>
      <c r="S796" s="1434">
        <v>9</v>
      </c>
      <c r="T796" s="1434">
        <v>4</v>
      </c>
      <c r="U796" s="1434">
        <v>17</v>
      </c>
      <c r="V796" s="1438">
        <v>0</v>
      </c>
    </row>
    <row r="797" spans="1:22" ht="15" x14ac:dyDescent="0.25">
      <c r="A797" s="19" t="s">
        <v>809</v>
      </c>
      <c r="B797" s="1291" t="s">
        <v>890</v>
      </c>
      <c r="C797" s="1291" t="s">
        <v>77</v>
      </c>
      <c r="D797" s="1434">
        <v>0</v>
      </c>
      <c r="E797" s="1434">
        <v>0</v>
      </c>
      <c r="F797" s="1434">
        <v>0</v>
      </c>
      <c r="G797" s="1434">
        <v>0</v>
      </c>
      <c r="H797" s="1434">
        <v>0</v>
      </c>
      <c r="I797" s="1434">
        <v>0</v>
      </c>
      <c r="J797" s="1434">
        <v>3</v>
      </c>
      <c r="K797" s="1434">
        <v>0</v>
      </c>
      <c r="L797" s="1434">
        <v>1</v>
      </c>
      <c r="M797" s="1434">
        <v>1</v>
      </c>
      <c r="N797" s="1434">
        <v>1</v>
      </c>
      <c r="O797" s="1434">
        <v>2</v>
      </c>
      <c r="P797" s="1434">
        <v>0</v>
      </c>
      <c r="Q797" s="1434">
        <v>0</v>
      </c>
      <c r="R797" s="1434">
        <v>7</v>
      </c>
      <c r="S797" s="1434">
        <v>0</v>
      </c>
      <c r="T797" s="1434">
        <v>0</v>
      </c>
      <c r="U797" s="1434">
        <v>0</v>
      </c>
      <c r="V797" s="1438">
        <v>0</v>
      </c>
    </row>
    <row r="798" spans="1:22" ht="15" x14ac:dyDescent="0.25">
      <c r="A798" s="19" t="s">
        <v>809</v>
      </c>
      <c r="B798" s="1291" t="s">
        <v>891</v>
      </c>
      <c r="C798" s="1291" t="s">
        <v>35</v>
      </c>
      <c r="D798" s="1434">
        <v>0</v>
      </c>
      <c r="E798" s="1434">
        <v>4</v>
      </c>
      <c r="F798" s="1434">
        <v>3</v>
      </c>
      <c r="G798" s="1434">
        <v>3</v>
      </c>
      <c r="H798" s="1434">
        <v>3</v>
      </c>
      <c r="I798" s="1434">
        <v>1</v>
      </c>
      <c r="J798" s="1434">
        <v>2</v>
      </c>
      <c r="K798" s="1434">
        <v>5</v>
      </c>
      <c r="L798" s="1434">
        <v>0</v>
      </c>
      <c r="M798" s="1434">
        <v>0</v>
      </c>
      <c r="N798" s="1434">
        <v>0</v>
      </c>
      <c r="O798" s="1434">
        <v>0</v>
      </c>
      <c r="P798" s="1434">
        <v>0</v>
      </c>
      <c r="Q798" s="1434">
        <v>0</v>
      </c>
      <c r="R798" s="1434">
        <v>0</v>
      </c>
      <c r="S798" s="1434">
        <v>0</v>
      </c>
      <c r="T798" s="1434">
        <v>0</v>
      </c>
      <c r="U798" s="1434">
        <v>0</v>
      </c>
      <c r="V798" s="1438">
        <v>0</v>
      </c>
    </row>
    <row r="799" spans="1:22" ht="15" x14ac:dyDescent="0.25">
      <c r="A799" s="19" t="s">
        <v>809</v>
      </c>
      <c r="B799" s="1291" t="s">
        <v>891</v>
      </c>
      <c r="C799" s="1291" t="s">
        <v>37</v>
      </c>
      <c r="D799" s="1434">
        <v>0</v>
      </c>
      <c r="E799" s="1434">
        <v>1</v>
      </c>
      <c r="F799" s="1434">
        <v>0</v>
      </c>
      <c r="G799" s="1434">
        <v>0</v>
      </c>
      <c r="H799" s="1434">
        <v>0</v>
      </c>
      <c r="I799" s="1434">
        <v>0</v>
      </c>
      <c r="J799" s="1434">
        <v>0</v>
      </c>
      <c r="K799" s="1434">
        <v>0</v>
      </c>
      <c r="L799" s="1434">
        <v>0</v>
      </c>
      <c r="M799" s="1434">
        <v>0</v>
      </c>
      <c r="N799" s="1434">
        <v>0</v>
      </c>
      <c r="O799" s="1434">
        <v>0</v>
      </c>
      <c r="P799" s="1434">
        <v>0</v>
      </c>
      <c r="Q799" s="1434">
        <v>0</v>
      </c>
      <c r="R799" s="1434">
        <v>0</v>
      </c>
      <c r="S799" s="1434">
        <v>0</v>
      </c>
      <c r="T799" s="1434">
        <v>0</v>
      </c>
      <c r="U799" s="1434">
        <v>0</v>
      </c>
      <c r="V799" s="1438">
        <v>0</v>
      </c>
    </row>
    <row r="800" spans="1:22" ht="15" x14ac:dyDescent="0.25">
      <c r="A800" s="19" t="s">
        <v>809</v>
      </c>
      <c r="B800" s="1291" t="s">
        <v>891</v>
      </c>
      <c r="C800" s="1291" t="s">
        <v>59</v>
      </c>
      <c r="D800" s="1434">
        <v>0</v>
      </c>
      <c r="E800" s="1434">
        <v>5</v>
      </c>
      <c r="F800" s="1434">
        <v>3</v>
      </c>
      <c r="G800" s="1434">
        <v>3</v>
      </c>
      <c r="H800" s="1434">
        <v>3</v>
      </c>
      <c r="I800" s="1434">
        <v>1</v>
      </c>
      <c r="J800" s="1434">
        <v>2</v>
      </c>
      <c r="K800" s="1434">
        <v>5</v>
      </c>
      <c r="L800" s="1434">
        <v>0</v>
      </c>
      <c r="M800" s="1434">
        <v>0</v>
      </c>
      <c r="N800" s="1434">
        <v>0</v>
      </c>
      <c r="O800" s="1434">
        <v>0</v>
      </c>
      <c r="P800" s="1434">
        <v>0</v>
      </c>
      <c r="Q800" s="1434">
        <v>0</v>
      </c>
      <c r="R800" s="1434">
        <v>0</v>
      </c>
      <c r="S800" s="1434">
        <v>0</v>
      </c>
      <c r="T800" s="1434">
        <v>0</v>
      </c>
      <c r="U800" s="1434">
        <v>0</v>
      </c>
      <c r="V800" s="1438">
        <v>0</v>
      </c>
    </row>
    <row r="801" spans="1:22" ht="15" x14ac:dyDescent="0.25">
      <c r="A801" s="19" t="s">
        <v>809</v>
      </c>
      <c r="B801" s="1291" t="s">
        <v>891</v>
      </c>
      <c r="C801" s="1291" t="s">
        <v>77</v>
      </c>
      <c r="D801" s="1434">
        <v>0</v>
      </c>
      <c r="E801" s="1434">
        <v>1</v>
      </c>
      <c r="F801" s="1434">
        <v>0</v>
      </c>
      <c r="G801" s="1434">
        <v>0</v>
      </c>
      <c r="H801" s="1434">
        <v>0</v>
      </c>
      <c r="I801" s="1434">
        <v>0</v>
      </c>
      <c r="J801" s="1434">
        <v>0</v>
      </c>
      <c r="K801" s="1434">
        <v>0</v>
      </c>
      <c r="L801" s="1434">
        <v>0</v>
      </c>
      <c r="M801" s="1434">
        <v>0</v>
      </c>
      <c r="N801" s="1434">
        <v>0</v>
      </c>
      <c r="O801" s="1434">
        <v>0</v>
      </c>
      <c r="P801" s="1434">
        <v>0</v>
      </c>
      <c r="Q801" s="1434">
        <v>0</v>
      </c>
      <c r="R801" s="1434">
        <v>0</v>
      </c>
      <c r="S801" s="1434">
        <v>0</v>
      </c>
      <c r="T801" s="1434">
        <v>0</v>
      </c>
      <c r="U801" s="1434">
        <v>0</v>
      </c>
      <c r="V801" s="1438">
        <v>0</v>
      </c>
    </row>
    <row r="802" spans="1:22" ht="15" x14ac:dyDescent="0.25">
      <c r="A802" s="19" t="s">
        <v>809</v>
      </c>
      <c r="B802" s="1291" t="s">
        <v>892</v>
      </c>
      <c r="C802" s="1291" t="s">
        <v>35</v>
      </c>
      <c r="D802" s="1434">
        <v>4</v>
      </c>
      <c r="E802" s="1434">
        <v>10</v>
      </c>
      <c r="F802" s="1434">
        <v>10</v>
      </c>
      <c r="G802" s="1434">
        <v>9</v>
      </c>
      <c r="H802" s="1434">
        <v>16</v>
      </c>
      <c r="I802" s="1434">
        <v>8</v>
      </c>
      <c r="J802" s="1434">
        <v>4</v>
      </c>
      <c r="K802" s="1434">
        <v>3</v>
      </c>
      <c r="L802" s="1434">
        <v>7</v>
      </c>
      <c r="M802" s="1434">
        <v>4</v>
      </c>
      <c r="N802" s="1434">
        <v>11</v>
      </c>
      <c r="O802" s="1434">
        <v>0</v>
      </c>
      <c r="P802" s="1434">
        <v>0</v>
      </c>
      <c r="Q802" s="1434">
        <v>0</v>
      </c>
      <c r="R802" s="1434">
        <v>0</v>
      </c>
      <c r="S802" s="1434">
        <v>0</v>
      </c>
      <c r="T802" s="1434">
        <v>0</v>
      </c>
      <c r="U802" s="1434">
        <v>0</v>
      </c>
      <c r="V802" s="1438">
        <v>0</v>
      </c>
    </row>
    <row r="803" spans="1:22" ht="15" x14ac:dyDescent="0.25">
      <c r="A803" s="19" t="s">
        <v>809</v>
      </c>
      <c r="B803" s="1291" t="s">
        <v>892</v>
      </c>
      <c r="C803" s="1291" t="s">
        <v>37</v>
      </c>
      <c r="D803" s="1434">
        <v>0</v>
      </c>
      <c r="E803" s="1434">
        <v>1</v>
      </c>
      <c r="F803" s="1434">
        <v>0</v>
      </c>
      <c r="G803" s="1434">
        <v>0</v>
      </c>
      <c r="H803" s="1434">
        <v>0</v>
      </c>
      <c r="I803" s="1434">
        <v>0</v>
      </c>
      <c r="J803" s="1434">
        <v>1</v>
      </c>
      <c r="K803" s="1434">
        <v>0</v>
      </c>
      <c r="L803" s="1434">
        <v>0</v>
      </c>
      <c r="M803" s="1434">
        <v>0</v>
      </c>
      <c r="N803" s="1434">
        <v>0</v>
      </c>
      <c r="O803" s="1434">
        <v>0</v>
      </c>
      <c r="P803" s="1434">
        <v>0</v>
      </c>
      <c r="Q803" s="1434">
        <v>0</v>
      </c>
      <c r="R803" s="1434">
        <v>0</v>
      </c>
      <c r="S803" s="1434">
        <v>0</v>
      </c>
      <c r="T803" s="1434">
        <v>0</v>
      </c>
      <c r="U803" s="1434">
        <v>0</v>
      </c>
      <c r="V803" s="1438">
        <v>0</v>
      </c>
    </row>
    <row r="804" spans="1:22" ht="15" x14ac:dyDescent="0.25">
      <c r="A804" s="19" t="s">
        <v>809</v>
      </c>
      <c r="B804" s="1291" t="s">
        <v>892</v>
      </c>
      <c r="C804" s="1291" t="s">
        <v>59</v>
      </c>
      <c r="D804" s="1434">
        <v>4</v>
      </c>
      <c r="E804" s="1434">
        <v>11</v>
      </c>
      <c r="F804" s="1434">
        <v>10</v>
      </c>
      <c r="G804" s="1434">
        <v>9</v>
      </c>
      <c r="H804" s="1434">
        <v>16</v>
      </c>
      <c r="I804" s="1434">
        <v>8</v>
      </c>
      <c r="J804" s="1434">
        <v>5</v>
      </c>
      <c r="K804" s="1434">
        <v>3</v>
      </c>
      <c r="L804" s="1434">
        <v>7</v>
      </c>
      <c r="M804" s="1434">
        <v>4</v>
      </c>
      <c r="N804" s="1434">
        <v>11</v>
      </c>
      <c r="O804" s="1434">
        <v>0</v>
      </c>
      <c r="P804" s="1434">
        <v>0</v>
      </c>
      <c r="Q804" s="1434">
        <v>0</v>
      </c>
      <c r="R804" s="1434">
        <v>0</v>
      </c>
      <c r="S804" s="1434">
        <v>0</v>
      </c>
      <c r="T804" s="1434">
        <v>0</v>
      </c>
      <c r="U804" s="1434">
        <v>0</v>
      </c>
      <c r="V804" s="1438">
        <v>0</v>
      </c>
    </row>
    <row r="805" spans="1:22" ht="15" x14ac:dyDescent="0.25">
      <c r="A805" s="19" t="s">
        <v>809</v>
      </c>
      <c r="B805" s="1291" t="s">
        <v>892</v>
      </c>
      <c r="C805" s="1291" t="s">
        <v>77</v>
      </c>
      <c r="D805" s="1434">
        <v>0</v>
      </c>
      <c r="E805" s="1434">
        <v>1</v>
      </c>
      <c r="F805" s="1434">
        <v>0</v>
      </c>
      <c r="G805" s="1434">
        <v>0</v>
      </c>
      <c r="H805" s="1434">
        <v>0</v>
      </c>
      <c r="I805" s="1434">
        <v>0</v>
      </c>
      <c r="J805" s="1434">
        <v>1</v>
      </c>
      <c r="K805" s="1434">
        <v>0</v>
      </c>
      <c r="L805" s="1434">
        <v>0</v>
      </c>
      <c r="M805" s="1434">
        <v>0</v>
      </c>
      <c r="N805" s="1434">
        <v>0</v>
      </c>
      <c r="O805" s="1434">
        <v>0</v>
      </c>
      <c r="P805" s="1434">
        <v>0</v>
      </c>
      <c r="Q805" s="1434">
        <v>0</v>
      </c>
      <c r="R805" s="1434">
        <v>0</v>
      </c>
      <c r="S805" s="1434">
        <v>0</v>
      </c>
      <c r="T805" s="1434">
        <v>0</v>
      </c>
      <c r="U805" s="1434">
        <v>0</v>
      </c>
      <c r="V805" s="1438">
        <v>0</v>
      </c>
    </row>
    <row r="806" spans="1:22" ht="15" x14ac:dyDescent="0.25">
      <c r="A806" s="19" t="s">
        <v>809</v>
      </c>
      <c r="B806" s="1291" t="s">
        <v>893</v>
      </c>
      <c r="C806" s="1291" t="s">
        <v>35</v>
      </c>
      <c r="D806" s="1434">
        <v>22</v>
      </c>
      <c r="E806" s="1434">
        <v>27</v>
      </c>
      <c r="F806" s="1434">
        <v>12</v>
      </c>
      <c r="G806" s="1434">
        <v>8</v>
      </c>
      <c r="H806" s="1434">
        <v>6</v>
      </c>
      <c r="I806" s="1434">
        <v>22</v>
      </c>
      <c r="J806" s="1434">
        <v>9</v>
      </c>
      <c r="K806" s="1434">
        <v>5</v>
      </c>
      <c r="L806" s="1434">
        <v>4</v>
      </c>
      <c r="M806" s="1434">
        <v>4</v>
      </c>
      <c r="N806" s="1434">
        <v>6</v>
      </c>
      <c r="O806" s="1434">
        <v>1</v>
      </c>
      <c r="P806" s="1434">
        <v>0</v>
      </c>
      <c r="Q806" s="1434">
        <v>6</v>
      </c>
      <c r="R806" s="1434">
        <v>2</v>
      </c>
      <c r="S806" s="1434">
        <v>5</v>
      </c>
      <c r="T806" s="1434">
        <v>8</v>
      </c>
      <c r="U806" s="1434">
        <v>5</v>
      </c>
      <c r="V806" s="1438">
        <v>1</v>
      </c>
    </row>
    <row r="807" spans="1:22" ht="15" x14ac:dyDescent="0.25">
      <c r="A807" s="19" t="s">
        <v>809</v>
      </c>
      <c r="B807" s="1291" t="s">
        <v>893</v>
      </c>
      <c r="C807" s="1291" t="s">
        <v>36</v>
      </c>
      <c r="D807" s="1434">
        <v>0</v>
      </c>
      <c r="E807" s="1434">
        <v>0</v>
      </c>
      <c r="F807" s="1434">
        <v>0</v>
      </c>
      <c r="G807" s="1434">
        <v>0</v>
      </c>
      <c r="H807" s="1434">
        <v>0</v>
      </c>
      <c r="I807" s="1434">
        <v>0</v>
      </c>
      <c r="J807" s="1434">
        <v>0</v>
      </c>
      <c r="K807" s="1434">
        <v>0</v>
      </c>
      <c r="L807" s="1434">
        <v>0</v>
      </c>
      <c r="M807" s="1434">
        <v>0</v>
      </c>
      <c r="N807" s="1434">
        <v>0</v>
      </c>
      <c r="O807" s="1434">
        <v>0</v>
      </c>
      <c r="P807" s="1434">
        <v>0</v>
      </c>
      <c r="Q807" s="1434">
        <v>0</v>
      </c>
      <c r="R807" s="1434">
        <v>0</v>
      </c>
      <c r="S807" s="1434">
        <v>1</v>
      </c>
      <c r="T807" s="1434">
        <v>2</v>
      </c>
      <c r="U807" s="1434">
        <v>1</v>
      </c>
      <c r="V807" s="1438">
        <v>0</v>
      </c>
    </row>
    <row r="808" spans="1:22" ht="15" x14ac:dyDescent="0.25">
      <c r="A808" s="19" t="s">
        <v>809</v>
      </c>
      <c r="B808" s="1291" t="s">
        <v>893</v>
      </c>
      <c r="C808" s="1291" t="s">
        <v>37</v>
      </c>
      <c r="D808" s="1434">
        <v>1</v>
      </c>
      <c r="E808" s="1434">
        <v>4</v>
      </c>
      <c r="F808" s="1434">
        <v>0</v>
      </c>
      <c r="G808" s="1434">
        <v>0</v>
      </c>
      <c r="H808" s="1434">
        <v>0</v>
      </c>
      <c r="I808" s="1434">
        <v>0</v>
      </c>
      <c r="J808" s="1434">
        <v>0</v>
      </c>
      <c r="K808" s="1434">
        <v>2</v>
      </c>
      <c r="L808" s="1434">
        <v>3</v>
      </c>
      <c r="M808" s="1434">
        <v>0</v>
      </c>
      <c r="N808" s="1434">
        <v>0</v>
      </c>
      <c r="O808" s="1434">
        <v>0</v>
      </c>
      <c r="P808" s="1434">
        <v>0</v>
      </c>
      <c r="Q808" s="1434">
        <v>1</v>
      </c>
      <c r="R808" s="1434">
        <v>2</v>
      </c>
      <c r="S808" s="1434">
        <v>0</v>
      </c>
      <c r="T808" s="1434">
        <v>1</v>
      </c>
      <c r="U808" s="1434">
        <v>0</v>
      </c>
      <c r="V808" s="1438">
        <v>0</v>
      </c>
    </row>
    <row r="809" spans="1:22" ht="15" x14ac:dyDescent="0.25">
      <c r="A809" s="19" t="s">
        <v>809</v>
      </c>
      <c r="B809" s="1291" t="s">
        <v>893</v>
      </c>
      <c r="C809" s="1291" t="s">
        <v>38</v>
      </c>
      <c r="D809" s="1434">
        <v>1</v>
      </c>
      <c r="E809" s="1434">
        <v>0</v>
      </c>
      <c r="F809" s="1434">
        <v>0</v>
      </c>
      <c r="G809" s="1434">
        <v>0</v>
      </c>
      <c r="H809" s="1434">
        <v>0</v>
      </c>
      <c r="I809" s="1434">
        <v>0</v>
      </c>
      <c r="J809" s="1434">
        <v>0</v>
      </c>
      <c r="K809" s="1434">
        <v>0</v>
      </c>
      <c r="L809" s="1434">
        <v>0</v>
      </c>
      <c r="M809" s="1434">
        <v>0</v>
      </c>
      <c r="N809" s="1434">
        <v>0</v>
      </c>
      <c r="O809" s="1434">
        <v>0</v>
      </c>
      <c r="P809" s="1434">
        <v>0</v>
      </c>
      <c r="Q809" s="1434">
        <v>0</v>
      </c>
      <c r="R809" s="1434">
        <v>0</v>
      </c>
      <c r="S809" s="1434">
        <v>0</v>
      </c>
      <c r="T809" s="1434">
        <v>1</v>
      </c>
      <c r="U809" s="1434">
        <v>0</v>
      </c>
      <c r="V809" s="1438">
        <v>0</v>
      </c>
    </row>
    <row r="810" spans="1:22" ht="15" x14ac:dyDescent="0.25">
      <c r="A810" s="19" t="s">
        <v>809</v>
      </c>
      <c r="B810" s="1291" t="s">
        <v>893</v>
      </c>
      <c r="C810" s="1291" t="s">
        <v>39</v>
      </c>
      <c r="D810" s="1434">
        <v>0</v>
      </c>
      <c r="E810" s="1434">
        <v>0</v>
      </c>
      <c r="F810" s="1434">
        <v>0</v>
      </c>
      <c r="G810" s="1434">
        <v>0</v>
      </c>
      <c r="H810" s="1434">
        <v>0</v>
      </c>
      <c r="I810" s="1434">
        <v>0</v>
      </c>
      <c r="J810" s="1434">
        <v>1</v>
      </c>
      <c r="K810" s="1434">
        <v>0</v>
      </c>
      <c r="L810" s="1434">
        <v>0</v>
      </c>
      <c r="M810" s="1434">
        <v>0</v>
      </c>
      <c r="N810" s="1434">
        <v>0</v>
      </c>
      <c r="O810" s="1434">
        <v>0</v>
      </c>
      <c r="P810" s="1434">
        <v>0</v>
      </c>
      <c r="Q810" s="1434">
        <v>0</v>
      </c>
      <c r="R810" s="1434">
        <v>0</v>
      </c>
      <c r="S810" s="1434">
        <v>0</v>
      </c>
      <c r="T810" s="1434">
        <v>1</v>
      </c>
      <c r="U810" s="1434">
        <v>1</v>
      </c>
      <c r="V810" s="1438">
        <v>0</v>
      </c>
    </row>
    <row r="811" spans="1:22" ht="15" x14ac:dyDescent="0.25">
      <c r="A811" s="19" t="s">
        <v>809</v>
      </c>
      <c r="B811" s="1291" t="s">
        <v>893</v>
      </c>
      <c r="C811" s="1291" t="s">
        <v>40</v>
      </c>
      <c r="D811" s="1434">
        <v>1</v>
      </c>
      <c r="E811" s="1434">
        <v>0</v>
      </c>
      <c r="F811" s="1434">
        <v>0</v>
      </c>
      <c r="G811" s="1434">
        <v>1</v>
      </c>
      <c r="H811" s="1434">
        <v>0</v>
      </c>
      <c r="I811" s="1434">
        <v>0</v>
      </c>
      <c r="J811" s="1434">
        <v>1</v>
      </c>
      <c r="K811" s="1434">
        <v>0</v>
      </c>
      <c r="L811" s="1434">
        <v>0</v>
      </c>
      <c r="M811" s="1434">
        <v>0</v>
      </c>
      <c r="N811" s="1434">
        <v>0</v>
      </c>
      <c r="O811" s="1434">
        <v>0</v>
      </c>
      <c r="P811" s="1434">
        <v>0</v>
      </c>
      <c r="Q811" s="1434">
        <v>0</v>
      </c>
      <c r="R811" s="1434">
        <v>0</v>
      </c>
      <c r="S811" s="1434">
        <v>0</v>
      </c>
      <c r="T811" s="1434">
        <v>1</v>
      </c>
      <c r="U811" s="1434">
        <v>0</v>
      </c>
      <c r="V811" s="1438">
        <v>0</v>
      </c>
    </row>
    <row r="812" spans="1:22" ht="15" x14ac:dyDescent="0.25">
      <c r="A812" s="19" t="s">
        <v>809</v>
      </c>
      <c r="B812" s="1291" t="s">
        <v>893</v>
      </c>
      <c r="C812" s="1291" t="s">
        <v>59</v>
      </c>
      <c r="D812" s="1434">
        <v>25</v>
      </c>
      <c r="E812" s="1434">
        <v>31</v>
      </c>
      <c r="F812" s="1434">
        <v>12</v>
      </c>
      <c r="G812" s="1434">
        <v>9</v>
      </c>
      <c r="H812" s="1434">
        <v>6</v>
      </c>
      <c r="I812" s="1434">
        <v>22</v>
      </c>
      <c r="J812" s="1434">
        <v>11</v>
      </c>
      <c r="K812" s="1434">
        <v>7</v>
      </c>
      <c r="L812" s="1434">
        <v>7</v>
      </c>
      <c r="M812" s="1434">
        <v>4</v>
      </c>
      <c r="N812" s="1434">
        <v>6</v>
      </c>
      <c r="O812" s="1434">
        <v>1</v>
      </c>
      <c r="P812" s="1434">
        <v>0</v>
      </c>
      <c r="Q812" s="1434">
        <v>7</v>
      </c>
      <c r="R812" s="1434">
        <v>4</v>
      </c>
      <c r="S812" s="1434">
        <v>6</v>
      </c>
      <c r="T812" s="1434">
        <v>14</v>
      </c>
      <c r="U812" s="1434">
        <v>7</v>
      </c>
      <c r="V812" s="1438">
        <v>1</v>
      </c>
    </row>
    <row r="813" spans="1:22" ht="15" x14ac:dyDescent="0.25">
      <c r="A813" s="19" t="s">
        <v>809</v>
      </c>
      <c r="B813" s="1291" t="s">
        <v>893</v>
      </c>
      <c r="C813" s="1291" t="s">
        <v>77</v>
      </c>
      <c r="D813" s="1434">
        <v>3</v>
      </c>
      <c r="E813" s="1434">
        <v>4</v>
      </c>
      <c r="F813" s="1434">
        <v>0</v>
      </c>
      <c r="G813" s="1434">
        <v>1</v>
      </c>
      <c r="H813" s="1434">
        <v>0</v>
      </c>
      <c r="I813" s="1434">
        <v>0</v>
      </c>
      <c r="J813" s="1434">
        <v>2</v>
      </c>
      <c r="K813" s="1434">
        <v>2</v>
      </c>
      <c r="L813" s="1434">
        <v>3</v>
      </c>
      <c r="M813" s="1434">
        <v>0</v>
      </c>
      <c r="N813" s="1434">
        <v>0</v>
      </c>
      <c r="O813" s="1434">
        <v>0</v>
      </c>
      <c r="P813" s="1434">
        <v>0</v>
      </c>
      <c r="Q813" s="1434">
        <v>1</v>
      </c>
      <c r="R813" s="1434">
        <v>2</v>
      </c>
      <c r="S813" s="1434">
        <v>1</v>
      </c>
      <c r="T813" s="1434">
        <v>6</v>
      </c>
      <c r="U813" s="1434">
        <v>2</v>
      </c>
      <c r="V813" s="1438">
        <v>0</v>
      </c>
    </row>
    <row r="814" spans="1:22" ht="15" x14ac:dyDescent="0.25">
      <c r="A814" s="19" t="s">
        <v>809</v>
      </c>
      <c r="B814" s="1291" t="s">
        <v>894</v>
      </c>
      <c r="C814" s="1291" t="s">
        <v>35</v>
      </c>
      <c r="D814" s="1434">
        <v>19</v>
      </c>
      <c r="E814" s="1434">
        <v>17</v>
      </c>
      <c r="F814" s="1434">
        <v>16</v>
      </c>
      <c r="G814" s="1434">
        <v>7</v>
      </c>
      <c r="H814" s="1434">
        <v>21</v>
      </c>
      <c r="I814" s="1434">
        <v>13</v>
      </c>
      <c r="J814" s="1434">
        <v>0</v>
      </c>
      <c r="K814" s="1434">
        <v>4</v>
      </c>
      <c r="L814" s="1434">
        <v>3</v>
      </c>
      <c r="M814" s="1434">
        <v>0</v>
      </c>
      <c r="N814" s="1434">
        <v>0</v>
      </c>
      <c r="O814" s="1434">
        <v>0</v>
      </c>
      <c r="P814" s="1434">
        <v>0</v>
      </c>
      <c r="Q814" s="1434">
        <v>0</v>
      </c>
      <c r="R814" s="1434">
        <v>0</v>
      </c>
      <c r="S814" s="1434">
        <v>0</v>
      </c>
      <c r="T814" s="1434">
        <v>0</v>
      </c>
      <c r="U814" s="1434">
        <v>0</v>
      </c>
      <c r="V814" s="1438">
        <v>0</v>
      </c>
    </row>
    <row r="815" spans="1:22" ht="15" x14ac:dyDescent="0.25">
      <c r="A815" s="19" t="s">
        <v>809</v>
      </c>
      <c r="B815" s="1291" t="s">
        <v>894</v>
      </c>
      <c r="C815" s="1291" t="s">
        <v>37</v>
      </c>
      <c r="D815" s="1434">
        <v>0</v>
      </c>
      <c r="E815" s="1434">
        <v>4</v>
      </c>
      <c r="F815" s="1434">
        <v>1</v>
      </c>
      <c r="G815" s="1434">
        <v>0</v>
      </c>
      <c r="H815" s="1434">
        <v>1</v>
      </c>
      <c r="I815" s="1434">
        <v>0</v>
      </c>
      <c r="J815" s="1434">
        <v>0</v>
      </c>
      <c r="K815" s="1434">
        <v>0</v>
      </c>
      <c r="L815" s="1434">
        <v>0</v>
      </c>
      <c r="M815" s="1434">
        <v>0</v>
      </c>
      <c r="N815" s="1434">
        <v>0</v>
      </c>
      <c r="O815" s="1434">
        <v>0</v>
      </c>
      <c r="P815" s="1434">
        <v>0</v>
      </c>
      <c r="Q815" s="1434">
        <v>0</v>
      </c>
      <c r="R815" s="1434">
        <v>0</v>
      </c>
      <c r="S815" s="1434">
        <v>0</v>
      </c>
      <c r="T815" s="1434">
        <v>0</v>
      </c>
      <c r="U815" s="1434">
        <v>0</v>
      </c>
      <c r="V815" s="1438">
        <v>0</v>
      </c>
    </row>
    <row r="816" spans="1:22" ht="15" x14ac:dyDescent="0.25">
      <c r="A816" s="19" t="s">
        <v>809</v>
      </c>
      <c r="B816" s="1291" t="s">
        <v>894</v>
      </c>
      <c r="C816" s="1291" t="s">
        <v>38</v>
      </c>
      <c r="D816" s="1434">
        <v>0</v>
      </c>
      <c r="E816" s="1434">
        <v>1</v>
      </c>
      <c r="F816" s="1434">
        <v>0</v>
      </c>
      <c r="G816" s="1434">
        <v>0</v>
      </c>
      <c r="H816" s="1434">
        <v>0</v>
      </c>
      <c r="I816" s="1434">
        <v>0</v>
      </c>
      <c r="J816" s="1434">
        <v>0</v>
      </c>
      <c r="K816" s="1434">
        <v>0</v>
      </c>
      <c r="L816" s="1434">
        <v>0</v>
      </c>
      <c r="M816" s="1434">
        <v>0</v>
      </c>
      <c r="N816" s="1434">
        <v>0</v>
      </c>
      <c r="O816" s="1434">
        <v>0</v>
      </c>
      <c r="P816" s="1434">
        <v>0</v>
      </c>
      <c r="Q816" s="1434">
        <v>0</v>
      </c>
      <c r="R816" s="1434">
        <v>0</v>
      </c>
      <c r="S816" s="1434">
        <v>0</v>
      </c>
      <c r="T816" s="1434">
        <v>0</v>
      </c>
      <c r="U816" s="1434">
        <v>0</v>
      </c>
      <c r="V816" s="1438">
        <v>0</v>
      </c>
    </row>
    <row r="817" spans="1:22" ht="15" x14ac:dyDescent="0.25">
      <c r="A817" s="19" t="s">
        <v>809</v>
      </c>
      <c r="B817" s="1291" t="s">
        <v>894</v>
      </c>
      <c r="C817" s="1291" t="s">
        <v>59</v>
      </c>
      <c r="D817" s="1434">
        <v>19</v>
      </c>
      <c r="E817" s="1434">
        <v>22</v>
      </c>
      <c r="F817" s="1434">
        <v>17</v>
      </c>
      <c r="G817" s="1434">
        <v>7</v>
      </c>
      <c r="H817" s="1434">
        <v>22</v>
      </c>
      <c r="I817" s="1434">
        <v>13</v>
      </c>
      <c r="J817" s="1434">
        <v>0</v>
      </c>
      <c r="K817" s="1434">
        <v>4</v>
      </c>
      <c r="L817" s="1434">
        <v>3</v>
      </c>
      <c r="M817" s="1434">
        <v>0</v>
      </c>
      <c r="N817" s="1434">
        <v>0</v>
      </c>
      <c r="O817" s="1434">
        <v>0</v>
      </c>
      <c r="P817" s="1434">
        <v>0</v>
      </c>
      <c r="Q817" s="1434">
        <v>0</v>
      </c>
      <c r="R817" s="1434">
        <v>0</v>
      </c>
      <c r="S817" s="1434">
        <v>0</v>
      </c>
      <c r="T817" s="1434">
        <v>0</v>
      </c>
      <c r="U817" s="1434">
        <v>0</v>
      </c>
      <c r="V817" s="1438">
        <v>0</v>
      </c>
    </row>
    <row r="818" spans="1:22" ht="15" x14ac:dyDescent="0.25">
      <c r="A818" s="19" t="s">
        <v>809</v>
      </c>
      <c r="B818" s="1291" t="s">
        <v>894</v>
      </c>
      <c r="C818" s="1291" t="s">
        <v>77</v>
      </c>
      <c r="D818" s="1434">
        <v>0</v>
      </c>
      <c r="E818" s="1434">
        <v>5</v>
      </c>
      <c r="F818" s="1434">
        <v>1</v>
      </c>
      <c r="G818" s="1434">
        <v>0</v>
      </c>
      <c r="H818" s="1434">
        <v>1</v>
      </c>
      <c r="I818" s="1434">
        <v>0</v>
      </c>
      <c r="J818" s="1434">
        <v>0</v>
      </c>
      <c r="K818" s="1434">
        <v>0</v>
      </c>
      <c r="L818" s="1434">
        <v>0</v>
      </c>
      <c r="M818" s="1434">
        <v>0</v>
      </c>
      <c r="N818" s="1434">
        <v>0</v>
      </c>
      <c r="O818" s="1434">
        <v>0</v>
      </c>
      <c r="P818" s="1434">
        <v>0</v>
      </c>
      <c r="Q818" s="1434">
        <v>0</v>
      </c>
      <c r="R818" s="1434">
        <v>0</v>
      </c>
      <c r="S818" s="1434">
        <v>0</v>
      </c>
      <c r="T818" s="1434">
        <v>0</v>
      </c>
      <c r="U818" s="1434">
        <v>0</v>
      </c>
      <c r="V818" s="1438">
        <v>0</v>
      </c>
    </row>
    <row r="819" spans="1:22" ht="15" x14ac:dyDescent="0.25">
      <c r="A819" s="19" t="s">
        <v>809</v>
      </c>
      <c r="B819" s="1291" t="s">
        <v>895</v>
      </c>
      <c r="C819" s="1291" t="s">
        <v>35</v>
      </c>
      <c r="D819" s="1434">
        <v>7</v>
      </c>
      <c r="E819" s="1434">
        <v>6</v>
      </c>
      <c r="F819" s="1434">
        <v>10</v>
      </c>
      <c r="G819" s="1434">
        <v>14</v>
      </c>
      <c r="H819" s="1434">
        <v>8</v>
      </c>
      <c r="I819" s="1434">
        <v>8</v>
      </c>
      <c r="J819" s="1434">
        <v>2</v>
      </c>
      <c r="K819" s="1434">
        <v>2</v>
      </c>
      <c r="L819" s="1434">
        <v>2</v>
      </c>
      <c r="M819" s="1434">
        <v>2</v>
      </c>
      <c r="N819" s="1434">
        <v>0</v>
      </c>
      <c r="O819" s="1434">
        <v>0</v>
      </c>
      <c r="P819" s="1434">
        <v>0</v>
      </c>
      <c r="Q819" s="1434">
        <v>0</v>
      </c>
      <c r="R819" s="1434">
        <v>0</v>
      </c>
      <c r="S819" s="1434">
        <v>0</v>
      </c>
      <c r="T819" s="1434">
        <v>0</v>
      </c>
      <c r="U819" s="1434">
        <v>0</v>
      </c>
      <c r="V819" s="1438">
        <v>0</v>
      </c>
    </row>
    <row r="820" spans="1:22" ht="15" x14ac:dyDescent="0.25">
      <c r="A820" s="19" t="s">
        <v>809</v>
      </c>
      <c r="B820" s="1291" t="s">
        <v>895</v>
      </c>
      <c r="C820" s="1291" t="s">
        <v>37</v>
      </c>
      <c r="D820" s="1434">
        <v>1</v>
      </c>
      <c r="E820" s="1434">
        <v>0</v>
      </c>
      <c r="F820" s="1434">
        <v>0</v>
      </c>
      <c r="G820" s="1434">
        <v>0</v>
      </c>
      <c r="H820" s="1434">
        <v>0</v>
      </c>
      <c r="I820" s="1434">
        <v>1</v>
      </c>
      <c r="J820" s="1434">
        <v>0</v>
      </c>
      <c r="K820" s="1434">
        <v>0</v>
      </c>
      <c r="L820" s="1434">
        <v>0</v>
      </c>
      <c r="M820" s="1434">
        <v>0</v>
      </c>
      <c r="N820" s="1434">
        <v>0</v>
      </c>
      <c r="O820" s="1434">
        <v>0</v>
      </c>
      <c r="P820" s="1434">
        <v>0</v>
      </c>
      <c r="Q820" s="1434">
        <v>0</v>
      </c>
      <c r="R820" s="1434">
        <v>0</v>
      </c>
      <c r="S820" s="1434">
        <v>0</v>
      </c>
      <c r="T820" s="1434">
        <v>0</v>
      </c>
      <c r="U820" s="1434">
        <v>0</v>
      </c>
      <c r="V820" s="1438">
        <v>0</v>
      </c>
    </row>
    <row r="821" spans="1:22" ht="15" x14ac:dyDescent="0.25">
      <c r="A821" s="19" t="s">
        <v>809</v>
      </c>
      <c r="B821" s="1291" t="s">
        <v>895</v>
      </c>
      <c r="C821" s="1291" t="s">
        <v>59</v>
      </c>
      <c r="D821" s="1434">
        <v>8</v>
      </c>
      <c r="E821" s="1434">
        <v>6</v>
      </c>
      <c r="F821" s="1434">
        <v>10</v>
      </c>
      <c r="G821" s="1434">
        <v>14</v>
      </c>
      <c r="H821" s="1434">
        <v>8</v>
      </c>
      <c r="I821" s="1434">
        <v>9</v>
      </c>
      <c r="J821" s="1434">
        <v>2</v>
      </c>
      <c r="K821" s="1434">
        <v>2</v>
      </c>
      <c r="L821" s="1434">
        <v>2</v>
      </c>
      <c r="M821" s="1434">
        <v>2</v>
      </c>
      <c r="N821" s="1434">
        <v>0</v>
      </c>
      <c r="O821" s="1434">
        <v>0</v>
      </c>
      <c r="P821" s="1434">
        <v>0</v>
      </c>
      <c r="Q821" s="1434">
        <v>0</v>
      </c>
      <c r="R821" s="1434">
        <v>0</v>
      </c>
      <c r="S821" s="1434">
        <v>0</v>
      </c>
      <c r="T821" s="1434">
        <v>0</v>
      </c>
      <c r="U821" s="1434">
        <v>0</v>
      </c>
      <c r="V821" s="1438">
        <v>0</v>
      </c>
    </row>
    <row r="822" spans="1:22" ht="15" x14ac:dyDescent="0.25">
      <c r="A822" s="19" t="s">
        <v>809</v>
      </c>
      <c r="B822" s="1291" t="s">
        <v>895</v>
      </c>
      <c r="C822" s="1291" t="s">
        <v>77</v>
      </c>
      <c r="D822" s="1434">
        <v>1</v>
      </c>
      <c r="E822" s="1434">
        <v>0</v>
      </c>
      <c r="F822" s="1434">
        <v>0</v>
      </c>
      <c r="G822" s="1434">
        <v>0</v>
      </c>
      <c r="H822" s="1434">
        <v>0</v>
      </c>
      <c r="I822" s="1434">
        <v>1</v>
      </c>
      <c r="J822" s="1434">
        <v>0</v>
      </c>
      <c r="K822" s="1434">
        <v>0</v>
      </c>
      <c r="L822" s="1434">
        <v>0</v>
      </c>
      <c r="M822" s="1434">
        <v>0</v>
      </c>
      <c r="N822" s="1434">
        <v>0</v>
      </c>
      <c r="O822" s="1434">
        <v>0</v>
      </c>
      <c r="P822" s="1434">
        <v>0</v>
      </c>
      <c r="Q822" s="1434">
        <v>0</v>
      </c>
      <c r="R822" s="1434">
        <v>0</v>
      </c>
      <c r="S822" s="1434">
        <v>0</v>
      </c>
      <c r="T822" s="1434">
        <v>0</v>
      </c>
      <c r="U822" s="1434">
        <v>0</v>
      </c>
      <c r="V822" s="1438">
        <v>0</v>
      </c>
    </row>
    <row r="823" spans="1:22" ht="15" x14ac:dyDescent="0.25">
      <c r="A823" s="19" t="s">
        <v>809</v>
      </c>
      <c r="B823" s="1291" t="s">
        <v>896</v>
      </c>
      <c r="C823" s="1291" t="s">
        <v>35</v>
      </c>
      <c r="D823" s="1434">
        <v>4</v>
      </c>
      <c r="E823" s="1434">
        <v>27</v>
      </c>
      <c r="F823" s="1434">
        <v>32</v>
      </c>
      <c r="G823" s="1434">
        <v>34</v>
      </c>
      <c r="H823" s="1434">
        <v>31</v>
      </c>
      <c r="I823" s="1434">
        <v>28</v>
      </c>
      <c r="J823" s="1434">
        <v>31</v>
      </c>
      <c r="K823" s="1434">
        <v>11</v>
      </c>
      <c r="L823" s="1434">
        <v>3</v>
      </c>
      <c r="M823" s="1434">
        <v>2</v>
      </c>
      <c r="N823" s="1434">
        <v>25</v>
      </c>
      <c r="O823" s="1434">
        <v>13</v>
      </c>
      <c r="P823" s="1434">
        <v>0</v>
      </c>
      <c r="Q823" s="1434">
        <v>9</v>
      </c>
      <c r="R823" s="1434">
        <v>5</v>
      </c>
      <c r="S823" s="1434">
        <v>4</v>
      </c>
      <c r="T823" s="1434">
        <v>0</v>
      </c>
      <c r="U823" s="1434">
        <v>0</v>
      </c>
      <c r="V823" s="1438">
        <v>0</v>
      </c>
    </row>
    <row r="824" spans="1:22" ht="15" x14ac:dyDescent="0.25">
      <c r="A824" s="19" t="s">
        <v>809</v>
      </c>
      <c r="B824" s="1291" t="s">
        <v>896</v>
      </c>
      <c r="C824" s="1291" t="s">
        <v>37</v>
      </c>
      <c r="D824" s="1434">
        <v>0</v>
      </c>
      <c r="E824" s="1434">
        <v>3</v>
      </c>
      <c r="F824" s="1434">
        <v>1</v>
      </c>
      <c r="G824" s="1434">
        <v>3</v>
      </c>
      <c r="H824" s="1434">
        <v>3</v>
      </c>
      <c r="I824" s="1434">
        <v>4</v>
      </c>
      <c r="J824" s="1434">
        <v>4</v>
      </c>
      <c r="K824" s="1434">
        <v>0</v>
      </c>
      <c r="L824" s="1434">
        <v>0</v>
      </c>
      <c r="M824" s="1434">
        <v>0</v>
      </c>
      <c r="N824" s="1434">
        <v>5</v>
      </c>
      <c r="O824" s="1434">
        <v>0</v>
      </c>
      <c r="P824" s="1434">
        <v>1</v>
      </c>
      <c r="Q824" s="1434">
        <v>3</v>
      </c>
      <c r="R824" s="1434">
        <v>0</v>
      </c>
      <c r="S824" s="1434">
        <v>2</v>
      </c>
      <c r="T824" s="1434">
        <v>0</v>
      </c>
      <c r="U824" s="1434">
        <v>0</v>
      </c>
      <c r="V824" s="1438">
        <v>0</v>
      </c>
    </row>
    <row r="825" spans="1:22" ht="15" x14ac:dyDescent="0.25">
      <c r="A825" s="19" t="s">
        <v>809</v>
      </c>
      <c r="B825" s="1291" t="s">
        <v>896</v>
      </c>
      <c r="C825" s="1291" t="s">
        <v>38</v>
      </c>
      <c r="D825" s="1434">
        <v>0</v>
      </c>
      <c r="E825" s="1434">
        <v>1</v>
      </c>
      <c r="F825" s="1434">
        <v>0</v>
      </c>
      <c r="G825" s="1434">
        <v>1</v>
      </c>
      <c r="H825" s="1434">
        <v>1</v>
      </c>
      <c r="I825" s="1434">
        <v>1</v>
      </c>
      <c r="J825" s="1434">
        <v>0</v>
      </c>
      <c r="K825" s="1434">
        <v>0</v>
      </c>
      <c r="L825" s="1434">
        <v>0</v>
      </c>
      <c r="M825" s="1434">
        <v>0</v>
      </c>
      <c r="N825" s="1434">
        <v>0</v>
      </c>
      <c r="O825" s="1434">
        <v>0</v>
      </c>
      <c r="P825" s="1434">
        <v>0</v>
      </c>
      <c r="Q825" s="1434">
        <v>0</v>
      </c>
      <c r="R825" s="1434">
        <v>0</v>
      </c>
      <c r="S825" s="1434">
        <v>1</v>
      </c>
      <c r="T825" s="1434">
        <v>0</v>
      </c>
      <c r="U825" s="1434">
        <v>0</v>
      </c>
      <c r="V825" s="1438">
        <v>0</v>
      </c>
    </row>
    <row r="826" spans="1:22" ht="15" x14ac:dyDescent="0.25">
      <c r="A826" s="19" t="s">
        <v>809</v>
      </c>
      <c r="B826" s="1291" t="s">
        <v>896</v>
      </c>
      <c r="C826" s="1291" t="s">
        <v>39</v>
      </c>
      <c r="D826" s="1434">
        <v>0</v>
      </c>
      <c r="E826" s="1434">
        <v>0</v>
      </c>
      <c r="F826" s="1434">
        <v>0</v>
      </c>
      <c r="G826" s="1434">
        <v>2</v>
      </c>
      <c r="H826" s="1434">
        <v>0</v>
      </c>
      <c r="I826" s="1434">
        <v>0</v>
      </c>
      <c r="J826" s="1434">
        <v>0</v>
      </c>
      <c r="K826" s="1434">
        <v>1</v>
      </c>
      <c r="L826" s="1434">
        <v>0</v>
      </c>
      <c r="M826" s="1434">
        <v>0</v>
      </c>
      <c r="N826" s="1434">
        <v>1</v>
      </c>
      <c r="O826" s="1434">
        <v>0</v>
      </c>
      <c r="P826" s="1434">
        <v>0</v>
      </c>
      <c r="Q826" s="1434">
        <v>0</v>
      </c>
      <c r="R826" s="1434">
        <v>0</v>
      </c>
      <c r="S826" s="1434">
        <v>1</v>
      </c>
      <c r="T826" s="1434">
        <v>0</v>
      </c>
      <c r="U826" s="1434">
        <v>0</v>
      </c>
      <c r="V826" s="1438">
        <v>0</v>
      </c>
    </row>
    <row r="827" spans="1:22" ht="15" x14ac:dyDescent="0.25">
      <c r="A827" s="19" t="s">
        <v>809</v>
      </c>
      <c r="B827" s="1291" t="s">
        <v>896</v>
      </c>
      <c r="C827" s="1291" t="s">
        <v>40</v>
      </c>
      <c r="D827" s="1434">
        <v>1</v>
      </c>
      <c r="E827" s="1434">
        <v>1</v>
      </c>
      <c r="F827" s="1434">
        <v>0</v>
      </c>
      <c r="G827" s="1434">
        <v>0</v>
      </c>
      <c r="H827" s="1434">
        <v>0</v>
      </c>
      <c r="I827" s="1434">
        <v>0</v>
      </c>
      <c r="J827" s="1434">
        <v>0</v>
      </c>
      <c r="K827" s="1434">
        <v>0</v>
      </c>
      <c r="L827" s="1434">
        <v>0</v>
      </c>
      <c r="M827" s="1434">
        <v>0</v>
      </c>
      <c r="N827" s="1434">
        <v>1</v>
      </c>
      <c r="O827" s="1434">
        <v>0</v>
      </c>
      <c r="P827" s="1434">
        <v>0</v>
      </c>
      <c r="Q827" s="1434">
        <v>1</v>
      </c>
      <c r="R827" s="1434">
        <v>0</v>
      </c>
      <c r="S827" s="1434">
        <v>0</v>
      </c>
      <c r="T827" s="1434">
        <v>0</v>
      </c>
      <c r="U827" s="1434">
        <v>0</v>
      </c>
      <c r="V827" s="1438">
        <v>0</v>
      </c>
    </row>
    <row r="828" spans="1:22" ht="15" x14ac:dyDescent="0.25">
      <c r="A828" s="19" t="s">
        <v>809</v>
      </c>
      <c r="B828" s="1291" t="s">
        <v>896</v>
      </c>
      <c r="C828" s="1291" t="s">
        <v>59</v>
      </c>
      <c r="D828" s="1434">
        <v>5</v>
      </c>
      <c r="E828" s="1434">
        <v>32</v>
      </c>
      <c r="F828" s="1434">
        <v>33</v>
      </c>
      <c r="G828" s="1434">
        <v>40</v>
      </c>
      <c r="H828" s="1434">
        <v>35</v>
      </c>
      <c r="I828" s="1434">
        <v>33</v>
      </c>
      <c r="J828" s="1434">
        <v>35</v>
      </c>
      <c r="K828" s="1434">
        <v>12</v>
      </c>
      <c r="L828" s="1434">
        <v>3</v>
      </c>
      <c r="M828" s="1434">
        <v>2</v>
      </c>
      <c r="N828" s="1434">
        <v>32</v>
      </c>
      <c r="O828" s="1434">
        <v>13</v>
      </c>
      <c r="P828" s="1434">
        <v>1</v>
      </c>
      <c r="Q828" s="1434">
        <v>13</v>
      </c>
      <c r="R828" s="1434">
        <v>5</v>
      </c>
      <c r="S828" s="1434">
        <v>8</v>
      </c>
      <c r="T828" s="1434">
        <v>0</v>
      </c>
      <c r="U828" s="1434">
        <v>0</v>
      </c>
      <c r="V828" s="1438">
        <v>0</v>
      </c>
    </row>
    <row r="829" spans="1:22" ht="15" x14ac:dyDescent="0.25">
      <c r="A829" s="19" t="s">
        <v>809</v>
      </c>
      <c r="B829" s="1291" t="s">
        <v>896</v>
      </c>
      <c r="C829" s="1291" t="s">
        <v>77</v>
      </c>
      <c r="D829" s="1434">
        <v>1</v>
      </c>
      <c r="E829" s="1434">
        <v>5</v>
      </c>
      <c r="F829" s="1434">
        <v>1</v>
      </c>
      <c r="G829" s="1434">
        <v>6</v>
      </c>
      <c r="H829" s="1434">
        <v>4</v>
      </c>
      <c r="I829" s="1434">
        <v>5</v>
      </c>
      <c r="J829" s="1434">
        <v>4</v>
      </c>
      <c r="K829" s="1434">
        <v>1</v>
      </c>
      <c r="L829" s="1434">
        <v>0</v>
      </c>
      <c r="M829" s="1434">
        <v>0</v>
      </c>
      <c r="N829" s="1434">
        <v>7</v>
      </c>
      <c r="O829" s="1434">
        <v>0</v>
      </c>
      <c r="P829" s="1434">
        <v>1</v>
      </c>
      <c r="Q829" s="1434">
        <v>4</v>
      </c>
      <c r="R829" s="1434">
        <v>0</v>
      </c>
      <c r="S829" s="1434">
        <v>4</v>
      </c>
      <c r="T829" s="1434">
        <v>0</v>
      </c>
      <c r="U829" s="1434">
        <v>0</v>
      </c>
      <c r="V829" s="1438">
        <v>0</v>
      </c>
    </row>
    <row r="830" spans="1:22" ht="15" x14ac:dyDescent="0.25">
      <c r="A830" s="19" t="s">
        <v>809</v>
      </c>
      <c r="B830" s="1291" t="s">
        <v>897</v>
      </c>
      <c r="C830" s="1291" t="s">
        <v>35</v>
      </c>
      <c r="D830" s="1434">
        <v>1</v>
      </c>
      <c r="E830" s="1434">
        <v>14</v>
      </c>
      <c r="F830" s="1434">
        <v>13</v>
      </c>
      <c r="G830" s="1434">
        <v>11</v>
      </c>
      <c r="H830" s="1434">
        <v>2</v>
      </c>
      <c r="I830" s="1434">
        <v>29</v>
      </c>
      <c r="J830" s="1434">
        <v>11</v>
      </c>
      <c r="K830" s="1434">
        <v>16</v>
      </c>
      <c r="L830" s="1434">
        <v>4</v>
      </c>
      <c r="M830" s="1434">
        <v>0</v>
      </c>
      <c r="N830" s="1434">
        <v>0</v>
      </c>
      <c r="O830" s="1434">
        <v>0</v>
      </c>
      <c r="P830" s="1434">
        <v>0</v>
      </c>
      <c r="Q830" s="1434">
        <v>0</v>
      </c>
      <c r="R830" s="1434">
        <v>0</v>
      </c>
      <c r="S830" s="1434">
        <v>0</v>
      </c>
      <c r="T830" s="1434">
        <v>0</v>
      </c>
      <c r="U830" s="1434">
        <v>0</v>
      </c>
      <c r="V830" s="1438">
        <v>0</v>
      </c>
    </row>
    <row r="831" spans="1:22" ht="15" x14ac:dyDescent="0.25">
      <c r="A831" s="19" t="s">
        <v>809</v>
      </c>
      <c r="B831" s="1291" t="s">
        <v>897</v>
      </c>
      <c r="C831" s="1291" t="s">
        <v>37</v>
      </c>
      <c r="D831" s="1434">
        <v>0</v>
      </c>
      <c r="E831" s="1434">
        <v>4</v>
      </c>
      <c r="F831" s="1434">
        <v>1</v>
      </c>
      <c r="G831" s="1434">
        <v>0</v>
      </c>
      <c r="H831" s="1434">
        <v>0</v>
      </c>
      <c r="I831" s="1434">
        <v>0</v>
      </c>
      <c r="J831" s="1434">
        <v>1</v>
      </c>
      <c r="K831" s="1434">
        <v>0</v>
      </c>
      <c r="L831" s="1434">
        <v>0</v>
      </c>
      <c r="M831" s="1434">
        <v>0</v>
      </c>
      <c r="N831" s="1434">
        <v>0</v>
      </c>
      <c r="O831" s="1434">
        <v>0</v>
      </c>
      <c r="P831" s="1434">
        <v>0</v>
      </c>
      <c r="Q831" s="1434">
        <v>0</v>
      </c>
      <c r="R831" s="1434">
        <v>0</v>
      </c>
      <c r="S831" s="1434">
        <v>0</v>
      </c>
      <c r="T831" s="1434">
        <v>0</v>
      </c>
      <c r="U831" s="1434">
        <v>0</v>
      </c>
      <c r="V831" s="1438">
        <v>0</v>
      </c>
    </row>
    <row r="832" spans="1:22" ht="15" x14ac:dyDescent="0.25">
      <c r="A832" s="19" t="s">
        <v>809</v>
      </c>
      <c r="B832" s="1291" t="s">
        <v>897</v>
      </c>
      <c r="C832" s="1291" t="s">
        <v>38</v>
      </c>
      <c r="D832" s="1434">
        <v>0</v>
      </c>
      <c r="E832" s="1434">
        <v>0</v>
      </c>
      <c r="F832" s="1434">
        <v>0</v>
      </c>
      <c r="G832" s="1434">
        <v>1</v>
      </c>
      <c r="H832" s="1434">
        <v>0</v>
      </c>
      <c r="I832" s="1434">
        <v>0</v>
      </c>
      <c r="J832" s="1434">
        <v>0</v>
      </c>
      <c r="K832" s="1434">
        <v>1</v>
      </c>
      <c r="L832" s="1434">
        <v>0</v>
      </c>
      <c r="M832" s="1434">
        <v>0</v>
      </c>
      <c r="N832" s="1434">
        <v>0</v>
      </c>
      <c r="O832" s="1434">
        <v>0</v>
      </c>
      <c r="P832" s="1434">
        <v>0</v>
      </c>
      <c r="Q832" s="1434">
        <v>0</v>
      </c>
      <c r="R832" s="1434">
        <v>0</v>
      </c>
      <c r="S832" s="1434">
        <v>0</v>
      </c>
      <c r="T832" s="1434">
        <v>0</v>
      </c>
      <c r="U832" s="1434">
        <v>0</v>
      </c>
      <c r="V832" s="1438">
        <v>0</v>
      </c>
    </row>
    <row r="833" spans="1:22" ht="15" x14ac:dyDescent="0.25">
      <c r="A833" s="19" t="s">
        <v>809</v>
      </c>
      <c r="B833" s="1291" t="s">
        <v>897</v>
      </c>
      <c r="C833" s="1291" t="s">
        <v>59</v>
      </c>
      <c r="D833" s="1434">
        <v>1</v>
      </c>
      <c r="E833" s="1434">
        <v>18</v>
      </c>
      <c r="F833" s="1434">
        <v>14</v>
      </c>
      <c r="G833" s="1434">
        <v>12</v>
      </c>
      <c r="H833" s="1434">
        <v>2</v>
      </c>
      <c r="I833" s="1434">
        <v>29</v>
      </c>
      <c r="J833" s="1434">
        <v>12</v>
      </c>
      <c r="K833" s="1434">
        <v>17</v>
      </c>
      <c r="L833" s="1434">
        <v>4</v>
      </c>
      <c r="M833" s="1434">
        <v>0</v>
      </c>
      <c r="N833" s="1434">
        <v>0</v>
      </c>
      <c r="O833" s="1434">
        <v>0</v>
      </c>
      <c r="P833" s="1434">
        <v>0</v>
      </c>
      <c r="Q833" s="1434">
        <v>0</v>
      </c>
      <c r="R833" s="1434">
        <v>0</v>
      </c>
      <c r="S833" s="1434">
        <v>0</v>
      </c>
      <c r="T833" s="1434">
        <v>0</v>
      </c>
      <c r="U833" s="1434">
        <v>0</v>
      </c>
      <c r="V833" s="1438">
        <v>0</v>
      </c>
    </row>
    <row r="834" spans="1:22" ht="15" x14ac:dyDescent="0.25">
      <c r="A834" s="19" t="s">
        <v>809</v>
      </c>
      <c r="B834" s="1291" t="s">
        <v>897</v>
      </c>
      <c r="C834" s="1291" t="s">
        <v>77</v>
      </c>
      <c r="D834" s="1434">
        <v>0</v>
      </c>
      <c r="E834" s="1434">
        <v>4</v>
      </c>
      <c r="F834" s="1434">
        <v>1</v>
      </c>
      <c r="G834" s="1434">
        <v>1</v>
      </c>
      <c r="H834" s="1434">
        <v>0</v>
      </c>
      <c r="I834" s="1434">
        <v>0</v>
      </c>
      <c r="J834" s="1434">
        <v>1</v>
      </c>
      <c r="K834" s="1434">
        <v>1</v>
      </c>
      <c r="L834" s="1434">
        <v>0</v>
      </c>
      <c r="M834" s="1434">
        <v>0</v>
      </c>
      <c r="N834" s="1434">
        <v>0</v>
      </c>
      <c r="O834" s="1434">
        <v>0</v>
      </c>
      <c r="P834" s="1434">
        <v>0</v>
      </c>
      <c r="Q834" s="1434">
        <v>0</v>
      </c>
      <c r="R834" s="1434">
        <v>0</v>
      </c>
      <c r="S834" s="1434">
        <v>0</v>
      </c>
      <c r="T834" s="1434">
        <v>0</v>
      </c>
      <c r="U834" s="1434">
        <v>0</v>
      </c>
      <c r="V834" s="1438">
        <v>0</v>
      </c>
    </row>
    <row r="835" spans="1:22" ht="15" x14ac:dyDescent="0.25">
      <c r="A835" s="19" t="s">
        <v>809</v>
      </c>
      <c r="B835" s="1291" t="s">
        <v>898</v>
      </c>
      <c r="C835" s="1291" t="s">
        <v>35</v>
      </c>
      <c r="D835" s="1434">
        <v>22</v>
      </c>
      <c r="E835" s="1434">
        <v>32</v>
      </c>
      <c r="F835" s="1434">
        <v>78</v>
      </c>
      <c r="G835" s="1434">
        <v>11</v>
      </c>
      <c r="H835" s="1434">
        <v>9</v>
      </c>
      <c r="I835" s="1434">
        <v>60</v>
      </c>
      <c r="J835" s="1434">
        <v>35</v>
      </c>
      <c r="K835" s="1434">
        <v>4</v>
      </c>
      <c r="L835" s="1434">
        <v>0</v>
      </c>
      <c r="M835" s="1434">
        <v>0</v>
      </c>
      <c r="N835" s="1434">
        <v>0</v>
      </c>
      <c r="O835" s="1434">
        <v>0</v>
      </c>
      <c r="P835" s="1434">
        <v>0</v>
      </c>
      <c r="Q835" s="1434">
        <v>0</v>
      </c>
      <c r="R835" s="1434">
        <v>0</v>
      </c>
      <c r="S835" s="1434">
        <v>0</v>
      </c>
      <c r="T835" s="1434">
        <v>0</v>
      </c>
      <c r="U835" s="1434">
        <v>0</v>
      </c>
      <c r="V835" s="1438">
        <v>0</v>
      </c>
    </row>
    <row r="836" spans="1:22" ht="15" x14ac:dyDescent="0.25">
      <c r="A836" s="19" t="s">
        <v>809</v>
      </c>
      <c r="B836" s="1291" t="s">
        <v>898</v>
      </c>
      <c r="C836" s="1291" t="s">
        <v>37</v>
      </c>
      <c r="D836" s="1434">
        <v>1</v>
      </c>
      <c r="E836" s="1434">
        <v>1</v>
      </c>
      <c r="F836" s="1434">
        <v>5</v>
      </c>
      <c r="G836" s="1434">
        <v>1</v>
      </c>
      <c r="H836" s="1434">
        <v>1</v>
      </c>
      <c r="I836" s="1434">
        <v>0</v>
      </c>
      <c r="J836" s="1434">
        <v>0</v>
      </c>
      <c r="K836" s="1434">
        <v>0</v>
      </c>
      <c r="L836" s="1434">
        <v>0</v>
      </c>
      <c r="M836" s="1434">
        <v>0</v>
      </c>
      <c r="N836" s="1434">
        <v>0</v>
      </c>
      <c r="O836" s="1434">
        <v>0</v>
      </c>
      <c r="P836" s="1434">
        <v>0</v>
      </c>
      <c r="Q836" s="1434">
        <v>0</v>
      </c>
      <c r="R836" s="1434">
        <v>0</v>
      </c>
      <c r="S836" s="1434">
        <v>0</v>
      </c>
      <c r="T836" s="1434">
        <v>0</v>
      </c>
      <c r="U836" s="1434">
        <v>0</v>
      </c>
      <c r="V836" s="1438">
        <v>0</v>
      </c>
    </row>
    <row r="837" spans="1:22" ht="15" x14ac:dyDescent="0.25">
      <c r="A837" s="19" t="s">
        <v>809</v>
      </c>
      <c r="B837" s="1291" t="s">
        <v>898</v>
      </c>
      <c r="C837" s="1291" t="s">
        <v>39</v>
      </c>
      <c r="D837" s="1434">
        <v>1</v>
      </c>
      <c r="E837" s="1434">
        <v>1</v>
      </c>
      <c r="F837" s="1434">
        <v>0</v>
      </c>
      <c r="G837" s="1434">
        <v>0</v>
      </c>
      <c r="H837" s="1434">
        <v>0</v>
      </c>
      <c r="I837" s="1434">
        <v>0</v>
      </c>
      <c r="J837" s="1434">
        <v>0</v>
      </c>
      <c r="K837" s="1434">
        <v>0</v>
      </c>
      <c r="L837" s="1434">
        <v>0</v>
      </c>
      <c r="M837" s="1434">
        <v>0</v>
      </c>
      <c r="N837" s="1434">
        <v>0</v>
      </c>
      <c r="O837" s="1434">
        <v>0</v>
      </c>
      <c r="P837" s="1434">
        <v>0</v>
      </c>
      <c r="Q837" s="1434">
        <v>0</v>
      </c>
      <c r="R837" s="1434">
        <v>0</v>
      </c>
      <c r="S837" s="1434">
        <v>0</v>
      </c>
      <c r="T837" s="1434">
        <v>0</v>
      </c>
      <c r="U837" s="1434">
        <v>0</v>
      </c>
      <c r="V837" s="1438">
        <v>0</v>
      </c>
    </row>
    <row r="838" spans="1:22" ht="15" x14ac:dyDescent="0.25">
      <c r="A838" s="19" t="s">
        <v>809</v>
      </c>
      <c r="B838" s="1291" t="s">
        <v>898</v>
      </c>
      <c r="C838" s="1291" t="s">
        <v>40</v>
      </c>
      <c r="D838" s="1434">
        <v>0</v>
      </c>
      <c r="E838" s="1434">
        <v>0</v>
      </c>
      <c r="F838" s="1434">
        <v>0</v>
      </c>
      <c r="G838" s="1434">
        <v>0</v>
      </c>
      <c r="H838" s="1434">
        <v>1</v>
      </c>
      <c r="I838" s="1434">
        <v>0</v>
      </c>
      <c r="J838" s="1434">
        <v>0</v>
      </c>
      <c r="K838" s="1434">
        <v>0</v>
      </c>
      <c r="L838" s="1434">
        <v>0</v>
      </c>
      <c r="M838" s="1434">
        <v>0</v>
      </c>
      <c r="N838" s="1434">
        <v>0</v>
      </c>
      <c r="O838" s="1434">
        <v>0</v>
      </c>
      <c r="P838" s="1434">
        <v>0</v>
      </c>
      <c r="Q838" s="1434">
        <v>0</v>
      </c>
      <c r="R838" s="1434">
        <v>0</v>
      </c>
      <c r="S838" s="1434">
        <v>0</v>
      </c>
      <c r="T838" s="1434">
        <v>0</v>
      </c>
      <c r="U838" s="1434">
        <v>0</v>
      </c>
      <c r="V838" s="1438">
        <v>0</v>
      </c>
    </row>
    <row r="839" spans="1:22" ht="15" x14ac:dyDescent="0.25">
      <c r="A839" s="19" t="s">
        <v>809</v>
      </c>
      <c r="B839" s="1291" t="s">
        <v>898</v>
      </c>
      <c r="C839" s="1291" t="s">
        <v>59</v>
      </c>
      <c r="D839" s="1434">
        <v>24</v>
      </c>
      <c r="E839" s="1434">
        <v>34</v>
      </c>
      <c r="F839" s="1434">
        <v>83</v>
      </c>
      <c r="G839" s="1434">
        <v>12</v>
      </c>
      <c r="H839" s="1434">
        <v>11</v>
      </c>
      <c r="I839" s="1434">
        <v>60</v>
      </c>
      <c r="J839" s="1434">
        <v>35</v>
      </c>
      <c r="K839" s="1434">
        <v>4</v>
      </c>
      <c r="L839" s="1434">
        <v>0</v>
      </c>
      <c r="M839" s="1434">
        <v>0</v>
      </c>
      <c r="N839" s="1434">
        <v>0</v>
      </c>
      <c r="O839" s="1434">
        <v>0</v>
      </c>
      <c r="P839" s="1434">
        <v>0</v>
      </c>
      <c r="Q839" s="1434">
        <v>0</v>
      </c>
      <c r="R839" s="1434">
        <v>0</v>
      </c>
      <c r="S839" s="1434">
        <v>0</v>
      </c>
      <c r="T839" s="1434">
        <v>0</v>
      </c>
      <c r="U839" s="1434">
        <v>0</v>
      </c>
      <c r="V839" s="1438">
        <v>0</v>
      </c>
    </row>
    <row r="840" spans="1:22" ht="15" x14ac:dyDescent="0.25">
      <c r="A840" s="19" t="s">
        <v>809</v>
      </c>
      <c r="B840" s="1291" t="s">
        <v>898</v>
      </c>
      <c r="C840" s="1291" t="s">
        <v>77</v>
      </c>
      <c r="D840" s="1434">
        <v>2</v>
      </c>
      <c r="E840" s="1434">
        <v>2</v>
      </c>
      <c r="F840" s="1434">
        <v>5</v>
      </c>
      <c r="G840" s="1434">
        <v>1</v>
      </c>
      <c r="H840" s="1434">
        <v>2</v>
      </c>
      <c r="I840" s="1434">
        <v>0</v>
      </c>
      <c r="J840" s="1434">
        <v>0</v>
      </c>
      <c r="K840" s="1434">
        <v>0</v>
      </c>
      <c r="L840" s="1434">
        <v>0</v>
      </c>
      <c r="M840" s="1434">
        <v>0</v>
      </c>
      <c r="N840" s="1434">
        <v>0</v>
      </c>
      <c r="O840" s="1434">
        <v>0</v>
      </c>
      <c r="P840" s="1434">
        <v>0</v>
      </c>
      <c r="Q840" s="1434">
        <v>0</v>
      </c>
      <c r="R840" s="1434">
        <v>0</v>
      </c>
      <c r="S840" s="1434">
        <v>0</v>
      </c>
      <c r="T840" s="1434">
        <v>0</v>
      </c>
      <c r="U840" s="1434">
        <v>0</v>
      </c>
      <c r="V840" s="1438">
        <v>0</v>
      </c>
    </row>
    <row r="841" spans="1:22" ht="15" x14ac:dyDescent="0.25">
      <c r="A841" s="19" t="s">
        <v>809</v>
      </c>
      <c r="B841" s="1291" t="s">
        <v>899</v>
      </c>
      <c r="C841" s="1291" t="s">
        <v>35</v>
      </c>
      <c r="D841" s="1434">
        <v>0</v>
      </c>
      <c r="E841" s="1434">
        <v>3</v>
      </c>
      <c r="F841" s="1434">
        <v>4</v>
      </c>
      <c r="G841" s="1434">
        <v>58</v>
      </c>
      <c r="H841" s="1434">
        <v>15</v>
      </c>
      <c r="I841" s="1434">
        <v>0</v>
      </c>
      <c r="J841" s="1434">
        <v>0</v>
      </c>
      <c r="K841" s="1434">
        <v>0</v>
      </c>
      <c r="L841" s="1434">
        <v>0</v>
      </c>
      <c r="M841" s="1434">
        <v>0</v>
      </c>
      <c r="N841" s="1434">
        <v>0</v>
      </c>
      <c r="O841" s="1434">
        <v>0</v>
      </c>
      <c r="P841" s="1434">
        <v>0</v>
      </c>
      <c r="Q841" s="1434">
        <v>0</v>
      </c>
      <c r="R841" s="1434">
        <v>0</v>
      </c>
      <c r="S841" s="1434">
        <v>0</v>
      </c>
      <c r="T841" s="1434">
        <v>0</v>
      </c>
      <c r="U841" s="1434">
        <v>0</v>
      </c>
      <c r="V841" s="1438">
        <v>0</v>
      </c>
    </row>
    <row r="842" spans="1:22" ht="15" x14ac:dyDescent="0.25">
      <c r="A842" s="19" t="s">
        <v>809</v>
      </c>
      <c r="B842" s="1291" t="s">
        <v>899</v>
      </c>
      <c r="C842" s="1291" t="s">
        <v>37</v>
      </c>
      <c r="D842" s="1434">
        <v>0</v>
      </c>
      <c r="E842" s="1434">
        <v>0</v>
      </c>
      <c r="F842" s="1434">
        <v>0</v>
      </c>
      <c r="G842" s="1434">
        <v>10</v>
      </c>
      <c r="H842" s="1434">
        <v>4</v>
      </c>
      <c r="I842" s="1434">
        <v>0</v>
      </c>
      <c r="J842" s="1434">
        <v>0</v>
      </c>
      <c r="K842" s="1434">
        <v>0</v>
      </c>
      <c r="L842" s="1434">
        <v>0</v>
      </c>
      <c r="M842" s="1434">
        <v>0</v>
      </c>
      <c r="N842" s="1434">
        <v>0</v>
      </c>
      <c r="O842" s="1434">
        <v>0</v>
      </c>
      <c r="P842" s="1434">
        <v>0</v>
      </c>
      <c r="Q842" s="1434">
        <v>0</v>
      </c>
      <c r="R842" s="1434">
        <v>0</v>
      </c>
      <c r="S842" s="1434">
        <v>0</v>
      </c>
      <c r="T842" s="1434">
        <v>0</v>
      </c>
      <c r="U842" s="1434">
        <v>0</v>
      </c>
      <c r="V842" s="1438">
        <v>0</v>
      </c>
    </row>
    <row r="843" spans="1:22" ht="15" x14ac:dyDescent="0.25">
      <c r="A843" s="19" t="s">
        <v>809</v>
      </c>
      <c r="B843" s="1291" t="s">
        <v>899</v>
      </c>
      <c r="C843" s="1291" t="s">
        <v>38</v>
      </c>
      <c r="D843" s="1434">
        <v>0</v>
      </c>
      <c r="E843" s="1434">
        <v>0</v>
      </c>
      <c r="F843" s="1434">
        <v>0</v>
      </c>
      <c r="G843" s="1434">
        <v>1</v>
      </c>
      <c r="H843" s="1434">
        <v>1</v>
      </c>
      <c r="I843" s="1434">
        <v>0</v>
      </c>
      <c r="J843" s="1434">
        <v>0</v>
      </c>
      <c r="K843" s="1434">
        <v>0</v>
      </c>
      <c r="L843" s="1434">
        <v>0</v>
      </c>
      <c r="M843" s="1434">
        <v>0</v>
      </c>
      <c r="N843" s="1434">
        <v>0</v>
      </c>
      <c r="O843" s="1434">
        <v>0</v>
      </c>
      <c r="P843" s="1434">
        <v>0</v>
      </c>
      <c r="Q843" s="1434">
        <v>0</v>
      </c>
      <c r="R843" s="1434">
        <v>0</v>
      </c>
      <c r="S843" s="1434">
        <v>0</v>
      </c>
      <c r="T843" s="1434">
        <v>0</v>
      </c>
      <c r="U843" s="1434">
        <v>0</v>
      </c>
      <c r="V843" s="1438">
        <v>0</v>
      </c>
    </row>
    <row r="844" spans="1:22" ht="15" x14ac:dyDescent="0.25">
      <c r="A844" s="19" t="s">
        <v>809</v>
      </c>
      <c r="B844" s="1291" t="s">
        <v>899</v>
      </c>
      <c r="C844" s="1291" t="s">
        <v>39</v>
      </c>
      <c r="D844" s="1434">
        <v>0</v>
      </c>
      <c r="E844" s="1434">
        <v>0</v>
      </c>
      <c r="F844" s="1434">
        <v>1</v>
      </c>
      <c r="G844" s="1434">
        <v>0</v>
      </c>
      <c r="H844" s="1434">
        <v>0</v>
      </c>
      <c r="I844" s="1434">
        <v>0</v>
      </c>
      <c r="J844" s="1434">
        <v>0</v>
      </c>
      <c r="K844" s="1434">
        <v>0</v>
      </c>
      <c r="L844" s="1434">
        <v>0</v>
      </c>
      <c r="M844" s="1434">
        <v>0</v>
      </c>
      <c r="N844" s="1434">
        <v>0</v>
      </c>
      <c r="O844" s="1434">
        <v>0</v>
      </c>
      <c r="P844" s="1434">
        <v>0</v>
      </c>
      <c r="Q844" s="1434">
        <v>0</v>
      </c>
      <c r="R844" s="1434">
        <v>0</v>
      </c>
      <c r="S844" s="1434">
        <v>0</v>
      </c>
      <c r="T844" s="1434">
        <v>0</v>
      </c>
      <c r="U844" s="1434">
        <v>0</v>
      </c>
      <c r="V844" s="1438">
        <v>0</v>
      </c>
    </row>
    <row r="845" spans="1:22" ht="15" x14ac:dyDescent="0.25">
      <c r="A845" s="19" t="s">
        <v>809</v>
      </c>
      <c r="B845" s="1291" t="s">
        <v>899</v>
      </c>
      <c r="C845" s="1291" t="s">
        <v>40</v>
      </c>
      <c r="D845" s="1434">
        <v>0</v>
      </c>
      <c r="E845" s="1434">
        <v>0</v>
      </c>
      <c r="F845" s="1434">
        <v>0</v>
      </c>
      <c r="G845" s="1434">
        <v>1</v>
      </c>
      <c r="H845" s="1434">
        <v>0</v>
      </c>
      <c r="I845" s="1434">
        <v>0</v>
      </c>
      <c r="J845" s="1434">
        <v>0</v>
      </c>
      <c r="K845" s="1434">
        <v>0</v>
      </c>
      <c r="L845" s="1434">
        <v>0</v>
      </c>
      <c r="M845" s="1434">
        <v>0</v>
      </c>
      <c r="N845" s="1434">
        <v>0</v>
      </c>
      <c r="O845" s="1434">
        <v>0</v>
      </c>
      <c r="P845" s="1434">
        <v>0</v>
      </c>
      <c r="Q845" s="1434">
        <v>0</v>
      </c>
      <c r="R845" s="1434">
        <v>0</v>
      </c>
      <c r="S845" s="1434">
        <v>0</v>
      </c>
      <c r="T845" s="1434">
        <v>0</v>
      </c>
      <c r="U845" s="1434">
        <v>0</v>
      </c>
      <c r="V845" s="1438">
        <v>0</v>
      </c>
    </row>
    <row r="846" spans="1:22" ht="15" x14ac:dyDescent="0.25">
      <c r="A846" s="19" t="s">
        <v>809</v>
      </c>
      <c r="B846" s="1291" t="s">
        <v>899</v>
      </c>
      <c r="C846" s="1291" t="s">
        <v>59</v>
      </c>
      <c r="D846" s="1434">
        <v>0</v>
      </c>
      <c r="E846" s="1434">
        <v>3</v>
      </c>
      <c r="F846" s="1434">
        <v>5</v>
      </c>
      <c r="G846" s="1434">
        <v>70</v>
      </c>
      <c r="H846" s="1434">
        <v>20</v>
      </c>
      <c r="I846" s="1434">
        <v>0</v>
      </c>
      <c r="J846" s="1434">
        <v>0</v>
      </c>
      <c r="K846" s="1434">
        <v>0</v>
      </c>
      <c r="L846" s="1434">
        <v>0</v>
      </c>
      <c r="M846" s="1434">
        <v>0</v>
      </c>
      <c r="N846" s="1434">
        <v>0</v>
      </c>
      <c r="O846" s="1434">
        <v>0</v>
      </c>
      <c r="P846" s="1434">
        <v>0</v>
      </c>
      <c r="Q846" s="1434">
        <v>0</v>
      </c>
      <c r="R846" s="1434">
        <v>0</v>
      </c>
      <c r="S846" s="1434">
        <v>0</v>
      </c>
      <c r="T846" s="1434">
        <v>0</v>
      </c>
      <c r="U846" s="1434">
        <v>0</v>
      </c>
      <c r="V846" s="1438">
        <v>0</v>
      </c>
    </row>
    <row r="847" spans="1:22" ht="15" x14ac:dyDescent="0.25">
      <c r="A847" s="19" t="s">
        <v>809</v>
      </c>
      <c r="B847" s="1291" t="s">
        <v>899</v>
      </c>
      <c r="C847" s="1291" t="s">
        <v>77</v>
      </c>
      <c r="D847" s="1434">
        <v>0</v>
      </c>
      <c r="E847" s="1434">
        <v>0</v>
      </c>
      <c r="F847" s="1434">
        <v>1</v>
      </c>
      <c r="G847" s="1434">
        <v>12</v>
      </c>
      <c r="H847" s="1434">
        <v>5</v>
      </c>
      <c r="I847" s="1434">
        <v>0</v>
      </c>
      <c r="J847" s="1434">
        <v>0</v>
      </c>
      <c r="K847" s="1434">
        <v>0</v>
      </c>
      <c r="L847" s="1434">
        <v>0</v>
      </c>
      <c r="M847" s="1434">
        <v>0</v>
      </c>
      <c r="N847" s="1434">
        <v>0</v>
      </c>
      <c r="O847" s="1434">
        <v>0</v>
      </c>
      <c r="P847" s="1434">
        <v>0</v>
      </c>
      <c r="Q847" s="1434">
        <v>0</v>
      </c>
      <c r="R847" s="1434">
        <v>0</v>
      </c>
      <c r="S847" s="1434">
        <v>0</v>
      </c>
      <c r="T847" s="1434">
        <v>0</v>
      </c>
      <c r="U847" s="1434">
        <v>0</v>
      </c>
      <c r="V847" s="1438">
        <v>0</v>
      </c>
    </row>
    <row r="848" spans="1:22" ht="15" x14ac:dyDescent="0.25">
      <c r="A848" s="19" t="s">
        <v>809</v>
      </c>
      <c r="B848" s="1291" t="s">
        <v>900</v>
      </c>
      <c r="C848" s="1291" t="s">
        <v>35</v>
      </c>
      <c r="D848" s="1434">
        <v>0</v>
      </c>
      <c r="E848" s="1434">
        <v>0</v>
      </c>
      <c r="F848" s="1434">
        <v>0</v>
      </c>
      <c r="G848" s="1434">
        <v>6</v>
      </c>
      <c r="H848" s="1434">
        <v>0</v>
      </c>
      <c r="I848" s="1434">
        <v>2</v>
      </c>
      <c r="J848" s="1434">
        <v>0</v>
      </c>
      <c r="K848" s="1434">
        <v>1</v>
      </c>
      <c r="L848" s="1434">
        <v>0</v>
      </c>
      <c r="M848" s="1434">
        <v>2</v>
      </c>
      <c r="N848" s="1434">
        <v>0</v>
      </c>
      <c r="O848" s="1434">
        <v>0</v>
      </c>
      <c r="P848" s="1434">
        <v>0</v>
      </c>
      <c r="Q848" s="1434">
        <v>0</v>
      </c>
      <c r="R848" s="1434">
        <v>1</v>
      </c>
      <c r="S848" s="1434">
        <v>0</v>
      </c>
      <c r="T848" s="1434">
        <v>0</v>
      </c>
      <c r="U848" s="1434">
        <v>8</v>
      </c>
      <c r="V848" s="1438">
        <v>11</v>
      </c>
    </row>
    <row r="849" spans="1:22" ht="15" x14ac:dyDescent="0.25">
      <c r="A849" s="19" t="s">
        <v>809</v>
      </c>
      <c r="B849" s="1291" t="s">
        <v>900</v>
      </c>
      <c r="C849" s="1291" t="s">
        <v>37</v>
      </c>
      <c r="D849" s="1434">
        <v>0</v>
      </c>
      <c r="E849" s="1434">
        <v>0</v>
      </c>
      <c r="F849" s="1434">
        <v>0</v>
      </c>
      <c r="G849" s="1434">
        <v>3</v>
      </c>
      <c r="H849" s="1434">
        <v>0</v>
      </c>
      <c r="I849" s="1434">
        <v>1</v>
      </c>
      <c r="J849" s="1434">
        <v>0</v>
      </c>
      <c r="K849" s="1434">
        <v>1</v>
      </c>
      <c r="L849" s="1434">
        <v>0</v>
      </c>
      <c r="M849" s="1434">
        <v>0</v>
      </c>
      <c r="N849" s="1434">
        <v>0</v>
      </c>
      <c r="O849" s="1434">
        <v>0</v>
      </c>
      <c r="P849" s="1434">
        <v>0</v>
      </c>
      <c r="Q849" s="1434">
        <v>0</v>
      </c>
      <c r="R849" s="1434">
        <v>0</v>
      </c>
      <c r="S849" s="1434">
        <v>0</v>
      </c>
      <c r="T849" s="1434">
        <v>0</v>
      </c>
      <c r="U849" s="1434">
        <v>1</v>
      </c>
      <c r="V849" s="1438">
        <v>1</v>
      </c>
    </row>
    <row r="850" spans="1:22" ht="15" x14ac:dyDescent="0.25">
      <c r="A850" s="19" t="s">
        <v>809</v>
      </c>
      <c r="B850" s="1291" t="s">
        <v>900</v>
      </c>
      <c r="C850" s="1291" t="s">
        <v>38</v>
      </c>
      <c r="D850" s="1434">
        <v>0</v>
      </c>
      <c r="E850" s="1434">
        <v>0</v>
      </c>
      <c r="F850" s="1434">
        <v>0</v>
      </c>
      <c r="G850" s="1434">
        <v>0</v>
      </c>
      <c r="H850" s="1434">
        <v>0</v>
      </c>
      <c r="I850" s="1434">
        <v>0</v>
      </c>
      <c r="J850" s="1434">
        <v>0</v>
      </c>
      <c r="K850" s="1434">
        <v>0</v>
      </c>
      <c r="L850" s="1434">
        <v>0</v>
      </c>
      <c r="M850" s="1434">
        <v>0</v>
      </c>
      <c r="N850" s="1434">
        <v>0</v>
      </c>
      <c r="O850" s="1434">
        <v>0</v>
      </c>
      <c r="P850" s="1434">
        <v>0</v>
      </c>
      <c r="Q850" s="1434">
        <v>0</v>
      </c>
      <c r="R850" s="1434">
        <v>0</v>
      </c>
      <c r="S850" s="1434">
        <v>0</v>
      </c>
      <c r="T850" s="1434">
        <v>0</v>
      </c>
      <c r="U850" s="1434">
        <v>1</v>
      </c>
      <c r="V850" s="1438">
        <v>0</v>
      </c>
    </row>
    <row r="851" spans="1:22" ht="15" x14ac:dyDescent="0.25">
      <c r="A851" s="19" t="s">
        <v>809</v>
      </c>
      <c r="B851" s="1291" t="s">
        <v>900</v>
      </c>
      <c r="C851" s="1291" t="s">
        <v>39</v>
      </c>
      <c r="D851" s="1434">
        <v>0</v>
      </c>
      <c r="E851" s="1434">
        <v>0</v>
      </c>
      <c r="F851" s="1434">
        <v>0</v>
      </c>
      <c r="G851" s="1434">
        <v>1</v>
      </c>
      <c r="H851" s="1434">
        <v>0</v>
      </c>
      <c r="I851" s="1434">
        <v>0</v>
      </c>
      <c r="J851" s="1434">
        <v>0</v>
      </c>
      <c r="K851" s="1434">
        <v>0</v>
      </c>
      <c r="L851" s="1434">
        <v>0</v>
      </c>
      <c r="M851" s="1434">
        <v>0</v>
      </c>
      <c r="N851" s="1434">
        <v>0</v>
      </c>
      <c r="O851" s="1434">
        <v>0</v>
      </c>
      <c r="P851" s="1434">
        <v>0</v>
      </c>
      <c r="Q851" s="1434">
        <v>0</v>
      </c>
      <c r="R851" s="1434">
        <v>0</v>
      </c>
      <c r="S851" s="1434">
        <v>0</v>
      </c>
      <c r="T851" s="1434">
        <v>0</v>
      </c>
      <c r="U851" s="1434">
        <v>1</v>
      </c>
      <c r="V851" s="1438">
        <v>0</v>
      </c>
    </row>
    <row r="852" spans="1:22" ht="15" x14ac:dyDescent="0.25">
      <c r="A852" s="19" t="s">
        <v>809</v>
      </c>
      <c r="B852" s="1291" t="s">
        <v>900</v>
      </c>
      <c r="C852" s="1291" t="s">
        <v>59</v>
      </c>
      <c r="D852" s="1434">
        <v>0</v>
      </c>
      <c r="E852" s="1434">
        <v>0</v>
      </c>
      <c r="F852" s="1434">
        <v>0</v>
      </c>
      <c r="G852" s="1434">
        <v>10</v>
      </c>
      <c r="H852" s="1434">
        <v>0</v>
      </c>
      <c r="I852" s="1434">
        <v>3</v>
      </c>
      <c r="J852" s="1434">
        <v>0</v>
      </c>
      <c r="K852" s="1434">
        <v>2</v>
      </c>
      <c r="L852" s="1434">
        <v>0</v>
      </c>
      <c r="M852" s="1434">
        <v>2</v>
      </c>
      <c r="N852" s="1434">
        <v>0</v>
      </c>
      <c r="O852" s="1434">
        <v>0</v>
      </c>
      <c r="P852" s="1434">
        <v>0</v>
      </c>
      <c r="Q852" s="1434">
        <v>0</v>
      </c>
      <c r="R852" s="1434">
        <v>1</v>
      </c>
      <c r="S852" s="1434">
        <v>0</v>
      </c>
      <c r="T852" s="1434">
        <v>0</v>
      </c>
      <c r="U852" s="1434">
        <v>11</v>
      </c>
      <c r="V852" s="1438">
        <v>12</v>
      </c>
    </row>
    <row r="853" spans="1:22" ht="15" x14ac:dyDescent="0.25">
      <c r="A853" s="19" t="s">
        <v>809</v>
      </c>
      <c r="B853" s="1291" t="s">
        <v>900</v>
      </c>
      <c r="C853" s="1291" t="s">
        <v>77</v>
      </c>
      <c r="D853" s="1434">
        <v>0</v>
      </c>
      <c r="E853" s="1434">
        <v>0</v>
      </c>
      <c r="F853" s="1434">
        <v>0</v>
      </c>
      <c r="G853" s="1434">
        <v>4</v>
      </c>
      <c r="H853" s="1434">
        <v>0</v>
      </c>
      <c r="I853" s="1434">
        <v>1</v>
      </c>
      <c r="J853" s="1434">
        <v>0</v>
      </c>
      <c r="K853" s="1434">
        <v>1</v>
      </c>
      <c r="L853" s="1434">
        <v>0</v>
      </c>
      <c r="M853" s="1434">
        <v>0</v>
      </c>
      <c r="N853" s="1434">
        <v>0</v>
      </c>
      <c r="O853" s="1434">
        <v>0</v>
      </c>
      <c r="P853" s="1434">
        <v>0</v>
      </c>
      <c r="Q853" s="1434">
        <v>0</v>
      </c>
      <c r="R853" s="1434">
        <v>0</v>
      </c>
      <c r="S853" s="1434">
        <v>0</v>
      </c>
      <c r="T853" s="1434">
        <v>0</v>
      </c>
      <c r="U853" s="1434">
        <v>3</v>
      </c>
      <c r="V853" s="1438">
        <v>1</v>
      </c>
    </row>
    <row r="854" spans="1:22" ht="15" x14ac:dyDescent="0.25">
      <c r="A854" s="19" t="s">
        <v>709</v>
      </c>
      <c r="B854" s="1291" t="s">
        <v>901</v>
      </c>
      <c r="C854" s="1291" t="s">
        <v>35</v>
      </c>
      <c r="D854" s="1434">
        <v>12</v>
      </c>
      <c r="E854" s="1434">
        <v>14</v>
      </c>
      <c r="F854" s="1434">
        <v>3</v>
      </c>
      <c r="G854" s="1434">
        <v>20</v>
      </c>
      <c r="H854" s="1434">
        <v>6</v>
      </c>
      <c r="I854" s="1434">
        <v>11</v>
      </c>
      <c r="J854" s="1434">
        <v>61</v>
      </c>
      <c r="K854" s="1434">
        <v>78</v>
      </c>
      <c r="L854" s="1434">
        <v>30</v>
      </c>
      <c r="M854" s="1434">
        <v>17</v>
      </c>
      <c r="N854" s="1434">
        <v>41</v>
      </c>
      <c r="O854" s="1434">
        <v>52</v>
      </c>
      <c r="P854" s="1434">
        <v>35</v>
      </c>
      <c r="Q854" s="1434">
        <v>6</v>
      </c>
      <c r="R854" s="1434">
        <v>45</v>
      </c>
      <c r="S854" s="1434">
        <v>27</v>
      </c>
      <c r="T854" s="1434">
        <v>23</v>
      </c>
      <c r="U854" s="1434">
        <v>15</v>
      </c>
      <c r="V854" s="1438">
        <v>23</v>
      </c>
    </row>
    <row r="855" spans="1:22" ht="15" x14ac:dyDescent="0.25">
      <c r="A855" s="19" t="s">
        <v>709</v>
      </c>
      <c r="B855" s="1291" t="s">
        <v>901</v>
      </c>
      <c r="C855" s="1291" t="s">
        <v>36</v>
      </c>
      <c r="D855" s="1434">
        <v>0</v>
      </c>
      <c r="E855" s="1434">
        <v>0</v>
      </c>
      <c r="F855" s="1434">
        <v>0</v>
      </c>
      <c r="G855" s="1434">
        <v>0</v>
      </c>
      <c r="H855" s="1434">
        <v>0</v>
      </c>
      <c r="I855" s="1434">
        <v>0</v>
      </c>
      <c r="J855" s="1434">
        <v>0</v>
      </c>
      <c r="K855" s="1434">
        <v>0</v>
      </c>
      <c r="L855" s="1434">
        <v>0</v>
      </c>
      <c r="M855" s="1434">
        <v>0</v>
      </c>
      <c r="N855" s="1434">
        <v>0</v>
      </c>
      <c r="O855" s="1434">
        <v>0</v>
      </c>
      <c r="P855" s="1434">
        <v>0</v>
      </c>
      <c r="Q855" s="1434">
        <v>0</v>
      </c>
      <c r="R855" s="1434">
        <v>0</v>
      </c>
      <c r="S855" s="1434">
        <v>0</v>
      </c>
      <c r="T855" s="1434">
        <v>1</v>
      </c>
      <c r="U855" s="1434">
        <v>0</v>
      </c>
      <c r="V855" s="1438">
        <v>0</v>
      </c>
    </row>
    <row r="856" spans="1:22" ht="15" x14ac:dyDescent="0.25">
      <c r="A856" s="19" t="s">
        <v>709</v>
      </c>
      <c r="B856" s="1291" t="s">
        <v>901</v>
      </c>
      <c r="C856" s="1291" t="s">
        <v>37</v>
      </c>
      <c r="D856" s="1434">
        <v>0</v>
      </c>
      <c r="E856" s="1434">
        <v>0</v>
      </c>
      <c r="F856" s="1434">
        <v>0</v>
      </c>
      <c r="G856" s="1434">
        <v>0</v>
      </c>
      <c r="H856" s="1434">
        <v>0</v>
      </c>
      <c r="I856" s="1434">
        <v>0</v>
      </c>
      <c r="J856" s="1434">
        <v>0</v>
      </c>
      <c r="K856" s="1434">
        <v>0</v>
      </c>
      <c r="L856" s="1434">
        <v>4</v>
      </c>
      <c r="M856" s="1434">
        <v>0</v>
      </c>
      <c r="N856" s="1434">
        <v>0</v>
      </c>
      <c r="O856" s="1434">
        <v>0</v>
      </c>
      <c r="P856" s="1434">
        <v>0</v>
      </c>
      <c r="Q856" s="1434">
        <v>0</v>
      </c>
      <c r="R856" s="1434">
        <v>1</v>
      </c>
      <c r="S856" s="1434">
        <v>0</v>
      </c>
      <c r="T856" s="1434">
        <v>0</v>
      </c>
      <c r="U856" s="1434">
        <v>0</v>
      </c>
      <c r="V856" s="1438">
        <v>0</v>
      </c>
    </row>
    <row r="857" spans="1:22" ht="15" x14ac:dyDescent="0.25">
      <c r="A857" s="19" t="s">
        <v>709</v>
      </c>
      <c r="B857" s="1291" t="s">
        <v>901</v>
      </c>
      <c r="C857" s="1291" t="s">
        <v>38</v>
      </c>
      <c r="D857" s="1434">
        <v>0</v>
      </c>
      <c r="E857" s="1434">
        <v>0</v>
      </c>
      <c r="F857" s="1434">
        <v>0</v>
      </c>
      <c r="G857" s="1434">
        <v>0</v>
      </c>
      <c r="H857" s="1434">
        <v>0</v>
      </c>
      <c r="I857" s="1434">
        <v>0</v>
      </c>
      <c r="J857" s="1434">
        <v>0</v>
      </c>
      <c r="K857" s="1434">
        <v>0</v>
      </c>
      <c r="L857" s="1434">
        <v>2</v>
      </c>
      <c r="M857" s="1434">
        <v>0</v>
      </c>
      <c r="N857" s="1434">
        <v>0</v>
      </c>
      <c r="O857" s="1434">
        <v>0</v>
      </c>
      <c r="P857" s="1434">
        <v>0</v>
      </c>
      <c r="Q857" s="1434">
        <v>0</v>
      </c>
      <c r="R857" s="1434">
        <v>0</v>
      </c>
      <c r="S857" s="1434">
        <v>0</v>
      </c>
      <c r="T857" s="1434">
        <v>0</v>
      </c>
      <c r="U857" s="1434">
        <v>0</v>
      </c>
      <c r="V857" s="1438">
        <v>0</v>
      </c>
    </row>
    <row r="858" spans="1:22" ht="15" x14ac:dyDescent="0.25">
      <c r="A858" s="19" t="s">
        <v>709</v>
      </c>
      <c r="B858" s="1291" t="s">
        <v>901</v>
      </c>
      <c r="C858" s="1291" t="s">
        <v>39</v>
      </c>
      <c r="D858" s="1434">
        <v>0</v>
      </c>
      <c r="E858" s="1434">
        <v>0</v>
      </c>
      <c r="F858" s="1434">
        <v>0</v>
      </c>
      <c r="G858" s="1434">
        <v>0</v>
      </c>
      <c r="H858" s="1434">
        <v>0</v>
      </c>
      <c r="I858" s="1434">
        <v>0</v>
      </c>
      <c r="J858" s="1434">
        <v>0</v>
      </c>
      <c r="K858" s="1434">
        <v>0</v>
      </c>
      <c r="L858" s="1434">
        <v>1</v>
      </c>
      <c r="M858" s="1434">
        <v>0</v>
      </c>
      <c r="N858" s="1434">
        <v>0</v>
      </c>
      <c r="O858" s="1434">
        <v>0</v>
      </c>
      <c r="P858" s="1434">
        <v>0</v>
      </c>
      <c r="Q858" s="1434">
        <v>0</v>
      </c>
      <c r="R858" s="1434">
        <v>0</v>
      </c>
      <c r="S858" s="1434">
        <v>0</v>
      </c>
      <c r="T858" s="1434">
        <v>0</v>
      </c>
      <c r="U858" s="1434">
        <v>0</v>
      </c>
      <c r="V858" s="1438">
        <v>0</v>
      </c>
    </row>
    <row r="859" spans="1:22" ht="15" x14ac:dyDescent="0.25">
      <c r="A859" s="19" t="s">
        <v>709</v>
      </c>
      <c r="B859" s="1291" t="s">
        <v>901</v>
      </c>
      <c r="C859" s="1291" t="s">
        <v>59</v>
      </c>
      <c r="D859" s="1434">
        <v>12</v>
      </c>
      <c r="E859" s="1434">
        <v>14</v>
      </c>
      <c r="F859" s="1434">
        <v>3</v>
      </c>
      <c r="G859" s="1434">
        <v>20</v>
      </c>
      <c r="H859" s="1434">
        <v>6</v>
      </c>
      <c r="I859" s="1434">
        <v>11</v>
      </c>
      <c r="J859" s="1434">
        <v>61</v>
      </c>
      <c r="K859" s="1434">
        <v>78</v>
      </c>
      <c r="L859" s="1434">
        <v>37</v>
      </c>
      <c r="M859" s="1434">
        <v>17</v>
      </c>
      <c r="N859" s="1434">
        <v>41</v>
      </c>
      <c r="O859" s="1434">
        <v>52</v>
      </c>
      <c r="P859" s="1434">
        <v>35</v>
      </c>
      <c r="Q859" s="1434">
        <v>6</v>
      </c>
      <c r="R859" s="1434">
        <v>46</v>
      </c>
      <c r="S859" s="1434">
        <v>27</v>
      </c>
      <c r="T859" s="1434">
        <v>24</v>
      </c>
      <c r="U859" s="1434">
        <v>15</v>
      </c>
      <c r="V859" s="1438">
        <v>23</v>
      </c>
    </row>
    <row r="860" spans="1:22" ht="15" x14ac:dyDescent="0.25">
      <c r="A860" s="19" t="s">
        <v>709</v>
      </c>
      <c r="B860" s="1291" t="s">
        <v>901</v>
      </c>
      <c r="C860" s="1291" t="s">
        <v>77</v>
      </c>
      <c r="D860" s="1434">
        <v>0</v>
      </c>
      <c r="E860" s="1434">
        <v>0</v>
      </c>
      <c r="F860" s="1434">
        <v>0</v>
      </c>
      <c r="G860" s="1434">
        <v>0</v>
      </c>
      <c r="H860" s="1434">
        <v>0</v>
      </c>
      <c r="I860" s="1434">
        <v>0</v>
      </c>
      <c r="J860" s="1434">
        <v>0</v>
      </c>
      <c r="K860" s="1434">
        <v>0</v>
      </c>
      <c r="L860" s="1434">
        <v>7</v>
      </c>
      <c r="M860" s="1434">
        <v>0</v>
      </c>
      <c r="N860" s="1434">
        <v>0</v>
      </c>
      <c r="O860" s="1434">
        <v>0</v>
      </c>
      <c r="P860" s="1434">
        <v>0</v>
      </c>
      <c r="Q860" s="1434">
        <v>0</v>
      </c>
      <c r="R860" s="1434">
        <v>1</v>
      </c>
      <c r="S860" s="1434">
        <v>0</v>
      </c>
      <c r="T860" s="1434">
        <v>1</v>
      </c>
      <c r="U860" s="1434">
        <v>0</v>
      </c>
      <c r="V860" s="1438">
        <v>0</v>
      </c>
    </row>
    <row r="861" spans="1:22" ht="15" x14ac:dyDescent="0.25">
      <c r="A861" s="19" t="s">
        <v>709</v>
      </c>
      <c r="B861" s="1291" t="s">
        <v>902</v>
      </c>
      <c r="C861" s="1291" t="s">
        <v>35</v>
      </c>
      <c r="D861" s="1434">
        <v>0</v>
      </c>
      <c r="E861" s="1434">
        <v>0</v>
      </c>
      <c r="F861" s="1434">
        <v>0</v>
      </c>
      <c r="G861" s="1434">
        <v>0</v>
      </c>
      <c r="H861" s="1434">
        <v>0</v>
      </c>
      <c r="I861" s="1434">
        <v>0</v>
      </c>
      <c r="J861" s="1434">
        <v>0</v>
      </c>
      <c r="K861" s="1434">
        <v>0</v>
      </c>
      <c r="L861" s="1434">
        <v>0</v>
      </c>
      <c r="M861" s="1434">
        <v>0</v>
      </c>
      <c r="N861" s="1434">
        <v>0</v>
      </c>
      <c r="O861" s="1434">
        <v>0</v>
      </c>
      <c r="P861" s="1434">
        <v>0</v>
      </c>
      <c r="Q861" s="1434">
        <v>0</v>
      </c>
      <c r="R861" s="1434">
        <v>0</v>
      </c>
      <c r="S861" s="1434">
        <v>2</v>
      </c>
      <c r="T861" s="1434">
        <v>1</v>
      </c>
      <c r="U861" s="1434">
        <v>0</v>
      </c>
      <c r="V861" s="1438">
        <v>5</v>
      </c>
    </row>
    <row r="862" spans="1:22" ht="15" x14ac:dyDescent="0.25">
      <c r="A862" s="19" t="s">
        <v>709</v>
      </c>
      <c r="B862" s="1291" t="s">
        <v>902</v>
      </c>
      <c r="C862" s="1291" t="s">
        <v>36</v>
      </c>
      <c r="D862" s="1434">
        <v>0</v>
      </c>
      <c r="E862" s="1434">
        <v>0</v>
      </c>
      <c r="F862" s="1434">
        <v>0</v>
      </c>
      <c r="G862" s="1434">
        <v>0</v>
      </c>
      <c r="H862" s="1434">
        <v>0</v>
      </c>
      <c r="I862" s="1434">
        <v>0</v>
      </c>
      <c r="J862" s="1434">
        <v>0</v>
      </c>
      <c r="K862" s="1434">
        <v>0</v>
      </c>
      <c r="L862" s="1434">
        <v>0</v>
      </c>
      <c r="M862" s="1434">
        <v>0</v>
      </c>
      <c r="N862" s="1434">
        <v>0</v>
      </c>
      <c r="O862" s="1434">
        <v>0</v>
      </c>
      <c r="P862" s="1434">
        <v>0</v>
      </c>
      <c r="Q862" s="1434">
        <v>0</v>
      </c>
      <c r="R862" s="1434">
        <v>0</v>
      </c>
      <c r="S862" s="1434">
        <v>0</v>
      </c>
      <c r="T862" s="1434">
        <v>1</v>
      </c>
      <c r="U862" s="1434">
        <v>1</v>
      </c>
      <c r="V862" s="1438">
        <v>1</v>
      </c>
    </row>
    <row r="863" spans="1:22" ht="15" x14ac:dyDescent="0.25">
      <c r="A863" s="19" t="s">
        <v>709</v>
      </c>
      <c r="B863" s="1291" t="s">
        <v>902</v>
      </c>
      <c r="C863" s="1291" t="s">
        <v>37</v>
      </c>
      <c r="D863" s="1434">
        <v>0</v>
      </c>
      <c r="E863" s="1434">
        <v>0</v>
      </c>
      <c r="F863" s="1434">
        <v>0</v>
      </c>
      <c r="G863" s="1434">
        <v>0</v>
      </c>
      <c r="H863" s="1434">
        <v>0</v>
      </c>
      <c r="I863" s="1434">
        <v>0</v>
      </c>
      <c r="J863" s="1434">
        <v>0</v>
      </c>
      <c r="K863" s="1434">
        <v>0</v>
      </c>
      <c r="L863" s="1434">
        <v>0</v>
      </c>
      <c r="M863" s="1434">
        <v>0</v>
      </c>
      <c r="N863" s="1434">
        <v>0</v>
      </c>
      <c r="O863" s="1434">
        <v>0</v>
      </c>
      <c r="P863" s="1434">
        <v>1</v>
      </c>
      <c r="Q863" s="1434">
        <v>0</v>
      </c>
      <c r="R863" s="1434">
        <v>0</v>
      </c>
      <c r="S863" s="1434">
        <v>0</v>
      </c>
      <c r="T863" s="1434">
        <v>1</v>
      </c>
      <c r="U863" s="1434">
        <v>0</v>
      </c>
      <c r="V863" s="1438">
        <v>0</v>
      </c>
    </row>
    <row r="864" spans="1:22" ht="15" x14ac:dyDescent="0.25">
      <c r="A864" s="19" t="s">
        <v>709</v>
      </c>
      <c r="B864" s="1291" t="s">
        <v>902</v>
      </c>
      <c r="C864" s="1291" t="s">
        <v>38</v>
      </c>
      <c r="D864" s="1434">
        <v>0</v>
      </c>
      <c r="E864" s="1434">
        <v>0</v>
      </c>
      <c r="F864" s="1434">
        <v>0</v>
      </c>
      <c r="G864" s="1434">
        <v>0</v>
      </c>
      <c r="H864" s="1434">
        <v>0</v>
      </c>
      <c r="I864" s="1434">
        <v>0</v>
      </c>
      <c r="J864" s="1434">
        <v>0</v>
      </c>
      <c r="K864" s="1434">
        <v>0</v>
      </c>
      <c r="L864" s="1434">
        <v>0</v>
      </c>
      <c r="M864" s="1434">
        <v>0</v>
      </c>
      <c r="N864" s="1434">
        <v>0</v>
      </c>
      <c r="O864" s="1434">
        <v>0</v>
      </c>
      <c r="P864" s="1434">
        <v>0</v>
      </c>
      <c r="Q864" s="1434">
        <v>0</v>
      </c>
      <c r="R864" s="1434">
        <v>0</v>
      </c>
      <c r="S864" s="1434">
        <v>0</v>
      </c>
      <c r="T864" s="1434">
        <v>0</v>
      </c>
      <c r="U864" s="1434">
        <v>1</v>
      </c>
      <c r="V864" s="1438">
        <v>0</v>
      </c>
    </row>
    <row r="865" spans="1:22" ht="15" x14ac:dyDescent="0.25">
      <c r="A865" s="19" t="s">
        <v>709</v>
      </c>
      <c r="B865" s="1291" t="s">
        <v>902</v>
      </c>
      <c r="C865" s="1291" t="s">
        <v>39</v>
      </c>
      <c r="D865" s="1434">
        <v>0</v>
      </c>
      <c r="E865" s="1434">
        <v>0</v>
      </c>
      <c r="F865" s="1434">
        <v>0</v>
      </c>
      <c r="G865" s="1434">
        <v>0</v>
      </c>
      <c r="H865" s="1434">
        <v>0</v>
      </c>
      <c r="I865" s="1434">
        <v>0</v>
      </c>
      <c r="J865" s="1434">
        <v>0</v>
      </c>
      <c r="K865" s="1434">
        <v>0</v>
      </c>
      <c r="L865" s="1434">
        <v>0</v>
      </c>
      <c r="M865" s="1434">
        <v>0</v>
      </c>
      <c r="N865" s="1434">
        <v>0</v>
      </c>
      <c r="O865" s="1434">
        <v>0</v>
      </c>
      <c r="P865" s="1434">
        <v>1</v>
      </c>
      <c r="Q865" s="1434">
        <v>0</v>
      </c>
      <c r="R865" s="1434">
        <v>0</v>
      </c>
      <c r="S865" s="1434">
        <v>0</v>
      </c>
      <c r="T865" s="1434">
        <v>0</v>
      </c>
      <c r="U865" s="1434">
        <v>0</v>
      </c>
      <c r="V865" s="1438">
        <v>0</v>
      </c>
    </row>
    <row r="866" spans="1:22" ht="15" x14ac:dyDescent="0.25">
      <c r="A866" s="19" t="s">
        <v>709</v>
      </c>
      <c r="B866" s="1291" t="s">
        <v>902</v>
      </c>
      <c r="C866" s="1291" t="s">
        <v>59</v>
      </c>
      <c r="D866" s="1434">
        <v>0</v>
      </c>
      <c r="E866" s="1434">
        <v>0</v>
      </c>
      <c r="F866" s="1434">
        <v>0</v>
      </c>
      <c r="G866" s="1434">
        <v>0</v>
      </c>
      <c r="H866" s="1434">
        <v>0</v>
      </c>
      <c r="I866" s="1434">
        <v>0</v>
      </c>
      <c r="J866" s="1434">
        <v>0</v>
      </c>
      <c r="K866" s="1434">
        <v>0</v>
      </c>
      <c r="L866" s="1434">
        <v>0</v>
      </c>
      <c r="M866" s="1434">
        <v>0</v>
      </c>
      <c r="N866" s="1434">
        <v>0</v>
      </c>
      <c r="O866" s="1434">
        <v>0</v>
      </c>
      <c r="P866" s="1434">
        <v>2</v>
      </c>
      <c r="Q866" s="1434">
        <v>0</v>
      </c>
      <c r="R866" s="1434">
        <v>0</v>
      </c>
      <c r="S866" s="1434">
        <v>2</v>
      </c>
      <c r="T866" s="1434">
        <v>3</v>
      </c>
      <c r="U866" s="1434">
        <v>2</v>
      </c>
      <c r="V866" s="1438">
        <v>6</v>
      </c>
    </row>
    <row r="867" spans="1:22" ht="15" x14ac:dyDescent="0.25">
      <c r="A867" s="19" t="s">
        <v>709</v>
      </c>
      <c r="B867" s="1291" t="s">
        <v>902</v>
      </c>
      <c r="C867" s="1291" t="s">
        <v>77</v>
      </c>
      <c r="D867" s="1434">
        <v>0</v>
      </c>
      <c r="E867" s="1434">
        <v>0</v>
      </c>
      <c r="F867" s="1434">
        <v>0</v>
      </c>
      <c r="G867" s="1434">
        <v>0</v>
      </c>
      <c r="H867" s="1434">
        <v>0</v>
      </c>
      <c r="I867" s="1434">
        <v>0</v>
      </c>
      <c r="J867" s="1434">
        <v>0</v>
      </c>
      <c r="K867" s="1434">
        <v>0</v>
      </c>
      <c r="L867" s="1434">
        <v>0</v>
      </c>
      <c r="M867" s="1434">
        <v>0</v>
      </c>
      <c r="N867" s="1434">
        <v>0</v>
      </c>
      <c r="O867" s="1434">
        <v>0</v>
      </c>
      <c r="P867" s="1434">
        <v>2</v>
      </c>
      <c r="Q867" s="1434">
        <v>0</v>
      </c>
      <c r="R867" s="1434">
        <v>0</v>
      </c>
      <c r="S867" s="1434">
        <v>0</v>
      </c>
      <c r="T867" s="1434">
        <v>2</v>
      </c>
      <c r="U867" s="1434">
        <v>2</v>
      </c>
      <c r="V867" s="1438">
        <v>1</v>
      </c>
    </row>
    <row r="868" spans="1:22" ht="15" x14ac:dyDescent="0.25">
      <c r="A868" s="19" t="s">
        <v>709</v>
      </c>
      <c r="B868" s="1291" t="s">
        <v>903</v>
      </c>
      <c r="C868" s="1291" t="s">
        <v>35</v>
      </c>
      <c r="D868" s="1434">
        <v>0</v>
      </c>
      <c r="E868" s="1434">
        <v>0</v>
      </c>
      <c r="F868" s="1434">
        <v>0</v>
      </c>
      <c r="G868" s="1434">
        <v>0</v>
      </c>
      <c r="H868" s="1434">
        <v>6</v>
      </c>
      <c r="I868" s="1434">
        <v>8</v>
      </c>
      <c r="J868" s="1434">
        <v>7</v>
      </c>
      <c r="K868" s="1434">
        <v>5</v>
      </c>
      <c r="L868" s="1434">
        <v>2</v>
      </c>
      <c r="M868" s="1434">
        <v>0</v>
      </c>
      <c r="N868" s="1434">
        <v>0</v>
      </c>
      <c r="O868" s="1434">
        <v>0</v>
      </c>
      <c r="P868" s="1434">
        <v>0</v>
      </c>
      <c r="Q868" s="1434">
        <v>0</v>
      </c>
      <c r="R868" s="1434">
        <v>0</v>
      </c>
      <c r="S868" s="1434">
        <v>0</v>
      </c>
      <c r="T868" s="1434">
        <v>0</v>
      </c>
      <c r="U868" s="1434">
        <v>0</v>
      </c>
      <c r="V868" s="1438">
        <v>0</v>
      </c>
    </row>
    <row r="869" spans="1:22" ht="15" x14ac:dyDescent="0.25">
      <c r="A869" s="19" t="s">
        <v>709</v>
      </c>
      <c r="B869" s="1291" t="s">
        <v>903</v>
      </c>
      <c r="C869" s="1291" t="s">
        <v>37</v>
      </c>
      <c r="D869" s="1434">
        <v>0</v>
      </c>
      <c r="E869" s="1434">
        <v>0</v>
      </c>
      <c r="F869" s="1434">
        <v>0</v>
      </c>
      <c r="G869" s="1434">
        <v>0</v>
      </c>
      <c r="H869" s="1434">
        <v>1</v>
      </c>
      <c r="I869" s="1434">
        <v>0</v>
      </c>
      <c r="J869" s="1434">
        <v>3</v>
      </c>
      <c r="K869" s="1434">
        <v>0</v>
      </c>
      <c r="L869" s="1434">
        <v>1</v>
      </c>
      <c r="M869" s="1434">
        <v>0</v>
      </c>
      <c r="N869" s="1434">
        <v>0</v>
      </c>
      <c r="O869" s="1434">
        <v>0</v>
      </c>
      <c r="P869" s="1434">
        <v>0</v>
      </c>
      <c r="Q869" s="1434">
        <v>0</v>
      </c>
      <c r="R869" s="1434">
        <v>0</v>
      </c>
      <c r="S869" s="1434">
        <v>0</v>
      </c>
      <c r="T869" s="1434">
        <v>0</v>
      </c>
      <c r="U869" s="1434">
        <v>0</v>
      </c>
      <c r="V869" s="1438">
        <v>0</v>
      </c>
    </row>
    <row r="870" spans="1:22" ht="15" x14ac:dyDescent="0.25">
      <c r="A870" s="19" t="s">
        <v>709</v>
      </c>
      <c r="B870" s="1291" t="s">
        <v>903</v>
      </c>
      <c r="C870" s="1291" t="s">
        <v>38</v>
      </c>
      <c r="D870" s="1434">
        <v>0</v>
      </c>
      <c r="E870" s="1434">
        <v>0</v>
      </c>
      <c r="F870" s="1434">
        <v>0</v>
      </c>
      <c r="G870" s="1434">
        <v>0</v>
      </c>
      <c r="H870" s="1434">
        <v>0</v>
      </c>
      <c r="I870" s="1434">
        <v>1</v>
      </c>
      <c r="J870" s="1434">
        <v>1</v>
      </c>
      <c r="K870" s="1434">
        <v>0</v>
      </c>
      <c r="L870" s="1434">
        <v>0</v>
      </c>
      <c r="M870" s="1434">
        <v>0</v>
      </c>
      <c r="N870" s="1434">
        <v>0</v>
      </c>
      <c r="O870" s="1434">
        <v>0</v>
      </c>
      <c r="P870" s="1434">
        <v>0</v>
      </c>
      <c r="Q870" s="1434">
        <v>0</v>
      </c>
      <c r="R870" s="1434">
        <v>0</v>
      </c>
      <c r="S870" s="1434">
        <v>0</v>
      </c>
      <c r="T870" s="1434">
        <v>0</v>
      </c>
      <c r="U870" s="1434">
        <v>0</v>
      </c>
      <c r="V870" s="1438">
        <v>0</v>
      </c>
    </row>
    <row r="871" spans="1:22" ht="15" x14ac:dyDescent="0.25">
      <c r="A871" s="19" t="s">
        <v>709</v>
      </c>
      <c r="B871" s="1291" t="s">
        <v>903</v>
      </c>
      <c r="C871" s="1291" t="s">
        <v>39</v>
      </c>
      <c r="D871" s="1434">
        <v>0</v>
      </c>
      <c r="E871" s="1434">
        <v>0</v>
      </c>
      <c r="F871" s="1434">
        <v>0</v>
      </c>
      <c r="G871" s="1434">
        <v>0</v>
      </c>
      <c r="H871" s="1434">
        <v>1</v>
      </c>
      <c r="I871" s="1434">
        <v>0</v>
      </c>
      <c r="J871" s="1434">
        <v>0</v>
      </c>
      <c r="K871" s="1434">
        <v>0</v>
      </c>
      <c r="L871" s="1434">
        <v>0</v>
      </c>
      <c r="M871" s="1434">
        <v>0</v>
      </c>
      <c r="N871" s="1434">
        <v>0</v>
      </c>
      <c r="O871" s="1434">
        <v>0</v>
      </c>
      <c r="P871" s="1434">
        <v>0</v>
      </c>
      <c r="Q871" s="1434">
        <v>0</v>
      </c>
      <c r="R871" s="1434">
        <v>0</v>
      </c>
      <c r="S871" s="1434">
        <v>0</v>
      </c>
      <c r="T871" s="1434">
        <v>0</v>
      </c>
      <c r="U871" s="1434">
        <v>0</v>
      </c>
      <c r="V871" s="1438">
        <v>0</v>
      </c>
    </row>
    <row r="872" spans="1:22" ht="15" x14ac:dyDescent="0.25">
      <c r="A872" s="19" t="s">
        <v>709</v>
      </c>
      <c r="B872" s="1291" t="s">
        <v>903</v>
      </c>
      <c r="C872" s="1291" t="s">
        <v>40</v>
      </c>
      <c r="D872" s="1434">
        <v>0</v>
      </c>
      <c r="E872" s="1434">
        <v>0</v>
      </c>
      <c r="F872" s="1434">
        <v>0</v>
      </c>
      <c r="G872" s="1434">
        <v>0</v>
      </c>
      <c r="H872" s="1434">
        <v>0</v>
      </c>
      <c r="I872" s="1434">
        <v>1</v>
      </c>
      <c r="J872" s="1434">
        <v>0</v>
      </c>
      <c r="K872" s="1434">
        <v>0</v>
      </c>
      <c r="L872" s="1434">
        <v>0</v>
      </c>
      <c r="M872" s="1434">
        <v>0</v>
      </c>
      <c r="N872" s="1434">
        <v>0</v>
      </c>
      <c r="O872" s="1434">
        <v>0</v>
      </c>
      <c r="P872" s="1434">
        <v>0</v>
      </c>
      <c r="Q872" s="1434">
        <v>0</v>
      </c>
      <c r="R872" s="1434">
        <v>0</v>
      </c>
      <c r="S872" s="1434">
        <v>0</v>
      </c>
      <c r="T872" s="1434">
        <v>0</v>
      </c>
      <c r="U872" s="1434">
        <v>0</v>
      </c>
      <c r="V872" s="1438">
        <v>0</v>
      </c>
    </row>
    <row r="873" spans="1:22" ht="15" x14ac:dyDescent="0.25">
      <c r="A873" s="19" t="s">
        <v>709</v>
      </c>
      <c r="B873" s="1291" t="s">
        <v>903</v>
      </c>
      <c r="C873" s="1291" t="s">
        <v>59</v>
      </c>
      <c r="D873" s="1434">
        <v>0</v>
      </c>
      <c r="E873" s="1434">
        <v>0</v>
      </c>
      <c r="F873" s="1434">
        <v>0</v>
      </c>
      <c r="G873" s="1434">
        <v>0</v>
      </c>
      <c r="H873" s="1434">
        <v>8</v>
      </c>
      <c r="I873" s="1434">
        <v>10</v>
      </c>
      <c r="J873" s="1434">
        <v>11</v>
      </c>
      <c r="K873" s="1434">
        <v>5</v>
      </c>
      <c r="L873" s="1434">
        <v>3</v>
      </c>
      <c r="M873" s="1434">
        <v>0</v>
      </c>
      <c r="N873" s="1434">
        <v>0</v>
      </c>
      <c r="O873" s="1434">
        <v>0</v>
      </c>
      <c r="P873" s="1434">
        <v>0</v>
      </c>
      <c r="Q873" s="1434">
        <v>0</v>
      </c>
      <c r="R873" s="1434">
        <v>0</v>
      </c>
      <c r="S873" s="1434">
        <v>0</v>
      </c>
      <c r="T873" s="1434">
        <v>0</v>
      </c>
      <c r="U873" s="1434">
        <v>0</v>
      </c>
      <c r="V873" s="1438">
        <v>0</v>
      </c>
    </row>
    <row r="874" spans="1:22" ht="15" x14ac:dyDescent="0.25">
      <c r="A874" s="19" t="s">
        <v>709</v>
      </c>
      <c r="B874" s="1291" t="s">
        <v>903</v>
      </c>
      <c r="C874" s="1291" t="s">
        <v>77</v>
      </c>
      <c r="D874" s="1434">
        <v>0</v>
      </c>
      <c r="E874" s="1434">
        <v>0</v>
      </c>
      <c r="F874" s="1434">
        <v>0</v>
      </c>
      <c r="G874" s="1434">
        <v>0</v>
      </c>
      <c r="H874" s="1434">
        <v>2</v>
      </c>
      <c r="I874" s="1434">
        <v>2</v>
      </c>
      <c r="J874" s="1434">
        <v>4</v>
      </c>
      <c r="K874" s="1434">
        <v>0</v>
      </c>
      <c r="L874" s="1434">
        <v>1</v>
      </c>
      <c r="M874" s="1434">
        <v>0</v>
      </c>
      <c r="N874" s="1434">
        <v>0</v>
      </c>
      <c r="O874" s="1434">
        <v>0</v>
      </c>
      <c r="P874" s="1434">
        <v>0</v>
      </c>
      <c r="Q874" s="1434">
        <v>0</v>
      </c>
      <c r="R874" s="1434">
        <v>0</v>
      </c>
      <c r="S874" s="1434">
        <v>0</v>
      </c>
      <c r="T874" s="1434">
        <v>0</v>
      </c>
      <c r="U874" s="1434">
        <v>0</v>
      </c>
      <c r="V874" s="1438">
        <v>0</v>
      </c>
    </row>
    <row r="875" spans="1:22" ht="15" x14ac:dyDescent="0.25">
      <c r="A875" s="19" t="s">
        <v>709</v>
      </c>
      <c r="B875" s="1291" t="s">
        <v>904</v>
      </c>
      <c r="C875" s="1291" t="s">
        <v>35</v>
      </c>
      <c r="D875" s="1434">
        <v>0</v>
      </c>
      <c r="E875" s="1434">
        <v>4</v>
      </c>
      <c r="F875" s="1434">
        <v>2</v>
      </c>
      <c r="G875" s="1434">
        <v>1</v>
      </c>
      <c r="H875" s="1434">
        <v>2</v>
      </c>
      <c r="I875" s="1434">
        <v>0</v>
      </c>
      <c r="J875" s="1434">
        <v>2</v>
      </c>
      <c r="K875" s="1434">
        <v>5</v>
      </c>
      <c r="L875" s="1434">
        <v>0</v>
      </c>
      <c r="M875" s="1434">
        <v>0</v>
      </c>
      <c r="N875" s="1434">
        <v>0</v>
      </c>
      <c r="O875" s="1434">
        <v>0</v>
      </c>
      <c r="P875" s="1434">
        <v>0</v>
      </c>
      <c r="Q875" s="1434">
        <v>0</v>
      </c>
      <c r="R875" s="1434">
        <v>0</v>
      </c>
      <c r="S875" s="1434">
        <v>0</v>
      </c>
      <c r="T875" s="1434">
        <v>0</v>
      </c>
      <c r="U875" s="1434">
        <v>0</v>
      </c>
      <c r="V875" s="1438">
        <v>0</v>
      </c>
    </row>
    <row r="876" spans="1:22" ht="15" x14ac:dyDescent="0.25">
      <c r="A876" s="19" t="s">
        <v>709</v>
      </c>
      <c r="B876" s="1291" t="s">
        <v>904</v>
      </c>
      <c r="C876" s="1291" t="s">
        <v>37</v>
      </c>
      <c r="D876" s="1434">
        <v>0</v>
      </c>
      <c r="E876" s="1434">
        <v>1</v>
      </c>
      <c r="F876" s="1434">
        <v>0</v>
      </c>
      <c r="G876" s="1434">
        <v>0</v>
      </c>
      <c r="H876" s="1434">
        <v>0</v>
      </c>
      <c r="I876" s="1434">
        <v>0</v>
      </c>
      <c r="J876" s="1434">
        <v>0</v>
      </c>
      <c r="K876" s="1434">
        <v>0</v>
      </c>
      <c r="L876" s="1434">
        <v>0</v>
      </c>
      <c r="M876" s="1434">
        <v>0</v>
      </c>
      <c r="N876" s="1434">
        <v>0</v>
      </c>
      <c r="O876" s="1434">
        <v>0</v>
      </c>
      <c r="P876" s="1434">
        <v>0</v>
      </c>
      <c r="Q876" s="1434">
        <v>0</v>
      </c>
      <c r="R876" s="1434">
        <v>0</v>
      </c>
      <c r="S876" s="1434">
        <v>0</v>
      </c>
      <c r="T876" s="1434">
        <v>0</v>
      </c>
      <c r="U876" s="1434">
        <v>0</v>
      </c>
      <c r="V876" s="1438">
        <v>0</v>
      </c>
    </row>
    <row r="877" spans="1:22" ht="15" x14ac:dyDescent="0.25">
      <c r="A877" s="19" t="s">
        <v>709</v>
      </c>
      <c r="B877" s="1291" t="s">
        <v>904</v>
      </c>
      <c r="C877" s="1291" t="s">
        <v>59</v>
      </c>
      <c r="D877" s="1434">
        <v>0</v>
      </c>
      <c r="E877" s="1434">
        <v>5</v>
      </c>
      <c r="F877" s="1434">
        <v>2</v>
      </c>
      <c r="G877" s="1434">
        <v>1</v>
      </c>
      <c r="H877" s="1434">
        <v>2</v>
      </c>
      <c r="I877" s="1434">
        <v>0</v>
      </c>
      <c r="J877" s="1434">
        <v>2</v>
      </c>
      <c r="K877" s="1434">
        <v>5</v>
      </c>
      <c r="L877" s="1434">
        <v>0</v>
      </c>
      <c r="M877" s="1434">
        <v>0</v>
      </c>
      <c r="N877" s="1434">
        <v>0</v>
      </c>
      <c r="O877" s="1434">
        <v>0</v>
      </c>
      <c r="P877" s="1434">
        <v>0</v>
      </c>
      <c r="Q877" s="1434">
        <v>0</v>
      </c>
      <c r="R877" s="1434">
        <v>0</v>
      </c>
      <c r="S877" s="1434">
        <v>0</v>
      </c>
      <c r="T877" s="1434">
        <v>0</v>
      </c>
      <c r="U877" s="1434">
        <v>0</v>
      </c>
      <c r="V877" s="1438">
        <v>0</v>
      </c>
    </row>
    <row r="878" spans="1:22" ht="15" x14ac:dyDescent="0.25">
      <c r="A878" s="19" t="s">
        <v>709</v>
      </c>
      <c r="B878" s="1291" t="s">
        <v>904</v>
      </c>
      <c r="C878" s="1291" t="s">
        <v>77</v>
      </c>
      <c r="D878" s="1434">
        <v>0</v>
      </c>
      <c r="E878" s="1434">
        <v>1</v>
      </c>
      <c r="F878" s="1434">
        <v>0</v>
      </c>
      <c r="G878" s="1434">
        <v>0</v>
      </c>
      <c r="H878" s="1434">
        <v>0</v>
      </c>
      <c r="I878" s="1434">
        <v>0</v>
      </c>
      <c r="J878" s="1434">
        <v>0</v>
      </c>
      <c r="K878" s="1434">
        <v>0</v>
      </c>
      <c r="L878" s="1434">
        <v>0</v>
      </c>
      <c r="M878" s="1434">
        <v>0</v>
      </c>
      <c r="N878" s="1434">
        <v>0</v>
      </c>
      <c r="O878" s="1434">
        <v>0</v>
      </c>
      <c r="P878" s="1434">
        <v>0</v>
      </c>
      <c r="Q878" s="1434">
        <v>0</v>
      </c>
      <c r="R878" s="1434">
        <v>0</v>
      </c>
      <c r="S878" s="1434">
        <v>0</v>
      </c>
      <c r="T878" s="1434">
        <v>0</v>
      </c>
      <c r="U878" s="1434">
        <v>0</v>
      </c>
      <c r="V878" s="1438">
        <v>0</v>
      </c>
    </row>
    <row r="879" spans="1:22" ht="15" x14ac:dyDescent="0.25">
      <c r="A879" s="19" t="s">
        <v>709</v>
      </c>
      <c r="B879" s="1291" t="s">
        <v>905</v>
      </c>
      <c r="C879" s="1291" t="s">
        <v>35</v>
      </c>
      <c r="D879" s="1434">
        <v>0</v>
      </c>
      <c r="E879" s="1434">
        <v>0</v>
      </c>
      <c r="F879" s="1434">
        <v>0</v>
      </c>
      <c r="G879" s="1434">
        <v>0</v>
      </c>
      <c r="H879" s="1434">
        <v>0</v>
      </c>
      <c r="I879" s="1434">
        <v>0</v>
      </c>
      <c r="J879" s="1434">
        <v>0</v>
      </c>
      <c r="K879" s="1434">
        <v>0</v>
      </c>
      <c r="L879" s="1434">
        <v>0</v>
      </c>
      <c r="M879" s="1434">
        <v>0</v>
      </c>
      <c r="N879" s="1434">
        <v>0</v>
      </c>
      <c r="O879" s="1434">
        <v>0</v>
      </c>
      <c r="P879" s="1434">
        <v>0</v>
      </c>
      <c r="Q879" s="1434">
        <v>0</v>
      </c>
      <c r="R879" s="1434">
        <v>0</v>
      </c>
      <c r="S879" s="1434">
        <v>4</v>
      </c>
      <c r="T879" s="1434">
        <v>8</v>
      </c>
      <c r="U879" s="1434">
        <v>5</v>
      </c>
      <c r="V879" s="1438">
        <v>1</v>
      </c>
    </row>
    <row r="880" spans="1:22" ht="15" x14ac:dyDescent="0.25">
      <c r="A880" s="19" t="s">
        <v>709</v>
      </c>
      <c r="B880" s="1291" t="s">
        <v>905</v>
      </c>
      <c r="C880" s="1291" t="s">
        <v>36</v>
      </c>
      <c r="D880" s="1434">
        <v>0</v>
      </c>
      <c r="E880" s="1434">
        <v>0</v>
      </c>
      <c r="F880" s="1434">
        <v>0</v>
      </c>
      <c r="G880" s="1434">
        <v>0</v>
      </c>
      <c r="H880" s="1434">
        <v>0</v>
      </c>
      <c r="I880" s="1434">
        <v>0</v>
      </c>
      <c r="J880" s="1434">
        <v>0</v>
      </c>
      <c r="K880" s="1434">
        <v>0</v>
      </c>
      <c r="L880" s="1434">
        <v>0</v>
      </c>
      <c r="M880" s="1434">
        <v>0</v>
      </c>
      <c r="N880" s="1434">
        <v>0</v>
      </c>
      <c r="O880" s="1434">
        <v>0</v>
      </c>
      <c r="P880" s="1434">
        <v>0</v>
      </c>
      <c r="Q880" s="1434">
        <v>0</v>
      </c>
      <c r="R880" s="1434">
        <v>0</v>
      </c>
      <c r="S880" s="1434">
        <v>1</v>
      </c>
      <c r="T880" s="1434">
        <v>2</v>
      </c>
      <c r="U880" s="1434">
        <v>1</v>
      </c>
      <c r="V880" s="1438">
        <v>0</v>
      </c>
    </row>
    <row r="881" spans="1:22" ht="15" x14ac:dyDescent="0.25">
      <c r="A881" s="19" t="s">
        <v>709</v>
      </c>
      <c r="B881" s="1291" t="s">
        <v>905</v>
      </c>
      <c r="C881" s="1291" t="s">
        <v>37</v>
      </c>
      <c r="D881" s="1434">
        <v>0</v>
      </c>
      <c r="E881" s="1434">
        <v>0</v>
      </c>
      <c r="F881" s="1434">
        <v>0</v>
      </c>
      <c r="G881" s="1434">
        <v>0</v>
      </c>
      <c r="H881" s="1434">
        <v>0</v>
      </c>
      <c r="I881" s="1434">
        <v>0</v>
      </c>
      <c r="J881" s="1434">
        <v>0</v>
      </c>
      <c r="K881" s="1434">
        <v>0</v>
      </c>
      <c r="L881" s="1434">
        <v>0</v>
      </c>
      <c r="M881" s="1434">
        <v>0</v>
      </c>
      <c r="N881" s="1434">
        <v>0</v>
      </c>
      <c r="O881" s="1434">
        <v>0</v>
      </c>
      <c r="P881" s="1434">
        <v>0</v>
      </c>
      <c r="Q881" s="1434">
        <v>0</v>
      </c>
      <c r="R881" s="1434">
        <v>0</v>
      </c>
      <c r="S881" s="1434">
        <v>0</v>
      </c>
      <c r="T881" s="1434">
        <v>1</v>
      </c>
      <c r="U881" s="1434">
        <v>0</v>
      </c>
      <c r="V881" s="1438">
        <v>0</v>
      </c>
    </row>
    <row r="882" spans="1:22" ht="15" x14ac:dyDescent="0.25">
      <c r="A882" s="19" t="s">
        <v>709</v>
      </c>
      <c r="B882" s="1291" t="s">
        <v>905</v>
      </c>
      <c r="C882" s="1291" t="s">
        <v>38</v>
      </c>
      <c r="D882" s="1434">
        <v>0</v>
      </c>
      <c r="E882" s="1434">
        <v>0</v>
      </c>
      <c r="F882" s="1434">
        <v>0</v>
      </c>
      <c r="G882" s="1434">
        <v>0</v>
      </c>
      <c r="H882" s="1434">
        <v>0</v>
      </c>
      <c r="I882" s="1434">
        <v>0</v>
      </c>
      <c r="J882" s="1434">
        <v>0</v>
      </c>
      <c r="K882" s="1434">
        <v>0</v>
      </c>
      <c r="L882" s="1434">
        <v>0</v>
      </c>
      <c r="M882" s="1434">
        <v>0</v>
      </c>
      <c r="N882" s="1434">
        <v>0</v>
      </c>
      <c r="O882" s="1434">
        <v>0</v>
      </c>
      <c r="P882" s="1434">
        <v>0</v>
      </c>
      <c r="Q882" s="1434">
        <v>0</v>
      </c>
      <c r="R882" s="1434">
        <v>0</v>
      </c>
      <c r="S882" s="1434">
        <v>0</v>
      </c>
      <c r="T882" s="1434">
        <v>1</v>
      </c>
      <c r="U882" s="1434">
        <v>0</v>
      </c>
      <c r="V882" s="1438">
        <v>0</v>
      </c>
    </row>
    <row r="883" spans="1:22" ht="15" x14ac:dyDescent="0.25">
      <c r="A883" s="19" t="s">
        <v>709</v>
      </c>
      <c r="B883" s="1291" t="s">
        <v>905</v>
      </c>
      <c r="C883" s="1291" t="s">
        <v>39</v>
      </c>
      <c r="D883" s="1434">
        <v>0</v>
      </c>
      <c r="E883" s="1434">
        <v>0</v>
      </c>
      <c r="F883" s="1434">
        <v>0</v>
      </c>
      <c r="G883" s="1434">
        <v>0</v>
      </c>
      <c r="H883" s="1434">
        <v>0</v>
      </c>
      <c r="I883" s="1434">
        <v>0</v>
      </c>
      <c r="J883" s="1434">
        <v>0</v>
      </c>
      <c r="K883" s="1434">
        <v>0</v>
      </c>
      <c r="L883" s="1434">
        <v>0</v>
      </c>
      <c r="M883" s="1434">
        <v>0</v>
      </c>
      <c r="N883" s="1434">
        <v>0</v>
      </c>
      <c r="O883" s="1434">
        <v>0</v>
      </c>
      <c r="P883" s="1434">
        <v>0</v>
      </c>
      <c r="Q883" s="1434">
        <v>0</v>
      </c>
      <c r="R883" s="1434">
        <v>0</v>
      </c>
      <c r="S883" s="1434">
        <v>0</v>
      </c>
      <c r="T883" s="1434">
        <v>1</v>
      </c>
      <c r="U883" s="1434">
        <v>1</v>
      </c>
      <c r="V883" s="1438">
        <v>0</v>
      </c>
    </row>
    <row r="884" spans="1:22" ht="15" x14ac:dyDescent="0.25">
      <c r="A884" s="19" t="s">
        <v>709</v>
      </c>
      <c r="B884" s="1291" t="s">
        <v>905</v>
      </c>
      <c r="C884" s="1291" t="s">
        <v>40</v>
      </c>
      <c r="D884" s="1434">
        <v>0</v>
      </c>
      <c r="E884" s="1434">
        <v>0</v>
      </c>
      <c r="F884" s="1434">
        <v>0</v>
      </c>
      <c r="G884" s="1434">
        <v>0</v>
      </c>
      <c r="H884" s="1434">
        <v>0</v>
      </c>
      <c r="I884" s="1434">
        <v>0</v>
      </c>
      <c r="J884" s="1434">
        <v>0</v>
      </c>
      <c r="K884" s="1434">
        <v>0</v>
      </c>
      <c r="L884" s="1434">
        <v>0</v>
      </c>
      <c r="M884" s="1434">
        <v>0</v>
      </c>
      <c r="N884" s="1434">
        <v>0</v>
      </c>
      <c r="O884" s="1434">
        <v>0</v>
      </c>
      <c r="P884" s="1434">
        <v>0</v>
      </c>
      <c r="Q884" s="1434">
        <v>0</v>
      </c>
      <c r="R884" s="1434">
        <v>0</v>
      </c>
      <c r="S884" s="1434">
        <v>0</v>
      </c>
      <c r="T884" s="1434">
        <v>1</v>
      </c>
      <c r="U884" s="1434">
        <v>0</v>
      </c>
      <c r="V884" s="1438">
        <v>0</v>
      </c>
    </row>
    <row r="885" spans="1:22" ht="15" x14ac:dyDescent="0.25">
      <c r="A885" s="19" t="s">
        <v>709</v>
      </c>
      <c r="B885" s="1291" t="s">
        <v>905</v>
      </c>
      <c r="C885" s="1291" t="s">
        <v>59</v>
      </c>
      <c r="D885" s="1434">
        <v>0</v>
      </c>
      <c r="E885" s="1434">
        <v>0</v>
      </c>
      <c r="F885" s="1434">
        <v>0</v>
      </c>
      <c r="G885" s="1434">
        <v>0</v>
      </c>
      <c r="H885" s="1434">
        <v>0</v>
      </c>
      <c r="I885" s="1434">
        <v>0</v>
      </c>
      <c r="J885" s="1434">
        <v>0</v>
      </c>
      <c r="K885" s="1434">
        <v>0</v>
      </c>
      <c r="L885" s="1434">
        <v>0</v>
      </c>
      <c r="M885" s="1434">
        <v>0</v>
      </c>
      <c r="N885" s="1434">
        <v>0</v>
      </c>
      <c r="O885" s="1434">
        <v>0</v>
      </c>
      <c r="P885" s="1434">
        <v>0</v>
      </c>
      <c r="Q885" s="1434">
        <v>0</v>
      </c>
      <c r="R885" s="1434">
        <v>0</v>
      </c>
      <c r="S885" s="1434">
        <v>5</v>
      </c>
      <c r="T885" s="1434">
        <v>14</v>
      </c>
      <c r="U885" s="1434">
        <v>7</v>
      </c>
      <c r="V885" s="1438">
        <v>1</v>
      </c>
    </row>
    <row r="886" spans="1:22" ht="15" x14ac:dyDescent="0.25">
      <c r="A886" s="19" t="s">
        <v>709</v>
      </c>
      <c r="B886" s="1291" t="s">
        <v>905</v>
      </c>
      <c r="C886" s="1291" t="s">
        <v>77</v>
      </c>
      <c r="D886" s="1434">
        <v>0</v>
      </c>
      <c r="E886" s="1434">
        <v>0</v>
      </c>
      <c r="F886" s="1434">
        <v>0</v>
      </c>
      <c r="G886" s="1434">
        <v>0</v>
      </c>
      <c r="H886" s="1434">
        <v>0</v>
      </c>
      <c r="I886" s="1434">
        <v>0</v>
      </c>
      <c r="J886" s="1434">
        <v>0</v>
      </c>
      <c r="K886" s="1434">
        <v>0</v>
      </c>
      <c r="L886" s="1434">
        <v>0</v>
      </c>
      <c r="M886" s="1434">
        <v>0</v>
      </c>
      <c r="N886" s="1434">
        <v>0</v>
      </c>
      <c r="O886" s="1434">
        <v>0</v>
      </c>
      <c r="P886" s="1434">
        <v>0</v>
      </c>
      <c r="Q886" s="1434">
        <v>0</v>
      </c>
      <c r="R886" s="1434">
        <v>0</v>
      </c>
      <c r="S886" s="1434">
        <v>1</v>
      </c>
      <c r="T886" s="1434">
        <v>6</v>
      </c>
      <c r="U886" s="1434">
        <v>2</v>
      </c>
      <c r="V886" s="1438">
        <v>0</v>
      </c>
    </row>
    <row r="887" spans="1:22" ht="15" x14ac:dyDescent="0.25">
      <c r="A887" s="19" t="s">
        <v>709</v>
      </c>
      <c r="B887" s="1291" t="s">
        <v>906</v>
      </c>
      <c r="C887" s="1291" t="s">
        <v>35</v>
      </c>
      <c r="D887" s="1434">
        <v>0</v>
      </c>
      <c r="E887" s="1434">
        <v>0</v>
      </c>
      <c r="F887" s="1434">
        <v>0</v>
      </c>
      <c r="G887" s="1434">
        <v>0</v>
      </c>
      <c r="H887" s="1434">
        <v>0</v>
      </c>
      <c r="I887" s="1434">
        <v>0</v>
      </c>
      <c r="J887" s="1434">
        <v>0</v>
      </c>
      <c r="K887" s="1434">
        <v>0</v>
      </c>
      <c r="L887" s="1434">
        <v>0</v>
      </c>
      <c r="M887" s="1434">
        <v>0</v>
      </c>
      <c r="N887" s="1434">
        <v>0</v>
      </c>
      <c r="O887" s="1434">
        <v>0</v>
      </c>
      <c r="P887" s="1434">
        <v>15</v>
      </c>
      <c r="Q887" s="1434">
        <v>4</v>
      </c>
      <c r="R887" s="1434">
        <v>15</v>
      </c>
      <c r="S887" s="1434">
        <v>5</v>
      </c>
      <c r="T887" s="1434">
        <v>6</v>
      </c>
      <c r="U887" s="1434">
        <v>21</v>
      </c>
      <c r="V887" s="1438">
        <v>0</v>
      </c>
    </row>
    <row r="888" spans="1:22" ht="15" x14ac:dyDescent="0.25">
      <c r="A888" s="19" t="s">
        <v>709</v>
      </c>
      <c r="B888" s="1291" t="s">
        <v>906</v>
      </c>
      <c r="C888" s="1291" t="s">
        <v>36</v>
      </c>
      <c r="D888" s="1434">
        <v>0</v>
      </c>
      <c r="E888" s="1434">
        <v>0</v>
      </c>
      <c r="F888" s="1434">
        <v>0</v>
      </c>
      <c r="G888" s="1434">
        <v>0</v>
      </c>
      <c r="H888" s="1434">
        <v>0</v>
      </c>
      <c r="I888" s="1434">
        <v>0</v>
      </c>
      <c r="J888" s="1434">
        <v>0</v>
      </c>
      <c r="K888" s="1434">
        <v>0</v>
      </c>
      <c r="L888" s="1434">
        <v>0</v>
      </c>
      <c r="M888" s="1434">
        <v>0</v>
      </c>
      <c r="N888" s="1434">
        <v>0</v>
      </c>
      <c r="O888" s="1434">
        <v>0</v>
      </c>
      <c r="P888" s="1434">
        <v>0</v>
      </c>
      <c r="Q888" s="1434">
        <v>0</v>
      </c>
      <c r="R888" s="1434">
        <v>0</v>
      </c>
      <c r="S888" s="1434">
        <v>0</v>
      </c>
      <c r="T888" s="1434">
        <v>1</v>
      </c>
      <c r="U888" s="1434">
        <v>0</v>
      </c>
      <c r="V888" s="1438">
        <v>0</v>
      </c>
    </row>
    <row r="889" spans="1:22" ht="15" x14ac:dyDescent="0.25">
      <c r="A889" s="19" t="s">
        <v>709</v>
      </c>
      <c r="B889" s="1291" t="s">
        <v>906</v>
      </c>
      <c r="C889" s="1291" t="s">
        <v>39</v>
      </c>
      <c r="D889" s="1434">
        <v>0</v>
      </c>
      <c r="E889" s="1434">
        <v>0</v>
      </c>
      <c r="F889" s="1434">
        <v>0</v>
      </c>
      <c r="G889" s="1434">
        <v>0</v>
      </c>
      <c r="H889" s="1434">
        <v>0</v>
      </c>
      <c r="I889" s="1434">
        <v>0</v>
      </c>
      <c r="J889" s="1434">
        <v>0</v>
      </c>
      <c r="K889" s="1434">
        <v>0</v>
      </c>
      <c r="L889" s="1434">
        <v>0</v>
      </c>
      <c r="M889" s="1434">
        <v>0</v>
      </c>
      <c r="N889" s="1434">
        <v>0</v>
      </c>
      <c r="O889" s="1434">
        <v>0</v>
      </c>
      <c r="P889" s="1434">
        <v>0</v>
      </c>
      <c r="Q889" s="1434">
        <v>1</v>
      </c>
      <c r="R889" s="1434">
        <v>0</v>
      </c>
      <c r="S889" s="1434">
        <v>0</v>
      </c>
      <c r="T889" s="1434">
        <v>0</v>
      </c>
      <c r="U889" s="1434">
        <v>0</v>
      </c>
      <c r="V889" s="1438">
        <v>0</v>
      </c>
    </row>
    <row r="890" spans="1:22" ht="15" x14ac:dyDescent="0.25">
      <c r="A890" s="19" t="s">
        <v>709</v>
      </c>
      <c r="B890" s="1291" t="s">
        <v>906</v>
      </c>
      <c r="C890" s="1291" t="s">
        <v>40</v>
      </c>
      <c r="D890" s="1434">
        <v>0</v>
      </c>
      <c r="E890" s="1434">
        <v>0</v>
      </c>
      <c r="F890" s="1434">
        <v>0</v>
      </c>
      <c r="G890" s="1434">
        <v>0</v>
      </c>
      <c r="H890" s="1434">
        <v>0</v>
      </c>
      <c r="I890" s="1434">
        <v>0</v>
      </c>
      <c r="J890" s="1434">
        <v>0</v>
      </c>
      <c r="K890" s="1434">
        <v>0</v>
      </c>
      <c r="L890" s="1434">
        <v>0</v>
      </c>
      <c r="M890" s="1434">
        <v>0</v>
      </c>
      <c r="N890" s="1434">
        <v>0</v>
      </c>
      <c r="O890" s="1434">
        <v>0</v>
      </c>
      <c r="P890" s="1434">
        <v>0</v>
      </c>
      <c r="Q890" s="1434">
        <v>0</v>
      </c>
      <c r="R890" s="1434">
        <v>0</v>
      </c>
      <c r="S890" s="1434">
        <v>0</v>
      </c>
      <c r="T890" s="1434">
        <v>1</v>
      </c>
      <c r="U890" s="1434">
        <v>0</v>
      </c>
      <c r="V890" s="1438">
        <v>0</v>
      </c>
    </row>
    <row r="891" spans="1:22" ht="15" x14ac:dyDescent="0.25">
      <c r="A891" s="19" t="s">
        <v>709</v>
      </c>
      <c r="B891" s="1291" t="s">
        <v>906</v>
      </c>
      <c r="C891" s="1291" t="s">
        <v>59</v>
      </c>
      <c r="D891" s="1434">
        <v>0</v>
      </c>
      <c r="E891" s="1434">
        <v>0</v>
      </c>
      <c r="F891" s="1434">
        <v>0</v>
      </c>
      <c r="G891" s="1434">
        <v>0</v>
      </c>
      <c r="H891" s="1434">
        <v>0</v>
      </c>
      <c r="I891" s="1434">
        <v>0</v>
      </c>
      <c r="J891" s="1434">
        <v>0</v>
      </c>
      <c r="K891" s="1434">
        <v>0</v>
      </c>
      <c r="L891" s="1434">
        <v>0</v>
      </c>
      <c r="M891" s="1434">
        <v>0</v>
      </c>
      <c r="N891" s="1434">
        <v>0</v>
      </c>
      <c r="O891" s="1434">
        <v>0</v>
      </c>
      <c r="P891" s="1434">
        <v>15</v>
      </c>
      <c r="Q891" s="1434">
        <v>5</v>
      </c>
      <c r="R891" s="1434">
        <v>15</v>
      </c>
      <c r="S891" s="1434">
        <v>5</v>
      </c>
      <c r="T891" s="1434">
        <v>8</v>
      </c>
      <c r="U891" s="1434">
        <v>21</v>
      </c>
      <c r="V891" s="1438">
        <v>0</v>
      </c>
    </row>
    <row r="892" spans="1:22" ht="15" x14ac:dyDescent="0.25">
      <c r="A892" s="19" t="s">
        <v>709</v>
      </c>
      <c r="B892" s="1291" t="s">
        <v>906</v>
      </c>
      <c r="C892" s="1291" t="s">
        <v>77</v>
      </c>
      <c r="D892" s="1434">
        <v>0</v>
      </c>
      <c r="E892" s="1434">
        <v>0</v>
      </c>
      <c r="F892" s="1434">
        <v>0</v>
      </c>
      <c r="G892" s="1434">
        <v>0</v>
      </c>
      <c r="H892" s="1434">
        <v>0</v>
      </c>
      <c r="I892" s="1434">
        <v>0</v>
      </c>
      <c r="J892" s="1434">
        <v>0</v>
      </c>
      <c r="K892" s="1434">
        <v>0</v>
      </c>
      <c r="L892" s="1434">
        <v>0</v>
      </c>
      <c r="M892" s="1434">
        <v>0</v>
      </c>
      <c r="N892" s="1434">
        <v>0</v>
      </c>
      <c r="O892" s="1434">
        <v>0</v>
      </c>
      <c r="P892" s="1434">
        <v>0</v>
      </c>
      <c r="Q892" s="1434">
        <v>1</v>
      </c>
      <c r="R892" s="1434">
        <v>0</v>
      </c>
      <c r="S892" s="1434">
        <v>0</v>
      </c>
      <c r="T892" s="1434">
        <v>2</v>
      </c>
      <c r="U892" s="1434">
        <v>0</v>
      </c>
      <c r="V892" s="1438">
        <v>0</v>
      </c>
    </row>
    <row r="893" spans="1:22" ht="15" x14ac:dyDescent="0.25">
      <c r="A893" s="19" t="s">
        <v>709</v>
      </c>
      <c r="B893" s="1291" t="s">
        <v>907</v>
      </c>
      <c r="C893" s="1291" t="s">
        <v>35</v>
      </c>
      <c r="D893" s="1434">
        <v>0</v>
      </c>
      <c r="E893" s="1434">
        <v>0</v>
      </c>
      <c r="F893" s="1434">
        <v>0</v>
      </c>
      <c r="G893" s="1434">
        <v>1</v>
      </c>
      <c r="H893" s="1434">
        <v>0</v>
      </c>
      <c r="I893" s="1434">
        <v>0</v>
      </c>
      <c r="J893" s="1434">
        <v>0</v>
      </c>
      <c r="K893" s="1434">
        <v>0</v>
      </c>
      <c r="L893" s="1434">
        <v>0</v>
      </c>
      <c r="M893" s="1434">
        <v>0</v>
      </c>
      <c r="N893" s="1434">
        <v>0</v>
      </c>
      <c r="O893" s="1434">
        <v>0</v>
      </c>
      <c r="P893" s="1434">
        <v>0</v>
      </c>
      <c r="Q893" s="1434">
        <v>0</v>
      </c>
      <c r="R893" s="1434">
        <v>0</v>
      </c>
      <c r="S893" s="1434">
        <v>0</v>
      </c>
      <c r="T893" s="1434">
        <v>0</v>
      </c>
      <c r="U893" s="1434">
        <v>0</v>
      </c>
      <c r="V893" s="1438">
        <v>0</v>
      </c>
    </row>
    <row r="894" spans="1:22" ht="15" x14ac:dyDescent="0.25">
      <c r="A894" s="19" t="s">
        <v>709</v>
      </c>
      <c r="B894" s="1291" t="s">
        <v>907</v>
      </c>
      <c r="C894" s="1291" t="s">
        <v>59</v>
      </c>
      <c r="D894" s="1434">
        <v>0</v>
      </c>
      <c r="E894" s="1434">
        <v>0</v>
      </c>
      <c r="F894" s="1434">
        <v>0</v>
      </c>
      <c r="G894" s="1434">
        <v>1</v>
      </c>
      <c r="H894" s="1434">
        <v>0</v>
      </c>
      <c r="I894" s="1434">
        <v>0</v>
      </c>
      <c r="J894" s="1434">
        <v>0</v>
      </c>
      <c r="K894" s="1434">
        <v>0</v>
      </c>
      <c r="L894" s="1434">
        <v>0</v>
      </c>
      <c r="M894" s="1434">
        <v>0</v>
      </c>
      <c r="N894" s="1434">
        <v>0</v>
      </c>
      <c r="O894" s="1434">
        <v>0</v>
      </c>
      <c r="P894" s="1434">
        <v>0</v>
      </c>
      <c r="Q894" s="1434">
        <v>0</v>
      </c>
      <c r="R894" s="1434">
        <v>0</v>
      </c>
      <c r="S894" s="1434">
        <v>0</v>
      </c>
      <c r="T894" s="1434">
        <v>0</v>
      </c>
      <c r="U894" s="1434">
        <v>0</v>
      </c>
      <c r="V894" s="1438">
        <v>0</v>
      </c>
    </row>
    <row r="895" spans="1:22" ht="15" x14ac:dyDescent="0.25">
      <c r="A895" s="19" t="s">
        <v>709</v>
      </c>
      <c r="B895" s="1291" t="s">
        <v>908</v>
      </c>
      <c r="C895" s="1291" t="s">
        <v>35</v>
      </c>
      <c r="D895" s="1434">
        <v>11</v>
      </c>
      <c r="E895" s="1434">
        <v>13</v>
      </c>
      <c r="F895" s="1434">
        <v>13</v>
      </c>
      <c r="G895" s="1434">
        <v>14</v>
      </c>
      <c r="H895" s="1434">
        <v>14</v>
      </c>
      <c r="I895" s="1434">
        <v>19</v>
      </c>
      <c r="J895" s="1434">
        <v>28</v>
      </c>
      <c r="K895" s="1434">
        <v>11</v>
      </c>
      <c r="L895" s="1434">
        <v>14</v>
      </c>
      <c r="M895" s="1434">
        <v>26</v>
      </c>
      <c r="N895" s="1434">
        <v>29</v>
      </c>
      <c r="O895" s="1434">
        <v>88</v>
      </c>
      <c r="P895" s="1434">
        <v>11</v>
      </c>
      <c r="Q895" s="1434">
        <v>0</v>
      </c>
      <c r="R895" s="1434">
        <v>16</v>
      </c>
      <c r="S895" s="1434">
        <v>18</v>
      </c>
      <c r="T895" s="1434">
        <v>16</v>
      </c>
      <c r="U895" s="1434">
        <v>14</v>
      </c>
      <c r="V895" s="1438">
        <v>11</v>
      </c>
    </row>
    <row r="896" spans="1:22" ht="15" x14ac:dyDescent="0.25">
      <c r="A896" s="19" t="s">
        <v>709</v>
      </c>
      <c r="B896" s="1291" t="s">
        <v>908</v>
      </c>
      <c r="C896" s="1291" t="s">
        <v>36</v>
      </c>
      <c r="D896" s="1434">
        <v>0</v>
      </c>
      <c r="E896" s="1434">
        <v>0</v>
      </c>
      <c r="F896" s="1434">
        <v>0</v>
      </c>
      <c r="G896" s="1434">
        <v>0</v>
      </c>
      <c r="H896" s="1434">
        <v>0</v>
      </c>
      <c r="I896" s="1434">
        <v>0</v>
      </c>
      <c r="J896" s="1434">
        <v>0</v>
      </c>
      <c r="K896" s="1434">
        <v>0</v>
      </c>
      <c r="L896" s="1434">
        <v>0</v>
      </c>
      <c r="M896" s="1434">
        <v>0</v>
      </c>
      <c r="N896" s="1434">
        <v>0</v>
      </c>
      <c r="O896" s="1434">
        <v>0</v>
      </c>
      <c r="P896" s="1434">
        <v>0</v>
      </c>
      <c r="Q896" s="1434">
        <v>0</v>
      </c>
      <c r="R896" s="1434">
        <v>0</v>
      </c>
      <c r="S896" s="1434">
        <v>0</v>
      </c>
      <c r="T896" s="1434">
        <v>2</v>
      </c>
      <c r="U896" s="1434">
        <v>0</v>
      </c>
      <c r="V896" s="1438">
        <v>0</v>
      </c>
    </row>
    <row r="897" spans="1:22" ht="15" x14ac:dyDescent="0.25">
      <c r="A897" s="19" t="s">
        <v>709</v>
      </c>
      <c r="B897" s="1291" t="s">
        <v>908</v>
      </c>
      <c r="C897" s="1291" t="s">
        <v>37</v>
      </c>
      <c r="D897" s="1434">
        <v>1</v>
      </c>
      <c r="E897" s="1434">
        <v>0</v>
      </c>
      <c r="F897" s="1434">
        <v>0</v>
      </c>
      <c r="G897" s="1434">
        <v>0</v>
      </c>
      <c r="H897" s="1434">
        <v>0</v>
      </c>
      <c r="I897" s="1434">
        <v>1</v>
      </c>
      <c r="J897" s="1434">
        <v>2</v>
      </c>
      <c r="K897" s="1434">
        <v>1</v>
      </c>
      <c r="L897" s="1434">
        <v>0</v>
      </c>
      <c r="M897" s="1434">
        <v>0</v>
      </c>
      <c r="N897" s="1434">
        <v>1</v>
      </c>
      <c r="O897" s="1434">
        <v>0</v>
      </c>
      <c r="P897" s="1434">
        <v>2</v>
      </c>
      <c r="Q897" s="1434">
        <v>0</v>
      </c>
      <c r="R897" s="1434">
        <v>0</v>
      </c>
      <c r="S897" s="1434">
        <v>5</v>
      </c>
      <c r="T897" s="1434">
        <v>2</v>
      </c>
      <c r="U897" s="1434">
        <v>0</v>
      </c>
      <c r="V897" s="1438">
        <v>0</v>
      </c>
    </row>
    <row r="898" spans="1:22" ht="15" x14ac:dyDescent="0.25">
      <c r="A898" s="19" t="s">
        <v>709</v>
      </c>
      <c r="B898" s="1291" t="s">
        <v>908</v>
      </c>
      <c r="C898" s="1291" t="s">
        <v>38</v>
      </c>
      <c r="D898" s="1434">
        <v>1</v>
      </c>
      <c r="E898" s="1434">
        <v>0</v>
      </c>
      <c r="F898" s="1434">
        <v>3</v>
      </c>
      <c r="G898" s="1434">
        <v>0</v>
      </c>
      <c r="H898" s="1434">
        <v>1</v>
      </c>
      <c r="I898" s="1434">
        <v>0</v>
      </c>
      <c r="J898" s="1434">
        <v>0</v>
      </c>
      <c r="K898" s="1434">
        <v>0</v>
      </c>
      <c r="L898" s="1434">
        <v>0</v>
      </c>
      <c r="M898" s="1434">
        <v>1</v>
      </c>
      <c r="N898" s="1434">
        <v>0</v>
      </c>
      <c r="O898" s="1434">
        <v>1</v>
      </c>
      <c r="P898" s="1434">
        <v>0</v>
      </c>
      <c r="Q898" s="1434">
        <v>0</v>
      </c>
      <c r="R898" s="1434">
        <v>1</v>
      </c>
      <c r="S898" s="1434">
        <v>0</v>
      </c>
      <c r="T898" s="1434">
        <v>1</v>
      </c>
      <c r="U898" s="1434">
        <v>0</v>
      </c>
      <c r="V898" s="1438">
        <v>0</v>
      </c>
    </row>
    <row r="899" spans="1:22" ht="15" x14ac:dyDescent="0.25">
      <c r="A899" s="19" t="s">
        <v>709</v>
      </c>
      <c r="B899" s="1291" t="s">
        <v>908</v>
      </c>
      <c r="C899" s="1291" t="s">
        <v>39</v>
      </c>
      <c r="D899" s="1434">
        <v>0</v>
      </c>
      <c r="E899" s="1434">
        <v>0</v>
      </c>
      <c r="F899" s="1434">
        <v>1</v>
      </c>
      <c r="G899" s="1434">
        <v>0</v>
      </c>
      <c r="H899" s="1434">
        <v>0</v>
      </c>
      <c r="I899" s="1434">
        <v>0</v>
      </c>
      <c r="J899" s="1434">
        <v>0</v>
      </c>
      <c r="K899" s="1434">
        <v>0</v>
      </c>
      <c r="L899" s="1434">
        <v>0</v>
      </c>
      <c r="M899" s="1434">
        <v>0</v>
      </c>
      <c r="N899" s="1434">
        <v>0</v>
      </c>
      <c r="O899" s="1434">
        <v>0</v>
      </c>
      <c r="P899" s="1434">
        <v>0</v>
      </c>
      <c r="Q899" s="1434">
        <v>0</v>
      </c>
      <c r="R899" s="1434">
        <v>1</v>
      </c>
      <c r="S899" s="1434">
        <v>0</v>
      </c>
      <c r="T899" s="1434">
        <v>0</v>
      </c>
      <c r="U899" s="1434">
        <v>0</v>
      </c>
      <c r="V899" s="1438">
        <v>0</v>
      </c>
    </row>
    <row r="900" spans="1:22" ht="15" x14ac:dyDescent="0.25">
      <c r="A900" s="19" t="s">
        <v>709</v>
      </c>
      <c r="B900" s="1291" t="s">
        <v>908</v>
      </c>
      <c r="C900" s="1291" t="s">
        <v>40</v>
      </c>
      <c r="D900" s="1434">
        <v>0</v>
      </c>
      <c r="E900" s="1434">
        <v>1</v>
      </c>
      <c r="F900" s="1434">
        <v>0</v>
      </c>
      <c r="G900" s="1434">
        <v>0</v>
      </c>
      <c r="H900" s="1434">
        <v>0</v>
      </c>
      <c r="I900" s="1434">
        <v>0</v>
      </c>
      <c r="J900" s="1434">
        <v>0</v>
      </c>
      <c r="K900" s="1434">
        <v>0</v>
      </c>
      <c r="L900" s="1434">
        <v>0</v>
      </c>
      <c r="M900" s="1434">
        <v>0</v>
      </c>
      <c r="N900" s="1434">
        <v>1</v>
      </c>
      <c r="O900" s="1434">
        <v>0</v>
      </c>
      <c r="P900" s="1434">
        <v>0</v>
      </c>
      <c r="Q900" s="1434">
        <v>0</v>
      </c>
      <c r="R900" s="1434">
        <v>0</v>
      </c>
      <c r="S900" s="1434">
        <v>0</v>
      </c>
      <c r="T900" s="1434">
        <v>0</v>
      </c>
      <c r="U900" s="1434">
        <v>0</v>
      </c>
      <c r="V900" s="1438">
        <v>0</v>
      </c>
    </row>
    <row r="901" spans="1:22" ht="15" x14ac:dyDescent="0.25">
      <c r="A901" s="19" t="s">
        <v>709</v>
      </c>
      <c r="B901" s="1291" t="s">
        <v>908</v>
      </c>
      <c r="C901" s="1291" t="s">
        <v>59</v>
      </c>
      <c r="D901" s="1434">
        <v>13</v>
      </c>
      <c r="E901" s="1434">
        <v>14</v>
      </c>
      <c r="F901" s="1434">
        <v>17</v>
      </c>
      <c r="G901" s="1434">
        <v>14</v>
      </c>
      <c r="H901" s="1434">
        <v>15</v>
      </c>
      <c r="I901" s="1434">
        <v>20</v>
      </c>
      <c r="J901" s="1434">
        <v>30</v>
      </c>
      <c r="K901" s="1434">
        <v>12</v>
      </c>
      <c r="L901" s="1434">
        <v>14</v>
      </c>
      <c r="M901" s="1434">
        <v>27</v>
      </c>
      <c r="N901" s="1434">
        <v>31</v>
      </c>
      <c r="O901" s="1434">
        <v>89</v>
      </c>
      <c r="P901" s="1434">
        <v>13</v>
      </c>
      <c r="Q901" s="1434">
        <v>0</v>
      </c>
      <c r="R901" s="1434">
        <v>18</v>
      </c>
      <c r="S901" s="1434">
        <v>23</v>
      </c>
      <c r="T901" s="1434">
        <v>21</v>
      </c>
      <c r="U901" s="1434">
        <v>14</v>
      </c>
      <c r="V901" s="1438">
        <v>11</v>
      </c>
    </row>
    <row r="902" spans="1:22" ht="15" x14ac:dyDescent="0.25">
      <c r="A902" s="19" t="s">
        <v>709</v>
      </c>
      <c r="B902" s="1291" t="s">
        <v>908</v>
      </c>
      <c r="C902" s="1291" t="s">
        <v>77</v>
      </c>
      <c r="D902" s="1434">
        <v>2</v>
      </c>
      <c r="E902" s="1434">
        <v>1</v>
      </c>
      <c r="F902" s="1434">
        <v>4</v>
      </c>
      <c r="G902" s="1434">
        <v>0</v>
      </c>
      <c r="H902" s="1434">
        <v>1</v>
      </c>
      <c r="I902" s="1434">
        <v>1</v>
      </c>
      <c r="J902" s="1434">
        <v>2</v>
      </c>
      <c r="K902" s="1434">
        <v>1</v>
      </c>
      <c r="L902" s="1434">
        <v>0</v>
      </c>
      <c r="M902" s="1434">
        <v>1</v>
      </c>
      <c r="N902" s="1434">
        <v>2</v>
      </c>
      <c r="O902" s="1434">
        <v>1</v>
      </c>
      <c r="P902" s="1434">
        <v>2</v>
      </c>
      <c r="Q902" s="1434">
        <v>0</v>
      </c>
      <c r="R902" s="1434">
        <v>2</v>
      </c>
      <c r="S902" s="1434">
        <v>5</v>
      </c>
      <c r="T902" s="1434">
        <v>5</v>
      </c>
      <c r="U902" s="1434">
        <v>0</v>
      </c>
      <c r="V902" s="1438">
        <v>0</v>
      </c>
    </row>
    <row r="903" spans="1:22" ht="15" x14ac:dyDescent="0.25">
      <c r="A903" s="19" t="s">
        <v>709</v>
      </c>
      <c r="B903" s="1291" t="s">
        <v>909</v>
      </c>
      <c r="C903" s="1291" t="s">
        <v>35</v>
      </c>
      <c r="D903" s="1434">
        <v>0</v>
      </c>
      <c r="E903" s="1434">
        <v>0</v>
      </c>
      <c r="F903" s="1434">
        <v>3</v>
      </c>
      <c r="G903" s="1434">
        <v>0</v>
      </c>
      <c r="H903" s="1434">
        <v>0</v>
      </c>
      <c r="I903" s="1434">
        <v>3</v>
      </c>
      <c r="J903" s="1434">
        <v>0</v>
      </c>
      <c r="K903" s="1434">
        <v>4</v>
      </c>
      <c r="L903" s="1434">
        <v>0</v>
      </c>
      <c r="M903" s="1434">
        <v>1</v>
      </c>
      <c r="N903" s="1434">
        <v>2</v>
      </c>
      <c r="O903" s="1434">
        <v>4</v>
      </c>
      <c r="P903" s="1434">
        <v>1</v>
      </c>
      <c r="Q903" s="1434">
        <v>0</v>
      </c>
      <c r="R903" s="1434">
        <v>1</v>
      </c>
      <c r="S903" s="1434">
        <v>0</v>
      </c>
      <c r="T903" s="1434">
        <v>0</v>
      </c>
      <c r="U903" s="1434">
        <v>0</v>
      </c>
      <c r="V903" s="1438">
        <v>3</v>
      </c>
    </row>
    <row r="904" spans="1:22" ht="15" x14ac:dyDescent="0.25">
      <c r="A904" s="19" t="s">
        <v>709</v>
      </c>
      <c r="B904" s="1291" t="s">
        <v>909</v>
      </c>
      <c r="C904" s="1291" t="s">
        <v>59</v>
      </c>
      <c r="D904" s="1434">
        <v>0</v>
      </c>
      <c r="E904" s="1434">
        <v>0</v>
      </c>
      <c r="F904" s="1434">
        <v>3</v>
      </c>
      <c r="G904" s="1434">
        <v>0</v>
      </c>
      <c r="H904" s="1434">
        <v>0</v>
      </c>
      <c r="I904" s="1434">
        <v>3</v>
      </c>
      <c r="J904" s="1434">
        <v>0</v>
      </c>
      <c r="K904" s="1434">
        <v>4</v>
      </c>
      <c r="L904" s="1434">
        <v>0</v>
      </c>
      <c r="M904" s="1434">
        <v>1</v>
      </c>
      <c r="N904" s="1434">
        <v>2</v>
      </c>
      <c r="O904" s="1434">
        <v>4</v>
      </c>
      <c r="P904" s="1434">
        <v>1</v>
      </c>
      <c r="Q904" s="1434">
        <v>0</v>
      </c>
      <c r="R904" s="1434">
        <v>1</v>
      </c>
      <c r="S904" s="1434">
        <v>0</v>
      </c>
      <c r="T904" s="1434">
        <v>0</v>
      </c>
      <c r="U904" s="1434">
        <v>0</v>
      </c>
      <c r="V904" s="1438">
        <v>3</v>
      </c>
    </row>
    <row r="905" spans="1:22" ht="15" x14ac:dyDescent="0.25">
      <c r="A905" s="19" t="s">
        <v>709</v>
      </c>
      <c r="B905" s="1291" t="s">
        <v>911</v>
      </c>
      <c r="C905" s="1291" t="s">
        <v>35</v>
      </c>
      <c r="D905" s="1434">
        <v>0</v>
      </c>
      <c r="E905" s="1434">
        <v>8</v>
      </c>
      <c r="F905" s="1434">
        <v>0</v>
      </c>
      <c r="G905" s="1434">
        <v>4</v>
      </c>
      <c r="H905" s="1434">
        <v>0</v>
      </c>
      <c r="I905" s="1434">
        <v>0</v>
      </c>
      <c r="J905" s="1434">
        <v>4</v>
      </c>
      <c r="K905" s="1434">
        <v>4</v>
      </c>
      <c r="L905" s="1434">
        <v>5</v>
      </c>
      <c r="M905" s="1434">
        <v>0</v>
      </c>
      <c r="N905" s="1434">
        <v>0</v>
      </c>
      <c r="O905" s="1434">
        <v>6</v>
      </c>
      <c r="P905" s="1434">
        <v>0</v>
      </c>
      <c r="Q905" s="1434">
        <v>0</v>
      </c>
      <c r="R905" s="1434">
        <v>1</v>
      </c>
      <c r="S905" s="1434">
        <v>0</v>
      </c>
      <c r="T905" s="1434">
        <v>0</v>
      </c>
      <c r="U905" s="1434">
        <v>10</v>
      </c>
      <c r="V905" s="1438">
        <v>16</v>
      </c>
    </row>
    <row r="906" spans="1:22" ht="15" x14ac:dyDescent="0.25">
      <c r="A906" s="19" t="s">
        <v>709</v>
      </c>
      <c r="B906" s="1291" t="s">
        <v>911</v>
      </c>
      <c r="C906" s="1291" t="s">
        <v>37</v>
      </c>
      <c r="D906" s="1434">
        <v>0</v>
      </c>
      <c r="E906" s="1434">
        <v>1</v>
      </c>
      <c r="F906" s="1434">
        <v>0</v>
      </c>
      <c r="G906" s="1434">
        <v>0</v>
      </c>
      <c r="H906" s="1434">
        <v>0</v>
      </c>
      <c r="I906" s="1434">
        <v>0</v>
      </c>
      <c r="J906" s="1434">
        <v>0</v>
      </c>
      <c r="K906" s="1434">
        <v>2</v>
      </c>
      <c r="L906" s="1434">
        <v>0</v>
      </c>
      <c r="M906" s="1434">
        <v>0</v>
      </c>
      <c r="N906" s="1434">
        <v>0</v>
      </c>
      <c r="O906" s="1434">
        <v>0</v>
      </c>
      <c r="P906" s="1434">
        <v>0</v>
      </c>
      <c r="Q906" s="1434">
        <v>0</v>
      </c>
      <c r="R906" s="1434">
        <v>0</v>
      </c>
      <c r="S906" s="1434">
        <v>1</v>
      </c>
      <c r="T906" s="1434">
        <v>0</v>
      </c>
      <c r="U906" s="1434">
        <v>2</v>
      </c>
      <c r="V906" s="1438">
        <v>1</v>
      </c>
    </row>
    <row r="907" spans="1:22" ht="15" x14ac:dyDescent="0.25">
      <c r="A907" s="19" t="s">
        <v>709</v>
      </c>
      <c r="B907" s="1291" t="s">
        <v>911</v>
      </c>
      <c r="C907" s="1291" t="s">
        <v>39</v>
      </c>
      <c r="D907" s="1434">
        <v>0</v>
      </c>
      <c r="E907" s="1434">
        <v>0</v>
      </c>
      <c r="F907" s="1434">
        <v>0</v>
      </c>
      <c r="G907" s="1434">
        <v>0</v>
      </c>
      <c r="H907" s="1434">
        <v>0</v>
      </c>
      <c r="I907" s="1434">
        <v>0</v>
      </c>
      <c r="J907" s="1434">
        <v>0</v>
      </c>
      <c r="K907" s="1434">
        <v>1</v>
      </c>
      <c r="L907" s="1434">
        <v>0</v>
      </c>
      <c r="M907" s="1434">
        <v>0</v>
      </c>
      <c r="N907" s="1434">
        <v>0</v>
      </c>
      <c r="O907" s="1434">
        <v>0</v>
      </c>
      <c r="P907" s="1434">
        <v>0</v>
      </c>
      <c r="Q907" s="1434">
        <v>0</v>
      </c>
      <c r="R907" s="1434">
        <v>0</v>
      </c>
      <c r="S907" s="1434">
        <v>0</v>
      </c>
      <c r="T907" s="1434">
        <v>0</v>
      </c>
      <c r="U907" s="1434">
        <v>1</v>
      </c>
      <c r="V907" s="1438">
        <v>0</v>
      </c>
    </row>
    <row r="908" spans="1:22" ht="15" x14ac:dyDescent="0.25">
      <c r="A908" s="19" t="s">
        <v>709</v>
      </c>
      <c r="B908" s="1291" t="s">
        <v>911</v>
      </c>
      <c r="C908" s="1291" t="s">
        <v>40</v>
      </c>
      <c r="D908" s="1434">
        <v>0</v>
      </c>
      <c r="E908" s="1434">
        <v>0</v>
      </c>
      <c r="F908" s="1434">
        <v>0</v>
      </c>
      <c r="G908" s="1434">
        <v>0</v>
      </c>
      <c r="H908" s="1434">
        <v>0</v>
      </c>
      <c r="I908" s="1434">
        <v>0</v>
      </c>
      <c r="J908" s="1434">
        <v>0</v>
      </c>
      <c r="K908" s="1434">
        <v>0</v>
      </c>
      <c r="L908" s="1434">
        <v>0</v>
      </c>
      <c r="M908" s="1434">
        <v>0</v>
      </c>
      <c r="N908" s="1434">
        <v>0</v>
      </c>
      <c r="O908" s="1434">
        <v>0</v>
      </c>
      <c r="P908" s="1434">
        <v>0</v>
      </c>
      <c r="Q908" s="1434">
        <v>0</v>
      </c>
      <c r="R908" s="1434">
        <v>1</v>
      </c>
      <c r="S908" s="1434">
        <v>0</v>
      </c>
      <c r="T908" s="1434">
        <v>0</v>
      </c>
      <c r="U908" s="1434">
        <v>0</v>
      </c>
      <c r="V908" s="1438">
        <v>0</v>
      </c>
    </row>
    <row r="909" spans="1:22" ht="15" x14ac:dyDescent="0.25">
      <c r="A909" s="19" t="s">
        <v>709</v>
      </c>
      <c r="B909" s="1291" t="s">
        <v>911</v>
      </c>
      <c r="C909" s="1291" t="s">
        <v>59</v>
      </c>
      <c r="D909" s="1434">
        <v>0</v>
      </c>
      <c r="E909" s="1434">
        <v>9</v>
      </c>
      <c r="F909" s="1434">
        <v>0</v>
      </c>
      <c r="G909" s="1434">
        <v>4</v>
      </c>
      <c r="H909" s="1434">
        <v>0</v>
      </c>
      <c r="I909" s="1434">
        <v>0</v>
      </c>
      <c r="J909" s="1434">
        <v>4</v>
      </c>
      <c r="K909" s="1434">
        <v>7</v>
      </c>
      <c r="L909" s="1434">
        <v>5</v>
      </c>
      <c r="M909" s="1434">
        <v>0</v>
      </c>
      <c r="N909" s="1434">
        <v>0</v>
      </c>
      <c r="O909" s="1434">
        <v>6</v>
      </c>
      <c r="P909" s="1434">
        <v>0</v>
      </c>
      <c r="Q909" s="1434">
        <v>0</v>
      </c>
      <c r="R909" s="1434">
        <v>2</v>
      </c>
      <c r="S909" s="1434">
        <v>1</v>
      </c>
      <c r="T909" s="1434">
        <v>0</v>
      </c>
      <c r="U909" s="1434">
        <v>13</v>
      </c>
      <c r="V909" s="1438">
        <v>17</v>
      </c>
    </row>
    <row r="910" spans="1:22" ht="15" x14ac:dyDescent="0.25">
      <c r="A910" s="19" t="s">
        <v>709</v>
      </c>
      <c r="B910" s="1291" t="s">
        <v>911</v>
      </c>
      <c r="C910" s="1291" t="s">
        <v>77</v>
      </c>
      <c r="D910" s="1434">
        <v>0</v>
      </c>
      <c r="E910" s="1434">
        <v>1</v>
      </c>
      <c r="F910" s="1434">
        <v>0</v>
      </c>
      <c r="G910" s="1434">
        <v>0</v>
      </c>
      <c r="H910" s="1434">
        <v>0</v>
      </c>
      <c r="I910" s="1434">
        <v>0</v>
      </c>
      <c r="J910" s="1434">
        <v>0</v>
      </c>
      <c r="K910" s="1434">
        <v>3</v>
      </c>
      <c r="L910" s="1434">
        <v>0</v>
      </c>
      <c r="M910" s="1434">
        <v>0</v>
      </c>
      <c r="N910" s="1434">
        <v>0</v>
      </c>
      <c r="O910" s="1434">
        <v>0</v>
      </c>
      <c r="P910" s="1434">
        <v>0</v>
      </c>
      <c r="Q910" s="1434">
        <v>0</v>
      </c>
      <c r="R910" s="1434">
        <v>1</v>
      </c>
      <c r="S910" s="1434">
        <v>1</v>
      </c>
      <c r="T910" s="1434">
        <v>0</v>
      </c>
      <c r="U910" s="1434">
        <v>3</v>
      </c>
      <c r="V910" s="1438">
        <v>1</v>
      </c>
    </row>
    <row r="911" spans="1:22" ht="15" x14ac:dyDescent="0.25">
      <c r="A911" s="19" t="s">
        <v>709</v>
      </c>
      <c r="B911" s="1291" t="s">
        <v>912</v>
      </c>
      <c r="C911" s="1291" t="s">
        <v>35</v>
      </c>
      <c r="D911" s="1434">
        <v>14</v>
      </c>
      <c r="E911" s="1434">
        <v>14</v>
      </c>
      <c r="F911" s="1434">
        <v>34</v>
      </c>
      <c r="G911" s="1434">
        <v>18</v>
      </c>
      <c r="H911" s="1434">
        <v>20</v>
      </c>
      <c r="I911" s="1434">
        <v>30</v>
      </c>
      <c r="J911" s="1434">
        <v>21</v>
      </c>
      <c r="K911" s="1434">
        <v>5</v>
      </c>
      <c r="L911" s="1434">
        <v>5</v>
      </c>
      <c r="M911" s="1434">
        <v>3</v>
      </c>
      <c r="N911" s="1434">
        <v>2</v>
      </c>
      <c r="O911" s="1434">
        <v>8</v>
      </c>
      <c r="P911" s="1434">
        <v>0</v>
      </c>
      <c r="Q911" s="1434">
        <v>0</v>
      </c>
      <c r="R911" s="1434">
        <v>0</v>
      </c>
      <c r="S911" s="1434">
        <v>0</v>
      </c>
      <c r="T911" s="1434">
        <v>0</v>
      </c>
      <c r="U911" s="1434">
        <v>0</v>
      </c>
      <c r="V911" s="1438">
        <v>0</v>
      </c>
    </row>
    <row r="912" spans="1:22" ht="15" x14ac:dyDescent="0.25">
      <c r="A912" s="19" t="s">
        <v>709</v>
      </c>
      <c r="B912" s="1291" t="s">
        <v>912</v>
      </c>
      <c r="C912" s="1291" t="s">
        <v>37</v>
      </c>
      <c r="D912" s="1434">
        <v>4</v>
      </c>
      <c r="E912" s="1434">
        <v>0</v>
      </c>
      <c r="F912" s="1434">
        <v>1</v>
      </c>
      <c r="G912" s="1434">
        <v>0</v>
      </c>
      <c r="H912" s="1434">
        <v>0</v>
      </c>
      <c r="I912" s="1434">
        <v>0</v>
      </c>
      <c r="J912" s="1434">
        <v>0</v>
      </c>
      <c r="K912" s="1434">
        <v>0</v>
      </c>
      <c r="L912" s="1434">
        <v>0</v>
      </c>
      <c r="M912" s="1434">
        <v>0</v>
      </c>
      <c r="N912" s="1434">
        <v>0</v>
      </c>
      <c r="O912" s="1434">
        <v>0</v>
      </c>
      <c r="P912" s="1434">
        <v>0</v>
      </c>
      <c r="Q912" s="1434">
        <v>0</v>
      </c>
      <c r="R912" s="1434">
        <v>0</v>
      </c>
      <c r="S912" s="1434">
        <v>0</v>
      </c>
      <c r="T912" s="1434">
        <v>0</v>
      </c>
      <c r="U912" s="1434">
        <v>0</v>
      </c>
      <c r="V912" s="1438">
        <v>0</v>
      </c>
    </row>
    <row r="913" spans="1:22" ht="15" x14ac:dyDescent="0.25">
      <c r="A913" s="19" t="s">
        <v>709</v>
      </c>
      <c r="B913" s="1291" t="s">
        <v>912</v>
      </c>
      <c r="C913" s="1291" t="s">
        <v>38</v>
      </c>
      <c r="D913" s="1434">
        <v>2</v>
      </c>
      <c r="E913" s="1434">
        <v>0</v>
      </c>
      <c r="F913" s="1434">
        <v>0</v>
      </c>
      <c r="G913" s="1434">
        <v>0</v>
      </c>
      <c r="H913" s="1434">
        <v>0</v>
      </c>
      <c r="I913" s="1434">
        <v>0</v>
      </c>
      <c r="J913" s="1434">
        <v>0</v>
      </c>
      <c r="K913" s="1434">
        <v>0</v>
      </c>
      <c r="L913" s="1434">
        <v>0</v>
      </c>
      <c r="M913" s="1434">
        <v>0</v>
      </c>
      <c r="N913" s="1434">
        <v>0</v>
      </c>
      <c r="O913" s="1434">
        <v>0</v>
      </c>
      <c r="P913" s="1434">
        <v>0</v>
      </c>
      <c r="Q913" s="1434">
        <v>0</v>
      </c>
      <c r="R913" s="1434">
        <v>0</v>
      </c>
      <c r="S913" s="1434">
        <v>0</v>
      </c>
      <c r="T913" s="1434">
        <v>0</v>
      </c>
      <c r="U913" s="1434">
        <v>0</v>
      </c>
      <c r="V913" s="1438">
        <v>0</v>
      </c>
    </row>
    <row r="914" spans="1:22" ht="15" x14ac:dyDescent="0.25">
      <c r="A914" s="19" t="s">
        <v>709</v>
      </c>
      <c r="B914" s="1291" t="s">
        <v>912</v>
      </c>
      <c r="C914" s="1291" t="s">
        <v>59</v>
      </c>
      <c r="D914" s="1434">
        <v>20</v>
      </c>
      <c r="E914" s="1434">
        <v>14</v>
      </c>
      <c r="F914" s="1434">
        <v>35</v>
      </c>
      <c r="G914" s="1434">
        <v>18</v>
      </c>
      <c r="H914" s="1434">
        <v>20</v>
      </c>
      <c r="I914" s="1434">
        <v>30</v>
      </c>
      <c r="J914" s="1434">
        <v>21</v>
      </c>
      <c r="K914" s="1434">
        <v>5</v>
      </c>
      <c r="L914" s="1434">
        <v>5</v>
      </c>
      <c r="M914" s="1434">
        <v>3</v>
      </c>
      <c r="N914" s="1434">
        <v>2</v>
      </c>
      <c r="O914" s="1434">
        <v>8</v>
      </c>
      <c r="P914" s="1434">
        <v>0</v>
      </c>
      <c r="Q914" s="1434">
        <v>0</v>
      </c>
      <c r="R914" s="1434">
        <v>0</v>
      </c>
      <c r="S914" s="1434">
        <v>0</v>
      </c>
      <c r="T914" s="1434">
        <v>0</v>
      </c>
      <c r="U914" s="1434">
        <v>0</v>
      </c>
      <c r="V914" s="1438">
        <v>0</v>
      </c>
    </row>
    <row r="915" spans="1:22" ht="15" x14ac:dyDescent="0.25">
      <c r="A915" s="19" t="s">
        <v>709</v>
      </c>
      <c r="B915" s="1291" t="s">
        <v>912</v>
      </c>
      <c r="C915" s="1291" t="s">
        <v>77</v>
      </c>
      <c r="D915" s="1434">
        <v>6</v>
      </c>
      <c r="E915" s="1434">
        <v>0</v>
      </c>
      <c r="F915" s="1434">
        <v>1</v>
      </c>
      <c r="G915" s="1434">
        <v>0</v>
      </c>
      <c r="H915" s="1434">
        <v>0</v>
      </c>
      <c r="I915" s="1434">
        <v>0</v>
      </c>
      <c r="J915" s="1434">
        <v>0</v>
      </c>
      <c r="K915" s="1434">
        <v>0</v>
      </c>
      <c r="L915" s="1434">
        <v>0</v>
      </c>
      <c r="M915" s="1434">
        <v>0</v>
      </c>
      <c r="N915" s="1434">
        <v>0</v>
      </c>
      <c r="O915" s="1434">
        <v>0</v>
      </c>
      <c r="P915" s="1434">
        <v>0</v>
      </c>
      <c r="Q915" s="1434">
        <v>0</v>
      </c>
      <c r="R915" s="1434">
        <v>0</v>
      </c>
      <c r="S915" s="1434">
        <v>0</v>
      </c>
      <c r="T915" s="1434">
        <v>0</v>
      </c>
      <c r="U915" s="1434">
        <v>0</v>
      </c>
      <c r="V915" s="1438">
        <v>0</v>
      </c>
    </row>
    <row r="916" spans="1:22" ht="15" x14ac:dyDescent="0.25">
      <c r="A916" s="19" t="s">
        <v>709</v>
      </c>
      <c r="B916" s="1291" t="s">
        <v>913</v>
      </c>
      <c r="C916" s="1291" t="s">
        <v>35</v>
      </c>
      <c r="D916" s="1434">
        <v>1</v>
      </c>
      <c r="E916" s="1434">
        <v>1</v>
      </c>
      <c r="F916" s="1434">
        <v>0</v>
      </c>
      <c r="G916" s="1434">
        <v>0</v>
      </c>
      <c r="H916" s="1434">
        <v>0</v>
      </c>
      <c r="I916" s="1434">
        <v>0</v>
      </c>
      <c r="J916" s="1434">
        <v>0</v>
      </c>
      <c r="K916" s="1434">
        <v>0</v>
      </c>
      <c r="L916" s="1434">
        <v>0</v>
      </c>
      <c r="M916" s="1434">
        <v>0</v>
      </c>
      <c r="N916" s="1434">
        <v>0</v>
      </c>
      <c r="O916" s="1434">
        <v>0</v>
      </c>
      <c r="P916" s="1434">
        <v>0</v>
      </c>
      <c r="Q916" s="1434">
        <v>0</v>
      </c>
      <c r="R916" s="1434">
        <v>0</v>
      </c>
      <c r="S916" s="1434">
        <v>0</v>
      </c>
      <c r="T916" s="1434">
        <v>0</v>
      </c>
      <c r="U916" s="1434">
        <v>0</v>
      </c>
      <c r="V916" s="1438">
        <v>0</v>
      </c>
    </row>
    <row r="917" spans="1:22" ht="15" x14ac:dyDescent="0.25">
      <c r="A917" s="19" t="s">
        <v>709</v>
      </c>
      <c r="B917" s="1291" t="s">
        <v>913</v>
      </c>
      <c r="C917" s="1291" t="s">
        <v>59</v>
      </c>
      <c r="D917" s="1434">
        <v>1</v>
      </c>
      <c r="E917" s="1434">
        <v>1</v>
      </c>
      <c r="F917" s="1434">
        <v>0</v>
      </c>
      <c r="G917" s="1434">
        <v>0</v>
      </c>
      <c r="H917" s="1434">
        <v>0</v>
      </c>
      <c r="I917" s="1434">
        <v>0</v>
      </c>
      <c r="J917" s="1434">
        <v>0</v>
      </c>
      <c r="K917" s="1434">
        <v>0</v>
      </c>
      <c r="L917" s="1434">
        <v>0</v>
      </c>
      <c r="M917" s="1434">
        <v>0</v>
      </c>
      <c r="N917" s="1434">
        <v>0</v>
      </c>
      <c r="O917" s="1434">
        <v>0</v>
      </c>
      <c r="P917" s="1434">
        <v>0</v>
      </c>
      <c r="Q917" s="1434">
        <v>0</v>
      </c>
      <c r="R917" s="1434">
        <v>0</v>
      </c>
      <c r="S917" s="1434">
        <v>0</v>
      </c>
      <c r="T917" s="1434">
        <v>0</v>
      </c>
      <c r="U917" s="1434">
        <v>0</v>
      </c>
      <c r="V917" s="1438">
        <v>0</v>
      </c>
    </row>
    <row r="918" spans="1:22" ht="15" x14ac:dyDescent="0.25">
      <c r="A918" s="19" t="s">
        <v>709</v>
      </c>
      <c r="B918" s="1291" t="s">
        <v>1158</v>
      </c>
      <c r="C918" s="1291" t="s">
        <v>35</v>
      </c>
      <c r="D918" s="1434">
        <v>1</v>
      </c>
      <c r="E918" s="1434">
        <v>1</v>
      </c>
      <c r="F918" s="1434">
        <v>0</v>
      </c>
      <c r="G918" s="1434">
        <v>0</v>
      </c>
      <c r="H918" s="1434">
        <v>0</v>
      </c>
      <c r="I918" s="1434">
        <v>0</v>
      </c>
      <c r="J918" s="1434">
        <v>0</v>
      </c>
      <c r="K918" s="1434">
        <v>0</v>
      </c>
      <c r="L918" s="1434">
        <v>0</v>
      </c>
      <c r="M918" s="1434">
        <v>0</v>
      </c>
      <c r="N918" s="1434">
        <v>0</v>
      </c>
      <c r="O918" s="1434">
        <v>0</v>
      </c>
      <c r="P918" s="1434">
        <v>0</v>
      </c>
      <c r="Q918" s="1434">
        <v>0</v>
      </c>
      <c r="R918" s="1434">
        <v>0</v>
      </c>
      <c r="S918" s="1434">
        <v>0</v>
      </c>
      <c r="T918" s="1434">
        <v>0</v>
      </c>
      <c r="U918" s="1434">
        <v>0</v>
      </c>
      <c r="V918" s="1438">
        <v>0</v>
      </c>
    </row>
    <row r="919" spans="1:22" ht="15" x14ac:dyDescent="0.25">
      <c r="A919" s="19" t="s">
        <v>709</v>
      </c>
      <c r="B919" s="1291" t="s">
        <v>1158</v>
      </c>
      <c r="C919" s="1291" t="s">
        <v>59</v>
      </c>
      <c r="D919" s="1434">
        <v>1</v>
      </c>
      <c r="E919" s="1434">
        <v>1</v>
      </c>
      <c r="F919" s="1434">
        <v>0</v>
      </c>
      <c r="G919" s="1434">
        <v>0</v>
      </c>
      <c r="H919" s="1434">
        <v>0</v>
      </c>
      <c r="I919" s="1434">
        <v>0</v>
      </c>
      <c r="J919" s="1434">
        <v>0</v>
      </c>
      <c r="K919" s="1434">
        <v>0</v>
      </c>
      <c r="L919" s="1434">
        <v>0</v>
      </c>
      <c r="M919" s="1434">
        <v>0</v>
      </c>
      <c r="N919" s="1434">
        <v>0</v>
      </c>
      <c r="O919" s="1434">
        <v>0</v>
      </c>
      <c r="P919" s="1434">
        <v>0</v>
      </c>
      <c r="Q919" s="1434">
        <v>0</v>
      </c>
      <c r="R919" s="1434">
        <v>0</v>
      </c>
      <c r="S919" s="1434">
        <v>0</v>
      </c>
      <c r="T919" s="1434">
        <v>0</v>
      </c>
      <c r="U919" s="1434">
        <v>0</v>
      </c>
      <c r="V919" s="1438">
        <v>0</v>
      </c>
    </row>
    <row r="920" spans="1:22" ht="15" x14ac:dyDescent="0.25">
      <c r="A920" s="19" t="s">
        <v>709</v>
      </c>
      <c r="B920" s="1291" t="s">
        <v>915</v>
      </c>
      <c r="C920" s="1291" t="s">
        <v>35</v>
      </c>
      <c r="D920" s="1434">
        <v>0</v>
      </c>
      <c r="E920" s="1434">
        <v>3</v>
      </c>
      <c r="F920" s="1434">
        <v>0</v>
      </c>
      <c r="G920" s="1434">
        <v>0</v>
      </c>
      <c r="H920" s="1434">
        <v>0</v>
      </c>
      <c r="I920" s="1434">
        <v>0</v>
      </c>
      <c r="J920" s="1434">
        <v>0</v>
      </c>
      <c r="K920" s="1434">
        <v>0</v>
      </c>
      <c r="L920" s="1434">
        <v>0</v>
      </c>
      <c r="M920" s="1434">
        <v>0</v>
      </c>
      <c r="N920" s="1434">
        <v>0</v>
      </c>
      <c r="O920" s="1434">
        <v>0</v>
      </c>
      <c r="P920" s="1434">
        <v>0</v>
      </c>
      <c r="Q920" s="1434">
        <v>0</v>
      </c>
      <c r="R920" s="1434">
        <v>0</v>
      </c>
      <c r="S920" s="1434">
        <v>0</v>
      </c>
      <c r="T920" s="1434">
        <v>0</v>
      </c>
      <c r="U920" s="1434">
        <v>0</v>
      </c>
      <c r="V920" s="1438">
        <v>0</v>
      </c>
    </row>
    <row r="921" spans="1:22" ht="15" x14ac:dyDescent="0.25">
      <c r="A921" s="19" t="s">
        <v>709</v>
      </c>
      <c r="B921" s="1291" t="s">
        <v>915</v>
      </c>
      <c r="C921" s="1291" t="s">
        <v>59</v>
      </c>
      <c r="D921" s="1434">
        <v>0</v>
      </c>
      <c r="E921" s="1434">
        <v>3</v>
      </c>
      <c r="F921" s="1434">
        <v>0</v>
      </c>
      <c r="G921" s="1434">
        <v>0</v>
      </c>
      <c r="H921" s="1434">
        <v>0</v>
      </c>
      <c r="I921" s="1434">
        <v>0</v>
      </c>
      <c r="J921" s="1434">
        <v>0</v>
      </c>
      <c r="K921" s="1434">
        <v>0</v>
      </c>
      <c r="L921" s="1434">
        <v>0</v>
      </c>
      <c r="M921" s="1434">
        <v>0</v>
      </c>
      <c r="N921" s="1434">
        <v>0</v>
      </c>
      <c r="O921" s="1434">
        <v>0</v>
      </c>
      <c r="P921" s="1434">
        <v>0</v>
      </c>
      <c r="Q921" s="1434">
        <v>0</v>
      </c>
      <c r="R921" s="1434">
        <v>0</v>
      </c>
      <c r="S921" s="1434">
        <v>0</v>
      </c>
      <c r="T921" s="1434">
        <v>0</v>
      </c>
      <c r="U921" s="1434">
        <v>0</v>
      </c>
      <c r="V921" s="1438">
        <v>0</v>
      </c>
    </row>
    <row r="922" spans="1:22" ht="15" x14ac:dyDescent="0.25">
      <c r="A922" s="19" t="s">
        <v>709</v>
      </c>
      <c r="B922" s="1291" t="s">
        <v>916</v>
      </c>
      <c r="C922" s="1291" t="s">
        <v>35</v>
      </c>
      <c r="D922" s="1434">
        <v>0</v>
      </c>
      <c r="E922" s="1434">
        <v>0</v>
      </c>
      <c r="F922" s="1434">
        <v>0</v>
      </c>
      <c r="G922" s="1434">
        <v>0</v>
      </c>
      <c r="H922" s="1434">
        <v>0</v>
      </c>
      <c r="I922" s="1434">
        <v>0</v>
      </c>
      <c r="J922" s="1434">
        <v>0</v>
      </c>
      <c r="K922" s="1434">
        <v>0</v>
      </c>
      <c r="L922" s="1434">
        <v>0</v>
      </c>
      <c r="M922" s="1434">
        <v>0</v>
      </c>
      <c r="N922" s="1434">
        <v>6</v>
      </c>
      <c r="O922" s="1434">
        <v>3</v>
      </c>
      <c r="P922" s="1434">
        <v>3</v>
      </c>
      <c r="Q922" s="1434">
        <v>0</v>
      </c>
      <c r="R922" s="1434">
        <v>7</v>
      </c>
      <c r="S922" s="1434">
        <v>5</v>
      </c>
      <c r="T922" s="1434">
        <v>6</v>
      </c>
      <c r="U922" s="1434">
        <v>2</v>
      </c>
      <c r="V922" s="1438">
        <v>3</v>
      </c>
    </row>
    <row r="923" spans="1:22" ht="15" x14ac:dyDescent="0.25">
      <c r="A923" s="19" t="s">
        <v>709</v>
      </c>
      <c r="B923" s="1291" t="s">
        <v>916</v>
      </c>
      <c r="C923" s="1291" t="s">
        <v>36</v>
      </c>
      <c r="D923" s="1434">
        <v>0</v>
      </c>
      <c r="E923" s="1434">
        <v>0</v>
      </c>
      <c r="F923" s="1434">
        <v>0</v>
      </c>
      <c r="G923" s="1434">
        <v>0</v>
      </c>
      <c r="H923" s="1434">
        <v>0</v>
      </c>
      <c r="I923" s="1434">
        <v>0</v>
      </c>
      <c r="J923" s="1434">
        <v>0</v>
      </c>
      <c r="K923" s="1434">
        <v>0</v>
      </c>
      <c r="L923" s="1434">
        <v>0</v>
      </c>
      <c r="M923" s="1434">
        <v>0</v>
      </c>
      <c r="N923" s="1434">
        <v>0</v>
      </c>
      <c r="O923" s="1434">
        <v>0</v>
      </c>
      <c r="P923" s="1434">
        <v>0</v>
      </c>
      <c r="Q923" s="1434">
        <v>0</v>
      </c>
      <c r="R923" s="1434">
        <v>0</v>
      </c>
      <c r="S923" s="1434">
        <v>0</v>
      </c>
      <c r="T923" s="1434">
        <v>0</v>
      </c>
      <c r="U923" s="1434">
        <v>0</v>
      </c>
      <c r="V923" s="1438">
        <v>2</v>
      </c>
    </row>
    <row r="924" spans="1:22" ht="15" x14ac:dyDescent="0.25">
      <c r="A924" s="19" t="s">
        <v>709</v>
      </c>
      <c r="B924" s="1291" t="s">
        <v>916</v>
      </c>
      <c r="C924" s="1291" t="s">
        <v>37</v>
      </c>
      <c r="D924" s="1434">
        <v>0</v>
      </c>
      <c r="E924" s="1434">
        <v>0</v>
      </c>
      <c r="F924" s="1434">
        <v>0</v>
      </c>
      <c r="G924" s="1434">
        <v>0</v>
      </c>
      <c r="H924" s="1434">
        <v>0</v>
      </c>
      <c r="I924" s="1434">
        <v>0</v>
      </c>
      <c r="J924" s="1434">
        <v>0</v>
      </c>
      <c r="K924" s="1434">
        <v>0</v>
      </c>
      <c r="L924" s="1434">
        <v>0</v>
      </c>
      <c r="M924" s="1434">
        <v>0</v>
      </c>
      <c r="N924" s="1434">
        <v>3</v>
      </c>
      <c r="O924" s="1434">
        <v>0</v>
      </c>
      <c r="P924" s="1434">
        <v>1</v>
      </c>
      <c r="Q924" s="1434">
        <v>0</v>
      </c>
      <c r="R924" s="1434">
        <v>3</v>
      </c>
      <c r="S924" s="1434">
        <v>1</v>
      </c>
      <c r="T924" s="1434">
        <v>1</v>
      </c>
      <c r="U924" s="1434">
        <v>0</v>
      </c>
      <c r="V924" s="1438">
        <v>1</v>
      </c>
    </row>
    <row r="925" spans="1:22" ht="15" x14ac:dyDescent="0.25">
      <c r="A925" s="19" t="s">
        <v>709</v>
      </c>
      <c r="B925" s="1291" t="s">
        <v>916</v>
      </c>
      <c r="C925" s="1291" t="s">
        <v>38</v>
      </c>
      <c r="D925" s="1434">
        <v>0</v>
      </c>
      <c r="E925" s="1434">
        <v>0</v>
      </c>
      <c r="F925" s="1434">
        <v>0</v>
      </c>
      <c r="G925" s="1434">
        <v>0</v>
      </c>
      <c r="H925" s="1434">
        <v>0</v>
      </c>
      <c r="I925" s="1434">
        <v>0</v>
      </c>
      <c r="J925" s="1434">
        <v>0</v>
      </c>
      <c r="K925" s="1434">
        <v>0</v>
      </c>
      <c r="L925" s="1434">
        <v>0</v>
      </c>
      <c r="M925" s="1434">
        <v>0</v>
      </c>
      <c r="N925" s="1434">
        <v>4</v>
      </c>
      <c r="O925" s="1434">
        <v>0</v>
      </c>
      <c r="P925" s="1434">
        <v>0</v>
      </c>
      <c r="Q925" s="1434">
        <v>0</v>
      </c>
      <c r="R925" s="1434">
        <v>1</v>
      </c>
      <c r="S925" s="1434">
        <v>0</v>
      </c>
      <c r="T925" s="1434">
        <v>1</v>
      </c>
      <c r="U925" s="1434">
        <v>0</v>
      </c>
      <c r="V925" s="1438">
        <v>1</v>
      </c>
    </row>
    <row r="926" spans="1:22" ht="15" x14ac:dyDescent="0.25">
      <c r="A926" s="19" t="s">
        <v>709</v>
      </c>
      <c r="B926" s="1291" t="s">
        <v>916</v>
      </c>
      <c r="C926" s="1291" t="s">
        <v>39</v>
      </c>
      <c r="D926" s="1434">
        <v>0</v>
      </c>
      <c r="E926" s="1434">
        <v>0</v>
      </c>
      <c r="F926" s="1434">
        <v>0</v>
      </c>
      <c r="G926" s="1434">
        <v>0</v>
      </c>
      <c r="H926" s="1434">
        <v>0</v>
      </c>
      <c r="I926" s="1434">
        <v>0</v>
      </c>
      <c r="J926" s="1434">
        <v>0</v>
      </c>
      <c r="K926" s="1434">
        <v>0</v>
      </c>
      <c r="L926" s="1434">
        <v>0</v>
      </c>
      <c r="M926" s="1434">
        <v>0</v>
      </c>
      <c r="N926" s="1434">
        <v>1</v>
      </c>
      <c r="O926" s="1434">
        <v>0</v>
      </c>
      <c r="P926" s="1434">
        <v>0</v>
      </c>
      <c r="Q926" s="1434">
        <v>0</v>
      </c>
      <c r="R926" s="1434">
        <v>0</v>
      </c>
      <c r="S926" s="1434">
        <v>0</v>
      </c>
      <c r="T926" s="1434">
        <v>0</v>
      </c>
      <c r="U926" s="1434">
        <v>0</v>
      </c>
      <c r="V926" s="1438">
        <v>0</v>
      </c>
    </row>
    <row r="927" spans="1:22" ht="15" x14ac:dyDescent="0.25">
      <c r="A927" s="19" t="s">
        <v>709</v>
      </c>
      <c r="B927" s="1291" t="s">
        <v>916</v>
      </c>
      <c r="C927" s="1291" t="s">
        <v>59</v>
      </c>
      <c r="D927" s="1434">
        <v>0</v>
      </c>
      <c r="E927" s="1434">
        <v>0</v>
      </c>
      <c r="F927" s="1434">
        <v>0</v>
      </c>
      <c r="G927" s="1434">
        <v>0</v>
      </c>
      <c r="H927" s="1434">
        <v>0</v>
      </c>
      <c r="I927" s="1434">
        <v>0</v>
      </c>
      <c r="J927" s="1434">
        <v>0</v>
      </c>
      <c r="K927" s="1434">
        <v>0</v>
      </c>
      <c r="L927" s="1434">
        <v>0</v>
      </c>
      <c r="M927" s="1434">
        <v>0</v>
      </c>
      <c r="N927" s="1434">
        <v>14</v>
      </c>
      <c r="O927" s="1434">
        <v>3</v>
      </c>
      <c r="P927" s="1434">
        <v>4</v>
      </c>
      <c r="Q927" s="1434">
        <v>0</v>
      </c>
      <c r="R927" s="1434">
        <v>11</v>
      </c>
      <c r="S927" s="1434">
        <v>6</v>
      </c>
      <c r="T927" s="1434">
        <v>8</v>
      </c>
      <c r="U927" s="1434">
        <v>2</v>
      </c>
      <c r="V927" s="1438">
        <v>7</v>
      </c>
    </row>
    <row r="928" spans="1:22" ht="15" x14ac:dyDescent="0.25">
      <c r="A928" s="19" t="s">
        <v>709</v>
      </c>
      <c r="B928" s="1291" t="s">
        <v>916</v>
      </c>
      <c r="C928" s="1291" t="s">
        <v>77</v>
      </c>
      <c r="D928" s="1434">
        <v>0</v>
      </c>
      <c r="E928" s="1434">
        <v>0</v>
      </c>
      <c r="F928" s="1434">
        <v>0</v>
      </c>
      <c r="G928" s="1434">
        <v>0</v>
      </c>
      <c r="H928" s="1434">
        <v>0</v>
      </c>
      <c r="I928" s="1434">
        <v>0</v>
      </c>
      <c r="J928" s="1434">
        <v>0</v>
      </c>
      <c r="K928" s="1434">
        <v>0</v>
      </c>
      <c r="L928" s="1434">
        <v>0</v>
      </c>
      <c r="M928" s="1434">
        <v>0</v>
      </c>
      <c r="N928" s="1434">
        <v>8</v>
      </c>
      <c r="O928" s="1434">
        <v>0</v>
      </c>
      <c r="P928" s="1434">
        <v>1</v>
      </c>
      <c r="Q928" s="1434">
        <v>0</v>
      </c>
      <c r="R928" s="1434">
        <v>4</v>
      </c>
      <c r="S928" s="1434">
        <v>1</v>
      </c>
      <c r="T928" s="1434">
        <v>2</v>
      </c>
      <c r="U928" s="1434">
        <v>0</v>
      </c>
      <c r="V928" s="1438">
        <v>4</v>
      </c>
    </row>
    <row r="929" spans="1:22" ht="15" x14ac:dyDescent="0.25">
      <c r="A929" s="19" t="s">
        <v>709</v>
      </c>
      <c r="B929" s="1291" t="s">
        <v>917</v>
      </c>
      <c r="C929" s="1291" t="s">
        <v>35</v>
      </c>
      <c r="D929" s="1434">
        <v>0</v>
      </c>
      <c r="E929" s="1434">
        <v>0</v>
      </c>
      <c r="F929" s="1434">
        <v>0</v>
      </c>
      <c r="G929" s="1434">
        <v>0</v>
      </c>
      <c r="H929" s="1434">
        <v>0</v>
      </c>
      <c r="I929" s="1434">
        <v>0</v>
      </c>
      <c r="J929" s="1434">
        <v>1</v>
      </c>
      <c r="K929" s="1434">
        <v>2</v>
      </c>
      <c r="L929" s="1434">
        <v>11</v>
      </c>
      <c r="M929" s="1434">
        <v>11</v>
      </c>
      <c r="N929" s="1434">
        <v>6</v>
      </c>
      <c r="O929" s="1434">
        <v>17</v>
      </c>
      <c r="P929" s="1434">
        <v>6</v>
      </c>
      <c r="Q929" s="1434">
        <v>3</v>
      </c>
      <c r="R929" s="1434">
        <v>4</v>
      </c>
      <c r="S929" s="1434">
        <v>8</v>
      </c>
      <c r="T929" s="1434">
        <v>0</v>
      </c>
      <c r="U929" s="1434">
        <v>0</v>
      </c>
      <c r="V929" s="1438">
        <v>0</v>
      </c>
    </row>
    <row r="930" spans="1:22" ht="15" x14ac:dyDescent="0.25">
      <c r="A930" s="19" t="s">
        <v>709</v>
      </c>
      <c r="B930" s="1291" t="s">
        <v>917</v>
      </c>
      <c r="C930" s="1291" t="s">
        <v>37</v>
      </c>
      <c r="D930" s="1434">
        <v>0</v>
      </c>
      <c r="E930" s="1434">
        <v>0</v>
      </c>
      <c r="F930" s="1434">
        <v>0</v>
      </c>
      <c r="G930" s="1434">
        <v>0</v>
      </c>
      <c r="H930" s="1434">
        <v>0</v>
      </c>
      <c r="I930" s="1434">
        <v>0</v>
      </c>
      <c r="J930" s="1434">
        <v>2</v>
      </c>
      <c r="K930" s="1434">
        <v>4</v>
      </c>
      <c r="L930" s="1434">
        <v>0</v>
      </c>
      <c r="M930" s="1434">
        <v>1</v>
      </c>
      <c r="N930" s="1434">
        <v>0</v>
      </c>
      <c r="O930" s="1434">
        <v>0</v>
      </c>
      <c r="P930" s="1434">
        <v>0</v>
      </c>
      <c r="Q930" s="1434">
        <v>0</v>
      </c>
      <c r="R930" s="1434">
        <v>0</v>
      </c>
      <c r="S930" s="1434">
        <v>0</v>
      </c>
      <c r="T930" s="1434">
        <v>0</v>
      </c>
      <c r="U930" s="1434">
        <v>0</v>
      </c>
      <c r="V930" s="1438">
        <v>0</v>
      </c>
    </row>
    <row r="931" spans="1:22" ht="15" x14ac:dyDescent="0.25">
      <c r="A931" s="19" t="s">
        <v>709</v>
      </c>
      <c r="B931" s="1291" t="s">
        <v>917</v>
      </c>
      <c r="C931" s="1291" t="s">
        <v>39</v>
      </c>
      <c r="D931" s="1434">
        <v>0</v>
      </c>
      <c r="E931" s="1434">
        <v>0</v>
      </c>
      <c r="F931" s="1434">
        <v>0</v>
      </c>
      <c r="G931" s="1434">
        <v>0</v>
      </c>
      <c r="H931" s="1434">
        <v>0</v>
      </c>
      <c r="I931" s="1434">
        <v>0</v>
      </c>
      <c r="J931" s="1434">
        <v>0</v>
      </c>
      <c r="K931" s="1434">
        <v>1</v>
      </c>
      <c r="L931" s="1434">
        <v>0</v>
      </c>
      <c r="M931" s="1434">
        <v>0</v>
      </c>
      <c r="N931" s="1434">
        <v>0</v>
      </c>
      <c r="O931" s="1434">
        <v>0</v>
      </c>
      <c r="P931" s="1434">
        <v>0</v>
      </c>
      <c r="Q931" s="1434">
        <v>0</v>
      </c>
      <c r="R931" s="1434">
        <v>0</v>
      </c>
      <c r="S931" s="1434">
        <v>0</v>
      </c>
      <c r="T931" s="1434">
        <v>0</v>
      </c>
      <c r="U931" s="1434">
        <v>0</v>
      </c>
      <c r="V931" s="1438">
        <v>0</v>
      </c>
    </row>
    <row r="932" spans="1:22" ht="15" x14ac:dyDescent="0.25">
      <c r="A932" s="19" t="s">
        <v>709</v>
      </c>
      <c r="B932" s="1291" t="s">
        <v>917</v>
      </c>
      <c r="C932" s="1291" t="s">
        <v>59</v>
      </c>
      <c r="D932" s="1434">
        <v>0</v>
      </c>
      <c r="E932" s="1434">
        <v>0</v>
      </c>
      <c r="F932" s="1434">
        <v>0</v>
      </c>
      <c r="G932" s="1434">
        <v>0</v>
      </c>
      <c r="H932" s="1434">
        <v>0</v>
      </c>
      <c r="I932" s="1434">
        <v>0</v>
      </c>
      <c r="J932" s="1434">
        <v>3</v>
      </c>
      <c r="K932" s="1434">
        <v>7</v>
      </c>
      <c r="L932" s="1434">
        <v>11</v>
      </c>
      <c r="M932" s="1434">
        <v>12</v>
      </c>
      <c r="N932" s="1434">
        <v>6</v>
      </c>
      <c r="O932" s="1434">
        <v>17</v>
      </c>
      <c r="P932" s="1434">
        <v>6</v>
      </c>
      <c r="Q932" s="1434">
        <v>3</v>
      </c>
      <c r="R932" s="1434">
        <v>4</v>
      </c>
      <c r="S932" s="1434">
        <v>8</v>
      </c>
      <c r="T932" s="1434">
        <v>0</v>
      </c>
      <c r="U932" s="1434">
        <v>0</v>
      </c>
      <c r="V932" s="1438">
        <v>0</v>
      </c>
    </row>
    <row r="933" spans="1:22" ht="15" x14ac:dyDescent="0.25">
      <c r="A933" s="19" t="s">
        <v>709</v>
      </c>
      <c r="B933" s="1291" t="s">
        <v>917</v>
      </c>
      <c r="C933" s="1291" t="s">
        <v>77</v>
      </c>
      <c r="D933" s="1434">
        <v>0</v>
      </c>
      <c r="E933" s="1434">
        <v>0</v>
      </c>
      <c r="F933" s="1434">
        <v>0</v>
      </c>
      <c r="G933" s="1434">
        <v>0</v>
      </c>
      <c r="H933" s="1434">
        <v>0</v>
      </c>
      <c r="I933" s="1434">
        <v>0</v>
      </c>
      <c r="J933" s="1434">
        <v>2</v>
      </c>
      <c r="K933" s="1434">
        <v>5</v>
      </c>
      <c r="L933" s="1434">
        <v>0</v>
      </c>
      <c r="M933" s="1434">
        <v>1</v>
      </c>
      <c r="N933" s="1434">
        <v>0</v>
      </c>
      <c r="O933" s="1434">
        <v>0</v>
      </c>
      <c r="P933" s="1434">
        <v>0</v>
      </c>
      <c r="Q933" s="1434">
        <v>0</v>
      </c>
      <c r="R933" s="1434">
        <v>0</v>
      </c>
      <c r="S933" s="1434">
        <v>0</v>
      </c>
      <c r="T933" s="1434">
        <v>0</v>
      </c>
      <c r="U933" s="1434">
        <v>0</v>
      </c>
      <c r="V933" s="1438">
        <v>0</v>
      </c>
    </row>
    <row r="934" spans="1:22" ht="15" x14ac:dyDescent="0.25">
      <c r="A934" s="19" t="s">
        <v>709</v>
      </c>
      <c r="B934" s="1291" t="s">
        <v>918</v>
      </c>
      <c r="C934" s="1291" t="s">
        <v>35</v>
      </c>
      <c r="D934" s="1434">
        <v>1</v>
      </c>
      <c r="E934" s="1434">
        <v>5</v>
      </c>
      <c r="F934" s="1434">
        <v>5</v>
      </c>
      <c r="G934" s="1434">
        <v>0</v>
      </c>
      <c r="H934" s="1434">
        <v>0</v>
      </c>
      <c r="I934" s="1434">
        <v>0</v>
      </c>
      <c r="J934" s="1434">
        <v>0</v>
      </c>
      <c r="K934" s="1434">
        <v>0</v>
      </c>
      <c r="L934" s="1434">
        <v>0</v>
      </c>
      <c r="M934" s="1434">
        <v>0</v>
      </c>
      <c r="N934" s="1434">
        <v>0</v>
      </c>
      <c r="O934" s="1434">
        <v>0</v>
      </c>
      <c r="P934" s="1434">
        <v>0</v>
      </c>
      <c r="Q934" s="1434">
        <v>0</v>
      </c>
      <c r="R934" s="1434">
        <v>0</v>
      </c>
      <c r="S934" s="1434">
        <v>0</v>
      </c>
      <c r="T934" s="1434">
        <v>0</v>
      </c>
      <c r="U934" s="1434">
        <v>0</v>
      </c>
      <c r="V934" s="1438">
        <v>0</v>
      </c>
    </row>
    <row r="935" spans="1:22" ht="15" x14ac:dyDescent="0.25">
      <c r="A935" s="19" t="s">
        <v>709</v>
      </c>
      <c r="B935" s="1291" t="s">
        <v>918</v>
      </c>
      <c r="C935" s="1291" t="s">
        <v>37</v>
      </c>
      <c r="D935" s="1434">
        <v>0</v>
      </c>
      <c r="E935" s="1434">
        <v>1</v>
      </c>
      <c r="F935" s="1434">
        <v>1</v>
      </c>
      <c r="G935" s="1434">
        <v>0</v>
      </c>
      <c r="H935" s="1434">
        <v>0</v>
      </c>
      <c r="I935" s="1434">
        <v>0</v>
      </c>
      <c r="J935" s="1434">
        <v>0</v>
      </c>
      <c r="K935" s="1434">
        <v>0</v>
      </c>
      <c r="L935" s="1434">
        <v>0</v>
      </c>
      <c r="M935" s="1434">
        <v>0</v>
      </c>
      <c r="N935" s="1434">
        <v>0</v>
      </c>
      <c r="O935" s="1434">
        <v>0</v>
      </c>
      <c r="P935" s="1434">
        <v>0</v>
      </c>
      <c r="Q935" s="1434">
        <v>0</v>
      </c>
      <c r="R935" s="1434">
        <v>0</v>
      </c>
      <c r="S935" s="1434">
        <v>0</v>
      </c>
      <c r="T935" s="1434">
        <v>0</v>
      </c>
      <c r="U935" s="1434">
        <v>0</v>
      </c>
      <c r="V935" s="1438">
        <v>0</v>
      </c>
    </row>
    <row r="936" spans="1:22" ht="15" x14ac:dyDescent="0.25">
      <c r="A936" s="19" t="s">
        <v>709</v>
      </c>
      <c r="B936" s="1291" t="s">
        <v>918</v>
      </c>
      <c r="C936" s="1291" t="s">
        <v>38</v>
      </c>
      <c r="D936" s="1434">
        <v>0</v>
      </c>
      <c r="E936" s="1434">
        <v>0</v>
      </c>
      <c r="F936" s="1434">
        <v>1</v>
      </c>
      <c r="G936" s="1434">
        <v>0</v>
      </c>
      <c r="H936" s="1434">
        <v>0</v>
      </c>
      <c r="I936" s="1434">
        <v>0</v>
      </c>
      <c r="J936" s="1434">
        <v>0</v>
      </c>
      <c r="K936" s="1434">
        <v>0</v>
      </c>
      <c r="L936" s="1434">
        <v>0</v>
      </c>
      <c r="M936" s="1434">
        <v>0</v>
      </c>
      <c r="N936" s="1434">
        <v>0</v>
      </c>
      <c r="O936" s="1434">
        <v>0</v>
      </c>
      <c r="P936" s="1434">
        <v>0</v>
      </c>
      <c r="Q936" s="1434">
        <v>0</v>
      </c>
      <c r="R936" s="1434">
        <v>0</v>
      </c>
      <c r="S936" s="1434">
        <v>0</v>
      </c>
      <c r="T936" s="1434">
        <v>0</v>
      </c>
      <c r="U936" s="1434">
        <v>0</v>
      </c>
      <c r="V936" s="1438">
        <v>0</v>
      </c>
    </row>
    <row r="937" spans="1:22" ht="15" x14ac:dyDescent="0.25">
      <c r="A937" s="19" t="s">
        <v>709</v>
      </c>
      <c r="B937" s="1291" t="s">
        <v>918</v>
      </c>
      <c r="C937" s="1291" t="s">
        <v>59</v>
      </c>
      <c r="D937" s="1434">
        <v>1</v>
      </c>
      <c r="E937" s="1434">
        <v>6</v>
      </c>
      <c r="F937" s="1434">
        <v>7</v>
      </c>
      <c r="G937" s="1434">
        <v>0</v>
      </c>
      <c r="H937" s="1434">
        <v>0</v>
      </c>
      <c r="I937" s="1434">
        <v>0</v>
      </c>
      <c r="J937" s="1434">
        <v>0</v>
      </c>
      <c r="K937" s="1434">
        <v>0</v>
      </c>
      <c r="L937" s="1434">
        <v>0</v>
      </c>
      <c r="M937" s="1434">
        <v>0</v>
      </c>
      <c r="N937" s="1434">
        <v>0</v>
      </c>
      <c r="O937" s="1434">
        <v>0</v>
      </c>
      <c r="P937" s="1434">
        <v>0</v>
      </c>
      <c r="Q937" s="1434">
        <v>0</v>
      </c>
      <c r="R937" s="1434">
        <v>0</v>
      </c>
      <c r="S937" s="1434">
        <v>0</v>
      </c>
      <c r="T937" s="1434">
        <v>0</v>
      </c>
      <c r="U937" s="1434">
        <v>0</v>
      </c>
      <c r="V937" s="1438">
        <v>0</v>
      </c>
    </row>
    <row r="938" spans="1:22" ht="15" x14ac:dyDescent="0.25">
      <c r="A938" s="19" t="s">
        <v>709</v>
      </c>
      <c r="B938" s="1291" t="s">
        <v>918</v>
      </c>
      <c r="C938" s="1291" t="s">
        <v>77</v>
      </c>
      <c r="D938" s="1434">
        <v>0</v>
      </c>
      <c r="E938" s="1434">
        <v>1</v>
      </c>
      <c r="F938" s="1434">
        <v>2</v>
      </c>
      <c r="G938" s="1434">
        <v>0</v>
      </c>
      <c r="H938" s="1434">
        <v>0</v>
      </c>
      <c r="I938" s="1434">
        <v>0</v>
      </c>
      <c r="J938" s="1434">
        <v>0</v>
      </c>
      <c r="K938" s="1434">
        <v>0</v>
      </c>
      <c r="L938" s="1434">
        <v>0</v>
      </c>
      <c r="M938" s="1434">
        <v>0</v>
      </c>
      <c r="N938" s="1434">
        <v>0</v>
      </c>
      <c r="O938" s="1434">
        <v>0</v>
      </c>
      <c r="P938" s="1434">
        <v>0</v>
      </c>
      <c r="Q938" s="1434">
        <v>0</v>
      </c>
      <c r="R938" s="1434">
        <v>0</v>
      </c>
      <c r="S938" s="1434">
        <v>0</v>
      </c>
      <c r="T938" s="1434">
        <v>0</v>
      </c>
      <c r="U938" s="1434">
        <v>0</v>
      </c>
      <c r="V938" s="1438">
        <v>0</v>
      </c>
    </row>
    <row r="939" spans="1:22" ht="15" x14ac:dyDescent="0.25">
      <c r="A939" s="19" t="s">
        <v>709</v>
      </c>
      <c r="B939" s="1291" t="s">
        <v>919</v>
      </c>
      <c r="C939" s="1291" t="s">
        <v>35</v>
      </c>
      <c r="D939" s="1434">
        <v>8</v>
      </c>
      <c r="E939" s="1434">
        <v>0</v>
      </c>
      <c r="F939" s="1434">
        <v>10</v>
      </c>
      <c r="G939" s="1434">
        <v>2</v>
      </c>
      <c r="H939" s="1434">
        <v>24</v>
      </c>
      <c r="I939" s="1434">
        <v>17</v>
      </c>
      <c r="J939" s="1434">
        <v>2</v>
      </c>
      <c r="K939" s="1434">
        <v>8</v>
      </c>
      <c r="L939" s="1434">
        <v>11</v>
      </c>
      <c r="M939" s="1434">
        <v>0</v>
      </c>
      <c r="N939" s="1434">
        <v>8</v>
      </c>
      <c r="O939" s="1434">
        <v>15</v>
      </c>
      <c r="P939" s="1434">
        <v>6</v>
      </c>
      <c r="Q939" s="1434">
        <v>0</v>
      </c>
      <c r="R939" s="1434">
        <v>20</v>
      </c>
      <c r="S939" s="1434">
        <v>0</v>
      </c>
      <c r="T939" s="1434">
        <v>0</v>
      </c>
      <c r="U939" s="1434">
        <v>17</v>
      </c>
      <c r="V939" s="1438">
        <v>1</v>
      </c>
    </row>
    <row r="940" spans="1:22" ht="15" x14ac:dyDescent="0.25">
      <c r="A940" s="19" t="s">
        <v>709</v>
      </c>
      <c r="B940" s="1291" t="s">
        <v>919</v>
      </c>
      <c r="C940" s="1291" t="s">
        <v>37</v>
      </c>
      <c r="D940" s="1434">
        <v>0</v>
      </c>
      <c r="E940" s="1434">
        <v>0</v>
      </c>
      <c r="F940" s="1434">
        <v>0</v>
      </c>
      <c r="G940" s="1434">
        <v>1</v>
      </c>
      <c r="H940" s="1434">
        <v>0</v>
      </c>
      <c r="I940" s="1434">
        <v>0</v>
      </c>
      <c r="J940" s="1434">
        <v>0</v>
      </c>
      <c r="K940" s="1434">
        <v>0</v>
      </c>
      <c r="L940" s="1434">
        <v>0</v>
      </c>
      <c r="M940" s="1434">
        <v>0</v>
      </c>
      <c r="N940" s="1434">
        <v>0</v>
      </c>
      <c r="O940" s="1434">
        <v>0</v>
      </c>
      <c r="P940" s="1434">
        <v>0</v>
      </c>
      <c r="Q940" s="1434">
        <v>0</v>
      </c>
      <c r="R940" s="1434">
        <v>0</v>
      </c>
      <c r="S940" s="1434">
        <v>0</v>
      </c>
      <c r="T940" s="1434">
        <v>0</v>
      </c>
      <c r="U940" s="1434">
        <v>0</v>
      </c>
      <c r="V940" s="1438">
        <v>0</v>
      </c>
    </row>
    <row r="941" spans="1:22" ht="15" x14ac:dyDescent="0.25">
      <c r="A941" s="19" t="s">
        <v>709</v>
      </c>
      <c r="B941" s="1291" t="s">
        <v>919</v>
      </c>
      <c r="C941" s="1291" t="s">
        <v>59</v>
      </c>
      <c r="D941" s="1434">
        <v>8</v>
      </c>
      <c r="E941" s="1434">
        <v>0</v>
      </c>
      <c r="F941" s="1434">
        <v>10</v>
      </c>
      <c r="G941" s="1434">
        <v>3</v>
      </c>
      <c r="H941" s="1434">
        <v>24</v>
      </c>
      <c r="I941" s="1434">
        <v>17</v>
      </c>
      <c r="J941" s="1434">
        <v>2</v>
      </c>
      <c r="K941" s="1434">
        <v>8</v>
      </c>
      <c r="L941" s="1434">
        <v>11</v>
      </c>
      <c r="M941" s="1434">
        <v>0</v>
      </c>
      <c r="N941" s="1434">
        <v>8</v>
      </c>
      <c r="O941" s="1434">
        <v>15</v>
      </c>
      <c r="P941" s="1434">
        <v>6</v>
      </c>
      <c r="Q941" s="1434">
        <v>0</v>
      </c>
      <c r="R941" s="1434">
        <v>20</v>
      </c>
      <c r="S941" s="1434">
        <v>0</v>
      </c>
      <c r="T941" s="1434">
        <v>0</v>
      </c>
      <c r="U941" s="1434">
        <v>17</v>
      </c>
      <c r="V941" s="1438">
        <v>1</v>
      </c>
    </row>
    <row r="942" spans="1:22" ht="15" x14ac:dyDescent="0.25">
      <c r="A942" s="19" t="s">
        <v>709</v>
      </c>
      <c r="B942" s="1291" t="s">
        <v>919</v>
      </c>
      <c r="C942" s="1291" t="s">
        <v>77</v>
      </c>
      <c r="D942" s="1434">
        <v>0</v>
      </c>
      <c r="E942" s="1434">
        <v>0</v>
      </c>
      <c r="F942" s="1434">
        <v>0</v>
      </c>
      <c r="G942" s="1434">
        <v>1</v>
      </c>
      <c r="H942" s="1434">
        <v>0</v>
      </c>
      <c r="I942" s="1434">
        <v>0</v>
      </c>
      <c r="J942" s="1434">
        <v>0</v>
      </c>
      <c r="K942" s="1434">
        <v>0</v>
      </c>
      <c r="L942" s="1434">
        <v>0</v>
      </c>
      <c r="M942" s="1434">
        <v>0</v>
      </c>
      <c r="N942" s="1434">
        <v>0</v>
      </c>
      <c r="O942" s="1434">
        <v>0</v>
      </c>
      <c r="P942" s="1434">
        <v>0</v>
      </c>
      <c r="Q942" s="1434">
        <v>0</v>
      </c>
      <c r="R942" s="1434">
        <v>0</v>
      </c>
      <c r="S942" s="1434">
        <v>0</v>
      </c>
      <c r="T942" s="1434">
        <v>0</v>
      </c>
      <c r="U942" s="1434">
        <v>0</v>
      </c>
      <c r="V942" s="1438">
        <v>0</v>
      </c>
    </row>
    <row r="943" spans="1:22" ht="15" x14ac:dyDescent="0.25">
      <c r="A943" s="19" t="s">
        <v>709</v>
      </c>
      <c r="B943" s="1291" t="s">
        <v>920</v>
      </c>
      <c r="C943" s="1291" t="s">
        <v>35</v>
      </c>
      <c r="D943" s="1434">
        <v>1</v>
      </c>
      <c r="E943" s="1434">
        <v>5</v>
      </c>
      <c r="F943" s="1434">
        <v>5</v>
      </c>
      <c r="G943" s="1434">
        <v>4</v>
      </c>
      <c r="H943" s="1434">
        <v>3</v>
      </c>
      <c r="I943" s="1434">
        <v>4</v>
      </c>
      <c r="J943" s="1434">
        <v>16</v>
      </c>
      <c r="K943" s="1434">
        <v>8</v>
      </c>
      <c r="L943" s="1434">
        <v>11</v>
      </c>
      <c r="M943" s="1434">
        <v>5</v>
      </c>
      <c r="N943" s="1434">
        <v>1</v>
      </c>
      <c r="O943" s="1434">
        <v>10</v>
      </c>
      <c r="P943" s="1434">
        <v>4</v>
      </c>
      <c r="Q943" s="1434">
        <v>2</v>
      </c>
      <c r="R943" s="1434">
        <v>10</v>
      </c>
      <c r="S943" s="1434">
        <v>3</v>
      </c>
      <c r="T943" s="1434">
        <v>0</v>
      </c>
      <c r="U943" s="1434">
        <v>8</v>
      </c>
      <c r="V943" s="1438">
        <v>11</v>
      </c>
    </row>
    <row r="944" spans="1:22" ht="15" x14ac:dyDescent="0.25">
      <c r="A944" s="19" t="s">
        <v>709</v>
      </c>
      <c r="B944" s="1291" t="s">
        <v>920</v>
      </c>
      <c r="C944" s="1291" t="s">
        <v>37</v>
      </c>
      <c r="D944" s="1434">
        <v>0</v>
      </c>
      <c r="E944" s="1434">
        <v>0</v>
      </c>
      <c r="F944" s="1434">
        <v>0</v>
      </c>
      <c r="G944" s="1434">
        <v>0</v>
      </c>
      <c r="H944" s="1434">
        <v>0</v>
      </c>
      <c r="I944" s="1434">
        <v>0</v>
      </c>
      <c r="J944" s="1434">
        <v>0</v>
      </c>
      <c r="K944" s="1434">
        <v>0</v>
      </c>
      <c r="L944" s="1434">
        <v>0</v>
      </c>
      <c r="M944" s="1434">
        <v>0</v>
      </c>
      <c r="N944" s="1434">
        <v>0</v>
      </c>
      <c r="O944" s="1434">
        <v>1</v>
      </c>
      <c r="P944" s="1434">
        <v>0</v>
      </c>
      <c r="Q944" s="1434">
        <v>0</v>
      </c>
      <c r="R944" s="1434">
        <v>0</v>
      </c>
      <c r="S944" s="1434">
        <v>0</v>
      </c>
      <c r="T944" s="1434">
        <v>0</v>
      </c>
      <c r="U944" s="1434">
        <v>0</v>
      </c>
      <c r="V944" s="1438">
        <v>0</v>
      </c>
    </row>
    <row r="945" spans="1:22" ht="15" x14ac:dyDescent="0.25">
      <c r="A945" s="19" t="s">
        <v>709</v>
      </c>
      <c r="B945" s="1291" t="s">
        <v>920</v>
      </c>
      <c r="C945" s="1291" t="s">
        <v>39</v>
      </c>
      <c r="D945" s="1434">
        <v>0</v>
      </c>
      <c r="E945" s="1434">
        <v>0</v>
      </c>
      <c r="F945" s="1434">
        <v>0</v>
      </c>
      <c r="G945" s="1434">
        <v>0</v>
      </c>
      <c r="H945" s="1434">
        <v>0</v>
      </c>
      <c r="I945" s="1434">
        <v>0</v>
      </c>
      <c r="J945" s="1434">
        <v>0</v>
      </c>
      <c r="K945" s="1434">
        <v>0</v>
      </c>
      <c r="L945" s="1434">
        <v>0</v>
      </c>
      <c r="M945" s="1434">
        <v>0</v>
      </c>
      <c r="N945" s="1434">
        <v>0</v>
      </c>
      <c r="O945" s="1434">
        <v>1</v>
      </c>
      <c r="P945" s="1434">
        <v>0</v>
      </c>
      <c r="Q945" s="1434">
        <v>0</v>
      </c>
      <c r="R945" s="1434">
        <v>0</v>
      </c>
      <c r="S945" s="1434">
        <v>0</v>
      </c>
      <c r="T945" s="1434">
        <v>0</v>
      </c>
      <c r="U945" s="1434">
        <v>0</v>
      </c>
      <c r="V945" s="1438">
        <v>0</v>
      </c>
    </row>
    <row r="946" spans="1:22" ht="15" x14ac:dyDescent="0.25">
      <c r="A946" s="19" t="s">
        <v>709</v>
      </c>
      <c r="B946" s="1291" t="s">
        <v>920</v>
      </c>
      <c r="C946" s="1291" t="s">
        <v>59</v>
      </c>
      <c r="D946" s="1434">
        <v>1</v>
      </c>
      <c r="E946" s="1434">
        <v>5</v>
      </c>
      <c r="F946" s="1434">
        <v>5</v>
      </c>
      <c r="G946" s="1434">
        <v>4</v>
      </c>
      <c r="H946" s="1434">
        <v>3</v>
      </c>
      <c r="I946" s="1434">
        <v>4</v>
      </c>
      <c r="J946" s="1434">
        <v>16</v>
      </c>
      <c r="K946" s="1434">
        <v>8</v>
      </c>
      <c r="L946" s="1434">
        <v>11</v>
      </c>
      <c r="M946" s="1434">
        <v>5</v>
      </c>
      <c r="N946" s="1434">
        <v>1</v>
      </c>
      <c r="O946" s="1434">
        <v>12</v>
      </c>
      <c r="P946" s="1434">
        <v>4</v>
      </c>
      <c r="Q946" s="1434">
        <v>2</v>
      </c>
      <c r="R946" s="1434">
        <v>10</v>
      </c>
      <c r="S946" s="1434">
        <v>3</v>
      </c>
      <c r="T946" s="1434">
        <v>0</v>
      </c>
      <c r="U946" s="1434">
        <v>8</v>
      </c>
      <c r="V946" s="1438">
        <v>11</v>
      </c>
    </row>
    <row r="947" spans="1:22" ht="15" x14ac:dyDescent="0.25">
      <c r="A947" s="19" t="s">
        <v>709</v>
      </c>
      <c r="B947" s="1291" t="s">
        <v>920</v>
      </c>
      <c r="C947" s="1291" t="s">
        <v>77</v>
      </c>
      <c r="D947" s="1434">
        <v>0</v>
      </c>
      <c r="E947" s="1434">
        <v>0</v>
      </c>
      <c r="F947" s="1434">
        <v>0</v>
      </c>
      <c r="G947" s="1434">
        <v>0</v>
      </c>
      <c r="H947" s="1434">
        <v>0</v>
      </c>
      <c r="I947" s="1434">
        <v>0</v>
      </c>
      <c r="J947" s="1434">
        <v>0</v>
      </c>
      <c r="K947" s="1434">
        <v>0</v>
      </c>
      <c r="L947" s="1434">
        <v>0</v>
      </c>
      <c r="M947" s="1434">
        <v>0</v>
      </c>
      <c r="N947" s="1434">
        <v>0</v>
      </c>
      <c r="O947" s="1434">
        <v>2</v>
      </c>
      <c r="P947" s="1434">
        <v>0</v>
      </c>
      <c r="Q947" s="1434">
        <v>0</v>
      </c>
      <c r="R947" s="1434">
        <v>0</v>
      </c>
      <c r="S947" s="1434">
        <v>0</v>
      </c>
      <c r="T947" s="1434">
        <v>0</v>
      </c>
      <c r="U947" s="1434">
        <v>0</v>
      </c>
      <c r="V947" s="1438">
        <v>0</v>
      </c>
    </row>
    <row r="948" spans="1:22" ht="15" x14ac:dyDescent="0.25">
      <c r="A948" s="19" t="s">
        <v>709</v>
      </c>
      <c r="B948" s="1291" t="s">
        <v>921</v>
      </c>
      <c r="C948" s="1291" t="s">
        <v>35</v>
      </c>
      <c r="D948" s="1434">
        <v>0</v>
      </c>
      <c r="E948" s="1434">
        <v>0</v>
      </c>
      <c r="F948" s="1434">
        <v>0</v>
      </c>
      <c r="G948" s="1434">
        <v>0</v>
      </c>
      <c r="H948" s="1434">
        <v>0</v>
      </c>
      <c r="I948" s="1434">
        <v>0</v>
      </c>
      <c r="J948" s="1434">
        <v>0</v>
      </c>
      <c r="K948" s="1434">
        <v>1</v>
      </c>
      <c r="L948" s="1434">
        <v>5</v>
      </c>
      <c r="M948" s="1434">
        <v>0</v>
      </c>
      <c r="N948" s="1434">
        <v>0</v>
      </c>
      <c r="O948" s="1434">
        <v>0</v>
      </c>
      <c r="P948" s="1434">
        <v>0</v>
      </c>
      <c r="Q948" s="1434">
        <v>0</v>
      </c>
      <c r="R948" s="1434">
        <v>0</v>
      </c>
      <c r="S948" s="1434">
        <v>0</v>
      </c>
      <c r="T948" s="1434">
        <v>14</v>
      </c>
      <c r="U948" s="1434">
        <v>41</v>
      </c>
      <c r="V948" s="1438">
        <v>62</v>
      </c>
    </row>
    <row r="949" spans="1:22" ht="15" x14ac:dyDescent="0.25">
      <c r="A949" s="19" t="s">
        <v>709</v>
      </c>
      <c r="B949" s="1291" t="s">
        <v>921</v>
      </c>
      <c r="C949" s="1291" t="s">
        <v>36</v>
      </c>
      <c r="D949" s="1434">
        <v>0</v>
      </c>
      <c r="E949" s="1434">
        <v>0</v>
      </c>
      <c r="F949" s="1434">
        <v>0</v>
      </c>
      <c r="G949" s="1434">
        <v>0</v>
      </c>
      <c r="H949" s="1434">
        <v>0</v>
      </c>
      <c r="I949" s="1434">
        <v>0</v>
      </c>
      <c r="J949" s="1434">
        <v>0</v>
      </c>
      <c r="K949" s="1434">
        <v>0</v>
      </c>
      <c r="L949" s="1434">
        <v>0</v>
      </c>
      <c r="M949" s="1434">
        <v>0</v>
      </c>
      <c r="N949" s="1434">
        <v>0</v>
      </c>
      <c r="O949" s="1434">
        <v>0</v>
      </c>
      <c r="P949" s="1434">
        <v>0</v>
      </c>
      <c r="Q949" s="1434">
        <v>0</v>
      </c>
      <c r="R949" s="1434">
        <v>0</v>
      </c>
      <c r="S949" s="1434">
        <v>0</v>
      </c>
      <c r="T949" s="1434">
        <v>2</v>
      </c>
      <c r="U949" s="1434">
        <v>10</v>
      </c>
      <c r="V949" s="1438">
        <v>9</v>
      </c>
    </row>
    <row r="950" spans="1:22" ht="15" x14ac:dyDescent="0.25">
      <c r="A950" s="19" t="s">
        <v>709</v>
      </c>
      <c r="B950" s="1291" t="s">
        <v>921</v>
      </c>
      <c r="C950" s="1291" t="s">
        <v>37</v>
      </c>
      <c r="D950" s="1434">
        <v>0</v>
      </c>
      <c r="E950" s="1434">
        <v>0</v>
      </c>
      <c r="F950" s="1434">
        <v>0</v>
      </c>
      <c r="G950" s="1434">
        <v>0</v>
      </c>
      <c r="H950" s="1434">
        <v>0</v>
      </c>
      <c r="I950" s="1434">
        <v>0</v>
      </c>
      <c r="J950" s="1434">
        <v>0</v>
      </c>
      <c r="K950" s="1434">
        <v>2</v>
      </c>
      <c r="L950" s="1434">
        <v>1</v>
      </c>
      <c r="M950" s="1434">
        <v>0</v>
      </c>
      <c r="N950" s="1434">
        <v>0</v>
      </c>
      <c r="O950" s="1434">
        <v>0</v>
      </c>
      <c r="P950" s="1434">
        <v>0</v>
      </c>
      <c r="Q950" s="1434">
        <v>0</v>
      </c>
      <c r="R950" s="1434">
        <v>0</v>
      </c>
      <c r="S950" s="1434">
        <v>0</v>
      </c>
      <c r="T950" s="1434">
        <v>0</v>
      </c>
      <c r="U950" s="1434">
        <v>2</v>
      </c>
      <c r="V950" s="1438">
        <v>5</v>
      </c>
    </row>
    <row r="951" spans="1:22" ht="15" x14ac:dyDescent="0.25">
      <c r="A951" s="19" t="s">
        <v>709</v>
      </c>
      <c r="B951" s="1291" t="s">
        <v>921</v>
      </c>
      <c r="C951" s="1291" t="s">
        <v>38</v>
      </c>
      <c r="D951" s="1434">
        <v>0</v>
      </c>
      <c r="E951" s="1434">
        <v>0</v>
      </c>
      <c r="F951" s="1434">
        <v>0</v>
      </c>
      <c r="G951" s="1434">
        <v>0</v>
      </c>
      <c r="H951" s="1434">
        <v>0</v>
      </c>
      <c r="I951" s="1434">
        <v>0</v>
      </c>
      <c r="J951" s="1434">
        <v>0</v>
      </c>
      <c r="K951" s="1434">
        <v>1</v>
      </c>
      <c r="L951" s="1434">
        <v>0</v>
      </c>
      <c r="M951" s="1434">
        <v>0</v>
      </c>
      <c r="N951" s="1434">
        <v>0</v>
      </c>
      <c r="O951" s="1434">
        <v>0</v>
      </c>
      <c r="P951" s="1434">
        <v>0</v>
      </c>
      <c r="Q951" s="1434">
        <v>0</v>
      </c>
      <c r="R951" s="1434">
        <v>0</v>
      </c>
      <c r="S951" s="1434">
        <v>0</v>
      </c>
      <c r="T951" s="1434">
        <v>0</v>
      </c>
      <c r="U951" s="1434">
        <v>1</v>
      </c>
      <c r="V951" s="1438">
        <v>2</v>
      </c>
    </row>
    <row r="952" spans="1:22" ht="15" x14ac:dyDescent="0.25">
      <c r="A952" s="19" t="s">
        <v>709</v>
      </c>
      <c r="B952" s="1291" t="s">
        <v>921</v>
      </c>
      <c r="C952" s="1291" t="s">
        <v>39</v>
      </c>
      <c r="D952" s="1434">
        <v>0</v>
      </c>
      <c r="E952" s="1434">
        <v>0</v>
      </c>
      <c r="F952" s="1434">
        <v>0</v>
      </c>
      <c r="G952" s="1434">
        <v>0</v>
      </c>
      <c r="H952" s="1434">
        <v>0</v>
      </c>
      <c r="I952" s="1434">
        <v>0</v>
      </c>
      <c r="J952" s="1434">
        <v>0</v>
      </c>
      <c r="K952" s="1434">
        <v>0</v>
      </c>
      <c r="L952" s="1434">
        <v>0</v>
      </c>
      <c r="M952" s="1434">
        <v>0</v>
      </c>
      <c r="N952" s="1434">
        <v>0</v>
      </c>
      <c r="O952" s="1434">
        <v>0</v>
      </c>
      <c r="P952" s="1434">
        <v>0</v>
      </c>
      <c r="Q952" s="1434">
        <v>0</v>
      </c>
      <c r="R952" s="1434">
        <v>0</v>
      </c>
      <c r="S952" s="1434">
        <v>0</v>
      </c>
      <c r="T952" s="1434">
        <v>0</v>
      </c>
      <c r="U952" s="1434">
        <v>2</v>
      </c>
      <c r="V952" s="1438">
        <v>1</v>
      </c>
    </row>
    <row r="953" spans="1:22" ht="15" x14ac:dyDescent="0.25">
      <c r="A953" s="19" t="s">
        <v>709</v>
      </c>
      <c r="B953" s="1291" t="s">
        <v>921</v>
      </c>
      <c r="C953" s="1291" t="s">
        <v>40</v>
      </c>
      <c r="D953" s="1434">
        <v>0</v>
      </c>
      <c r="E953" s="1434">
        <v>0</v>
      </c>
      <c r="F953" s="1434">
        <v>0</v>
      </c>
      <c r="G953" s="1434">
        <v>0</v>
      </c>
      <c r="H953" s="1434">
        <v>0</v>
      </c>
      <c r="I953" s="1434">
        <v>0</v>
      </c>
      <c r="J953" s="1434">
        <v>0</v>
      </c>
      <c r="K953" s="1434">
        <v>1</v>
      </c>
      <c r="L953" s="1434">
        <v>0</v>
      </c>
      <c r="M953" s="1434">
        <v>0</v>
      </c>
      <c r="N953" s="1434">
        <v>0</v>
      </c>
      <c r="O953" s="1434">
        <v>0</v>
      </c>
      <c r="P953" s="1434">
        <v>0</v>
      </c>
      <c r="Q953" s="1434">
        <v>0</v>
      </c>
      <c r="R953" s="1434">
        <v>0</v>
      </c>
      <c r="S953" s="1434">
        <v>0</v>
      </c>
      <c r="T953" s="1434">
        <v>0</v>
      </c>
      <c r="U953" s="1434">
        <v>0</v>
      </c>
      <c r="V953" s="1438">
        <v>0</v>
      </c>
    </row>
    <row r="954" spans="1:22" ht="15" x14ac:dyDescent="0.25">
      <c r="A954" s="19" t="s">
        <v>709</v>
      </c>
      <c r="B954" s="1291" t="s">
        <v>921</v>
      </c>
      <c r="C954" s="1291" t="s">
        <v>59</v>
      </c>
      <c r="D954" s="1434">
        <v>0</v>
      </c>
      <c r="E954" s="1434">
        <v>0</v>
      </c>
      <c r="F954" s="1434">
        <v>0</v>
      </c>
      <c r="G954" s="1434">
        <v>0</v>
      </c>
      <c r="H954" s="1434">
        <v>0</v>
      </c>
      <c r="I954" s="1434">
        <v>0</v>
      </c>
      <c r="J954" s="1434">
        <v>0</v>
      </c>
      <c r="K954" s="1434">
        <v>5</v>
      </c>
      <c r="L954" s="1434">
        <v>6</v>
      </c>
      <c r="M954" s="1434">
        <v>0</v>
      </c>
      <c r="N954" s="1434">
        <v>0</v>
      </c>
      <c r="O954" s="1434">
        <v>0</v>
      </c>
      <c r="P954" s="1434">
        <v>0</v>
      </c>
      <c r="Q954" s="1434">
        <v>0</v>
      </c>
      <c r="R954" s="1434">
        <v>0</v>
      </c>
      <c r="S954" s="1434">
        <v>0</v>
      </c>
      <c r="T954" s="1434">
        <v>16</v>
      </c>
      <c r="U954" s="1434">
        <v>56</v>
      </c>
      <c r="V954" s="1438">
        <v>79</v>
      </c>
    </row>
    <row r="955" spans="1:22" ht="15" x14ac:dyDescent="0.25">
      <c r="A955" s="19" t="s">
        <v>709</v>
      </c>
      <c r="B955" s="1291" t="s">
        <v>921</v>
      </c>
      <c r="C955" s="1291" t="s">
        <v>77</v>
      </c>
      <c r="D955" s="1434">
        <v>0</v>
      </c>
      <c r="E955" s="1434">
        <v>0</v>
      </c>
      <c r="F955" s="1434">
        <v>0</v>
      </c>
      <c r="G955" s="1434">
        <v>0</v>
      </c>
      <c r="H955" s="1434">
        <v>0</v>
      </c>
      <c r="I955" s="1434">
        <v>0</v>
      </c>
      <c r="J955" s="1434">
        <v>0</v>
      </c>
      <c r="K955" s="1434">
        <v>4</v>
      </c>
      <c r="L955" s="1434">
        <v>1</v>
      </c>
      <c r="M955" s="1434">
        <v>0</v>
      </c>
      <c r="N955" s="1434">
        <v>0</v>
      </c>
      <c r="O955" s="1434">
        <v>0</v>
      </c>
      <c r="P955" s="1434">
        <v>0</v>
      </c>
      <c r="Q955" s="1434">
        <v>0</v>
      </c>
      <c r="R955" s="1434">
        <v>0</v>
      </c>
      <c r="S955" s="1434">
        <v>0</v>
      </c>
      <c r="T955" s="1434">
        <v>2</v>
      </c>
      <c r="U955" s="1434">
        <v>15</v>
      </c>
      <c r="V955" s="1438">
        <v>17</v>
      </c>
    </row>
    <row r="956" spans="1:22" ht="15" x14ac:dyDescent="0.25">
      <c r="A956" s="19" t="s">
        <v>709</v>
      </c>
      <c r="B956" s="1291" t="s">
        <v>922</v>
      </c>
      <c r="C956" s="1291" t="s">
        <v>35</v>
      </c>
      <c r="D956" s="1434">
        <v>25</v>
      </c>
      <c r="E956" s="1434">
        <v>45</v>
      </c>
      <c r="F956" s="1434">
        <v>52</v>
      </c>
      <c r="G956" s="1434">
        <v>23</v>
      </c>
      <c r="H956" s="1434">
        <v>18</v>
      </c>
      <c r="I956" s="1434">
        <v>51</v>
      </c>
      <c r="J956" s="1434">
        <v>26</v>
      </c>
      <c r="K956" s="1434">
        <v>15</v>
      </c>
      <c r="L956" s="1434">
        <v>30</v>
      </c>
      <c r="M956" s="1434">
        <v>21</v>
      </c>
      <c r="N956" s="1434">
        <v>21</v>
      </c>
      <c r="O956" s="1434">
        <v>26</v>
      </c>
      <c r="P956" s="1434">
        <v>6</v>
      </c>
      <c r="Q956" s="1434">
        <v>0</v>
      </c>
      <c r="R956" s="1434">
        <v>13</v>
      </c>
      <c r="S956" s="1434">
        <v>4</v>
      </c>
      <c r="T956" s="1434">
        <v>9</v>
      </c>
      <c r="U956" s="1434">
        <v>24</v>
      </c>
      <c r="V956" s="1438">
        <v>8</v>
      </c>
    </row>
    <row r="957" spans="1:22" ht="15" x14ac:dyDescent="0.25">
      <c r="A957" s="19" t="s">
        <v>709</v>
      </c>
      <c r="B957" s="1291" t="s">
        <v>922</v>
      </c>
      <c r="C957" s="1291" t="s">
        <v>36</v>
      </c>
      <c r="D957" s="1434">
        <v>0</v>
      </c>
      <c r="E957" s="1434">
        <v>0</v>
      </c>
      <c r="F957" s="1434">
        <v>0</v>
      </c>
      <c r="G957" s="1434">
        <v>0</v>
      </c>
      <c r="H957" s="1434">
        <v>0</v>
      </c>
      <c r="I957" s="1434">
        <v>0</v>
      </c>
      <c r="J957" s="1434">
        <v>0</v>
      </c>
      <c r="K957" s="1434">
        <v>0</v>
      </c>
      <c r="L957" s="1434">
        <v>0</v>
      </c>
      <c r="M957" s="1434">
        <v>0</v>
      </c>
      <c r="N957" s="1434">
        <v>0</v>
      </c>
      <c r="O957" s="1434">
        <v>0</v>
      </c>
      <c r="P957" s="1434">
        <v>0</v>
      </c>
      <c r="Q957" s="1434">
        <v>0</v>
      </c>
      <c r="R957" s="1434">
        <v>0</v>
      </c>
      <c r="S957" s="1434">
        <v>1</v>
      </c>
      <c r="T957" s="1434">
        <v>3</v>
      </c>
      <c r="U957" s="1434">
        <v>2</v>
      </c>
      <c r="V957" s="1438">
        <v>0</v>
      </c>
    </row>
    <row r="958" spans="1:22" ht="15" x14ac:dyDescent="0.25">
      <c r="A958" s="19" t="s">
        <v>709</v>
      </c>
      <c r="B958" s="1291" t="s">
        <v>922</v>
      </c>
      <c r="C958" s="1291" t="s">
        <v>37</v>
      </c>
      <c r="D958" s="1434">
        <v>1</v>
      </c>
      <c r="E958" s="1434">
        <v>5</v>
      </c>
      <c r="F958" s="1434">
        <v>4</v>
      </c>
      <c r="G958" s="1434">
        <v>3</v>
      </c>
      <c r="H958" s="1434">
        <v>1</v>
      </c>
      <c r="I958" s="1434">
        <v>0</v>
      </c>
      <c r="J958" s="1434">
        <v>0</v>
      </c>
      <c r="K958" s="1434">
        <v>0</v>
      </c>
      <c r="L958" s="1434">
        <v>0</v>
      </c>
      <c r="M958" s="1434">
        <v>0</v>
      </c>
      <c r="N958" s="1434">
        <v>0</v>
      </c>
      <c r="O958" s="1434">
        <v>0</v>
      </c>
      <c r="P958" s="1434">
        <v>1</v>
      </c>
      <c r="Q958" s="1434">
        <v>0</v>
      </c>
      <c r="R958" s="1434">
        <v>0</v>
      </c>
      <c r="S958" s="1434">
        <v>0</v>
      </c>
      <c r="T958" s="1434">
        <v>0</v>
      </c>
      <c r="U958" s="1434">
        <v>1</v>
      </c>
      <c r="V958" s="1438">
        <v>0</v>
      </c>
    </row>
    <row r="959" spans="1:22" ht="15" x14ac:dyDescent="0.25">
      <c r="A959" s="19" t="s">
        <v>709</v>
      </c>
      <c r="B959" s="1291" t="s">
        <v>922</v>
      </c>
      <c r="C959" s="1291" t="s">
        <v>38</v>
      </c>
      <c r="D959" s="1434">
        <v>0</v>
      </c>
      <c r="E959" s="1434">
        <v>2</v>
      </c>
      <c r="F959" s="1434">
        <v>1</v>
      </c>
      <c r="G959" s="1434">
        <v>0</v>
      </c>
      <c r="H959" s="1434">
        <v>0</v>
      </c>
      <c r="I959" s="1434">
        <v>0</v>
      </c>
      <c r="J959" s="1434">
        <v>0</v>
      </c>
      <c r="K959" s="1434">
        <v>0</v>
      </c>
      <c r="L959" s="1434">
        <v>0</v>
      </c>
      <c r="M959" s="1434">
        <v>0</v>
      </c>
      <c r="N959" s="1434">
        <v>0</v>
      </c>
      <c r="O959" s="1434">
        <v>0</v>
      </c>
      <c r="P959" s="1434">
        <v>0</v>
      </c>
      <c r="Q959" s="1434">
        <v>0</v>
      </c>
      <c r="R959" s="1434">
        <v>0</v>
      </c>
      <c r="S959" s="1434">
        <v>0</v>
      </c>
      <c r="T959" s="1434">
        <v>1</v>
      </c>
      <c r="U959" s="1434">
        <v>0</v>
      </c>
      <c r="V959" s="1438">
        <v>0</v>
      </c>
    </row>
    <row r="960" spans="1:22" ht="15" x14ac:dyDescent="0.25">
      <c r="A960" s="19" t="s">
        <v>709</v>
      </c>
      <c r="B960" s="1291" t="s">
        <v>922</v>
      </c>
      <c r="C960" s="1291" t="s">
        <v>39</v>
      </c>
      <c r="D960" s="1434">
        <v>0</v>
      </c>
      <c r="E960" s="1434">
        <v>1</v>
      </c>
      <c r="F960" s="1434">
        <v>0</v>
      </c>
      <c r="G960" s="1434">
        <v>0</v>
      </c>
      <c r="H960" s="1434">
        <v>0</v>
      </c>
      <c r="I960" s="1434">
        <v>0</v>
      </c>
      <c r="J960" s="1434">
        <v>0</v>
      </c>
      <c r="K960" s="1434">
        <v>0</v>
      </c>
      <c r="L960" s="1434">
        <v>0</v>
      </c>
      <c r="M960" s="1434">
        <v>0</v>
      </c>
      <c r="N960" s="1434">
        <v>0</v>
      </c>
      <c r="O960" s="1434">
        <v>0</v>
      </c>
      <c r="P960" s="1434">
        <v>0</v>
      </c>
      <c r="Q960" s="1434">
        <v>0</v>
      </c>
      <c r="R960" s="1434">
        <v>0</v>
      </c>
      <c r="S960" s="1434">
        <v>0</v>
      </c>
      <c r="T960" s="1434">
        <v>0</v>
      </c>
      <c r="U960" s="1434">
        <v>0</v>
      </c>
      <c r="V960" s="1438">
        <v>0</v>
      </c>
    </row>
    <row r="961" spans="1:22" ht="15" x14ac:dyDescent="0.25">
      <c r="A961" s="19" t="s">
        <v>709</v>
      </c>
      <c r="B961" s="1291" t="s">
        <v>922</v>
      </c>
      <c r="C961" s="1291" t="s">
        <v>59</v>
      </c>
      <c r="D961" s="1434">
        <v>26</v>
      </c>
      <c r="E961" s="1434">
        <v>53</v>
      </c>
      <c r="F961" s="1434">
        <v>57</v>
      </c>
      <c r="G961" s="1434">
        <v>26</v>
      </c>
      <c r="H961" s="1434">
        <v>19</v>
      </c>
      <c r="I961" s="1434">
        <v>51</v>
      </c>
      <c r="J961" s="1434">
        <v>26</v>
      </c>
      <c r="K961" s="1434">
        <v>15</v>
      </c>
      <c r="L961" s="1434">
        <v>30</v>
      </c>
      <c r="M961" s="1434">
        <v>21</v>
      </c>
      <c r="N961" s="1434">
        <v>21</v>
      </c>
      <c r="O961" s="1434">
        <v>26</v>
      </c>
      <c r="P961" s="1434">
        <v>7</v>
      </c>
      <c r="Q961" s="1434">
        <v>0</v>
      </c>
      <c r="R961" s="1434">
        <v>13</v>
      </c>
      <c r="S961" s="1434">
        <v>5</v>
      </c>
      <c r="T961" s="1434">
        <v>13</v>
      </c>
      <c r="U961" s="1434">
        <v>27</v>
      </c>
      <c r="V961" s="1438">
        <v>8</v>
      </c>
    </row>
    <row r="962" spans="1:22" ht="15" x14ac:dyDescent="0.25">
      <c r="A962" s="19" t="s">
        <v>709</v>
      </c>
      <c r="B962" s="1291" t="s">
        <v>922</v>
      </c>
      <c r="C962" s="1291" t="s">
        <v>77</v>
      </c>
      <c r="D962" s="1434">
        <v>1</v>
      </c>
      <c r="E962" s="1434">
        <v>8</v>
      </c>
      <c r="F962" s="1434">
        <v>5</v>
      </c>
      <c r="G962" s="1434">
        <v>3</v>
      </c>
      <c r="H962" s="1434">
        <v>1</v>
      </c>
      <c r="I962" s="1434">
        <v>0</v>
      </c>
      <c r="J962" s="1434">
        <v>0</v>
      </c>
      <c r="K962" s="1434">
        <v>0</v>
      </c>
      <c r="L962" s="1434">
        <v>0</v>
      </c>
      <c r="M962" s="1434">
        <v>0</v>
      </c>
      <c r="N962" s="1434">
        <v>0</v>
      </c>
      <c r="O962" s="1434">
        <v>0</v>
      </c>
      <c r="P962" s="1434">
        <v>1</v>
      </c>
      <c r="Q962" s="1434">
        <v>0</v>
      </c>
      <c r="R962" s="1434">
        <v>0</v>
      </c>
      <c r="S962" s="1434">
        <v>1</v>
      </c>
      <c r="T962" s="1434">
        <v>4</v>
      </c>
      <c r="U962" s="1434">
        <v>3</v>
      </c>
      <c r="V962" s="1438">
        <v>0</v>
      </c>
    </row>
    <row r="963" spans="1:22" ht="15" x14ac:dyDescent="0.25">
      <c r="A963" s="19" t="s">
        <v>709</v>
      </c>
      <c r="B963" s="1291" t="s">
        <v>923</v>
      </c>
      <c r="C963" s="1291" t="s">
        <v>35</v>
      </c>
      <c r="D963" s="1434">
        <v>0</v>
      </c>
      <c r="E963" s="1434">
        <v>9</v>
      </c>
      <c r="F963" s="1434">
        <v>9</v>
      </c>
      <c r="G963" s="1434">
        <v>10</v>
      </c>
      <c r="H963" s="1434">
        <v>1</v>
      </c>
      <c r="I963" s="1434">
        <v>11</v>
      </c>
      <c r="J963" s="1434">
        <v>19</v>
      </c>
      <c r="K963" s="1434">
        <v>43</v>
      </c>
      <c r="L963" s="1434">
        <v>6</v>
      </c>
      <c r="M963" s="1434">
        <v>8</v>
      </c>
      <c r="N963" s="1434">
        <v>5</v>
      </c>
      <c r="O963" s="1434">
        <v>50</v>
      </c>
      <c r="P963" s="1434">
        <v>7</v>
      </c>
      <c r="Q963" s="1434">
        <v>0</v>
      </c>
      <c r="R963" s="1434">
        <v>4</v>
      </c>
      <c r="S963" s="1434">
        <v>0</v>
      </c>
      <c r="T963" s="1434">
        <v>0</v>
      </c>
      <c r="U963" s="1434">
        <v>0</v>
      </c>
      <c r="V963" s="1438">
        <v>0</v>
      </c>
    </row>
    <row r="964" spans="1:22" ht="15" x14ac:dyDescent="0.25">
      <c r="A964" s="19" t="s">
        <v>709</v>
      </c>
      <c r="B964" s="1291" t="s">
        <v>923</v>
      </c>
      <c r="C964" s="1291" t="s">
        <v>37</v>
      </c>
      <c r="D964" s="1434">
        <v>0</v>
      </c>
      <c r="E964" s="1434">
        <v>1</v>
      </c>
      <c r="F964" s="1434">
        <v>0</v>
      </c>
      <c r="G964" s="1434">
        <v>1</v>
      </c>
      <c r="H964" s="1434">
        <v>0</v>
      </c>
      <c r="I964" s="1434">
        <v>2</v>
      </c>
      <c r="J964" s="1434">
        <v>0</v>
      </c>
      <c r="K964" s="1434">
        <v>7</v>
      </c>
      <c r="L964" s="1434">
        <v>0</v>
      </c>
      <c r="M964" s="1434">
        <v>0</v>
      </c>
      <c r="N964" s="1434">
        <v>0</v>
      </c>
      <c r="O964" s="1434">
        <v>0</v>
      </c>
      <c r="P964" s="1434">
        <v>0</v>
      </c>
      <c r="Q964" s="1434">
        <v>0</v>
      </c>
      <c r="R964" s="1434">
        <v>1</v>
      </c>
      <c r="S964" s="1434">
        <v>0</v>
      </c>
      <c r="T964" s="1434">
        <v>0</v>
      </c>
      <c r="U964" s="1434">
        <v>0</v>
      </c>
      <c r="V964" s="1438">
        <v>0</v>
      </c>
    </row>
    <row r="965" spans="1:22" ht="15" x14ac:dyDescent="0.25">
      <c r="A965" s="19" t="s">
        <v>709</v>
      </c>
      <c r="B965" s="1291" t="s">
        <v>923</v>
      </c>
      <c r="C965" s="1291" t="s">
        <v>38</v>
      </c>
      <c r="D965" s="1434">
        <v>0</v>
      </c>
      <c r="E965" s="1434">
        <v>0</v>
      </c>
      <c r="F965" s="1434">
        <v>0</v>
      </c>
      <c r="G965" s="1434">
        <v>0</v>
      </c>
      <c r="H965" s="1434">
        <v>0</v>
      </c>
      <c r="I965" s="1434">
        <v>1</v>
      </c>
      <c r="J965" s="1434">
        <v>0</v>
      </c>
      <c r="K965" s="1434">
        <v>0</v>
      </c>
      <c r="L965" s="1434">
        <v>0</v>
      </c>
      <c r="M965" s="1434">
        <v>0</v>
      </c>
      <c r="N965" s="1434">
        <v>0</v>
      </c>
      <c r="O965" s="1434">
        <v>0</v>
      </c>
      <c r="P965" s="1434">
        <v>0</v>
      </c>
      <c r="Q965" s="1434">
        <v>0</v>
      </c>
      <c r="R965" s="1434">
        <v>0</v>
      </c>
      <c r="S965" s="1434">
        <v>0</v>
      </c>
      <c r="T965" s="1434">
        <v>0</v>
      </c>
      <c r="U965" s="1434">
        <v>0</v>
      </c>
      <c r="V965" s="1438">
        <v>0</v>
      </c>
    </row>
    <row r="966" spans="1:22" ht="15" x14ac:dyDescent="0.25">
      <c r="A966" s="19" t="s">
        <v>709</v>
      </c>
      <c r="B966" s="1291" t="s">
        <v>923</v>
      </c>
      <c r="C966" s="1291" t="s">
        <v>39</v>
      </c>
      <c r="D966" s="1434">
        <v>0</v>
      </c>
      <c r="E966" s="1434">
        <v>0</v>
      </c>
      <c r="F966" s="1434">
        <v>0</v>
      </c>
      <c r="G966" s="1434">
        <v>0</v>
      </c>
      <c r="H966" s="1434">
        <v>0</v>
      </c>
      <c r="I966" s="1434">
        <v>1</v>
      </c>
      <c r="J966" s="1434">
        <v>0</v>
      </c>
      <c r="K966" s="1434">
        <v>1</v>
      </c>
      <c r="L966" s="1434">
        <v>0</v>
      </c>
      <c r="M966" s="1434">
        <v>0</v>
      </c>
      <c r="N966" s="1434">
        <v>0</v>
      </c>
      <c r="O966" s="1434">
        <v>0</v>
      </c>
      <c r="P966" s="1434">
        <v>0</v>
      </c>
      <c r="Q966" s="1434">
        <v>0</v>
      </c>
      <c r="R966" s="1434">
        <v>0</v>
      </c>
      <c r="S966" s="1434">
        <v>0</v>
      </c>
      <c r="T966" s="1434">
        <v>0</v>
      </c>
      <c r="U966" s="1434">
        <v>0</v>
      </c>
      <c r="V966" s="1438">
        <v>0</v>
      </c>
    </row>
    <row r="967" spans="1:22" ht="15" x14ac:dyDescent="0.25">
      <c r="A967" s="19" t="s">
        <v>709</v>
      </c>
      <c r="B967" s="1291" t="s">
        <v>923</v>
      </c>
      <c r="C967" s="1291" t="s">
        <v>59</v>
      </c>
      <c r="D967" s="1434">
        <v>0</v>
      </c>
      <c r="E967" s="1434">
        <v>10</v>
      </c>
      <c r="F967" s="1434">
        <v>9</v>
      </c>
      <c r="G967" s="1434">
        <v>11</v>
      </c>
      <c r="H967" s="1434">
        <v>1</v>
      </c>
      <c r="I967" s="1434">
        <v>15</v>
      </c>
      <c r="J967" s="1434">
        <v>19</v>
      </c>
      <c r="K967" s="1434">
        <v>51</v>
      </c>
      <c r="L967" s="1434">
        <v>6</v>
      </c>
      <c r="M967" s="1434">
        <v>8</v>
      </c>
      <c r="N967" s="1434">
        <v>5</v>
      </c>
      <c r="O967" s="1434">
        <v>50</v>
      </c>
      <c r="P967" s="1434">
        <v>7</v>
      </c>
      <c r="Q967" s="1434">
        <v>0</v>
      </c>
      <c r="R967" s="1434">
        <v>5</v>
      </c>
      <c r="S967" s="1434">
        <v>0</v>
      </c>
      <c r="T967" s="1434">
        <v>0</v>
      </c>
      <c r="U967" s="1434">
        <v>0</v>
      </c>
      <c r="V967" s="1438">
        <v>0</v>
      </c>
    </row>
    <row r="968" spans="1:22" ht="15" x14ac:dyDescent="0.25">
      <c r="A968" s="19" t="s">
        <v>709</v>
      </c>
      <c r="B968" s="1291" t="s">
        <v>923</v>
      </c>
      <c r="C968" s="1291" t="s">
        <v>77</v>
      </c>
      <c r="D968" s="1434">
        <v>0</v>
      </c>
      <c r="E968" s="1434">
        <v>1</v>
      </c>
      <c r="F968" s="1434">
        <v>0</v>
      </c>
      <c r="G968" s="1434">
        <v>1</v>
      </c>
      <c r="H968" s="1434">
        <v>0</v>
      </c>
      <c r="I968" s="1434">
        <v>4</v>
      </c>
      <c r="J968" s="1434">
        <v>0</v>
      </c>
      <c r="K968" s="1434">
        <v>8</v>
      </c>
      <c r="L968" s="1434">
        <v>0</v>
      </c>
      <c r="M968" s="1434">
        <v>0</v>
      </c>
      <c r="N968" s="1434">
        <v>0</v>
      </c>
      <c r="O968" s="1434">
        <v>0</v>
      </c>
      <c r="P968" s="1434">
        <v>0</v>
      </c>
      <c r="Q968" s="1434">
        <v>0</v>
      </c>
      <c r="R968" s="1434">
        <v>1</v>
      </c>
      <c r="S968" s="1434">
        <v>0</v>
      </c>
      <c r="T968" s="1434">
        <v>0</v>
      </c>
      <c r="U968" s="1434">
        <v>0</v>
      </c>
      <c r="V968" s="1438">
        <v>0</v>
      </c>
    </row>
    <row r="969" spans="1:22" ht="15" x14ac:dyDescent="0.25">
      <c r="A969" s="19" t="s">
        <v>709</v>
      </c>
      <c r="B969" s="1291" t="s">
        <v>924</v>
      </c>
      <c r="C969" s="1291" t="s">
        <v>35</v>
      </c>
      <c r="D969" s="1434">
        <v>0</v>
      </c>
      <c r="E969" s="1434">
        <v>0</v>
      </c>
      <c r="F969" s="1434">
        <v>1</v>
      </c>
      <c r="G969" s="1434">
        <v>8</v>
      </c>
      <c r="H969" s="1434">
        <v>6</v>
      </c>
      <c r="I969" s="1434">
        <v>11</v>
      </c>
      <c r="J969" s="1434">
        <v>6</v>
      </c>
      <c r="K969" s="1434">
        <v>5</v>
      </c>
      <c r="L969" s="1434">
        <v>9</v>
      </c>
      <c r="M969" s="1434">
        <v>8</v>
      </c>
      <c r="N969" s="1434">
        <v>8</v>
      </c>
      <c r="O969" s="1434">
        <v>1</v>
      </c>
      <c r="P969" s="1434">
        <v>4</v>
      </c>
      <c r="Q969" s="1434">
        <v>0</v>
      </c>
      <c r="R969" s="1434">
        <v>0</v>
      </c>
      <c r="S969" s="1434">
        <v>1</v>
      </c>
      <c r="T969" s="1434">
        <v>1</v>
      </c>
      <c r="U969" s="1434">
        <v>9</v>
      </c>
      <c r="V969" s="1438">
        <v>4</v>
      </c>
    </row>
    <row r="970" spans="1:22" ht="15" x14ac:dyDescent="0.25">
      <c r="A970" s="19" t="s">
        <v>709</v>
      </c>
      <c r="B970" s="1291" t="s">
        <v>924</v>
      </c>
      <c r="C970" s="1291" t="s">
        <v>37</v>
      </c>
      <c r="D970" s="1434">
        <v>0</v>
      </c>
      <c r="E970" s="1434">
        <v>0</v>
      </c>
      <c r="F970" s="1434">
        <v>0</v>
      </c>
      <c r="G970" s="1434">
        <v>0</v>
      </c>
      <c r="H970" s="1434">
        <v>1</v>
      </c>
      <c r="I970" s="1434">
        <v>2</v>
      </c>
      <c r="J970" s="1434">
        <v>0</v>
      </c>
      <c r="K970" s="1434">
        <v>0</v>
      </c>
      <c r="L970" s="1434">
        <v>0</v>
      </c>
      <c r="M970" s="1434">
        <v>0</v>
      </c>
      <c r="N970" s="1434">
        <v>0</v>
      </c>
      <c r="O970" s="1434">
        <v>0</v>
      </c>
      <c r="P970" s="1434">
        <v>1</v>
      </c>
      <c r="Q970" s="1434">
        <v>0</v>
      </c>
      <c r="R970" s="1434">
        <v>0</v>
      </c>
      <c r="S970" s="1434">
        <v>0</v>
      </c>
      <c r="T970" s="1434">
        <v>0</v>
      </c>
      <c r="U970" s="1434">
        <v>0</v>
      </c>
      <c r="V970" s="1438">
        <v>0</v>
      </c>
    </row>
    <row r="971" spans="1:22" ht="15" x14ac:dyDescent="0.25">
      <c r="A971" s="19" t="s">
        <v>709</v>
      </c>
      <c r="B971" s="1291" t="s">
        <v>924</v>
      </c>
      <c r="C971" s="1291" t="s">
        <v>38</v>
      </c>
      <c r="D971" s="1434">
        <v>0</v>
      </c>
      <c r="E971" s="1434">
        <v>0</v>
      </c>
      <c r="F971" s="1434">
        <v>0</v>
      </c>
      <c r="G971" s="1434">
        <v>0</v>
      </c>
      <c r="H971" s="1434">
        <v>0</v>
      </c>
      <c r="I971" s="1434">
        <v>0</v>
      </c>
      <c r="J971" s="1434">
        <v>0</v>
      </c>
      <c r="K971" s="1434">
        <v>1</v>
      </c>
      <c r="L971" s="1434">
        <v>0</v>
      </c>
      <c r="M971" s="1434">
        <v>0</v>
      </c>
      <c r="N971" s="1434">
        <v>0</v>
      </c>
      <c r="O971" s="1434">
        <v>0</v>
      </c>
      <c r="P971" s="1434">
        <v>0</v>
      </c>
      <c r="Q971" s="1434">
        <v>0</v>
      </c>
      <c r="R971" s="1434">
        <v>0</v>
      </c>
      <c r="S971" s="1434">
        <v>0</v>
      </c>
      <c r="T971" s="1434">
        <v>0</v>
      </c>
      <c r="U971" s="1434">
        <v>0</v>
      </c>
      <c r="V971" s="1438">
        <v>0</v>
      </c>
    </row>
    <row r="972" spans="1:22" ht="15" x14ac:dyDescent="0.25">
      <c r="A972" s="19" t="s">
        <v>709</v>
      </c>
      <c r="B972" s="1291" t="s">
        <v>924</v>
      </c>
      <c r="C972" s="1291" t="s">
        <v>40</v>
      </c>
      <c r="D972" s="1434">
        <v>0</v>
      </c>
      <c r="E972" s="1434">
        <v>0</v>
      </c>
      <c r="F972" s="1434">
        <v>0</v>
      </c>
      <c r="G972" s="1434">
        <v>0</v>
      </c>
      <c r="H972" s="1434">
        <v>1</v>
      </c>
      <c r="I972" s="1434">
        <v>0</v>
      </c>
      <c r="J972" s="1434">
        <v>0</v>
      </c>
      <c r="K972" s="1434">
        <v>0</v>
      </c>
      <c r="L972" s="1434">
        <v>0</v>
      </c>
      <c r="M972" s="1434">
        <v>0</v>
      </c>
      <c r="N972" s="1434">
        <v>0</v>
      </c>
      <c r="O972" s="1434">
        <v>0</v>
      </c>
      <c r="P972" s="1434">
        <v>0</v>
      </c>
      <c r="Q972" s="1434">
        <v>0</v>
      </c>
      <c r="R972" s="1434">
        <v>0</v>
      </c>
      <c r="S972" s="1434">
        <v>0</v>
      </c>
      <c r="T972" s="1434">
        <v>0</v>
      </c>
      <c r="U972" s="1434">
        <v>0</v>
      </c>
      <c r="V972" s="1438">
        <v>0</v>
      </c>
    </row>
    <row r="973" spans="1:22" ht="15" x14ac:dyDescent="0.25">
      <c r="A973" s="19" t="s">
        <v>709</v>
      </c>
      <c r="B973" s="1291" t="s">
        <v>924</v>
      </c>
      <c r="C973" s="1291" t="s">
        <v>59</v>
      </c>
      <c r="D973" s="1434">
        <v>0</v>
      </c>
      <c r="E973" s="1434">
        <v>0</v>
      </c>
      <c r="F973" s="1434">
        <v>1</v>
      </c>
      <c r="G973" s="1434">
        <v>8</v>
      </c>
      <c r="H973" s="1434">
        <v>8</v>
      </c>
      <c r="I973" s="1434">
        <v>13</v>
      </c>
      <c r="J973" s="1434">
        <v>6</v>
      </c>
      <c r="K973" s="1434">
        <v>6</v>
      </c>
      <c r="L973" s="1434">
        <v>9</v>
      </c>
      <c r="M973" s="1434">
        <v>8</v>
      </c>
      <c r="N973" s="1434">
        <v>8</v>
      </c>
      <c r="O973" s="1434">
        <v>1</v>
      </c>
      <c r="P973" s="1434">
        <v>5</v>
      </c>
      <c r="Q973" s="1434">
        <v>0</v>
      </c>
      <c r="R973" s="1434">
        <v>0</v>
      </c>
      <c r="S973" s="1434">
        <v>1</v>
      </c>
      <c r="T973" s="1434">
        <v>1</v>
      </c>
      <c r="U973" s="1434">
        <v>9</v>
      </c>
      <c r="V973" s="1438">
        <v>4</v>
      </c>
    </row>
    <row r="974" spans="1:22" ht="15" x14ac:dyDescent="0.25">
      <c r="A974" s="19" t="s">
        <v>709</v>
      </c>
      <c r="B974" s="1291" t="s">
        <v>924</v>
      </c>
      <c r="C974" s="1291" t="s">
        <v>77</v>
      </c>
      <c r="D974" s="1434">
        <v>0</v>
      </c>
      <c r="E974" s="1434">
        <v>0</v>
      </c>
      <c r="F974" s="1434">
        <v>0</v>
      </c>
      <c r="G974" s="1434">
        <v>0</v>
      </c>
      <c r="H974" s="1434">
        <v>2</v>
      </c>
      <c r="I974" s="1434">
        <v>2</v>
      </c>
      <c r="J974" s="1434">
        <v>0</v>
      </c>
      <c r="K974" s="1434">
        <v>1</v>
      </c>
      <c r="L974" s="1434">
        <v>0</v>
      </c>
      <c r="M974" s="1434">
        <v>0</v>
      </c>
      <c r="N974" s="1434">
        <v>0</v>
      </c>
      <c r="O974" s="1434">
        <v>0</v>
      </c>
      <c r="P974" s="1434">
        <v>1</v>
      </c>
      <c r="Q974" s="1434">
        <v>0</v>
      </c>
      <c r="R974" s="1434">
        <v>0</v>
      </c>
      <c r="S974" s="1434">
        <v>0</v>
      </c>
      <c r="T974" s="1434">
        <v>0</v>
      </c>
      <c r="U974" s="1434">
        <v>0</v>
      </c>
      <c r="V974" s="1438">
        <v>0</v>
      </c>
    </row>
    <row r="975" spans="1:22" ht="15" x14ac:dyDescent="0.25">
      <c r="A975" s="19" t="s">
        <v>709</v>
      </c>
      <c r="B975" s="1291" t="s">
        <v>1159</v>
      </c>
      <c r="C975" s="1291" t="s">
        <v>35</v>
      </c>
      <c r="D975" s="1434">
        <v>0</v>
      </c>
      <c r="E975" s="1434">
        <v>0</v>
      </c>
      <c r="F975" s="1434">
        <v>0</v>
      </c>
      <c r="G975" s="1434">
        <v>0</v>
      </c>
      <c r="H975" s="1434">
        <v>0</v>
      </c>
      <c r="I975" s="1434">
        <v>0</v>
      </c>
      <c r="J975" s="1434">
        <v>4</v>
      </c>
      <c r="K975" s="1434">
        <v>0</v>
      </c>
      <c r="L975" s="1434">
        <v>0</v>
      </c>
      <c r="M975" s="1434">
        <v>5</v>
      </c>
      <c r="N975" s="1434">
        <v>9</v>
      </c>
      <c r="O975" s="1434">
        <v>4</v>
      </c>
      <c r="P975" s="1434">
        <v>3</v>
      </c>
      <c r="Q975" s="1434">
        <v>18</v>
      </c>
      <c r="R975" s="1434">
        <v>10</v>
      </c>
      <c r="S975" s="1434">
        <v>7</v>
      </c>
      <c r="T975" s="1434">
        <v>2</v>
      </c>
      <c r="U975" s="1434">
        <v>17</v>
      </c>
      <c r="V975" s="1438">
        <v>9</v>
      </c>
    </row>
    <row r="976" spans="1:22" ht="15" x14ac:dyDescent="0.25">
      <c r="A976" s="19" t="s">
        <v>709</v>
      </c>
      <c r="B976" s="1291" t="s">
        <v>1159</v>
      </c>
      <c r="C976" s="1291" t="s">
        <v>36</v>
      </c>
      <c r="D976" s="1434">
        <v>0</v>
      </c>
      <c r="E976" s="1434">
        <v>0</v>
      </c>
      <c r="F976" s="1434">
        <v>0</v>
      </c>
      <c r="G976" s="1434">
        <v>0</v>
      </c>
      <c r="H976" s="1434">
        <v>0</v>
      </c>
      <c r="I976" s="1434">
        <v>0</v>
      </c>
      <c r="J976" s="1434">
        <v>0</v>
      </c>
      <c r="K976" s="1434">
        <v>0</v>
      </c>
      <c r="L976" s="1434">
        <v>0</v>
      </c>
      <c r="M976" s="1434">
        <v>0</v>
      </c>
      <c r="N976" s="1434">
        <v>0</v>
      </c>
      <c r="O976" s="1434">
        <v>0</v>
      </c>
      <c r="P976" s="1434">
        <v>0</v>
      </c>
      <c r="Q976" s="1434">
        <v>0</v>
      </c>
      <c r="R976" s="1434">
        <v>0</v>
      </c>
      <c r="S976" s="1434">
        <v>0</v>
      </c>
      <c r="T976" s="1434">
        <v>0</v>
      </c>
      <c r="U976" s="1434">
        <v>0</v>
      </c>
      <c r="V976" s="1438">
        <v>1</v>
      </c>
    </row>
    <row r="977" spans="1:22" ht="15" x14ac:dyDescent="0.25">
      <c r="A977" s="19" t="s">
        <v>709</v>
      </c>
      <c r="B977" s="1291" t="s">
        <v>1159</v>
      </c>
      <c r="C977" s="1291" t="s">
        <v>37</v>
      </c>
      <c r="D977" s="1434">
        <v>0</v>
      </c>
      <c r="E977" s="1434">
        <v>0</v>
      </c>
      <c r="F977" s="1434">
        <v>0</v>
      </c>
      <c r="G977" s="1434">
        <v>0</v>
      </c>
      <c r="H977" s="1434">
        <v>0</v>
      </c>
      <c r="I977" s="1434">
        <v>0</v>
      </c>
      <c r="J977" s="1434">
        <v>1</v>
      </c>
      <c r="K977" s="1434">
        <v>0</v>
      </c>
      <c r="L977" s="1434">
        <v>1</v>
      </c>
      <c r="M977" s="1434">
        <v>0</v>
      </c>
      <c r="N977" s="1434">
        <v>1</v>
      </c>
      <c r="O977" s="1434">
        <v>2</v>
      </c>
      <c r="P977" s="1434">
        <v>0</v>
      </c>
      <c r="Q977" s="1434">
        <v>0</v>
      </c>
      <c r="R977" s="1434">
        <v>3</v>
      </c>
      <c r="S977" s="1434">
        <v>0</v>
      </c>
      <c r="T977" s="1434">
        <v>0</v>
      </c>
      <c r="U977" s="1434">
        <v>0</v>
      </c>
      <c r="V977" s="1438">
        <v>0</v>
      </c>
    </row>
    <row r="978" spans="1:22" ht="15" x14ac:dyDescent="0.25">
      <c r="A978" s="19" t="s">
        <v>709</v>
      </c>
      <c r="B978" s="1291" t="s">
        <v>1159</v>
      </c>
      <c r="C978" s="1291" t="s">
        <v>38</v>
      </c>
      <c r="D978" s="1434">
        <v>0</v>
      </c>
      <c r="E978" s="1434">
        <v>0</v>
      </c>
      <c r="F978" s="1434">
        <v>0</v>
      </c>
      <c r="G978" s="1434">
        <v>0</v>
      </c>
      <c r="H978" s="1434">
        <v>0</v>
      </c>
      <c r="I978" s="1434">
        <v>0</v>
      </c>
      <c r="J978" s="1434">
        <v>1</v>
      </c>
      <c r="K978" s="1434">
        <v>0</v>
      </c>
      <c r="L978" s="1434">
        <v>0</v>
      </c>
      <c r="M978" s="1434">
        <v>0</v>
      </c>
      <c r="N978" s="1434">
        <v>0</v>
      </c>
      <c r="O978" s="1434">
        <v>0</v>
      </c>
      <c r="P978" s="1434">
        <v>0</v>
      </c>
      <c r="Q978" s="1434">
        <v>0</v>
      </c>
      <c r="R978" s="1434">
        <v>0</v>
      </c>
      <c r="S978" s="1434">
        <v>0</v>
      </c>
      <c r="T978" s="1434">
        <v>0</v>
      </c>
      <c r="U978" s="1434">
        <v>0</v>
      </c>
      <c r="V978" s="1438">
        <v>0</v>
      </c>
    </row>
    <row r="979" spans="1:22" ht="15" x14ac:dyDescent="0.25">
      <c r="A979" s="19" t="s">
        <v>709</v>
      </c>
      <c r="B979" s="1291" t="s">
        <v>1159</v>
      </c>
      <c r="C979" s="1291" t="s">
        <v>39</v>
      </c>
      <c r="D979" s="1434">
        <v>0</v>
      </c>
      <c r="E979" s="1434">
        <v>0</v>
      </c>
      <c r="F979" s="1434">
        <v>0</v>
      </c>
      <c r="G979" s="1434">
        <v>0</v>
      </c>
      <c r="H979" s="1434">
        <v>0</v>
      </c>
      <c r="I979" s="1434">
        <v>0</v>
      </c>
      <c r="J979" s="1434">
        <v>1</v>
      </c>
      <c r="K979" s="1434">
        <v>0</v>
      </c>
      <c r="L979" s="1434">
        <v>0</v>
      </c>
      <c r="M979" s="1434">
        <v>0</v>
      </c>
      <c r="N979" s="1434">
        <v>0</v>
      </c>
      <c r="O979" s="1434">
        <v>0</v>
      </c>
      <c r="P979" s="1434">
        <v>0</v>
      </c>
      <c r="Q979" s="1434">
        <v>0</v>
      </c>
      <c r="R979" s="1434">
        <v>0</v>
      </c>
      <c r="S979" s="1434">
        <v>0</v>
      </c>
      <c r="T979" s="1434">
        <v>0</v>
      </c>
      <c r="U979" s="1434">
        <v>0</v>
      </c>
      <c r="V979" s="1438">
        <v>0</v>
      </c>
    </row>
    <row r="980" spans="1:22" ht="15" x14ac:dyDescent="0.25">
      <c r="A980" s="19" t="s">
        <v>709</v>
      </c>
      <c r="B980" s="1291" t="s">
        <v>1159</v>
      </c>
      <c r="C980" s="1291" t="s">
        <v>40</v>
      </c>
      <c r="D980" s="1434">
        <v>0</v>
      </c>
      <c r="E980" s="1434">
        <v>0</v>
      </c>
      <c r="F980" s="1434">
        <v>0</v>
      </c>
      <c r="G980" s="1434">
        <v>0</v>
      </c>
      <c r="H980" s="1434">
        <v>0</v>
      </c>
      <c r="I980" s="1434">
        <v>0</v>
      </c>
      <c r="J980" s="1434">
        <v>0</v>
      </c>
      <c r="K980" s="1434">
        <v>0</v>
      </c>
      <c r="L980" s="1434">
        <v>0</v>
      </c>
      <c r="M980" s="1434">
        <v>1</v>
      </c>
      <c r="N980" s="1434">
        <v>0</v>
      </c>
      <c r="O980" s="1434">
        <v>0</v>
      </c>
      <c r="P980" s="1434">
        <v>0</v>
      </c>
      <c r="Q980" s="1434">
        <v>0</v>
      </c>
      <c r="R980" s="1434">
        <v>0</v>
      </c>
      <c r="S980" s="1434">
        <v>0</v>
      </c>
      <c r="T980" s="1434">
        <v>0</v>
      </c>
      <c r="U980" s="1434">
        <v>0</v>
      </c>
      <c r="V980" s="1438">
        <v>0</v>
      </c>
    </row>
    <row r="981" spans="1:22" ht="15" x14ac:dyDescent="0.25">
      <c r="A981" s="19" t="s">
        <v>709</v>
      </c>
      <c r="B981" s="1291" t="s">
        <v>1159</v>
      </c>
      <c r="C981" s="1291" t="s">
        <v>59</v>
      </c>
      <c r="D981" s="1434">
        <v>0</v>
      </c>
      <c r="E981" s="1434">
        <v>0</v>
      </c>
      <c r="F981" s="1434">
        <v>0</v>
      </c>
      <c r="G981" s="1434">
        <v>0</v>
      </c>
      <c r="H981" s="1434">
        <v>0</v>
      </c>
      <c r="I981" s="1434">
        <v>0</v>
      </c>
      <c r="J981" s="1434">
        <v>7</v>
      </c>
      <c r="K981" s="1434">
        <v>0</v>
      </c>
      <c r="L981" s="1434">
        <v>1</v>
      </c>
      <c r="M981" s="1434">
        <v>6</v>
      </c>
      <c r="N981" s="1434">
        <v>10</v>
      </c>
      <c r="O981" s="1434">
        <v>6</v>
      </c>
      <c r="P981" s="1434">
        <v>3</v>
      </c>
      <c r="Q981" s="1434">
        <v>18</v>
      </c>
      <c r="R981" s="1434">
        <v>13</v>
      </c>
      <c r="S981" s="1434">
        <v>7</v>
      </c>
      <c r="T981" s="1434">
        <v>2</v>
      </c>
      <c r="U981" s="1434">
        <v>17</v>
      </c>
      <c r="V981" s="1438">
        <v>10</v>
      </c>
    </row>
    <row r="982" spans="1:22" ht="15" x14ac:dyDescent="0.25">
      <c r="A982" s="19" t="s">
        <v>709</v>
      </c>
      <c r="B982" s="1291" t="s">
        <v>1159</v>
      </c>
      <c r="C982" s="1291" t="s">
        <v>77</v>
      </c>
      <c r="D982" s="1434">
        <v>0</v>
      </c>
      <c r="E982" s="1434">
        <v>0</v>
      </c>
      <c r="F982" s="1434">
        <v>0</v>
      </c>
      <c r="G982" s="1434">
        <v>0</v>
      </c>
      <c r="H982" s="1434">
        <v>0</v>
      </c>
      <c r="I982" s="1434">
        <v>0</v>
      </c>
      <c r="J982" s="1434">
        <v>3</v>
      </c>
      <c r="K982" s="1434">
        <v>0</v>
      </c>
      <c r="L982" s="1434">
        <v>1</v>
      </c>
      <c r="M982" s="1434">
        <v>1</v>
      </c>
      <c r="N982" s="1434">
        <v>1</v>
      </c>
      <c r="O982" s="1434">
        <v>2</v>
      </c>
      <c r="P982" s="1434">
        <v>0</v>
      </c>
      <c r="Q982" s="1434">
        <v>0</v>
      </c>
      <c r="R982" s="1434">
        <v>3</v>
      </c>
      <c r="S982" s="1434">
        <v>0</v>
      </c>
      <c r="T982" s="1434">
        <v>0</v>
      </c>
      <c r="U982" s="1434">
        <v>0</v>
      </c>
      <c r="V982" s="1438">
        <v>1</v>
      </c>
    </row>
    <row r="983" spans="1:22" ht="15" x14ac:dyDescent="0.25">
      <c r="A983" s="19" t="s">
        <v>709</v>
      </c>
      <c r="B983" s="1291" t="s">
        <v>925</v>
      </c>
      <c r="C983" s="1291" t="s">
        <v>35</v>
      </c>
      <c r="D983" s="1434">
        <v>0</v>
      </c>
      <c r="E983" s="1434">
        <v>0</v>
      </c>
      <c r="F983" s="1434">
        <v>0</v>
      </c>
      <c r="G983" s="1434">
        <v>0</v>
      </c>
      <c r="H983" s="1434">
        <v>0</v>
      </c>
      <c r="I983" s="1434">
        <v>3</v>
      </c>
      <c r="J983" s="1434">
        <v>11</v>
      </c>
      <c r="K983" s="1434">
        <v>8</v>
      </c>
      <c r="L983" s="1434">
        <v>7</v>
      </c>
      <c r="M983" s="1434">
        <v>6</v>
      </c>
      <c r="N983" s="1434">
        <v>14</v>
      </c>
      <c r="O983" s="1434">
        <v>8</v>
      </c>
      <c r="P983" s="1434">
        <v>5</v>
      </c>
      <c r="Q983" s="1434">
        <v>1</v>
      </c>
      <c r="R983" s="1434">
        <v>12</v>
      </c>
      <c r="S983" s="1434">
        <v>13</v>
      </c>
      <c r="T983" s="1434">
        <v>4</v>
      </c>
      <c r="U983" s="1434">
        <v>18</v>
      </c>
      <c r="V983" s="1438">
        <v>4</v>
      </c>
    </row>
    <row r="984" spans="1:22" ht="15" x14ac:dyDescent="0.25">
      <c r="A984" s="19" t="s">
        <v>709</v>
      </c>
      <c r="B984" s="1291" t="s">
        <v>925</v>
      </c>
      <c r="C984" s="1291" t="s">
        <v>59</v>
      </c>
      <c r="D984" s="1434">
        <v>0</v>
      </c>
      <c r="E984" s="1434">
        <v>0</v>
      </c>
      <c r="F984" s="1434">
        <v>0</v>
      </c>
      <c r="G984" s="1434">
        <v>0</v>
      </c>
      <c r="H984" s="1434">
        <v>0</v>
      </c>
      <c r="I984" s="1434">
        <v>3</v>
      </c>
      <c r="J984" s="1434">
        <v>11</v>
      </c>
      <c r="K984" s="1434">
        <v>8</v>
      </c>
      <c r="L984" s="1434">
        <v>7</v>
      </c>
      <c r="M984" s="1434">
        <v>6</v>
      </c>
      <c r="N984" s="1434">
        <v>14</v>
      </c>
      <c r="O984" s="1434">
        <v>8</v>
      </c>
      <c r="P984" s="1434">
        <v>5</v>
      </c>
      <c r="Q984" s="1434">
        <v>1</v>
      </c>
      <c r="R984" s="1434">
        <v>12</v>
      </c>
      <c r="S984" s="1434">
        <v>13</v>
      </c>
      <c r="T984" s="1434">
        <v>4</v>
      </c>
      <c r="U984" s="1434">
        <v>18</v>
      </c>
      <c r="V984" s="1438">
        <v>4</v>
      </c>
    </row>
    <row r="985" spans="1:22" ht="15" x14ac:dyDescent="0.25">
      <c r="A985" s="19" t="s">
        <v>709</v>
      </c>
      <c r="B985" s="1291" t="s">
        <v>926</v>
      </c>
      <c r="C985" s="1291" t="s">
        <v>35</v>
      </c>
      <c r="D985" s="1434">
        <v>0</v>
      </c>
      <c r="E985" s="1434">
        <v>5</v>
      </c>
      <c r="F985" s="1434">
        <v>4</v>
      </c>
      <c r="G985" s="1434">
        <v>1</v>
      </c>
      <c r="H985" s="1434">
        <v>7</v>
      </c>
      <c r="I985" s="1434">
        <v>13</v>
      </c>
      <c r="J985" s="1434">
        <v>26</v>
      </c>
      <c r="K985" s="1434">
        <v>8</v>
      </c>
      <c r="L985" s="1434">
        <v>6</v>
      </c>
      <c r="M985" s="1434">
        <v>9</v>
      </c>
      <c r="N985" s="1434">
        <v>16</v>
      </c>
      <c r="O985" s="1434">
        <v>29</v>
      </c>
      <c r="P985" s="1434">
        <v>3</v>
      </c>
      <c r="Q985" s="1434">
        <v>1</v>
      </c>
      <c r="R985" s="1434">
        <v>18</v>
      </c>
      <c r="S985" s="1434">
        <v>2</v>
      </c>
      <c r="T985" s="1434">
        <v>25</v>
      </c>
      <c r="U985" s="1434">
        <v>40</v>
      </c>
      <c r="V985" s="1438">
        <v>8</v>
      </c>
    </row>
    <row r="986" spans="1:22" ht="15" x14ac:dyDescent="0.25">
      <c r="A986" s="19" t="s">
        <v>709</v>
      </c>
      <c r="B986" s="1291" t="s">
        <v>926</v>
      </c>
      <c r="C986" s="1291" t="s">
        <v>36</v>
      </c>
      <c r="D986" s="1434">
        <v>0</v>
      </c>
      <c r="E986" s="1434">
        <v>0</v>
      </c>
      <c r="F986" s="1434">
        <v>0</v>
      </c>
      <c r="G986" s="1434">
        <v>0</v>
      </c>
      <c r="H986" s="1434">
        <v>0</v>
      </c>
      <c r="I986" s="1434">
        <v>0</v>
      </c>
      <c r="J986" s="1434">
        <v>0</v>
      </c>
      <c r="K986" s="1434">
        <v>0</v>
      </c>
      <c r="L986" s="1434">
        <v>0</v>
      </c>
      <c r="M986" s="1434">
        <v>0</v>
      </c>
      <c r="N986" s="1434">
        <v>0</v>
      </c>
      <c r="O986" s="1434">
        <v>0</v>
      </c>
      <c r="P986" s="1434">
        <v>0</v>
      </c>
      <c r="Q986" s="1434">
        <v>0</v>
      </c>
      <c r="R986" s="1434">
        <v>0</v>
      </c>
      <c r="S986" s="1434">
        <v>0</v>
      </c>
      <c r="T986" s="1434">
        <v>2</v>
      </c>
      <c r="U986" s="1434">
        <v>1</v>
      </c>
      <c r="V986" s="1438">
        <v>0</v>
      </c>
    </row>
    <row r="987" spans="1:22" ht="15" x14ac:dyDescent="0.25">
      <c r="A987" s="19" t="s">
        <v>709</v>
      </c>
      <c r="B987" s="1291" t="s">
        <v>926</v>
      </c>
      <c r="C987" s="1291" t="s">
        <v>37</v>
      </c>
      <c r="D987" s="1434">
        <v>1</v>
      </c>
      <c r="E987" s="1434">
        <v>3</v>
      </c>
      <c r="F987" s="1434">
        <v>1</v>
      </c>
      <c r="G987" s="1434">
        <v>0</v>
      </c>
      <c r="H987" s="1434">
        <v>1</v>
      </c>
      <c r="I987" s="1434">
        <v>1</v>
      </c>
      <c r="J987" s="1434">
        <v>2</v>
      </c>
      <c r="K987" s="1434">
        <v>0</v>
      </c>
      <c r="L987" s="1434">
        <v>0</v>
      </c>
      <c r="M987" s="1434">
        <v>1</v>
      </c>
      <c r="N987" s="1434">
        <v>0</v>
      </c>
      <c r="O987" s="1434">
        <v>0</v>
      </c>
      <c r="P987" s="1434">
        <v>0</v>
      </c>
      <c r="Q987" s="1434">
        <v>0</v>
      </c>
      <c r="R987" s="1434">
        <v>5</v>
      </c>
      <c r="S987" s="1434">
        <v>0</v>
      </c>
      <c r="T987" s="1434">
        <v>3</v>
      </c>
      <c r="U987" s="1434">
        <v>2</v>
      </c>
      <c r="V987" s="1438">
        <v>0</v>
      </c>
    </row>
    <row r="988" spans="1:22" ht="15" x14ac:dyDescent="0.25">
      <c r="A988" s="19" t="s">
        <v>709</v>
      </c>
      <c r="B988" s="1291" t="s">
        <v>926</v>
      </c>
      <c r="C988" s="1291" t="s">
        <v>38</v>
      </c>
      <c r="D988" s="1434">
        <v>0</v>
      </c>
      <c r="E988" s="1434">
        <v>0</v>
      </c>
      <c r="F988" s="1434">
        <v>0</v>
      </c>
      <c r="G988" s="1434">
        <v>0</v>
      </c>
      <c r="H988" s="1434">
        <v>0</v>
      </c>
      <c r="I988" s="1434">
        <v>0</v>
      </c>
      <c r="J988" s="1434">
        <v>0</v>
      </c>
      <c r="K988" s="1434">
        <v>2</v>
      </c>
      <c r="L988" s="1434">
        <v>0</v>
      </c>
      <c r="M988" s="1434">
        <v>0</v>
      </c>
      <c r="N988" s="1434">
        <v>0</v>
      </c>
      <c r="O988" s="1434">
        <v>0</v>
      </c>
      <c r="P988" s="1434">
        <v>0</v>
      </c>
      <c r="Q988" s="1434">
        <v>0</v>
      </c>
      <c r="R988" s="1434">
        <v>1</v>
      </c>
      <c r="S988" s="1434">
        <v>0</v>
      </c>
      <c r="T988" s="1434">
        <v>1</v>
      </c>
      <c r="U988" s="1434">
        <v>0</v>
      </c>
      <c r="V988" s="1438">
        <v>0</v>
      </c>
    </row>
    <row r="989" spans="1:22" ht="15" x14ac:dyDescent="0.25">
      <c r="A989" s="19" t="s">
        <v>709</v>
      </c>
      <c r="B989" s="1291" t="s">
        <v>926</v>
      </c>
      <c r="C989" s="1291" t="s">
        <v>39</v>
      </c>
      <c r="D989" s="1434">
        <v>0</v>
      </c>
      <c r="E989" s="1434">
        <v>1</v>
      </c>
      <c r="F989" s="1434">
        <v>0</v>
      </c>
      <c r="G989" s="1434">
        <v>0</v>
      </c>
      <c r="H989" s="1434">
        <v>0</v>
      </c>
      <c r="I989" s="1434">
        <v>1</v>
      </c>
      <c r="J989" s="1434">
        <v>0</v>
      </c>
      <c r="K989" s="1434">
        <v>0</v>
      </c>
      <c r="L989" s="1434">
        <v>0</v>
      </c>
      <c r="M989" s="1434">
        <v>0</v>
      </c>
      <c r="N989" s="1434">
        <v>0</v>
      </c>
      <c r="O989" s="1434">
        <v>0</v>
      </c>
      <c r="P989" s="1434">
        <v>0</v>
      </c>
      <c r="Q989" s="1434">
        <v>0</v>
      </c>
      <c r="R989" s="1434">
        <v>0</v>
      </c>
      <c r="S989" s="1434">
        <v>0</v>
      </c>
      <c r="T989" s="1434">
        <v>1</v>
      </c>
      <c r="U989" s="1434">
        <v>0</v>
      </c>
      <c r="V989" s="1438">
        <v>1</v>
      </c>
    </row>
    <row r="990" spans="1:22" ht="15" x14ac:dyDescent="0.25">
      <c r="A990" s="19" t="s">
        <v>709</v>
      </c>
      <c r="B990" s="1291" t="s">
        <v>926</v>
      </c>
      <c r="C990" s="1291" t="s">
        <v>40</v>
      </c>
      <c r="D990" s="1434">
        <v>0</v>
      </c>
      <c r="E990" s="1434">
        <v>0</v>
      </c>
      <c r="F990" s="1434">
        <v>0</v>
      </c>
      <c r="G990" s="1434">
        <v>0</v>
      </c>
      <c r="H990" s="1434">
        <v>0</v>
      </c>
      <c r="I990" s="1434">
        <v>0</v>
      </c>
      <c r="J990" s="1434">
        <v>1</v>
      </c>
      <c r="K990" s="1434">
        <v>0</v>
      </c>
      <c r="L990" s="1434">
        <v>0</v>
      </c>
      <c r="M990" s="1434">
        <v>0</v>
      </c>
      <c r="N990" s="1434">
        <v>0</v>
      </c>
      <c r="O990" s="1434">
        <v>0</v>
      </c>
      <c r="P990" s="1434">
        <v>0</v>
      </c>
      <c r="Q990" s="1434">
        <v>0</v>
      </c>
      <c r="R990" s="1434">
        <v>0</v>
      </c>
      <c r="S990" s="1434">
        <v>0</v>
      </c>
      <c r="T990" s="1434">
        <v>0</v>
      </c>
      <c r="U990" s="1434">
        <v>0</v>
      </c>
      <c r="V990" s="1438">
        <v>0</v>
      </c>
    </row>
    <row r="991" spans="1:22" ht="15" x14ac:dyDescent="0.25">
      <c r="A991" s="19" t="s">
        <v>709</v>
      </c>
      <c r="B991" s="1291" t="s">
        <v>926</v>
      </c>
      <c r="C991" s="1291" t="s">
        <v>59</v>
      </c>
      <c r="D991" s="1434">
        <v>1</v>
      </c>
      <c r="E991" s="1434">
        <v>9</v>
      </c>
      <c r="F991" s="1434">
        <v>5</v>
      </c>
      <c r="G991" s="1434">
        <v>1</v>
      </c>
      <c r="H991" s="1434">
        <v>8</v>
      </c>
      <c r="I991" s="1434">
        <v>15</v>
      </c>
      <c r="J991" s="1434">
        <v>29</v>
      </c>
      <c r="K991" s="1434">
        <v>10</v>
      </c>
      <c r="L991" s="1434">
        <v>6</v>
      </c>
      <c r="M991" s="1434">
        <v>10</v>
      </c>
      <c r="N991" s="1434">
        <v>17</v>
      </c>
      <c r="O991" s="1434">
        <v>29</v>
      </c>
      <c r="P991" s="1434">
        <v>3</v>
      </c>
      <c r="Q991" s="1434">
        <v>1</v>
      </c>
      <c r="R991" s="1434">
        <v>24</v>
      </c>
      <c r="S991" s="1434">
        <v>2</v>
      </c>
      <c r="T991" s="1434">
        <v>32</v>
      </c>
      <c r="U991" s="1434">
        <v>43</v>
      </c>
      <c r="V991" s="1438">
        <v>9</v>
      </c>
    </row>
    <row r="992" spans="1:22" ht="15" x14ac:dyDescent="0.25">
      <c r="A992" s="19" t="s">
        <v>709</v>
      </c>
      <c r="B992" s="1291" t="s">
        <v>926</v>
      </c>
      <c r="C992" s="1291" t="s">
        <v>77</v>
      </c>
      <c r="D992" s="1434">
        <v>1</v>
      </c>
      <c r="E992" s="1434">
        <v>4</v>
      </c>
      <c r="F992" s="1434">
        <v>1</v>
      </c>
      <c r="G992" s="1434">
        <v>0</v>
      </c>
      <c r="H992" s="1434">
        <v>1</v>
      </c>
      <c r="I992" s="1434">
        <v>2</v>
      </c>
      <c r="J992" s="1434">
        <v>3</v>
      </c>
      <c r="K992" s="1434">
        <v>2</v>
      </c>
      <c r="L992" s="1434">
        <v>0</v>
      </c>
      <c r="M992" s="1434">
        <v>1</v>
      </c>
      <c r="N992" s="1434">
        <v>1</v>
      </c>
      <c r="O992" s="1434">
        <v>0</v>
      </c>
      <c r="P992" s="1434">
        <v>0</v>
      </c>
      <c r="Q992" s="1434">
        <v>0</v>
      </c>
      <c r="R992" s="1434">
        <v>6</v>
      </c>
      <c r="S992" s="1434">
        <v>0</v>
      </c>
      <c r="T992" s="1434">
        <v>7</v>
      </c>
      <c r="U992" s="1434">
        <v>3</v>
      </c>
      <c r="V992" s="1438">
        <v>1</v>
      </c>
    </row>
    <row r="993" spans="1:22" ht="15" x14ac:dyDescent="0.25">
      <c r="A993" s="19" t="s">
        <v>709</v>
      </c>
      <c r="B993" s="1291" t="s">
        <v>1120</v>
      </c>
      <c r="C993" s="1291" t="s">
        <v>35</v>
      </c>
      <c r="D993" s="1434">
        <v>0</v>
      </c>
      <c r="E993" s="1434">
        <v>0</v>
      </c>
      <c r="F993" s="1434">
        <v>0</v>
      </c>
      <c r="G993" s="1434">
        <v>0</v>
      </c>
      <c r="H993" s="1434">
        <v>0</v>
      </c>
      <c r="I993" s="1434">
        <v>0</v>
      </c>
      <c r="J993" s="1434">
        <v>0</v>
      </c>
      <c r="K993" s="1434">
        <v>0</v>
      </c>
      <c r="L993" s="1434">
        <v>0</v>
      </c>
      <c r="M993" s="1434">
        <v>0</v>
      </c>
      <c r="N993" s="1434">
        <v>0</v>
      </c>
      <c r="O993" s="1434">
        <v>0</v>
      </c>
      <c r="P993" s="1434">
        <v>0</v>
      </c>
      <c r="Q993" s="1434">
        <v>0</v>
      </c>
      <c r="R993" s="1434">
        <v>0</v>
      </c>
      <c r="S993" s="1434">
        <v>0</v>
      </c>
      <c r="T993" s="1434">
        <v>0</v>
      </c>
      <c r="U993" s="1434">
        <v>5</v>
      </c>
      <c r="V993" s="1438">
        <v>4</v>
      </c>
    </row>
    <row r="994" spans="1:22" ht="15" x14ac:dyDescent="0.25">
      <c r="A994" s="19" t="s">
        <v>709</v>
      </c>
      <c r="B994" s="1291" t="s">
        <v>1120</v>
      </c>
      <c r="C994" s="1291" t="s">
        <v>36</v>
      </c>
      <c r="D994" s="1434">
        <v>0</v>
      </c>
      <c r="E994" s="1434">
        <v>0</v>
      </c>
      <c r="F994" s="1434">
        <v>0</v>
      </c>
      <c r="G994" s="1434">
        <v>0</v>
      </c>
      <c r="H994" s="1434">
        <v>0</v>
      </c>
      <c r="I994" s="1434">
        <v>0</v>
      </c>
      <c r="J994" s="1434">
        <v>0</v>
      </c>
      <c r="K994" s="1434">
        <v>0</v>
      </c>
      <c r="L994" s="1434">
        <v>0</v>
      </c>
      <c r="M994" s="1434">
        <v>0</v>
      </c>
      <c r="N994" s="1434">
        <v>0</v>
      </c>
      <c r="O994" s="1434">
        <v>0</v>
      </c>
      <c r="P994" s="1434">
        <v>0</v>
      </c>
      <c r="Q994" s="1434">
        <v>0</v>
      </c>
      <c r="R994" s="1434">
        <v>0</v>
      </c>
      <c r="S994" s="1434">
        <v>0</v>
      </c>
      <c r="T994" s="1434">
        <v>0</v>
      </c>
      <c r="U994" s="1434">
        <v>1</v>
      </c>
      <c r="V994" s="1438">
        <v>2</v>
      </c>
    </row>
    <row r="995" spans="1:22" ht="15" x14ac:dyDescent="0.25">
      <c r="A995" s="19" t="s">
        <v>709</v>
      </c>
      <c r="B995" s="1291" t="s">
        <v>1120</v>
      </c>
      <c r="C995" s="1291" t="s">
        <v>37</v>
      </c>
      <c r="D995" s="1434">
        <v>0</v>
      </c>
      <c r="E995" s="1434">
        <v>0</v>
      </c>
      <c r="F995" s="1434">
        <v>0</v>
      </c>
      <c r="G995" s="1434">
        <v>0</v>
      </c>
      <c r="H995" s="1434">
        <v>0</v>
      </c>
      <c r="I995" s="1434">
        <v>0</v>
      </c>
      <c r="J995" s="1434">
        <v>0</v>
      </c>
      <c r="K995" s="1434">
        <v>0</v>
      </c>
      <c r="L995" s="1434">
        <v>0</v>
      </c>
      <c r="M995" s="1434">
        <v>0</v>
      </c>
      <c r="N995" s="1434">
        <v>0</v>
      </c>
      <c r="O995" s="1434">
        <v>0</v>
      </c>
      <c r="P995" s="1434">
        <v>0</v>
      </c>
      <c r="Q995" s="1434">
        <v>0</v>
      </c>
      <c r="R995" s="1434">
        <v>0</v>
      </c>
      <c r="S995" s="1434">
        <v>0</v>
      </c>
      <c r="T995" s="1434">
        <v>0</v>
      </c>
      <c r="U995" s="1434">
        <v>2</v>
      </c>
      <c r="V995" s="1438">
        <v>0</v>
      </c>
    </row>
    <row r="996" spans="1:22" ht="15" x14ac:dyDescent="0.25">
      <c r="A996" s="19" t="s">
        <v>709</v>
      </c>
      <c r="B996" s="1291" t="s">
        <v>1120</v>
      </c>
      <c r="C996" s="1291" t="s">
        <v>38</v>
      </c>
      <c r="D996" s="1434">
        <v>0</v>
      </c>
      <c r="E996" s="1434">
        <v>0</v>
      </c>
      <c r="F996" s="1434">
        <v>0</v>
      </c>
      <c r="G996" s="1434">
        <v>0</v>
      </c>
      <c r="H996" s="1434">
        <v>0</v>
      </c>
      <c r="I996" s="1434">
        <v>0</v>
      </c>
      <c r="J996" s="1434">
        <v>0</v>
      </c>
      <c r="K996" s="1434">
        <v>0</v>
      </c>
      <c r="L996" s="1434">
        <v>0</v>
      </c>
      <c r="M996" s="1434">
        <v>0</v>
      </c>
      <c r="N996" s="1434">
        <v>0</v>
      </c>
      <c r="O996" s="1434">
        <v>0</v>
      </c>
      <c r="P996" s="1434">
        <v>0</v>
      </c>
      <c r="Q996" s="1434">
        <v>0</v>
      </c>
      <c r="R996" s="1434">
        <v>0</v>
      </c>
      <c r="S996" s="1434">
        <v>0</v>
      </c>
      <c r="T996" s="1434">
        <v>0</v>
      </c>
      <c r="U996" s="1434">
        <v>1</v>
      </c>
      <c r="V996" s="1438">
        <v>0</v>
      </c>
    </row>
    <row r="997" spans="1:22" ht="15" x14ac:dyDescent="0.25">
      <c r="A997" s="19" t="s">
        <v>709</v>
      </c>
      <c r="B997" s="1291" t="s">
        <v>1120</v>
      </c>
      <c r="C997" s="1291" t="s">
        <v>59</v>
      </c>
      <c r="D997" s="1434">
        <v>0</v>
      </c>
      <c r="E997" s="1434">
        <v>0</v>
      </c>
      <c r="F997" s="1434">
        <v>0</v>
      </c>
      <c r="G997" s="1434">
        <v>0</v>
      </c>
      <c r="H997" s="1434">
        <v>0</v>
      </c>
      <c r="I997" s="1434">
        <v>0</v>
      </c>
      <c r="J997" s="1434">
        <v>0</v>
      </c>
      <c r="K997" s="1434">
        <v>0</v>
      </c>
      <c r="L997" s="1434">
        <v>0</v>
      </c>
      <c r="M997" s="1434">
        <v>0</v>
      </c>
      <c r="N997" s="1434">
        <v>0</v>
      </c>
      <c r="O997" s="1434">
        <v>0</v>
      </c>
      <c r="P997" s="1434">
        <v>0</v>
      </c>
      <c r="Q997" s="1434">
        <v>0</v>
      </c>
      <c r="R997" s="1434">
        <v>0</v>
      </c>
      <c r="S997" s="1434">
        <v>0</v>
      </c>
      <c r="T997" s="1434">
        <v>0</v>
      </c>
      <c r="U997" s="1434">
        <v>9</v>
      </c>
      <c r="V997" s="1438">
        <v>6</v>
      </c>
    </row>
    <row r="998" spans="1:22" ht="15" x14ac:dyDescent="0.25">
      <c r="A998" s="19" t="s">
        <v>709</v>
      </c>
      <c r="B998" s="1291" t="s">
        <v>1120</v>
      </c>
      <c r="C998" s="1291" t="s">
        <v>77</v>
      </c>
      <c r="D998" s="1434">
        <v>0</v>
      </c>
      <c r="E998" s="1434">
        <v>0</v>
      </c>
      <c r="F998" s="1434">
        <v>0</v>
      </c>
      <c r="G998" s="1434">
        <v>0</v>
      </c>
      <c r="H998" s="1434">
        <v>0</v>
      </c>
      <c r="I998" s="1434">
        <v>0</v>
      </c>
      <c r="J998" s="1434">
        <v>0</v>
      </c>
      <c r="K998" s="1434">
        <v>0</v>
      </c>
      <c r="L998" s="1434">
        <v>0</v>
      </c>
      <c r="M998" s="1434">
        <v>0</v>
      </c>
      <c r="N998" s="1434">
        <v>0</v>
      </c>
      <c r="O998" s="1434">
        <v>0</v>
      </c>
      <c r="P998" s="1434">
        <v>0</v>
      </c>
      <c r="Q998" s="1434">
        <v>0</v>
      </c>
      <c r="R998" s="1434">
        <v>0</v>
      </c>
      <c r="S998" s="1434">
        <v>0</v>
      </c>
      <c r="T998" s="1434">
        <v>0</v>
      </c>
      <c r="U998" s="1434">
        <v>4</v>
      </c>
      <c r="V998" s="1438">
        <v>2</v>
      </c>
    </row>
    <row r="999" spans="1:22" ht="15" x14ac:dyDescent="0.25">
      <c r="A999" s="19" t="s">
        <v>709</v>
      </c>
      <c r="B999" s="1291" t="s">
        <v>927</v>
      </c>
      <c r="C999" s="1291" t="s">
        <v>35</v>
      </c>
      <c r="D999" s="1434">
        <v>6</v>
      </c>
      <c r="E999" s="1434">
        <v>13</v>
      </c>
      <c r="F999" s="1434">
        <v>21</v>
      </c>
      <c r="G999" s="1434">
        <v>25</v>
      </c>
      <c r="H999" s="1434">
        <v>30</v>
      </c>
      <c r="I999" s="1434">
        <v>64</v>
      </c>
      <c r="J999" s="1434">
        <v>15</v>
      </c>
      <c r="K999" s="1434">
        <v>55</v>
      </c>
      <c r="L999" s="1434">
        <v>72</v>
      </c>
      <c r="M999" s="1434">
        <v>22</v>
      </c>
      <c r="N999" s="1434">
        <v>40</v>
      </c>
      <c r="O999" s="1434">
        <v>64</v>
      </c>
      <c r="P999" s="1434">
        <v>15</v>
      </c>
      <c r="Q999" s="1434">
        <v>0</v>
      </c>
      <c r="R999" s="1434">
        <v>16</v>
      </c>
      <c r="S999" s="1434">
        <v>26</v>
      </c>
      <c r="T999" s="1434">
        <v>13</v>
      </c>
      <c r="U999" s="1434">
        <v>44</v>
      </c>
      <c r="V999" s="1438">
        <v>34</v>
      </c>
    </row>
    <row r="1000" spans="1:22" ht="15" x14ac:dyDescent="0.25">
      <c r="A1000" s="19" t="s">
        <v>709</v>
      </c>
      <c r="B1000" s="1291" t="s">
        <v>927</v>
      </c>
      <c r="C1000" s="1291" t="s">
        <v>36</v>
      </c>
      <c r="D1000" s="1434">
        <v>0</v>
      </c>
      <c r="E1000" s="1434">
        <v>0</v>
      </c>
      <c r="F1000" s="1434">
        <v>0</v>
      </c>
      <c r="G1000" s="1434">
        <v>0</v>
      </c>
      <c r="H1000" s="1434">
        <v>0</v>
      </c>
      <c r="I1000" s="1434">
        <v>0</v>
      </c>
      <c r="J1000" s="1434">
        <v>0</v>
      </c>
      <c r="K1000" s="1434">
        <v>0</v>
      </c>
      <c r="L1000" s="1434">
        <v>0</v>
      </c>
      <c r="M1000" s="1434">
        <v>0</v>
      </c>
      <c r="N1000" s="1434">
        <v>0</v>
      </c>
      <c r="O1000" s="1434">
        <v>0</v>
      </c>
      <c r="P1000" s="1434">
        <v>0</v>
      </c>
      <c r="Q1000" s="1434">
        <v>0</v>
      </c>
      <c r="R1000" s="1434">
        <v>0</v>
      </c>
      <c r="S1000" s="1434">
        <v>1</v>
      </c>
      <c r="T1000" s="1434">
        <v>6</v>
      </c>
      <c r="U1000" s="1434">
        <v>3</v>
      </c>
      <c r="V1000" s="1438">
        <v>0</v>
      </c>
    </row>
    <row r="1001" spans="1:22" ht="15" x14ac:dyDescent="0.25">
      <c r="A1001" s="19" t="s">
        <v>709</v>
      </c>
      <c r="B1001" s="1291" t="s">
        <v>927</v>
      </c>
      <c r="C1001" s="1291" t="s">
        <v>37</v>
      </c>
      <c r="D1001" s="1434">
        <v>0</v>
      </c>
      <c r="E1001" s="1434">
        <v>0</v>
      </c>
      <c r="F1001" s="1434">
        <v>0</v>
      </c>
      <c r="G1001" s="1434">
        <v>3</v>
      </c>
      <c r="H1001" s="1434">
        <v>1</v>
      </c>
      <c r="I1001" s="1434">
        <v>4</v>
      </c>
      <c r="J1001" s="1434">
        <v>2</v>
      </c>
      <c r="K1001" s="1434">
        <v>3</v>
      </c>
      <c r="L1001" s="1434">
        <v>0</v>
      </c>
      <c r="M1001" s="1434">
        <v>2</v>
      </c>
      <c r="N1001" s="1434">
        <v>0</v>
      </c>
      <c r="O1001" s="1434">
        <v>1</v>
      </c>
      <c r="P1001" s="1434">
        <v>0</v>
      </c>
      <c r="Q1001" s="1434">
        <v>0</v>
      </c>
      <c r="R1001" s="1434">
        <v>2</v>
      </c>
      <c r="S1001" s="1434">
        <v>0</v>
      </c>
      <c r="T1001" s="1434">
        <v>0</v>
      </c>
      <c r="U1001" s="1434">
        <v>0</v>
      </c>
      <c r="V1001" s="1438">
        <v>0</v>
      </c>
    </row>
    <row r="1002" spans="1:22" ht="15" x14ac:dyDescent="0.25">
      <c r="A1002" s="19" t="s">
        <v>709</v>
      </c>
      <c r="B1002" s="1291" t="s">
        <v>927</v>
      </c>
      <c r="C1002" s="1291" t="s">
        <v>38</v>
      </c>
      <c r="D1002" s="1434">
        <v>0</v>
      </c>
      <c r="E1002" s="1434">
        <v>0</v>
      </c>
      <c r="F1002" s="1434">
        <v>0</v>
      </c>
      <c r="G1002" s="1434">
        <v>0</v>
      </c>
      <c r="H1002" s="1434">
        <v>2</v>
      </c>
      <c r="I1002" s="1434">
        <v>0</v>
      </c>
      <c r="J1002" s="1434">
        <v>0</v>
      </c>
      <c r="K1002" s="1434">
        <v>1</v>
      </c>
      <c r="L1002" s="1434">
        <v>0</v>
      </c>
      <c r="M1002" s="1434">
        <v>0</v>
      </c>
      <c r="N1002" s="1434">
        <v>0</v>
      </c>
      <c r="O1002" s="1434">
        <v>0</v>
      </c>
      <c r="P1002" s="1434">
        <v>0</v>
      </c>
      <c r="Q1002" s="1434">
        <v>0</v>
      </c>
      <c r="R1002" s="1434">
        <v>0</v>
      </c>
      <c r="S1002" s="1434">
        <v>0</v>
      </c>
      <c r="T1002" s="1434">
        <v>0</v>
      </c>
      <c r="U1002" s="1434">
        <v>0</v>
      </c>
      <c r="V1002" s="1438">
        <v>0</v>
      </c>
    </row>
    <row r="1003" spans="1:22" ht="15" x14ac:dyDescent="0.25">
      <c r="A1003" s="19" t="s">
        <v>709</v>
      </c>
      <c r="B1003" s="1291" t="s">
        <v>927</v>
      </c>
      <c r="C1003" s="1291" t="s">
        <v>39</v>
      </c>
      <c r="D1003" s="1434">
        <v>0</v>
      </c>
      <c r="E1003" s="1434">
        <v>0</v>
      </c>
      <c r="F1003" s="1434">
        <v>0</v>
      </c>
      <c r="G1003" s="1434">
        <v>0</v>
      </c>
      <c r="H1003" s="1434">
        <v>1</v>
      </c>
      <c r="I1003" s="1434">
        <v>0</v>
      </c>
      <c r="J1003" s="1434">
        <v>0</v>
      </c>
      <c r="K1003" s="1434">
        <v>0</v>
      </c>
      <c r="L1003" s="1434">
        <v>0</v>
      </c>
      <c r="M1003" s="1434">
        <v>0</v>
      </c>
      <c r="N1003" s="1434">
        <v>0</v>
      </c>
      <c r="O1003" s="1434">
        <v>0</v>
      </c>
      <c r="P1003" s="1434">
        <v>0</v>
      </c>
      <c r="Q1003" s="1434">
        <v>0</v>
      </c>
      <c r="R1003" s="1434">
        <v>0</v>
      </c>
      <c r="S1003" s="1434">
        <v>0</v>
      </c>
      <c r="T1003" s="1434">
        <v>0</v>
      </c>
      <c r="U1003" s="1434">
        <v>0</v>
      </c>
      <c r="V1003" s="1438">
        <v>0</v>
      </c>
    </row>
    <row r="1004" spans="1:22" ht="15" x14ac:dyDescent="0.25">
      <c r="A1004" s="19" t="s">
        <v>709</v>
      </c>
      <c r="B1004" s="1291" t="s">
        <v>927</v>
      </c>
      <c r="C1004" s="1291" t="s">
        <v>59</v>
      </c>
      <c r="D1004" s="1434">
        <v>6</v>
      </c>
      <c r="E1004" s="1434">
        <v>13</v>
      </c>
      <c r="F1004" s="1434">
        <v>21</v>
      </c>
      <c r="G1004" s="1434">
        <v>28</v>
      </c>
      <c r="H1004" s="1434">
        <v>34</v>
      </c>
      <c r="I1004" s="1434">
        <v>68</v>
      </c>
      <c r="J1004" s="1434">
        <v>17</v>
      </c>
      <c r="K1004" s="1434">
        <v>59</v>
      </c>
      <c r="L1004" s="1434">
        <v>72</v>
      </c>
      <c r="M1004" s="1434">
        <v>24</v>
      </c>
      <c r="N1004" s="1434">
        <v>40</v>
      </c>
      <c r="O1004" s="1434">
        <v>65</v>
      </c>
      <c r="P1004" s="1434">
        <v>15</v>
      </c>
      <c r="Q1004" s="1434">
        <v>0</v>
      </c>
      <c r="R1004" s="1434">
        <v>18</v>
      </c>
      <c r="S1004" s="1434">
        <v>27</v>
      </c>
      <c r="T1004" s="1434">
        <v>19</v>
      </c>
      <c r="U1004" s="1434">
        <v>47</v>
      </c>
      <c r="V1004" s="1438">
        <v>34</v>
      </c>
    </row>
    <row r="1005" spans="1:22" ht="15" x14ac:dyDescent="0.25">
      <c r="A1005" s="19" t="s">
        <v>709</v>
      </c>
      <c r="B1005" s="1291" t="s">
        <v>927</v>
      </c>
      <c r="C1005" s="1291" t="s">
        <v>77</v>
      </c>
      <c r="D1005" s="1434">
        <v>0</v>
      </c>
      <c r="E1005" s="1434">
        <v>0</v>
      </c>
      <c r="F1005" s="1434">
        <v>0</v>
      </c>
      <c r="G1005" s="1434">
        <v>3</v>
      </c>
      <c r="H1005" s="1434">
        <v>4</v>
      </c>
      <c r="I1005" s="1434">
        <v>4</v>
      </c>
      <c r="J1005" s="1434">
        <v>2</v>
      </c>
      <c r="K1005" s="1434">
        <v>4</v>
      </c>
      <c r="L1005" s="1434">
        <v>0</v>
      </c>
      <c r="M1005" s="1434">
        <v>2</v>
      </c>
      <c r="N1005" s="1434">
        <v>0</v>
      </c>
      <c r="O1005" s="1434">
        <v>1</v>
      </c>
      <c r="P1005" s="1434">
        <v>0</v>
      </c>
      <c r="Q1005" s="1434">
        <v>0</v>
      </c>
      <c r="R1005" s="1434">
        <v>2</v>
      </c>
      <c r="S1005" s="1434">
        <v>1</v>
      </c>
      <c r="T1005" s="1434">
        <v>6</v>
      </c>
      <c r="U1005" s="1434">
        <v>3</v>
      </c>
      <c r="V1005" s="1438">
        <v>0</v>
      </c>
    </row>
    <row r="1006" spans="1:22" ht="15" x14ac:dyDescent="0.25">
      <c r="A1006" s="19" t="s">
        <v>709</v>
      </c>
      <c r="B1006" s="1291" t="s">
        <v>928</v>
      </c>
      <c r="C1006" s="1291" t="s">
        <v>35</v>
      </c>
      <c r="D1006" s="1434">
        <v>1</v>
      </c>
      <c r="E1006" s="1434">
        <v>4</v>
      </c>
      <c r="F1006" s="1434">
        <v>36</v>
      </c>
      <c r="G1006" s="1434">
        <v>8</v>
      </c>
      <c r="H1006" s="1434">
        <v>4</v>
      </c>
      <c r="I1006" s="1434">
        <v>15</v>
      </c>
      <c r="J1006" s="1434">
        <v>11</v>
      </c>
      <c r="K1006" s="1434">
        <v>0</v>
      </c>
      <c r="L1006" s="1434">
        <v>0</v>
      </c>
      <c r="M1006" s="1434">
        <v>0</v>
      </c>
      <c r="N1006" s="1434">
        <v>0</v>
      </c>
      <c r="O1006" s="1434">
        <v>0</v>
      </c>
      <c r="P1006" s="1434">
        <v>0</v>
      </c>
      <c r="Q1006" s="1434">
        <v>0</v>
      </c>
      <c r="R1006" s="1434">
        <v>0</v>
      </c>
      <c r="S1006" s="1434">
        <v>0</v>
      </c>
      <c r="T1006" s="1434">
        <v>0</v>
      </c>
      <c r="U1006" s="1434">
        <v>0</v>
      </c>
      <c r="V1006" s="1438">
        <v>0</v>
      </c>
    </row>
    <row r="1007" spans="1:22" ht="15" x14ac:dyDescent="0.25">
      <c r="A1007" s="19" t="s">
        <v>709</v>
      </c>
      <c r="B1007" s="1291" t="s">
        <v>928</v>
      </c>
      <c r="C1007" s="1291" t="s">
        <v>37</v>
      </c>
      <c r="D1007" s="1434">
        <v>0</v>
      </c>
      <c r="E1007" s="1434">
        <v>0</v>
      </c>
      <c r="F1007" s="1434">
        <v>5</v>
      </c>
      <c r="G1007" s="1434">
        <v>0</v>
      </c>
      <c r="H1007" s="1434">
        <v>0</v>
      </c>
      <c r="I1007" s="1434">
        <v>0</v>
      </c>
      <c r="J1007" s="1434">
        <v>0</v>
      </c>
      <c r="K1007" s="1434">
        <v>0</v>
      </c>
      <c r="L1007" s="1434">
        <v>0</v>
      </c>
      <c r="M1007" s="1434">
        <v>0</v>
      </c>
      <c r="N1007" s="1434">
        <v>0</v>
      </c>
      <c r="O1007" s="1434">
        <v>0</v>
      </c>
      <c r="P1007" s="1434">
        <v>0</v>
      </c>
      <c r="Q1007" s="1434">
        <v>0</v>
      </c>
      <c r="R1007" s="1434">
        <v>0</v>
      </c>
      <c r="S1007" s="1434">
        <v>0</v>
      </c>
      <c r="T1007" s="1434">
        <v>0</v>
      </c>
      <c r="U1007" s="1434">
        <v>0</v>
      </c>
      <c r="V1007" s="1438">
        <v>0</v>
      </c>
    </row>
    <row r="1008" spans="1:22" ht="15" x14ac:dyDescent="0.25">
      <c r="A1008" s="19" t="s">
        <v>709</v>
      </c>
      <c r="B1008" s="1291" t="s">
        <v>928</v>
      </c>
      <c r="C1008" s="1291" t="s">
        <v>39</v>
      </c>
      <c r="D1008" s="1434">
        <v>0</v>
      </c>
      <c r="E1008" s="1434">
        <v>1</v>
      </c>
      <c r="F1008" s="1434">
        <v>0</v>
      </c>
      <c r="G1008" s="1434">
        <v>0</v>
      </c>
      <c r="H1008" s="1434">
        <v>0</v>
      </c>
      <c r="I1008" s="1434">
        <v>0</v>
      </c>
      <c r="J1008" s="1434">
        <v>0</v>
      </c>
      <c r="K1008" s="1434">
        <v>0</v>
      </c>
      <c r="L1008" s="1434">
        <v>0</v>
      </c>
      <c r="M1008" s="1434">
        <v>0</v>
      </c>
      <c r="N1008" s="1434">
        <v>0</v>
      </c>
      <c r="O1008" s="1434">
        <v>0</v>
      </c>
      <c r="P1008" s="1434">
        <v>0</v>
      </c>
      <c r="Q1008" s="1434">
        <v>0</v>
      </c>
      <c r="R1008" s="1434">
        <v>0</v>
      </c>
      <c r="S1008" s="1434">
        <v>0</v>
      </c>
      <c r="T1008" s="1434">
        <v>0</v>
      </c>
      <c r="U1008" s="1434">
        <v>0</v>
      </c>
      <c r="V1008" s="1438">
        <v>0</v>
      </c>
    </row>
    <row r="1009" spans="1:22" ht="15" x14ac:dyDescent="0.25">
      <c r="A1009" s="19" t="s">
        <v>709</v>
      </c>
      <c r="B1009" s="1291" t="s">
        <v>928</v>
      </c>
      <c r="C1009" s="1291" t="s">
        <v>59</v>
      </c>
      <c r="D1009" s="1434">
        <v>1</v>
      </c>
      <c r="E1009" s="1434">
        <v>5</v>
      </c>
      <c r="F1009" s="1434">
        <v>41</v>
      </c>
      <c r="G1009" s="1434">
        <v>8</v>
      </c>
      <c r="H1009" s="1434">
        <v>4</v>
      </c>
      <c r="I1009" s="1434">
        <v>15</v>
      </c>
      <c r="J1009" s="1434">
        <v>11</v>
      </c>
      <c r="K1009" s="1434">
        <v>0</v>
      </c>
      <c r="L1009" s="1434">
        <v>0</v>
      </c>
      <c r="M1009" s="1434">
        <v>0</v>
      </c>
      <c r="N1009" s="1434">
        <v>0</v>
      </c>
      <c r="O1009" s="1434">
        <v>0</v>
      </c>
      <c r="P1009" s="1434">
        <v>0</v>
      </c>
      <c r="Q1009" s="1434">
        <v>0</v>
      </c>
      <c r="R1009" s="1434">
        <v>0</v>
      </c>
      <c r="S1009" s="1434">
        <v>0</v>
      </c>
      <c r="T1009" s="1434">
        <v>0</v>
      </c>
      <c r="U1009" s="1434">
        <v>0</v>
      </c>
      <c r="V1009" s="1438">
        <v>0</v>
      </c>
    </row>
    <row r="1010" spans="1:22" ht="15" x14ac:dyDescent="0.25">
      <c r="A1010" s="19" t="s">
        <v>709</v>
      </c>
      <c r="B1010" s="1291" t="s">
        <v>928</v>
      </c>
      <c r="C1010" s="1291" t="s">
        <v>77</v>
      </c>
      <c r="D1010" s="1434">
        <v>0</v>
      </c>
      <c r="E1010" s="1434">
        <v>1</v>
      </c>
      <c r="F1010" s="1434">
        <v>5</v>
      </c>
      <c r="G1010" s="1434">
        <v>0</v>
      </c>
      <c r="H1010" s="1434">
        <v>0</v>
      </c>
      <c r="I1010" s="1434">
        <v>0</v>
      </c>
      <c r="J1010" s="1434">
        <v>0</v>
      </c>
      <c r="K1010" s="1434">
        <v>0</v>
      </c>
      <c r="L1010" s="1434">
        <v>0</v>
      </c>
      <c r="M1010" s="1434">
        <v>0</v>
      </c>
      <c r="N1010" s="1434">
        <v>0</v>
      </c>
      <c r="O1010" s="1434">
        <v>0</v>
      </c>
      <c r="P1010" s="1434">
        <v>0</v>
      </c>
      <c r="Q1010" s="1434">
        <v>0</v>
      </c>
      <c r="R1010" s="1434">
        <v>0</v>
      </c>
      <c r="S1010" s="1434">
        <v>0</v>
      </c>
      <c r="T1010" s="1434">
        <v>0</v>
      </c>
      <c r="U1010" s="1434">
        <v>0</v>
      </c>
      <c r="V1010" s="1438">
        <v>0</v>
      </c>
    </row>
    <row r="1011" spans="1:22" ht="15" x14ac:dyDescent="0.25">
      <c r="A1011" s="19" t="s">
        <v>709</v>
      </c>
      <c r="B1011" s="1291" t="s">
        <v>929</v>
      </c>
      <c r="C1011" s="1291" t="s">
        <v>35</v>
      </c>
      <c r="D1011" s="1434">
        <v>0</v>
      </c>
      <c r="E1011" s="1434">
        <v>18</v>
      </c>
      <c r="F1011" s="1434">
        <v>36</v>
      </c>
      <c r="G1011" s="1434">
        <v>35</v>
      </c>
      <c r="H1011" s="1434">
        <v>10</v>
      </c>
      <c r="I1011" s="1434">
        <v>72</v>
      </c>
      <c r="J1011" s="1434">
        <v>39</v>
      </c>
      <c r="K1011" s="1434">
        <v>63</v>
      </c>
      <c r="L1011" s="1434">
        <v>56</v>
      </c>
      <c r="M1011" s="1434">
        <v>57</v>
      </c>
      <c r="N1011" s="1434">
        <v>60</v>
      </c>
      <c r="O1011" s="1434">
        <v>67</v>
      </c>
      <c r="P1011" s="1434">
        <v>45</v>
      </c>
      <c r="Q1011" s="1434">
        <v>18</v>
      </c>
      <c r="R1011" s="1434">
        <v>61</v>
      </c>
      <c r="S1011" s="1434">
        <v>37</v>
      </c>
      <c r="T1011" s="1434">
        <v>43</v>
      </c>
      <c r="U1011" s="1434">
        <v>53</v>
      </c>
      <c r="V1011" s="1438">
        <v>42</v>
      </c>
    </row>
    <row r="1012" spans="1:22" ht="15" x14ac:dyDescent="0.25">
      <c r="A1012" s="19" t="s">
        <v>709</v>
      </c>
      <c r="B1012" s="1291" t="s">
        <v>929</v>
      </c>
      <c r="C1012" s="1291" t="s">
        <v>36</v>
      </c>
      <c r="D1012" s="1434">
        <v>0</v>
      </c>
      <c r="E1012" s="1434">
        <v>0</v>
      </c>
      <c r="F1012" s="1434">
        <v>0</v>
      </c>
      <c r="G1012" s="1434">
        <v>0</v>
      </c>
      <c r="H1012" s="1434">
        <v>0</v>
      </c>
      <c r="I1012" s="1434">
        <v>0</v>
      </c>
      <c r="J1012" s="1434">
        <v>0</v>
      </c>
      <c r="K1012" s="1434">
        <v>0</v>
      </c>
      <c r="L1012" s="1434">
        <v>0</v>
      </c>
      <c r="M1012" s="1434">
        <v>0</v>
      </c>
      <c r="N1012" s="1434">
        <v>0</v>
      </c>
      <c r="O1012" s="1434">
        <v>0</v>
      </c>
      <c r="P1012" s="1434">
        <v>0</v>
      </c>
      <c r="Q1012" s="1434">
        <v>0</v>
      </c>
      <c r="R1012" s="1434">
        <v>0</v>
      </c>
      <c r="S1012" s="1434">
        <v>1</v>
      </c>
      <c r="T1012" s="1434">
        <v>1</v>
      </c>
      <c r="U1012" s="1434">
        <v>1</v>
      </c>
      <c r="V1012" s="1438">
        <v>0</v>
      </c>
    </row>
    <row r="1013" spans="1:22" ht="15" x14ac:dyDescent="0.25">
      <c r="A1013" s="19" t="s">
        <v>709</v>
      </c>
      <c r="B1013" s="1291" t="s">
        <v>929</v>
      </c>
      <c r="C1013" s="1291" t="s">
        <v>37</v>
      </c>
      <c r="D1013" s="1434">
        <v>0</v>
      </c>
      <c r="E1013" s="1434">
        <v>4</v>
      </c>
      <c r="F1013" s="1434">
        <v>3</v>
      </c>
      <c r="G1013" s="1434">
        <v>1</v>
      </c>
      <c r="H1013" s="1434">
        <v>2</v>
      </c>
      <c r="I1013" s="1434">
        <v>1</v>
      </c>
      <c r="J1013" s="1434">
        <v>3</v>
      </c>
      <c r="K1013" s="1434">
        <v>3</v>
      </c>
      <c r="L1013" s="1434">
        <v>3</v>
      </c>
      <c r="M1013" s="1434">
        <v>2</v>
      </c>
      <c r="N1013" s="1434">
        <v>1</v>
      </c>
      <c r="O1013" s="1434">
        <v>0</v>
      </c>
      <c r="P1013" s="1434">
        <v>2</v>
      </c>
      <c r="Q1013" s="1434">
        <v>0</v>
      </c>
      <c r="R1013" s="1434">
        <v>2</v>
      </c>
      <c r="S1013" s="1434">
        <v>1</v>
      </c>
      <c r="T1013" s="1434">
        <v>1</v>
      </c>
      <c r="U1013" s="1434">
        <v>0</v>
      </c>
      <c r="V1013" s="1438">
        <v>0</v>
      </c>
    </row>
    <row r="1014" spans="1:22" ht="15" x14ac:dyDescent="0.25">
      <c r="A1014" s="19" t="s">
        <v>709</v>
      </c>
      <c r="B1014" s="1291" t="s">
        <v>929</v>
      </c>
      <c r="C1014" s="1291" t="s">
        <v>38</v>
      </c>
      <c r="D1014" s="1434">
        <v>0</v>
      </c>
      <c r="E1014" s="1434">
        <v>2</v>
      </c>
      <c r="F1014" s="1434">
        <v>2</v>
      </c>
      <c r="G1014" s="1434">
        <v>0</v>
      </c>
      <c r="H1014" s="1434">
        <v>1</v>
      </c>
      <c r="I1014" s="1434">
        <v>1</v>
      </c>
      <c r="J1014" s="1434">
        <v>2</v>
      </c>
      <c r="K1014" s="1434">
        <v>0</v>
      </c>
      <c r="L1014" s="1434">
        <v>1</v>
      </c>
      <c r="M1014" s="1434">
        <v>0</v>
      </c>
      <c r="N1014" s="1434">
        <v>0</v>
      </c>
      <c r="O1014" s="1434">
        <v>0</v>
      </c>
      <c r="P1014" s="1434">
        <v>0</v>
      </c>
      <c r="Q1014" s="1434">
        <v>0</v>
      </c>
      <c r="R1014" s="1434">
        <v>1</v>
      </c>
      <c r="S1014" s="1434">
        <v>0</v>
      </c>
      <c r="T1014" s="1434">
        <v>0</v>
      </c>
      <c r="U1014" s="1434">
        <v>0</v>
      </c>
      <c r="V1014" s="1438">
        <v>1</v>
      </c>
    </row>
    <row r="1015" spans="1:22" ht="15" x14ac:dyDescent="0.25">
      <c r="A1015" s="19" t="s">
        <v>709</v>
      </c>
      <c r="B1015" s="1291" t="s">
        <v>929</v>
      </c>
      <c r="C1015" s="1291" t="s">
        <v>39</v>
      </c>
      <c r="D1015" s="1434">
        <v>0</v>
      </c>
      <c r="E1015" s="1434">
        <v>2</v>
      </c>
      <c r="F1015" s="1434">
        <v>0</v>
      </c>
      <c r="G1015" s="1434">
        <v>0</v>
      </c>
      <c r="H1015" s="1434">
        <v>1</v>
      </c>
      <c r="I1015" s="1434">
        <v>0</v>
      </c>
      <c r="J1015" s="1434">
        <v>0</v>
      </c>
      <c r="K1015" s="1434">
        <v>0</v>
      </c>
      <c r="L1015" s="1434">
        <v>0</v>
      </c>
      <c r="M1015" s="1434">
        <v>0</v>
      </c>
      <c r="N1015" s="1434">
        <v>0</v>
      </c>
      <c r="O1015" s="1434">
        <v>0</v>
      </c>
      <c r="P1015" s="1434">
        <v>0</v>
      </c>
      <c r="Q1015" s="1434">
        <v>0</v>
      </c>
      <c r="R1015" s="1434">
        <v>0</v>
      </c>
      <c r="S1015" s="1434">
        <v>0</v>
      </c>
      <c r="T1015" s="1434">
        <v>0</v>
      </c>
      <c r="U1015" s="1434">
        <v>0</v>
      </c>
      <c r="V1015" s="1438">
        <v>0</v>
      </c>
    </row>
    <row r="1016" spans="1:22" ht="15" x14ac:dyDescent="0.25">
      <c r="A1016" s="19" t="s">
        <v>709</v>
      </c>
      <c r="B1016" s="1291" t="s">
        <v>929</v>
      </c>
      <c r="C1016" s="1291" t="s">
        <v>40</v>
      </c>
      <c r="D1016" s="1434">
        <v>0</v>
      </c>
      <c r="E1016" s="1434">
        <v>1</v>
      </c>
      <c r="F1016" s="1434">
        <v>0</v>
      </c>
      <c r="G1016" s="1434">
        <v>0</v>
      </c>
      <c r="H1016" s="1434">
        <v>0</v>
      </c>
      <c r="I1016" s="1434">
        <v>0</v>
      </c>
      <c r="J1016" s="1434">
        <v>0</v>
      </c>
      <c r="K1016" s="1434">
        <v>0</v>
      </c>
      <c r="L1016" s="1434">
        <v>0</v>
      </c>
      <c r="M1016" s="1434">
        <v>0</v>
      </c>
      <c r="N1016" s="1434">
        <v>0</v>
      </c>
      <c r="O1016" s="1434">
        <v>0</v>
      </c>
      <c r="P1016" s="1434">
        <v>0</v>
      </c>
      <c r="Q1016" s="1434">
        <v>0</v>
      </c>
      <c r="R1016" s="1434">
        <v>0</v>
      </c>
      <c r="S1016" s="1434">
        <v>0</v>
      </c>
      <c r="T1016" s="1434">
        <v>0</v>
      </c>
      <c r="U1016" s="1434">
        <v>0</v>
      </c>
      <c r="V1016" s="1438">
        <v>0</v>
      </c>
    </row>
    <row r="1017" spans="1:22" ht="15" x14ac:dyDescent="0.25">
      <c r="A1017" s="19" t="s">
        <v>709</v>
      </c>
      <c r="B1017" s="1291" t="s">
        <v>929</v>
      </c>
      <c r="C1017" s="1291" t="s">
        <v>59</v>
      </c>
      <c r="D1017" s="1434">
        <v>0</v>
      </c>
      <c r="E1017" s="1434">
        <v>27</v>
      </c>
      <c r="F1017" s="1434">
        <v>41</v>
      </c>
      <c r="G1017" s="1434">
        <v>36</v>
      </c>
      <c r="H1017" s="1434">
        <v>14</v>
      </c>
      <c r="I1017" s="1434">
        <v>74</v>
      </c>
      <c r="J1017" s="1434">
        <v>44</v>
      </c>
      <c r="K1017" s="1434">
        <v>66</v>
      </c>
      <c r="L1017" s="1434">
        <v>60</v>
      </c>
      <c r="M1017" s="1434">
        <v>59</v>
      </c>
      <c r="N1017" s="1434">
        <v>61</v>
      </c>
      <c r="O1017" s="1434">
        <v>67</v>
      </c>
      <c r="P1017" s="1434">
        <v>47</v>
      </c>
      <c r="Q1017" s="1434">
        <v>18</v>
      </c>
      <c r="R1017" s="1434">
        <v>64</v>
      </c>
      <c r="S1017" s="1434">
        <v>39</v>
      </c>
      <c r="T1017" s="1434">
        <v>45</v>
      </c>
      <c r="U1017" s="1434">
        <v>54</v>
      </c>
      <c r="V1017" s="1438">
        <v>43</v>
      </c>
    </row>
    <row r="1018" spans="1:22" ht="15" x14ac:dyDescent="0.25">
      <c r="A1018" s="19" t="s">
        <v>709</v>
      </c>
      <c r="B1018" s="1291" t="s">
        <v>929</v>
      </c>
      <c r="C1018" s="1291" t="s">
        <v>77</v>
      </c>
      <c r="D1018" s="1434">
        <v>0</v>
      </c>
      <c r="E1018" s="1434">
        <v>9</v>
      </c>
      <c r="F1018" s="1434">
        <v>5</v>
      </c>
      <c r="G1018" s="1434">
        <v>1</v>
      </c>
      <c r="H1018" s="1434">
        <v>4</v>
      </c>
      <c r="I1018" s="1434">
        <v>2</v>
      </c>
      <c r="J1018" s="1434">
        <v>5</v>
      </c>
      <c r="K1018" s="1434">
        <v>3</v>
      </c>
      <c r="L1018" s="1434">
        <v>4</v>
      </c>
      <c r="M1018" s="1434">
        <v>2</v>
      </c>
      <c r="N1018" s="1434">
        <v>1</v>
      </c>
      <c r="O1018" s="1434">
        <v>0</v>
      </c>
      <c r="P1018" s="1434">
        <v>2</v>
      </c>
      <c r="Q1018" s="1434">
        <v>0</v>
      </c>
      <c r="R1018" s="1434">
        <v>3</v>
      </c>
      <c r="S1018" s="1434">
        <v>2</v>
      </c>
      <c r="T1018" s="1434">
        <v>2</v>
      </c>
      <c r="U1018" s="1434">
        <v>1</v>
      </c>
      <c r="V1018" s="1438">
        <v>1</v>
      </c>
    </row>
    <row r="1019" spans="1:22" ht="15" x14ac:dyDescent="0.25">
      <c r="A1019" s="19" t="s">
        <v>709</v>
      </c>
      <c r="B1019" s="1291" t="s">
        <v>930</v>
      </c>
      <c r="C1019" s="1291" t="s">
        <v>35</v>
      </c>
      <c r="D1019" s="1434">
        <v>0</v>
      </c>
      <c r="E1019" s="1434">
        <v>0</v>
      </c>
      <c r="F1019" s="1434">
        <v>0</v>
      </c>
      <c r="G1019" s="1434">
        <v>0</v>
      </c>
      <c r="H1019" s="1434">
        <v>0</v>
      </c>
      <c r="I1019" s="1434">
        <v>0</v>
      </c>
      <c r="J1019" s="1434">
        <v>0</v>
      </c>
      <c r="K1019" s="1434">
        <v>0</v>
      </c>
      <c r="L1019" s="1434">
        <v>0</v>
      </c>
      <c r="M1019" s="1434">
        <v>21</v>
      </c>
      <c r="N1019" s="1434">
        <v>18</v>
      </c>
      <c r="O1019" s="1434">
        <v>30</v>
      </c>
      <c r="P1019" s="1434">
        <v>21</v>
      </c>
      <c r="Q1019" s="1434">
        <v>12</v>
      </c>
      <c r="R1019" s="1434">
        <v>24</v>
      </c>
      <c r="S1019" s="1434">
        <v>11</v>
      </c>
      <c r="T1019" s="1434">
        <v>9</v>
      </c>
      <c r="U1019" s="1434">
        <v>0</v>
      </c>
      <c r="V1019" s="1438">
        <v>0</v>
      </c>
    </row>
    <row r="1020" spans="1:22" ht="15" x14ac:dyDescent="0.25">
      <c r="A1020" s="19" t="s">
        <v>709</v>
      </c>
      <c r="B1020" s="1291" t="s">
        <v>930</v>
      </c>
      <c r="C1020" s="1291" t="s">
        <v>36</v>
      </c>
      <c r="D1020" s="1434">
        <v>0</v>
      </c>
      <c r="E1020" s="1434">
        <v>0</v>
      </c>
      <c r="F1020" s="1434">
        <v>0</v>
      </c>
      <c r="G1020" s="1434">
        <v>0</v>
      </c>
      <c r="H1020" s="1434">
        <v>0</v>
      </c>
      <c r="I1020" s="1434">
        <v>0</v>
      </c>
      <c r="J1020" s="1434">
        <v>0</v>
      </c>
      <c r="K1020" s="1434">
        <v>0</v>
      </c>
      <c r="L1020" s="1434">
        <v>0</v>
      </c>
      <c r="M1020" s="1434">
        <v>0</v>
      </c>
      <c r="N1020" s="1434">
        <v>0</v>
      </c>
      <c r="O1020" s="1434">
        <v>0</v>
      </c>
      <c r="P1020" s="1434">
        <v>0</v>
      </c>
      <c r="Q1020" s="1434">
        <v>0</v>
      </c>
      <c r="R1020" s="1434">
        <v>0</v>
      </c>
      <c r="S1020" s="1434">
        <v>0</v>
      </c>
      <c r="T1020" s="1434">
        <v>1</v>
      </c>
      <c r="U1020" s="1434">
        <v>0</v>
      </c>
      <c r="V1020" s="1438">
        <v>0</v>
      </c>
    </row>
    <row r="1021" spans="1:22" ht="15" x14ac:dyDescent="0.25">
      <c r="A1021" s="19" t="s">
        <v>709</v>
      </c>
      <c r="B1021" s="1291" t="s">
        <v>930</v>
      </c>
      <c r="C1021" s="1291" t="s">
        <v>37</v>
      </c>
      <c r="D1021" s="1434">
        <v>0</v>
      </c>
      <c r="E1021" s="1434">
        <v>0</v>
      </c>
      <c r="F1021" s="1434">
        <v>0</v>
      </c>
      <c r="G1021" s="1434">
        <v>0</v>
      </c>
      <c r="H1021" s="1434">
        <v>0</v>
      </c>
      <c r="I1021" s="1434">
        <v>0</v>
      </c>
      <c r="J1021" s="1434">
        <v>0</v>
      </c>
      <c r="K1021" s="1434">
        <v>0</v>
      </c>
      <c r="L1021" s="1434">
        <v>0</v>
      </c>
      <c r="M1021" s="1434">
        <v>7</v>
      </c>
      <c r="N1021" s="1434">
        <v>2</v>
      </c>
      <c r="O1021" s="1434">
        <v>1</v>
      </c>
      <c r="P1021" s="1434">
        <v>6</v>
      </c>
      <c r="Q1021" s="1434">
        <v>1</v>
      </c>
      <c r="R1021" s="1434">
        <v>2</v>
      </c>
      <c r="S1021" s="1434">
        <v>0</v>
      </c>
      <c r="T1021" s="1434">
        <v>0</v>
      </c>
      <c r="U1021" s="1434">
        <v>0</v>
      </c>
      <c r="V1021" s="1438">
        <v>0</v>
      </c>
    </row>
    <row r="1022" spans="1:22" ht="15" x14ac:dyDescent="0.25">
      <c r="A1022" s="19" t="s">
        <v>709</v>
      </c>
      <c r="B1022" s="1291" t="s">
        <v>930</v>
      </c>
      <c r="C1022" s="1291" t="s">
        <v>39</v>
      </c>
      <c r="D1022" s="1434">
        <v>0</v>
      </c>
      <c r="E1022" s="1434">
        <v>0</v>
      </c>
      <c r="F1022" s="1434">
        <v>0</v>
      </c>
      <c r="G1022" s="1434">
        <v>0</v>
      </c>
      <c r="H1022" s="1434">
        <v>0</v>
      </c>
      <c r="I1022" s="1434">
        <v>0</v>
      </c>
      <c r="J1022" s="1434">
        <v>0</v>
      </c>
      <c r="K1022" s="1434">
        <v>0</v>
      </c>
      <c r="L1022" s="1434">
        <v>0</v>
      </c>
      <c r="M1022" s="1434">
        <v>2</v>
      </c>
      <c r="N1022" s="1434">
        <v>0</v>
      </c>
      <c r="O1022" s="1434">
        <v>1</v>
      </c>
      <c r="P1022" s="1434">
        <v>3</v>
      </c>
      <c r="Q1022" s="1434">
        <v>0</v>
      </c>
      <c r="R1022" s="1434">
        <v>0</v>
      </c>
      <c r="S1022" s="1434">
        <v>1</v>
      </c>
      <c r="T1022" s="1434">
        <v>0</v>
      </c>
      <c r="U1022" s="1434">
        <v>0</v>
      </c>
      <c r="V1022" s="1438">
        <v>0</v>
      </c>
    </row>
    <row r="1023" spans="1:22" ht="15" x14ac:dyDescent="0.25">
      <c r="A1023" s="19" t="s">
        <v>709</v>
      </c>
      <c r="B1023" s="1291" t="s">
        <v>930</v>
      </c>
      <c r="C1023" s="1291" t="s">
        <v>40</v>
      </c>
      <c r="D1023" s="1434">
        <v>0</v>
      </c>
      <c r="E1023" s="1434">
        <v>0</v>
      </c>
      <c r="F1023" s="1434">
        <v>0</v>
      </c>
      <c r="G1023" s="1434">
        <v>0</v>
      </c>
      <c r="H1023" s="1434">
        <v>0</v>
      </c>
      <c r="I1023" s="1434">
        <v>0</v>
      </c>
      <c r="J1023" s="1434">
        <v>0</v>
      </c>
      <c r="K1023" s="1434">
        <v>0</v>
      </c>
      <c r="L1023" s="1434">
        <v>0</v>
      </c>
      <c r="M1023" s="1434">
        <v>1</v>
      </c>
      <c r="N1023" s="1434">
        <v>0</v>
      </c>
      <c r="O1023" s="1434">
        <v>1</v>
      </c>
      <c r="P1023" s="1434">
        <v>0</v>
      </c>
      <c r="Q1023" s="1434">
        <v>0</v>
      </c>
      <c r="R1023" s="1434">
        <v>0</v>
      </c>
      <c r="S1023" s="1434">
        <v>0</v>
      </c>
      <c r="T1023" s="1434">
        <v>0</v>
      </c>
      <c r="U1023" s="1434">
        <v>0</v>
      </c>
      <c r="V1023" s="1438">
        <v>0</v>
      </c>
    </row>
    <row r="1024" spans="1:22" ht="15" x14ac:dyDescent="0.25">
      <c r="A1024" s="19" t="s">
        <v>709</v>
      </c>
      <c r="B1024" s="1291" t="s">
        <v>930</v>
      </c>
      <c r="C1024" s="1291" t="s">
        <v>59</v>
      </c>
      <c r="D1024" s="1434">
        <v>0</v>
      </c>
      <c r="E1024" s="1434">
        <v>0</v>
      </c>
      <c r="F1024" s="1434">
        <v>0</v>
      </c>
      <c r="G1024" s="1434">
        <v>0</v>
      </c>
      <c r="H1024" s="1434">
        <v>0</v>
      </c>
      <c r="I1024" s="1434">
        <v>0</v>
      </c>
      <c r="J1024" s="1434">
        <v>0</v>
      </c>
      <c r="K1024" s="1434">
        <v>0</v>
      </c>
      <c r="L1024" s="1434">
        <v>0</v>
      </c>
      <c r="M1024" s="1434">
        <v>31</v>
      </c>
      <c r="N1024" s="1434">
        <v>20</v>
      </c>
      <c r="O1024" s="1434">
        <v>33</v>
      </c>
      <c r="P1024" s="1434">
        <v>30</v>
      </c>
      <c r="Q1024" s="1434">
        <v>13</v>
      </c>
      <c r="R1024" s="1434">
        <v>26</v>
      </c>
      <c r="S1024" s="1434">
        <v>12</v>
      </c>
      <c r="T1024" s="1434">
        <v>10</v>
      </c>
      <c r="U1024" s="1434">
        <v>0</v>
      </c>
      <c r="V1024" s="1438">
        <v>0</v>
      </c>
    </row>
    <row r="1025" spans="1:22" ht="15" x14ac:dyDescent="0.25">
      <c r="A1025" s="19" t="s">
        <v>709</v>
      </c>
      <c r="B1025" s="1291" t="s">
        <v>930</v>
      </c>
      <c r="C1025" s="1291" t="s">
        <v>77</v>
      </c>
      <c r="D1025" s="1434">
        <v>0</v>
      </c>
      <c r="E1025" s="1434">
        <v>0</v>
      </c>
      <c r="F1025" s="1434">
        <v>0</v>
      </c>
      <c r="G1025" s="1434">
        <v>0</v>
      </c>
      <c r="H1025" s="1434">
        <v>0</v>
      </c>
      <c r="I1025" s="1434">
        <v>0</v>
      </c>
      <c r="J1025" s="1434">
        <v>0</v>
      </c>
      <c r="K1025" s="1434">
        <v>0</v>
      </c>
      <c r="L1025" s="1434">
        <v>0</v>
      </c>
      <c r="M1025" s="1434">
        <v>10</v>
      </c>
      <c r="N1025" s="1434">
        <v>2</v>
      </c>
      <c r="O1025" s="1434">
        <v>3</v>
      </c>
      <c r="P1025" s="1434">
        <v>9</v>
      </c>
      <c r="Q1025" s="1434">
        <v>1</v>
      </c>
      <c r="R1025" s="1434">
        <v>2</v>
      </c>
      <c r="S1025" s="1434">
        <v>1</v>
      </c>
      <c r="T1025" s="1434">
        <v>1</v>
      </c>
      <c r="U1025" s="1434">
        <v>0</v>
      </c>
      <c r="V1025" s="1438">
        <v>0</v>
      </c>
    </row>
    <row r="1026" spans="1:22" ht="15" x14ac:dyDescent="0.25">
      <c r="A1026" s="19" t="s">
        <v>709</v>
      </c>
      <c r="B1026" s="1291" t="s">
        <v>931</v>
      </c>
      <c r="C1026" s="1291" t="s">
        <v>35</v>
      </c>
      <c r="D1026" s="1434">
        <v>0</v>
      </c>
      <c r="E1026" s="1434">
        <v>0</v>
      </c>
      <c r="F1026" s="1434">
        <v>4</v>
      </c>
      <c r="G1026" s="1434">
        <v>58</v>
      </c>
      <c r="H1026" s="1434">
        <v>15</v>
      </c>
      <c r="I1026" s="1434">
        <v>48</v>
      </c>
      <c r="J1026" s="1434">
        <v>27</v>
      </c>
      <c r="K1026" s="1434">
        <v>40</v>
      </c>
      <c r="L1026" s="1434">
        <v>28</v>
      </c>
      <c r="M1026" s="1434">
        <v>40</v>
      </c>
      <c r="N1026" s="1434">
        <v>49</v>
      </c>
      <c r="O1026" s="1434">
        <v>55</v>
      </c>
      <c r="P1026" s="1434">
        <v>50</v>
      </c>
      <c r="Q1026" s="1434">
        <v>0</v>
      </c>
      <c r="R1026" s="1434">
        <v>38</v>
      </c>
      <c r="S1026" s="1434">
        <v>8</v>
      </c>
      <c r="T1026" s="1434">
        <v>34</v>
      </c>
      <c r="U1026" s="1434">
        <v>28</v>
      </c>
      <c r="V1026" s="1438">
        <v>29</v>
      </c>
    </row>
    <row r="1027" spans="1:22" ht="15" x14ac:dyDescent="0.25">
      <c r="A1027" s="19" t="s">
        <v>709</v>
      </c>
      <c r="B1027" s="1291" t="s">
        <v>931</v>
      </c>
      <c r="C1027" s="1291" t="s">
        <v>36</v>
      </c>
      <c r="D1027" s="1434">
        <v>0</v>
      </c>
      <c r="E1027" s="1434">
        <v>0</v>
      </c>
      <c r="F1027" s="1434">
        <v>0</v>
      </c>
      <c r="G1027" s="1434">
        <v>0</v>
      </c>
      <c r="H1027" s="1434">
        <v>0</v>
      </c>
      <c r="I1027" s="1434">
        <v>0</v>
      </c>
      <c r="J1027" s="1434">
        <v>0</v>
      </c>
      <c r="K1027" s="1434">
        <v>0</v>
      </c>
      <c r="L1027" s="1434">
        <v>0</v>
      </c>
      <c r="M1027" s="1434">
        <v>0</v>
      </c>
      <c r="N1027" s="1434">
        <v>0</v>
      </c>
      <c r="O1027" s="1434">
        <v>0</v>
      </c>
      <c r="P1027" s="1434">
        <v>0</v>
      </c>
      <c r="Q1027" s="1434">
        <v>0</v>
      </c>
      <c r="R1027" s="1434">
        <v>0</v>
      </c>
      <c r="S1027" s="1434">
        <v>0</v>
      </c>
      <c r="T1027" s="1434">
        <v>1</v>
      </c>
      <c r="U1027" s="1434">
        <v>1</v>
      </c>
      <c r="V1027" s="1438">
        <v>3</v>
      </c>
    </row>
    <row r="1028" spans="1:22" ht="15" x14ac:dyDescent="0.25">
      <c r="A1028" s="19" t="s">
        <v>709</v>
      </c>
      <c r="B1028" s="1291" t="s">
        <v>931</v>
      </c>
      <c r="C1028" s="1291" t="s">
        <v>37</v>
      </c>
      <c r="D1028" s="1434">
        <v>0</v>
      </c>
      <c r="E1028" s="1434">
        <v>0</v>
      </c>
      <c r="F1028" s="1434">
        <v>0</v>
      </c>
      <c r="G1028" s="1434">
        <v>10</v>
      </c>
      <c r="H1028" s="1434">
        <v>4</v>
      </c>
      <c r="I1028" s="1434">
        <v>3</v>
      </c>
      <c r="J1028" s="1434">
        <v>2</v>
      </c>
      <c r="K1028" s="1434">
        <v>1</v>
      </c>
      <c r="L1028" s="1434">
        <v>0</v>
      </c>
      <c r="M1028" s="1434">
        <v>2</v>
      </c>
      <c r="N1028" s="1434">
        <v>1</v>
      </c>
      <c r="O1028" s="1434">
        <v>0</v>
      </c>
      <c r="P1028" s="1434">
        <v>0</v>
      </c>
      <c r="Q1028" s="1434">
        <v>0</v>
      </c>
      <c r="R1028" s="1434">
        <v>1</v>
      </c>
      <c r="S1028" s="1434">
        <v>2</v>
      </c>
      <c r="T1028" s="1434">
        <v>0</v>
      </c>
      <c r="U1028" s="1434">
        <v>0</v>
      </c>
      <c r="V1028" s="1438">
        <v>1</v>
      </c>
    </row>
    <row r="1029" spans="1:22" ht="15" x14ac:dyDescent="0.25">
      <c r="A1029" s="19" t="s">
        <v>709</v>
      </c>
      <c r="B1029" s="1291" t="s">
        <v>931</v>
      </c>
      <c r="C1029" s="1291" t="s">
        <v>38</v>
      </c>
      <c r="D1029" s="1434">
        <v>0</v>
      </c>
      <c r="E1029" s="1434">
        <v>0</v>
      </c>
      <c r="F1029" s="1434">
        <v>0</v>
      </c>
      <c r="G1029" s="1434">
        <v>1</v>
      </c>
      <c r="H1029" s="1434">
        <v>1</v>
      </c>
      <c r="I1029" s="1434">
        <v>0</v>
      </c>
      <c r="J1029" s="1434">
        <v>0</v>
      </c>
      <c r="K1029" s="1434">
        <v>1</v>
      </c>
      <c r="L1029" s="1434">
        <v>0</v>
      </c>
      <c r="M1029" s="1434">
        <v>0</v>
      </c>
      <c r="N1029" s="1434">
        <v>0</v>
      </c>
      <c r="O1029" s="1434">
        <v>0</v>
      </c>
      <c r="P1029" s="1434">
        <v>0</v>
      </c>
      <c r="Q1029" s="1434">
        <v>0</v>
      </c>
      <c r="R1029" s="1434">
        <v>1</v>
      </c>
      <c r="S1029" s="1434">
        <v>0</v>
      </c>
      <c r="T1029" s="1434">
        <v>1</v>
      </c>
      <c r="U1029" s="1434">
        <v>0</v>
      </c>
      <c r="V1029" s="1438">
        <v>1</v>
      </c>
    </row>
    <row r="1030" spans="1:22" ht="15" x14ac:dyDescent="0.25">
      <c r="A1030" s="19" t="s">
        <v>709</v>
      </c>
      <c r="B1030" s="1291" t="s">
        <v>931</v>
      </c>
      <c r="C1030" s="1291" t="s">
        <v>39</v>
      </c>
      <c r="D1030" s="1434">
        <v>0</v>
      </c>
      <c r="E1030" s="1434">
        <v>0</v>
      </c>
      <c r="F1030" s="1434">
        <v>1</v>
      </c>
      <c r="G1030" s="1434">
        <v>0</v>
      </c>
      <c r="H1030" s="1434">
        <v>0</v>
      </c>
      <c r="I1030" s="1434">
        <v>1</v>
      </c>
      <c r="J1030" s="1434">
        <v>1</v>
      </c>
      <c r="K1030" s="1434">
        <v>0</v>
      </c>
      <c r="L1030" s="1434">
        <v>0</v>
      </c>
      <c r="M1030" s="1434">
        <v>1</v>
      </c>
      <c r="N1030" s="1434">
        <v>0</v>
      </c>
      <c r="O1030" s="1434">
        <v>0</v>
      </c>
      <c r="P1030" s="1434">
        <v>0</v>
      </c>
      <c r="Q1030" s="1434">
        <v>0</v>
      </c>
      <c r="R1030" s="1434">
        <v>0</v>
      </c>
      <c r="S1030" s="1434">
        <v>0</v>
      </c>
      <c r="T1030" s="1434">
        <v>0</v>
      </c>
      <c r="U1030" s="1434">
        <v>0</v>
      </c>
      <c r="V1030" s="1438">
        <v>0</v>
      </c>
    </row>
    <row r="1031" spans="1:22" ht="15" x14ac:dyDescent="0.25">
      <c r="A1031" s="19" t="s">
        <v>709</v>
      </c>
      <c r="B1031" s="1291" t="s">
        <v>931</v>
      </c>
      <c r="C1031" s="1291" t="s">
        <v>40</v>
      </c>
      <c r="D1031" s="1434">
        <v>0</v>
      </c>
      <c r="E1031" s="1434">
        <v>0</v>
      </c>
      <c r="F1031" s="1434">
        <v>0</v>
      </c>
      <c r="G1031" s="1434">
        <v>1</v>
      </c>
      <c r="H1031" s="1434">
        <v>0</v>
      </c>
      <c r="I1031" s="1434">
        <v>0</v>
      </c>
      <c r="J1031" s="1434">
        <v>0</v>
      </c>
      <c r="K1031" s="1434">
        <v>0</v>
      </c>
      <c r="L1031" s="1434">
        <v>0</v>
      </c>
      <c r="M1031" s="1434">
        <v>0</v>
      </c>
      <c r="N1031" s="1434">
        <v>0</v>
      </c>
      <c r="O1031" s="1434">
        <v>0</v>
      </c>
      <c r="P1031" s="1434">
        <v>0</v>
      </c>
      <c r="Q1031" s="1434">
        <v>0</v>
      </c>
      <c r="R1031" s="1434">
        <v>0</v>
      </c>
      <c r="S1031" s="1434">
        <v>0</v>
      </c>
      <c r="T1031" s="1434">
        <v>0</v>
      </c>
      <c r="U1031" s="1434">
        <v>0</v>
      </c>
      <c r="V1031" s="1438">
        <v>0</v>
      </c>
    </row>
    <row r="1032" spans="1:22" ht="15" x14ac:dyDescent="0.25">
      <c r="A1032" s="19" t="s">
        <v>709</v>
      </c>
      <c r="B1032" s="1291" t="s">
        <v>931</v>
      </c>
      <c r="C1032" s="1291" t="s">
        <v>59</v>
      </c>
      <c r="D1032" s="1434">
        <v>0</v>
      </c>
      <c r="E1032" s="1434">
        <v>0</v>
      </c>
      <c r="F1032" s="1434">
        <v>5</v>
      </c>
      <c r="G1032" s="1434">
        <v>70</v>
      </c>
      <c r="H1032" s="1434">
        <v>20</v>
      </c>
      <c r="I1032" s="1434">
        <v>52</v>
      </c>
      <c r="J1032" s="1434">
        <v>30</v>
      </c>
      <c r="K1032" s="1434">
        <v>42</v>
      </c>
      <c r="L1032" s="1434">
        <v>28</v>
      </c>
      <c r="M1032" s="1434">
        <v>43</v>
      </c>
      <c r="N1032" s="1434">
        <v>50</v>
      </c>
      <c r="O1032" s="1434">
        <v>55</v>
      </c>
      <c r="P1032" s="1434">
        <v>50</v>
      </c>
      <c r="Q1032" s="1434">
        <v>0</v>
      </c>
      <c r="R1032" s="1434">
        <v>40</v>
      </c>
      <c r="S1032" s="1434">
        <v>10</v>
      </c>
      <c r="T1032" s="1434">
        <v>36</v>
      </c>
      <c r="U1032" s="1434">
        <v>29</v>
      </c>
      <c r="V1032" s="1438">
        <v>34</v>
      </c>
    </row>
    <row r="1033" spans="1:22" ht="15" x14ac:dyDescent="0.25">
      <c r="A1033" s="19" t="s">
        <v>709</v>
      </c>
      <c r="B1033" s="1291" t="s">
        <v>931</v>
      </c>
      <c r="C1033" s="1291" t="s">
        <v>77</v>
      </c>
      <c r="D1033" s="1434">
        <v>0</v>
      </c>
      <c r="E1033" s="1434">
        <v>0</v>
      </c>
      <c r="F1033" s="1434">
        <v>1</v>
      </c>
      <c r="G1033" s="1434">
        <v>12</v>
      </c>
      <c r="H1033" s="1434">
        <v>5</v>
      </c>
      <c r="I1033" s="1434">
        <v>4</v>
      </c>
      <c r="J1033" s="1434">
        <v>3</v>
      </c>
      <c r="K1033" s="1434">
        <v>2</v>
      </c>
      <c r="L1033" s="1434">
        <v>0</v>
      </c>
      <c r="M1033" s="1434">
        <v>3</v>
      </c>
      <c r="N1033" s="1434">
        <v>1</v>
      </c>
      <c r="O1033" s="1434">
        <v>0</v>
      </c>
      <c r="P1033" s="1434">
        <v>0</v>
      </c>
      <c r="Q1033" s="1434">
        <v>0</v>
      </c>
      <c r="R1033" s="1434">
        <v>2</v>
      </c>
      <c r="S1033" s="1434">
        <v>2</v>
      </c>
      <c r="T1033" s="1434">
        <v>2</v>
      </c>
      <c r="U1033" s="1434">
        <v>1</v>
      </c>
      <c r="V1033" s="1438">
        <v>5</v>
      </c>
    </row>
    <row r="1034" spans="1:22" ht="15" x14ac:dyDescent="0.25">
      <c r="A1034" s="19" t="s">
        <v>709</v>
      </c>
      <c r="B1034" s="1291" t="s">
        <v>932</v>
      </c>
      <c r="C1034" s="1291" t="s">
        <v>35</v>
      </c>
      <c r="D1034" s="1434">
        <v>5</v>
      </c>
      <c r="E1034" s="1434">
        <v>14</v>
      </c>
      <c r="F1034" s="1434">
        <v>16</v>
      </c>
      <c r="G1034" s="1434">
        <v>9</v>
      </c>
      <c r="H1034" s="1434">
        <v>21</v>
      </c>
      <c r="I1034" s="1434">
        <v>28</v>
      </c>
      <c r="J1034" s="1434">
        <v>13</v>
      </c>
      <c r="K1034" s="1434">
        <v>6</v>
      </c>
      <c r="L1034" s="1434">
        <v>13</v>
      </c>
      <c r="M1034" s="1434">
        <v>6</v>
      </c>
      <c r="N1034" s="1434">
        <v>7</v>
      </c>
      <c r="O1034" s="1434">
        <v>15</v>
      </c>
      <c r="P1034" s="1434">
        <v>4</v>
      </c>
      <c r="Q1034" s="1434">
        <v>0</v>
      </c>
      <c r="R1034" s="1434">
        <v>16</v>
      </c>
      <c r="S1034" s="1434">
        <v>9</v>
      </c>
      <c r="T1034" s="1434">
        <v>0</v>
      </c>
      <c r="U1034" s="1434">
        <v>0</v>
      </c>
      <c r="V1034" s="1438">
        <v>0</v>
      </c>
    </row>
    <row r="1035" spans="1:22" ht="15" x14ac:dyDescent="0.25">
      <c r="A1035" s="19" t="s">
        <v>709</v>
      </c>
      <c r="B1035" s="1291" t="s">
        <v>932</v>
      </c>
      <c r="C1035" s="1291" t="s">
        <v>37</v>
      </c>
      <c r="D1035" s="1434">
        <v>0</v>
      </c>
      <c r="E1035" s="1434">
        <v>0</v>
      </c>
      <c r="F1035" s="1434">
        <v>0</v>
      </c>
      <c r="G1035" s="1434">
        <v>0</v>
      </c>
      <c r="H1035" s="1434">
        <v>1</v>
      </c>
      <c r="I1035" s="1434">
        <v>1</v>
      </c>
      <c r="J1035" s="1434">
        <v>0</v>
      </c>
      <c r="K1035" s="1434">
        <v>0</v>
      </c>
      <c r="L1035" s="1434">
        <v>0</v>
      </c>
      <c r="M1035" s="1434">
        <v>0</v>
      </c>
      <c r="N1035" s="1434">
        <v>0</v>
      </c>
      <c r="O1035" s="1434">
        <v>0</v>
      </c>
      <c r="P1035" s="1434">
        <v>0</v>
      </c>
      <c r="Q1035" s="1434">
        <v>0</v>
      </c>
      <c r="R1035" s="1434">
        <v>0</v>
      </c>
      <c r="S1035" s="1434">
        <v>0</v>
      </c>
      <c r="T1035" s="1434">
        <v>0</v>
      </c>
      <c r="U1035" s="1434">
        <v>0</v>
      </c>
      <c r="V1035" s="1438">
        <v>0</v>
      </c>
    </row>
    <row r="1036" spans="1:22" ht="15" x14ac:dyDescent="0.25">
      <c r="A1036" s="19" t="s">
        <v>709</v>
      </c>
      <c r="B1036" s="1291" t="s">
        <v>932</v>
      </c>
      <c r="C1036" s="1291" t="s">
        <v>38</v>
      </c>
      <c r="D1036" s="1434">
        <v>0</v>
      </c>
      <c r="E1036" s="1434">
        <v>0</v>
      </c>
      <c r="F1036" s="1434">
        <v>1</v>
      </c>
      <c r="G1036" s="1434">
        <v>0</v>
      </c>
      <c r="H1036" s="1434">
        <v>0</v>
      </c>
      <c r="I1036" s="1434">
        <v>0</v>
      </c>
      <c r="J1036" s="1434">
        <v>0</v>
      </c>
      <c r="K1036" s="1434">
        <v>0</v>
      </c>
      <c r="L1036" s="1434">
        <v>0</v>
      </c>
      <c r="M1036" s="1434">
        <v>0</v>
      </c>
      <c r="N1036" s="1434">
        <v>0</v>
      </c>
      <c r="O1036" s="1434">
        <v>0</v>
      </c>
      <c r="P1036" s="1434">
        <v>0</v>
      </c>
      <c r="Q1036" s="1434">
        <v>0</v>
      </c>
      <c r="R1036" s="1434">
        <v>0</v>
      </c>
      <c r="S1036" s="1434">
        <v>0</v>
      </c>
      <c r="T1036" s="1434">
        <v>0</v>
      </c>
      <c r="U1036" s="1434">
        <v>0</v>
      </c>
      <c r="V1036" s="1438">
        <v>0</v>
      </c>
    </row>
    <row r="1037" spans="1:22" ht="15" x14ac:dyDescent="0.25">
      <c r="A1037" s="19" t="s">
        <v>709</v>
      </c>
      <c r="B1037" s="1291" t="s">
        <v>932</v>
      </c>
      <c r="C1037" s="1291" t="s">
        <v>39</v>
      </c>
      <c r="D1037" s="1434">
        <v>0</v>
      </c>
      <c r="E1037" s="1434">
        <v>0</v>
      </c>
      <c r="F1037" s="1434">
        <v>0</v>
      </c>
      <c r="G1037" s="1434">
        <v>0</v>
      </c>
      <c r="H1037" s="1434">
        <v>1</v>
      </c>
      <c r="I1037" s="1434">
        <v>0</v>
      </c>
      <c r="J1037" s="1434">
        <v>0</v>
      </c>
      <c r="K1037" s="1434">
        <v>0</v>
      </c>
      <c r="L1037" s="1434">
        <v>0</v>
      </c>
      <c r="M1037" s="1434">
        <v>0</v>
      </c>
      <c r="N1037" s="1434">
        <v>0</v>
      </c>
      <c r="O1037" s="1434">
        <v>0</v>
      </c>
      <c r="P1037" s="1434">
        <v>0</v>
      </c>
      <c r="Q1037" s="1434">
        <v>0</v>
      </c>
      <c r="R1037" s="1434">
        <v>0</v>
      </c>
      <c r="S1037" s="1434">
        <v>0</v>
      </c>
      <c r="T1037" s="1434">
        <v>0</v>
      </c>
      <c r="U1037" s="1434">
        <v>0</v>
      </c>
      <c r="V1037" s="1438">
        <v>0</v>
      </c>
    </row>
    <row r="1038" spans="1:22" ht="15" x14ac:dyDescent="0.25">
      <c r="A1038" s="19" t="s">
        <v>709</v>
      </c>
      <c r="B1038" s="1291" t="s">
        <v>932</v>
      </c>
      <c r="C1038" s="1291" t="s">
        <v>59</v>
      </c>
      <c r="D1038" s="1434">
        <v>5</v>
      </c>
      <c r="E1038" s="1434">
        <v>14</v>
      </c>
      <c r="F1038" s="1434">
        <v>17</v>
      </c>
      <c r="G1038" s="1434">
        <v>9</v>
      </c>
      <c r="H1038" s="1434">
        <v>23</v>
      </c>
      <c r="I1038" s="1434">
        <v>29</v>
      </c>
      <c r="J1038" s="1434">
        <v>13</v>
      </c>
      <c r="K1038" s="1434">
        <v>6</v>
      </c>
      <c r="L1038" s="1434">
        <v>13</v>
      </c>
      <c r="M1038" s="1434">
        <v>6</v>
      </c>
      <c r="N1038" s="1434">
        <v>7</v>
      </c>
      <c r="O1038" s="1434">
        <v>15</v>
      </c>
      <c r="P1038" s="1434">
        <v>4</v>
      </c>
      <c r="Q1038" s="1434">
        <v>0</v>
      </c>
      <c r="R1038" s="1434">
        <v>16</v>
      </c>
      <c r="S1038" s="1434">
        <v>9</v>
      </c>
      <c r="T1038" s="1434">
        <v>0</v>
      </c>
      <c r="U1038" s="1434">
        <v>0</v>
      </c>
      <c r="V1038" s="1438">
        <v>0</v>
      </c>
    </row>
    <row r="1039" spans="1:22" ht="15" x14ac:dyDescent="0.25">
      <c r="A1039" s="19" t="s">
        <v>709</v>
      </c>
      <c r="B1039" s="1291" t="s">
        <v>932</v>
      </c>
      <c r="C1039" s="1291" t="s">
        <v>77</v>
      </c>
      <c r="D1039" s="1434">
        <v>0</v>
      </c>
      <c r="E1039" s="1434">
        <v>0</v>
      </c>
      <c r="F1039" s="1434">
        <v>1</v>
      </c>
      <c r="G1039" s="1434">
        <v>0</v>
      </c>
      <c r="H1039" s="1434">
        <v>2</v>
      </c>
      <c r="I1039" s="1434">
        <v>1</v>
      </c>
      <c r="J1039" s="1434">
        <v>0</v>
      </c>
      <c r="K1039" s="1434">
        <v>0</v>
      </c>
      <c r="L1039" s="1434">
        <v>0</v>
      </c>
      <c r="M1039" s="1434">
        <v>0</v>
      </c>
      <c r="N1039" s="1434">
        <v>0</v>
      </c>
      <c r="O1039" s="1434">
        <v>0</v>
      </c>
      <c r="P1039" s="1434">
        <v>0</v>
      </c>
      <c r="Q1039" s="1434">
        <v>0</v>
      </c>
      <c r="R1039" s="1434">
        <v>0</v>
      </c>
      <c r="S1039" s="1434">
        <v>0</v>
      </c>
      <c r="T1039" s="1434">
        <v>0</v>
      </c>
      <c r="U1039" s="1434">
        <v>0</v>
      </c>
      <c r="V1039" s="1438">
        <v>0</v>
      </c>
    </row>
    <row r="1040" spans="1:22" ht="15" x14ac:dyDescent="0.25">
      <c r="A1040" s="19" t="s">
        <v>709</v>
      </c>
      <c r="B1040" s="1291" t="s">
        <v>933</v>
      </c>
      <c r="C1040" s="1291" t="s">
        <v>35</v>
      </c>
      <c r="D1040" s="1434">
        <v>3</v>
      </c>
      <c r="E1040" s="1434">
        <v>5</v>
      </c>
      <c r="F1040" s="1434">
        <v>8</v>
      </c>
      <c r="G1040" s="1434">
        <v>8</v>
      </c>
      <c r="H1040" s="1434">
        <v>10</v>
      </c>
      <c r="I1040" s="1434">
        <v>7</v>
      </c>
      <c r="J1040" s="1434">
        <v>3</v>
      </c>
      <c r="K1040" s="1434">
        <v>6</v>
      </c>
      <c r="L1040" s="1434">
        <v>1</v>
      </c>
      <c r="M1040" s="1434">
        <v>3</v>
      </c>
      <c r="N1040" s="1434">
        <v>4</v>
      </c>
      <c r="O1040" s="1434">
        <v>15</v>
      </c>
      <c r="P1040" s="1434">
        <v>12</v>
      </c>
      <c r="Q1040" s="1434">
        <v>1</v>
      </c>
      <c r="R1040" s="1434">
        <v>10</v>
      </c>
      <c r="S1040" s="1434">
        <v>7</v>
      </c>
      <c r="T1040" s="1434">
        <v>5</v>
      </c>
      <c r="U1040" s="1434">
        <v>7</v>
      </c>
      <c r="V1040" s="1438">
        <v>6</v>
      </c>
    </row>
    <row r="1041" spans="1:22" ht="15" x14ac:dyDescent="0.25">
      <c r="A1041" s="19" t="s">
        <v>709</v>
      </c>
      <c r="B1041" s="1291" t="s">
        <v>933</v>
      </c>
      <c r="C1041" s="1291" t="s">
        <v>37</v>
      </c>
      <c r="D1041" s="1434">
        <v>1</v>
      </c>
      <c r="E1041" s="1434">
        <v>0</v>
      </c>
      <c r="F1041" s="1434">
        <v>0</v>
      </c>
      <c r="G1041" s="1434">
        <v>0</v>
      </c>
      <c r="H1041" s="1434">
        <v>0</v>
      </c>
      <c r="I1041" s="1434">
        <v>0</v>
      </c>
      <c r="J1041" s="1434">
        <v>0</v>
      </c>
      <c r="K1041" s="1434">
        <v>0</v>
      </c>
      <c r="L1041" s="1434">
        <v>0</v>
      </c>
      <c r="M1041" s="1434">
        <v>0</v>
      </c>
      <c r="N1041" s="1434">
        <v>0</v>
      </c>
      <c r="O1041" s="1434">
        <v>2</v>
      </c>
      <c r="P1041" s="1434">
        <v>0</v>
      </c>
      <c r="Q1041" s="1434">
        <v>1</v>
      </c>
      <c r="R1041" s="1434">
        <v>0</v>
      </c>
      <c r="S1041" s="1434">
        <v>0</v>
      </c>
      <c r="T1041" s="1434">
        <v>0</v>
      </c>
      <c r="U1041" s="1434">
        <v>0</v>
      </c>
      <c r="V1041" s="1438">
        <v>0</v>
      </c>
    </row>
    <row r="1042" spans="1:22" ht="15" x14ac:dyDescent="0.25">
      <c r="A1042" s="19" t="s">
        <v>709</v>
      </c>
      <c r="B1042" s="1291" t="s">
        <v>933</v>
      </c>
      <c r="C1042" s="1291" t="s">
        <v>40</v>
      </c>
      <c r="D1042" s="1434">
        <v>0</v>
      </c>
      <c r="E1042" s="1434">
        <v>0</v>
      </c>
      <c r="F1042" s="1434">
        <v>0</v>
      </c>
      <c r="G1042" s="1434">
        <v>0</v>
      </c>
      <c r="H1042" s="1434">
        <v>0</v>
      </c>
      <c r="I1042" s="1434">
        <v>0</v>
      </c>
      <c r="J1042" s="1434">
        <v>0</v>
      </c>
      <c r="K1042" s="1434">
        <v>0</v>
      </c>
      <c r="L1042" s="1434">
        <v>0</v>
      </c>
      <c r="M1042" s="1434">
        <v>0</v>
      </c>
      <c r="N1042" s="1434">
        <v>1</v>
      </c>
      <c r="O1042" s="1434">
        <v>0</v>
      </c>
      <c r="P1042" s="1434">
        <v>0</v>
      </c>
      <c r="Q1042" s="1434">
        <v>0</v>
      </c>
      <c r="R1042" s="1434">
        <v>0</v>
      </c>
      <c r="S1042" s="1434">
        <v>0</v>
      </c>
      <c r="T1042" s="1434">
        <v>0</v>
      </c>
      <c r="U1042" s="1434">
        <v>0</v>
      </c>
      <c r="V1042" s="1438">
        <v>0</v>
      </c>
    </row>
    <row r="1043" spans="1:22" ht="15" x14ac:dyDescent="0.25">
      <c r="A1043" s="19" t="s">
        <v>709</v>
      </c>
      <c r="B1043" s="1291" t="s">
        <v>933</v>
      </c>
      <c r="C1043" s="1291" t="s">
        <v>59</v>
      </c>
      <c r="D1043" s="1434">
        <v>4</v>
      </c>
      <c r="E1043" s="1434">
        <v>5</v>
      </c>
      <c r="F1043" s="1434">
        <v>8</v>
      </c>
      <c r="G1043" s="1434">
        <v>8</v>
      </c>
      <c r="H1043" s="1434">
        <v>10</v>
      </c>
      <c r="I1043" s="1434">
        <v>7</v>
      </c>
      <c r="J1043" s="1434">
        <v>3</v>
      </c>
      <c r="K1043" s="1434">
        <v>6</v>
      </c>
      <c r="L1043" s="1434">
        <v>1</v>
      </c>
      <c r="M1043" s="1434">
        <v>3</v>
      </c>
      <c r="N1043" s="1434">
        <v>5</v>
      </c>
      <c r="O1043" s="1434">
        <v>17</v>
      </c>
      <c r="P1043" s="1434">
        <v>12</v>
      </c>
      <c r="Q1043" s="1434">
        <v>2</v>
      </c>
      <c r="R1043" s="1434">
        <v>10</v>
      </c>
      <c r="S1043" s="1434">
        <v>7</v>
      </c>
      <c r="T1043" s="1434">
        <v>5</v>
      </c>
      <c r="U1043" s="1434">
        <v>7</v>
      </c>
      <c r="V1043" s="1438">
        <v>6</v>
      </c>
    </row>
    <row r="1044" spans="1:22" ht="15" x14ac:dyDescent="0.25">
      <c r="A1044" s="19" t="s">
        <v>709</v>
      </c>
      <c r="B1044" s="1291" t="s">
        <v>933</v>
      </c>
      <c r="C1044" s="1291" t="s">
        <v>77</v>
      </c>
      <c r="D1044" s="1434">
        <v>1</v>
      </c>
      <c r="E1044" s="1434">
        <v>0</v>
      </c>
      <c r="F1044" s="1434">
        <v>0</v>
      </c>
      <c r="G1044" s="1434">
        <v>0</v>
      </c>
      <c r="H1044" s="1434">
        <v>0</v>
      </c>
      <c r="I1044" s="1434">
        <v>0</v>
      </c>
      <c r="J1044" s="1434">
        <v>0</v>
      </c>
      <c r="K1044" s="1434">
        <v>0</v>
      </c>
      <c r="L1044" s="1434">
        <v>0</v>
      </c>
      <c r="M1044" s="1434">
        <v>0</v>
      </c>
      <c r="N1044" s="1434">
        <v>1</v>
      </c>
      <c r="O1044" s="1434">
        <v>2</v>
      </c>
      <c r="P1044" s="1434">
        <v>0</v>
      </c>
      <c r="Q1044" s="1434">
        <v>1</v>
      </c>
      <c r="R1044" s="1434">
        <v>0</v>
      </c>
      <c r="S1044" s="1434">
        <v>0</v>
      </c>
      <c r="T1044" s="1434">
        <v>0</v>
      </c>
      <c r="U1044" s="1434">
        <v>0</v>
      </c>
      <c r="V1044" s="1438">
        <v>0</v>
      </c>
    </row>
    <row r="1045" spans="1:22" ht="15" x14ac:dyDescent="0.25">
      <c r="A1045" s="19" t="s">
        <v>709</v>
      </c>
      <c r="B1045" s="1291" t="s">
        <v>934</v>
      </c>
      <c r="C1045" s="1291" t="s">
        <v>35</v>
      </c>
      <c r="D1045" s="1434">
        <v>3</v>
      </c>
      <c r="E1045" s="1434">
        <v>10</v>
      </c>
      <c r="F1045" s="1434">
        <v>12</v>
      </c>
      <c r="G1045" s="1434">
        <v>12</v>
      </c>
      <c r="H1045" s="1434">
        <v>5</v>
      </c>
      <c r="I1045" s="1434">
        <v>21</v>
      </c>
      <c r="J1045" s="1434">
        <v>14</v>
      </c>
      <c r="K1045" s="1434">
        <v>14</v>
      </c>
      <c r="L1045" s="1434">
        <v>19</v>
      </c>
      <c r="M1045" s="1434">
        <v>3</v>
      </c>
      <c r="N1045" s="1434">
        <v>19</v>
      </c>
      <c r="O1045" s="1434">
        <v>61</v>
      </c>
      <c r="P1045" s="1434">
        <v>11</v>
      </c>
      <c r="Q1045" s="1434">
        <v>14</v>
      </c>
      <c r="R1045" s="1434">
        <v>23</v>
      </c>
      <c r="S1045" s="1434">
        <v>7</v>
      </c>
      <c r="T1045" s="1434">
        <v>20</v>
      </c>
      <c r="U1045" s="1434">
        <v>32</v>
      </c>
      <c r="V1045" s="1438">
        <v>24</v>
      </c>
    </row>
    <row r="1046" spans="1:22" ht="15" x14ac:dyDescent="0.25">
      <c r="A1046" s="19" t="s">
        <v>709</v>
      </c>
      <c r="B1046" s="1291" t="s">
        <v>934</v>
      </c>
      <c r="C1046" s="1291" t="s">
        <v>36</v>
      </c>
      <c r="D1046" s="1434">
        <v>0</v>
      </c>
      <c r="E1046" s="1434">
        <v>0</v>
      </c>
      <c r="F1046" s="1434">
        <v>0</v>
      </c>
      <c r="G1046" s="1434">
        <v>0</v>
      </c>
      <c r="H1046" s="1434">
        <v>0</v>
      </c>
      <c r="I1046" s="1434">
        <v>0</v>
      </c>
      <c r="J1046" s="1434">
        <v>0</v>
      </c>
      <c r="K1046" s="1434">
        <v>0</v>
      </c>
      <c r="L1046" s="1434">
        <v>0</v>
      </c>
      <c r="M1046" s="1434">
        <v>0</v>
      </c>
      <c r="N1046" s="1434">
        <v>0</v>
      </c>
      <c r="O1046" s="1434">
        <v>0</v>
      </c>
      <c r="P1046" s="1434">
        <v>0</v>
      </c>
      <c r="Q1046" s="1434">
        <v>0</v>
      </c>
      <c r="R1046" s="1434">
        <v>0</v>
      </c>
      <c r="S1046" s="1434">
        <v>0</v>
      </c>
      <c r="T1046" s="1434">
        <v>1</v>
      </c>
      <c r="U1046" s="1434">
        <v>2</v>
      </c>
      <c r="V1046" s="1438">
        <v>3</v>
      </c>
    </row>
    <row r="1047" spans="1:22" ht="15" x14ac:dyDescent="0.25">
      <c r="A1047" s="19" t="s">
        <v>709</v>
      </c>
      <c r="B1047" s="1291" t="s">
        <v>934</v>
      </c>
      <c r="C1047" s="1291" t="s">
        <v>37</v>
      </c>
      <c r="D1047" s="1434">
        <v>0</v>
      </c>
      <c r="E1047" s="1434">
        <v>4</v>
      </c>
      <c r="F1047" s="1434">
        <v>1</v>
      </c>
      <c r="G1047" s="1434">
        <v>1</v>
      </c>
      <c r="H1047" s="1434">
        <v>0</v>
      </c>
      <c r="I1047" s="1434">
        <v>3</v>
      </c>
      <c r="J1047" s="1434">
        <v>1</v>
      </c>
      <c r="K1047" s="1434">
        <v>2</v>
      </c>
      <c r="L1047" s="1434">
        <v>0</v>
      </c>
      <c r="M1047" s="1434">
        <v>0</v>
      </c>
      <c r="N1047" s="1434">
        <v>3</v>
      </c>
      <c r="O1047" s="1434">
        <v>1</v>
      </c>
      <c r="P1047" s="1434">
        <v>3</v>
      </c>
      <c r="Q1047" s="1434">
        <v>3</v>
      </c>
      <c r="R1047" s="1434">
        <v>1</v>
      </c>
      <c r="S1047" s="1434">
        <v>1</v>
      </c>
      <c r="T1047" s="1434">
        <v>0</v>
      </c>
      <c r="U1047" s="1434">
        <v>1</v>
      </c>
      <c r="V1047" s="1438">
        <v>0</v>
      </c>
    </row>
    <row r="1048" spans="1:22" ht="15" x14ac:dyDescent="0.25">
      <c r="A1048" s="19" t="s">
        <v>709</v>
      </c>
      <c r="B1048" s="1291" t="s">
        <v>934</v>
      </c>
      <c r="C1048" s="1291" t="s">
        <v>38</v>
      </c>
      <c r="D1048" s="1434">
        <v>0</v>
      </c>
      <c r="E1048" s="1434">
        <v>1</v>
      </c>
      <c r="F1048" s="1434">
        <v>1</v>
      </c>
      <c r="G1048" s="1434">
        <v>0</v>
      </c>
      <c r="H1048" s="1434">
        <v>0</v>
      </c>
      <c r="I1048" s="1434">
        <v>0</v>
      </c>
      <c r="J1048" s="1434">
        <v>0</v>
      </c>
      <c r="K1048" s="1434">
        <v>0</v>
      </c>
      <c r="L1048" s="1434">
        <v>0</v>
      </c>
      <c r="M1048" s="1434">
        <v>0</v>
      </c>
      <c r="N1048" s="1434">
        <v>2</v>
      </c>
      <c r="O1048" s="1434">
        <v>1</v>
      </c>
      <c r="P1048" s="1434">
        <v>2</v>
      </c>
      <c r="Q1048" s="1434">
        <v>0</v>
      </c>
      <c r="R1048" s="1434">
        <v>0</v>
      </c>
      <c r="S1048" s="1434">
        <v>0</v>
      </c>
      <c r="T1048" s="1434">
        <v>1</v>
      </c>
      <c r="U1048" s="1434">
        <v>0</v>
      </c>
      <c r="V1048" s="1438">
        <v>0</v>
      </c>
    </row>
    <row r="1049" spans="1:22" ht="15" x14ac:dyDescent="0.25">
      <c r="A1049" s="19" t="s">
        <v>709</v>
      </c>
      <c r="B1049" s="1291" t="s">
        <v>934</v>
      </c>
      <c r="C1049" s="1291" t="s">
        <v>39</v>
      </c>
      <c r="D1049" s="1434">
        <v>0</v>
      </c>
      <c r="E1049" s="1434">
        <v>1</v>
      </c>
      <c r="F1049" s="1434">
        <v>0</v>
      </c>
      <c r="G1049" s="1434">
        <v>0</v>
      </c>
      <c r="H1049" s="1434">
        <v>0</v>
      </c>
      <c r="I1049" s="1434">
        <v>0</v>
      </c>
      <c r="J1049" s="1434">
        <v>0</v>
      </c>
      <c r="K1049" s="1434">
        <v>0</v>
      </c>
      <c r="L1049" s="1434">
        <v>0</v>
      </c>
      <c r="M1049" s="1434">
        <v>0</v>
      </c>
      <c r="N1049" s="1434">
        <v>1</v>
      </c>
      <c r="O1049" s="1434">
        <v>1</v>
      </c>
      <c r="P1049" s="1434">
        <v>1</v>
      </c>
      <c r="Q1049" s="1434">
        <v>0</v>
      </c>
      <c r="R1049" s="1434">
        <v>0</v>
      </c>
      <c r="S1049" s="1434">
        <v>0</v>
      </c>
      <c r="T1049" s="1434">
        <v>1</v>
      </c>
      <c r="U1049" s="1434">
        <v>0</v>
      </c>
      <c r="V1049" s="1438">
        <v>0</v>
      </c>
    </row>
    <row r="1050" spans="1:22" ht="15" x14ac:dyDescent="0.25">
      <c r="A1050" s="19" t="s">
        <v>709</v>
      </c>
      <c r="B1050" s="1291" t="s">
        <v>934</v>
      </c>
      <c r="C1050" s="1291" t="s">
        <v>59</v>
      </c>
      <c r="D1050" s="1434">
        <v>3</v>
      </c>
      <c r="E1050" s="1434">
        <v>16</v>
      </c>
      <c r="F1050" s="1434">
        <v>14</v>
      </c>
      <c r="G1050" s="1434">
        <v>13</v>
      </c>
      <c r="H1050" s="1434">
        <v>5</v>
      </c>
      <c r="I1050" s="1434">
        <v>24</v>
      </c>
      <c r="J1050" s="1434">
        <v>15</v>
      </c>
      <c r="K1050" s="1434">
        <v>16</v>
      </c>
      <c r="L1050" s="1434">
        <v>19</v>
      </c>
      <c r="M1050" s="1434">
        <v>3</v>
      </c>
      <c r="N1050" s="1434">
        <v>25</v>
      </c>
      <c r="O1050" s="1434">
        <v>64</v>
      </c>
      <c r="P1050" s="1434">
        <v>17</v>
      </c>
      <c r="Q1050" s="1434">
        <v>17</v>
      </c>
      <c r="R1050" s="1434">
        <v>24</v>
      </c>
      <c r="S1050" s="1434">
        <v>8</v>
      </c>
      <c r="T1050" s="1434">
        <v>23</v>
      </c>
      <c r="U1050" s="1434">
        <v>35</v>
      </c>
      <c r="V1050" s="1438">
        <v>27</v>
      </c>
    </row>
    <row r="1051" spans="1:22" ht="15" x14ac:dyDescent="0.25">
      <c r="A1051" s="19" t="s">
        <v>709</v>
      </c>
      <c r="B1051" s="1291" t="s">
        <v>934</v>
      </c>
      <c r="C1051" s="1291" t="s">
        <v>77</v>
      </c>
      <c r="D1051" s="1434">
        <v>0</v>
      </c>
      <c r="E1051" s="1434">
        <v>6</v>
      </c>
      <c r="F1051" s="1434">
        <v>2</v>
      </c>
      <c r="G1051" s="1434">
        <v>1</v>
      </c>
      <c r="H1051" s="1434">
        <v>0</v>
      </c>
      <c r="I1051" s="1434">
        <v>3</v>
      </c>
      <c r="J1051" s="1434">
        <v>1</v>
      </c>
      <c r="K1051" s="1434">
        <v>2</v>
      </c>
      <c r="L1051" s="1434">
        <v>0</v>
      </c>
      <c r="M1051" s="1434">
        <v>0</v>
      </c>
      <c r="N1051" s="1434">
        <v>6</v>
      </c>
      <c r="O1051" s="1434">
        <v>3</v>
      </c>
      <c r="P1051" s="1434">
        <v>6</v>
      </c>
      <c r="Q1051" s="1434">
        <v>3</v>
      </c>
      <c r="R1051" s="1434">
        <v>1</v>
      </c>
      <c r="S1051" s="1434">
        <v>1</v>
      </c>
      <c r="T1051" s="1434">
        <v>3</v>
      </c>
      <c r="U1051" s="1434">
        <v>3</v>
      </c>
      <c r="V1051" s="1438">
        <v>3</v>
      </c>
    </row>
    <row r="1052" spans="1:22" ht="15" x14ac:dyDescent="0.25">
      <c r="A1052" s="19" t="s">
        <v>709</v>
      </c>
      <c r="B1052" s="1291" t="s">
        <v>935</v>
      </c>
      <c r="C1052" s="1291" t="s">
        <v>35</v>
      </c>
      <c r="D1052" s="1434">
        <v>5</v>
      </c>
      <c r="E1052" s="1434">
        <v>21</v>
      </c>
      <c r="F1052" s="1434">
        <v>22</v>
      </c>
      <c r="G1052" s="1434">
        <v>18</v>
      </c>
      <c r="H1052" s="1434">
        <v>20</v>
      </c>
      <c r="I1052" s="1434">
        <v>48</v>
      </c>
      <c r="J1052" s="1434">
        <v>14</v>
      </c>
      <c r="K1052" s="1434">
        <v>21</v>
      </c>
      <c r="L1052" s="1434">
        <v>33</v>
      </c>
      <c r="M1052" s="1434">
        <v>16</v>
      </c>
      <c r="N1052" s="1434">
        <v>45</v>
      </c>
      <c r="O1052" s="1434">
        <v>52</v>
      </c>
      <c r="P1052" s="1434">
        <v>18</v>
      </c>
      <c r="Q1052" s="1434">
        <v>1</v>
      </c>
      <c r="R1052" s="1434">
        <v>32</v>
      </c>
      <c r="S1052" s="1434">
        <v>10</v>
      </c>
      <c r="T1052" s="1434">
        <v>10</v>
      </c>
      <c r="U1052" s="1434">
        <v>9</v>
      </c>
      <c r="V1052" s="1438">
        <v>11</v>
      </c>
    </row>
    <row r="1053" spans="1:22" ht="15" x14ac:dyDescent="0.25">
      <c r="A1053" s="19" t="s">
        <v>709</v>
      </c>
      <c r="B1053" s="1291" t="s">
        <v>935</v>
      </c>
      <c r="C1053" s="1291" t="s">
        <v>37</v>
      </c>
      <c r="D1053" s="1434">
        <v>0</v>
      </c>
      <c r="E1053" s="1434">
        <v>1</v>
      </c>
      <c r="F1053" s="1434">
        <v>0</v>
      </c>
      <c r="G1053" s="1434">
        <v>0</v>
      </c>
      <c r="H1053" s="1434">
        <v>0</v>
      </c>
      <c r="I1053" s="1434">
        <v>0</v>
      </c>
      <c r="J1053" s="1434">
        <v>0</v>
      </c>
      <c r="K1053" s="1434">
        <v>0</v>
      </c>
      <c r="L1053" s="1434">
        <v>0</v>
      </c>
      <c r="M1053" s="1434">
        <v>0</v>
      </c>
      <c r="N1053" s="1434">
        <v>0</v>
      </c>
      <c r="O1053" s="1434">
        <v>0</v>
      </c>
      <c r="P1053" s="1434">
        <v>0</v>
      </c>
      <c r="Q1053" s="1434">
        <v>0</v>
      </c>
      <c r="R1053" s="1434">
        <v>0</v>
      </c>
      <c r="S1053" s="1434">
        <v>0</v>
      </c>
      <c r="T1053" s="1434">
        <v>0</v>
      </c>
      <c r="U1053" s="1434">
        <v>0</v>
      </c>
      <c r="V1053" s="1438">
        <v>0</v>
      </c>
    </row>
    <row r="1054" spans="1:22" ht="15" x14ac:dyDescent="0.25">
      <c r="A1054" s="19" t="s">
        <v>709</v>
      </c>
      <c r="B1054" s="1291" t="s">
        <v>935</v>
      </c>
      <c r="C1054" s="1291" t="s">
        <v>39</v>
      </c>
      <c r="D1054" s="1434">
        <v>0</v>
      </c>
      <c r="E1054" s="1434">
        <v>1</v>
      </c>
      <c r="F1054" s="1434">
        <v>0</v>
      </c>
      <c r="G1054" s="1434">
        <v>0</v>
      </c>
      <c r="H1054" s="1434">
        <v>0</v>
      </c>
      <c r="I1054" s="1434">
        <v>0</v>
      </c>
      <c r="J1054" s="1434">
        <v>0</v>
      </c>
      <c r="K1054" s="1434">
        <v>0</v>
      </c>
      <c r="L1054" s="1434">
        <v>0</v>
      </c>
      <c r="M1054" s="1434">
        <v>0</v>
      </c>
      <c r="N1054" s="1434">
        <v>0</v>
      </c>
      <c r="O1054" s="1434">
        <v>0</v>
      </c>
      <c r="P1054" s="1434">
        <v>0</v>
      </c>
      <c r="Q1054" s="1434">
        <v>0</v>
      </c>
      <c r="R1054" s="1434">
        <v>0</v>
      </c>
      <c r="S1054" s="1434">
        <v>0</v>
      </c>
      <c r="T1054" s="1434">
        <v>0</v>
      </c>
      <c r="U1054" s="1434">
        <v>0</v>
      </c>
      <c r="V1054" s="1438">
        <v>0</v>
      </c>
    </row>
    <row r="1055" spans="1:22" ht="15" x14ac:dyDescent="0.25">
      <c r="A1055" s="19" t="s">
        <v>709</v>
      </c>
      <c r="B1055" s="1291" t="s">
        <v>935</v>
      </c>
      <c r="C1055" s="1291" t="s">
        <v>59</v>
      </c>
      <c r="D1055" s="1434">
        <v>5</v>
      </c>
      <c r="E1055" s="1434">
        <v>23</v>
      </c>
      <c r="F1055" s="1434">
        <v>22</v>
      </c>
      <c r="G1055" s="1434">
        <v>18</v>
      </c>
      <c r="H1055" s="1434">
        <v>20</v>
      </c>
      <c r="I1055" s="1434">
        <v>48</v>
      </c>
      <c r="J1055" s="1434">
        <v>14</v>
      </c>
      <c r="K1055" s="1434">
        <v>21</v>
      </c>
      <c r="L1055" s="1434">
        <v>33</v>
      </c>
      <c r="M1055" s="1434">
        <v>16</v>
      </c>
      <c r="N1055" s="1434">
        <v>45</v>
      </c>
      <c r="O1055" s="1434">
        <v>52</v>
      </c>
      <c r="P1055" s="1434">
        <v>18</v>
      </c>
      <c r="Q1055" s="1434">
        <v>1</v>
      </c>
      <c r="R1055" s="1434">
        <v>32</v>
      </c>
      <c r="S1055" s="1434">
        <v>10</v>
      </c>
      <c r="T1055" s="1434">
        <v>10</v>
      </c>
      <c r="U1055" s="1434">
        <v>9</v>
      </c>
      <c r="V1055" s="1438">
        <v>11</v>
      </c>
    </row>
    <row r="1056" spans="1:22" ht="15" x14ac:dyDescent="0.25">
      <c r="A1056" s="19" t="s">
        <v>709</v>
      </c>
      <c r="B1056" s="1291" t="s">
        <v>935</v>
      </c>
      <c r="C1056" s="1291" t="s">
        <v>77</v>
      </c>
      <c r="D1056" s="1434">
        <v>0</v>
      </c>
      <c r="E1056" s="1434">
        <v>2</v>
      </c>
      <c r="F1056" s="1434">
        <v>0</v>
      </c>
      <c r="G1056" s="1434">
        <v>0</v>
      </c>
      <c r="H1056" s="1434">
        <v>0</v>
      </c>
      <c r="I1056" s="1434">
        <v>0</v>
      </c>
      <c r="J1056" s="1434">
        <v>0</v>
      </c>
      <c r="K1056" s="1434">
        <v>0</v>
      </c>
      <c r="L1056" s="1434">
        <v>0</v>
      </c>
      <c r="M1056" s="1434">
        <v>0</v>
      </c>
      <c r="N1056" s="1434">
        <v>0</v>
      </c>
      <c r="O1056" s="1434">
        <v>0</v>
      </c>
      <c r="P1056" s="1434">
        <v>0</v>
      </c>
      <c r="Q1056" s="1434">
        <v>0</v>
      </c>
      <c r="R1056" s="1434">
        <v>0</v>
      </c>
      <c r="S1056" s="1434">
        <v>0</v>
      </c>
      <c r="T1056" s="1434">
        <v>0</v>
      </c>
      <c r="U1056" s="1434">
        <v>0</v>
      </c>
      <c r="V1056" s="1438">
        <v>0</v>
      </c>
    </row>
    <row r="1057" spans="1:22" ht="15" x14ac:dyDescent="0.25">
      <c r="A1057" s="19" t="s">
        <v>709</v>
      </c>
      <c r="B1057" s="1291" t="s">
        <v>936</v>
      </c>
      <c r="C1057" s="1291" t="s">
        <v>35</v>
      </c>
      <c r="D1057" s="1434">
        <v>0</v>
      </c>
      <c r="E1057" s="1434">
        <v>0</v>
      </c>
      <c r="F1057" s="1434">
        <v>0</v>
      </c>
      <c r="G1057" s="1434">
        <v>0</v>
      </c>
      <c r="H1057" s="1434">
        <v>0</v>
      </c>
      <c r="I1057" s="1434">
        <v>0</v>
      </c>
      <c r="J1057" s="1434">
        <v>19</v>
      </c>
      <c r="K1057" s="1434">
        <v>11</v>
      </c>
      <c r="L1057" s="1434">
        <v>11</v>
      </c>
      <c r="M1057" s="1434">
        <v>3</v>
      </c>
      <c r="N1057" s="1434">
        <v>9</v>
      </c>
      <c r="O1057" s="1434">
        <v>10</v>
      </c>
      <c r="P1057" s="1434">
        <v>0</v>
      </c>
      <c r="Q1057" s="1434">
        <v>0</v>
      </c>
      <c r="R1057" s="1434">
        <v>0</v>
      </c>
      <c r="S1057" s="1434">
        <v>0</v>
      </c>
      <c r="T1057" s="1434">
        <v>0</v>
      </c>
      <c r="U1057" s="1434">
        <v>0</v>
      </c>
      <c r="V1057" s="1438">
        <v>4</v>
      </c>
    </row>
    <row r="1058" spans="1:22" ht="15" x14ac:dyDescent="0.25">
      <c r="A1058" s="19" t="s">
        <v>709</v>
      </c>
      <c r="B1058" s="1291" t="s">
        <v>936</v>
      </c>
      <c r="C1058" s="1291" t="s">
        <v>36</v>
      </c>
      <c r="D1058" s="1434">
        <v>0</v>
      </c>
      <c r="E1058" s="1434">
        <v>0</v>
      </c>
      <c r="F1058" s="1434">
        <v>0</v>
      </c>
      <c r="G1058" s="1434">
        <v>0</v>
      </c>
      <c r="H1058" s="1434">
        <v>0</v>
      </c>
      <c r="I1058" s="1434">
        <v>0</v>
      </c>
      <c r="J1058" s="1434">
        <v>0</v>
      </c>
      <c r="K1058" s="1434">
        <v>0</v>
      </c>
      <c r="L1058" s="1434">
        <v>0</v>
      </c>
      <c r="M1058" s="1434">
        <v>0</v>
      </c>
      <c r="N1058" s="1434">
        <v>0</v>
      </c>
      <c r="O1058" s="1434">
        <v>0</v>
      </c>
      <c r="P1058" s="1434">
        <v>0</v>
      </c>
      <c r="Q1058" s="1434">
        <v>0</v>
      </c>
      <c r="R1058" s="1434">
        <v>0</v>
      </c>
      <c r="S1058" s="1434">
        <v>0</v>
      </c>
      <c r="T1058" s="1434">
        <v>0</v>
      </c>
      <c r="U1058" s="1434">
        <v>0</v>
      </c>
      <c r="V1058" s="1438">
        <v>2</v>
      </c>
    </row>
    <row r="1059" spans="1:22" ht="15" x14ac:dyDescent="0.25">
      <c r="A1059" s="19" t="s">
        <v>709</v>
      </c>
      <c r="B1059" s="1291" t="s">
        <v>936</v>
      </c>
      <c r="C1059" s="1291" t="s">
        <v>37</v>
      </c>
      <c r="D1059" s="1434">
        <v>0</v>
      </c>
      <c r="E1059" s="1434">
        <v>0</v>
      </c>
      <c r="F1059" s="1434">
        <v>0</v>
      </c>
      <c r="G1059" s="1434">
        <v>0</v>
      </c>
      <c r="H1059" s="1434">
        <v>0</v>
      </c>
      <c r="I1059" s="1434">
        <v>0</v>
      </c>
      <c r="J1059" s="1434">
        <v>3</v>
      </c>
      <c r="K1059" s="1434">
        <v>3</v>
      </c>
      <c r="L1059" s="1434">
        <v>2</v>
      </c>
      <c r="M1059" s="1434">
        <v>2</v>
      </c>
      <c r="N1059" s="1434">
        <v>0</v>
      </c>
      <c r="O1059" s="1434">
        <v>1</v>
      </c>
      <c r="P1059" s="1434">
        <v>0</v>
      </c>
      <c r="Q1059" s="1434">
        <v>0</v>
      </c>
      <c r="R1059" s="1434">
        <v>0</v>
      </c>
      <c r="S1059" s="1434">
        <v>0</v>
      </c>
      <c r="T1059" s="1434">
        <v>0</v>
      </c>
      <c r="U1059" s="1434">
        <v>0</v>
      </c>
      <c r="V1059" s="1438">
        <v>0</v>
      </c>
    </row>
    <row r="1060" spans="1:22" ht="15" x14ac:dyDescent="0.25">
      <c r="A1060" s="19" t="s">
        <v>709</v>
      </c>
      <c r="B1060" s="1291" t="s">
        <v>936</v>
      </c>
      <c r="C1060" s="1291" t="s">
        <v>38</v>
      </c>
      <c r="D1060" s="1434">
        <v>0</v>
      </c>
      <c r="E1060" s="1434">
        <v>0</v>
      </c>
      <c r="F1060" s="1434">
        <v>0</v>
      </c>
      <c r="G1060" s="1434">
        <v>0</v>
      </c>
      <c r="H1060" s="1434">
        <v>0</v>
      </c>
      <c r="I1060" s="1434">
        <v>0</v>
      </c>
      <c r="J1060" s="1434">
        <v>0</v>
      </c>
      <c r="K1060" s="1434">
        <v>1</v>
      </c>
      <c r="L1060" s="1434">
        <v>0</v>
      </c>
      <c r="M1060" s="1434">
        <v>0</v>
      </c>
      <c r="N1060" s="1434">
        <v>0</v>
      </c>
      <c r="O1060" s="1434">
        <v>1</v>
      </c>
      <c r="P1060" s="1434">
        <v>0</v>
      </c>
      <c r="Q1060" s="1434">
        <v>0</v>
      </c>
      <c r="R1060" s="1434">
        <v>0</v>
      </c>
      <c r="S1060" s="1434">
        <v>0</v>
      </c>
      <c r="T1060" s="1434">
        <v>0</v>
      </c>
      <c r="U1060" s="1434">
        <v>0</v>
      </c>
      <c r="V1060" s="1438">
        <v>1</v>
      </c>
    </row>
    <row r="1061" spans="1:22" ht="15" x14ac:dyDescent="0.25">
      <c r="A1061" s="19" t="s">
        <v>709</v>
      </c>
      <c r="B1061" s="1291" t="s">
        <v>936</v>
      </c>
      <c r="C1061" s="1291" t="s">
        <v>39</v>
      </c>
      <c r="D1061" s="1434">
        <v>0</v>
      </c>
      <c r="E1061" s="1434">
        <v>0</v>
      </c>
      <c r="F1061" s="1434">
        <v>0</v>
      </c>
      <c r="G1061" s="1434">
        <v>0</v>
      </c>
      <c r="H1061" s="1434">
        <v>0</v>
      </c>
      <c r="I1061" s="1434">
        <v>0</v>
      </c>
      <c r="J1061" s="1434">
        <v>1</v>
      </c>
      <c r="K1061" s="1434">
        <v>0</v>
      </c>
      <c r="L1061" s="1434">
        <v>0</v>
      </c>
      <c r="M1061" s="1434">
        <v>0</v>
      </c>
      <c r="N1061" s="1434">
        <v>0</v>
      </c>
      <c r="O1061" s="1434">
        <v>0</v>
      </c>
      <c r="P1061" s="1434">
        <v>0</v>
      </c>
      <c r="Q1061" s="1434">
        <v>0</v>
      </c>
      <c r="R1061" s="1434">
        <v>0</v>
      </c>
      <c r="S1061" s="1434">
        <v>0</v>
      </c>
      <c r="T1061" s="1434">
        <v>0</v>
      </c>
      <c r="U1061" s="1434">
        <v>0</v>
      </c>
      <c r="V1061" s="1438">
        <v>0</v>
      </c>
    </row>
    <row r="1062" spans="1:22" ht="15" x14ac:dyDescent="0.25">
      <c r="A1062" s="19" t="s">
        <v>709</v>
      </c>
      <c r="B1062" s="1291" t="s">
        <v>936</v>
      </c>
      <c r="C1062" s="1291" t="s">
        <v>40</v>
      </c>
      <c r="D1062" s="1434">
        <v>0</v>
      </c>
      <c r="E1062" s="1434">
        <v>0</v>
      </c>
      <c r="F1062" s="1434">
        <v>0</v>
      </c>
      <c r="G1062" s="1434">
        <v>0</v>
      </c>
      <c r="H1062" s="1434">
        <v>0</v>
      </c>
      <c r="I1062" s="1434">
        <v>0</v>
      </c>
      <c r="J1062" s="1434">
        <v>1</v>
      </c>
      <c r="K1062" s="1434">
        <v>0</v>
      </c>
      <c r="L1062" s="1434">
        <v>0</v>
      </c>
      <c r="M1062" s="1434">
        <v>0</v>
      </c>
      <c r="N1062" s="1434">
        <v>0</v>
      </c>
      <c r="O1062" s="1434">
        <v>0</v>
      </c>
      <c r="P1062" s="1434">
        <v>0</v>
      </c>
      <c r="Q1062" s="1434">
        <v>0</v>
      </c>
      <c r="R1062" s="1434">
        <v>0</v>
      </c>
      <c r="S1062" s="1434">
        <v>0</v>
      </c>
      <c r="T1062" s="1434">
        <v>0</v>
      </c>
      <c r="U1062" s="1434">
        <v>0</v>
      </c>
      <c r="V1062" s="1438">
        <v>0</v>
      </c>
    </row>
    <row r="1063" spans="1:22" ht="15" x14ac:dyDescent="0.25">
      <c r="A1063" s="19" t="s">
        <v>709</v>
      </c>
      <c r="B1063" s="1291" t="s">
        <v>936</v>
      </c>
      <c r="C1063" s="1291" t="s">
        <v>59</v>
      </c>
      <c r="D1063" s="1434">
        <v>0</v>
      </c>
      <c r="E1063" s="1434">
        <v>0</v>
      </c>
      <c r="F1063" s="1434">
        <v>0</v>
      </c>
      <c r="G1063" s="1434">
        <v>0</v>
      </c>
      <c r="H1063" s="1434">
        <v>0</v>
      </c>
      <c r="I1063" s="1434">
        <v>0</v>
      </c>
      <c r="J1063" s="1434">
        <v>24</v>
      </c>
      <c r="K1063" s="1434">
        <v>15</v>
      </c>
      <c r="L1063" s="1434">
        <v>13</v>
      </c>
      <c r="M1063" s="1434">
        <v>5</v>
      </c>
      <c r="N1063" s="1434">
        <v>9</v>
      </c>
      <c r="O1063" s="1434">
        <v>12</v>
      </c>
      <c r="P1063" s="1434">
        <v>0</v>
      </c>
      <c r="Q1063" s="1434">
        <v>0</v>
      </c>
      <c r="R1063" s="1434">
        <v>0</v>
      </c>
      <c r="S1063" s="1434">
        <v>0</v>
      </c>
      <c r="T1063" s="1434">
        <v>0</v>
      </c>
      <c r="U1063" s="1434">
        <v>0</v>
      </c>
      <c r="V1063" s="1438">
        <v>7</v>
      </c>
    </row>
    <row r="1064" spans="1:22" ht="15" x14ac:dyDescent="0.25">
      <c r="A1064" s="19" t="s">
        <v>709</v>
      </c>
      <c r="B1064" s="1291" t="s">
        <v>936</v>
      </c>
      <c r="C1064" s="1291" t="s">
        <v>77</v>
      </c>
      <c r="D1064" s="1434">
        <v>0</v>
      </c>
      <c r="E1064" s="1434">
        <v>0</v>
      </c>
      <c r="F1064" s="1434">
        <v>0</v>
      </c>
      <c r="G1064" s="1434">
        <v>0</v>
      </c>
      <c r="H1064" s="1434">
        <v>0</v>
      </c>
      <c r="I1064" s="1434">
        <v>0</v>
      </c>
      <c r="J1064" s="1434">
        <v>5</v>
      </c>
      <c r="K1064" s="1434">
        <v>4</v>
      </c>
      <c r="L1064" s="1434">
        <v>2</v>
      </c>
      <c r="M1064" s="1434">
        <v>2</v>
      </c>
      <c r="N1064" s="1434">
        <v>0</v>
      </c>
      <c r="O1064" s="1434">
        <v>2</v>
      </c>
      <c r="P1064" s="1434">
        <v>0</v>
      </c>
      <c r="Q1064" s="1434">
        <v>0</v>
      </c>
      <c r="R1064" s="1434">
        <v>0</v>
      </c>
      <c r="S1064" s="1434">
        <v>0</v>
      </c>
      <c r="T1064" s="1434">
        <v>0</v>
      </c>
      <c r="U1064" s="1434">
        <v>0</v>
      </c>
      <c r="V1064" s="1438">
        <v>3</v>
      </c>
    </row>
    <row r="1065" spans="1:22" ht="15" x14ac:dyDescent="0.25">
      <c r="A1065" s="19" t="s">
        <v>709</v>
      </c>
      <c r="B1065" s="1291" t="s">
        <v>937</v>
      </c>
      <c r="C1065" s="1291" t="s">
        <v>35</v>
      </c>
      <c r="D1065" s="1434">
        <v>0</v>
      </c>
      <c r="E1065" s="1434">
        <v>0</v>
      </c>
      <c r="F1065" s="1434">
        <v>8</v>
      </c>
      <c r="G1065" s="1434">
        <v>11</v>
      </c>
      <c r="H1065" s="1434">
        <v>18</v>
      </c>
      <c r="I1065" s="1434">
        <v>15</v>
      </c>
      <c r="J1065" s="1434">
        <v>4</v>
      </c>
      <c r="K1065" s="1434">
        <v>17</v>
      </c>
      <c r="L1065" s="1434">
        <v>10</v>
      </c>
      <c r="M1065" s="1434">
        <v>11</v>
      </c>
      <c r="N1065" s="1434">
        <v>11</v>
      </c>
      <c r="O1065" s="1434">
        <v>29</v>
      </c>
      <c r="P1065" s="1434">
        <v>4</v>
      </c>
      <c r="Q1065" s="1434">
        <v>2</v>
      </c>
      <c r="R1065" s="1434">
        <v>9</v>
      </c>
      <c r="S1065" s="1434">
        <v>11</v>
      </c>
      <c r="T1065" s="1434">
        <v>9</v>
      </c>
      <c r="U1065" s="1434">
        <v>14</v>
      </c>
      <c r="V1065" s="1438">
        <v>2</v>
      </c>
    </row>
    <row r="1066" spans="1:22" ht="15" x14ac:dyDescent="0.25">
      <c r="A1066" s="19" t="s">
        <v>709</v>
      </c>
      <c r="B1066" s="1291" t="s">
        <v>937</v>
      </c>
      <c r="C1066" s="1291" t="s">
        <v>37</v>
      </c>
      <c r="D1066" s="1434">
        <v>0</v>
      </c>
      <c r="E1066" s="1434">
        <v>0</v>
      </c>
      <c r="F1066" s="1434">
        <v>0</v>
      </c>
      <c r="G1066" s="1434">
        <v>1</v>
      </c>
      <c r="H1066" s="1434">
        <v>0</v>
      </c>
      <c r="I1066" s="1434">
        <v>0</v>
      </c>
      <c r="J1066" s="1434">
        <v>0</v>
      </c>
      <c r="K1066" s="1434">
        <v>0</v>
      </c>
      <c r="L1066" s="1434">
        <v>0</v>
      </c>
      <c r="M1066" s="1434">
        <v>0</v>
      </c>
      <c r="N1066" s="1434">
        <v>0</v>
      </c>
      <c r="O1066" s="1434">
        <v>0</v>
      </c>
      <c r="P1066" s="1434">
        <v>0</v>
      </c>
      <c r="Q1066" s="1434">
        <v>0</v>
      </c>
      <c r="R1066" s="1434">
        <v>0</v>
      </c>
      <c r="S1066" s="1434">
        <v>0</v>
      </c>
      <c r="T1066" s="1434">
        <v>0</v>
      </c>
      <c r="U1066" s="1434">
        <v>1</v>
      </c>
      <c r="V1066" s="1438">
        <v>0</v>
      </c>
    </row>
    <row r="1067" spans="1:22" ht="15" x14ac:dyDescent="0.25">
      <c r="A1067" s="19" t="s">
        <v>709</v>
      </c>
      <c r="B1067" s="1291" t="s">
        <v>937</v>
      </c>
      <c r="C1067" s="1291" t="s">
        <v>38</v>
      </c>
      <c r="D1067" s="1434">
        <v>0</v>
      </c>
      <c r="E1067" s="1434">
        <v>0</v>
      </c>
      <c r="F1067" s="1434">
        <v>0</v>
      </c>
      <c r="G1067" s="1434">
        <v>0</v>
      </c>
      <c r="H1067" s="1434">
        <v>0</v>
      </c>
      <c r="I1067" s="1434">
        <v>0</v>
      </c>
      <c r="J1067" s="1434">
        <v>0</v>
      </c>
      <c r="K1067" s="1434">
        <v>0</v>
      </c>
      <c r="L1067" s="1434">
        <v>0</v>
      </c>
      <c r="M1067" s="1434">
        <v>0</v>
      </c>
      <c r="N1067" s="1434">
        <v>0</v>
      </c>
      <c r="O1067" s="1434">
        <v>0</v>
      </c>
      <c r="P1067" s="1434">
        <v>0</v>
      </c>
      <c r="Q1067" s="1434">
        <v>0</v>
      </c>
      <c r="R1067" s="1434">
        <v>2</v>
      </c>
      <c r="S1067" s="1434">
        <v>0</v>
      </c>
      <c r="T1067" s="1434">
        <v>0</v>
      </c>
      <c r="U1067" s="1434">
        <v>0</v>
      </c>
      <c r="V1067" s="1438">
        <v>0</v>
      </c>
    </row>
    <row r="1068" spans="1:22" ht="15" x14ac:dyDescent="0.25">
      <c r="A1068" s="19" t="s">
        <v>709</v>
      </c>
      <c r="B1068" s="1291" t="s">
        <v>937</v>
      </c>
      <c r="C1068" s="1291" t="s">
        <v>40</v>
      </c>
      <c r="D1068" s="1434">
        <v>0</v>
      </c>
      <c r="E1068" s="1434">
        <v>0</v>
      </c>
      <c r="F1068" s="1434">
        <v>0</v>
      </c>
      <c r="G1068" s="1434">
        <v>1</v>
      </c>
      <c r="H1068" s="1434">
        <v>0</v>
      </c>
      <c r="I1068" s="1434">
        <v>1</v>
      </c>
      <c r="J1068" s="1434">
        <v>0</v>
      </c>
      <c r="K1068" s="1434">
        <v>0</v>
      </c>
      <c r="L1068" s="1434">
        <v>0</v>
      </c>
      <c r="M1068" s="1434">
        <v>0</v>
      </c>
      <c r="N1068" s="1434">
        <v>0</v>
      </c>
      <c r="O1068" s="1434">
        <v>0</v>
      </c>
      <c r="P1068" s="1434">
        <v>0</v>
      </c>
      <c r="Q1068" s="1434">
        <v>0</v>
      </c>
      <c r="R1068" s="1434">
        <v>0</v>
      </c>
      <c r="S1068" s="1434">
        <v>0</v>
      </c>
      <c r="T1068" s="1434">
        <v>0</v>
      </c>
      <c r="U1068" s="1434">
        <v>0</v>
      </c>
      <c r="V1068" s="1438">
        <v>0</v>
      </c>
    </row>
    <row r="1069" spans="1:22" ht="15" x14ac:dyDescent="0.25">
      <c r="A1069" s="19" t="s">
        <v>709</v>
      </c>
      <c r="B1069" s="1291" t="s">
        <v>937</v>
      </c>
      <c r="C1069" s="1291" t="s">
        <v>59</v>
      </c>
      <c r="D1069" s="1434">
        <v>0</v>
      </c>
      <c r="E1069" s="1434">
        <v>0</v>
      </c>
      <c r="F1069" s="1434">
        <v>8</v>
      </c>
      <c r="G1069" s="1434">
        <v>13</v>
      </c>
      <c r="H1069" s="1434">
        <v>18</v>
      </c>
      <c r="I1069" s="1434">
        <v>16</v>
      </c>
      <c r="J1069" s="1434">
        <v>4</v>
      </c>
      <c r="K1069" s="1434">
        <v>17</v>
      </c>
      <c r="L1069" s="1434">
        <v>10</v>
      </c>
      <c r="M1069" s="1434">
        <v>11</v>
      </c>
      <c r="N1069" s="1434">
        <v>11</v>
      </c>
      <c r="O1069" s="1434">
        <v>29</v>
      </c>
      <c r="P1069" s="1434">
        <v>4</v>
      </c>
      <c r="Q1069" s="1434">
        <v>2</v>
      </c>
      <c r="R1069" s="1434">
        <v>11</v>
      </c>
      <c r="S1069" s="1434">
        <v>11</v>
      </c>
      <c r="T1069" s="1434">
        <v>9</v>
      </c>
      <c r="U1069" s="1434">
        <v>15</v>
      </c>
      <c r="V1069" s="1438">
        <v>2</v>
      </c>
    </row>
    <row r="1070" spans="1:22" ht="15" x14ac:dyDescent="0.25">
      <c r="A1070" s="19" t="s">
        <v>709</v>
      </c>
      <c r="B1070" s="1291" t="s">
        <v>937</v>
      </c>
      <c r="C1070" s="1291" t="s">
        <v>77</v>
      </c>
      <c r="D1070" s="1434">
        <v>0</v>
      </c>
      <c r="E1070" s="1434">
        <v>0</v>
      </c>
      <c r="F1070" s="1434">
        <v>0</v>
      </c>
      <c r="G1070" s="1434">
        <v>2</v>
      </c>
      <c r="H1070" s="1434">
        <v>0</v>
      </c>
      <c r="I1070" s="1434">
        <v>1</v>
      </c>
      <c r="J1070" s="1434">
        <v>0</v>
      </c>
      <c r="K1070" s="1434">
        <v>0</v>
      </c>
      <c r="L1070" s="1434">
        <v>0</v>
      </c>
      <c r="M1070" s="1434">
        <v>0</v>
      </c>
      <c r="N1070" s="1434">
        <v>0</v>
      </c>
      <c r="O1070" s="1434">
        <v>0</v>
      </c>
      <c r="P1070" s="1434">
        <v>0</v>
      </c>
      <c r="Q1070" s="1434">
        <v>0</v>
      </c>
      <c r="R1070" s="1434">
        <v>2</v>
      </c>
      <c r="S1070" s="1434">
        <v>0</v>
      </c>
      <c r="T1070" s="1434">
        <v>0</v>
      </c>
      <c r="U1070" s="1434">
        <v>1</v>
      </c>
      <c r="V1070" s="1438">
        <v>0</v>
      </c>
    </row>
    <row r="1071" spans="1:22" ht="15" x14ac:dyDescent="0.25">
      <c r="A1071" s="19" t="s">
        <v>709</v>
      </c>
      <c r="B1071" s="1291" t="s">
        <v>938</v>
      </c>
      <c r="C1071" s="1291" t="s">
        <v>35</v>
      </c>
      <c r="D1071" s="1434">
        <v>21</v>
      </c>
      <c r="E1071" s="1434">
        <v>34</v>
      </c>
      <c r="F1071" s="1434">
        <v>37</v>
      </c>
      <c r="G1071" s="1434">
        <v>49</v>
      </c>
      <c r="H1071" s="1434">
        <v>40</v>
      </c>
      <c r="I1071" s="1434">
        <v>46</v>
      </c>
      <c r="J1071" s="1434">
        <v>21</v>
      </c>
      <c r="K1071" s="1434">
        <v>42</v>
      </c>
      <c r="L1071" s="1434">
        <v>50</v>
      </c>
      <c r="M1071" s="1434">
        <v>39</v>
      </c>
      <c r="N1071" s="1434">
        <v>80</v>
      </c>
      <c r="O1071" s="1434">
        <v>44</v>
      </c>
      <c r="P1071" s="1434">
        <v>29</v>
      </c>
      <c r="Q1071" s="1434">
        <v>13</v>
      </c>
      <c r="R1071" s="1434">
        <v>29</v>
      </c>
      <c r="S1071" s="1434">
        <v>29</v>
      </c>
      <c r="T1071" s="1434">
        <v>37</v>
      </c>
      <c r="U1071" s="1434">
        <v>38</v>
      </c>
      <c r="V1071" s="1438">
        <v>17</v>
      </c>
    </row>
    <row r="1072" spans="1:22" ht="15" x14ac:dyDescent="0.25">
      <c r="A1072" s="19" t="s">
        <v>709</v>
      </c>
      <c r="B1072" s="1291" t="s">
        <v>938</v>
      </c>
      <c r="C1072" s="1291" t="s">
        <v>36</v>
      </c>
      <c r="D1072" s="1434">
        <v>0</v>
      </c>
      <c r="E1072" s="1434">
        <v>0</v>
      </c>
      <c r="F1072" s="1434">
        <v>0</v>
      </c>
      <c r="G1072" s="1434">
        <v>0</v>
      </c>
      <c r="H1072" s="1434">
        <v>0</v>
      </c>
      <c r="I1072" s="1434">
        <v>0</v>
      </c>
      <c r="J1072" s="1434">
        <v>0</v>
      </c>
      <c r="K1072" s="1434">
        <v>0</v>
      </c>
      <c r="L1072" s="1434">
        <v>0</v>
      </c>
      <c r="M1072" s="1434">
        <v>0</v>
      </c>
      <c r="N1072" s="1434">
        <v>0</v>
      </c>
      <c r="O1072" s="1434">
        <v>0</v>
      </c>
      <c r="P1072" s="1434">
        <v>0</v>
      </c>
      <c r="Q1072" s="1434">
        <v>0</v>
      </c>
      <c r="R1072" s="1434">
        <v>0</v>
      </c>
      <c r="S1072" s="1434">
        <v>0</v>
      </c>
      <c r="T1072" s="1434">
        <v>0</v>
      </c>
      <c r="U1072" s="1434">
        <v>1</v>
      </c>
      <c r="V1072" s="1438">
        <v>0</v>
      </c>
    </row>
    <row r="1073" spans="1:22" ht="15" x14ac:dyDescent="0.25">
      <c r="A1073" s="19" t="s">
        <v>709</v>
      </c>
      <c r="B1073" s="1291" t="s">
        <v>938</v>
      </c>
      <c r="C1073" s="1291" t="s">
        <v>37</v>
      </c>
      <c r="D1073" s="1434">
        <v>8</v>
      </c>
      <c r="E1073" s="1434">
        <v>3</v>
      </c>
      <c r="F1073" s="1434">
        <v>1</v>
      </c>
      <c r="G1073" s="1434">
        <v>3</v>
      </c>
      <c r="H1073" s="1434">
        <v>0</v>
      </c>
      <c r="I1073" s="1434">
        <v>0</v>
      </c>
      <c r="J1073" s="1434">
        <v>0</v>
      </c>
      <c r="K1073" s="1434">
        <v>0</v>
      </c>
      <c r="L1073" s="1434">
        <v>0</v>
      </c>
      <c r="M1073" s="1434">
        <v>0</v>
      </c>
      <c r="N1073" s="1434">
        <v>0</v>
      </c>
      <c r="O1073" s="1434">
        <v>0</v>
      </c>
      <c r="P1073" s="1434">
        <v>0</v>
      </c>
      <c r="Q1073" s="1434">
        <v>0</v>
      </c>
      <c r="R1073" s="1434">
        <v>1</v>
      </c>
      <c r="S1073" s="1434">
        <v>1</v>
      </c>
      <c r="T1073" s="1434">
        <v>0</v>
      </c>
      <c r="U1073" s="1434">
        <v>1</v>
      </c>
      <c r="V1073" s="1438">
        <v>0</v>
      </c>
    </row>
    <row r="1074" spans="1:22" ht="15" x14ac:dyDescent="0.25">
      <c r="A1074" s="19" t="s">
        <v>709</v>
      </c>
      <c r="B1074" s="1291" t="s">
        <v>938</v>
      </c>
      <c r="C1074" s="1291" t="s">
        <v>38</v>
      </c>
      <c r="D1074" s="1434">
        <v>5</v>
      </c>
      <c r="E1074" s="1434">
        <v>2</v>
      </c>
      <c r="F1074" s="1434">
        <v>0</v>
      </c>
      <c r="G1074" s="1434">
        <v>1</v>
      </c>
      <c r="H1074" s="1434">
        <v>1</v>
      </c>
      <c r="I1074" s="1434">
        <v>0</v>
      </c>
      <c r="J1074" s="1434">
        <v>0</v>
      </c>
      <c r="K1074" s="1434">
        <v>0</v>
      </c>
      <c r="L1074" s="1434">
        <v>0</v>
      </c>
      <c r="M1074" s="1434">
        <v>0</v>
      </c>
      <c r="N1074" s="1434">
        <v>0</v>
      </c>
      <c r="O1074" s="1434">
        <v>0</v>
      </c>
      <c r="P1074" s="1434">
        <v>0</v>
      </c>
      <c r="Q1074" s="1434">
        <v>0</v>
      </c>
      <c r="R1074" s="1434">
        <v>0</v>
      </c>
      <c r="S1074" s="1434">
        <v>0</v>
      </c>
      <c r="T1074" s="1434">
        <v>0</v>
      </c>
      <c r="U1074" s="1434">
        <v>0</v>
      </c>
      <c r="V1074" s="1438">
        <v>0</v>
      </c>
    </row>
    <row r="1075" spans="1:22" ht="15" x14ac:dyDescent="0.25">
      <c r="A1075" s="19" t="s">
        <v>709</v>
      </c>
      <c r="B1075" s="1291" t="s">
        <v>938</v>
      </c>
      <c r="C1075" s="1291" t="s">
        <v>39</v>
      </c>
      <c r="D1075" s="1434">
        <v>3</v>
      </c>
      <c r="E1075" s="1434">
        <v>2</v>
      </c>
      <c r="F1075" s="1434">
        <v>0</v>
      </c>
      <c r="G1075" s="1434">
        <v>0</v>
      </c>
      <c r="H1075" s="1434">
        <v>0</v>
      </c>
      <c r="I1075" s="1434">
        <v>0</v>
      </c>
      <c r="J1075" s="1434">
        <v>0</v>
      </c>
      <c r="K1075" s="1434">
        <v>0</v>
      </c>
      <c r="L1075" s="1434">
        <v>0</v>
      </c>
      <c r="M1075" s="1434">
        <v>0</v>
      </c>
      <c r="N1075" s="1434">
        <v>0</v>
      </c>
      <c r="O1075" s="1434">
        <v>0</v>
      </c>
      <c r="P1075" s="1434">
        <v>0</v>
      </c>
      <c r="Q1075" s="1434">
        <v>0</v>
      </c>
      <c r="R1075" s="1434">
        <v>0</v>
      </c>
      <c r="S1075" s="1434">
        <v>0</v>
      </c>
      <c r="T1075" s="1434">
        <v>0</v>
      </c>
      <c r="U1075" s="1434">
        <v>0</v>
      </c>
      <c r="V1075" s="1438">
        <v>0</v>
      </c>
    </row>
    <row r="1076" spans="1:22" ht="15" x14ac:dyDescent="0.25">
      <c r="A1076" s="19" t="s">
        <v>709</v>
      </c>
      <c r="B1076" s="1291" t="s">
        <v>938</v>
      </c>
      <c r="C1076" s="1291" t="s">
        <v>59</v>
      </c>
      <c r="D1076" s="1434">
        <v>37</v>
      </c>
      <c r="E1076" s="1434">
        <v>41</v>
      </c>
      <c r="F1076" s="1434">
        <v>38</v>
      </c>
      <c r="G1076" s="1434">
        <v>53</v>
      </c>
      <c r="H1076" s="1434">
        <v>41</v>
      </c>
      <c r="I1076" s="1434">
        <v>46</v>
      </c>
      <c r="J1076" s="1434">
        <v>21</v>
      </c>
      <c r="K1076" s="1434">
        <v>42</v>
      </c>
      <c r="L1076" s="1434">
        <v>50</v>
      </c>
      <c r="M1076" s="1434">
        <v>39</v>
      </c>
      <c r="N1076" s="1434">
        <v>80</v>
      </c>
      <c r="O1076" s="1434">
        <v>44</v>
      </c>
      <c r="P1076" s="1434">
        <v>29</v>
      </c>
      <c r="Q1076" s="1434">
        <v>13</v>
      </c>
      <c r="R1076" s="1434">
        <v>30</v>
      </c>
      <c r="S1076" s="1434">
        <v>30</v>
      </c>
      <c r="T1076" s="1434">
        <v>37</v>
      </c>
      <c r="U1076" s="1434">
        <v>40</v>
      </c>
      <c r="V1076" s="1438">
        <v>17</v>
      </c>
    </row>
    <row r="1077" spans="1:22" ht="15" x14ac:dyDescent="0.25">
      <c r="A1077" s="19" t="s">
        <v>709</v>
      </c>
      <c r="B1077" s="1291" t="s">
        <v>938</v>
      </c>
      <c r="C1077" s="1291" t="s">
        <v>77</v>
      </c>
      <c r="D1077" s="1434">
        <v>16</v>
      </c>
      <c r="E1077" s="1434">
        <v>7</v>
      </c>
      <c r="F1077" s="1434">
        <v>1</v>
      </c>
      <c r="G1077" s="1434">
        <v>4</v>
      </c>
      <c r="H1077" s="1434">
        <v>1</v>
      </c>
      <c r="I1077" s="1434">
        <v>0</v>
      </c>
      <c r="J1077" s="1434">
        <v>0</v>
      </c>
      <c r="K1077" s="1434">
        <v>0</v>
      </c>
      <c r="L1077" s="1434">
        <v>0</v>
      </c>
      <c r="M1077" s="1434">
        <v>0</v>
      </c>
      <c r="N1077" s="1434">
        <v>0</v>
      </c>
      <c r="O1077" s="1434">
        <v>0</v>
      </c>
      <c r="P1077" s="1434">
        <v>0</v>
      </c>
      <c r="Q1077" s="1434">
        <v>0</v>
      </c>
      <c r="R1077" s="1434">
        <v>1</v>
      </c>
      <c r="S1077" s="1434">
        <v>1</v>
      </c>
      <c r="T1077" s="1434">
        <v>0</v>
      </c>
      <c r="U1077" s="1434">
        <v>2</v>
      </c>
      <c r="V1077" s="1438">
        <v>0</v>
      </c>
    </row>
    <row r="1078" spans="1:22" ht="15" x14ac:dyDescent="0.25">
      <c r="A1078" s="19" t="s">
        <v>709</v>
      </c>
      <c r="B1078" s="1291" t="s">
        <v>939</v>
      </c>
      <c r="C1078" s="1291" t="s">
        <v>35</v>
      </c>
      <c r="D1078" s="1434">
        <v>16</v>
      </c>
      <c r="E1078" s="1434">
        <v>35</v>
      </c>
      <c r="F1078" s="1434">
        <v>40</v>
      </c>
      <c r="G1078" s="1434">
        <v>18</v>
      </c>
      <c r="H1078" s="1434">
        <v>21</v>
      </c>
      <c r="I1078" s="1434">
        <v>23</v>
      </c>
      <c r="J1078" s="1434">
        <v>17</v>
      </c>
      <c r="K1078" s="1434">
        <v>16</v>
      </c>
      <c r="L1078" s="1434">
        <v>16</v>
      </c>
      <c r="M1078" s="1434">
        <v>19</v>
      </c>
      <c r="N1078" s="1434">
        <v>13</v>
      </c>
      <c r="O1078" s="1434">
        <v>71</v>
      </c>
      <c r="P1078" s="1434">
        <v>1</v>
      </c>
      <c r="Q1078" s="1434">
        <v>0</v>
      </c>
      <c r="R1078" s="1434">
        <v>39</v>
      </c>
      <c r="S1078" s="1434">
        <v>0</v>
      </c>
      <c r="T1078" s="1434">
        <v>16</v>
      </c>
      <c r="U1078" s="1434">
        <v>32</v>
      </c>
      <c r="V1078" s="1438">
        <v>5</v>
      </c>
    </row>
    <row r="1079" spans="1:22" ht="15" x14ac:dyDescent="0.25">
      <c r="A1079" s="19" t="s">
        <v>709</v>
      </c>
      <c r="B1079" s="1291" t="s">
        <v>939</v>
      </c>
      <c r="C1079" s="1291" t="s">
        <v>36</v>
      </c>
      <c r="D1079" s="1434">
        <v>0</v>
      </c>
      <c r="E1079" s="1434">
        <v>0</v>
      </c>
      <c r="F1079" s="1434">
        <v>0</v>
      </c>
      <c r="G1079" s="1434">
        <v>0</v>
      </c>
      <c r="H1079" s="1434">
        <v>0</v>
      </c>
      <c r="I1079" s="1434">
        <v>0</v>
      </c>
      <c r="J1079" s="1434">
        <v>0</v>
      </c>
      <c r="K1079" s="1434">
        <v>0</v>
      </c>
      <c r="L1079" s="1434">
        <v>1</v>
      </c>
      <c r="M1079" s="1434">
        <v>0</v>
      </c>
      <c r="N1079" s="1434">
        <v>0</v>
      </c>
      <c r="O1079" s="1434">
        <v>0</v>
      </c>
      <c r="P1079" s="1434">
        <v>0</v>
      </c>
      <c r="Q1079" s="1434">
        <v>0</v>
      </c>
      <c r="R1079" s="1434">
        <v>0</v>
      </c>
      <c r="S1079" s="1434">
        <v>0</v>
      </c>
      <c r="T1079" s="1434">
        <v>1</v>
      </c>
      <c r="U1079" s="1434">
        <v>1</v>
      </c>
      <c r="V1079" s="1438">
        <v>1</v>
      </c>
    </row>
    <row r="1080" spans="1:22" ht="15" x14ac:dyDescent="0.25">
      <c r="A1080" s="19" t="s">
        <v>709</v>
      </c>
      <c r="B1080" s="1291" t="s">
        <v>939</v>
      </c>
      <c r="C1080" s="1291" t="s">
        <v>37</v>
      </c>
      <c r="D1080" s="1434">
        <v>4</v>
      </c>
      <c r="E1080" s="1434">
        <v>4</v>
      </c>
      <c r="F1080" s="1434">
        <v>2</v>
      </c>
      <c r="G1080" s="1434">
        <v>0</v>
      </c>
      <c r="H1080" s="1434">
        <v>1</v>
      </c>
      <c r="I1080" s="1434">
        <v>0</v>
      </c>
      <c r="J1080" s="1434">
        <v>0</v>
      </c>
      <c r="K1080" s="1434">
        <v>0</v>
      </c>
      <c r="L1080" s="1434">
        <v>1</v>
      </c>
      <c r="M1080" s="1434">
        <v>0</v>
      </c>
      <c r="N1080" s="1434">
        <v>0</v>
      </c>
      <c r="O1080" s="1434">
        <v>0</v>
      </c>
      <c r="P1080" s="1434">
        <v>0</v>
      </c>
      <c r="Q1080" s="1434">
        <v>0</v>
      </c>
      <c r="R1080" s="1434">
        <v>0</v>
      </c>
      <c r="S1080" s="1434">
        <v>0</v>
      </c>
      <c r="T1080" s="1434">
        <v>1</v>
      </c>
      <c r="U1080" s="1434">
        <v>1</v>
      </c>
      <c r="V1080" s="1438">
        <v>0</v>
      </c>
    </row>
    <row r="1081" spans="1:22" ht="15" x14ac:dyDescent="0.25">
      <c r="A1081" s="19" t="s">
        <v>709</v>
      </c>
      <c r="B1081" s="1291" t="s">
        <v>939</v>
      </c>
      <c r="C1081" s="1291" t="s">
        <v>38</v>
      </c>
      <c r="D1081" s="1434">
        <v>0</v>
      </c>
      <c r="E1081" s="1434">
        <v>3</v>
      </c>
      <c r="F1081" s="1434">
        <v>0</v>
      </c>
      <c r="G1081" s="1434">
        <v>0</v>
      </c>
      <c r="H1081" s="1434">
        <v>0</v>
      </c>
      <c r="I1081" s="1434">
        <v>0</v>
      </c>
      <c r="J1081" s="1434">
        <v>1</v>
      </c>
      <c r="K1081" s="1434">
        <v>0</v>
      </c>
      <c r="L1081" s="1434">
        <v>0</v>
      </c>
      <c r="M1081" s="1434">
        <v>0</v>
      </c>
      <c r="N1081" s="1434">
        <v>0</v>
      </c>
      <c r="O1081" s="1434">
        <v>0</v>
      </c>
      <c r="P1081" s="1434">
        <v>0</v>
      </c>
      <c r="Q1081" s="1434">
        <v>0</v>
      </c>
      <c r="R1081" s="1434">
        <v>1</v>
      </c>
      <c r="S1081" s="1434">
        <v>0</v>
      </c>
      <c r="T1081" s="1434">
        <v>0</v>
      </c>
      <c r="U1081" s="1434">
        <v>0</v>
      </c>
      <c r="V1081" s="1438">
        <v>0</v>
      </c>
    </row>
    <row r="1082" spans="1:22" ht="15" x14ac:dyDescent="0.25">
      <c r="A1082" s="19" t="s">
        <v>709</v>
      </c>
      <c r="B1082" s="1291" t="s">
        <v>939</v>
      </c>
      <c r="C1082" s="1291" t="s">
        <v>39</v>
      </c>
      <c r="D1082" s="1434">
        <v>0</v>
      </c>
      <c r="E1082" s="1434">
        <v>0</v>
      </c>
      <c r="F1082" s="1434">
        <v>0</v>
      </c>
      <c r="G1082" s="1434">
        <v>0</v>
      </c>
      <c r="H1082" s="1434">
        <v>0</v>
      </c>
      <c r="I1082" s="1434">
        <v>0</v>
      </c>
      <c r="J1082" s="1434">
        <v>0</v>
      </c>
      <c r="K1082" s="1434">
        <v>0</v>
      </c>
      <c r="L1082" s="1434">
        <v>0</v>
      </c>
      <c r="M1082" s="1434">
        <v>0</v>
      </c>
      <c r="N1082" s="1434">
        <v>0</v>
      </c>
      <c r="O1082" s="1434">
        <v>0</v>
      </c>
      <c r="P1082" s="1434">
        <v>0</v>
      </c>
      <c r="Q1082" s="1434">
        <v>0</v>
      </c>
      <c r="R1082" s="1434">
        <v>1</v>
      </c>
      <c r="S1082" s="1434">
        <v>0</v>
      </c>
      <c r="T1082" s="1434">
        <v>0</v>
      </c>
      <c r="U1082" s="1434">
        <v>1</v>
      </c>
      <c r="V1082" s="1438">
        <v>0</v>
      </c>
    </row>
    <row r="1083" spans="1:22" ht="15" x14ac:dyDescent="0.25">
      <c r="A1083" s="19" t="s">
        <v>709</v>
      </c>
      <c r="B1083" s="1291" t="s">
        <v>939</v>
      </c>
      <c r="C1083" s="1291" t="s">
        <v>59</v>
      </c>
      <c r="D1083" s="1434">
        <v>20</v>
      </c>
      <c r="E1083" s="1434">
        <v>42</v>
      </c>
      <c r="F1083" s="1434">
        <v>42</v>
      </c>
      <c r="G1083" s="1434">
        <v>18</v>
      </c>
      <c r="H1083" s="1434">
        <v>22</v>
      </c>
      <c r="I1083" s="1434">
        <v>23</v>
      </c>
      <c r="J1083" s="1434">
        <v>18</v>
      </c>
      <c r="K1083" s="1434">
        <v>16</v>
      </c>
      <c r="L1083" s="1434">
        <v>18</v>
      </c>
      <c r="M1083" s="1434">
        <v>19</v>
      </c>
      <c r="N1083" s="1434">
        <v>13</v>
      </c>
      <c r="O1083" s="1434">
        <v>71</v>
      </c>
      <c r="P1083" s="1434">
        <v>1</v>
      </c>
      <c r="Q1083" s="1434">
        <v>0</v>
      </c>
      <c r="R1083" s="1434">
        <v>41</v>
      </c>
      <c r="S1083" s="1434">
        <v>0</v>
      </c>
      <c r="T1083" s="1434">
        <v>18</v>
      </c>
      <c r="U1083" s="1434">
        <v>35</v>
      </c>
      <c r="V1083" s="1438">
        <v>6</v>
      </c>
    </row>
    <row r="1084" spans="1:22" ht="15" x14ac:dyDescent="0.25">
      <c r="A1084" s="19" t="s">
        <v>709</v>
      </c>
      <c r="B1084" s="1291" t="s">
        <v>939</v>
      </c>
      <c r="C1084" s="1291" t="s">
        <v>77</v>
      </c>
      <c r="D1084" s="1434">
        <v>4</v>
      </c>
      <c r="E1084" s="1434">
        <v>7</v>
      </c>
      <c r="F1084" s="1434">
        <v>2</v>
      </c>
      <c r="G1084" s="1434">
        <v>0</v>
      </c>
      <c r="H1084" s="1434">
        <v>1</v>
      </c>
      <c r="I1084" s="1434">
        <v>0</v>
      </c>
      <c r="J1084" s="1434">
        <v>1</v>
      </c>
      <c r="K1084" s="1434">
        <v>0</v>
      </c>
      <c r="L1084" s="1434">
        <v>2</v>
      </c>
      <c r="M1084" s="1434">
        <v>0</v>
      </c>
      <c r="N1084" s="1434">
        <v>0</v>
      </c>
      <c r="O1084" s="1434">
        <v>0</v>
      </c>
      <c r="P1084" s="1434">
        <v>0</v>
      </c>
      <c r="Q1084" s="1434">
        <v>0</v>
      </c>
      <c r="R1084" s="1434">
        <v>2</v>
      </c>
      <c r="S1084" s="1434">
        <v>0</v>
      </c>
      <c r="T1084" s="1434">
        <v>2</v>
      </c>
      <c r="U1084" s="1434">
        <v>3</v>
      </c>
      <c r="V1084" s="1438">
        <v>1</v>
      </c>
    </row>
    <row r="1085" spans="1:22" ht="15" x14ac:dyDescent="0.25">
      <c r="A1085" s="19" t="s">
        <v>709</v>
      </c>
      <c r="B1085" s="1291" t="s">
        <v>940</v>
      </c>
      <c r="C1085" s="1291" t="s">
        <v>35</v>
      </c>
      <c r="D1085" s="1434">
        <v>0</v>
      </c>
      <c r="E1085" s="1434">
        <v>0</v>
      </c>
      <c r="F1085" s="1434">
        <v>0</v>
      </c>
      <c r="G1085" s="1434">
        <v>10</v>
      </c>
      <c r="H1085" s="1434">
        <v>5</v>
      </c>
      <c r="I1085" s="1434">
        <v>9</v>
      </c>
      <c r="J1085" s="1434">
        <v>4</v>
      </c>
      <c r="K1085" s="1434">
        <v>11</v>
      </c>
      <c r="L1085" s="1434">
        <v>3</v>
      </c>
      <c r="M1085" s="1434">
        <v>2</v>
      </c>
      <c r="N1085" s="1434">
        <v>25</v>
      </c>
      <c r="O1085" s="1434">
        <v>13</v>
      </c>
      <c r="P1085" s="1434">
        <v>0</v>
      </c>
      <c r="Q1085" s="1434">
        <v>9</v>
      </c>
      <c r="R1085" s="1434">
        <v>5</v>
      </c>
      <c r="S1085" s="1434">
        <v>4</v>
      </c>
      <c r="T1085" s="1434">
        <v>8</v>
      </c>
      <c r="U1085" s="1434">
        <v>7</v>
      </c>
      <c r="V1085" s="1438">
        <v>7</v>
      </c>
    </row>
    <row r="1086" spans="1:22" ht="15" x14ac:dyDescent="0.25">
      <c r="A1086" s="19" t="s">
        <v>709</v>
      </c>
      <c r="B1086" s="1291" t="s">
        <v>940</v>
      </c>
      <c r="C1086" s="1291" t="s">
        <v>36</v>
      </c>
      <c r="D1086" s="1434">
        <v>0</v>
      </c>
      <c r="E1086" s="1434">
        <v>0</v>
      </c>
      <c r="F1086" s="1434">
        <v>0</v>
      </c>
      <c r="G1086" s="1434">
        <v>0</v>
      </c>
      <c r="H1086" s="1434">
        <v>0</v>
      </c>
      <c r="I1086" s="1434">
        <v>0</v>
      </c>
      <c r="J1086" s="1434">
        <v>0</v>
      </c>
      <c r="K1086" s="1434">
        <v>0</v>
      </c>
      <c r="L1086" s="1434">
        <v>0</v>
      </c>
      <c r="M1086" s="1434">
        <v>0</v>
      </c>
      <c r="N1086" s="1434">
        <v>0</v>
      </c>
      <c r="O1086" s="1434">
        <v>0</v>
      </c>
      <c r="P1086" s="1434">
        <v>0</v>
      </c>
      <c r="Q1086" s="1434">
        <v>0</v>
      </c>
      <c r="R1086" s="1434">
        <v>0</v>
      </c>
      <c r="S1086" s="1434">
        <v>0</v>
      </c>
      <c r="T1086" s="1434">
        <v>0</v>
      </c>
      <c r="U1086" s="1434">
        <v>1</v>
      </c>
      <c r="V1086" s="1438">
        <v>0</v>
      </c>
    </row>
    <row r="1087" spans="1:22" ht="15" x14ac:dyDescent="0.25">
      <c r="A1087" s="19" t="s">
        <v>709</v>
      </c>
      <c r="B1087" s="1291" t="s">
        <v>940</v>
      </c>
      <c r="C1087" s="1291" t="s">
        <v>37</v>
      </c>
      <c r="D1087" s="1434">
        <v>0</v>
      </c>
      <c r="E1087" s="1434">
        <v>0</v>
      </c>
      <c r="F1087" s="1434">
        <v>0</v>
      </c>
      <c r="G1087" s="1434">
        <v>3</v>
      </c>
      <c r="H1087" s="1434">
        <v>1</v>
      </c>
      <c r="I1087" s="1434">
        <v>2</v>
      </c>
      <c r="J1087" s="1434">
        <v>1</v>
      </c>
      <c r="K1087" s="1434">
        <v>0</v>
      </c>
      <c r="L1087" s="1434">
        <v>0</v>
      </c>
      <c r="M1087" s="1434">
        <v>0</v>
      </c>
      <c r="N1087" s="1434">
        <v>5</v>
      </c>
      <c r="O1087" s="1434">
        <v>0</v>
      </c>
      <c r="P1087" s="1434">
        <v>1</v>
      </c>
      <c r="Q1087" s="1434">
        <v>3</v>
      </c>
      <c r="R1087" s="1434">
        <v>0</v>
      </c>
      <c r="S1087" s="1434">
        <v>2</v>
      </c>
      <c r="T1087" s="1434">
        <v>3</v>
      </c>
      <c r="U1087" s="1434">
        <v>0</v>
      </c>
      <c r="V1087" s="1438">
        <v>0</v>
      </c>
    </row>
    <row r="1088" spans="1:22" ht="15" x14ac:dyDescent="0.25">
      <c r="A1088" s="19" t="s">
        <v>709</v>
      </c>
      <c r="B1088" s="1291" t="s">
        <v>940</v>
      </c>
      <c r="C1088" s="1291" t="s">
        <v>38</v>
      </c>
      <c r="D1088" s="1434">
        <v>0</v>
      </c>
      <c r="E1088" s="1434">
        <v>0</v>
      </c>
      <c r="F1088" s="1434">
        <v>0</v>
      </c>
      <c r="G1088" s="1434">
        <v>1</v>
      </c>
      <c r="H1088" s="1434">
        <v>1</v>
      </c>
      <c r="I1088" s="1434">
        <v>0</v>
      </c>
      <c r="J1088" s="1434">
        <v>0</v>
      </c>
      <c r="K1088" s="1434">
        <v>0</v>
      </c>
      <c r="L1088" s="1434">
        <v>0</v>
      </c>
      <c r="M1088" s="1434">
        <v>0</v>
      </c>
      <c r="N1088" s="1434">
        <v>0</v>
      </c>
      <c r="O1088" s="1434">
        <v>0</v>
      </c>
      <c r="P1088" s="1434">
        <v>0</v>
      </c>
      <c r="Q1088" s="1434">
        <v>0</v>
      </c>
      <c r="R1088" s="1434">
        <v>0</v>
      </c>
      <c r="S1088" s="1434">
        <v>1</v>
      </c>
      <c r="T1088" s="1434">
        <v>0</v>
      </c>
      <c r="U1088" s="1434">
        <v>1</v>
      </c>
      <c r="V1088" s="1438">
        <v>0</v>
      </c>
    </row>
    <row r="1089" spans="1:22" ht="15" x14ac:dyDescent="0.25">
      <c r="A1089" s="19" t="s">
        <v>709</v>
      </c>
      <c r="B1089" s="1291" t="s">
        <v>940</v>
      </c>
      <c r="C1089" s="1291" t="s">
        <v>39</v>
      </c>
      <c r="D1089" s="1434">
        <v>0</v>
      </c>
      <c r="E1089" s="1434">
        <v>0</v>
      </c>
      <c r="F1089" s="1434">
        <v>0</v>
      </c>
      <c r="G1089" s="1434">
        <v>1</v>
      </c>
      <c r="H1089" s="1434">
        <v>0</v>
      </c>
      <c r="I1089" s="1434">
        <v>0</v>
      </c>
      <c r="J1089" s="1434">
        <v>0</v>
      </c>
      <c r="K1089" s="1434">
        <v>1</v>
      </c>
      <c r="L1089" s="1434">
        <v>0</v>
      </c>
      <c r="M1089" s="1434">
        <v>0</v>
      </c>
      <c r="N1089" s="1434">
        <v>1</v>
      </c>
      <c r="O1089" s="1434">
        <v>0</v>
      </c>
      <c r="P1089" s="1434">
        <v>0</v>
      </c>
      <c r="Q1089" s="1434">
        <v>0</v>
      </c>
      <c r="R1089" s="1434">
        <v>0</v>
      </c>
      <c r="S1089" s="1434">
        <v>1</v>
      </c>
      <c r="T1089" s="1434">
        <v>0</v>
      </c>
      <c r="U1089" s="1434">
        <v>0</v>
      </c>
      <c r="V1089" s="1438">
        <v>0</v>
      </c>
    </row>
    <row r="1090" spans="1:22" ht="15" x14ac:dyDescent="0.25">
      <c r="A1090" s="19" t="s">
        <v>709</v>
      </c>
      <c r="B1090" s="1291" t="s">
        <v>940</v>
      </c>
      <c r="C1090" s="1291" t="s">
        <v>40</v>
      </c>
      <c r="D1090" s="1434">
        <v>0</v>
      </c>
      <c r="E1090" s="1434">
        <v>0</v>
      </c>
      <c r="F1090" s="1434">
        <v>0</v>
      </c>
      <c r="G1090" s="1434">
        <v>0</v>
      </c>
      <c r="H1090" s="1434">
        <v>0</v>
      </c>
      <c r="I1090" s="1434">
        <v>0</v>
      </c>
      <c r="J1090" s="1434">
        <v>0</v>
      </c>
      <c r="K1090" s="1434">
        <v>0</v>
      </c>
      <c r="L1090" s="1434">
        <v>0</v>
      </c>
      <c r="M1090" s="1434">
        <v>0</v>
      </c>
      <c r="N1090" s="1434">
        <v>1</v>
      </c>
      <c r="O1090" s="1434">
        <v>0</v>
      </c>
      <c r="P1090" s="1434">
        <v>0</v>
      </c>
      <c r="Q1090" s="1434">
        <v>1</v>
      </c>
      <c r="R1090" s="1434">
        <v>0</v>
      </c>
      <c r="S1090" s="1434">
        <v>0</v>
      </c>
      <c r="T1090" s="1434">
        <v>0</v>
      </c>
      <c r="U1090" s="1434">
        <v>0</v>
      </c>
      <c r="V1090" s="1438">
        <v>0</v>
      </c>
    </row>
    <row r="1091" spans="1:22" ht="15" x14ac:dyDescent="0.25">
      <c r="A1091" s="19" t="s">
        <v>709</v>
      </c>
      <c r="B1091" s="1291" t="s">
        <v>940</v>
      </c>
      <c r="C1091" s="1291" t="s">
        <v>59</v>
      </c>
      <c r="D1091" s="1434">
        <v>0</v>
      </c>
      <c r="E1091" s="1434">
        <v>0</v>
      </c>
      <c r="F1091" s="1434">
        <v>0</v>
      </c>
      <c r="G1091" s="1434">
        <v>15</v>
      </c>
      <c r="H1091" s="1434">
        <v>7</v>
      </c>
      <c r="I1091" s="1434">
        <v>11</v>
      </c>
      <c r="J1091" s="1434">
        <v>5</v>
      </c>
      <c r="K1091" s="1434">
        <v>12</v>
      </c>
      <c r="L1091" s="1434">
        <v>3</v>
      </c>
      <c r="M1091" s="1434">
        <v>2</v>
      </c>
      <c r="N1091" s="1434">
        <v>32</v>
      </c>
      <c r="O1091" s="1434">
        <v>13</v>
      </c>
      <c r="P1091" s="1434">
        <v>1</v>
      </c>
      <c r="Q1091" s="1434">
        <v>13</v>
      </c>
      <c r="R1091" s="1434">
        <v>5</v>
      </c>
      <c r="S1091" s="1434">
        <v>8</v>
      </c>
      <c r="T1091" s="1434">
        <v>11</v>
      </c>
      <c r="U1091" s="1434">
        <v>9</v>
      </c>
      <c r="V1091" s="1438">
        <v>7</v>
      </c>
    </row>
    <row r="1092" spans="1:22" ht="15" x14ac:dyDescent="0.25">
      <c r="A1092" s="19" t="s">
        <v>709</v>
      </c>
      <c r="B1092" s="1291" t="s">
        <v>940</v>
      </c>
      <c r="C1092" s="1291" t="s">
        <v>77</v>
      </c>
      <c r="D1092" s="1434">
        <v>0</v>
      </c>
      <c r="E1092" s="1434">
        <v>0</v>
      </c>
      <c r="F1092" s="1434">
        <v>0</v>
      </c>
      <c r="G1092" s="1434">
        <v>5</v>
      </c>
      <c r="H1092" s="1434">
        <v>2</v>
      </c>
      <c r="I1092" s="1434">
        <v>2</v>
      </c>
      <c r="J1092" s="1434">
        <v>1</v>
      </c>
      <c r="K1092" s="1434">
        <v>1</v>
      </c>
      <c r="L1092" s="1434">
        <v>0</v>
      </c>
      <c r="M1092" s="1434">
        <v>0</v>
      </c>
      <c r="N1092" s="1434">
        <v>7</v>
      </c>
      <c r="O1092" s="1434">
        <v>0</v>
      </c>
      <c r="P1092" s="1434">
        <v>1</v>
      </c>
      <c r="Q1092" s="1434">
        <v>4</v>
      </c>
      <c r="R1092" s="1434">
        <v>0</v>
      </c>
      <c r="S1092" s="1434">
        <v>4</v>
      </c>
      <c r="T1092" s="1434">
        <v>3</v>
      </c>
      <c r="U1092" s="1434">
        <v>2</v>
      </c>
      <c r="V1092" s="1438">
        <v>0</v>
      </c>
    </row>
    <row r="1093" spans="1:22" ht="15" x14ac:dyDescent="0.25">
      <c r="A1093" s="19" t="s">
        <v>709</v>
      </c>
      <c r="B1093" s="1291" t="s">
        <v>941</v>
      </c>
      <c r="C1093" s="1291" t="s">
        <v>35</v>
      </c>
      <c r="D1093" s="1434">
        <v>24</v>
      </c>
      <c r="E1093" s="1434">
        <v>35</v>
      </c>
      <c r="F1093" s="1434">
        <v>77</v>
      </c>
      <c r="G1093" s="1434">
        <v>49</v>
      </c>
      <c r="H1093" s="1434">
        <v>80</v>
      </c>
      <c r="I1093" s="1434">
        <v>176</v>
      </c>
      <c r="J1093" s="1434">
        <v>110</v>
      </c>
      <c r="K1093" s="1434">
        <v>97</v>
      </c>
      <c r="L1093" s="1434">
        <v>74</v>
      </c>
      <c r="M1093" s="1434">
        <v>20</v>
      </c>
      <c r="N1093" s="1434">
        <v>88</v>
      </c>
      <c r="O1093" s="1434">
        <v>180</v>
      </c>
      <c r="P1093" s="1434">
        <v>27</v>
      </c>
      <c r="Q1093" s="1434">
        <v>0</v>
      </c>
      <c r="R1093" s="1434">
        <v>77</v>
      </c>
      <c r="S1093" s="1434">
        <v>23</v>
      </c>
      <c r="T1093" s="1434">
        <v>57</v>
      </c>
      <c r="U1093" s="1434">
        <v>65</v>
      </c>
      <c r="V1093" s="1438">
        <v>45</v>
      </c>
    </row>
    <row r="1094" spans="1:22" ht="15" x14ac:dyDescent="0.25">
      <c r="A1094" s="19" t="s">
        <v>709</v>
      </c>
      <c r="B1094" s="1291" t="s">
        <v>941</v>
      </c>
      <c r="C1094" s="1291" t="s">
        <v>36</v>
      </c>
      <c r="D1094" s="1434">
        <v>0</v>
      </c>
      <c r="E1094" s="1434">
        <v>0</v>
      </c>
      <c r="F1094" s="1434">
        <v>0</v>
      </c>
      <c r="G1094" s="1434">
        <v>0</v>
      </c>
      <c r="H1094" s="1434">
        <v>0</v>
      </c>
      <c r="I1094" s="1434">
        <v>0</v>
      </c>
      <c r="J1094" s="1434">
        <v>0</v>
      </c>
      <c r="K1094" s="1434">
        <v>0</v>
      </c>
      <c r="L1094" s="1434">
        <v>0</v>
      </c>
      <c r="M1094" s="1434">
        <v>0</v>
      </c>
      <c r="N1094" s="1434">
        <v>0</v>
      </c>
      <c r="O1094" s="1434">
        <v>0</v>
      </c>
      <c r="P1094" s="1434">
        <v>0</v>
      </c>
      <c r="Q1094" s="1434">
        <v>0</v>
      </c>
      <c r="R1094" s="1434">
        <v>0</v>
      </c>
      <c r="S1094" s="1434">
        <v>0</v>
      </c>
      <c r="T1094" s="1434">
        <v>1</v>
      </c>
      <c r="U1094" s="1434">
        <v>0</v>
      </c>
      <c r="V1094" s="1438">
        <v>0</v>
      </c>
    </row>
    <row r="1095" spans="1:22" ht="15" x14ac:dyDescent="0.25">
      <c r="A1095" s="19" t="s">
        <v>709</v>
      </c>
      <c r="B1095" s="1291" t="s">
        <v>941</v>
      </c>
      <c r="C1095" s="1291" t="s">
        <v>38</v>
      </c>
      <c r="D1095" s="1434">
        <v>1</v>
      </c>
      <c r="E1095" s="1434">
        <v>0</v>
      </c>
      <c r="F1095" s="1434">
        <v>0</v>
      </c>
      <c r="G1095" s="1434">
        <v>0</v>
      </c>
      <c r="H1095" s="1434">
        <v>1</v>
      </c>
      <c r="I1095" s="1434">
        <v>0</v>
      </c>
      <c r="J1095" s="1434">
        <v>0</v>
      </c>
      <c r="K1095" s="1434">
        <v>0</v>
      </c>
      <c r="L1095" s="1434">
        <v>0</v>
      </c>
      <c r="M1095" s="1434">
        <v>0</v>
      </c>
      <c r="N1095" s="1434">
        <v>0</v>
      </c>
      <c r="O1095" s="1434">
        <v>0</v>
      </c>
      <c r="P1095" s="1434">
        <v>0</v>
      </c>
      <c r="Q1095" s="1434">
        <v>0</v>
      </c>
      <c r="R1095" s="1434">
        <v>0</v>
      </c>
      <c r="S1095" s="1434">
        <v>0</v>
      </c>
      <c r="T1095" s="1434">
        <v>0</v>
      </c>
      <c r="U1095" s="1434">
        <v>0</v>
      </c>
      <c r="V1095" s="1438">
        <v>0</v>
      </c>
    </row>
    <row r="1096" spans="1:22" ht="15" x14ac:dyDescent="0.25">
      <c r="A1096" s="19" t="s">
        <v>709</v>
      </c>
      <c r="B1096" s="1291" t="s">
        <v>941</v>
      </c>
      <c r="C1096" s="1291" t="s">
        <v>59</v>
      </c>
      <c r="D1096" s="1434">
        <v>25</v>
      </c>
      <c r="E1096" s="1434">
        <v>35</v>
      </c>
      <c r="F1096" s="1434">
        <v>77</v>
      </c>
      <c r="G1096" s="1434">
        <v>49</v>
      </c>
      <c r="H1096" s="1434">
        <v>81</v>
      </c>
      <c r="I1096" s="1434">
        <v>176</v>
      </c>
      <c r="J1096" s="1434">
        <v>110</v>
      </c>
      <c r="K1096" s="1434">
        <v>97</v>
      </c>
      <c r="L1096" s="1434">
        <v>74</v>
      </c>
      <c r="M1096" s="1434">
        <v>20</v>
      </c>
      <c r="N1096" s="1434">
        <v>88</v>
      </c>
      <c r="O1096" s="1434">
        <v>180</v>
      </c>
      <c r="P1096" s="1434">
        <v>27</v>
      </c>
      <c r="Q1096" s="1434">
        <v>0</v>
      </c>
      <c r="R1096" s="1434">
        <v>77</v>
      </c>
      <c r="S1096" s="1434">
        <v>23</v>
      </c>
      <c r="T1096" s="1434">
        <v>58</v>
      </c>
      <c r="U1096" s="1434">
        <v>65</v>
      </c>
      <c r="V1096" s="1438">
        <v>45</v>
      </c>
    </row>
    <row r="1097" spans="1:22" ht="15" x14ac:dyDescent="0.25">
      <c r="A1097" s="19" t="s">
        <v>709</v>
      </c>
      <c r="B1097" s="1291" t="s">
        <v>941</v>
      </c>
      <c r="C1097" s="1291" t="s">
        <v>77</v>
      </c>
      <c r="D1097" s="1434">
        <v>1</v>
      </c>
      <c r="E1097" s="1434">
        <v>0</v>
      </c>
      <c r="F1097" s="1434">
        <v>0</v>
      </c>
      <c r="G1097" s="1434">
        <v>0</v>
      </c>
      <c r="H1097" s="1434">
        <v>1</v>
      </c>
      <c r="I1097" s="1434">
        <v>0</v>
      </c>
      <c r="J1097" s="1434">
        <v>0</v>
      </c>
      <c r="K1097" s="1434">
        <v>0</v>
      </c>
      <c r="L1097" s="1434">
        <v>0</v>
      </c>
      <c r="M1097" s="1434">
        <v>0</v>
      </c>
      <c r="N1097" s="1434">
        <v>0</v>
      </c>
      <c r="O1097" s="1434">
        <v>0</v>
      </c>
      <c r="P1097" s="1434">
        <v>0</v>
      </c>
      <c r="Q1097" s="1434">
        <v>0</v>
      </c>
      <c r="R1097" s="1434">
        <v>0</v>
      </c>
      <c r="S1097" s="1434">
        <v>0</v>
      </c>
      <c r="T1097" s="1434">
        <v>1</v>
      </c>
      <c r="U1097" s="1434">
        <v>0</v>
      </c>
      <c r="V1097" s="1438">
        <v>0</v>
      </c>
    </row>
    <row r="1098" spans="1:22" ht="15" x14ac:dyDescent="0.25">
      <c r="A1098" s="19" t="s">
        <v>709</v>
      </c>
      <c r="B1098" s="1291" t="s">
        <v>942</v>
      </c>
      <c r="C1098" s="1291" t="s">
        <v>35</v>
      </c>
      <c r="D1098" s="1434">
        <v>7</v>
      </c>
      <c r="E1098" s="1434">
        <v>20</v>
      </c>
      <c r="F1098" s="1434">
        <v>29</v>
      </c>
      <c r="G1098" s="1434">
        <v>39</v>
      </c>
      <c r="H1098" s="1434">
        <v>15</v>
      </c>
      <c r="I1098" s="1434">
        <v>67</v>
      </c>
      <c r="J1098" s="1434">
        <v>26</v>
      </c>
      <c r="K1098" s="1434">
        <v>24</v>
      </c>
      <c r="L1098" s="1434">
        <v>46</v>
      </c>
      <c r="M1098" s="1434">
        <v>60</v>
      </c>
      <c r="N1098" s="1434">
        <v>67</v>
      </c>
      <c r="O1098" s="1434">
        <v>103</v>
      </c>
      <c r="P1098" s="1434">
        <v>27</v>
      </c>
      <c r="Q1098" s="1434">
        <v>0</v>
      </c>
      <c r="R1098" s="1434">
        <v>54</v>
      </c>
      <c r="S1098" s="1434">
        <v>10</v>
      </c>
      <c r="T1098" s="1434">
        <v>17</v>
      </c>
      <c r="U1098" s="1434">
        <v>34</v>
      </c>
      <c r="V1098" s="1438">
        <v>12</v>
      </c>
    </row>
    <row r="1099" spans="1:22" ht="15" x14ac:dyDescent="0.25">
      <c r="A1099" s="19" t="s">
        <v>709</v>
      </c>
      <c r="B1099" s="1291" t="s">
        <v>942</v>
      </c>
      <c r="C1099" s="1291" t="s">
        <v>36</v>
      </c>
      <c r="D1099" s="1434">
        <v>0</v>
      </c>
      <c r="E1099" s="1434">
        <v>0</v>
      </c>
      <c r="F1099" s="1434">
        <v>0</v>
      </c>
      <c r="G1099" s="1434">
        <v>0</v>
      </c>
      <c r="H1099" s="1434">
        <v>0</v>
      </c>
      <c r="I1099" s="1434">
        <v>0</v>
      </c>
      <c r="J1099" s="1434">
        <v>0</v>
      </c>
      <c r="K1099" s="1434">
        <v>0</v>
      </c>
      <c r="L1099" s="1434">
        <v>0</v>
      </c>
      <c r="M1099" s="1434">
        <v>0</v>
      </c>
      <c r="N1099" s="1434">
        <v>0</v>
      </c>
      <c r="O1099" s="1434">
        <v>0</v>
      </c>
      <c r="P1099" s="1434">
        <v>0</v>
      </c>
      <c r="Q1099" s="1434">
        <v>0</v>
      </c>
      <c r="R1099" s="1434">
        <v>0</v>
      </c>
      <c r="S1099" s="1434">
        <v>0</v>
      </c>
      <c r="T1099" s="1434">
        <v>3</v>
      </c>
      <c r="U1099" s="1434">
        <v>3</v>
      </c>
      <c r="V1099" s="1438">
        <v>0</v>
      </c>
    </row>
    <row r="1100" spans="1:22" ht="15" x14ac:dyDescent="0.25">
      <c r="A1100" s="19" t="s">
        <v>709</v>
      </c>
      <c r="B1100" s="1291" t="s">
        <v>942</v>
      </c>
      <c r="C1100" s="1291" t="s">
        <v>37</v>
      </c>
      <c r="D1100" s="1434">
        <v>2</v>
      </c>
      <c r="E1100" s="1434">
        <v>3</v>
      </c>
      <c r="F1100" s="1434">
        <v>0</v>
      </c>
      <c r="G1100" s="1434">
        <v>0</v>
      </c>
      <c r="H1100" s="1434">
        <v>2</v>
      </c>
      <c r="I1100" s="1434">
        <v>0</v>
      </c>
      <c r="J1100" s="1434">
        <v>2</v>
      </c>
      <c r="K1100" s="1434">
        <v>0</v>
      </c>
      <c r="L1100" s="1434">
        <v>1</v>
      </c>
      <c r="M1100" s="1434">
        <v>1</v>
      </c>
      <c r="N1100" s="1434">
        <v>1</v>
      </c>
      <c r="O1100" s="1434">
        <v>0</v>
      </c>
      <c r="P1100" s="1434">
        <v>0</v>
      </c>
      <c r="Q1100" s="1434">
        <v>0</v>
      </c>
      <c r="R1100" s="1434">
        <v>0</v>
      </c>
      <c r="S1100" s="1434">
        <v>0</v>
      </c>
      <c r="T1100" s="1434">
        <v>0</v>
      </c>
      <c r="U1100" s="1434">
        <v>1</v>
      </c>
      <c r="V1100" s="1438">
        <v>0</v>
      </c>
    </row>
    <row r="1101" spans="1:22" ht="15" x14ac:dyDescent="0.25">
      <c r="A1101" s="19" t="s">
        <v>709</v>
      </c>
      <c r="B1101" s="1291" t="s">
        <v>942</v>
      </c>
      <c r="C1101" s="1291" t="s">
        <v>38</v>
      </c>
      <c r="D1101" s="1434">
        <v>2</v>
      </c>
      <c r="E1101" s="1434">
        <v>0</v>
      </c>
      <c r="F1101" s="1434">
        <v>0</v>
      </c>
      <c r="G1101" s="1434">
        <v>0</v>
      </c>
      <c r="H1101" s="1434">
        <v>1</v>
      </c>
      <c r="I1101" s="1434">
        <v>0</v>
      </c>
      <c r="J1101" s="1434">
        <v>0</v>
      </c>
      <c r="K1101" s="1434">
        <v>0</v>
      </c>
      <c r="L1101" s="1434">
        <v>0</v>
      </c>
      <c r="M1101" s="1434">
        <v>1</v>
      </c>
      <c r="N1101" s="1434">
        <v>0</v>
      </c>
      <c r="O1101" s="1434">
        <v>0</v>
      </c>
      <c r="P1101" s="1434">
        <v>0</v>
      </c>
      <c r="Q1101" s="1434">
        <v>0</v>
      </c>
      <c r="R1101" s="1434">
        <v>0</v>
      </c>
      <c r="S1101" s="1434">
        <v>0</v>
      </c>
      <c r="T1101" s="1434">
        <v>0</v>
      </c>
      <c r="U1101" s="1434">
        <v>1</v>
      </c>
      <c r="V1101" s="1438">
        <v>0</v>
      </c>
    </row>
    <row r="1102" spans="1:22" ht="15" x14ac:dyDescent="0.25">
      <c r="A1102" s="19" t="s">
        <v>709</v>
      </c>
      <c r="B1102" s="1291" t="s">
        <v>942</v>
      </c>
      <c r="C1102" s="1291" t="s">
        <v>59</v>
      </c>
      <c r="D1102" s="1434">
        <v>11</v>
      </c>
      <c r="E1102" s="1434">
        <v>23</v>
      </c>
      <c r="F1102" s="1434">
        <v>29</v>
      </c>
      <c r="G1102" s="1434">
        <v>39</v>
      </c>
      <c r="H1102" s="1434">
        <v>18</v>
      </c>
      <c r="I1102" s="1434">
        <v>67</v>
      </c>
      <c r="J1102" s="1434">
        <v>28</v>
      </c>
      <c r="K1102" s="1434">
        <v>24</v>
      </c>
      <c r="L1102" s="1434">
        <v>47</v>
      </c>
      <c r="M1102" s="1434">
        <v>62</v>
      </c>
      <c r="N1102" s="1434">
        <v>68</v>
      </c>
      <c r="O1102" s="1434">
        <v>103</v>
      </c>
      <c r="P1102" s="1434">
        <v>27</v>
      </c>
      <c r="Q1102" s="1434">
        <v>0</v>
      </c>
      <c r="R1102" s="1434">
        <v>54</v>
      </c>
      <c r="S1102" s="1434">
        <v>10</v>
      </c>
      <c r="T1102" s="1434">
        <v>20</v>
      </c>
      <c r="U1102" s="1434">
        <v>39</v>
      </c>
      <c r="V1102" s="1438">
        <v>12</v>
      </c>
    </row>
    <row r="1103" spans="1:22" ht="15" x14ac:dyDescent="0.25">
      <c r="A1103" s="19" t="s">
        <v>709</v>
      </c>
      <c r="B1103" s="1291" t="s">
        <v>942</v>
      </c>
      <c r="C1103" s="1291" t="s">
        <v>77</v>
      </c>
      <c r="D1103" s="1434">
        <v>4</v>
      </c>
      <c r="E1103" s="1434">
        <v>3</v>
      </c>
      <c r="F1103" s="1434">
        <v>0</v>
      </c>
      <c r="G1103" s="1434">
        <v>0</v>
      </c>
      <c r="H1103" s="1434">
        <v>3</v>
      </c>
      <c r="I1103" s="1434">
        <v>0</v>
      </c>
      <c r="J1103" s="1434">
        <v>2</v>
      </c>
      <c r="K1103" s="1434">
        <v>0</v>
      </c>
      <c r="L1103" s="1434">
        <v>1</v>
      </c>
      <c r="M1103" s="1434">
        <v>2</v>
      </c>
      <c r="N1103" s="1434">
        <v>1</v>
      </c>
      <c r="O1103" s="1434">
        <v>0</v>
      </c>
      <c r="P1103" s="1434">
        <v>0</v>
      </c>
      <c r="Q1103" s="1434">
        <v>0</v>
      </c>
      <c r="R1103" s="1434">
        <v>0</v>
      </c>
      <c r="S1103" s="1434">
        <v>0</v>
      </c>
      <c r="T1103" s="1434">
        <v>3</v>
      </c>
      <c r="U1103" s="1434">
        <v>5</v>
      </c>
      <c r="V1103" s="1438">
        <v>0</v>
      </c>
    </row>
    <row r="1104" spans="1:22" ht="15" x14ac:dyDescent="0.25">
      <c r="A1104" s="19" t="s">
        <v>709</v>
      </c>
      <c r="B1104" s="1291" t="s">
        <v>943</v>
      </c>
      <c r="C1104" s="1291" t="s">
        <v>35</v>
      </c>
      <c r="D1104" s="1434">
        <v>0</v>
      </c>
      <c r="E1104" s="1434">
        <v>0</v>
      </c>
      <c r="F1104" s="1434">
        <v>0</v>
      </c>
      <c r="G1104" s="1434">
        <v>0</v>
      </c>
      <c r="H1104" s="1434">
        <v>18</v>
      </c>
      <c r="I1104" s="1434">
        <v>20</v>
      </c>
      <c r="J1104" s="1434">
        <v>15</v>
      </c>
      <c r="K1104" s="1434">
        <v>18</v>
      </c>
      <c r="L1104" s="1434">
        <v>22</v>
      </c>
      <c r="M1104" s="1434">
        <v>11</v>
      </c>
      <c r="N1104" s="1434">
        <v>11</v>
      </c>
      <c r="O1104" s="1434">
        <v>30</v>
      </c>
      <c r="P1104" s="1434">
        <v>28</v>
      </c>
      <c r="Q1104" s="1434">
        <v>0</v>
      </c>
      <c r="R1104" s="1434">
        <v>17</v>
      </c>
      <c r="S1104" s="1434">
        <v>15</v>
      </c>
      <c r="T1104" s="1434">
        <v>11</v>
      </c>
      <c r="U1104" s="1434">
        <v>16</v>
      </c>
      <c r="V1104" s="1438">
        <v>4</v>
      </c>
    </row>
    <row r="1105" spans="1:22" ht="15" x14ac:dyDescent="0.25">
      <c r="A1105" s="19" t="s">
        <v>709</v>
      </c>
      <c r="B1105" s="1291" t="s">
        <v>943</v>
      </c>
      <c r="C1105" s="1291" t="s">
        <v>36</v>
      </c>
      <c r="D1105" s="1434">
        <v>0</v>
      </c>
      <c r="E1105" s="1434">
        <v>0</v>
      </c>
      <c r="F1105" s="1434">
        <v>0</v>
      </c>
      <c r="G1105" s="1434">
        <v>0</v>
      </c>
      <c r="H1105" s="1434">
        <v>0</v>
      </c>
      <c r="I1105" s="1434">
        <v>0</v>
      </c>
      <c r="J1105" s="1434">
        <v>0</v>
      </c>
      <c r="K1105" s="1434">
        <v>0</v>
      </c>
      <c r="L1105" s="1434">
        <v>0</v>
      </c>
      <c r="M1105" s="1434">
        <v>0</v>
      </c>
      <c r="N1105" s="1434">
        <v>0</v>
      </c>
      <c r="O1105" s="1434">
        <v>0</v>
      </c>
      <c r="P1105" s="1434">
        <v>0</v>
      </c>
      <c r="Q1105" s="1434">
        <v>0</v>
      </c>
      <c r="R1105" s="1434">
        <v>0</v>
      </c>
      <c r="S1105" s="1434">
        <v>0</v>
      </c>
      <c r="T1105" s="1434">
        <v>0</v>
      </c>
      <c r="U1105" s="1434">
        <v>1</v>
      </c>
      <c r="V1105" s="1438">
        <v>0</v>
      </c>
    </row>
    <row r="1106" spans="1:22" ht="15" x14ac:dyDescent="0.25">
      <c r="A1106" s="19" t="s">
        <v>709</v>
      </c>
      <c r="B1106" s="1291" t="s">
        <v>943</v>
      </c>
      <c r="C1106" s="1291" t="s">
        <v>37</v>
      </c>
      <c r="D1106" s="1434">
        <v>0</v>
      </c>
      <c r="E1106" s="1434">
        <v>0</v>
      </c>
      <c r="F1106" s="1434">
        <v>0</v>
      </c>
      <c r="G1106" s="1434">
        <v>0</v>
      </c>
      <c r="H1106" s="1434">
        <v>0</v>
      </c>
      <c r="I1106" s="1434">
        <v>2</v>
      </c>
      <c r="J1106" s="1434">
        <v>1</v>
      </c>
      <c r="K1106" s="1434">
        <v>2</v>
      </c>
      <c r="L1106" s="1434">
        <v>0</v>
      </c>
      <c r="M1106" s="1434">
        <v>0</v>
      </c>
      <c r="N1106" s="1434">
        <v>0</v>
      </c>
      <c r="O1106" s="1434">
        <v>0</v>
      </c>
      <c r="P1106" s="1434">
        <v>0</v>
      </c>
      <c r="Q1106" s="1434">
        <v>0</v>
      </c>
      <c r="R1106" s="1434">
        <v>1</v>
      </c>
      <c r="S1106" s="1434">
        <v>2</v>
      </c>
      <c r="T1106" s="1434">
        <v>0</v>
      </c>
      <c r="U1106" s="1434">
        <v>0</v>
      </c>
      <c r="V1106" s="1438">
        <v>0</v>
      </c>
    </row>
    <row r="1107" spans="1:22" ht="15" x14ac:dyDescent="0.25">
      <c r="A1107" s="19" t="s">
        <v>709</v>
      </c>
      <c r="B1107" s="1291" t="s">
        <v>943</v>
      </c>
      <c r="C1107" s="1291" t="s">
        <v>38</v>
      </c>
      <c r="D1107" s="1434">
        <v>0</v>
      </c>
      <c r="E1107" s="1434">
        <v>0</v>
      </c>
      <c r="F1107" s="1434">
        <v>0</v>
      </c>
      <c r="G1107" s="1434">
        <v>0</v>
      </c>
      <c r="H1107" s="1434">
        <v>0</v>
      </c>
      <c r="I1107" s="1434">
        <v>0</v>
      </c>
      <c r="J1107" s="1434">
        <v>0</v>
      </c>
      <c r="K1107" s="1434">
        <v>0</v>
      </c>
      <c r="L1107" s="1434">
        <v>0</v>
      </c>
      <c r="M1107" s="1434">
        <v>0</v>
      </c>
      <c r="N1107" s="1434">
        <v>0</v>
      </c>
      <c r="O1107" s="1434">
        <v>0</v>
      </c>
      <c r="P1107" s="1434">
        <v>0</v>
      </c>
      <c r="Q1107" s="1434">
        <v>0</v>
      </c>
      <c r="R1107" s="1434">
        <v>2</v>
      </c>
      <c r="S1107" s="1434">
        <v>0</v>
      </c>
      <c r="T1107" s="1434">
        <v>0</v>
      </c>
      <c r="U1107" s="1434">
        <v>0</v>
      </c>
      <c r="V1107" s="1438">
        <v>0</v>
      </c>
    </row>
    <row r="1108" spans="1:22" ht="15" x14ac:dyDescent="0.25">
      <c r="A1108" s="19" t="s">
        <v>709</v>
      </c>
      <c r="B1108" s="1291" t="s">
        <v>943</v>
      </c>
      <c r="C1108" s="1291" t="s">
        <v>39</v>
      </c>
      <c r="D1108" s="1434">
        <v>0</v>
      </c>
      <c r="E1108" s="1434">
        <v>0</v>
      </c>
      <c r="F1108" s="1434">
        <v>0</v>
      </c>
      <c r="G1108" s="1434">
        <v>0</v>
      </c>
      <c r="H1108" s="1434">
        <v>0</v>
      </c>
      <c r="I1108" s="1434">
        <v>0</v>
      </c>
      <c r="J1108" s="1434">
        <v>1</v>
      </c>
      <c r="K1108" s="1434">
        <v>0</v>
      </c>
      <c r="L1108" s="1434">
        <v>0</v>
      </c>
      <c r="M1108" s="1434">
        <v>0</v>
      </c>
      <c r="N1108" s="1434">
        <v>0</v>
      </c>
      <c r="O1108" s="1434">
        <v>0</v>
      </c>
      <c r="P1108" s="1434">
        <v>0</v>
      </c>
      <c r="Q1108" s="1434">
        <v>0</v>
      </c>
      <c r="R1108" s="1434">
        <v>1</v>
      </c>
      <c r="S1108" s="1434">
        <v>1</v>
      </c>
      <c r="T1108" s="1434">
        <v>0</v>
      </c>
      <c r="U1108" s="1434">
        <v>0</v>
      </c>
      <c r="V1108" s="1438">
        <v>0</v>
      </c>
    </row>
    <row r="1109" spans="1:22" ht="15" x14ac:dyDescent="0.25">
      <c r="A1109" s="19" t="s">
        <v>709</v>
      </c>
      <c r="B1109" s="1291" t="s">
        <v>943</v>
      </c>
      <c r="C1109" s="1291" t="s">
        <v>59</v>
      </c>
      <c r="D1109" s="1434">
        <v>0</v>
      </c>
      <c r="E1109" s="1434">
        <v>0</v>
      </c>
      <c r="F1109" s="1434">
        <v>0</v>
      </c>
      <c r="G1109" s="1434">
        <v>0</v>
      </c>
      <c r="H1109" s="1434">
        <v>18</v>
      </c>
      <c r="I1109" s="1434">
        <v>22</v>
      </c>
      <c r="J1109" s="1434">
        <v>17</v>
      </c>
      <c r="K1109" s="1434">
        <v>20</v>
      </c>
      <c r="L1109" s="1434">
        <v>22</v>
      </c>
      <c r="M1109" s="1434">
        <v>11</v>
      </c>
      <c r="N1109" s="1434">
        <v>11</v>
      </c>
      <c r="O1109" s="1434">
        <v>30</v>
      </c>
      <c r="P1109" s="1434">
        <v>28</v>
      </c>
      <c r="Q1109" s="1434">
        <v>0</v>
      </c>
      <c r="R1109" s="1434">
        <v>21</v>
      </c>
      <c r="S1109" s="1434">
        <v>18</v>
      </c>
      <c r="T1109" s="1434">
        <v>11</v>
      </c>
      <c r="U1109" s="1434">
        <v>17</v>
      </c>
      <c r="V1109" s="1438">
        <v>4</v>
      </c>
    </row>
    <row r="1110" spans="1:22" ht="15" x14ac:dyDescent="0.25">
      <c r="A1110" s="19" t="s">
        <v>709</v>
      </c>
      <c r="B1110" s="1291" t="s">
        <v>943</v>
      </c>
      <c r="C1110" s="1291" t="s">
        <v>77</v>
      </c>
      <c r="D1110" s="1434">
        <v>0</v>
      </c>
      <c r="E1110" s="1434">
        <v>0</v>
      </c>
      <c r="F1110" s="1434">
        <v>0</v>
      </c>
      <c r="G1110" s="1434">
        <v>0</v>
      </c>
      <c r="H1110" s="1434">
        <v>0</v>
      </c>
      <c r="I1110" s="1434">
        <v>2</v>
      </c>
      <c r="J1110" s="1434">
        <v>2</v>
      </c>
      <c r="K1110" s="1434">
        <v>2</v>
      </c>
      <c r="L1110" s="1434">
        <v>0</v>
      </c>
      <c r="M1110" s="1434">
        <v>0</v>
      </c>
      <c r="N1110" s="1434">
        <v>0</v>
      </c>
      <c r="O1110" s="1434">
        <v>0</v>
      </c>
      <c r="P1110" s="1434">
        <v>0</v>
      </c>
      <c r="Q1110" s="1434">
        <v>0</v>
      </c>
      <c r="R1110" s="1434">
        <v>4</v>
      </c>
      <c r="S1110" s="1434">
        <v>3</v>
      </c>
      <c r="T1110" s="1434">
        <v>0</v>
      </c>
      <c r="U1110" s="1434">
        <v>1</v>
      </c>
      <c r="V1110" s="1438">
        <v>0</v>
      </c>
    </row>
    <row r="1111" spans="1:22" ht="15" x14ac:dyDescent="0.25">
      <c r="A1111" s="19" t="s">
        <v>709</v>
      </c>
      <c r="B1111" s="1291" t="s">
        <v>944</v>
      </c>
      <c r="C1111" s="1291" t="s">
        <v>35</v>
      </c>
      <c r="D1111" s="1434">
        <v>7</v>
      </c>
      <c r="E1111" s="1434">
        <v>16</v>
      </c>
      <c r="F1111" s="1434">
        <v>17</v>
      </c>
      <c r="G1111" s="1434">
        <v>12</v>
      </c>
      <c r="H1111" s="1434">
        <v>4</v>
      </c>
      <c r="I1111" s="1434">
        <v>14</v>
      </c>
      <c r="J1111" s="1434">
        <v>10</v>
      </c>
      <c r="K1111" s="1434">
        <v>15</v>
      </c>
      <c r="L1111" s="1434">
        <v>9</v>
      </c>
      <c r="M1111" s="1434">
        <v>10</v>
      </c>
      <c r="N1111" s="1434">
        <v>7</v>
      </c>
      <c r="O1111" s="1434">
        <v>15</v>
      </c>
      <c r="P1111" s="1434">
        <v>14</v>
      </c>
      <c r="Q1111" s="1434">
        <v>9</v>
      </c>
      <c r="R1111" s="1434">
        <v>5</v>
      </c>
      <c r="S1111" s="1434">
        <v>4</v>
      </c>
      <c r="T1111" s="1434">
        <v>20</v>
      </c>
      <c r="U1111" s="1434">
        <v>15</v>
      </c>
      <c r="V1111" s="1438">
        <v>12</v>
      </c>
    </row>
    <row r="1112" spans="1:22" ht="15" x14ac:dyDescent="0.25">
      <c r="A1112" s="19" t="s">
        <v>709</v>
      </c>
      <c r="B1112" s="1291" t="s">
        <v>944</v>
      </c>
      <c r="C1112" s="1291" t="s">
        <v>36</v>
      </c>
      <c r="D1112" s="1434">
        <v>0</v>
      </c>
      <c r="E1112" s="1434">
        <v>0</v>
      </c>
      <c r="F1112" s="1434">
        <v>0</v>
      </c>
      <c r="G1112" s="1434">
        <v>0</v>
      </c>
      <c r="H1112" s="1434">
        <v>0</v>
      </c>
      <c r="I1112" s="1434">
        <v>0</v>
      </c>
      <c r="J1112" s="1434">
        <v>0</v>
      </c>
      <c r="K1112" s="1434">
        <v>0</v>
      </c>
      <c r="L1112" s="1434">
        <v>0</v>
      </c>
      <c r="M1112" s="1434">
        <v>0</v>
      </c>
      <c r="N1112" s="1434">
        <v>0</v>
      </c>
      <c r="O1112" s="1434">
        <v>0</v>
      </c>
      <c r="P1112" s="1434">
        <v>0</v>
      </c>
      <c r="Q1112" s="1434">
        <v>0</v>
      </c>
      <c r="R1112" s="1434">
        <v>0</v>
      </c>
      <c r="S1112" s="1434">
        <v>0</v>
      </c>
      <c r="T1112" s="1434">
        <v>0</v>
      </c>
      <c r="U1112" s="1434">
        <v>1</v>
      </c>
      <c r="V1112" s="1438">
        <v>0</v>
      </c>
    </row>
    <row r="1113" spans="1:22" ht="15" x14ac:dyDescent="0.25">
      <c r="A1113" s="19" t="s">
        <v>709</v>
      </c>
      <c r="B1113" s="1291" t="s">
        <v>944</v>
      </c>
      <c r="C1113" s="1291" t="s">
        <v>37</v>
      </c>
      <c r="D1113" s="1434">
        <v>3</v>
      </c>
      <c r="E1113" s="1434">
        <v>3</v>
      </c>
      <c r="F1113" s="1434">
        <v>0</v>
      </c>
      <c r="G1113" s="1434">
        <v>0</v>
      </c>
      <c r="H1113" s="1434">
        <v>0</v>
      </c>
      <c r="I1113" s="1434">
        <v>1</v>
      </c>
      <c r="J1113" s="1434">
        <v>0</v>
      </c>
      <c r="K1113" s="1434">
        <v>0</v>
      </c>
      <c r="L1113" s="1434">
        <v>0</v>
      </c>
      <c r="M1113" s="1434">
        <v>0</v>
      </c>
      <c r="N1113" s="1434">
        <v>0</v>
      </c>
      <c r="O1113" s="1434">
        <v>0</v>
      </c>
      <c r="P1113" s="1434">
        <v>1</v>
      </c>
      <c r="Q1113" s="1434">
        <v>2</v>
      </c>
      <c r="R1113" s="1434">
        <v>0</v>
      </c>
      <c r="S1113" s="1434">
        <v>0</v>
      </c>
      <c r="T1113" s="1434">
        <v>2</v>
      </c>
      <c r="U1113" s="1434">
        <v>0</v>
      </c>
      <c r="V1113" s="1438">
        <v>0</v>
      </c>
    </row>
    <row r="1114" spans="1:22" ht="15" x14ac:dyDescent="0.25">
      <c r="A1114" s="19" t="s">
        <v>709</v>
      </c>
      <c r="B1114" s="1291" t="s">
        <v>944</v>
      </c>
      <c r="C1114" s="1291" t="s">
        <v>38</v>
      </c>
      <c r="D1114" s="1434">
        <v>1</v>
      </c>
      <c r="E1114" s="1434">
        <v>0</v>
      </c>
      <c r="F1114" s="1434">
        <v>0</v>
      </c>
      <c r="G1114" s="1434">
        <v>0</v>
      </c>
      <c r="H1114" s="1434">
        <v>0</v>
      </c>
      <c r="I1114" s="1434">
        <v>0</v>
      </c>
      <c r="J1114" s="1434">
        <v>0</v>
      </c>
      <c r="K1114" s="1434">
        <v>0</v>
      </c>
      <c r="L1114" s="1434">
        <v>0</v>
      </c>
      <c r="M1114" s="1434">
        <v>0</v>
      </c>
      <c r="N1114" s="1434">
        <v>0</v>
      </c>
      <c r="O1114" s="1434">
        <v>0</v>
      </c>
      <c r="P1114" s="1434">
        <v>0</v>
      </c>
      <c r="Q1114" s="1434">
        <v>0</v>
      </c>
      <c r="R1114" s="1434">
        <v>0</v>
      </c>
      <c r="S1114" s="1434">
        <v>0</v>
      </c>
      <c r="T1114" s="1434">
        <v>1</v>
      </c>
      <c r="U1114" s="1434">
        <v>0</v>
      </c>
      <c r="V1114" s="1438">
        <v>0</v>
      </c>
    </row>
    <row r="1115" spans="1:22" ht="15" x14ac:dyDescent="0.25">
      <c r="A1115" s="19" t="s">
        <v>709</v>
      </c>
      <c r="B1115" s="1291" t="s">
        <v>944</v>
      </c>
      <c r="C1115" s="1291" t="s">
        <v>39</v>
      </c>
      <c r="D1115" s="1434">
        <v>0</v>
      </c>
      <c r="E1115" s="1434">
        <v>0</v>
      </c>
      <c r="F1115" s="1434">
        <v>0</v>
      </c>
      <c r="G1115" s="1434">
        <v>0</v>
      </c>
      <c r="H1115" s="1434">
        <v>0</v>
      </c>
      <c r="I1115" s="1434">
        <v>0</v>
      </c>
      <c r="J1115" s="1434">
        <v>0</v>
      </c>
      <c r="K1115" s="1434">
        <v>0</v>
      </c>
      <c r="L1115" s="1434">
        <v>0</v>
      </c>
      <c r="M1115" s="1434">
        <v>0</v>
      </c>
      <c r="N1115" s="1434">
        <v>0</v>
      </c>
      <c r="O1115" s="1434">
        <v>0</v>
      </c>
      <c r="P1115" s="1434">
        <v>0</v>
      </c>
      <c r="Q1115" s="1434">
        <v>0</v>
      </c>
      <c r="R1115" s="1434">
        <v>0</v>
      </c>
      <c r="S1115" s="1434">
        <v>0</v>
      </c>
      <c r="T1115" s="1434">
        <v>1</v>
      </c>
      <c r="U1115" s="1434">
        <v>0</v>
      </c>
      <c r="V1115" s="1438">
        <v>0</v>
      </c>
    </row>
    <row r="1116" spans="1:22" ht="15" x14ac:dyDescent="0.25">
      <c r="A1116" s="19" t="s">
        <v>709</v>
      </c>
      <c r="B1116" s="1291" t="s">
        <v>944</v>
      </c>
      <c r="C1116" s="1291" t="s">
        <v>59</v>
      </c>
      <c r="D1116" s="1434">
        <v>11</v>
      </c>
      <c r="E1116" s="1434">
        <v>19</v>
      </c>
      <c r="F1116" s="1434">
        <v>17</v>
      </c>
      <c r="G1116" s="1434">
        <v>12</v>
      </c>
      <c r="H1116" s="1434">
        <v>4</v>
      </c>
      <c r="I1116" s="1434">
        <v>15</v>
      </c>
      <c r="J1116" s="1434">
        <v>10</v>
      </c>
      <c r="K1116" s="1434">
        <v>15</v>
      </c>
      <c r="L1116" s="1434">
        <v>9</v>
      </c>
      <c r="M1116" s="1434">
        <v>10</v>
      </c>
      <c r="N1116" s="1434">
        <v>7</v>
      </c>
      <c r="O1116" s="1434">
        <v>15</v>
      </c>
      <c r="P1116" s="1434">
        <v>15</v>
      </c>
      <c r="Q1116" s="1434">
        <v>11</v>
      </c>
      <c r="R1116" s="1434">
        <v>5</v>
      </c>
      <c r="S1116" s="1434">
        <v>4</v>
      </c>
      <c r="T1116" s="1434">
        <v>24</v>
      </c>
      <c r="U1116" s="1434">
        <v>16</v>
      </c>
      <c r="V1116" s="1438">
        <v>12</v>
      </c>
    </row>
    <row r="1117" spans="1:22" ht="15" x14ac:dyDescent="0.25">
      <c r="A1117" s="19" t="s">
        <v>709</v>
      </c>
      <c r="B1117" s="1291" t="s">
        <v>944</v>
      </c>
      <c r="C1117" s="1291" t="s">
        <v>77</v>
      </c>
      <c r="D1117" s="1434">
        <v>4</v>
      </c>
      <c r="E1117" s="1434">
        <v>3</v>
      </c>
      <c r="F1117" s="1434">
        <v>0</v>
      </c>
      <c r="G1117" s="1434">
        <v>0</v>
      </c>
      <c r="H1117" s="1434">
        <v>0</v>
      </c>
      <c r="I1117" s="1434">
        <v>1</v>
      </c>
      <c r="J1117" s="1434">
        <v>0</v>
      </c>
      <c r="K1117" s="1434">
        <v>0</v>
      </c>
      <c r="L1117" s="1434">
        <v>0</v>
      </c>
      <c r="M1117" s="1434">
        <v>0</v>
      </c>
      <c r="N1117" s="1434">
        <v>0</v>
      </c>
      <c r="O1117" s="1434">
        <v>0</v>
      </c>
      <c r="P1117" s="1434">
        <v>1</v>
      </c>
      <c r="Q1117" s="1434">
        <v>2</v>
      </c>
      <c r="R1117" s="1434">
        <v>0</v>
      </c>
      <c r="S1117" s="1434">
        <v>0</v>
      </c>
      <c r="T1117" s="1434">
        <v>4</v>
      </c>
      <c r="U1117" s="1434">
        <v>1</v>
      </c>
      <c r="V1117" s="1438">
        <v>0</v>
      </c>
    </row>
    <row r="1118" spans="1:22" ht="15" x14ac:dyDescent="0.25">
      <c r="A1118" s="19" t="s">
        <v>709</v>
      </c>
      <c r="B1118" s="1291" t="s">
        <v>945</v>
      </c>
      <c r="C1118" s="1291" t="s">
        <v>35</v>
      </c>
      <c r="D1118" s="1434">
        <v>4</v>
      </c>
      <c r="E1118" s="1434">
        <v>19</v>
      </c>
      <c r="F1118" s="1434">
        <v>23</v>
      </c>
      <c r="G1118" s="1434">
        <v>13</v>
      </c>
      <c r="H1118" s="1434">
        <v>10</v>
      </c>
      <c r="I1118" s="1434">
        <v>13</v>
      </c>
      <c r="J1118" s="1434">
        <v>17</v>
      </c>
      <c r="K1118" s="1434">
        <v>13</v>
      </c>
      <c r="L1118" s="1434">
        <v>9</v>
      </c>
      <c r="M1118" s="1434">
        <v>5</v>
      </c>
      <c r="N1118" s="1434">
        <v>15</v>
      </c>
      <c r="O1118" s="1434">
        <v>36</v>
      </c>
      <c r="P1118" s="1434">
        <v>2</v>
      </c>
      <c r="Q1118" s="1434">
        <v>0</v>
      </c>
      <c r="R1118" s="1434">
        <v>22</v>
      </c>
      <c r="S1118" s="1434">
        <v>15</v>
      </c>
      <c r="T1118" s="1434">
        <v>9</v>
      </c>
      <c r="U1118" s="1434">
        <v>14</v>
      </c>
      <c r="V1118" s="1438">
        <v>13</v>
      </c>
    </row>
    <row r="1119" spans="1:22" ht="15" x14ac:dyDescent="0.25">
      <c r="A1119" s="19" t="s">
        <v>709</v>
      </c>
      <c r="B1119" s="1291" t="s">
        <v>945</v>
      </c>
      <c r="C1119" s="1291" t="s">
        <v>37</v>
      </c>
      <c r="D1119" s="1434">
        <v>0</v>
      </c>
      <c r="E1119" s="1434">
        <v>0</v>
      </c>
      <c r="F1119" s="1434">
        <v>1</v>
      </c>
      <c r="G1119" s="1434">
        <v>0</v>
      </c>
      <c r="H1119" s="1434">
        <v>0</v>
      </c>
      <c r="I1119" s="1434">
        <v>2</v>
      </c>
      <c r="J1119" s="1434">
        <v>2</v>
      </c>
      <c r="K1119" s="1434">
        <v>1</v>
      </c>
      <c r="L1119" s="1434">
        <v>2</v>
      </c>
      <c r="M1119" s="1434">
        <v>0</v>
      </c>
      <c r="N1119" s="1434">
        <v>1</v>
      </c>
      <c r="O1119" s="1434">
        <v>0</v>
      </c>
      <c r="P1119" s="1434">
        <v>0</v>
      </c>
      <c r="Q1119" s="1434">
        <v>0</v>
      </c>
      <c r="R1119" s="1434">
        <v>3</v>
      </c>
      <c r="S1119" s="1434">
        <v>1</v>
      </c>
      <c r="T1119" s="1434">
        <v>2</v>
      </c>
      <c r="U1119" s="1434">
        <v>2</v>
      </c>
      <c r="V1119" s="1438">
        <v>0</v>
      </c>
    </row>
    <row r="1120" spans="1:22" ht="15" x14ac:dyDescent="0.25">
      <c r="A1120" s="19" t="s">
        <v>709</v>
      </c>
      <c r="B1120" s="1291" t="s">
        <v>945</v>
      </c>
      <c r="C1120" s="1291" t="s">
        <v>38</v>
      </c>
      <c r="D1120" s="1434">
        <v>0</v>
      </c>
      <c r="E1120" s="1434">
        <v>1</v>
      </c>
      <c r="F1120" s="1434">
        <v>0</v>
      </c>
      <c r="G1120" s="1434">
        <v>0</v>
      </c>
      <c r="H1120" s="1434">
        <v>0</v>
      </c>
      <c r="I1120" s="1434">
        <v>0</v>
      </c>
      <c r="J1120" s="1434">
        <v>0</v>
      </c>
      <c r="K1120" s="1434">
        <v>0</v>
      </c>
      <c r="L1120" s="1434">
        <v>0</v>
      </c>
      <c r="M1120" s="1434">
        <v>0</v>
      </c>
      <c r="N1120" s="1434">
        <v>1</v>
      </c>
      <c r="O1120" s="1434">
        <v>0</v>
      </c>
      <c r="P1120" s="1434">
        <v>0</v>
      </c>
      <c r="Q1120" s="1434">
        <v>0</v>
      </c>
      <c r="R1120" s="1434">
        <v>0</v>
      </c>
      <c r="S1120" s="1434">
        <v>0</v>
      </c>
      <c r="T1120" s="1434">
        <v>0</v>
      </c>
      <c r="U1120" s="1434">
        <v>0</v>
      </c>
      <c r="V1120" s="1438">
        <v>0</v>
      </c>
    </row>
    <row r="1121" spans="1:22" ht="15" x14ac:dyDescent="0.25">
      <c r="A1121" s="19" t="s">
        <v>709</v>
      </c>
      <c r="B1121" s="1291" t="s">
        <v>945</v>
      </c>
      <c r="C1121" s="1291" t="s">
        <v>39</v>
      </c>
      <c r="D1121" s="1434">
        <v>0</v>
      </c>
      <c r="E1121" s="1434">
        <v>0</v>
      </c>
      <c r="F1121" s="1434">
        <v>0</v>
      </c>
      <c r="G1121" s="1434">
        <v>0</v>
      </c>
      <c r="H1121" s="1434">
        <v>0</v>
      </c>
      <c r="I1121" s="1434">
        <v>0</v>
      </c>
      <c r="J1121" s="1434">
        <v>0</v>
      </c>
      <c r="K1121" s="1434">
        <v>0</v>
      </c>
      <c r="L1121" s="1434">
        <v>0</v>
      </c>
      <c r="M1121" s="1434">
        <v>0</v>
      </c>
      <c r="N1121" s="1434">
        <v>1</v>
      </c>
      <c r="O1121" s="1434">
        <v>1</v>
      </c>
      <c r="P1121" s="1434">
        <v>0</v>
      </c>
      <c r="Q1121" s="1434">
        <v>0</v>
      </c>
      <c r="R1121" s="1434">
        <v>1</v>
      </c>
      <c r="S1121" s="1434">
        <v>0</v>
      </c>
      <c r="T1121" s="1434">
        <v>0</v>
      </c>
      <c r="U1121" s="1434">
        <v>0</v>
      </c>
      <c r="V1121" s="1438">
        <v>0</v>
      </c>
    </row>
    <row r="1122" spans="1:22" ht="15" x14ac:dyDescent="0.25">
      <c r="A1122" s="19" t="s">
        <v>709</v>
      </c>
      <c r="B1122" s="1291" t="s">
        <v>945</v>
      </c>
      <c r="C1122" s="1291" t="s">
        <v>40</v>
      </c>
      <c r="D1122" s="1434">
        <v>1</v>
      </c>
      <c r="E1122" s="1434">
        <v>0</v>
      </c>
      <c r="F1122" s="1434">
        <v>0</v>
      </c>
      <c r="G1122" s="1434">
        <v>0</v>
      </c>
      <c r="H1122" s="1434">
        <v>0</v>
      </c>
      <c r="I1122" s="1434">
        <v>0</v>
      </c>
      <c r="J1122" s="1434">
        <v>0</v>
      </c>
      <c r="K1122" s="1434">
        <v>0</v>
      </c>
      <c r="L1122" s="1434">
        <v>0</v>
      </c>
      <c r="M1122" s="1434">
        <v>0</v>
      </c>
      <c r="N1122" s="1434">
        <v>0</v>
      </c>
      <c r="O1122" s="1434">
        <v>0</v>
      </c>
      <c r="P1122" s="1434">
        <v>0</v>
      </c>
      <c r="Q1122" s="1434">
        <v>0</v>
      </c>
      <c r="R1122" s="1434">
        <v>0</v>
      </c>
      <c r="S1122" s="1434">
        <v>0</v>
      </c>
      <c r="T1122" s="1434">
        <v>0</v>
      </c>
      <c r="U1122" s="1434">
        <v>0</v>
      </c>
      <c r="V1122" s="1438">
        <v>0</v>
      </c>
    </row>
    <row r="1123" spans="1:22" ht="15" x14ac:dyDescent="0.25">
      <c r="A1123" s="19" t="s">
        <v>709</v>
      </c>
      <c r="B1123" s="1291" t="s">
        <v>945</v>
      </c>
      <c r="C1123" s="1291" t="s">
        <v>59</v>
      </c>
      <c r="D1123" s="1434">
        <v>5</v>
      </c>
      <c r="E1123" s="1434">
        <v>20</v>
      </c>
      <c r="F1123" s="1434">
        <v>24</v>
      </c>
      <c r="G1123" s="1434">
        <v>13</v>
      </c>
      <c r="H1123" s="1434">
        <v>10</v>
      </c>
      <c r="I1123" s="1434">
        <v>15</v>
      </c>
      <c r="J1123" s="1434">
        <v>19</v>
      </c>
      <c r="K1123" s="1434">
        <v>14</v>
      </c>
      <c r="L1123" s="1434">
        <v>11</v>
      </c>
      <c r="M1123" s="1434">
        <v>5</v>
      </c>
      <c r="N1123" s="1434">
        <v>18</v>
      </c>
      <c r="O1123" s="1434">
        <v>37</v>
      </c>
      <c r="P1123" s="1434">
        <v>2</v>
      </c>
      <c r="Q1123" s="1434">
        <v>0</v>
      </c>
      <c r="R1123" s="1434">
        <v>26</v>
      </c>
      <c r="S1123" s="1434">
        <v>16</v>
      </c>
      <c r="T1123" s="1434">
        <v>11</v>
      </c>
      <c r="U1123" s="1434">
        <v>16</v>
      </c>
      <c r="V1123" s="1438">
        <v>13</v>
      </c>
    </row>
    <row r="1124" spans="1:22" ht="15" x14ac:dyDescent="0.25">
      <c r="A1124" s="19" t="s">
        <v>709</v>
      </c>
      <c r="B1124" s="1291" t="s">
        <v>945</v>
      </c>
      <c r="C1124" s="1291" t="s">
        <v>77</v>
      </c>
      <c r="D1124" s="1434">
        <v>1</v>
      </c>
      <c r="E1124" s="1434">
        <v>1</v>
      </c>
      <c r="F1124" s="1434">
        <v>1</v>
      </c>
      <c r="G1124" s="1434">
        <v>0</v>
      </c>
      <c r="H1124" s="1434">
        <v>0</v>
      </c>
      <c r="I1124" s="1434">
        <v>2</v>
      </c>
      <c r="J1124" s="1434">
        <v>2</v>
      </c>
      <c r="K1124" s="1434">
        <v>1</v>
      </c>
      <c r="L1124" s="1434">
        <v>2</v>
      </c>
      <c r="M1124" s="1434">
        <v>0</v>
      </c>
      <c r="N1124" s="1434">
        <v>3</v>
      </c>
      <c r="O1124" s="1434">
        <v>1</v>
      </c>
      <c r="P1124" s="1434">
        <v>0</v>
      </c>
      <c r="Q1124" s="1434">
        <v>0</v>
      </c>
      <c r="R1124" s="1434">
        <v>4</v>
      </c>
      <c r="S1124" s="1434">
        <v>1</v>
      </c>
      <c r="T1124" s="1434">
        <v>2</v>
      </c>
      <c r="U1124" s="1434">
        <v>2</v>
      </c>
      <c r="V1124" s="1438">
        <v>0</v>
      </c>
    </row>
    <row r="1125" spans="1:22" ht="15" x14ac:dyDescent="0.25">
      <c r="A1125" s="19" t="s">
        <v>709</v>
      </c>
      <c r="B1125" s="1291" t="s">
        <v>946</v>
      </c>
      <c r="C1125" s="1291" t="s">
        <v>35</v>
      </c>
      <c r="D1125" s="1434">
        <v>0</v>
      </c>
      <c r="E1125" s="1434">
        <v>62</v>
      </c>
      <c r="F1125" s="1434">
        <v>3</v>
      </c>
      <c r="G1125" s="1434">
        <v>2</v>
      </c>
      <c r="H1125" s="1434">
        <v>28</v>
      </c>
      <c r="I1125" s="1434">
        <v>61</v>
      </c>
      <c r="J1125" s="1434">
        <v>32</v>
      </c>
      <c r="K1125" s="1434">
        <v>31</v>
      </c>
      <c r="L1125" s="1434">
        <v>6</v>
      </c>
      <c r="M1125" s="1434">
        <v>0</v>
      </c>
      <c r="N1125" s="1434">
        <v>52</v>
      </c>
      <c r="O1125" s="1434">
        <v>45</v>
      </c>
      <c r="P1125" s="1434">
        <v>0</v>
      </c>
      <c r="Q1125" s="1434">
        <v>0</v>
      </c>
      <c r="R1125" s="1434">
        <v>11</v>
      </c>
      <c r="S1125" s="1434">
        <v>0</v>
      </c>
      <c r="T1125" s="1434">
        <v>0</v>
      </c>
      <c r="U1125" s="1434">
        <v>2</v>
      </c>
      <c r="V1125" s="1438">
        <v>0</v>
      </c>
    </row>
    <row r="1126" spans="1:22" ht="15" x14ac:dyDescent="0.25">
      <c r="A1126" s="19" t="s">
        <v>709</v>
      </c>
      <c r="B1126" s="1291" t="s">
        <v>946</v>
      </c>
      <c r="C1126" s="1291" t="s">
        <v>59</v>
      </c>
      <c r="D1126" s="1434">
        <v>0</v>
      </c>
      <c r="E1126" s="1434">
        <v>62</v>
      </c>
      <c r="F1126" s="1434">
        <v>3</v>
      </c>
      <c r="G1126" s="1434">
        <v>2</v>
      </c>
      <c r="H1126" s="1434">
        <v>28</v>
      </c>
      <c r="I1126" s="1434">
        <v>61</v>
      </c>
      <c r="J1126" s="1434">
        <v>32</v>
      </c>
      <c r="K1126" s="1434">
        <v>31</v>
      </c>
      <c r="L1126" s="1434">
        <v>6</v>
      </c>
      <c r="M1126" s="1434">
        <v>0</v>
      </c>
      <c r="N1126" s="1434">
        <v>52</v>
      </c>
      <c r="O1126" s="1434">
        <v>45</v>
      </c>
      <c r="P1126" s="1434">
        <v>0</v>
      </c>
      <c r="Q1126" s="1434">
        <v>0</v>
      </c>
      <c r="R1126" s="1434">
        <v>11</v>
      </c>
      <c r="S1126" s="1434">
        <v>0</v>
      </c>
      <c r="T1126" s="1434">
        <v>0</v>
      </c>
      <c r="U1126" s="1434">
        <v>2</v>
      </c>
      <c r="V1126" s="1438">
        <v>0</v>
      </c>
    </row>
    <row r="1127" spans="1:22" ht="15" x14ac:dyDescent="0.25">
      <c r="A1127" s="19" t="s">
        <v>709</v>
      </c>
      <c r="B1127" s="1291" t="s">
        <v>947</v>
      </c>
      <c r="C1127" s="1291" t="s">
        <v>35</v>
      </c>
      <c r="D1127" s="1434">
        <v>7</v>
      </c>
      <c r="E1127" s="1434">
        <v>34</v>
      </c>
      <c r="F1127" s="1434">
        <v>64</v>
      </c>
      <c r="G1127" s="1434">
        <v>18</v>
      </c>
      <c r="H1127" s="1434">
        <v>17</v>
      </c>
      <c r="I1127" s="1434">
        <v>94</v>
      </c>
      <c r="J1127" s="1434">
        <v>23</v>
      </c>
      <c r="K1127" s="1434">
        <v>19</v>
      </c>
      <c r="L1127" s="1434">
        <v>44</v>
      </c>
      <c r="M1127" s="1434">
        <v>31</v>
      </c>
      <c r="N1127" s="1434">
        <v>37</v>
      </c>
      <c r="O1127" s="1434">
        <v>100</v>
      </c>
      <c r="P1127" s="1434">
        <v>18</v>
      </c>
      <c r="Q1127" s="1434">
        <v>0</v>
      </c>
      <c r="R1127" s="1434">
        <v>39</v>
      </c>
      <c r="S1127" s="1434">
        <v>10</v>
      </c>
      <c r="T1127" s="1434">
        <v>13</v>
      </c>
      <c r="U1127" s="1434">
        <v>11</v>
      </c>
      <c r="V1127" s="1438">
        <v>17</v>
      </c>
    </row>
    <row r="1128" spans="1:22" ht="15" x14ac:dyDescent="0.25">
      <c r="A1128" s="19" t="s">
        <v>709</v>
      </c>
      <c r="B1128" s="1291" t="s">
        <v>947</v>
      </c>
      <c r="C1128" s="1291" t="s">
        <v>36</v>
      </c>
      <c r="D1128" s="1434">
        <v>0</v>
      </c>
      <c r="E1128" s="1434">
        <v>0</v>
      </c>
      <c r="F1128" s="1434">
        <v>0</v>
      </c>
      <c r="G1128" s="1434">
        <v>0</v>
      </c>
      <c r="H1128" s="1434">
        <v>0</v>
      </c>
      <c r="I1128" s="1434">
        <v>0</v>
      </c>
      <c r="J1128" s="1434">
        <v>0</v>
      </c>
      <c r="K1128" s="1434">
        <v>0</v>
      </c>
      <c r="L1128" s="1434">
        <v>0</v>
      </c>
      <c r="M1128" s="1434">
        <v>0</v>
      </c>
      <c r="N1128" s="1434">
        <v>0</v>
      </c>
      <c r="O1128" s="1434">
        <v>0</v>
      </c>
      <c r="P1128" s="1434">
        <v>0</v>
      </c>
      <c r="Q1128" s="1434">
        <v>0</v>
      </c>
      <c r="R1128" s="1434">
        <v>0</v>
      </c>
      <c r="S1128" s="1434">
        <v>2</v>
      </c>
      <c r="T1128" s="1434">
        <v>2</v>
      </c>
      <c r="U1128" s="1434">
        <v>0</v>
      </c>
      <c r="V1128" s="1438">
        <v>2</v>
      </c>
    </row>
    <row r="1129" spans="1:22" ht="15" x14ac:dyDescent="0.25">
      <c r="A1129" s="19" t="s">
        <v>709</v>
      </c>
      <c r="B1129" s="1291" t="s">
        <v>947</v>
      </c>
      <c r="C1129" s="1291" t="s">
        <v>37</v>
      </c>
      <c r="D1129" s="1434">
        <v>0</v>
      </c>
      <c r="E1129" s="1434">
        <v>2</v>
      </c>
      <c r="F1129" s="1434">
        <v>3</v>
      </c>
      <c r="G1129" s="1434">
        <v>2</v>
      </c>
      <c r="H1129" s="1434">
        <v>1</v>
      </c>
      <c r="I1129" s="1434">
        <v>1</v>
      </c>
      <c r="J1129" s="1434">
        <v>0</v>
      </c>
      <c r="K1129" s="1434">
        <v>0</v>
      </c>
      <c r="L1129" s="1434">
        <v>2</v>
      </c>
      <c r="M1129" s="1434">
        <v>0</v>
      </c>
      <c r="N1129" s="1434">
        <v>0</v>
      </c>
      <c r="O1129" s="1434">
        <v>1</v>
      </c>
      <c r="P1129" s="1434">
        <v>0</v>
      </c>
      <c r="Q1129" s="1434">
        <v>0</v>
      </c>
      <c r="R1129" s="1434">
        <v>1</v>
      </c>
      <c r="S1129" s="1434">
        <v>0</v>
      </c>
      <c r="T1129" s="1434">
        <v>1</v>
      </c>
      <c r="U1129" s="1434">
        <v>0</v>
      </c>
      <c r="V1129" s="1438">
        <v>1</v>
      </c>
    </row>
    <row r="1130" spans="1:22" ht="15" x14ac:dyDescent="0.25">
      <c r="A1130" s="19" t="s">
        <v>709</v>
      </c>
      <c r="B1130" s="1291" t="s">
        <v>947</v>
      </c>
      <c r="C1130" s="1291" t="s">
        <v>38</v>
      </c>
      <c r="D1130" s="1434">
        <v>0</v>
      </c>
      <c r="E1130" s="1434">
        <v>2</v>
      </c>
      <c r="F1130" s="1434">
        <v>2</v>
      </c>
      <c r="G1130" s="1434">
        <v>0</v>
      </c>
      <c r="H1130" s="1434">
        <v>0</v>
      </c>
      <c r="I1130" s="1434">
        <v>0</v>
      </c>
      <c r="J1130" s="1434">
        <v>0</v>
      </c>
      <c r="K1130" s="1434">
        <v>0</v>
      </c>
      <c r="L1130" s="1434">
        <v>0</v>
      </c>
      <c r="M1130" s="1434">
        <v>0</v>
      </c>
      <c r="N1130" s="1434">
        <v>1</v>
      </c>
      <c r="O1130" s="1434">
        <v>0</v>
      </c>
      <c r="P1130" s="1434">
        <v>0</v>
      </c>
      <c r="Q1130" s="1434">
        <v>0</v>
      </c>
      <c r="R1130" s="1434">
        <v>0</v>
      </c>
      <c r="S1130" s="1434">
        <v>0</v>
      </c>
      <c r="T1130" s="1434">
        <v>0</v>
      </c>
      <c r="U1130" s="1434">
        <v>0</v>
      </c>
      <c r="V1130" s="1438">
        <v>0</v>
      </c>
    </row>
    <row r="1131" spans="1:22" ht="15" x14ac:dyDescent="0.25">
      <c r="A1131" s="19" t="s">
        <v>709</v>
      </c>
      <c r="B1131" s="1291" t="s">
        <v>947</v>
      </c>
      <c r="C1131" s="1291" t="s">
        <v>39</v>
      </c>
      <c r="D1131" s="1434">
        <v>0</v>
      </c>
      <c r="E1131" s="1434">
        <v>1</v>
      </c>
      <c r="F1131" s="1434">
        <v>0</v>
      </c>
      <c r="G1131" s="1434">
        <v>0</v>
      </c>
      <c r="H1131" s="1434">
        <v>0</v>
      </c>
      <c r="I1131" s="1434">
        <v>0</v>
      </c>
      <c r="J1131" s="1434">
        <v>0</v>
      </c>
      <c r="K1131" s="1434">
        <v>0</v>
      </c>
      <c r="L1131" s="1434">
        <v>0</v>
      </c>
      <c r="M1131" s="1434">
        <v>1</v>
      </c>
      <c r="N1131" s="1434">
        <v>0</v>
      </c>
      <c r="O1131" s="1434">
        <v>0</v>
      </c>
      <c r="P1131" s="1434">
        <v>0</v>
      </c>
      <c r="Q1131" s="1434">
        <v>0</v>
      </c>
      <c r="R1131" s="1434">
        <v>0</v>
      </c>
      <c r="S1131" s="1434">
        <v>0</v>
      </c>
      <c r="T1131" s="1434">
        <v>0</v>
      </c>
      <c r="U1131" s="1434">
        <v>1</v>
      </c>
      <c r="V1131" s="1438">
        <v>0</v>
      </c>
    </row>
    <row r="1132" spans="1:22" ht="15" x14ac:dyDescent="0.25">
      <c r="A1132" s="19" t="s">
        <v>709</v>
      </c>
      <c r="B1132" s="1291" t="s">
        <v>947</v>
      </c>
      <c r="C1132" s="1291" t="s">
        <v>59</v>
      </c>
      <c r="D1132" s="1434">
        <v>7</v>
      </c>
      <c r="E1132" s="1434">
        <v>39</v>
      </c>
      <c r="F1132" s="1434">
        <v>69</v>
      </c>
      <c r="G1132" s="1434">
        <v>20</v>
      </c>
      <c r="H1132" s="1434">
        <v>18</v>
      </c>
      <c r="I1132" s="1434">
        <v>95</v>
      </c>
      <c r="J1132" s="1434">
        <v>23</v>
      </c>
      <c r="K1132" s="1434">
        <v>19</v>
      </c>
      <c r="L1132" s="1434">
        <v>46</v>
      </c>
      <c r="M1132" s="1434">
        <v>32</v>
      </c>
      <c r="N1132" s="1434">
        <v>38</v>
      </c>
      <c r="O1132" s="1434">
        <v>101</v>
      </c>
      <c r="P1132" s="1434">
        <v>18</v>
      </c>
      <c r="Q1132" s="1434">
        <v>0</v>
      </c>
      <c r="R1132" s="1434">
        <v>40</v>
      </c>
      <c r="S1132" s="1434">
        <v>12</v>
      </c>
      <c r="T1132" s="1434">
        <v>16</v>
      </c>
      <c r="U1132" s="1434">
        <v>12</v>
      </c>
      <c r="V1132" s="1438">
        <v>20</v>
      </c>
    </row>
    <row r="1133" spans="1:22" ht="15" x14ac:dyDescent="0.25">
      <c r="A1133" s="19" t="s">
        <v>709</v>
      </c>
      <c r="B1133" s="1291" t="s">
        <v>947</v>
      </c>
      <c r="C1133" s="1291" t="s">
        <v>77</v>
      </c>
      <c r="D1133" s="1434">
        <v>0</v>
      </c>
      <c r="E1133" s="1434">
        <v>5</v>
      </c>
      <c r="F1133" s="1434">
        <v>5</v>
      </c>
      <c r="G1133" s="1434">
        <v>2</v>
      </c>
      <c r="H1133" s="1434">
        <v>1</v>
      </c>
      <c r="I1133" s="1434">
        <v>1</v>
      </c>
      <c r="J1133" s="1434">
        <v>0</v>
      </c>
      <c r="K1133" s="1434">
        <v>0</v>
      </c>
      <c r="L1133" s="1434">
        <v>2</v>
      </c>
      <c r="M1133" s="1434">
        <v>1</v>
      </c>
      <c r="N1133" s="1434">
        <v>1</v>
      </c>
      <c r="O1133" s="1434">
        <v>1</v>
      </c>
      <c r="P1133" s="1434">
        <v>0</v>
      </c>
      <c r="Q1133" s="1434">
        <v>0</v>
      </c>
      <c r="R1133" s="1434">
        <v>1</v>
      </c>
      <c r="S1133" s="1434">
        <v>2</v>
      </c>
      <c r="T1133" s="1434">
        <v>3</v>
      </c>
      <c r="U1133" s="1434">
        <v>1</v>
      </c>
      <c r="V1133" s="1438">
        <v>3</v>
      </c>
    </row>
    <row r="1134" spans="1:22" ht="15" x14ac:dyDescent="0.25">
      <c r="A1134" s="19" t="s">
        <v>709</v>
      </c>
      <c r="B1134" s="1291" t="s">
        <v>948</v>
      </c>
      <c r="C1134" s="1291" t="s">
        <v>35</v>
      </c>
      <c r="D1134" s="1434">
        <v>20</v>
      </c>
      <c r="E1134" s="1434">
        <v>24</v>
      </c>
      <c r="F1134" s="1434">
        <v>13</v>
      </c>
      <c r="G1134" s="1434">
        <v>9</v>
      </c>
      <c r="H1134" s="1434">
        <v>23</v>
      </c>
      <c r="I1134" s="1434">
        <v>41</v>
      </c>
      <c r="J1134" s="1434">
        <v>65</v>
      </c>
      <c r="K1134" s="1434">
        <v>54</v>
      </c>
      <c r="L1134" s="1434">
        <v>23</v>
      </c>
      <c r="M1134" s="1434">
        <v>32</v>
      </c>
      <c r="N1134" s="1434">
        <v>18</v>
      </c>
      <c r="O1134" s="1434">
        <v>84</v>
      </c>
      <c r="P1134" s="1434">
        <v>18</v>
      </c>
      <c r="Q1134" s="1434">
        <v>5</v>
      </c>
      <c r="R1134" s="1434">
        <v>13</v>
      </c>
      <c r="S1134" s="1434">
        <v>13</v>
      </c>
      <c r="T1134" s="1434">
        <v>14</v>
      </c>
      <c r="U1134" s="1434">
        <v>12</v>
      </c>
      <c r="V1134" s="1438">
        <v>11</v>
      </c>
    </row>
    <row r="1135" spans="1:22" ht="15" x14ac:dyDescent="0.25">
      <c r="A1135" s="19" t="s">
        <v>709</v>
      </c>
      <c r="B1135" s="1291" t="s">
        <v>948</v>
      </c>
      <c r="C1135" s="1291" t="s">
        <v>36</v>
      </c>
      <c r="D1135" s="1434">
        <v>0</v>
      </c>
      <c r="E1135" s="1434">
        <v>0</v>
      </c>
      <c r="F1135" s="1434">
        <v>0</v>
      </c>
      <c r="G1135" s="1434">
        <v>0</v>
      </c>
      <c r="H1135" s="1434">
        <v>0</v>
      </c>
      <c r="I1135" s="1434">
        <v>0</v>
      </c>
      <c r="J1135" s="1434">
        <v>0</v>
      </c>
      <c r="K1135" s="1434">
        <v>0</v>
      </c>
      <c r="L1135" s="1434">
        <v>0</v>
      </c>
      <c r="M1135" s="1434">
        <v>0</v>
      </c>
      <c r="N1135" s="1434">
        <v>0</v>
      </c>
      <c r="O1135" s="1434">
        <v>0</v>
      </c>
      <c r="P1135" s="1434">
        <v>0</v>
      </c>
      <c r="Q1135" s="1434">
        <v>0</v>
      </c>
      <c r="R1135" s="1434">
        <v>0</v>
      </c>
      <c r="S1135" s="1434">
        <v>2</v>
      </c>
      <c r="T1135" s="1434">
        <v>0</v>
      </c>
      <c r="U1135" s="1434">
        <v>2</v>
      </c>
      <c r="V1135" s="1438">
        <v>0</v>
      </c>
    </row>
    <row r="1136" spans="1:22" ht="15" x14ac:dyDescent="0.25">
      <c r="A1136" s="19" t="s">
        <v>709</v>
      </c>
      <c r="B1136" s="1291" t="s">
        <v>948</v>
      </c>
      <c r="C1136" s="1291" t="s">
        <v>37</v>
      </c>
      <c r="D1136" s="1434">
        <v>5</v>
      </c>
      <c r="E1136" s="1434">
        <v>2</v>
      </c>
      <c r="F1136" s="1434">
        <v>0</v>
      </c>
      <c r="G1136" s="1434">
        <v>1</v>
      </c>
      <c r="H1136" s="1434">
        <v>0</v>
      </c>
      <c r="I1136" s="1434">
        <v>0</v>
      </c>
      <c r="J1136" s="1434">
        <v>0</v>
      </c>
      <c r="K1136" s="1434">
        <v>3</v>
      </c>
      <c r="L1136" s="1434">
        <v>0</v>
      </c>
      <c r="M1136" s="1434">
        <v>2</v>
      </c>
      <c r="N1136" s="1434">
        <v>4</v>
      </c>
      <c r="O1136" s="1434">
        <v>0</v>
      </c>
      <c r="P1136" s="1434">
        <v>0</v>
      </c>
      <c r="Q1136" s="1434">
        <v>0</v>
      </c>
      <c r="R1136" s="1434">
        <v>0</v>
      </c>
      <c r="S1136" s="1434">
        <v>0</v>
      </c>
      <c r="T1136" s="1434">
        <v>0</v>
      </c>
      <c r="U1136" s="1434">
        <v>1</v>
      </c>
      <c r="V1136" s="1438">
        <v>1</v>
      </c>
    </row>
    <row r="1137" spans="1:22" ht="15" x14ac:dyDescent="0.25">
      <c r="A1137" s="19" t="s">
        <v>709</v>
      </c>
      <c r="B1137" s="1291" t="s">
        <v>948</v>
      </c>
      <c r="C1137" s="1291" t="s">
        <v>38</v>
      </c>
      <c r="D1137" s="1434">
        <v>1</v>
      </c>
      <c r="E1137" s="1434">
        <v>1</v>
      </c>
      <c r="F1137" s="1434">
        <v>0</v>
      </c>
      <c r="G1137" s="1434">
        <v>0</v>
      </c>
      <c r="H1137" s="1434">
        <v>0</v>
      </c>
      <c r="I1137" s="1434">
        <v>0</v>
      </c>
      <c r="J1137" s="1434">
        <v>1</v>
      </c>
      <c r="K1137" s="1434">
        <v>0</v>
      </c>
      <c r="L1137" s="1434">
        <v>0</v>
      </c>
      <c r="M1137" s="1434">
        <v>0</v>
      </c>
      <c r="N1137" s="1434">
        <v>0</v>
      </c>
      <c r="O1137" s="1434">
        <v>0</v>
      </c>
      <c r="P1137" s="1434">
        <v>0</v>
      </c>
      <c r="Q1137" s="1434">
        <v>0</v>
      </c>
      <c r="R1137" s="1434">
        <v>0</v>
      </c>
      <c r="S1137" s="1434">
        <v>0</v>
      </c>
      <c r="T1137" s="1434">
        <v>0</v>
      </c>
      <c r="U1137" s="1434">
        <v>0</v>
      </c>
      <c r="V1137" s="1438">
        <v>0</v>
      </c>
    </row>
    <row r="1138" spans="1:22" ht="15" x14ac:dyDescent="0.25">
      <c r="A1138" s="19" t="s">
        <v>709</v>
      </c>
      <c r="B1138" s="1291" t="s">
        <v>948</v>
      </c>
      <c r="C1138" s="1291" t="s">
        <v>39</v>
      </c>
      <c r="D1138" s="1434">
        <v>0</v>
      </c>
      <c r="E1138" s="1434">
        <v>0</v>
      </c>
      <c r="F1138" s="1434">
        <v>0</v>
      </c>
      <c r="G1138" s="1434">
        <v>0</v>
      </c>
      <c r="H1138" s="1434">
        <v>0</v>
      </c>
      <c r="I1138" s="1434">
        <v>0</v>
      </c>
      <c r="J1138" s="1434">
        <v>0</v>
      </c>
      <c r="K1138" s="1434">
        <v>0</v>
      </c>
      <c r="L1138" s="1434">
        <v>0</v>
      </c>
      <c r="M1138" s="1434">
        <v>0</v>
      </c>
      <c r="N1138" s="1434">
        <v>0</v>
      </c>
      <c r="O1138" s="1434">
        <v>0</v>
      </c>
      <c r="P1138" s="1434">
        <v>0</v>
      </c>
      <c r="Q1138" s="1434">
        <v>0</v>
      </c>
      <c r="R1138" s="1434">
        <v>0</v>
      </c>
      <c r="S1138" s="1434">
        <v>0</v>
      </c>
      <c r="T1138" s="1434">
        <v>0</v>
      </c>
      <c r="U1138" s="1434">
        <v>1</v>
      </c>
      <c r="V1138" s="1438">
        <v>0</v>
      </c>
    </row>
    <row r="1139" spans="1:22" ht="15" x14ac:dyDescent="0.25">
      <c r="A1139" s="19" t="s">
        <v>709</v>
      </c>
      <c r="B1139" s="1291" t="s">
        <v>948</v>
      </c>
      <c r="C1139" s="1291" t="s">
        <v>59</v>
      </c>
      <c r="D1139" s="1434">
        <v>26</v>
      </c>
      <c r="E1139" s="1434">
        <v>27</v>
      </c>
      <c r="F1139" s="1434">
        <v>13</v>
      </c>
      <c r="G1139" s="1434">
        <v>10</v>
      </c>
      <c r="H1139" s="1434">
        <v>23</v>
      </c>
      <c r="I1139" s="1434">
        <v>41</v>
      </c>
      <c r="J1139" s="1434">
        <v>66</v>
      </c>
      <c r="K1139" s="1434">
        <v>57</v>
      </c>
      <c r="L1139" s="1434">
        <v>23</v>
      </c>
      <c r="M1139" s="1434">
        <v>34</v>
      </c>
      <c r="N1139" s="1434">
        <v>22</v>
      </c>
      <c r="O1139" s="1434">
        <v>84</v>
      </c>
      <c r="P1139" s="1434">
        <v>18</v>
      </c>
      <c r="Q1139" s="1434">
        <v>5</v>
      </c>
      <c r="R1139" s="1434">
        <v>13</v>
      </c>
      <c r="S1139" s="1434">
        <v>15</v>
      </c>
      <c r="T1139" s="1434">
        <v>14</v>
      </c>
      <c r="U1139" s="1434">
        <v>16</v>
      </c>
      <c r="V1139" s="1438">
        <v>12</v>
      </c>
    </row>
    <row r="1140" spans="1:22" ht="15" x14ac:dyDescent="0.25">
      <c r="A1140" s="19" t="s">
        <v>709</v>
      </c>
      <c r="B1140" s="1291" t="s">
        <v>948</v>
      </c>
      <c r="C1140" s="1291" t="s">
        <v>77</v>
      </c>
      <c r="D1140" s="1434">
        <v>6</v>
      </c>
      <c r="E1140" s="1434">
        <v>3</v>
      </c>
      <c r="F1140" s="1434">
        <v>0</v>
      </c>
      <c r="G1140" s="1434">
        <v>1</v>
      </c>
      <c r="H1140" s="1434">
        <v>0</v>
      </c>
      <c r="I1140" s="1434">
        <v>0</v>
      </c>
      <c r="J1140" s="1434">
        <v>1</v>
      </c>
      <c r="K1140" s="1434">
        <v>3</v>
      </c>
      <c r="L1140" s="1434">
        <v>0</v>
      </c>
      <c r="M1140" s="1434">
        <v>2</v>
      </c>
      <c r="N1140" s="1434">
        <v>4</v>
      </c>
      <c r="O1140" s="1434">
        <v>0</v>
      </c>
      <c r="P1140" s="1434">
        <v>0</v>
      </c>
      <c r="Q1140" s="1434">
        <v>0</v>
      </c>
      <c r="R1140" s="1434">
        <v>0</v>
      </c>
      <c r="S1140" s="1434">
        <v>2</v>
      </c>
      <c r="T1140" s="1434">
        <v>0</v>
      </c>
      <c r="U1140" s="1434">
        <v>4</v>
      </c>
      <c r="V1140" s="1438">
        <v>1</v>
      </c>
    </row>
    <row r="1141" spans="1:22" ht="15" x14ac:dyDescent="0.25">
      <c r="A1141" s="19" t="s">
        <v>709</v>
      </c>
      <c r="B1141" s="1291" t="s">
        <v>949</v>
      </c>
      <c r="C1141" s="1291" t="s">
        <v>35</v>
      </c>
      <c r="D1141" s="1434">
        <v>19</v>
      </c>
      <c r="E1141" s="1434">
        <v>32</v>
      </c>
      <c r="F1141" s="1434">
        <v>53</v>
      </c>
      <c r="G1141" s="1434">
        <v>31</v>
      </c>
      <c r="H1141" s="1434">
        <v>57</v>
      </c>
      <c r="I1141" s="1434">
        <v>83</v>
      </c>
      <c r="J1141" s="1434">
        <v>48</v>
      </c>
      <c r="K1141" s="1434">
        <v>79</v>
      </c>
      <c r="L1141" s="1434">
        <v>78</v>
      </c>
      <c r="M1141" s="1434">
        <v>39</v>
      </c>
      <c r="N1141" s="1434">
        <v>90</v>
      </c>
      <c r="O1141" s="1434">
        <v>225</v>
      </c>
      <c r="P1141" s="1434">
        <v>60</v>
      </c>
      <c r="Q1141" s="1434">
        <v>0</v>
      </c>
      <c r="R1141" s="1434">
        <v>58</v>
      </c>
      <c r="S1141" s="1434">
        <v>40</v>
      </c>
      <c r="T1141" s="1434">
        <v>40</v>
      </c>
      <c r="U1141" s="1434">
        <v>59</v>
      </c>
      <c r="V1141" s="1438">
        <v>60</v>
      </c>
    </row>
    <row r="1142" spans="1:22" ht="15" x14ac:dyDescent="0.25">
      <c r="A1142" s="19" t="s">
        <v>709</v>
      </c>
      <c r="B1142" s="1291" t="s">
        <v>949</v>
      </c>
      <c r="C1142" s="1291" t="s">
        <v>36</v>
      </c>
      <c r="D1142" s="1434">
        <v>0</v>
      </c>
      <c r="E1142" s="1434">
        <v>0</v>
      </c>
      <c r="F1142" s="1434">
        <v>0</v>
      </c>
      <c r="G1142" s="1434">
        <v>0</v>
      </c>
      <c r="H1142" s="1434">
        <v>0</v>
      </c>
      <c r="I1142" s="1434">
        <v>0</v>
      </c>
      <c r="J1142" s="1434">
        <v>0</v>
      </c>
      <c r="K1142" s="1434">
        <v>0</v>
      </c>
      <c r="L1142" s="1434">
        <v>0</v>
      </c>
      <c r="M1142" s="1434">
        <v>0</v>
      </c>
      <c r="N1142" s="1434">
        <v>0</v>
      </c>
      <c r="O1142" s="1434">
        <v>0</v>
      </c>
      <c r="P1142" s="1434">
        <v>0</v>
      </c>
      <c r="Q1142" s="1434">
        <v>0</v>
      </c>
      <c r="R1142" s="1434">
        <v>0</v>
      </c>
      <c r="S1142" s="1434">
        <v>1</v>
      </c>
      <c r="T1142" s="1434">
        <v>3</v>
      </c>
      <c r="U1142" s="1434">
        <v>15</v>
      </c>
      <c r="V1142" s="1438">
        <v>5</v>
      </c>
    </row>
    <row r="1143" spans="1:22" ht="15" x14ac:dyDescent="0.25">
      <c r="A1143" s="19" t="s">
        <v>709</v>
      </c>
      <c r="B1143" s="1291" t="s">
        <v>949</v>
      </c>
      <c r="C1143" s="1291" t="s">
        <v>37</v>
      </c>
      <c r="D1143" s="1434">
        <v>3</v>
      </c>
      <c r="E1143" s="1434">
        <v>4</v>
      </c>
      <c r="F1143" s="1434">
        <v>0</v>
      </c>
      <c r="G1143" s="1434">
        <v>0</v>
      </c>
      <c r="H1143" s="1434">
        <v>2</v>
      </c>
      <c r="I1143" s="1434">
        <v>2</v>
      </c>
      <c r="J1143" s="1434">
        <v>1</v>
      </c>
      <c r="K1143" s="1434">
        <v>0</v>
      </c>
      <c r="L1143" s="1434">
        <v>0</v>
      </c>
      <c r="M1143" s="1434">
        <v>1</v>
      </c>
      <c r="N1143" s="1434">
        <v>0</v>
      </c>
      <c r="O1143" s="1434">
        <v>6</v>
      </c>
      <c r="P1143" s="1434">
        <v>0</v>
      </c>
      <c r="Q1143" s="1434">
        <v>0</v>
      </c>
      <c r="R1143" s="1434">
        <v>0</v>
      </c>
      <c r="S1143" s="1434">
        <v>0</v>
      </c>
      <c r="T1143" s="1434">
        <v>0</v>
      </c>
      <c r="U1143" s="1434">
        <v>0</v>
      </c>
      <c r="V1143" s="1438">
        <v>0</v>
      </c>
    </row>
    <row r="1144" spans="1:22" ht="15" x14ac:dyDescent="0.25">
      <c r="A1144" s="19" t="s">
        <v>709</v>
      </c>
      <c r="B1144" s="1291" t="s">
        <v>949</v>
      </c>
      <c r="C1144" s="1291" t="s">
        <v>38</v>
      </c>
      <c r="D1144" s="1434">
        <v>0</v>
      </c>
      <c r="E1144" s="1434">
        <v>1</v>
      </c>
      <c r="F1144" s="1434">
        <v>1</v>
      </c>
      <c r="G1144" s="1434">
        <v>0</v>
      </c>
      <c r="H1144" s="1434">
        <v>0</v>
      </c>
      <c r="I1144" s="1434">
        <v>0</v>
      </c>
      <c r="J1144" s="1434">
        <v>0</v>
      </c>
      <c r="K1144" s="1434">
        <v>0</v>
      </c>
      <c r="L1144" s="1434">
        <v>0</v>
      </c>
      <c r="M1144" s="1434">
        <v>0</v>
      </c>
      <c r="N1144" s="1434">
        <v>0</v>
      </c>
      <c r="O1144" s="1434">
        <v>0</v>
      </c>
      <c r="P1144" s="1434">
        <v>0</v>
      </c>
      <c r="Q1144" s="1434">
        <v>0</v>
      </c>
      <c r="R1144" s="1434">
        <v>0</v>
      </c>
      <c r="S1144" s="1434">
        <v>0</v>
      </c>
      <c r="T1144" s="1434">
        <v>0</v>
      </c>
      <c r="U1144" s="1434">
        <v>0</v>
      </c>
      <c r="V1144" s="1438">
        <v>0</v>
      </c>
    </row>
    <row r="1145" spans="1:22" ht="15" x14ac:dyDescent="0.25">
      <c r="A1145" s="19" t="s">
        <v>709</v>
      </c>
      <c r="B1145" s="1291" t="s">
        <v>949</v>
      </c>
      <c r="C1145" s="1291" t="s">
        <v>40</v>
      </c>
      <c r="D1145" s="1434">
        <v>0</v>
      </c>
      <c r="E1145" s="1434">
        <v>1</v>
      </c>
      <c r="F1145" s="1434">
        <v>0</v>
      </c>
      <c r="G1145" s="1434">
        <v>0</v>
      </c>
      <c r="H1145" s="1434">
        <v>0</v>
      </c>
      <c r="I1145" s="1434">
        <v>0</v>
      </c>
      <c r="J1145" s="1434">
        <v>0</v>
      </c>
      <c r="K1145" s="1434">
        <v>0</v>
      </c>
      <c r="L1145" s="1434">
        <v>0</v>
      </c>
      <c r="M1145" s="1434">
        <v>0</v>
      </c>
      <c r="N1145" s="1434">
        <v>0</v>
      </c>
      <c r="O1145" s="1434">
        <v>0</v>
      </c>
      <c r="P1145" s="1434">
        <v>0</v>
      </c>
      <c r="Q1145" s="1434">
        <v>0</v>
      </c>
      <c r="R1145" s="1434">
        <v>0</v>
      </c>
      <c r="S1145" s="1434">
        <v>0</v>
      </c>
      <c r="T1145" s="1434">
        <v>0</v>
      </c>
      <c r="U1145" s="1434">
        <v>0</v>
      </c>
      <c r="V1145" s="1438">
        <v>0</v>
      </c>
    </row>
    <row r="1146" spans="1:22" ht="15" x14ac:dyDescent="0.25">
      <c r="A1146" s="19" t="s">
        <v>709</v>
      </c>
      <c r="B1146" s="1291" t="s">
        <v>949</v>
      </c>
      <c r="C1146" s="1291" t="s">
        <v>59</v>
      </c>
      <c r="D1146" s="1434">
        <v>22</v>
      </c>
      <c r="E1146" s="1434">
        <v>38</v>
      </c>
      <c r="F1146" s="1434">
        <v>54</v>
      </c>
      <c r="G1146" s="1434">
        <v>31</v>
      </c>
      <c r="H1146" s="1434">
        <v>59</v>
      </c>
      <c r="I1146" s="1434">
        <v>85</v>
      </c>
      <c r="J1146" s="1434">
        <v>49</v>
      </c>
      <c r="K1146" s="1434">
        <v>79</v>
      </c>
      <c r="L1146" s="1434">
        <v>78</v>
      </c>
      <c r="M1146" s="1434">
        <v>40</v>
      </c>
      <c r="N1146" s="1434">
        <v>90</v>
      </c>
      <c r="O1146" s="1434">
        <v>231</v>
      </c>
      <c r="P1146" s="1434">
        <v>60</v>
      </c>
      <c r="Q1146" s="1434">
        <v>0</v>
      </c>
      <c r="R1146" s="1434">
        <v>58</v>
      </c>
      <c r="S1146" s="1434">
        <v>41</v>
      </c>
      <c r="T1146" s="1434">
        <v>43</v>
      </c>
      <c r="U1146" s="1434">
        <v>74</v>
      </c>
      <c r="V1146" s="1438">
        <v>65</v>
      </c>
    </row>
    <row r="1147" spans="1:22" ht="15" x14ac:dyDescent="0.25">
      <c r="A1147" s="19" t="s">
        <v>709</v>
      </c>
      <c r="B1147" s="1291" t="s">
        <v>949</v>
      </c>
      <c r="C1147" s="1291" t="s">
        <v>77</v>
      </c>
      <c r="D1147" s="1434">
        <v>3</v>
      </c>
      <c r="E1147" s="1434">
        <v>6</v>
      </c>
      <c r="F1147" s="1434">
        <v>1</v>
      </c>
      <c r="G1147" s="1434">
        <v>0</v>
      </c>
      <c r="H1147" s="1434">
        <v>2</v>
      </c>
      <c r="I1147" s="1434">
        <v>2</v>
      </c>
      <c r="J1147" s="1434">
        <v>1</v>
      </c>
      <c r="K1147" s="1434">
        <v>0</v>
      </c>
      <c r="L1147" s="1434">
        <v>0</v>
      </c>
      <c r="M1147" s="1434">
        <v>1</v>
      </c>
      <c r="N1147" s="1434">
        <v>0</v>
      </c>
      <c r="O1147" s="1434">
        <v>6</v>
      </c>
      <c r="P1147" s="1434">
        <v>0</v>
      </c>
      <c r="Q1147" s="1434">
        <v>0</v>
      </c>
      <c r="R1147" s="1434">
        <v>0</v>
      </c>
      <c r="S1147" s="1434">
        <v>1</v>
      </c>
      <c r="T1147" s="1434">
        <v>3</v>
      </c>
      <c r="U1147" s="1434">
        <v>15</v>
      </c>
      <c r="V1147" s="1438">
        <v>5</v>
      </c>
    </row>
    <row r="1148" spans="1:22" ht="15" x14ac:dyDescent="0.25">
      <c r="A1148" s="19" t="s">
        <v>709</v>
      </c>
      <c r="B1148" s="1291" t="s">
        <v>950</v>
      </c>
      <c r="C1148" s="1291" t="s">
        <v>35</v>
      </c>
      <c r="D1148" s="1434">
        <v>0</v>
      </c>
      <c r="E1148" s="1434">
        <v>0</v>
      </c>
      <c r="F1148" s="1434">
        <v>0</v>
      </c>
      <c r="G1148" s="1434">
        <v>13</v>
      </c>
      <c r="H1148" s="1434">
        <v>9</v>
      </c>
      <c r="I1148" s="1434">
        <v>15</v>
      </c>
      <c r="J1148" s="1434">
        <v>18</v>
      </c>
      <c r="K1148" s="1434">
        <v>7</v>
      </c>
      <c r="L1148" s="1434">
        <v>16</v>
      </c>
      <c r="M1148" s="1434">
        <v>10</v>
      </c>
      <c r="N1148" s="1434">
        <v>13</v>
      </c>
      <c r="O1148" s="1434">
        <v>27</v>
      </c>
      <c r="P1148" s="1434">
        <v>12</v>
      </c>
      <c r="Q1148" s="1434">
        <v>1</v>
      </c>
      <c r="R1148" s="1434">
        <v>39</v>
      </c>
      <c r="S1148" s="1434">
        <v>3</v>
      </c>
      <c r="T1148" s="1434">
        <v>23</v>
      </c>
      <c r="U1148" s="1434">
        <v>12</v>
      </c>
      <c r="V1148" s="1438">
        <v>11</v>
      </c>
    </row>
    <row r="1149" spans="1:22" ht="15" x14ac:dyDescent="0.25">
      <c r="A1149" s="19" t="s">
        <v>709</v>
      </c>
      <c r="B1149" s="1291" t="s">
        <v>950</v>
      </c>
      <c r="C1149" s="1291" t="s">
        <v>37</v>
      </c>
      <c r="D1149" s="1434">
        <v>0</v>
      </c>
      <c r="E1149" s="1434">
        <v>0</v>
      </c>
      <c r="F1149" s="1434">
        <v>0</v>
      </c>
      <c r="G1149" s="1434">
        <v>1</v>
      </c>
      <c r="H1149" s="1434">
        <v>0</v>
      </c>
      <c r="I1149" s="1434">
        <v>0</v>
      </c>
      <c r="J1149" s="1434">
        <v>0</v>
      </c>
      <c r="K1149" s="1434">
        <v>1</v>
      </c>
      <c r="L1149" s="1434">
        <v>1</v>
      </c>
      <c r="M1149" s="1434">
        <v>0</v>
      </c>
      <c r="N1149" s="1434">
        <v>1</v>
      </c>
      <c r="O1149" s="1434">
        <v>1</v>
      </c>
      <c r="P1149" s="1434">
        <v>0</v>
      </c>
      <c r="Q1149" s="1434">
        <v>0</v>
      </c>
      <c r="R1149" s="1434">
        <v>0</v>
      </c>
      <c r="S1149" s="1434">
        <v>0</v>
      </c>
      <c r="T1149" s="1434">
        <v>1</v>
      </c>
      <c r="U1149" s="1434">
        <v>1</v>
      </c>
      <c r="V1149" s="1438">
        <v>0</v>
      </c>
    </row>
    <row r="1150" spans="1:22" ht="15" x14ac:dyDescent="0.25">
      <c r="A1150" s="19" t="s">
        <v>709</v>
      </c>
      <c r="B1150" s="1291" t="s">
        <v>950</v>
      </c>
      <c r="C1150" s="1291" t="s">
        <v>38</v>
      </c>
      <c r="D1150" s="1434">
        <v>0</v>
      </c>
      <c r="E1150" s="1434">
        <v>0</v>
      </c>
      <c r="F1150" s="1434">
        <v>0</v>
      </c>
      <c r="G1150" s="1434">
        <v>0</v>
      </c>
      <c r="H1150" s="1434">
        <v>0</v>
      </c>
      <c r="I1150" s="1434">
        <v>0</v>
      </c>
      <c r="J1150" s="1434">
        <v>0</v>
      </c>
      <c r="K1150" s="1434">
        <v>0</v>
      </c>
      <c r="L1150" s="1434">
        <v>0</v>
      </c>
      <c r="M1150" s="1434">
        <v>0</v>
      </c>
      <c r="N1150" s="1434">
        <v>0</v>
      </c>
      <c r="O1150" s="1434">
        <v>0</v>
      </c>
      <c r="P1150" s="1434">
        <v>0</v>
      </c>
      <c r="Q1150" s="1434">
        <v>0</v>
      </c>
      <c r="R1150" s="1434">
        <v>0</v>
      </c>
      <c r="S1150" s="1434">
        <v>0</v>
      </c>
      <c r="T1150" s="1434">
        <v>0</v>
      </c>
      <c r="U1150" s="1434">
        <v>0</v>
      </c>
      <c r="V1150" s="1438">
        <v>1</v>
      </c>
    </row>
    <row r="1151" spans="1:22" ht="15" x14ac:dyDescent="0.25">
      <c r="A1151" s="19" t="s">
        <v>709</v>
      </c>
      <c r="B1151" s="1291" t="s">
        <v>950</v>
      </c>
      <c r="C1151" s="1291" t="s">
        <v>59</v>
      </c>
      <c r="D1151" s="1434">
        <v>0</v>
      </c>
      <c r="E1151" s="1434">
        <v>0</v>
      </c>
      <c r="F1151" s="1434">
        <v>0</v>
      </c>
      <c r="G1151" s="1434">
        <v>14</v>
      </c>
      <c r="H1151" s="1434">
        <v>9</v>
      </c>
      <c r="I1151" s="1434">
        <v>15</v>
      </c>
      <c r="J1151" s="1434">
        <v>18</v>
      </c>
      <c r="K1151" s="1434">
        <v>8</v>
      </c>
      <c r="L1151" s="1434">
        <v>17</v>
      </c>
      <c r="M1151" s="1434">
        <v>10</v>
      </c>
      <c r="N1151" s="1434">
        <v>14</v>
      </c>
      <c r="O1151" s="1434">
        <v>28</v>
      </c>
      <c r="P1151" s="1434">
        <v>12</v>
      </c>
      <c r="Q1151" s="1434">
        <v>1</v>
      </c>
      <c r="R1151" s="1434">
        <v>39</v>
      </c>
      <c r="S1151" s="1434">
        <v>3</v>
      </c>
      <c r="T1151" s="1434">
        <v>24</v>
      </c>
      <c r="U1151" s="1434">
        <v>13</v>
      </c>
      <c r="V1151" s="1438">
        <v>12</v>
      </c>
    </row>
    <row r="1152" spans="1:22" ht="15" x14ac:dyDescent="0.25">
      <c r="A1152" s="19" t="s">
        <v>709</v>
      </c>
      <c r="B1152" s="1291" t="s">
        <v>950</v>
      </c>
      <c r="C1152" s="1291" t="s">
        <v>77</v>
      </c>
      <c r="D1152" s="1434">
        <v>0</v>
      </c>
      <c r="E1152" s="1434">
        <v>0</v>
      </c>
      <c r="F1152" s="1434">
        <v>0</v>
      </c>
      <c r="G1152" s="1434">
        <v>1</v>
      </c>
      <c r="H1152" s="1434">
        <v>0</v>
      </c>
      <c r="I1152" s="1434">
        <v>0</v>
      </c>
      <c r="J1152" s="1434">
        <v>0</v>
      </c>
      <c r="K1152" s="1434">
        <v>1</v>
      </c>
      <c r="L1152" s="1434">
        <v>1</v>
      </c>
      <c r="M1152" s="1434">
        <v>0</v>
      </c>
      <c r="N1152" s="1434">
        <v>1</v>
      </c>
      <c r="O1152" s="1434">
        <v>1</v>
      </c>
      <c r="P1152" s="1434">
        <v>0</v>
      </c>
      <c r="Q1152" s="1434">
        <v>0</v>
      </c>
      <c r="R1152" s="1434">
        <v>0</v>
      </c>
      <c r="S1152" s="1434">
        <v>0</v>
      </c>
      <c r="T1152" s="1434">
        <v>1</v>
      </c>
      <c r="U1152" s="1434">
        <v>1</v>
      </c>
      <c r="V1152" s="1438">
        <v>1</v>
      </c>
    </row>
    <row r="1153" spans="1:22" ht="15" x14ac:dyDescent="0.25">
      <c r="A1153" s="19" t="s">
        <v>709</v>
      </c>
      <c r="B1153" s="1291" t="s">
        <v>951</v>
      </c>
      <c r="C1153" s="1291" t="s">
        <v>35</v>
      </c>
      <c r="D1153" s="1434">
        <v>2</v>
      </c>
      <c r="E1153" s="1434">
        <v>2</v>
      </c>
      <c r="F1153" s="1434">
        <v>2</v>
      </c>
      <c r="G1153" s="1434">
        <v>3</v>
      </c>
      <c r="H1153" s="1434">
        <v>9</v>
      </c>
      <c r="I1153" s="1434">
        <v>7</v>
      </c>
      <c r="J1153" s="1434">
        <v>3</v>
      </c>
      <c r="K1153" s="1434">
        <v>2</v>
      </c>
      <c r="L1153" s="1434">
        <v>5</v>
      </c>
      <c r="M1153" s="1434">
        <v>2</v>
      </c>
      <c r="N1153" s="1434">
        <v>18</v>
      </c>
      <c r="O1153" s="1434">
        <v>18</v>
      </c>
      <c r="P1153" s="1434">
        <v>3</v>
      </c>
      <c r="Q1153" s="1434">
        <v>0</v>
      </c>
      <c r="R1153" s="1434">
        <v>5</v>
      </c>
      <c r="S1153" s="1434">
        <v>8</v>
      </c>
      <c r="T1153" s="1434">
        <v>4</v>
      </c>
      <c r="U1153" s="1434">
        <v>7</v>
      </c>
      <c r="V1153" s="1438">
        <v>3</v>
      </c>
    </row>
    <row r="1154" spans="1:22" ht="15" x14ac:dyDescent="0.25">
      <c r="A1154" s="19" t="s">
        <v>709</v>
      </c>
      <c r="B1154" s="1291" t="s">
        <v>951</v>
      </c>
      <c r="C1154" s="1291" t="s">
        <v>36</v>
      </c>
      <c r="D1154" s="1434">
        <v>0</v>
      </c>
      <c r="E1154" s="1434">
        <v>0</v>
      </c>
      <c r="F1154" s="1434">
        <v>0</v>
      </c>
      <c r="G1154" s="1434">
        <v>0</v>
      </c>
      <c r="H1154" s="1434">
        <v>0</v>
      </c>
      <c r="I1154" s="1434">
        <v>0</v>
      </c>
      <c r="J1154" s="1434">
        <v>0</v>
      </c>
      <c r="K1154" s="1434">
        <v>0</v>
      </c>
      <c r="L1154" s="1434">
        <v>0</v>
      </c>
      <c r="M1154" s="1434">
        <v>0</v>
      </c>
      <c r="N1154" s="1434">
        <v>0</v>
      </c>
      <c r="O1154" s="1434">
        <v>0</v>
      </c>
      <c r="P1154" s="1434">
        <v>0</v>
      </c>
      <c r="Q1154" s="1434">
        <v>0</v>
      </c>
      <c r="R1154" s="1434">
        <v>0</v>
      </c>
      <c r="S1154" s="1434">
        <v>0</v>
      </c>
      <c r="T1154" s="1434">
        <v>0</v>
      </c>
      <c r="U1154" s="1434">
        <v>1</v>
      </c>
      <c r="V1154" s="1438">
        <v>0</v>
      </c>
    </row>
    <row r="1155" spans="1:22" ht="15" x14ac:dyDescent="0.25">
      <c r="A1155" s="19" t="s">
        <v>709</v>
      </c>
      <c r="B1155" s="1291" t="s">
        <v>951</v>
      </c>
      <c r="C1155" s="1291" t="s">
        <v>37</v>
      </c>
      <c r="D1155" s="1434">
        <v>0</v>
      </c>
      <c r="E1155" s="1434">
        <v>0</v>
      </c>
      <c r="F1155" s="1434">
        <v>0</v>
      </c>
      <c r="G1155" s="1434">
        <v>0</v>
      </c>
      <c r="H1155" s="1434">
        <v>0</v>
      </c>
      <c r="I1155" s="1434">
        <v>0</v>
      </c>
      <c r="J1155" s="1434">
        <v>1</v>
      </c>
      <c r="K1155" s="1434">
        <v>0</v>
      </c>
      <c r="L1155" s="1434">
        <v>0</v>
      </c>
      <c r="M1155" s="1434">
        <v>0</v>
      </c>
      <c r="N1155" s="1434">
        <v>0</v>
      </c>
      <c r="O1155" s="1434">
        <v>0</v>
      </c>
      <c r="P1155" s="1434">
        <v>0</v>
      </c>
      <c r="Q1155" s="1434">
        <v>0</v>
      </c>
      <c r="R1155" s="1434">
        <v>0</v>
      </c>
      <c r="S1155" s="1434">
        <v>0</v>
      </c>
      <c r="T1155" s="1434">
        <v>0</v>
      </c>
      <c r="U1155" s="1434">
        <v>0</v>
      </c>
      <c r="V1155" s="1438">
        <v>0</v>
      </c>
    </row>
    <row r="1156" spans="1:22" ht="15" x14ac:dyDescent="0.25">
      <c r="A1156" s="19" t="s">
        <v>709</v>
      </c>
      <c r="B1156" s="1291" t="s">
        <v>951</v>
      </c>
      <c r="C1156" s="1291" t="s">
        <v>59</v>
      </c>
      <c r="D1156" s="1434">
        <v>2</v>
      </c>
      <c r="E1156" s="1434">
        <v>2</v>
      </c>
      <c r="F1156" s="1434">
        <v>2</v>
      </c>
      <c r="G1156" s="1434">
        <v>3</v>
      </c>
      <c r="H1156" s="1434">
        <v>9</v>
      </c>
      <c r="I1156" s="1434">
        <v>7</v>
      </c>
      <c r="J1156" s="1434">
        <v>4</v>
      </c>
      <c r="K1156" s="1434">
        <v>2</v>
      </c>
      <c r="L1156" s="1434">
        <v>5</v>
      </c>
      <c r="M1156" s="1434">
        <v>2</v>
      </c>
      <c r="N1156" s="1434">
        <v>18</v>
      </c>
      <c r="O1156" s="1434">
        <v>18</v>
      </c>
      <c r="P1156" s="1434">
        <v>3</v>
      </c>
      <c r="Q1156" s="1434">
        <v>0</v>
      </c>
      <c r="R1156" s="1434">
        <v>5</v>
      </c>
      <c r="S1156" s="1434">
        <v>8</v>
      </c>
      <c r="T1156" s="1434">
        <v>4</v>
      </c>
      <c r="U1156" s="1434">
        <v>8</v>
      </c>
      <c r="V1156" s="1438">
        <v>3</v>
      </c>
    </row>
    <row r="1157" spans="1:22" ht="15" x14ac:dyDescent="0.25">
      <c r="A1157" s="19" t="s">
        <v>709</v>
      </c>
      <c r="B1157" s="1291" t="s">
        <v>951</v>
      </c>
      <c r="C1157" s="1291" t="s">
        <v>77</v>
      </c>
      <c r="D1157" s="1434">
        <v>0</v>
      </c>
      <c r="E1157" s="1434">
        <v>0</v>
      </c>
      <c r="F1157" s="1434">
        <v>0</v>
      </c>
      <c r="G1157" s="1434">
        <v>0</v>
      </c>
      <c r="H1157" s="1434">
        <v>0</v>
      </c>
      <c r="I1157" s="1434">
        <v>0</v>
      </c>
      <c r="J1157" s="1434">
        <v>1</v>
      </c>
      <c r="K1157" s="1434">
        <v>0</v>
      </c>
      <c r="L1157" s="1434">
        <v>0</v>
      </c>
      <c r="M1157" s="1434">
        <v>0</v>
      </c>
      <c r="N1157" s="1434">
        <v>0</v>
      </c>
      <c r="O1157" s="1434">
        <v>0</v>
      </c>
      <c r="P1157" s="1434">
        <v>0</v>
      </c>
      <c r="Q1157" s="1434">
        <v>0</v>
      </c>
      <c r="R1157" s="1434">
        <v>0</v>
      </c>
      <c r="S1157" s="1434">
        <v>0</v>
      </c>
      <c r="T1157" s="1434">
        <v>0</v>
      </c>
      <c r="U1157" s="1434">
        <v>1</v>
      </c>
      <c r="V1157" s="1438">
        <v>0</v>
      </c>
    </row>
    <row r="1158" spans="1:22" ht="15" x14ac:dyDescent="0.25">
      <c r="A1158" s="19" t="s">
        <v>709</v>
      </c>
      <c r="B1158" s="1291" t="s">
        <v>952</v>
      </c>
      <c r="C1158" s="1291" t="s">
        <v>35</v>
      </c>
      <c r="D1158" s="1434">
        <v>0</v>
      </c>
      <c r="E1158" s="1434">
        <v>28</v>
      </c>
      <c r="F1158" s="1434">
        <v>1</v>
      </c>
      <c r="G1158" s="1434">
        <v>15</v>
      </c>
      <c r="H1158" s="1434">
        <v>10</v>
      </c>
      <c r="I1158" s="1434">
        <v>5</v>
      </c>
      <c r="J1158" s="1434">
        <v>10</v>
      </c>
      <c r="K1158" s="1434">
        <v>10</v>
      </c>
      <c r="L1158" s="1434">
        <v>5</v>
      </c>
      <c r="M1158" s="1434">
        <v>6</v>
      </c>
      <c r="N1158" s="1434">
        <v>19</v>
      </c>
      <c r="O1158" s="1434">
        <v>15</v>
      </c>
      <c r="P1158" s="1434">
        <v>9</v>
      </c>
      <c r="Q1158" s="1434">
        <v>10</v>
      </c>
      <c r="R1158" s="1434">
        <v>11</v>
      </c>
      <c r="S1158" s="1434">
        <v>0</v>
      </c>
      <c r="T1158" s="1434">
        <v>3</v>
      </c>
      <c r="U1158" s="1434">
        <v>13</v>
      </c>
      <c r="V1158" s="1438">
        <v>1</v>
      </c>
    </row>
    <row r="1159" spans="1:22" ht="15" x14ac:dyDescent="0.25">
      <c r="A1159" s="19" t="s">
        <v>709</v>
      </c>
      <c r="B1159" s="1291" t="s">
        <v>952</v>
      </c>
      <c r="C1159" s="1291" t="s">
        <v>37</v>
      </c>
      <c r="D1159" s="1434">
        <v>0</v>
      </c>
      <c r="E1159" s="1434">
        <v>10</v>
      </c>
      <c r="F1159" s="1434">
        <v>0</v>
      </c>
      <c r="G1159" s="1434">
        <v>1</v>
      </c>
      <c r="H1159" s="1434">
        <v>1</v>
      </c>
      <c r="I1159" s="1434">
        <v>0</v>
      </c>
      <c r="J1159" s="1434">
        <v>1</v>
      </c>
      <c r="K1159" s="1434">
        <v>0</v>
      </c>
      <c r="L1159" s="1434">
        <v>1</v>
      </c>
      <c r="M1159" s="1434">
        <v>1</v>
      </c>
      <c r="N1159" s="1434">
        <v>1</v>
      </c>
      <c r="O1159" s="1434">
        <v>0</v>
      </c>
      <c r="P1159" s="1434">
        <v>0</v>
      </c>
      <c r="Q1159" s="1434">
        <v>0</v>
      </c>
      <c r="R1159" s="1434">
        <v>1</v>
      </c>
      <c r="S1159" s="1434">
        <v>0</v>
      </c>
      <c r="T1159" s="1434">
        <v>0</v>
      </c>
      <c r="U1159" s="1434">
        <v>1</v>
      </c>
      <c r="V1159" s="1438">
        <v>0</v>
      </c>
    </row>
    <row r="1160" spans="1:22" ht="15" x14ac:dyDescent="0.25">
      <c r="A1160" s="19" t="s">
        <v>709</v>
      </c>
      <c r="B1160" s="1291" t="s">
        <v>952</v>
      </c>
      <c r="C1160" s="1291" t="s">
        <v>38</v>
      </c>
      <c r="D1160" s="1434">
        <v>0</v>
      </c>
      <c r="E1160" s="1434">
        <v>1</v>
      </c>
      <c r="F1160" s="1434">
        <v>0</v>
      </c>
      <c r="G1160" s="1434">
        <v>1</v>
      </c>
      <c r="H1160" s="1434">
        <v>0</v>
      </c>
      <c r="I1160" s="1434">
        <v>0</v>
      </c>
      <c r="J1160" s="1434">
        <v>0</v>
      </c>
      <c r="K1160" s="1434">
        <v>0</v>
      </c>
      <c r="L1160" s="1434">
        <v>0</v>
      </c>
      <c r="M1160" s="1434">
        <v>0</v>
      </c>
      <c r="N1160" s="1434">
        <v>0</v>
      </c>
      <c r="O1160" s="1434">
        <v>1</v>
      </c>
      <c r="P1160" s="1434">
        <v>0</v>
      </c>
      <c r="Q1160" s="1434">
        <v>0</v>
      </c>
      <c r="R1160" s="1434">
        <v>0</v>
      </c>
      <c r="S1160" s="1434">
        <v>0</v>
      </c>
      <c r="T1160" s="1434">
        <v>0</v>
      </c>
      <c r="U1160" s="1434">
        <v>0</v>
      </c>
      <c r="V1160" s="1438">
        <v>0</v>
      </c>
    </row>
    <row r="1161" spans="1:22" ht="15" x14ac:dyDescent="0.25">
      <c r="A1161" s="19" t="s">
        <v>709</v>
      </c>
      <c r="B1161" s="1291" t="s">
        <v>952</v>
      </c>
      <c r="C1161" s="1291" t="s">
        <v>39</v>
      </c>
      <c r="D1161" s="1434">
        <v>0</v>
      </c>
      <c r="E1161" s="1434">
        <v>1</v>
      </c>
      <c r="F1161" s="1434">
        <v>0</v>
      </c>
      <c r="G1161" s="1434">
        <v>0</v>
      </c>
      <c r="H1161" s="1434">
        <v>0</v>
      </c>
      <c r="I1161" s="1434">
        <v>0</v>
      </c>
      <c r="J1161" s="1434">
        <v>0</v>
      </c>
      <c r="K1161" s="1434">
        <v>0</v>
      </c>
      <c r="L1161" s="1434">
        <v>0</v>
      </c>
      <c r="M1161" s="1434">
        <v>0</v>
      </c>
      <c r="N1161" s="1434">
        <v>1</v>
      </c>
      <c r="O1161" s="1434">
        <v>0</v>
      </c>
      <c r="P1161" s="1434">
        <v>0</v>
      </c>
      <c r="Q1161" s="1434">
        <v>0</v>
      </c>
      <c r="R1161" s="1434">
        <v>0</v>
      </c>
      <c r="S1161" s="1434">
        <v>0</v>
      </c>
      <c r="T1161" s="1434">
        <v>0</v>
      </c>
      <c r="U1161" s="1434">
        <v>0</v>
      </c>
      <c r="V1161" s="1438">
        <v>0</v>
      </c>
    </row>
    <row r="1162" spans="1:22" ht="15" x14ac:dyDescent="0.25">
      <c r="A1162" s="19" t="s">
        <v>709</v>
      </c>
      <c r="B1162" s="1291" t="s">
        <v>952</v>
      </c>
      <c r="C1162" s="1291" t="s">
        <v>40</v>
      </c>
      <c r="D1162" s="1434">
        <v>0</v>
      </c>
      <c r="E1162" s="1434">
        <v>1</v>
      </c>
      <c r="F1162" s="1434">
        <v>0</v>
      </c>
      <c r="G1162" s="1434">
        <v>0</v>
      </c>
      <c r="H1162" s="1434">
        <v>0</v>
      </c>
      <c r="I1162" s="1434">
        <v>0</v>
      </c>
      <c r="J1162" s="1434">
        <v>0</v>
      </c>
      <c r="K1162" s="1434">
        <v>0</v>
      </c>
      <c r="L1162" s="1434">
        <v>0</v>
      </c>
      <c r="M1162" s="1434">
        <v>0</v>
      </c>
      <c r="N1162" s="1434">
        <v>0</v>
      </c>
      <c r="O1162" s="1434">
        <v>0</v>
      </c>
      <c r="P1162" s="1434">
        <v>0</v>
      </c>
      <c r="Q1162" s="1434">
        <v>0</v>
      </c>
      <c r="R1162" s="1434">
        <v>0</v>
      </c>
      <c r="S1162" s="1434">
        <v>0</v>
      </c>
      <c r="T1162" s="1434">
        <v>0</v>
      </c>
      <c r="U1162" s="1434">
        <v>0</v>
      </c>
      <c r="V1162" s="1438">
        <v>0</v>
      </c>
    </row>
    <row r="1163" spans="1:22" ht="15" x14ac:dyDescent="0.25">
      <c r="A1163" s="19" t="s">
        <v>709</v>
      </c>
      <c r="B1163" s="1291" t="s">
        <v>952</v>
      </c>
      <c r="C1163" s="1291" t="s">
        <v>59</v>
      </c>
      <c r="D1163" s="1434">
        <v>0</v>
      </c>
      <c r="E1163" s="1434">
        <v>41</v>
      </c>
      <c r="F1163" s="1434">
        <v>1</v>
      </c>
      <c r="G1163" s="1434">
        <v>17</v>
      </c>
      <c r="H1163" s="1434">
        <v>11</v>
      </c>
      <c r="I1163" s="1434">
        <v>5</v>
      </c>
      <c r="J1163" s="1434">
        <v>11</v>
      </c>
      <c r="K1163" s="1434">
        <v>10</v>
      </c>
      <c r="L1163" s="1434">
        <v>6</v>
      </c>
      <c r="M1163" s="1434">
        <v>7</v>
      </c>
      <c r="N1163" s="1434">
        <v>21</v>
      </c>
      <c r="O1163" s="1434">
        <v>16</v>
      </c>
      <c r="P1163" s="1434">
        <v>9</v>
      </c>
      <c r="Q1163" s="1434">
        <v>10</v>
      </c>
      <c r="R1163" s="1434">
        <v>12</v>
      </c>
      <c r="S1163" s="1434">
        <v>0</v>
      </c>
      <c r="T1163" s="1434">
        <v>3</v>
      </c>
      <c r="U1163" s="1434">
        <v>14</v>
      </c>
      <c r="V1163" s="1438">
        <v>1</v>
      </c>
    </row>
    <row r="1164" spans="1:22" ht="15" x14ac:dyDescent="0.25">
      <c r="A1164" s="19" t="s">
        <v>709</v>
      </c>
      <c r="B1164" s="1291" t="s">
        <v>952</v>
      </c>
      <c r="C1164" s="1291" t="s">
        <v>77</v>
      </c>
      <c r="D1164" s="1434">
        <v>0</v>
      </c>
      <c r="E1164" s="1434">
        <v>13</v>
      </c>
      <c r="F1164" s="1434">
        <v>0</v>
      </c>
      <c r="G1164" s="1434">
        <v>2</v>
      </c>
      <c r="H1164" s="1434">
        <v>1</v>
      </c>
      <c r="I1164" s="1434">
        <v>0</v>
      </c>
      <c r="J1164" s="1434">
        <v>1</v>
      </c>
      <c r="K1164" s="1434">
        <v>0</v>
      </c>
      <c r="L1164" s="1434">
        <v>1</v>
      </c>
      <c r="M1164" s="1434">
        <v>1</v>
      </c>
      <c r="N1164" s="1434">
        <v>2</v>
      </c>
      <c r="O1164" s="1434">
        <v>1</v>
      </c>
      <c r="P1164" s="1434">
        <v>0</v>
      </c>
      <c r="Q1164" s="1434">
        <v>0</v>
      </c>
      <c r="R1164" s="1434">
        <v>1</v>
      </c>
      <c r="S1164" s="1434">
        <v>0</v>
      </c>
      <c r="T1164" s="1434">
        <v>0</v>
      </c>
      <c r="U1164" s="1434">
        <v>1</v>
      </c>
      <c r="V1164" s="1438">
        <v>0</v>
      </c>
    </row>
    <row r="1165" spans="1:22" ht="15" x14ac:dyDescent="0.25">
      <c r="A1165" s="19" t="s">
        <v>709</v>
      </c>
      <c r="B1165" s="1291" t="s">
        <v>953</v>
      </c>
      <c r="C1165" s="1291" t="s">
        <v>35</v>
      </c>
      <c r="D1165" s="1434">
        <v>0</v>
      </c>
      <c r="E1165" s="1434">
        <v>0</v>
      </c>
      <c r="F1165" s="1434">
        <v>0</v>
      </c>
      <c r="G1165" s="1434">
        <v>0</v>
      </c>
      <c r="H1165" s="1434">
        <v>0</v>
      </c>
      <c r="I1165" s="1434">
        <v>0</v>
      </c>
      <c r="J1165" s="1434">
        <v>0</v>
      </c>
      <c r="K1165" s="1434">
        <v>0</v>
      </c>
      <c r="L1165" s="1434">
        <v>0</v>
      </c>
      <c r="M1165" s="1434">
        <v>28</v>
      </c>
      <c r="N1165" s="1434">
        <v>15</v>
      </c>
      <c r="O1165" s="1434">
        <v>23</v>
      </c>
      <c r="P1165" s="1434">
        <v>11</v>
      </c>
      <c r="Q1165" s="1434">
        <v>0</v>
      </c>
      <c r="R1165" s="1434">
        <v>3</v>
      </c>
      <c r="S1165" s="1434">
        <v>0</v>
      </c>
      <c r="T1165" s="1434">
        <v>2</v>
      </c>
      <c r="U1165" s="1434">
        <v>15</v>
      </c>
      <c r="V1165" s="1438">
        <v>7</v>
      </c>
    </row>
    <row r="1166" spans="1:22" ht="15" x14ac:dyDescent="0.25">
      <c r="A1166" s="19" t="s">
        <v>709</v>
      </c>
      <c r="B1166" s="1291" t="s">
        <v>953</v>
      </c>
      <c r="C1166" s="1291" t="s">
        <v>37</v>
      </c>
      <c r="D1166" s="1434">
        <v>0</v>
      </c>
      <c r="E1166" s="1434">
        <v>0</v>
      </c>
      <c r="F1166" s="1434">
        <v>0</v>
      </c>
      <c r="G1166" s="1434">
        <v>0</v>
      </c>
      <c r="H1166" s="1434">
        <v>0</v>
      </c>
      <c r="I1166" s="1434">
        <v>0</v>
      </c>
      <c r="J1166" s="1434">
        <v>0</v>
      </c>
      <c r="K1166" s="1434">
        <v>0</v>
      </c>
      <c r="L1166" s="1434">
        <v>0</v>
      </c>
      <c r="M1166" s="1434">
        <v>8</v>
      </c>
      <c r="N1166" s="1434">
        <v>0</v>
      </c>
      <c r="O1166" s="1434">
        <v>4</v>
      </c>
      <c r="P1166" s="1434">
        <v>0</v>
      </c>
      <c r="Q1166" s="1434">
        <v>0</v>
      </c>
      <c r="R1166" s="1434">
        <v>0</v>
      </c>
      <c r="S1166" s="1434">
        <v>0</v>
      </c>
      <c r="T1166" s="1434">
        <v>0</v>
      </c>
      <c r="U1166" s="1434">
        <v>0</v>
      </c>
      <c r="V1166" s="1438">
        <v>0</v>
      </c>
    </row>
    <row r="1167" spans="1:22" ht="15" x14ac:dyDescent="0.25">
      <c r="A1167" s="19" t="s">
        <v>709</v>
      </c>
      <c r="B1167" s="1291" t="s">
        <v>953</v>
      </c>
      <c r="C1167" s="1291" t="s">
        <v>38</v>
      </c>
      <c r="D1167" s="1434">
        <v>0</v>
      </c>
      <c r="E1167" s="1434">
        <v>0</v>
      </c>
      <c r="F1167" s="1434">
        <v>0</v>
      </c>
      <c r="G1167" s="1434">
        <v>0</v>
      </c>
      <c r="H1167" s="1434">
        <v>0</v>
      </c>
      <c r="I1167" s="1434">
        <v>0</v>
      </c>
      <c r="J1167" s="1434">
        <v>0</v>
      </c>
      <c r="K1167" s="1434">
        <v>0</v>
      </c>
      <c r="L1167" s="1434">
        <v>0</v>
      </c>
      <c r="M1167" s="1434">
        <v>1</v>
      </c>
      <c r="N1167" s="1434">
        <v>1</v>
      </c>
      <c r="O1167" s="1434">
        <v>0</v>
      </c>
      <c r="P1167" s="1434">
        <v>1</v>
      </c>
      <c r="Q1167" s="1434">
        <v>0</v>
      </c>
      <c r="R1167" s="1434">
        <v>0</v>
      </c>
      <c r="S1167" s="1434">
        <v>0</v>
      </c>
      <c r="T1167" s="1434">
        <v>0</v>
      </c>
      <c r="U1167" s="1434">
        <v>0</v>
      </c>
      <c r="V1167" s="1438">
        <v>0</v>
      </c>
    </row>
    <row r="1168" spans="1:22" ht="15" x14ac:dyDescent="0.25">
      <c r="A1168" s="19" t="s">
        <v>709</v>
      </c>
      <c r="B1168" s="1291" t="s">
        <v>953</v>
      </c>
      <c r="C1168" s="1291" t="s">
        <v>39</v>
      </c>
      <c r="D1168" s="1434">
        <v>0</v>
      </c>
      <c r="E1168" s="1434">
        <v>0</v>
      </c>
      <c r="F1168" s="1434">
        <v>0</v>
      </c>
      <c r="G1168" s="1434">
        <v>0</v>
      </c>
      <c r="H1168" s="1434">
        <v>0</v>
      </c>
      <c r="I1168" s="1434">
        <v>0</v>
      </c>
      <c r="J1168" s="1434">
        <v>0</v>
      </c>
      <c r="K1168" s="1434">
        <v>0</v>
      </c>
      <c r="L1168" s="1434">
        <v>0</v>
      </c>
      <c r="M1168" s="1434">
        <v>3</v>
      </c>
      <c r="N1168" s="1434">
        <v>1</v>
      </c>
      <c r="O1168" s="1434">
        <v>0</v>
      </c>
      <c r="P1168" s="1434">
        <v>1</v>
      </c>
      <c r="Q1168" s="1434">
        <v>0</v>
      </c>
      <c r="R1168" s="1434">
        <v>0</v>
      </c>
      <c r="S1168" s="1434">
        <v>0</v>
      </c>
      <c r="T1168" s="1434">
        <v>0</v>
      </c>
      <c r="U1168" s="1434">
        <v>0</v>
      </c>
      <c r="V1168" s="1438">
        <v>0</v>
      </c>
    </row>
    <row r="1169" spans="1:22" ht="15" x14ac:dyDescent="0.25">
      <c r="A1169" s="19" t="s">
        <v>709</v>
      </c>
      <c r="B1169" s="1291" t="s">
        <v>953</v>
      </c>
      <c r="C1169" s="1291" t="s">
        <v>40</v>
      </c>
      <c r="D1169" s="1434">
        <v>0</v>
      </c>
      <c r="E1169" s="1434">
        <v>0</v>
      </c>
      <c r="F1169" s="1434">
        <v>0</v>
      </c>
      <c r="G1169" s="1434">
        <v>0</v>
      </c>
      <c r="H1169" s="1434">
        <v>0</v>
      </c>
      <c r="I1169" s="1434">
        <v>0</v>
      </c>
      <c r="J1169" s="1434">
        <v>0</v>
      </c>
      <c r="K1169" s="1434">
        <v>0</v>
      </c>
      <c r="L1169" s="1434">
        <v>0</v>
      </c>
      <c r="M1169" s="1434">
        <v>0</v>
      </c>
      <c r="N1169" s="1434">
        <v>0</v>
      </c>
      <c r="O1169" s="1434">
        <v>0</v>
      </c>
      <c r="P1169" s="1434">
        <v>1</v>
      </c>
      <c r="Q1169" s="1434">
        <v>0</v>
      </c>
      <c r="R1169" s="1434">
        <v>0</v>
      </c>
      <c r="S1169" s="1434">
        <v>0</v>
      </c>
      <c r="T1169" s="1434">
        <v>0</v>
      </c>
      <c r="U1169" s="1434">
        <v>0</v>
      </c>
      <c r="V1169" s="1438">
        <v>0</v>
      </c>
    </row>
    <row r="1170" spans="1:22" ht="15" x14ac:dyDescent="0.25">
      <c r="A1170" s="19" t="s">
        <v>709</v>
      </c>
      <c r="B1170" s="1291" t="s">
        <v>953</v>
      </c>
      <c r="C1170" s="1291" t="s">
        <v>59</v>
      </c>
      <c r="D1170" s="1434">
        <v>0</v>
      </c>
      <c r="E1170" s="1434">
        <v>0</v>
      </c>
      <c r="F1170" s="1434">
        <v>0</v>
      </c>
      <c r="G1170" s="1434">
        <v>0</v>
      </c>
      <c r="H1170" s="1434">
        <v>0</v>
      </c>
      <c r="I1170" s="1434">
        <v>0</v>
      </c>
      <c r="J1170" s="1434">
        <v>0</v>
      </c>
      <c r="K1170" s="1434">
        <v>0</v>
      </c>
      <c r="L1170" s="1434">
        <v>0</v>
      </c>
      <c r="M1170" s="1434">
        <v>40</v>
      </c>
      <c r="N1170" s="1434">
        <v>17</v>
      </c>
      <c r="O1170" s="1434">
        <v>27</v>
      </c>
      <c r="P1170" s="1434">
        <v>14</v>
      </c>
      <c r="Q1170" s="1434">
        <v>0</v>
      </c>
      <c r="R1170" s="1434">
        <v>3</v>
      </c>
      <c r="S1170" s="1434">
        <v>0</v>
      </c>
      <c r="T1170" s="1434">
        <v>2</v>
      </c>
      <c r="U1170" s="1434">
        <v>15</v>
      </c>
      <c r="V1170" s="1438">
        <v>7</v>
      </c>
    </row>
    <row r="1171" spans="1:22" ht="15" x14ac:dyDescent="0.25">
      <c r="A1171" s="19" t="s">
        <v>709</v>
      </c>
      <c r="B1171" s="1291" t="s">
        <v>953</v>
      </c>
      <c r="C1171" s="1291" t="s">
        <v>77</v>
      </c>
      <c r="D1171" s="1434">
        <v>0</v>
      </c>
      <c r="E1171" s="1434">
        <v>0</v>
      </c>
      <c r="F1171" s="1434">
        <v>0</v>
      </c>
      <c r="G1171" s="1434">
        <v>0</v>
      </c>
      <c r="H1171" s="1434">
        <v>0</v>
      </c>
      <c r="I1171" s="1434">
        <v>0</v>
      </c>
      <c r="J1171" s="1434">
        <v>0</v>
      </c>
      <c r="K1171" s="1434">
        <v>0</v>
      </c>
      <c r="L1171" s="1434">
        <v>0</v>
      </c>
      <c r="M1171" s="1434">
        <v>12</v>
      </c>
      <c r="N1171" s="1434">
        <v>2</v>
      </c>
      <c r="O1171" s="1434">
        <v>4</v>
      </c>
      <c r="P1171" s="1434">
        <v>3</v>
      </c>
      <c r="Q1171" s="1434">
        <v>0</v>
      </c>
      <c r="R1171" s="1434">
        <v>0</v>
      </c>
      <c r="S1171" s="1434">
        <v>0</v>
      </c>
      <c r="T1171" s="1434">
        <v>0</v>
      </c>
      <c r="U1171" s="1434">
        <v>0</v>
      </c>
      <c r="V1171" s="1438">
        <v>0</v>
      </c>
    </row>
    <row r="1172" spans="1:22" ht="15" x14ac:dyDescent="0.25">
      <c r="A1172" s="19" t="s">
        <v>709</v>
      </c>
      <c r="B1172" s="1291" t="s">
        <v>954</v>
      </c>
      <c r="C1172" s="1291" t="s">
        <v>35</v>
      </c>
      <c r="D1172" s="1434">
        <v>2</v>
      </c>
      <c r="E1172" s="1434">
        <v>1</v>
      </c>
      <c r="F1172" s="1434">
        <v>4</v>
      </c>
      <c r="G1172" s="1434">
        <v>4</v>
      </c>
      <c r="H1172" s="1434">
        <v>1</v>
      </c>
      <c r="I1172" s="1434">
        <v>2</v>
      </c>
      <c r="J1172" s="1434">
        <v>1</v>
      </c>
      <c r="K1172" s="1434">
        <v>1</v>
      </c>
      <c r="L1172" s="1434">
        <v>3</v>
      </c>
      <c r="M1172" s="1434">
        <v>4</v>
      </c>
      <c r="N1172" s="1434">
        <v>9</v>
      </c>
      <c r="O1172" s="1434">
        <v>5</v>
      </c>
      <c r="P1172" s="1434">
        <v>4</v>
      </c>
      <c r="Q1172" s="1434">
        <v>0</v>
      </c>
      <c r="R1172" s="1434">
        <v>9</v>
      </c>
      <c r="S1172" s="1434">
        <v>1</v>
      </c>
      <c r="T1172" s="1434">
        <v>4</v>
      </c>
      <c r="U1172" s="1434">
        <v>2</v>
      </c>
      <c r="V1172" s="1438">
        <v>3</v>
      </c>
    </row>
    <row r="1173" spans="1:22" ht="15" x14ac:dyDescent="0.25">
      <c r="A1173" s="19" t="s">
        <v>709</v>
      </c>
      <c r="B1173" s="1291" t="s">
        <v>954</v>
      </c>
      <c r="C1173" s="1291" t="s">
        <v>37</v>
      </c>
      <c r="D1173" s="1434">
        <v>1</v>
      </c>
      <c r="E1173" s="1434">
        <v>0</v>
      </c>
      <c r="F1173" s="1434">
        <v>0</v>
      </c>
      <c r="G1173" s="1434">
        <v>0</v>
      </c>
      <c r="H1173" s="1434">
        <v>0</v>
      </c>
      <c r="I1173" s="1434">
        <v>0</v>
      </c>
      <c r="J1173" s="1434">
        <v>0</v>
      </c>
      <c r="K1173" s="1434">
        <v>0</v>
      </c>
      <c r="L1173" s="1434">
        <v>1</v>
      </c>
      <c r="M1173" s="1434">
        <v>1</v>
      </c>
      <c r="N1173" s="1434">
        <v>0</v>
      </c>
      <c r="O1173" s="1434">
        <v>1</v>
      </c>
      <c r="P1173" s="1434">
        <v>0</v>
      </c>
      <c r="Q1173" s="1434">
        <v>0</v>
      </c>
      <c r="R1173" s="1434">
        <v>1</v>
      </c>
      <c r="S1173" s="1434">
        <v>0</v>
      </c>
      <c r="T1173" s="1434">
        <v>0</v>
      </c>
      <c r="U1173" s="1434">
        <v>0</v>
      </c>
      <c r="V1173" s="1438">
        <v>0</v>
      </c>
    </row>
    <row r="1174" spans="1:22" ht="15" x14ac:dyDescent="0.25">
      <c r="A1174" s="19" t="s">
        <v>709</v>
      </c>
      <c r="B1174" s="1291" t="s">
        <v>954</v>
      </c>
      <c r="C1174" s="1291" t="s">
        <v>40</v>
      </c>
      <c r="D1174" s="1434">
        <v>0</v>
      </c>
      <c r="E1174" s="1434">
        <v>0</v>
      </c>
      <c r="F1174" s="1434">
        <v>0</v>
      </c>
      <c r="G1174" s="1434">
        <v>0</v>
      </c>
      <c r="H1174" s="1434">
        <v>0</v>
      </c>
      <c r="I1174" s="1434">
        <v>0</v>
      </c>
      <c r="J1174" s="1434">
        <v>0</v>
      </c>
      <c r="K1174" s="1434">
        <v>0</v>
      </c>
      <c r="L1174" s="1434">
        <v>1</v>
      </c>
      <c r="M1174" s="1434">
        <v>0</v>
      </c>
      <c r="N1174" s="1434">
        <v>0</v>
      </c>
      <c r="O1174" s="1434">
        <v>0</v>
      </c>
      <c r="P1174" s="1434">
        <v>0</v>
      </c>
      <c r="Q1174" s="1434">
        <v>0</v>
      </c>
      <c r="R1174" s="1434">
        <v>0</v>
      </c>
      <c r="S1174" s="1434">
        <v>0</v>
      </c>
      <c r="T1174" s="1434">
        <v>0</v>
      </c>
      <c r="U1174" s="1434">
        <v>0</v>
      </c>
      <c r="V1174" s="1438">
        <v>0</v>
      </c>
    </row>
    <row r="1175" spans="1:22" ht="15" x14ac:dyDescent="0.25">
      <c r="A1175" s="19" t="s">
        <v>709</v>
      </c>
      <c r="B1175" s="1291" t="s">
        <v>954</v>
      </c>
      <c r="C1175" s="1291" t="s">
        <v>59</v>
      </c>
      <c r="D1175" s="1434">
        <v>3</v>
      </c>
      <c r="E1175" s="1434">
        <v>1</v>
      </c>
      <c r="F1175" s="1434">
        <v>4</v>
      </c>
      <c r="G1175" s="1434">
        <v>4</v>
      </c>
      <c r="H1175" s="1434">
        <v>1</v>
      </c>
      <c r="I1175" s="1434">
        <v>2</v>
      </c>
      <c r="J1175" s="1434">
        <v>1</v>
      </c>
      <c r="K1175" s="1434">
        <v>1</v>
      </c>
      <c r="L1175" s="1434">
        <v>5</v>
      </c>
      <c r="M1175" s="1434">
        <v>5</v>
      </c>
      <c r="N1175" s="1434">
        <v>9</v>
      </c>
      <c r="O1175" s="1434">
        <v>6</v>
      </c>
      <c r="P1175" s="1434">
        <v>4</v>
      </c>
      <c r="Q1175" s="1434">
        <v>0</v>
      </c>
      <c r="R1175" s="1434">
        <v>10</v>
      </c>
      <c r="S1175" s="1434">
        <v>1</v>
      </c>
      <c r="T1175" s="1434">
        <v>4</v>
      </c>
      <c r="U1175" s="1434">
        <v>2</v>
      </c>
      <c r="V1175" s="1438">
        <v>3</v>
      </c>
    </row>
    <row r="1176" spans="1:22" ht="15" x14ac:dyDescent="0.25">
      <c r="A1176" s="19" t="s">
        <v>709</v>
      </c>
      <c r="B1176" s="1291" t="s">
        <v>954</v>
      </c>
      <c r="C1176" s="1291" t="s">
        <v>77</v>
      </c>
      <c r="D1176" s="1434">
        <v>1</v>
      </c>
      <c r="E1176" s="1434">
        <v>0</v>
      </c>
      <c r="F1176" s="1434">
        <v>0</v>
      </c>
      <c r="G1176" s="1434">
        <v>0</v>
      </c>
      <c r="H1176" s="1434">
        <v>0</v>
      </c>
      <c r="I1176" s="1434">
        <v>0</v>
      </c>
      <c r="J1176" s="1434">
        <v>0</v>
      </c>
      <c r="K1176" s="1434">
        <v>0</v>
      </c>
      <c r="L1176" s="1434">
        <v>2</v>
      </c>
      <c r="M1176" s="1434">
        <v>1</v>
      </c>
      <c r="N1176" s="1434">
        <v>0</v>
      </c>
      <c r="O1176" s="1434">
        <v>1</v>
      </c>
      <c r="P1176" s="1434">
        <v>0</v>
      </c>
      <c r="Q1176" s="1434">
        <v>0</v>
      </c>
      <c r="R1176" s="1434">
        <v>1</v>
      </c>
      <c r="S1176" s="1434">
        <v>0</v>
      </c>
      <c r="T1176" s="1434">
        <v>0</v>
      </c>
      <c r="U1176" s="1434">
        <v>0</v>
      </c>
      <c r="V1176" s="1438">
        <v>0</v>
      </c>
    </row>
    <row r="1177" spans="1:22" ht="15" x14ac:dyDescent="0.25">
      <c r="A1177" s="19" t="s">
        <v>709</v>
      </c>
      <c r="B1177" s="1291" t="s">
        <v>955</v>
      </c>
      <c r="C1177" s="1291" t="s">
        <v>35</v>
      </c>
      <c r="D1177" s="1434">
        <v>0</v>
      </c>
      <c r="E1177" s="1434">
        <v>0</v>
      </c>
      <c r="F1177" s="1434">
        <v>0</v>
      </c>
      <c r="G1177" s="1434">
        <v>0</v>
      </c>
      <c r="H1177" s="1434">
        <v>0</v>
      </c>
      <c r="I1177" s="1434">
        <v>0</v>
      </c>
      <c r="J1177" s="1434">
        <v>0</v>
      </c>
      <c r="K1177" s="1434">
        <v>6</v>
      </c>
      <c r="L1177" s="1434">
        <v>7</v>
      </c>
      <c r="M1177" s="1434">
        <v>10</v>
      </c>
      <c r="N1177" s="1434">
        <v>9</v>
      </c>
      <c r="O1177" s="1434">
        <v>7</v>
      </c>
      <c r="P1177" s="1434">
        <v>0</v>
      </c>
      <c r="Q1177" s="1434">
        <v>1</v>
      </c>
      <c r="R1177" s="1434">
        <v>1</v>
      </c>
      <c r="S1177" s="1434">
        <v>9</v>
      </c>
      <c r="T1177" s="1434">
        <v>6</v>
      </c>
      <c r="U1177" s="1434">
        <v>1</v>
      </c>
      <c r="V1177" s="1438">
        <v>7</v>
      </c>
    </row>
    <row r="1178" spans="1:22" ht="15" x14ac:dyDescent="0.25">
      <c r="A1178" s="19" t="s">
        <v>709</v>
      </c>
      <c r="B1178" s="1291" t="s">
        <v>955</v>
      </c>
      <c r="C1178" s="1291" t="s">
        <v>37</v>
      </c>
      <c r="D1178" s="1434">
        <v>0</v>
      </c>
      <c r="E1178" s="1434">
        <v>0</v>
      </c>
      <c r="F1178" s="1434">
        <v>0</v>
      </c>
      <c r="G1178" s="1434">
        <v>0</v>
      </c>
      <c r="H1178" s="1434">
        <v>0</v>
      </c>
      <c r="I1178" s="1434">
        <v>0</v>
      </c>
      <c r="J1178" s="1434">
        <v>0</v>
      </c>
      <c r="K1178" s="1434">
        <v>0</v>
      </c>
      <c r="L1178" s="1434">
        <v>7</v>
      </c>
      <c r="M1178" s="1434">
        <v>2</v>
      </c>
      <c r="N1178" s="1434">
        <v>2</v>
      </c>
      <c r="O1178" s="1434">
        <v>1</v>
      </c>
      <c r="P1178" s="1434">
        <v>1</v>
      </c>
      <c r="Q1178" s="1434">
        <v>0</v>
      </c>
      <c r="R1178" s="1434">
        <v>0</v>
      </c>
      <c r="S1178" s="1434">
        <v>1</v>
      </c>
      <c r="T1178" s="1434">
        <v>1</v>
      </c>
      <c r="U1178" s="1434">
        <v>0</v>
      </c>
      <c r="V1178" s="1438">
        <v>0</v>
      </c>
    </row>
    <row r="1179" spans="1:22" ht="15" x14ac:dyDescent="0.25">
      <c r="A1179" s="19" t="s">
        <v>709</v>
      </c>
      <c r="B1179" s="1291" t="s">
        <v>955</v>
      </c>
      <c r="C1179" s="1291" t="s">
        <v>38</v>
      </c>
      <c r="D1179" s="1434">
        <v>0</v>
      </c>
      <c r="E1179" s="1434">
        <v>0</v>
      </c>
      <c r="F1179" s="1434">
        <v>0</v>
      </c>
      <c r="G1179" s="1434">
        <v>0</v>
      </c>
      <c r="H1179" s="1434">
        <v>0</v>
      </c>
      <c r="I1179" s="1434">
        <v>0</v>
      </c>
      <c r="J1179" s="1434">
        <v>0</v>
      </c>
      <c r="K1179" s="1434">
        <v>1</v>
      </c>
      <c r="L1179" s="1434">
        <v>0</v>
      </c>
      <c r="M1179" s="1434">
        <v>0</v>
      </c>
      <c r="N1179" s="1434">
        <v>0</v>
      </c>
      <c r="O1179" s="1434">
        <v>0</v>
      </c>
      <c r="P1179" s="1434">
        <v>0</v>
      </c>
      <c r="Q1179" s="1434">
        <v>0</v>
      </c>
      <c r="R1179" s="1434">
        <v>0</v>
      </c>
      <c r="S1179" s="1434">
        <v>4</v>
      </c>
      <c r="T1179" s="1434">
        <v>0</v>
      </c>
      <c r="U1179" s="1434">
        <v>0</v>
      </c>
      <c r="V1179" s="1438">
        <v>1</v>
      </c>
    </row>
    <row r="1180" spans="1:22" ht="15" x14ac:dyDescent="0.25">
      <c r="A1180" s="19" t="s">
        <v>709</v>
      </c>
      <c r="B1180" s="1291" t="s">
        <v>955</v>
      </c>
      <c r="C1180" s="1291" t="s">
        <v>39</v>
      </c>
      <c r="D1180" s="1434">
        <v>0</v>
      </c>
      <c r="E1180" s="1434">
        <v>0</v>
      </c>
      <c r="F1180" s="1434">
        <v>0</v>
      </c>
      <c r="G1180" s="1434">
        <v>0</v>
      </c>
      <c r="H1180" s="1434">
        <v>0</v>
      </c>
      <c r="I1180" s="1434">
        <v>0</v>
      </c>
      <c r="J1180" s="1434">
        <v>0</v>
      </c>
      <c r="K1180" s="1434">
        <v>1</v>
      </c>
      <c r="L1180" s="1434">
        <v>1</v>
      </c>
      <c r="M1180" s="1434">
        <v>0</v>
      </c>
      <c r="N1180" s="1434">
        <v>1</v>
      </c>
      <c r="O1180" s="1434">
        <v>0</v>
      </c>
      <c r="P1180" s="1434">
        <v>0</v>
      </c>
      <c r="Q1180" s="1434">
        <v>0</v>
      </c>
      <c r="R1180" s="1434">
        <v>0</v>
      </c>
      <c r="S1180" s="1434">
        <v>0</v>
      </c>
      <c r="T1180" s="1434">
        <v>0</v>
      </c>
      <c r="U1180" s="1434">
        <v>0</v>
      </c>
      <c r="V1180" s="1438">
        <v>0</v>
      </c>
    </row>
    <row r="1181" spans="1:22" ht="15" x14ac:dyDescent="0.25">
      <c r="A1181" s="19" t="s">
        <v>709</v>
      </c>
      <c r="B1181" s="1291" t="s">
        <v>955</v>
      </c>
      <c r="C1181" s="1291" t="s">
        <v>59</v>
      </c>
      <c r="D1181" s="1434">
        <v>0</v>
      </c>
      <c r="E1181" s="1434">
        <v>0</v>
      </c>
      <c r="F1181" s="1434">
        <v>0</v>
      </c>
      <c r="G1181" s="1434">
        <v>0</v>
      </c>
      <c r="H1181" s="1434">
        <v>0</v>
      </c>
      <c r="I1181" s="1434">
        <v>0</v>
      </c>
      <c r="J1181" s="1434">
        <v>0</v>
      </c>
      <c r="K1181" s="1434">
        <v>8</v>
      </c>
      <c r="L1181" s="1434">
        <v>15</v>
      </c>
      <c r="M1181" s="1434">
        <v>12</v>
      </c>
      <c r="N1181" s="1434">
        <v>12</v>
      </c>
      <c r="O1181" s="1434">
        <v>8</v>
      </c>
      <c r="P1181" s="1434">
        <v>1</v>
      </c>
      <c r="Q1181" s="1434">
        <v>1</v>
      </c>
      <c r="R1181" s="1434">
        <v>1</v>
      </c>
      <c r="S1181" s="1434">
        <v>14</v>
      </c>
      <c r="T1181" s="1434">
        <v>7</v>
      </c>
      <c r="U1181" s="1434">
        <v>1</v>
      </c>
      <c r="V1181" s="1438">
        <v>8</v>
      </c>
    </row>
    <row r="1182" spans="1:22" ht="15" x14ac:dyDescent="0.25">
      <c r="A1182" s="19" t="s">
        <v>709</v>
      </c>
      <c r="B1182" s="1291" t="s">
        <v>955</v>
      </c>
      <c r="C1182" s="1291" t="s">
        <v>77</v>
      </c>
      <c r="D1182" s="1434">
        <v>0</v>
      </c>
      <c r="E1182" s="1434">
        <v>0</v>
      </c>
      <c r="F1182" s="1434">
        <v>0</v>
      </c>
      <c r="G1182" s="1434">
        <v>0</v>
      </c>
      <c r="H1182" s="1434">
        <v>0</v>
      </c>
      <c r="I1182" s="1434">
        <v>0</v>
      </c>
      <c r="J1182" s="1434">
        <v>0</v>
      </c>
      <c r="K1182" s="1434">
        <v>2</v>
      </c>
      <c r="L1182" s="1434">
        <v>8</v>
      </c>
      <c r="M1182" s="1434">
        <v>2</v>
      </c>
      <c r="N1182" s="1434">
        <v>3</v>
      </c>
      <c r="O1182" s="1434">
        <v>1</v>
      </c>
      <c r="P1182" s="1434">
        <v>1</v>
      </c>
      <c r="Q1182" s="1434">
        <v>0</v>
      </c>
      <c r="R1182" s="1434">
        <v>0</v>
      </c>
      <c r="S1182" s="1434">
        <v>5</v>
      </c>
      <c r="T1182" s="1434">
        <v>1</v>
      </c>
      <c r="U1182" s="1434">
        <v>0</v>
      </c>
      <c r="V1182" s="1438">
        <v>1</v>
      </c>
    </row>
    <row r="1183" spans="1:22" ht="15" x14ac:dyDescent="0.25">
      <c r="A1183" s="19" t="s">
        <v>709</v>
      </c>
      <c r="B1183" s="1291" t="s">
        <v>956</v>
      </c>
      <c r="C1183" s="1291" t="s">
        <v>35</v>
      </c>
      <c r="D1183" s="1434">
        <v>0</v>
      </c>
      <c r="E1183" s="1434">
        <v>0</v>
      </c>
      <c r="F1183" s="1434">
        <v>0</v>
      </c>
      <c r="G1183" s="1434">
        <v>0</v>
      </c>
      <c r="H1183" s="1434">
        <v>0</v>
      </c>
      <c r="I1183" s="1434">
        <v>0</v>
      </c>
      <c r="J1183" s="1434">
        <v>0</v>
      </c>
      <c r="K1183" s="1434">
        <v>0</v>
      </c>
      <c r="L1183" s="1434">
        <v>0</v>
      </c>
      <c r="M1183" s="1434">
        <v>0</v>
      </c>
      <c r="N1183" s="1434">
        <v>0</v>
      </c>
      <c r="O1183" s="1434">
        <v>0</v>
      </c>
      <c r="P1183" s="1434">
        <v>0</v>
      </c>
      <c r="Q1183" s="1434">
        <v>0</v>
      </c>
      <c r="R1183" s="1434">
        <v>5</v>
      </c>
      <c r="S1183" s="1434">
        <v>13</v>
      </c>
      <c r="T1183" s="1434">
        <v>28</v>
      </c>
      <c r="U1183" s="1434">
        <v>26</v>
      </c>
      <c r="V1183" s="1438">
        <v>35</v>
      </c>
    </row>
    <row r="1184" spans="1:22" ht="15" x14ac:dyDescent="0.25">
      <c r="A1184" s="19" t="s">
        <v>709</v>
      </c>
      <c r="B1184" s="1291" t="s">
        <v>956</v>
      </c>
      <c r="C1184" s="1291" t="s">
        <v>36</v>
      </c>
      <c r="D1184" s="1434">
        <v>0</v>
      </c>
      <c r="E1184" s="1434">
        <v>0</v>
      </c>
      <c r="F1184" s="1434">
        <v>0</v>
      </c>
      <c r="G1184" s="1434">
        <v>0</v>
      </c>
      <c r="H1184" s="1434">
        <v>0</v>
      </c>
      <c r="I1184" s="1434">
        <v>0</v>
      </c>
      <c r="J1184" s="1434">
        <v>0</v>
      </c>
      <c r="K1184" s="1434">
        <v>0</v>
      </c>
      <c r="L1184" s="1434">
        <v>0</v>
      </c>
      <c r="M1184" s="1434">
        <v>0</v>
      </c>
      <c r="N1184" s="1434">
        <v>0</v>
      </c>
      <c r="O1184" s="1434">
        <v>0</v>
      </c>
      <c r="P1184" s="1434">
        <v>0</v>
      </c>
      <c r="Q1184" s="1434">
        <v>0</v>
      </c>
      <c r="R1184" s="1434">
        <v>0</v>
      </c>
      <c r="S1184" s="1434">
        <v>0</v>
      </c>
      <c r="T1184" s="1434">
        <v>1</v>
      </c>
      <c r="U1184" s="1434">
        <v>2</v>
      </c>
      <c r="V1184" s="1438">
        <v>0</v>
      </c>
    </row>
    <row r="1185" spans="1:22" ht="15" x14ac:dyDescent="0.25">
      <c r="A1185" s="19" t="s">
        <v>709</v>
      </c>
      <c r="B1185" s="1291" t="s">
        <v>956</v>
      </c>
      <c r="C1185" s="1291" t="s">
        <v>37</v>
      </c>
      <c r="D1185" s="1434">
        <v>0</v>
      </c>
      <c r="E1185" s="1434">
        <v>0</v>
      </c>
      <c r="F1185" s="1434">
        <v>0</v>
      </c>
      <c r="G1185" s="1434">
        <v>0</v>
      </c>
      <c r="H1185" s="1434">
        <v>0</v>
      </c>
      <c r="I1185" s="1434">
        <v>0</v>
      </c>
      <c r="J1185" s="1434">
        <v>0</v>
      </c>
      <c r="K1185" s="1434">
        <v>0</v>
      </c>
      <c r="L1185" s="1434">
        <v>0</v>
      </c>
      <c r="M1185" s="1434">
        <v>0</v>
      </c>
      <c r="N1185" s="1434">
        <v>0</v>
      </c>
      <c r="O1185" s="1434">
        <v>0</v>
      </c>
      <c r="P1185" s="1434">
        <v>0</v>
      </c>
      <c r="Q1185" s="1434">
        <v>0</v>
      </c>
      <c r="R1185" s="1434">
        <v>1</v>
      </c>
      <c r="S1185" s="1434">
        <v>3</v>
      </c>
      <c r="T1185" s="1434">
        <v>15</v>
      </c>
      <c r="U1185" s="1434">
        <v>5</v>
      </c>
      <c r="V1185" s="1438">
        <v>3</v>
      </c>
    </row>
    <row r="1186" spans="1:22" ht="15" x14ac:dyDescent="0.25">
      <c r="A1186" s="19" t="s">
        <v>709</v>
      </c>
      <c r="B1186" s="1291" t="s">
        <v>956</v>
      </c>
      <c r="C1186" s="1291" t="s">
        <v>38</v>
      </c>
      <c r="D1186" s="1434">
        <v>0</v>
      </c>
      <c r="E1186" s="1434">
        <v>0</v>
      </c>
      <c r="F1186" s="1434">
        <v>0</v>
      </c>
      <c r="G1186" s="1434">
        <v>0</v>
      </c>
      <c r="H1186" s="1434">
        <v>0</v>
      </c>
      <c r="I1186" s="1434">
        <v>0</v>
      </c>
      <c r="J1186" s="1434">
        <v>0</v>
      </c>
      <c r="K1186" s="1434">
        <v>0</v>
      </c>
      <c r="L1186" s="1434">
        <v>0</v>
      </c>
      <c r="M1186" s="1434">
        <v>0</v>
      </c>
      <c r="N1186" s="1434">
        <v>0</v>
      </c>
      <c r="O1186" s="1434">
        <v>0</v>
      </c>
      <c r="P1186" s="1434">
        <v>0</v>
      </c>
      <c r="Q1186" s="1434">
        <v>0</v>
      </c>
      <c r="R1186" s="1434">
        <v>1</v>
      </c>
      <c r="S1186" s="1434">
        <v>2</v>
      </c>
      <c r="T1186" s="1434">
        <v>8</v>
      </c>
      <c r="U1186" s="1434">
        <v>1</v>
      </c>
      <c r="V1186" s="1438">
        <v>1</v>
      </c>
    </row>
    <row r="1187" spans="1:22" ht="15" x14ac:dyDescent="0.25">
      <c r="A1187" s="19" t="s">
        <v>709</v>
      </c>
      <c r="B1187" s="1291" t="s">
        <v>956</v>
      </c>
      <c r="C1187" s="1291" t="s">
        <v>40</v>
      </c>
      <c r="D1187" s="1434">
        <v>0</v>
      </c>
      <c r="E1187" s="1434">
        <v>0</v>
      </c>
      <c r="F1187" s="1434">
        <v>0</v>
      </c>
      <c r="G1187" s="1434">
        <v>0</v>
      </c>
      <c r="H1187" s="1434">
        <v>0</v>
      </c>
      <c r="I1187" s="1434">
        <v>0</v>
      </c>
      <c r="J1187" s="1434">
        <v>0</v>
      </c>
      <c r="K1187" s="1434">
        <v>0</v>
      </c>
      <c r="L1187" s="1434">
        <v>0</v>
      </c>
      <c r="M1187" s="1434">
        <v>0</v>
      </c>
      <c r="N1187" s="1434">
        <v>0</v>
      </c>
      <c r="O1187" s="1434">
        <v>0</v>
      </c>
      <c r="P1187" s="1434">
        <v>0</v>
      </c>
      <c r="Q1187" s="1434">
        <v>0</v>
      </c>
      <c r="R1187" s="1434">
        <v>1</v>
      </c>
      <c r="S1187" s="1434">
        <v>1</v>
      </c>
      <c r="T1187" s="1434">
        <v>1</v>
      </c>
      <c r="U1187" s="1434">
        <v>0</v>
      </c>
      <c r="V1187" s="1438">
        <v>0</v>
      </c>
    </row>
    <row r="1188" spans="1:22" ht="15" x14ac:dyDescent="0.25">
      <c r="A1188" s="19" t="s">
        <v>709</v>
      </c>
      <c r="B1188" s="1291" t="s">
        <v>956</v>
      </c>
      <c r="C1188" s="1291" t="s">
        <v>59</v>
      </c>
      <c r="D1188" s="1434">
        <v>0</v>
      </c>
      <c r="E1188" s="1434">
        <v>0</v>
      </c>
      <c r="F1188" s="1434">
        <v>0</v>
      </c>
      <c r="G1188" s="1434">
        <v>0</v>
      </c>
      <c r="H1188" s="1434">
        <v>0</v>
      </c>
      <c r="I1188" s="1434">
        <v>0</v>
      </c>
      <c r="J1188" s="1434">
        <v>0</v>
      </c>
      <c r="K1188" s="1434">
        <v>0</v>
      </c>
      <c r="L1188" s="1434">
        <v>0</v>
      </c>
      <c r="M1188" s="1434">
        <v>0</v>
      </c>
      <c r="N1188" s="1434">
        <v>0</v>
      </c>
      <c r="O1188" s="1434">
        <v>0</v>
      </c>
      <c r="P1188" s="1434">
        <v>0</v>
      </c>
      <c r="Q1188" s="1434">
        <v>0</v>
      </c>
      <c r="R1188" s="1434">
        <v>8</v>
      </c>
      <c r="S1188" s="1434">
        <v>19</v>
      </c>
      <c r="T1188" s="1434">
        <v>53</v>
      </c>
      <c r="U1188" s="1434">
        <v>34</v>
      </c>
      <c r="V1188" s="1438">
        <v>39</v>
      </c>
    </row>
    <row r="1189" spans="1:22" ht="15" x14ac:dyDescent="0.25">
      <c r="A1189" s="19" t="s">
        <v>709</v>
      </c>
      <c r="B1189" s="1291" t="s">
        <v>956</v>
      </c>
      <c r="C1189" s="1291" t="s">
        <v>77</v>
      </c>
      <c r="D1189" s="1434">
        <v>0</v>
      </c>
      <c r="E1189" s="1434">
        <v>0</v>
      </c>
      <c r="F1189" s="1434">
        <v>0</v>
      </c>
      <c r="G1189" s="1434">
        <v>0</v>
      </c>
      <c r="H1189" s="1434">
        <v>0</v>
      </c>
      <c r="I1189" s="1434">
        <v>0</v>
      </c>
      <c r="J1189" s="1434">
        <v>0</v>
      </c>
      <c r="K1189" s="1434">
        <v>0</v>
      </c>
      <c r="L1189" s="1434">
        <v>0</v>
      </c>
      <c r="M1189" s="1434">
        <v>0</v>
      </c>
      <c r="N1189" s="1434">
        <v>0</v>
      </c>
      <c r="O1189" s="1434">
        <v>0</v>
      </c>
      <c r="P1189" s="1434">
        <v>0</v>
      </c>
      <c r="Q1189" s="1434">
        <v>0</v>
      </c>
      <c r="R1189" s="1434">
        <v>3</v>
      </c>
      <c r="S1189" s="1434">
        <v>6</v>
      </c>
      <c r="T1189" s="1434">
        <v>25</v>
      </c>
      <c r="U1189" s="1434">
        <v>8</v>
      </c>
      <c r="V1189" s="1438">
        <v>4</v>
      </c>
    </row>
    <row r="1190" spans="1:22" ht="15" x14ac:dyDescent="0.25">
      <c r="A1190" s="19" t="s">
        <v>709</v>
      </c>
      <c r="B1190" s="1291" t="s">
        <v>957</v>
      </c>
      <c r="C1190" s="1291" t="s">
        <v>35</v>
      </c>
      <c r="D1190" s="1434">
        <v>0</v>
      </c>
      <c r="E1190" s="1434">
        <v>0</v>
      </c>
      <c r="F1190" s="1434">
        <v>0</v>
      </c>
      <c r="G1190" s="1434">
        <v>0</v>
      </c>
      <c r="H1190" s="1434">
        <v>0</v>
      </c>
      <c r="I1190" s="1434">
        <v>0</v>
      </c>
      <c r="J1190" s="1434">
        <v>0</v>
      </c>
      <c r="K1190" s="1434">
        <v>0</v>
      </c>
      <c r="L1190" s="1434">
        <v>26</v>
      </c>
      <c r="M1190" s="1434">
        <v>9</v>
      </c>
      <c r="N1190" s="1434">
        <v>18</v>
      </c>
      <c r="O1190" s="1434">
        <v>7</v>
      </c>
      <c r="P1190" s="1434">
        <v>27</v>
      </c>
      <c r="Q1190" s="1434">
        <v>5</v>
      </c>
      <c r="R1190" s="1434">
        <v>9</v>
      </c>
      <c r="S1190" s="1434">
        <v>5</v>
      </c>
      <c r="T1190" s="1434">
        <v>27</v>
      </c>
      <c r="U1190" s="1434">
        <v>51</v>
      </c>
      <c r="V1190" s="1438">
        <v>7</v>
      </c>
    </row>
    <row r="1191" spans="1:22" ht="15" x14ac:dyDescent="0.25">
      <c r="A1191" s="19" t="s">
        <v>709</v>
      </c>
      <c r="B1191" s="1291" t="s">
        <v>957</v>
      </c>
      <c r="C1191" s="1291" t="s">
        <v>36</v>
      </c>
      <c r="D1191" s="1434">
        <v>0</v>
      </c>
      <c r="E1191" s="1434">
        <v>0</v>
      </c>
      <c r="F1191" s="1434">
        <v>0</v>
      </c>
      <c r="G1191" s="1434">
        <v>0</v>
      </c>
      <c r="H1191" s="1434">
        <v>0</v>
      </c>
      <c r="I1191" s="1434">
        <v>0</v>
      </c>
      <c r="J1191" s="1434">
        <v>0</v>
      </c>
      <c r="K1191" s="1434">
        <v>0</v>
      </c>
      <c r="L1191" s="1434">
        <v>0</v>
      </c>
      <c r="M1191" s="1434">
        <v>0</v>
      </c>
      <c r="N1191" s="1434">
        <v>0</v>
      </c>
      <c r="O1191" s="1434">
        <v>0</v>
      </c>
      <c r="P1191" s="1434">
        <v>0</v>
      </c>
      <c r="Q1191" s="1434">
        <v>0</v>
      </c>
      <c r="R1191" s="1434">
        <v>0</v>
      </c>
      <c r="S1191" s="1434">
        <v>0</v>
      </c>
      <c r="T1191" s="1434">
        <v>2</v>
      </c>
      <c r="U1191" s="1434">
        <v>0</v>
      </c>
      <c r="V1191" s="1438">
        <v>0</v>
      </c>
    </row>
    <row r="1192" spans="1:22" ht="15" x14ac:dyDescent="0.25">
      <c r="A1192" s="19" t="s">
        <v>709</v>
      </c>
      <c r="B1192" s="1291" t="s">
        <v>957</v>
      </c>
      <c r="C1192" s="1291" t="s">
        <v>37</v>
      </c>
      <c r="D1192" s="1434">
        <v>0</v>
      </c>
      <c r="E1192" s="1434">
        <v>0</v>
      </c>
      <c r="F1192" s="1434">
        <v>0</v>
      </c>
      <c r="G1192" s="1434">
        <v>0</v>
      </c>
      <c r="H1192" s="1434">
        <v>0</v>
      </c>
      <c r="I1192" s="1434">
        <v>0</v>
      </c>
      <c r="J1192" s="1434">
        <v>0</v>
      </c>
      <c r="K1192" s="1434">
        <v>0</v>
      </c>
      <c r="L1192" s="1434">
        <v>3</v>
      </c>
      <c r="M1192" s="1434">
        <v>2</v>
      </c>
      <c r="N1192" s="1434">
        <v>2</v>
      </c>
      <c r="O1192" s="1434">
        <v>3</v>
      </c>
      <c r="P1192" s="1434">
        <v>1</v>
      </c>
      <c r="Q1192" s="1434">
        <v>0</v>
      </c>
      <c r="R1192" s="1434">
        <v>1</v>
      </c>
      <c r="S1192" s="1434">
        <v>1</v>
      </c>
      <c r="T1192" s="1434">
        <v>3</v>
      </c>
      <c r="U1192" s="1434">
        <v>5</v>
      </c>
      <c r="V1192" s="1438">
        <v>2</v>
      </c>
    </row>
    <row r="1193" spans="1:22" ht="15" x14ac:dyDescent="0.25">
      <c r="A1193" s="19" t="s">
        <v>709</v>
      </c>
      <c r="B1193" s="1291" t="s">
        <v>957</v>
      </c>
      <c r="C1193" s="1291" t="s">
        <v>38</v>
      </c>
      <c r="D1193" s="1434">
        <v>0</v>
      </c>
      <c r="E1193" s="1434">
        <v>0</v>
      </c>
      <c r="F1193" s="1434">
        <v>0</v>
      </c>
      <c r="G1193" s="1434">
        <v>0</v>
      </c>
      <c r="H1193" s="1434">
        <v>0</v>
      </c>
      <c r="I1193" s="1434">
        <v>0</v>
      </c>
      <c r="J1193" s="1434">
        <v>0</v>
      </c>
      <c r="K1193" s="1434">
        <v>0</v>
      </c>
      <c r="L1193" s="1434">
        <v>2</v>
      </c>
      <c r="M1193" s="1434">
        <v>0</v>
      </c>
      <c r="N1193" s="1434">
        <v>1</v>
      </c>
      <c r="O1193" s="1434">
        <v>0</v>
      </c>
      <c r="P1193" s="1434">
        <v>1</v>
      </c>
      <c r="Q1193" s="1434">
        <v>0</v>
      </c>
      <c r="R1193" s="1434">
        <v>0</v>
      </c>
      <c r="S1193" s="1434">
        <v>1</v>
      </c>
      <c r="T1193" s="1434">
        <v>0</v>
      </c>
      <c r="U1193" s="1434">
        <v>1</v>
      </c>
      <c r="V1193" s="1438">
        <v>0</v>
      </c>
    </row>
    <row r="1194" spans="1:22" ht="15" x14ac:dyDescent="0.25">
      <c r="A1194" s="19" t="s">
        <v>709</v>
      </c>
      <c r="B1194" s="1291" t="s">
        <v>957</v>
      </c>
      <c r="C1194" s="1291" t="s">
        <v>39</v>
      </c>
      <c r="D1194" s="1434">
        <v>0</v>
      </c>
      <c r="E1194" s="1434">
        <v>0</v>
      </c>
      <c r="F1194" s="1434">
        <v>0</v>
      </c>
      <c r="G1194" s="1434">
        <v>0</v>
      </c>
      <c r="H1194" s="1434">
        <v>0</v>
      </c>
      <c r="I1194" s="1434">
        <v>0</v>
      </c>
      <c r="J1194" s="1434">
        <v>0</v>
      </c>
      <c r="K1194" s="1434">
        <v>0</v>
      </c>
      <c r="L1194" s="1434">
        <v>2</v>
      </c>
      <c r="M1194" s="1434">
        <v>0</v>
      </c>
      <c r="N1194" s="1434">
        <v>1</v>
      </c>
      <c r="O1194" s="1434">
        <v>0</v>
      </c>
      <c r="P1194" s="1434">
        <v>0</v>
      </c>
      <c r="Q1194" s="1434">
        <v>0</v>
      </c>
      <c r="R1194" s="1434">
        <v>0</v>
      </c>
      <c r="S1194" s="1434">
        <v>0</v>
      </c>
      <c r="T1194" s="1434">
        <v>0</v>
      </c>
      <c r="U1194" s="1434">
        <v>1</v>
      </c>
      <c r="V1194" s="1438">
        <v>0</v>
      </c>
    </row>
    <row r="1195" spans="1:22" ht="15" x14ac:dyDescent="0.25">
      <c r="A1195" s="19" t="s">
        <v>709</v>
      </c>
      <c r="B1195" s="1291" t="s">
        <v>957</v>
      </c>
      <c r="C1195" s="1291" t="s">
        <v>40</v>
      </c>
      <c r="D1195" s="1434">
        <v>0</v>
      </c>
      <c r="E1195" s="1434">
        <v>0</v>
      </c>
      <c r="F1195" s="1434">
        <v>0</v>
      </c>
      <c r="G1195" s="1434">
        <v>0</v>
      </c>
      <c r="H1195" s="1434">
        <v>0</v>
      </c>
      <c r="I1195" s="1434">
        <v>0</v>
      </c>
      <c r="J1195" s="1434">
        <v>0</v>
      </c>
      <c r="K1195" s="1434">
        <v>0</v>
      </c>
      <c r="L1195" s="1434">
        <v>1</v>
      </c>
      <c r="M1195" s="1434">
        <v>0</v>
      </c>
      <c r="N1195" s="1434">
        <v>0</v>
      </c>
      <c r="O1195" s="1434">
        <v>0</v>
      </c>
      <c r="P1195" s="1434">
        <v>0</v>
      </c>
      <c r="Q1195" s="1434">
        <v>0</v>
      </c>
      <c r="R1195" s="1434">
        <v>0</v>
      </c>
      <c r="S1195" s="1434">
        <v>0</v>
      </c>
      <c r="T1195" s="1434">
        <v>0</v>
      </c>
      <c r="U1195" s="1434">
        <v>0</v>
      </c>
      <c r="V1195" s="1438">
        <v>0</v>
      </c>
    </row>
    <row r="1196" spans="1:22" ht="15" x14ac:dyDescent="0.25">
      <c r="A1196" s="19" t="s">
        <v>709</v>
      </c>
      <c r="B1196" s="1291" t="s">
        <v>957</v>
      </c>
      <c r="C1196" s="1291" t="s">
        <v>59</v>
      </c>
      <c r="D1196" s="1434">
        <v>0</v>
      </c>
      <c r="E1196" s="1434">
        <v>0</v>
      </c>
      <c r="F1196" s="1434">
        <v>0</v>
      </c>
      <c r="G1196" s="1434">
        <v>0</v>
      </c>
      <c r="H1196" s="1434">
        <v>0</v>
      </c>
      <c r="I1196" s="1434">
        <v>0</v>
      </c>
      <c r="J1196" s="1434">
        <v>0</v>
      </c>
      <c r="K1196" s="1434">
        <v>0</v>
      </c>
      <c r="L1196" s="1434">
        <v>34</v>
      </c>
      <c r="M1196" s="1434">
        <v>11</v>
      </c>
      <c r="N1196" s="1434">
        <v>22</v>
      </c>
      <c r="O1196" s="1434">
        <v>10</v>
      </c>
      <c r="P1196" s="1434">
        <v>29</v>
      </c>
      <c r="Q1196" s="1434">
        <v>5</v>
      </c>
      <c r="R1196" s="1434">
        <v>10</v>
      </c>
      <c r="S1196" s="1434">
        <v>7</v>
      </c>
      <c r="T1196" s="1434">
        <v>32</v>
      </c>
      <c r="U1196" s="1434">
        <v>58</v>
      </c>
      <c r="V1196" s="1438">
        <v>9</v>
      </c>
    </row>
    <row r="1197" spans="1:22" ht="15" x14ac:dyDescent="0.25">
      <c r="A1197" s="19" t="s">
        <v>709</v>
      </c>
      <c r="B1197" s="1291" t="s">
        <v>957</v>
      </c>
      <c r="C1197" s="1291" t="s">
        <v>77</v>
      </c>
      <c r="D1197" s="1434">
        <v>0</v>
      </c>
      <c r="E1197" s="1434">
        <v>0</v>
      </c>
      <c r="F1197" s="1434">
        <v>0</v>
      </c>
      <c r="G1197" s="1434">
        <v>0</v>
      </c>
      <c r="H1197" s="1434">
        <v>0</v>
      </c>
      <c r="I1197" s="1434">
        <v>0</v>
      </c>
      <c r="J1197" s="1434">
        <v>0</v>
      </c>
      <c r="K1197" s="1434">
        <v>0</v>
      </c>
      <c r="L1197" s="1434">
        <v>8</v>
      </c>
      <c r="M1197" s="1434">
        <v>2</v>
      </c>
      <c r="N1197" s="1434">
        <v>4</v>
      </c>
      <c r="O1197" s="1434">
        <v>3</v>
      </c>
      <c r="P1197" s="1434">
        <v>2</v>
      </c>
      <c r="Q1197" s="1434">
        <v>0</v>
      </c>
      <c r="R1197" s="1434">
        <v>1</v>
      </c>
      <c r="S1197" s="1434">
        <v>2</v>
      </c>
      <c r="T1197" s="1434">
        <v>5</v>
      </c>
      <c r="U1197" s="1434">
        <v>7</v>
      </c>
      <c r="V1197" s="1438">
        <v>2</v>
      </c>
    </row>
    <row r="1198" spans="1:22" ht="15" x14ac:dyDescent="0.25">
      <c r="A1198" s="19" t="s">
        <v>709</v>
      </c>
      <c r="B1198" s="1291" t="s">
        <v>958</v>
      </c>
      <c r="C1198" s="1291" t="s">
        <v>35</v>
      </c>
      <c r="D1198" s="1434">
        <v>0</v>
      </c>
      <c r="E1198" s="1434">
        <v>0</v>
      </c>
      <c r="F1198" s="1434">
        <v>0</v>
      </c>
      <c r="G1198" s="1434">
        <v>0</v>
      </c>
      <c r="H1198" s="1434">
        <v>0</v>
      </c>
      <c r="I1198" s="1434">
        <v>0</v>
      </c>
      <c r="J1198" s="1434">
        <v>0</v>
      </c>
      <c r="K1198" s="1434">
        <v>0</v>
      </c>
      <c r="L1198" s="1434">
        <v>0</v>
      </c>
      <c r="M1198" s="1434">
        <v>0</v>
      </c>
      <c r="N1198" s="1434">
        <v>0</v>
      </c>
      <c r="O1198" s="1434">
        <v>23</v>
      </c>
      <c r="P1198" s="1434">
        <v>25</v>
      </c>
      <c r="Q1198" s="1434">
        <v>4</v>
      </c>
      <c r="R1198" s="1434">
        <v>14</v>
      </c>
      <c r="S1198" s="1434">
        <v>8</v>
      </c>
      <c r="T1198" s="1434">
        <v>8</v>
      </c>
      <c r="U1198" s="1434">
        <v>8</v>
      </c>
      <c r="V1198" s="1438">
        <v>5</v>
      </c>
    </row>
    <row r="1199" spans="1:22" ht="15" x14ac:dyDescent="0.25">
      <c r="A1199" s="19" t="s">
        <v>709</v>
      </c>
      <c r="B1199" s="1291" t="s">
        <v>958</v>
      </c>
      <c r="C1199" s="1291" t="s">
        <v>37</v>
      </c>
      <c r="D1199" s="1434">
        <v>0</v>
      </c>
      <c r="E1199" s="1434">
        <v>0</v>
      </c>
      <c r="F1199" s="1434">
        <v>0</v>
      </c>
      <c r="G1199" s="1434">
        <v>0</v>
      </c>
      <c r="H1199" s="1434">
        <v>0</v>
      </c>
      <c r="I1199" s="1434">
        <v>0</v>
      </c>
      <c r="J1199" s="1434">
        <v>0</v>
      </c>
      <c r="K1199" s="1434">
        <v>0</v>
      </c>
      <c r="L1199" s="1434">
        <v>0</v>
      </c>
      <c r="M1199" s="1434">
        <v>0</v>
      </c>
      <c r="N1199" s="1434">
        <v>0</v>
      </c>
      <c r="O1199" s="1434">
        <v>4</v>
      </c>
      <c r="P1199" s="1434">
        <v>0</v>
      </c>
      <c r="Q1199" s="1434">
        <v>1</v>
      </c>
      <c r="R1199" s="1434">
        <v>0</v>
      </c>
      <c r="S1199" s="1434">
        <v>0</v>
      </c>
      <c r="T1199" s="1434">
        <v>1</v>
      </c>
      <c r="U1199" s="1434">
        <v>1</v>
      </c>
      <c r="V1199" s="1438">
        <v>2</v>
      </c>
    </row>
    <row r="1200" spans="1:22" ht="15" x14ac:dyDescent="0.25">
      <c r="A1200" s="19" t="s">
        <v>709</v>
      </c>
      <c r="B1200" s="1291" t="s">
        <v>958</v>
      </c>
      <c r="C1200" s="1291" t="s">
        <v>38</v>
      </c>
      <c r="D1200" s="1434">
        <v>0</v>
      </c>
      <c r="E1200" s="1434">
        <v>0</v>
      </c>
      <c r="F1200" s="1434">
        <v>0</v>
      </c>
      <c r="G1200" s="1434">
        <v>0</v>
      </c>
      <c r="H1200" s="1434">
        <v>0</v>
      </c>
      <c r="I1200" s="1434">
        <v>0</v>
      </c>
      <c r="J1200" s="1434">
        <v>0</v>
      </c>
      <c r="K1200" s="1434">
        <v>0</v>
      </c>
      <c r="L1200" s="1434">
        <v>0</v>
      </c>
      <c r="M1200" s="1434">
        <v>0</v>
      </c>
      <c r="N1200" s="1434">
        <v>0</v>
      </c>
      <c r="O1200" s="1434">
        <v>1</v>
      </c>
      <c r="P1200" s="1434">
        <v>0</v>
      </c>
      <c r="Q1200" s="1434">
        <v>0</v>
      </c>
      <c r="R1200" s="1434">
        <v>0</v>
      </c>
      <c r="S1200" s="1434">
        <v>0</v>
      </c>
      <c r="T1200" s="1434">
        <v>0</v>
      </c>
      <c r="U1200" s="1434">
        <v>1</v>
      </c>
      <c r="V1200" s="1438">
        <v>1</v>
      </c>
    </row>
    <row r="1201" spans="1:22" ht="15" x14ac:dyDescent="0.25">
      <c r="A1201" s="19" t="s">
        <v>709</v>
      </c>
      <c r="B1201" s="1291" t="s">
        <v>958</v>
      </c>
      <c r="C1201" s="1291" t="s">
        <v>40</v>
      </c>
      <c r="D1201" s="1434">
        <v>0</v>
      </c>
      <c r="E1201" s="1434">
        <v>0</v>
      </c>
      <c r="F1201" s="1434">
        <v>0</v>
      </c>
      <c r="G1201" s="1434">
        <v>0</v>
      </c>
      <c r="H1201" s="1434">
        <v>0</v>
      </c>
      <c r="I1201" s="1434">
        <v>0</v>
      </c>
      <c r="J1201" s="1434">
        <v>0</v>
      </c>
      <c r="K1201" s="1434">
        <v>0</v>
      </c>
      <c r="L1201" s="1434">
        <v>0</v>
      </c>
      <c r="M1201" s="1434">
        <v>0</v>
      </c>
      <c r="N1201" s="1434">
        <v>0</v>
      </c>
      <c r="O1201" s="1434">
        <v>0</v>
      </c>
      <c r="P1201" s="1434">
        <v>0</v>
      </c>
      <c r="Q1201" s="1434">
        <v>0</v>
      </c>
      <c r="R1201" s="1434">
        <v>0</v>
      </c>
      <c r="S1201" s="1434">
        <v>0</v>
      </c>
      <c r="T1201" s="1434">
        <v>0</v>
      </c>
      <c r="U1201" s="1434">
        <v>0</v>
      </c>
      <c r="V1201" s="1438">
        <v>1</v>
      </c>
    </row>
    <row r="1202" spans="1:22" ht="15" x14ac:dyDescent="0.25">
      <c r="A1202" s="19" t="s">
        <v>709</v>
      </c>
      <c r="B1202" s="1291" t="s">
        <v>958</v>
      </c>
      <c r="C1202" s="1291" t="s">
        <v>59</v>
      </c>
      <c r="D1202" s="1434">
        <v>0</v>
      </c>
      <c r="E1202" s="1434">
        <v>0</v>
      </c>
      <c r="F1202" s="1434">
        <v>0</v>
      </c>
      <c r="G1202" s="1434">
        <v>0</v>
      </c>
      <c r="H1202" s="1434">
        <v>0</v>
      </c>
      <c r="I1202" s="1434">
        <v>0</v>
      </c>
      <c r="J1202" s="1434">
        <v>0</v>
      </c>
      <c r="K1202" s="1434">
        <v>0</v>
      </c>
      <c r="L1202" s="1434">
        <v>0</v>
      </c>
      <c r="M1202" s="1434">
        <v>0</v>
      </c>
      <c r="N1202" s="1434">
        <v>0</v>
      </c>
      <c r="O1202" s="1434">
        <v>28</v>
      </c>
      <c r="P1202" s="1434">
        <v>25</v>
      </c>
      <c r="Q1202" s="1434">
        <v>5</v>
      </c>
      <c r="R1202" s="1434">
        <v>14</v>
      </c>
      <c r="S1202" s="1434">
        <v>8</v>
      </c>
      <c r="T1202" s="1434">
        <v>9</v>
      </c>
      <c r="U1202" s="1434">
        <v>10</v>
      </c>
      <c r="V1202" s="1438">
        <v>9</v>
      </c>
    </row>
    <row r="1203" spans="1:22" ht="15" x14ac:dyDescent="0.25">
      <c r="A1203" s="19" t="s">
        <v>709</v>
      </c>
      <c r="B1203" s="1291" t="s">
        <v>958</v>
      </c>
      <c r="C1203" s="1291" t="s">
        <v>77</v>
      </c>
      <c r="D1203" s="1434">
        <v>0</v>
      </c>
      <c r="E1203" s="1434">
        <v>0</v>
      </c>
      <c r="F1203" s="1434">
        <v>0</v>
      </c>
      <c r="G1203" s="1434">
        <v>0</v>
      </c>
      <c r="H1203" s="1434">
        <v>0</v>
      </c>
      <c r="I1203" s="1434">
        <v>0</v>
      </c>
      <c r="J1203" s="1434">
        <v>0</v>
      </c>
      <c r="K1203" s="1434">
        <v>0</v>
      </c>
      <c r="L1203" s="1434">
        <v>0</v>
      </c>
      <c r="M1203" s="1434">
        <v>0</v>
      </c>
      <c r="N1203" s="1434">
        <v>0</v>
      </c>
      <c r="O1203" s="1434">
        <v>5</v>
      </c>
      <c r="P1203" s="1434">
        <v>0</v>
      </c>
      <c r="Q1203" s="1434">
        <v>1</v>
      </c>
      <c r="R1203" s="1434">
        <v>0</v>
      </c>
      <c r="S1203" s="1434">
        <v>0</v>
      </c>
      <c r="T1203" s="1434">
        <v>1</v>
      </c>
      <c r="U1203" s="1434">
        <v>2</v>
      </c>
      <c r="V1203" s="1438">
        <v>4</v>
      </c>
    </row>
    <row r="1204" spans="1:22" ht="15" x14ac:dyDescent="0.25">
      <c r="A1204" s="19" t="s">
        <v>709</v>
      </c>
      <c r="B1204" s="1291" t="s">
        <v>959</v>
      </c>
      <c r="C1204" s="1291" t="s">
        <v>35</v>
      </c>
      <c r="D1204" s="1434">
        <v>0</v>
      </c>
      <c r="E1204" s="1434">
        <v>11</v>
      </c>
      <c r="F1204" s="1434">
        <v>27</v>
      </c>
      <c r="G1204" s="1434">
        <v>11</v>
      </c>
      <c r="H1204" s="1434">
        <v>17</v>
      </c>
      <c r="I1204" s="1434">
        <v>24</v>
      </c>
      <c r="J1204" s="1434">
        <v>20</v>
      </c>
      <c r="K1204" s="1434">
        <v>39</v>
      </c>
      <c r="L1204" s="1434">
        <v>7</v>
      </c>
      <c r="M1204" s="1434">
        <v>26</v>
      </c>
      <c r="N1204" s="1434">
        <v>18</v>
      </c>
      <c r="O1204" s="1434">
        <v>51</v>
      </c>
      <c r="P1204" s="1434">
        <v>12</v>
      </c>
      <c r="Q1204" s="1434">
        <v>4</v>
      </c>
      <c r="R1204" s="1434">
        <v>12</v>
      </c>
      <c r="S1204" s="1434">
        <v>8</v>
      </c>
      <c r="T1204" s="1434">
        <v>6</v>
      </c>
      <c r="U1204" s="1434">
        <v>14</v>
      </c>
      <c r="V1204" s="1438">
        <v>15</v>
      </c>
    </row>
    <row r="1205" spans="1:22" ht="15" x14ac:dyDescent="0.25">
      <c r="A1205" s="19" t="s">
        <v>709</v>
      </c>
      <c r="B1205" s="1291" t="s">
        <v>959</v>
      </c>
      <c r="C1205" s="1291" t="s">
        <v>36</v>
      </c>
      <c r="D1205" s="1434">
        <v>0</v>
      </c>
      <c r="E1205" s="1434">
        <v>0</v>
      </c>
      <c r="F1205" s="1434">
        <v>0</v>
      </c>
      <c r="G1205" s="1434">
        <v>0</v>
      </c>
      <c r="H1205" s="1434">
        <v>0</v>
      </c>
      <c r="I1205" s="1434">
        <v>0</v>
      </c>
      <c r="J1205" s="1434">
        <v>0</v>
      </c>
      <c r="K1205" s="1434">
        <v>0</v>
      </c>
      <c r="L1205" s="1434">
        <v>0</v>
      </c>
      <c r="M1205" s="1434">
        <v>0</v>
      </c>
      <c r="N1205" s="1434">
        <v>0</v>
      </c>
      <c r="O1205" s="1434">
        <v>0</v>
      </c>
      <c r="P1205" s="1434">
        <v>0</v>
      </c>
      <c r="Q1205" s="1434">
        <v>0</v>
      </c>
      <c r="R1205" s="1434">
        <v>0</v>
      </c>
      <c r="S1205" s="1434">
        <v>0</v>
      </c>
      <c r="T1205" s="1434">
        <v>0</v>
      </c>
      <c r="U1205" s="1434">
        <v>0</v>
      </c>
      <c r="V1205" s="1438">
        <v>1</v>
      </c>
    </row>
    <row r="1206" spans="1:22" ht="15" x14ac:dyDescent="0.25">
      <c r="A1206" s="19" t="s">
        <v>709</v>
      </c>
      <c r="B1206" s="1291" t="s">
        <v>959</v>
      </c>
      <c r="C1206" s="1291" t="s">
        <v>37</v>
      </c>
      <c r="D1206" s="1434">
        <v>0</v>
      </c>
      <c r="E1206" s="1434">
        <v>2</v>
      </c>
      <c r="F1206" s="1434">
        <v>3</v>
      </c>
      <c r="G1206" s="1434">
        <v>0</v>
      </c>
      <c r="H1206" s="1434">
        <v>2</v>
      </c>
      <c r="I1206" s="1434">
        <v>1</v>
      </c>
      <c r="J1206" s="1434">
        <v>1</v>
      </c>
      <c r="K1206" s="1434">
        <v>1</v>
      </c>
      <c r="L1206" s="1434">
        <v>0</v>
      </c>
      <c r="M1206" s="1434">
        <v>0</v>
      </c>
      <c r="N1206" s="1434">
        <v>1</v>
      </c>
      <c r="O1206" s="1434">
        <v>1</v>
      </c>
      <c r="P1206" s="1434">
        <v>0</v>
      </c>
      <c r="Q1206" s="1434">
        <v>3</v>
      </c>
      <c r="R1206" s="1434">
        <v>1</v>
      </c>
      <c r="S1206" s="1434">
        <v>0</v>
      </c>
      <c r="T1206" s="1434">
        <v>0</v>
      </c>
      <c r="U1206" s="1434">
        <v>1</v>
      </c>
      <c r="V1206" s="1438">
        <v>0</v>
      </c>
    </row>
    <row r="1207" spans="1:22" ht="15" x14ac:dyDescent="0.25">
      <c r="A1207" s="19" t="s">
        <v>709</v>
      </c>
      <c r="B1207" s="1291" t="s">
        <v>959</v>
      </c>
      <c r="C1207" s="1291" t="s">
        <v>38</v>
      </c>
      <c r="D1207" s="1434">
        <v>0</v>
      </c>
      <c r="E1207" s="1434">
        <v>2</v>
      </c>
      <c r="F1207" s="1434">
        <v>1</v>
      </c>
      <c r="G1207" s="1434">
        <v>0</v>
      </c>
      <c r="H1207" s="1434">
        <v>2</v>
      </c>
      <c r="I1207" s="1434">
        <v>0</v>
      </c>
      <c r="J1207" s="1434">
        <v>0</v>
      </c>
      <c r="K1207" s="1434">
        <v>0</v>
      </c>
      <c r="L1207" s="1434">
        <v>0</v>
      </c>
      <c r="M1207" s="1434">
        <v>0</v>
      </c>
      <c r="N1207" s="1434">
        <v>1</v>
      </c>
      <c r="O1207" s="1434">
        <v>0</v>
      </c>
      <c r="P1207" s="1434">
        <v>0</v>
      </c>
      <c r="Q1207" s="1434">
        <v>0</v>
      </c>
      <c r="R1207" s="1434">
        <v>0</v>
      </c>
      <c r="S1207" s="1434">
        <v>0</v>
      </c>
      <c r="T1207" s="1434">
        <v>0</v>
      </c>
      <c r="U1207" s="1434">
        <v>0</v>
      </c>
      <c r="V1207" s="1438">
        <v>0</v>
      </c>
    </row>
    <row r="1208" spans="1:22" ht="15" x14ac:dyDescent="0.25">
      <c r="A1208" s="19" t="s">
        <v>709</v>
      </c>
      <c r="B1208" s="1291" t="s">
        <v>959</v>
      </c>
      <c r="C1208" s="1291" t="s">
        <v>39</v>
      </c>
      <c r="D1208" s="1434">
        <v>0</v>
      </c>
      <c r="E1208" s="1434">
        <v>0</v>
      </c>
      <c r="F1208" s="1434">
        <v>0</v>
      </c>
      <c r="G1208" s="1434">
        <v>1</v>
      </c>
      <c r="H1208" s="1434">
        <v>1</v>
      </c>
      <c r="I1208" s="1434">
        <v>0</v>
      </c>
      <c r="J1208" s="1434">
        <v>0</v>
      </c>
      <c r="K1208" s="1434">
        <v>0</v>
      </c>
      <c r="L1208" s="1434">
        <v>0</v>
      </c>
      <c r="M1208" s="1434">
        <v>0</v>
      </c>
      <c r="N1208" s="1434">
        <v>0</v>
      </c>
      <c r="O1208" s="1434">
        <v>0</v>
      </c>
      <c r="P1208" s="1434">
        <v>0</v>
      </c>
      <c r="Q1208" s="1434">
        <v>0</v>
      </c>
      <c r="R1208" s="1434">
        <v>0</v>
      </c>
      <c r="S1208" s="1434">
        <v>0</v>
      </c>
      <c r="T1208" s="1434">
        <v>0</v>
      </c>
      <c r="U1208" s="1434">
        <v>0</v>
      </c>
      <c r="V1208" s="1438">
        <v>0</v>
      </c>
    </row>
    <row r="1209" spans="1:22" ht="15" x14ac:dyDescent="0.25">
      <c r="A1209" s="19" t="s">
        <v>709</v>
      </c>
      <c r="B1209" s="1291" t="s">
        <v>959</v>
      </c>
      <c r="C1209" s="1291" t="s">
        <v>40</v>
      </c>
      <c r="D1209" s="1434">
        <v>0</v>
      </c>
      <c r="E1209" s="1434">
        <v>1</v>
      </c>
      <c r="F1209" s="1434">
        <v>0</v>
      </c>
      <c r="G1209" s="1434">
        <v>0</v>
      </c>
      <c r="H1209" s="1434">
        <v>0</v>
      </c>
      <c r="I1209" s="1434">
        <v>0</v>
      </c>
      <c r="J1209" s="1434">
        <v>0</v>
      </c>
      <c r="K1209" s="1434">
        <v>0</v>
      </c>
      <c r="L1209" s="1434">
        <v>0</v>
      </c>
      <c r="M1209" s="1434">
        <v>0</v>
      </c>
      <c r="N1209" s="1434">
        <v>0</v>
      </c>
      <c r="O1209" s="1434">
        <v>0</v>
      </c>
      <c r="P1209" s="1434">
        <v>0</v>
      </c>
      <c r="Q1209" s="1434">
        <v>0</v>
      </c>
      <c r="R1209" s="1434">
        <v>0</v>
      </c>
      <c r="S1209" s="1434">
        <v>0</v>
      </c>
      <c r="T1209" s="1434">
        <v>0</v>
      </c>
      <c r="U1209" s="1434">
        <v>0</v>
      </c>
      <c r="V1209" s="1438">
        <v>0</v>
      </c>
    </row>
    <row r="1210" spans="1:22" ht="15" x14ac:dyDescent="0.25">
      <c r="A1210" s="19" t="s">
        <v>709</v>
      </c>
      <c r="B1210" s="1291" t="s">
        <v>959</v>
      </c>
      <c r="C1210" s="1291" t="s">
        <v>59</v>
      </c>
      <c r="D1210" s="1434">
        <v>0</v>
      </c>
      <c r="E1210" s="1434">
        <v>16</v>
      </c>
      <c r="F1210" s="1434">
        <v>31</v>
      </c>
      <c r="G1210" s="1434">
        <v>12</v>
      </c>
      <c r="H1210" s="1434">
        <v>22</v>
      </c>
      <c r="I1210" s="1434">
        <v>25</v>
      </c>
      <c r="J1210" s="1434">
        <v>21</v>
      </c>
      <c r="K1210" s="1434">
        <v>40</v>
      </c>
      <c r="L1210" s="1434">
        <v>7</v>
      </c>
      <c r="M1210" s="1434">
        <v>26</v>
      </c>
      <c r="N1210" s="1434">
        <v>20</v>
      </c>
      <c r="O1210" s="1434">
        <v>52</v>
      </c>
      <c r="P1210" s="1434">
        <v>12</v>
      </c>
      <c r="Q1210" s="1434">
        <v>7</v>
      </c>
      <c r="R1210" s="1434">
        <v>13</v>
      </c>
      <c r="S1210" s="1434">
        <v>8</v>
      </c>
      <c r="T1210" s="1434">
        <v>6</v>
      </c>
      <c r="U1210" s="1434">
        <v>15</v>
      </c>
      <c r="V1210" s="1438">
        <v>16</v>
      </c>
    </row>
    <row r="1211" spans="1:22" ht="15" x14ac:dyDescent="0.25">
      <c r="A1211" s="19" t="s">
        <v>709</v>
      </c>
      <c r="B1211" s="1291" t="s">
        <v>959</v>
      </c>
      <c r="C1211" s="1291" t="s">
        <v>77</v>
      </c>
      <c r="D1211" s="1434">
        <v>0</v>
      </c>
      <c r="E1211" s="1434">
        <v>5</v>
      </c>
      <c r="F1211" s="1434">
        <v>4</v>
      </c>
      <c r="G1211" s="1434">
        <v>1</v>
      </c>
      <c r="H1211" s="1434">
        <v>5</v>
      </c>
      <c r="I1211" s="1434">
        <v>1</v>
      </c>
      <c r="J1211" s="1434">
        <v>1</v>
      </c>
      <c r="K1211" s="1434">
        <v>1</v>
      </c>
      <c r="L1211" s="1434">
        <v>0</v>
      </c>
      <c r="M1211" s="1434">
        <v>0</v>
      </c>
      <c r="N1211" s="1434">
        <v>2</v>
      </c>
      <c r="O1211" s="1434">
        <v>1</v>
      </c>
      <c r="P1211" s="1434">
        <v>0</v>
      </c>
      <c r="Q1211" s="1434">
        <v>3</v>
      </c>
      <c r="R1211" s="1434">
        <v>1</v>
      </c>
      <c r="S1211" s="1434">
        <v>0</v>
      </c>
      <c r="T1211" s="1434">
        <v>0</v>
      </c>
      <c r="U1211" s="1434">
        <v>1</v>
      </c>
      <c r="V1211" s="1438">
        <v>1</v>
      </c>
    </row>
    <row r="1212" spans="1:22" ht="15" x14ac:dyDescent="0.25">
      <c r="A1212" s="19" t="s">
        <v>709</v>
      </c>
      <c r="B1212" s="1291" t="s">
        <v>960</v>
      </c>
      <c r="C1212" s="1291" t="s">
        <v>35</v>
      </c>
      <c r="D1212" s="1434">
        <v>0</v>
      </c>
      <c r="E1212" s="1434">
        <v>0</v>
      </c>
      <c r="F1212" s="1434">
        <v>0</v>
      </c>
      <c r="G1212" s="1434">
        <v>0</v>
      </c>
      <c r="H1212" s="1434">
        <v>0</v>
      </c>
      <c r="I1212" s="1434">
        <v>0</v>
      </c>
      <c r="J1212" s="1434">
        <v>0</v>
      </c>
      <c r="K1212" s="1434">
        <v>0</v>
      </c>
      <c r="L1212" s="1434">
        <v>0</v>
      </c>
      <c r="M1212" s="1434">
        <v>0</v>
      </c>
      <c r="N1212" s="1434">
        <v>0</v>
      </c>
      <c r="O1212" s="1434">
        <v>0</v>
      </c>
      <c r="P1212" s="1434">
        <v>14</v>
      </c>
      <c r="Q1212" s="1434">
        <v>6</v>
      </c>
      <c r="R1212" s="1434">
        <v>14</v>
      </c>
      <c r="S1212" s="1434">
        <v>4</v>
      </c>
      <c r="T1212" s="1434">
        <v>16</v>
      </c>
      <c r="U1212" s="1434">
        <v>19</v>
      </c>
      <c r="V1212" s="1438">
        <v>15</v>
      </c>
    </row>
    <row r="1213" spans="1:22" ht="15" x14ac:dyDescent="0.25">
      <c r="A1213" s="19" t="s">
        <v>709</v>
      </c>
      <c r="B1213" s="1291" t="s">
        <v>960</v>
      </c>
      <c r="C1213" s="1291" t="s">
        <v>37</v>
      </c>
      <c r="D1213" s="1434">
        <v>0</v>
      </c>
      <c r="E1213" s="1434">
        <v>0</v>
      </c>
      <c r="F1213" s="1434">
        <v>0</v>
      </c>
      <c r="G1213" s="1434">
        <v>0</v>
      </c>
      <c r="H1213" s="1434">
        <v>0</v>
      </c>
      <c r="I1213" s="1434">
        <v>0</v>
      </c>
      <c r="J1213" s="1434">
        <v>0</v>
      </c>
      <c r="K1213" s="1434">
        <v>0</v>
      </c>
      <c r="L1213" s="1434">
        <v>0</v>
      </c>
      <c r="M1213" s="1434">
        <v>0</v>
      </c>
      <c r="N1213" s="1434">
        <v>0</v>
      </c>
      <c r="O1213" s="1434">
        <v>0</v>
      </c>
      <c r="P1213" s="1434">
        <v>4</v>
      </c>
      <c r="Q1213" s="1434">
        <v>0</v>
      </c>
      <c r="R1213" s="1434">
        <v>2</v>
      </c>
      <c r="S1213" s="1434">
        <v>0</v>
      </c>
      <c r="T1213" s="1434">
        <v>1</v>
      </c>
      <c r="U1213" s="1434">
        <v>2</v>
      </c>
      <c r="V1213" s="1438">
        <v>0</v>
      </c>
    </row>
    <row r="1214" spans="1:22" ht="15" x14ac:dyDescent="0.25">
      <c r="A1214" s="19" t="s">
        <v>709</v>
      </c>
      <c r="B1214" s="1291" t="s">
        <v>960</v>
      </c>
      <c r="C1214" s="1291" t="s">
        <v>38</v>
      </c>
      <c r="D1214" s="1434">
        <v>0</v>
      </c>
      <c r="E1214" s="1434">
        <v>0</v>
      </c>
      <c r="F1214" s="1434">
        <v>0</v>
      </c>
      <c r="G1214" s="1434">
        <v>0</v>
      </c>
      <c r="H1214" s="1434">
        <v>0</v>
      </c>
      <c r="I1214" s="1434">
        <v>0</v>
      </c>
      <c r="J1214" s="1434">
        <v>0</v>
      </c>
      <c r="K1214" s="1434">
        <v>0</v>
      </c>
      <c r="L1214" s="1434">
        <v>0</v>
      </c>
      <c r="M1214" s="1434">
        <v>0</v>
      </c>
      <c r="N1214" s="1434">
        <v>0</v>
      </c>
      <c r="O1214" s="1434">
        <v>0</v>
      </c>
      <c r="P1214" s="1434">
        <v>2</v>
      </c>
      <c r="Q1214" s="1434">
        <v>0</v>
      </c>
      <c r="R1214" s="1434">
        <v>0</v>
      </c>
      <c r="S1214" s="1434">
        <v>0</v>
      </c>
      <c r="T1214" s="1434">
        <v>0</v>
      </c>
      <c r="U1214" s="1434">
        <v>0</v>
      </c>
      <c r="V1214" s="1438">
        <v>0</v>
      </c>
    </row>
    <row r="1215" spans="1:22" ht="15" x14ac:dyDescent="0.25">
      <c r="A1215" s="19" t="s">
        <v>709</v>
      </c>
      <c r="B1215" s="1291" t="s">
        <v>960</v>
      </c>
      <c r="C1215" s="1291" t="s">
        <v>39</v>
      </c>
      <c r="D1215" s="1434">
        <v>0</v>
      </c>
      <c r="E1215" s="1434">
        <v>0</v>
      </c>
      <c r="F1215" s="1434">
        <v>0</v>
      </c>
      <c r="G1215" s="1434">
        <v>0</v>
      </c>
      <c r="H1215" s="1434">
        <v>0</v>
      </c>
      <c r="I1215" s="1434">
        <v>0</v>
      </c>
      <c r="J1215" s="1434">
        <v>0</v>
      </c>
      <c r="K1215" s="1434">
        <v>0</v>
      </c>
      <c r="L1215" s="1434">
        <v>0</v>
      </c>
      <c r="M1215" s="1434">
        <v>0</v>
      </c>
      <c r="N1215" s="1434">
        <v>0</v>
      </c>
      <c r="O1215" s="1434">
        <v>0</v>
      </c>
      <c r="P1215" s="1434">
        <v>1</v>
      </c>
      <c r="Q1215" s="1434">
        <v>0</v>
      </c>
      <c r="R1215" s="1434">
        <v>0</v>
      </c>
      <c r="S1215" s="1434">
        <v>0</v>
      </c>
      <c r="T1215" s="1434">
        <v>0</v>
      </c>
      <c r="U1215" s="1434">
        <v>0</v>
      </c>
      <c r="V1215" s="1438">
        <v>0</v>
      </c>
    </row>
    <row r="1216" spans="1:22" ht="15" x14ac:dyDescent="0.25">
      <c r="A1216" s="19" t="s">
        <v>709</v>
      </c>
      <c r="B1216" s="1291" t="s">
        <v>960</v>
      </c>
      <c r="C1216" s="1291" t="s">
        <v>40</v>
      </c>
      <c r="D1216" s="1434">
        <v>0</v>
      </c>
      <c r="E1216" s="1434">
        <v>0</v>
      </c>
      <c r="F1216" s="1434">
        <v>0</v>
      </c>
      <c r="G1216" s="1434">
        <v>0</v>
      </c>
      <c r="H1216" s="1434">
        <v>0</v>
      </c>
      <c r="I1216" s="1434">
        <v>0</v>
      </c>
      <c r="J1216" s="1434">
        <v>0</v>
      </c>
      <c r="K1216" s="1434">
        <v>0</v>
      </c>
      <c r="L1216" s="1434">
        <v>0</v>
      </c>
      <c r="M1216" s="1434">
        <v>0</v>
      </c>
      <c r="N1216" s="1434">
        <v>0</v>
      </c>
      <c r="O1216" s="1434">
        <v>0</v>
      </c>
      <c r="P1216" s="1434">
        <v>1</v>
      </c>
      <c r="Q1216" s="1434">
        <v>0</v>
      </c>
      <c r="R1216" s="1434">
        <v>0</v>
      </c>
      <c r="S1216" s="1434">
        <v>1</v>
      </c>
      <c r="T1216" s="1434">
        <v>0</v>
      </c>
      <c r="U1216" s="1434">
        <v>0</v>
      </c>
      <c r="V1216" s="1438">
        <v>0</v>
      </c>
    </row>
    <row r="1217" spans="1:22" ht="15" x14ac:dyDescent="0.25">
      <c r="A1217" s="19" t="s">
        <v>709</v>
      </c>
      <c r="B1217" s="1291" t="s">
        <v>960</v>
      </c>
      <c r="C1217" s="1291" t="s">
        <v>59</v>
      </c>
      <c r="D1217" s="1434">
        <v>0</v>
      </c>
      <c r="E1217" s="1434">
        <v>0</v>
      </c>
      <c r="F1217" s="1434">
        <v>0</v>
      </c>
      <c r="G1217" s="1434">
        <v>0</v>
      </c>
      <c r="H1217" s="1434">
        <v>0</v>
      </c>
      <c r="I1217" s="1434">
        <v>0</v>
      </c>
      <c r="J1217" s="1434">
        <v>0</v>
      </c>
      <c r="K1217" s="1434">
        <v>0</v>
      </c>
      <c r="L1217" s="1434">
        <v>0</v>
      </c>
      <c r="M1217" s="1434">
        <v>0</v>
      </c>
      <c r="N1217" s="1434">
        <v>0</v>
      </c>
      <c r="O1217" s="1434">
        <v>0</v>
      </c>
      <c r="P1217" s="1434">
        <v>22</v>
      </c>
      <c r="Q1217" s="1434">
        <v>6</v>
      </c>
      <c r="R1217" s="1434">
        <v>16</v>
      </c>
      <c r="S1217" s="1434">
        <v>5</v>
      </c>
      <c r="T1217" s="1434">
        <v>17</v>
      </c>
      <c r="U1217" s="1434">
        <v>21</v>
      </c>
      <c r="V1217" s="1438">
        <v>15</v>
      </c>
    </row>
    <row r="1218" spans="1:22" ht="15" x14ac:dyDescent="0.25">
      <c r="A1218" s="19" t="s">
        <v>709</v>
      </c>
      <c r="B1218" s="1291" t="s">
        <v>960</v>
      </c>
      <c r="C1218" s="1291" t="s">
        <v>77</v>
      </c>
      <c r="D1218" s="1434">
        <v>0</v>
      </c>
      <c r="E1218" s="1434">
        <v>0</v>
      </c>
      <c r="F1218" s="1434">
        <v>0</v>
      </c>
      <c r="G1218" s="1434">
        <v>0</v>
      </c>
      <c r="H1218" s="1434">
        <v>0</v>
      </c>
      <c r="I1218" s="1434">
        <v>0</v>
      </c>
      <c r="J1218" s="1434">
        <v>0</v>
      </c>
      <c r="K1218" s="1434">
        <v>0</v>
      </c>
      <c r="L1218" s="1434">
        <v>0</v>
      </c>
      <c r="M1218" s="1434">
        <v>0</v>
      </c>
      <c r="N1218" s="1434">
        <v>0</v>
      </c>
      <c r="O1218" s="1434">
        <v>0</v>
      </c>
      <c r="P1218" s="1434">
        <v>8</v>
      </c>
      <c r="Q1218" s="1434">
        <v>0</v>
      </c>
      <c r="R1218" s="1434">
        <v>2</v>
      </c>
      <c r="S1218" s="1434">
        <v>1</v>
      </c>
      <c r="T1218" s="1434">
        <v>1</v>
      </c>
      <c r="U1218" s="1434">
        <v>2</v>
      </c>
      <c r="V1218" s="1438">
        <v>0</v>
      </c>
    </row>
    <row r="1219" spans="1:22" ht="15" x14ac:dyDescent="0.25">
      <c r="A1219" s="19" t="s">
        <v>709</v>
      </c>
      <c r="B1219" s="1291" t="s">
        <v>961</v>
      </c>
      <c r="C1219" s="1291" t="s">
        <v>35</v>
      </c>
      <c r="D1219" s="1434">
        <v>1</v>
      </c>
      <c r="E1219" s="1434">
        <v>4</v>
      </c>
      <c r="F1219" s="1434">
        <v>6</v>
      </c>
      <c r="G1219" s="1434">
        <v>2</v>
      </c>
      <c r="H1219" s="1434">
        <v>4</v>
      </c>
      <c r="I1219" s="1434">
        <v>12</v>
      </c>
      <c r="J1219" s="1434">
        <v>3</v>
      </c>
      <c r="K1219" s="1434">
        <v>5</v>
      </c>
      <c r="L1219" s="1434">
        <v>5</v>
      </c>
      <c r="M1219" s="1434">
        <v>5</v>
      </c>
      <c r="N1219" s="1434">
        <v>1</v>
      </c>
      <c r="O1219" s="1434">
        <v>2</v>
      </c>
      <c r="P1219" s="1434">
        <v>1</v>
      </c>
      <c r="Q1219" s="1434">
        <v>0</v>
      </c>
      <c r="R1219" s="1434">
        <v>1</v>
      </c>
      <c r="S1219" s="1434">
        <v>2</v>
      </c>
      <c r="T1219" s="1434">
        <v>4</v>
      </c>
      <c r="U1219" s="1434">
        <v>2</v>
      </c>
      <c r="V1219" s="1438">
        <v>1</v>
      </c>
    </row>
    <row r="1220" spans="1:22" ht="15" x14ac:dyDescent="0.25">
      <c r="A1220" s="19" t="s">
        <v>709</v>
      </c>
      <c r="B1220" s="1291" t="s">
        <v>961</v>
      </c>
      <c r="C1220" s="1291" t="s">
        <v>37</v>
      </c>
      <c r="D1220" s="1434">
        <v>0</v>
      </c>
      <c r="E1220" s="1434">
        <v>0</v>
      </c>
      <c r="F1220" s="1434">
        <v>0</v>
      </c>
      <c r="G1220" s="1434">
        <v>0</v>
      </c>
      <c r="H1220" s="1434">
        <v>0</v>
      </c>
      <c r="I1220" s="1434">
        <v>1</v>
      </c>
      <c r="J1220" s="1434">
        <v>0</v>
      </c>
      <c r="K1220" s="1434">
        <v>0</v>
      </c>
      <c r="L1220" s="1434">
        <v>1</v>
      </c>
      <c r="M1220" s="1434">
        <v>1</v>
      </c>
      <c r="N1220" s="1434">
        <v>0</v>
      </c>
      <c r="O1220" s="1434">
        <v>0</v>
      </c>
      <c r="P1220" s="1434">
        <v>0</v>
      </c>
      <c r="Q1220" s="1434">
        <v>0</v>
      </c>
      <c r="R1220" s="1434">
        <v>0</v>
      </c>
      <c r="S1220" s="1434">
        <v>0</v>
      </c>
      <c r="T1220" s="1434">
        <v>1</v>
      </c>
      <c r="U1220" s="1434">
        <v>0</v>
      </c>
      <c r="V1220" s="1438">
        <v>0</v>
      </c>
    </row>
    <row r="1221" spans="1:22" ht="15" x14ac:dyDescent="0.25">
      <c r="A1221" s="19" t="s">
        <v>709</v>
      </c>
      <c r="B1221" s="1291" t="s">
        <v>961</v>
      </c>
      <c r="C1221" s="1291" t="s">
        <v>59</v>
      </c>
      <c r="D1221" s="1434">
        <v>1</v>
      </c>
      <c r="E1221" s="1434">
        <v>4</v>
      </c>
      <c r="F1221" s="1434">
        <v>6</v>
      </c>
      <c r="G1221" s="1434">
        <v>2</v>
      </c>
      <c r="H1221" s="1434">
        <v>4</v>
      </c>
      <c r="I1221" s="1434">
        <v>13</v>
      </c>
      <c r="J1221" s="1434">
        <v>3</v>
      </c>
      <c r="K1221" s="1434">
        <v>5</v>
      </c>
      <c r="L1221" s="1434">
        <v>6</v>
      </c>
      <c r="M1221" s="1434">
        <v>6</v>
      </c>
      <c r="N1221" s="1434">
        <v>1</v>
      </c>
      <c r="O1221" s="1434">
        <v>2</v>
      </c>
      <c r="P1221" s="1434">
        <v>1</v>
      </c>
      <c r="Q1221" s="1434">
        <v>0</v>
      </c>
      <c r="R1221" s="1434">
        <v>1</v>
      </c>
      <c r="S1221" s="1434">
        <v>2</v>
      </c>
      <c r="T1221" s="1434">
        <v>5</v>
      </c>
      <c r="U1221" s="1434">
        <v>2</v>
      </c>
      <c r="V1221" s="1438">
        <v>1</v>
      </c>
    </row>
    <row r="1222" spans="1:22" ht="15" x14ac:dyDescent="0.25">
      <c r="A1222" s="19" t="s">
        <v>709</v>
      </c>
      <c r="B1222" s="1291" t="s">
        <v>961</v>
      </c>
      <c r="C1222" s="1291" t="s">
        <v>77</v>
      </c>
      <c r="D1222" s="1434">
        <v>0</v>
      </c>
      <c r="E1222" s="1434">
        <v>0</v>
      </c>
      <c r="F1222" s="1434">
        <v>0</v>
      </c>
      <c r="G1222" s="1434">
        <v>0</v>
      </c>
      <c r="H1222" s="1434">
        <v>0</v>
      </c>
      <c r="I1222" s="1434">
        <v>1</v>
      </c>
      <c r="J1222" s="1434">
        <v>0</v>
      </c>
      <c r="K1222" s="1434">
        <v>0</v>
      </c>
      <c r="L1222" s="1434">
        <v>1</v>
      </c>
      <c r="M1222" s="1434">
        <v>1</v>
      </c>
      <c r="N1222" s="1434">
        <v>0</v>
      </c>
      <c r="O1222" s="1434">
        <v>0</v>
      </c>
      <c r="P1222" s="1434">
        <v>0</v>
      </c>
      <c r="Q1222" s="1434">
        <v>0</v>
      </c>
      <c r="R1222" s="1434">
        <v>0</v>
      </c>
      <c r="S1222" s="1434">
        <v>0</v>
      </c>
      <c r="T1222" s="1434">
        <v>1</v>
      </c>
      <c r="U1222" s="1434">
        <v>0</v>
      </c>
      <c r="V1222" s="1438">
        <v>0</v>
      </c>
    </row>
    <row r="1223" spans="1:22" ht="15" x14ac:dyDescent="0.25">
      <c r="A1223" s="19" t="s">
        <v>709</v>
      </c>
      <c r="B1223" s="1291" t="s">
        <v>962</v>
      </c>
      <c r="C1223" s="1291" t="s">
        <v>35</v>
      </c>
      <c r="D1223" s="1434">
        <v>1</v>
      </c>
      <c r="E1223" s="1434">
        <v>0</v>
      </c>
      <c r="F1223" s="1434">
        <v>6</v>
      </c>
      <c r="G1223" s="1434">
        <v>10</v>
      </c>
      <c r="H1223" s="1434">
        <v>7</v>
      </c>
      <c r="I1223" s="1434">
        <v>6</v>
      </c>
      <c r="J1223" s="1434">
        <v>1</v>
      </c>
      <c r="K1223" s="1434">
        <v>1</v>
      </c>
      <c r="L1223" s="1434">
        <v>2</v>
      </c>
      <c r="M1223" s="1434">
        <v>2</v>
      </c>
      <c r="N1223" s="1434">
        <v>4</v>
      </c>
      <c r="O1223" s="1434">
        <v>16</v>
      </c>
      <c r="P1223" s="1434">
        <v>2</v>
      </c>
      <c r="Q1223" s="1434">
        <v>0</v>
      </c>
      <c r="R1223" s="1434">
        <v>20</v>
      </c>
      <c r="S1223" s="1434">
        <v>4</v>
      </c>
      <c r="T1223" s="1434">
        <v>1</v>
      </c>
      <c r="U1223" s="1434">
        <v>28</v>
      </c>
      <c r="V1223" s="1438">
        <v>9</v>
      </c>
    </row>
    <row r="1224" spans="1:22" ht="15" x14ac:dyDescent="0.25">
      <c r="A1224" s="19" t="s">
        <v>709</v>
      </c>
      <c r="B1224" s="1291" t="s">
        <v>962</v>
      </c>
      <c r="C1224" s="1291" t="s">
        <v>37</v>
      </c>
      <c r="D1224" s="1434">
        <v>0</v>
      </c>
      <c r="E1224" s="1434">
        <v>0</v>
      </c>
      <c r="F1224" s="1434">
        <v>0</v>
      </c>
      <c r="G1224" s="1434">
        <v>0</v>
      </c>
      <c r="H1224" s="1434">
        <v>0</v>
      </c>
      <c r="I1224" s="1434">
        <v>1</v>
      </c>
      <c r="J1224" s="1434">
        <v>0</v>
      </c>
      <c r="K1224" s="1434">
        <v>0</v>
      </c>
      <c r="L1224" s="1434">
        <v>0</v>
      </c>
      <c r="M1224" s="1434">
        <v>0</v>
      </c>
      <c r="N1224" s="1434">
        <v>1</v>
      </c>
      <c r="O1224" s="1434">
        <v>2</v>
      </c>
      <c r="P1224" s="1434">
        <v>0</v>
      </c>
      <c r="Q1224" s="1434">
        <v>0</v>
      </c>
      <c r="R1224" s="1434">
        <v>0</v>
      </c>
      <c r="S1224" s="1434">
        <v>0</v>
      </c>
      <c r="T1224" s="1434">
        <v>0</v>
      </c>
      <c r="U1224" s="1434">
        <v>0</v>
      </c>
      <c r="V1224" s="1438">
        <v>0</v>
      </c>
    </row>
    <row r="1225" spans="1:22" ht="15" x14ac:dyDescent="0.25">
      <c r="A1225" s="19" t="s">
        <v>709</v>
      </c>
      <c r="B1225" s="1291" t="s">
        <v>962</v>
      </c>
      <c r="C1225" s="1291" t="s">
        <v>39</v>
      </c>
      <c r="D1225" s="1434">
        <v>0</v>
      </c>
      <c r="E1225" s="1434">
        <v>0</v>
      </c>
      <c r="F1225" s="1434">
        <v>0</v>
      </c>
      <c r="G1225" s="1434">
        <v>0</v>
      </c>
      <c r="H1225" s="1434">
        <v>0</v>
      </c>
      <c r="I1225" s="1434">
        <v>0</v>
      </c>
      <c r="J1225" s="1434">
        <v>0</v>
      </c>
      <c r="K1225" s="1434">
        <v>0</v>
      </c>
      <c r="L1225" s="1434">
        <v>0</v>
      </c>
      <c r="M1225" s="1434">
        <v>0</v>
      </c>
      <c r="N1225" s="1434">
        <v>0</v>
      </c>
      <c r="O1225" s="1434">
        <v>1</v>
      </c>
      <c r="P1225" s="1434">
        <v>0</v>
      </c>
      <c r="Q1225" s="1434">
        <v>0</v>
      </c>
      <c r="R1225" s="1434">
        <v>0</v>
      </c>
      <c r="S1225" s="1434">
        <v>0</v>
      </c>
      <c r="T1225" s="1434">
        <v>0</v>
      </c>
      <c r="U1225" s="1434">
        <v>0</v>
      </c>
      <c r="V1225" s="1438">
        <v>0</v>
      </c>
    </row>
    <row r="1226" spans="1:22" ht="15" x14ac:dyDescent="0.25">
      <c r="A1226" s="19" t="s">
        <v>709</v>
      </c>
      <c r="B1226" s="1291" t="s">
        <v>962</v>
      </c>
      <c r="C1226" s="1291" t="s">
        <v>59</v>
      </c>
      <c r="D1226" s="1434">
        <v>1</v>
      </c>
      <c r="E1226" s="1434">
        <v>0</v>
      </c>
      <c r="F1226" s="1434">
        <v>6</v>
      </c>
      <c r="G1226" s="1434">
        <v>10</v>
      </c>
      <c r="H1226" s="1434">
        <v>7</v>
      </c>
      <c r="I1226" s="1434">
        <v>7</v>
      </c>
      <c r="J1226" s="1434">
        <v>1</v>
      </c>
      <c r="K1226" s="1434">
        <v>1</v>
      </c>
      <c r="L1226" s="1434">
        <v>2</v>
      </c>
      <c r="M1226" s="1434">
        <v>2</v>
      </c>
      <c r="N1226" s="1434">
        <v>5</v>
      </c>
      <c r="O1226" s="1434">
        <v>19</v>
      </c>
      <c r="P1226" s="1434">
        <v>2</v>
      </c>
      <c r="Q1226" s="1434">
        <v>0</v>
      </c>
      <c r="R1226" s="1434">
        <v>20</v>
      </c>
      <c r="S1226" s="1434">
        <v>4</v>
      </c>
      <c r="T1226" s="1434">
        <v>1</v>
      </c>
      <c r="U1226" s="1434">
        <v>28</v>
      </c>
      <c r="V1226" s="1438">
        <v>9</v>
      </c>
    </row>
    <row r="1227" spans="1:22" ht="15" x14ac:dyDescent="0.25">
      <c r="A1227" s="19" t="s">
        <v>709</v>
      </c>
      <c r="B1227" s="1291" t="s">
        <v>962</v>
      </c>
      <c r="C1227" s="1291" t="s">
        <v>77</v>
      </c>
      <c r="D1227" s="1434">
        <v>0</v>
      </c>
      <c r="E1227" s="1434">
        <v>0</v>
      </c>
      <c r="F1227" s="1434">
        <v>0</v>
      </c>
      <c r="G1227" s="1434">
        <v>0</v>
      </c>
      <c r="H1227" s="1434">
        <v>0</v>
      </c>
      <c r="I1227" s="1434">
        <v>1</v>
      </c>
      <c r="J1227" s="1434">
        <v>0</v>
      </c>
      <c r="K1227" s="1434">
        <v>0</v>
      </c>
      <c r="L1227" s="1434">
        <v>0</v>
      </c>
      <c r="M1227" s="1434">
        <v>0</v>
      </c>
      <c r="N1227" s="1434">
        <v>1</v>
      </c>
      <c r="O1227" s="1434">
        <v>3</v>
      </c>
      <c r="P1227" s="1434">
        <v>0</v>
      </c>
      <c r="Q1227" s="1434">
        <v>0</v>
      </c>
      <c r="R1227" s="1434">
        <v>0</v>
      </c>
      <c r="S1227" s="1434">
        <v>0</v>
      </c>
      <c r="T1227" s="1434">
        <v>0</v>
      </c>
      <c r="U1227" s="1434">
        <v>0</v>
      </c>
      <c r="V1227" s="1438">
        <v>0</v>
      </c>
    </row>
    <row r="1228" spans="1:22" ht="15" x14ac:dyDescent="0.25">
      <c r="A1228" s="19" t="s">
        <v>709</v>
      </c>
      <c r="B1228" s="1291" t="s">
        <v>963</v>
      </c>
      <c r="C1228" s="1291" t="s">
        <v>35</v>
      </c>
      <c r="D1228" s="1434">
        <v>17</v>
      </c>
      <c r="E1228" s="1434">
        <v>1</v>
      </c>
      <c r="F1228" s="1434">
        <v>12</v>
      </c>
      <c r="G1228" s="1434">
        <v>5</v>
      </c>
      <c r="H1228" s="1434">
        <v>1</v>
      </c>
      <c r="I1228" s="1434">
        <v>2</v>
      </c>
      <c r="J1228" s="1434">
        <v>0</v>
      </c>
      <c r="K1228" s="1434">
        <v>1</v>
      </c>
      <c r="L1228" s="1434">
        <v>1</v>
      </c>
      <c r="M1228" s="1434">
        <v>2</v>
      </c>
      <c r="N1228" s="1434">
        <v>11</v>
      </c>
      <c r="O1228" s="1434">
        <v>11</v>
      </c>
      <c r="P1228" s="1434">
        <v>3</v>
      </c>
      <c r="Q1228" s="1434">
        <v>2</v>
      </c>
      <c r="R1228" s="1434">
        <v>9</v>
      </c>
      <c r="S1228" s="1434">
        <v>6</v>
      </c>
      <c r="T1228" s="1434">
        <v>1</v>
      </c>
      <c r="U1228" s="1434">
        <v>6</v>
      </c>
      <c r="V1228" s="1438">
        <v>4</v>
      </c>
    </row>
    <row r="1229" spans="1:22" ht="15" x14ac:dyDescent="0.25">
      <c r="A1229" s="19" t="s">
        <v>709</v>
      </c>
      <c r="B1229" s="1291" t="s">
        <v>963</v>
      </c>
      <c r="C1229" s="1291" t="s">
        <v>37</v>
      </c>
      <c r="D1229" s="1434">
        <v>0</v>
      </c>
      <c r="E1229" s="1434">
        <v>0</v>
      </c>
      <c r="F1229" s="1434">
        <v>0</v>
      </c>
      <c r="G1229" s="1434">
        <v>0</v>
      </c>
      <c r="H1229" s="1434">
        <v>0</v>
      </c>
      <c r="I1229" s="1434">
        <v>0</v>
      </c>
      <c r="J1229" s="1434">
        <v>0</v>
      </c>
      <c r="K1229" s="1434">
        <v>0</v>
      </c>
      <c r="L1229" s="1434">
        <v>0</v>
      </c>
      <c r="M1229" s="1434">
        <v>0</v>
      </c>
      <c r="N1229" s="1434">
        <v>0</v>
      </c>
      <c r="O1229" s="1434">
        <v>3</v>
      </c>
      <c r="P1229" s="1434">
        <v>1</v>
      </c>
      <c r="Q1229" s="1434">
        <v>0</v>
      </c>
      <c r="R1229" s="1434">
        <v>0</v>
      </c>
      <c r="S1229" s="1434">
        <v>0</v>
      </c>
      <c r="T1229" s="1434">
        <v>0</v>
      </c>
      <c r="U1229" s="1434">
        <v>0</v>
      </c>
      <c r="V1229" s="1438">
        <v>0</v>
      </c>
    </row>
    <row r="1230" spans="1:22" ht="15" x14ac:dyDescent="0.25">
      <c r="A1230" s="19" t="s">
        <v>709</v>
      </c>
      <c r="B1230" s="1291" t="s">
        <v>963</v>
      </c>
      <c r="C1230" s="1291" t="s">
        <v>39</v>
      </c>
      <c r="D1230" s="1434">
        <v>0</v>
      </c>
      <c r="E1230" s="1434">
        <v>0</v>
      </c>
      <c r="F1230" s="1434">
        <v>0</v>
      </c>
      <c r="G1230" s="1434">
        <v>0</v>
      </c>
      <c r="H1230" s="1434">
        <v>0</v>
      </c>
      <c r="I1230" s="1434">
        <v>0</v>
      </c>
      <c r="J1230" s="1434">
        <v>0</v>
      </c>
      <c r="K1230" s="1434">
        <v>0</v>
      </c>
      <c r="L1230" s="1434">
        <v>0</v>
      </c>
      <c r="M1230" s="1434">
        <v>0</v>
      </c>
      <c r="N1230" s="1434">
        <v>0</v>
      </c>
      <c r="O1230" s="1434">
        <v>1</v>
      </c>
      <c r="P1230" s="1434">
        <v>0</v>
      </c>
      <c r="Q1230" s="1434">
        <v>0</v>
      </c>
      <c r="R1230" s="1434">
        <v>0</v>
      </c>
      <c r="S1230" s="1434">
        <v>0</v>
      </c>
      <c r="T1230" s="1434">
        <v>0</v>
      </c>
      <c r="U1230" s="1434">
        <v>0</v>
      </c>
      <c r="V1230" s="1438">
        <v>0</v>
      </c>
    </row>
    <row r="1231" spans="1:22" ht="15" x14ac:dyDescent="0.25">
      <c r="A1231" s="19" t="s">
        <v>709</v>
      </c>
      <c r="B1231" s="1291" t="s">
        <v>963</v>
      </c>
      <c r="C1231" s="1291" t="s">
        <v>59</v>
      </c>
      <c r="D1231" s="1434">
        <v>17</v>
      </c>
      <c r="E1231" s="1434">
        <v>1</v>
      </c>
      <c r="F1231" s="1434">
        <v>12</v>
      </c>
      <c r="G1231" s="1434">
        <v>5</v>
      </c>
      <c r="H1231" s="1434">
        <v>1</v>
      </c>
      <c r="I1231" s="1434">
        <v>2</v>
      </c>
      <c r="J1231" s="1434">
        <v>0</v>
      </c>
      <c r="K1231" s="1434">
        <v>1</v>
      </c>
      <c r="L1231" s="1434">
        <v>1</v>
      </c>
      <c r="M1231" s="1434">
        <v>2</v>
      </c>
      <c r="N1231" s="1434">
        <v>11</v>
      </c>
      <c r="O1231" s="1434">
        <v>15</v>
      </c>
      <c r="P1231" s="1434">
        <v>4</v>
      </c>
      <c r="Q1231" s="1434">
        <v>2</v>
      </c>
      <c r="R1231" s="1434">
        <v>9</v>
      </c>
      <c r="S1231" s="1434">
        <v>6</v>
      </c>
      <c r="T1231" s="1434">
        <v>1</v>
      </c>
      <c r="U1231" s="1434">
        <v>6</v>
      </c>
      <c r="V1231" s="1438">
        <v>4</v>
      </c>
    </row>
    <row r="1232" spans="1:22" ht="15" x14ac:dyDescent="0.25">
      <c r="A1232" s="19" t="s">
        <v>709</v>
      </c>
      <c r="B1232" s="1291" t="s">
        <v>963</v>
      </c>
      <c r="C1232" s="1291" t="s">
        <v>77</v>
      </c>
      <c r="D1232" s="1434">
        <v>0</v>
      </c>
      <c r="E1232" s="1434">
        <v>0</v>
      </c>
      <c r="F1232" s="1434">
        <v>0</v>
      </c>
      <c r="G1232" s="1434">
        <v>0</v>
      </c>
      <c r="H1232" s="1434">
        <v>0</v>
      </c>
      <c r="I1232" s="1434">
        <v>0</v>
      </c>
      <c r="J1232" s="1434">
        <v>0</v>
      </c>
      <c r="K1232" s="1434">
        <v>0</v>
      </c>
      <c r="L1232" s="1434">
        <v>0</v>
      </c>
      <c r="M1232" s="1434">
        <v>0</v>
      </c>
      <c r="N1232" s="1434">
        <v>0</v>
      </c>
      <c r="O1232" s="1434">
        <v>4</v>
      </c>
      <c r="P1232" s="1434">
        <v>1</v>
      </c>
      <c r="Q1232" s="1434">
        <v>0</v>
      </c>
      <c r="R1232" s="1434">
        <v>0</v>
      </c>
      <c r="S1232" s="1434">
        <v>0</v>
      </c>
      <c r="T1232" s="1434">
        <v>0</v>
      </c>
      <c r="U1232" s="1434">
        <v>0</v>
      </c>
      <c r="V1232" s="1438">
        <v>0</v>
      </c>
    </row>
    <row r="1233" spans="1:22" ht="15" x14ac:dyDescent="0.25">
      <c r="A1233" s="19" t="s">
        <v>709</v>
      </c>
      <c r="B1233" s="1291" t="s">
        <v>964</v>
      </c>
      <c r="C1233" s="1291" t="s">
        <v>35</v>
      </c>
      <c r="D1233" s="1434">
        <v>0</v>
      </c>
      <c r="E1233" s="1434">
        <v>0</v>
      </c>
      <c r="F1233" s="1434">
        <v>0</v>
      </c>
      <c r="G1233" s="1434">
        <v>0</v>
      </c>
      <c r="H1233" s="1434">
        <v>0</v>
      </c>
      <c r="I1233" s="1434">
        <v>0</v>
      </c>
      <c r="J1233" s="1434">
        <v>7</v>
      </c>
      <c r="K1233" s="1434">
        <v>7</v>
      </c>
      <c r="L1233" s="1434">
        <v>11</v>
      </c>
      <c r="M1233" s="1434">
        <v>10</v>
      </c>
      <c r="N1233" s="1434">
        <v>9</v>
      </c>
      <c r="O1233" s="1434">
        <v>35</v>
      </c>
      <c r="P1233" s="1434">
        <v>13</v>
      </c>
      <c r="Q1233" s="1434">
        <v>1</v>
      </c>
      <c r="R1233" s="1434">
        <v>7</v>
      </c>
      <c r="S1233" s="1434">
        <v>4</v>
      </c>
      <c r="T1233" s="1434">
        <v>12</v>
      </c>
      <c r="U1233" s="1434">
        <v>25</v>
      </c>
      <c r="V1233" s="1438">
        <v>12</v>
      </c>
    </row>
    <row r="1234" spans="1:22" ht="15" x14ac:dyDescent="0.25">
      <c r="A1234" s="19" t="s">
        <v>709</v>
      </c>
      <c r="B1234" s="1291" t="s">
        <v>964</v>
      </c>
      <c r="C1234" s="1291" t="s">
        <v>37</v>
      </c>
      <c r="D1234" s="1434">
        <v>0</v>
      </c>
      <c r="E1234" s="1434">
        <v>0</v>
      </c>
      <c r="F1234" s="1434">
        <v>0</v>
      </c>
      <c r="G1234" s="1434">
        <v>0</v>
      </c>
      <c r="H1234" s="1434">
        <v>0</v>
      </c>
      <c r="I1234" s="1434">
        <v>0</v>
      </c>
      <c r="J1234" s="1434">
        <v>3</v>
      </c>
      <c r="K1234" s="1434">
        <v>0</v>
      </c>
      <c r="L1234" s="1434">
        <v>1</v>
      </c>
      <c r="M1234" s="1434">
        <v>1</v>
      </c>
      <c r="N1234" s="1434">
        <v>2</v>
      </c>
      <c r="O1234" s="1434">
        <v>1</v>
      </c>
      <c r="P1234" s="1434">
        <v>0</v>
      </c>
      <c r="Q1234" s="1434">
        <v>0</v>
      </c>
      <c r="R1234" s="1434">
        <v>0</v>
      </c>
      <c r="S1234" s="1434">
        <v>0</v>
      </c>
      <c r="T1234" s="1434">
        <v>0</v>
      </c>
      <c r="U1234" s="1434">
        <v>3</v>
      </c>
      <c r="V1234" s="1438">
        <v>0</v>
      </c>
    </row>
    <row r="1235" spans="1:22" ht="15" x14ac:dyDescent="0.25">
      <c r="A1235" s="19" t="s">
        <v>709</v>
      </c>
      <c r="B1235" s="1291" t="s">
        <v>964</v>
      </c>
      <c r="C1235" s="1291" t="s">
        <v>38</v>
      </c>
      <c r="D1235" s="1434">
        <v>0</v>
      </c>
      <c r="E1235" s="1434">
        <v>0</v>
      </c>
      <c r="F1235" s="1434">
        <v>0</v>
      </c>
      <c r="G1235" s="1434">
        <v>0</v>
      </c>
      <c r="H1235" s="1434">
        <v>0</v>
      </c>
      <c r="I1235" s="1434">
        <v>0</v>
      </c>
      <c r="J1235" s="1434">
        <v>0</v>
      </c>
      <c r="K1235" s="1434">
        <v>0</v>
      </c>
      <c r="L1235" s="1434">
        <v>1</v>
      </c>
      <c r="M1235" s="1434">
        <v>0</v>
      </c>
      <c r="N1235" s="1434">
        <v>0</v>
      </c>
      <c r="O1235" s="1434">
        <v>0</v>
      </c>
      <c r="P1235" s="1434">
        <v>0</v>
      </c>
      <c r="Q1235" s="1434">
        <v>0</v>
      </c>
      <c r="R1235" s="1434">
        <v>0</v>
      </c>
      <c r="S1235" s="1434">
        <v>0</v>
      </c>
      <c r="T1235" s="1434">
        <v>0</v>
      </c>
      <c r="U1235" s="1434">
        <v>0</v>
      </c>
      <c r="V1235" s="1438">
        <v>0</v>
      </c>
    </row>
    <row r="1236" spans="1:22" ht="15" x14ac:dyDescent="0.25">
      <c r="A1236" s="19" t="s">
        <v>709</v>
      </c>
      <c r="B1236" s="1291" t="s">
        <v>964</v>
      </c>
      <c r="C1236" s="1291" t="s">
        <v>39</v>
      </c>
      <c r="D1236" s="1434">
        <v>0</v>
      </c>
      <c r="E1236" s="1434">
        <v>0</v>
      </c>
      <c r="F1236" s="1434">
        <v>0</v>
      </c>
      <c r="G1236" s="1434">
        <v>0</v>
      </c>
      <c r="H1236" s="1434">
        <v>0</v>
      </c>
      <c r="I1236" s="1434">
        <v>0</v>
      </c>
      <c r="J1236" s="1434">
        <v>0</v>
      </c>
      <c r="K1236" s="1434">
        <v>2</v>
      </c>
      <c r="L1236" s="1434">
        <v>0</v>
      </c>
      <c r="M1236" s="1434">
        <v>1</v>
      </c>
      <c r="N1236" s="1434">
        <v>0</v>
      </c>
      <c r="O1236" s="1434">
        <v>0</v>
      </c>
      <c r="P1236" s="1434">
        <v>0</v>
      </c>
      <c r="Q1236" s="1434">
        <v>0</v>
      </c>
      <c r="R1236" s="1434">
        <v>0</v>
      </c>
      <c r="S1236" s="1434">
        <v>0</v>
      </c>
      <c r="T1236" s="1434">
        <v>0</v>
      </c>
      <c r="U1236" s="1434">
        <v>0</v>
      </c>
      <c r="V1236" s="1438">
        <v>0</v>
      </c>
    </row>
    <row r="1237" spans="1:22" ht="15" x14ac:dyDescent="0.25">
      <c r="A1237" s="19" t="s">
        <v>709</v>
      </c>
      <c r="B1237" s="1291" t="s">
        <v>964</v>
      </c>
      <c r="C1237" s="1291" t="s">
        <v>59</v>
      </c>
      <c r="D1237" s="1434">
        <v>0</v>
      </c>
      <c r="E1237" s="1434">
        <v>0</v>
      </c>
      <c r="F1237" s="1434">
        <v>0</v>
      </c>
      <c r="G1237" s="1434">
        <v>0</v>
      </c>
      <c r="H1237" s="1434">
        <v>0</v>
      </c>
      <c r="I1237" s="1434">
        <v>0</v>
      </c>
      <c r="J1237" s="1434">
        <v>10</v>
      </c>
      <c r="K1237" s="1434">
        <v>9</v>
      </c>
      <c r="L1237" s="1434">
        <v>13</v>
      </c>
      <c r="M1237" s="1434">
        <v>12</v>
      </c>
      <c r="N1237" s="1434">
        <v>11</v>
      </c>
      <c r="O1237" s="1434">
        <v>36</v>
      </c>
      <c r="P1237" s="1434">
        <v>13</v>
      </c>
      <c r="Q1237" s="1434">
        <v>1</v>
      </c>
      <c r="R1237" s="1434">
        <v>7</v>
      </c>
      <c r="S1237" s="1434">
        <v>4</v>
      </c>
      <c r="T1237" s="1434">
        <v>12</v>
      </c>
      <c r="U1237" s="1434">
        <v>28</v>
      </c>
      <c r="V1237" s="1438">
        <v>12</v>
      </c>
    </row>
    <row r="1238" spans="1:22" ht="15" x14ac:dyDescent="0.25">
      <c r="A1238" s="19" t="s">
        <v>709</v>
      </c>
      <c r="B1238" s="1291" t="s">
        <v>964</v>
      </c>
      <c r="C1238" s="1291" t="s">
        <v>77</v>
      </c>
      <c r="D1238" s="1434">
        <v>0</v>
      </c>
      <c r="E1238" s="1434">
        <v>0</v>
      </c>
      <c r="F1238" s="1434">
        <v>0</v>
      </c>
      <c r="G1238" s="1434">
        <v>0</v>
      </c>
      <c r="H1238" s="1434">
        <v>0</v>
      </c>
      <c r="I1238" s="1434">
        <v>0</v>
      </c>
      <c r="J1238" s="1434">
        <v>3</v>
      </c>
      <c r="K1238" s="1434">
        <v>2</v>
      </c>
      <c r="L1238" s="1434">
        <v>2</v>
      </c>
      <c r="M1238" s="1434">
        <v>2</v>
      </c>
      <c r="N1238" s="1434">
        <v>2</v>
      </c>
      <c r="O1238" s="1434">
        <v>1</v>
      </c>
      <c r="P1238" s="1434">
        <v>0</v>
      </c>
      <c r="Q1238" s="1434">
        <v>0</v>
      </c>
      <c r="R1238" s="1434">
        <v>0</v>
      </c>
      <c r="S1238" s="1434">
        <v>0</v>
      </c>
      <c r="T1238" s="1434">
        <v>0</v>
      </c>
      <c r="U1238" s="1434">
        <v>3</v>
      </c>
      <c r="V1238" s="1438">
        <v>0</v>
      </c>
    </row>
    <row r="1239" spans="1:22" ht="15" x14ac:dyDescent="0.25">
      <c r="A1239" s="19" t="s">
        <v>709</v>
      </c>
      <c r="B1239" s="1291" t="s">
        <v>965</v>
      </c>
      <c r="C1239" s="1291" t="s">
        <v>35</v>
      </c>
      <c r="D1239" s="1434">
        <v>5</v>
      </c>
      <c r="E1239" s="1434">
        <v>3</v>
      </c>
      <c r="F1239" s="1434">
        <v>4</v>
      </c>
      <c r="G1239" s="1434">
        <v>1</v>
      </c>
      <c r="H1239" s="1434">
        <v>5</v>
      </c>
      <c r="I1239" s="1434">
        <v>9</v>
      </c>
      <c r="J1239" s="1434">
        <v>6</v>
      </c>
      <c r="K1239" s="1434">
        <v>12</v>
      </c>
      <c r="L1239" s="1434">
        <v>4</v>
      </c>
      <c r="M1239" s="1434">
        <v>7</v>
      </c>
      <c r="N1239" s="1434">
        <v>4</v>
      </c>
      <c r="O1239" s="1434">
        <v>10</v>
      </c>
      <c r="P1239" s="1434">
        <v>5</v>
      </c>
      <c r="Q1239" s="1434">
        <v>0</v>
      </c>
      <c r="R1239" s="1434">
        <v>3</v>
      </c>
      <c r="S1239" s="1434">
        <v>4</v>
      </c>
      <c r="T1239" s="1434">
        <v>10</v>
      </c>
      <c r="U1239" s="1434">
        <v>7</v>
      </c>
      <c r="V1239" s="1438">
        <v>8</v>
      </c>
    </row>
    <row r="1240" spans="1:22" ht="15" x14ac:dyDescent="0.25">
      <c r="A1240" s="19" t="s">
        <v>709</v>
      </c>
      <c r="B1240" s="1291" t="s">
        <v>965</v>
      </c>
      <c r="C1240" s="1291" t="s">
        <v>37</v>
      </c>
      <c r="D1240" s="1434">
        <v>0</v>
      </c>
      <c r="E1240" s="1434">
        <v>0</v>
      </c>
      <c r="F1240" s="1434">
        <v>0</v>
      </c>
      <c r="G1240" s="1434">
        <v>0</v>
      </c>
      <c r="H1240" s="1434">
        <v>1</v>
      </c>
      <c r="I1240" s="1434">
        <v>1</v>
      </c>
      <c r="J1240" s="1434">
        <v>1</v>
      </c>
      <c r="K1240" s="1434">
        <v>1</v>
      </c>
      <c r="L1240" s="1434">
        <v>0</v>
      </c>
      <c r="M1240" s="1434">
        <v>0</v>
      </c>
      <c r="N1240" s="1434">
        <v>0</v>
      </c>
      <c r="O1240" s="1434">
        <v>0</v>
      </c>
      <c r="P1240" s="1434">
        <v>0</v>
      </c>
      <c r="Q1240" s="1434">
        <v>0</v>
      </c>
      <c r="R1240" s="1434">
        <v>0</v>
      </c>
      <c r="S1240" s="1434">
        <v>0</v>
      </c>
      <c r="T1240" s="1434">
        <v>0</v>
      </c>
      <c r="U1240" s="1434">
        <v>0</v>
      </c>
      <c r="V1240" s="1438">
        <v>0</v>
      </c>
    </row>
    <row r="1241" spans="1:22" ht="15" x14ac:dyDescent="0.25">
      <c r="A1241" s="19" t="s">
        <v>709</v>
      </c>
      <c r="B1241" s="1291" t="s">
        <v>965</v>
      </c>
      <c r="C1241" s="1291" t="s">
        <v>38</v>
      </c>
      <c r="D1241" s="1434">
        <v>0</v>
      </c>
      <c r="E1241" s="1434">
        <v>0</v>
      </c>
      <c r="F1241" s="1434">
        <v>0</v>
      </c>
      <c r="G1241" s="1434">
        <v>0</v>
      </c>
      <c r="H1241" s="1434">
        <v>0</v>
      </c>
      <c r="I1241" s="1434">
        <v>0</v>
      </c>
      <c r="J1241" s="1434">
        <v>0</v>
      </c>
      <c r="K1241" s="1434">
        <v>1</v>
      </c>
      <c r="L1241" s="1434">
        <v>0</v>
      </c>
      <c r="M1241" s="1434">
        <v>0</v>
      </c>
      <c r="N1241" s="1434">
        <v>0</v>
      </c>
      <c r="O1241" s="1434">
        <v>0</v>
      </c>
      <c r="P1241" s="1434">
        <v>0</v>
      </c>
      <c r="Q1241" s="1434">
        <v>0</v>
      </c>
      <c r="R1241" s="1434">
        <v>0</v>
      </c>
      <c r="S1241" s="1434">
        <v>0</v>
      </c>
      <c r="T1241" s="1434">
        <v>0</v>
      </c>
      <c r="U1241" s="1434">
        <v>0</v>
      </c>
      <c r="V1241" s="1438">
        <v>0</v>
      </c>
    </row>
    <row r="1242" spans="1:22" ht="15" x14ac:dyDescent="0.25">
      <c r="A1242" s="19" t="s">
        <v>709</v>
      </c>
      <c r="B1242" s="1291" t="s">
        <v>965</v>
      </c>
      <c r="C1242" s="1291" t="s">
        <v>59</v>
      </c>
      <c r="D1242" s="1434">
        <v>5</v>
      </c>
      <c r="E1242" s="1434">
        <v>3</v>
      </c>
      <c r="F1242" s="1434">
        <v>4</v>
      </c>
      <c r="G1242" s="1434">
        <v>1</v>
      </c>
      <c r="H1242" s="1434">
        <v>6</v>
      </c>
      <c r="I1242" s="1434">
        <v>10</v>
      </c>
      <c r="J1242" s="1434">
        <v>7</v>
      </c>
      <c r="K1242" s="1434">
        <v>14</v>
      </c>
      <c r="L1242" s="1434">
        <v>4</v>
      </c>
      <c r="M1242" s="1434">
        <v>7</v>
      </c>
      <c r="N1242" s="1434">
        <v>4</v>
      </c>
      <c r="O1242" s="1434">
        <v>10</v>
      </c>
      <c r="P1242" s="1434">
        <v>5</v>
      </c>
      <c r="Q1242" s="1434">
        <v>0</v>
      </c>
      <c r="R1242" s="1434">
        <v>3</v>
      </c>
      <c r="S1242" s="1434">
        <v>4</v>
      </c>
      <c r="T1242" s="1434">
        <v>10</v>
      </c>
      <c r="U1242" s="1434">
        <v>7</v>
      </c>
      <c r="V1242" s="1438">
        <v>8</v>
      </c>
    </row>
    <row r="1243" spans="1:22" ht="15" x14ac:dyDescent="0.25">
      <c r="A1243" s="19" t="s">
        <v>709</v>
      </c>
      <c r="B1243" s="1291" t="s">
        <v>965</v>
      </c>
      <c r="C1243" s="1291" t="s">
        <v>77</v>
      </c>
      <c r="D1243" s="1434">
        <v>0</v>
      </c>
      <c r="E1243" s="1434">
        <v>0</v>
      </c>
      <c r="F1243" s="1434">
        <v>0</v>
      </c>
      <c r="G1243" s="1434">
        <v>0</v>
      </c>
      <c r="H1243" s="1434">
        <v>1</v>
      </c>
      <c r="I1243" s="1434">
        <v>1</v>
      </c>
      <c r="J1243" s="1434">
        <v>1</v>
      </c>
      <c r="K1243" s="1434">
        <v>2</v>
      </c>
      <c r="L1243" s="1434">
        <v>0</v>
      </c>
      <c r="M1243" s="1434">
        <v>0</v>
      </c>
      <c r="N1243" s="1434">
        <v>0</v>
      </c>
      <c r="O1243" s="1434">
        <v>0</v>
      </c>
      <c r="P1243" s="1434">
        <v>0</v>
      </c>
      <c r="Q1243" s="1434">
        <v>0</v>
      </c>
      <c r="R1243" s="1434">
        <v>0</v>
      </c>
      <c r="S1243" s="1434">
        <v>0</v>
      </c>
      <c r="T1243" s="1434">
        <v>0</v>
      </c>
      <c r="U1243" s="1434">
        <v>0</v>
      </c>
      <c r="V1243" s="1438">
        <v>0</v>
      </c>
    </row>
    <row r="1244" spans="1:22" ht="15" x14ac:dyDescent="0.25">
      <c r="A1244" s="19" t="s">
        <v>709</v>
      </c>
      <c r="B1244" s="1291" t="s">
        <v>966</v>
      </c>
      <c r="C1244" s="1291" t="s">
        <v>35</v>
      </c>
      <c r="D1244" s="1434">
        <v>13</v>
      </c>
      <c r="E1244" s="1434">
        <v>24</v>
      </c>
      <c r="F1244" s="1434">
        <v>41</v>
      </c>
      <c r="G1244" s="1434">
        <v>38</v>
      </c>
      <c r="H1244" s="1434">
        <v>28</v>
      </c>
      <c r="I1244" s="1434">
        <v>41</v>
      </c>
      <c r="J1244" s="1434">
        <v>19</v>
      </c>
      <c r="K1244" s="1434">
        <v>31</v>
      </c>
      <c r="L1244" s="1434">
        <v>30</v>
      </c>
      <c r="M1244" s="1434">
        <v>22</v>
      </c>
      <c r="N1244" s="1434">
        <v>18</v>
      </c>
      <c r="O1244" s="1434">
        <v>22</v>
      </c>
      <c r="P1244" s="1434">
        <v>7</v>
      </c>
      <c r="Q1244" s="1434">
        <v>0</v>
      </c>
      <c r="R1244" s="1434">
        <v>29</v>
      </c>
      <c r="S1244" s="1434">
        <v>12</v>
      </c>
      <c r="T1244" s="1434">
        <v>50</v>
      </c>
      <c r="U1244" s="1434">
        <v>42</v>
      </c>
      <c r="V1244" s="1438">
        <v>16</v>
      </c>
    </row>
    <row r="1245" spans="1:22" ht="15" x14ac:dyDescent="0.25">
      <c r="A1245" s="19" t="s">
        <v>709</v>
      </c>
      <c r="B1245" s="1291" t="s">
        <v>966</v>
      </c>
      <c r="C1245" s="1291" t="s">
        <v>36</v>
      </c>
      <c r="D1245" s="1434">
        <v>0</v>
      </c>
      <c r="E1245" s="1434">
        <v>0</v>
      </c>
      <c r="F1245" s="1434">
        <v>0</v>
      </c>
      <c r="G1245" s="1434">
        <v>0</v>
      </c>
      <c r="H1245" s="1434">
        <v>0</v>
      </c>
      <c r="I1245" s="1434">
        <v>0</v>
      </c>
      <c r="J1245" s="1434">
        <v>0</v>
      </c>
      <c r="K1245" s="1434">
        <v>0</v>
      </c>
      <c r="L1245" s="1434">
        <v>0</v>
      </c>
      <c r="M1245" s="1434">
        <v>0</v>
      </c>
      <c r="N1245" s="1434">
        <v>0</v>
      </c>
      <c r="O1245" s="1434">
        <v>0</v>
      </c>
      <c r="P1245" s="1434">
        <v>0</v>
      </c>
      <c r="Q1245" s="1434">
        <v>0</v>
      </c>
      <c r="R1245" s="1434">
        <v>0</v>
      </c>
      <c r="S1245" s="1434">
        <v>0</v>
      </c>
      <c r="T1245" s="1434">
        <v>4</v>
      </c>
      <c r="U1245" s="1434">
        <v>1</v>
      </c>
      <c r="V1245" s="1438">
        <v>0</v>
      </c>
    </row>
    <row r="1246" spans="1:22" ht="15" x14ac:dyDescent="0.25">
      <c r="A1246" s="19" t="s">
        <v>709</v>
      </c>
      <c r="B1246" s="1291" t="s">
        <v>966</v>
      </c>
      <c r="C1246" s="1291" t="s">
        <v>37</v>
      </c>
      <c r="D1246" s="1434">
        <v>0</v>
      </c>
      <c r="E1246" s="1434">
        <v>1</v>
      </c>
      <c r="F1246" s="1434">
        <v>0</v>
      </c>
      <c r="G1246" s="1434">
        <v>1</v>
      </c>
      <c r="H1246" s="1434">
        <v>2</v>
      </c>
      <c r="I1246" s="1434">
        <v>1</v>
      </c>
      <c r="J1246" s="1434">
        <v>1</v>
      </c>
      <c r="K1246" s="1434">
        <v>0</v>
      </c>
      <c r="L1246" s="1434">
        <v>0</v>
      </c>
      <c r="M1246" s="1434">
        <v>0</v>
      </c>
      <c r="N1246" s="1434">
        <v>0</v>
      </c>
      <c r="O1246" s="1434">
        <v>0</v>
      </c>
      <c r="P1246" s="1434">
        <v>0</v>
      </c>
      <c r="Q1246" s="1434">
        <v>0</v>
      </c>
      <c r="R1246" s="1434">
        <v>2</v>
      </c>
      <c r="S1246" s="1434">
        <v>0</v>
      </c>
      <c r="T1246" s="1434">
        <v>4</v>
      </c>
      <c r="U1246" s="1434">
        <v>1</v>
      </c>
      <c r="V1246" s="1438">
        <v>0</v>
      </c>
    </row>
    <row r="1247" spans="1:22" ht="15" x14ac:dyDescent="0.25">
      <c r="A1247" s="19" t="s">
        <v>709</v>
      </c>
      <c r="B1247" s="1291" t="s">
        <v>966</v>
      </c>
      <c r="C1247" s="1291" t="s">
        <v>38</v>
      </c>
      <c r="D1247" s="1434">
        <v>1</v>
      </c>
      <c r="E1247" s="1434">
        <v>0</v>
      </c>
      <c r="F1247" s="1434">
        <v>0</v>
      </c>
      <c r="G1247" s="1434">
        <v>0</v>
      </c>
      <c r="H1247" s="1434">
        <v>1</v>
      </c>
      <c r="I1247" s="1434">
        <v>0</v>
      </c>
      <c r="J1247" s="1434">
        <v>0</v>
      </c>
      <c r="K1247" s="1434">
        <v>0</v>
      </c>
      <c r="L1247" s="1434">
        <v>0</v>
      </c>
      <c r="M1247" s="1434">
        <v>0</v>
      </c>
      <c r="N1247" s="1434">
        <v>0</v>
      </c>
      <c r="O1247" s="1434">
        <v>0</v>
      </c>
      <c r="P1247" s="1434">
        <v>0</v>
      </c>
      <c r="Q1247" s="1434">
        <v>0</v>
      </c>
      <c r="R1247" s="1434">
        <v>1</v>
      </c>
      <c r="S1247" s="1434">
        <v>0</v>
      </c>
      <c r="T1247" s="1434">
        <v>0</v>
      </c>
      <c r="U1247" s="1434">
        <v>0</v>
      </c>
      <c r="V1247" s="1438">
        <v>0</v>
      </c>
    </row>
    <row r="1248" spans="1:22" ht="15" x14ac:dyDescent="0.25">
      <c r="A1248" s="19" t="s">
        <v>709</v>
      </c>
      <c r="B1248" s="1291" t="s">
        <v>966</v>
      </c>
      <c r="C1248" s="1291" t="s">
        <v>39</v>
      </c>
      <c r="D1248" s="1434">
        <v>0</v>
      </c>
      <c r="E1248" s="1434">
        <v>0</v>
      </c>
      <c r="F1248" s="1434">
        <v>0</v>
      </c>
      <c r="G1248" s="1434">
        <v>0</v>
      </c>
      <c r="H1248" s="1434">
        <v>0</v>
      </c>
      <c r="I1248" s="1434">
        <v>0</v>
      </c>
      <c r="J1248" s="1434">
        <v>0</v>
      </c>
      <c r="K1248" s="1434">
        <v>0</v>
      </c>
      <c r="L1248" s="1434">
        <v>1</v>
      </c>
      <c r="M1248" s="1434">
        <v>0</v>
      </c>
      <c r="N1248" s="1434">
        <v>0</v>
      </c>
      <c r="O1248" s="1434">
        <v>0</v>
      </c>
      <c r="P1248" s="1434">
        <v>0</v>
      </c>
      <c r="Q1248" s="1434">
        <v>0</v>
      </c>
      <c r="R1248" s="1434">
        <v>0</v>
      </c>
      <c r="S1248" s="1434">
        <v>0</v>
      </c>
      <c r="T1248" s="1434">
        <v>2</v>
      </c>
      <c r="U1248" s="1434">
        <v>0</v>
      </c>
      <c r="V1248" s="1438">
        <v>0</v>
      </c>
    </row>
    <row r="1249" spans="1:22" ht="15" x14ac:dyDescent="0.25">
      <c r="A1249" s="19" t="s">
        <v>709</v>
      </c>
      <c r="B1249" s="1291" t="s">
        <v>966</v>
      </c>
      <c r="C1249" s="1291" t="s">
        <v>59</v>
      </c>
      <c r="D1249" s="1434">
        <v>14</v>
      </c>
      <c r="E1249" s="1434">
        <v>25</v>
      </c>
      <c r="F1249" s="1434">
        <v>41</v>
      </c>
      <c r="G1249" s="1434">
        <v>39</v>
      </c>
      <c r="H1249" s="1434">
        <v>31</v>
      </c>
      <c r="I1249" s="1434">
        <v>42</v>
      </c>
      <c r="J1249" s="1434">
        <v>20</v>
      </c>
      <c r="K1249" s="1434">
        <v>31</v>
      </c>
      <c r="L1249" s="1434">
        <v>31</v>
      </c>
      <c r="M1249" s="1434">
        <v>22</v>
      </c>
      <c r="N1249" s="1434">
        <v>18</v>
      </c>
      <c r="O1249" s="1434">
        <v>22</v>
      </c>
      <c r="P1249" s="1434">
        <v>7</v>
      </c>
      <c r="Q1249" s="1434">
        <v>0</v>
      </c>
      <c r="R1249" s="1434">
        <v>32</v>
      </c>
      <c r="S1249" s="1434">
        <v>12</v>
      </c>
      <c r="T1249" s="1434">
        <v>60</v>
      </c>
      <c r="U1249" s="1434">
        <v>44</v>
      </c>
      <c r="V1249" s="1438">
        <v>16</v>
      </c>
    </row>
    <row r="1250" spans="1:22" ht="15" x14ac:dyDescent="0.25">
      <c r="A1250" s="19" t="s">
        <v>709</v>
      </c>
      <c r="B1250" s="1291" t="s">
        <v>966</v>
      </c>
      <c r="C1250" s="1291" t="s">
        <v>77</v>
      </c>
      <c r="D1250" s="1434">
        <v>1</v>
      </c>
      <c r="E1250" s="1434">
        <v>1</v>
      </c>
      <c r="F1250" s="1434">
        <v>0</v>
      </c>
      <c r="G1250" s="1434">
        <v>1</v>
      </c>
      <c r="H1250" s="1434">
        <v>3</v>
      </c>
      <c r="I1250" s="1434">
        <v>1</v>
      </c>
      <c r="J1250" s="1434">
        <v>1</v>
      </c>
      <c r="K1250" s="1434">
        <v>0</v>
      </c>
      <c r="L1250" s="1434">
        <v>1</v>
      </c>
      <c r="M1250" s="1434">
        <v>0</v>
      </c>
      <c r="N1250" s="1434">
        <v>0</v>
      </c>
      <c r="O1250" s="1434">
        <v>0</v>
      </c>
      <c r="P1250" s="1434">
        <v>0</v>
      </c>
      <c r="Q1250" s="1434">
        <v>0</v>
      </c>
      <c r="R1250" s="1434">
        <v>3</v>
      </c>
      <c r="S1250" s="1434">
        <v>0</v>
      </c>
      <c r="T1250" s="1434">
        <v>10</v>
      </c>
      <c r="U1250" s="1434">
        <v>2</v>
      </c>
      <c r="V1250" s="1438">
        <v>0</v>
      </c>
    </row>
    <row r="1251" spans="1:22" ht="15" x14ac:dyDescent="0.25">
      <c r="A1251" s="19" t="s">
        <v>709</v>
      </c>
      <c r="B1251" s="1291" t="s">
        <v>967</v>
      </c>
      <c r="C1251" s="1291" t="s">
        <v>35</v>
      </c>
      <c r="D1251" s="1434">
        <v>0</v>
      </c>
      <c r="E1251" s="1434">
        <v>19</v>
      </c>
      <c r="F1251" s="1434">
        <v>25</v>
      </c>
      <c r="G1251" s="1434">
        <v>1</v>
      </c>
      <c r="H1251" s="1434">
        <v>24</v>
      </c>
      <c r="I1251" s="1434">
        <v>21</v>
      </c>
      <c r="J1251" s="1434">
        <v>8</v>
      </c>
      <c r="K1251" s="1434">
        <v>10</v>
      </c>
      <c r="L1251" s="1434">
        <v>3</v>
      </c>
      <c r="M1251" s="1434">
        <v>5</v>
      </c>
      <c r="N1251" s="1434">
        <v>0</v>
      </c>
      <c r="O1251" s="1434">
        <v>0</v>
      </c>
      <c r="P1251" s="1434">
        <v>0</v>
      </c>
      <c r="Q1251" s="1434">
        <v>0</v>
      </c>
      <c r="R1251" s="1434">
        <v>0</v>
      </c>
      <c r="S1251" s="1434">
        <v>0</v>
      </c>
      <c r="T1251" s="1434">
        <v>0</v>
      </c>
      <c r="U1251" s="1434">
        <v>0</v>
      </c>
      <c r="V1251" s="1438">
        <v>0</v>
      </c>
    </row>
    <row r="1252" spans="1:22" ht="15" x14ac:dyDescent="0.25">
      <c r="A1252" s="19" t="s">
        <v>709</v>
      </c>
      <c r="B1252" s="1291" t="s">
        <v>967</v>
      </c>
      <c r="C1252" s="1291" t="s">
        <v>37</v>
      </c>
      <c r="D1252" s="1434">
        <v>0</v>
      </c>
      <c r="E1252" s="1434">
        <v>1</v>
      </c>
      <c r="F1252" s="1434">
        <v>1</v>
      </c>
      <c r="G1252" s="1434">
        <v>0</v>
      </c>
      <c r="H1252" s="1434">
        <v>3</v>
      </c>
      <c r="I1252" s="1434">
        <v>1</v>
      </c>
      <c r="J1252" s="1434">
        <v>2</v>
      </c>
      <c r="K1252" s="1434">
        <v>1</v>
      </c>
      <c r="L1252" s="1434">
        <v>1</v>
      </c>
      <c r="M1252" s="1434">
        <v>0</v>
      </c>
      <c r="N1252" s="1434">
        <v>0</v>
      </c>
      <c r="O1252" s="1434">
        <v>0</v>
      </c>
      <c r="P1252" s="1434">
        <v>0</v>
      </c>
      <c r="Q1252" s="1434">
        <v>0</v>
      </c>
      <c r="R1252" s="1434">
        <v>0</v>
      </c>
      <c r="S1252" s="1434">
        <v>0</v>
      </c>
      <c r="T1252" s="1434">
        <v>0</v>
      </c>
      <c r="U1252" s="1434">
        <v>0</v>
      </c>
      <c r="V1252" s="1438">
        <v>0</v>
      </c>
    </row>
    <row r="1253" spans="1:22" ht="15" x14ac:dyDescent="0.25">
      <c r="A1253" s="19" t="s">
        <v>709</v>
      </c>
      <c r="B1253" s="1291" t="s">
        <v>967</v>
      </c>
      <c r="C1253" s="1291" t="s">
        <v>38</v>
      </c>
      <c r="D1253" s="1434">
        <v>0</v>
      </c>
      <c r="E1253" s="1434">
        <v>0</v>
      </c>
      <c r="F1253" s="1434">
        <v>0</v>
      </c>
      <c r="G1253" s="1434">
        <v>0</v>
      </c>
      <c r="H1253" s="1434">
        <v>0</v>
      </c>
      <c r="I1253" s="1434">
        <v>1</v>
      </c>
      <c r="J1253" s="1434">
        <v>0</v>
      </c>
      <c r="K1253" s="1434">
        <v>0</v>
      </c>
      <c r="L1253" s="1434">
        <v>0</v>
      </c>
      <c r="M1253" s="1434">
        <v>0</v>
      </c>
      <c r="N1253" s="1434">
        <v>0</v>
      </c>
      <c r="O1253" s="1434">
        <v>0</v>
      </c>
      <c r="P1253" s="1434">
        <v>0</v>
      </c>
      <c r="Q1253" s="1434">
        <v>0</v>
      </c>
      <c r="R1253" s="1434">
        <v>0</v>
      </c>
      <c r="S1253" s="1434">
        <v>0</v>
      </c>
      <c r="T1253" s="1434">
        <v>0</v>
      </c>
      <c r="U1253" s="1434">
        <v>0</v>
      </c>
      <c r="V1253" s="1438">
        <v>0</v>
      </c>
    </row>
    <row r="1254" spans="1:22" ht="15" x14ac:dyDescent="0.25">
      <c r="A1254" s="19" t="s">
        <v>709</v>
      </c>
      <c r="B1254" s="1291" t="s">
        <v>967</v>
      </c>
      <c r="C1254" s="1291" t="s">
        <v>39</v>
      </c>
      <c r="D1254" s="1434">
        <v>0</v>
      </c>
      <c r="E1254" s="1434">
        <v>0</v>
      </c>
      <c r="F1254" s="1434">
        <v>0</v>
      </c>
      <c r="G1254" s="1434">
        <v>0</v>
      </c>
      <c r="H1254" s="1434">
        <v>1</v>
      </c>
      <c r="I1254" s="1434">
        <v>0</v>
      </c>
      <c r="J1254" s="1434">
        <v>0</v>
      </c>
      <c r="K1254" s="1434">
        <v>0</v>
      </c>
      <c r="L1254" s="1434">
        <v>0</v>
      </c>
      <c r="M1254" s="1434">
        <v>0</v>
      </c>
      <c r="N1254" s="1434">
        <v>1</v>
      </c>
      <c r="O1254" s="1434">
        <v>0</v>
      </c>
      <c r="P1254" s="1434">
        <v>0</v>
      </c>
      <c r="Q1254" s="1434">
        <v>0</v>
      </c>
      <c r="R1254" s="1434">
        <v>0</v>
      </c>
      <c r="S1254" s="1434">
        <v>0</v>
      </c>
      <c r="T1254" s="1434">
        <v>0</v>
      </c>
      <c r="U1254" s="1434">
        <v>0</v>
      </c>
      <c r="V1254" s="1438">
        <v>0</v>
      </c>
    </row>
    <row r="1255" spans="1:22" ht="15" x14ac:dyDescent="0.25">
      <c r="A1255" s="19" t="s">
        <v>709</v>
      </c>
      <c r="B1255" s="1291" t="s">
        <v>967</v>
      </c>
      <c r="C1255" s="1291" t="s">
        <v>59</v>
      </c>
      <c r="D1255" s="1434">
        <v>0</v>
      </c>
      <c r="E1255" s="1434">
        <v>20</v>
      </c>
      <c r="F1255" s="1434">
        <v>26</v>
      </c>
      <c r="G1255" s="1434">
        <v>1</v>
      </c>
      <c r="H1255" s="1434">
        <v>28</v>
      </c>
      <c r="I1255" s="1434">
        <v>23</v>
      </c>
      <c r="J1255" s="1434">
        <v>10</v>
      </c>
      <c r="K1255" s="1434">
        <v>11</v>
      </c>
      <c r="L1255" s="1434">
        <v>4</v>
      </c>
      <c r="M1255" s="1434">
        <v>5</v>
      </c>
      <c r="N1255" s="1434">
        <v>1</v>
      </c>
      <c r="O1255" s="1434">
        <v>0</v>
      </c>
      <c r="P1255" s="1434">
        <v>0</v>
      </c>
      <c r="Q1255" s="1434">
        <v>0</v>
      </c>
      <c r="R1255" s="1434">
        <v>0</v>
      </c>
      <c r="S1255" s="1434">
        <v>0</v>
      </c>
      <c r="T1255" s="1434">
        <v>0</v>
      </c>
      <c r="U1255" s="1434">
        <v>0</v>
      </c>
      <c r="V1255" s="1438">
        <v>0</v>
      </c>
    </row>
    <row r="1256" spans="1:22" ht="15" x14ac:dyDescent="0.25">
      <c r="A1256" s="19" t="s">
        <v>709</v>
      </c>
      <c r="B1256" s="1291" t="s">
        <v>967</v>
      </c>
      <c r="C1256" s="1291" t="s">
        <v>77</v>
      </c>
      <c r="D1256" s="1434">
        <v>0</v>
      </c>
      <c r="E1256" s="1434">
        <v>1</v>
      </c>
      <c r="F1256" s="1434">
        <v>1</v>
      </c>
      <c r="G1256" s="1434">
        <v>0</v>
      </c>
      <c r="H1256" s="1434">
        <v>4</v>
      </c>
      <c r="I1256" s="1434">
        <v>2</v>
      </c>
      <c r="J1256" s="1434">
        <v>2</v>
      </c>
      <c r="K1256" s="1434">
        <v>1</v>
      </c>
      <c r="L1256" s="1434">
        <v>1</v>
      </c>
      <c r="M1256" s="1434">
        <v>0</v>
      </c>
      <c r="N1256" s="1434">
        <v>1</v>
      </c>
      <c r="O1256" s="1434">
        <v>0</v>
      </c>
      <c r="P1256" s="1434">
        <v>0</v>
      </c>
      <c r="Q1256" s="1434">
        <v>0</v>
      </c>
      <c r="R1256" s="1434">
        <v>0</v>
      </c>
      <c r="S1256" s="1434">
        <v>0</v>
      </c>
      <c r="T1256" s="1434">
        <v>0</v>
      </c>
      <c r="U1256" s="1434">
        <v>0</v>
      </c>
      <c r="V1256" s="1438">
        <v>0</v>
      </c>
    </row>
    <row r="1257" spans="1:22" ht="15" x14ac:dyDescent="0.25">
      <c r="A1257" s="19" t="s">
        <v>709</v>
      </c>
      <c r="B1257" s="1291" t="s">
        <v>968</v>
      </c>
      <c r="C1257" s="1291" t="s">
        <v>35</v>
      </c>
      <c r="D1257" s="1434">
        <v>10</v>
      </c>
      <c r="E1257" s="1434">
        <v>30</v>
      </c>
      <c r="F1257" s="1434">
        <v>34</v>
      </c>
      <c r="G1257" s="1434">
        <v>29</v>
      </c>
      <c r="H1257" s="1434">
        <v>11</v>
      </c>
      <c r="I1257" s="1434">
        <v>64</v>
      </c>
      <c r="J1257" s="1434">
        <v>8</v>
      </c>
      <c r="K1257" s="1434">
        <v>14</v>
      </c>
      <c r="L1257" s="1434">
        <v>30</v>
      </c>
      <c r="M1257" s="1434">
        <v>12</v>
      </c>
      <c r="N1257" s="1434">
        <v>25</v>
      </c>
      <c r="O1257" s="1434">
        <v>33</v>
      </c>
      <c r="P1257" s="1434">
        <v>0</v>
      </c>
      <c r="Q1257" s="1434">
        <v>6</v>
      </c>
      <c r="R1257" s="1434">
        <v>1</v>
      </c>
      <c r="S1257" s="1434">
        <v>0</v>
      </c>
      <c r="T1257" s="1434">
        <v>9</v>
      </c>
      <c r="U1257" s="1434">
        <v>5</v>
      </c>
      <c r="V1257" s="1438">
        <v>0</v>
      </c>
    </row>
    <row r="1258" spans="1:22" ht="15" x14ac:dyDescent="0.25">
      <c r="A1258" s="19" t="s">
        <v>709</v>
      </c>
      <c r="B1258" s="1291" t="s">
        <v>968</v>
      </c>
      <c r="C1258" s="1291" t="s">
        <v>36</v>
      </c>
      <c r="D1258" s="1434">
        <v>0</v>
      </c>
      <c r="E1258" s="1434">
        <v>0</v>
      </c>
      <c r="F1258" s="1434">
        <v>0</v>
      </c>
      <c r="G1258" s="1434">
        <v>0</v>
      </c>
      <c r="H1258" s="1434">
        <v>0</v>
      </c>
      <c r="I1258" s="1434">
        <v>1</v>
      </c>
      <c r="J1258" s="1434">
        <v>0</v>
      </c>
      <c r="K1258" s="1434">
        <v>0</v>
      </c>
      <c r="L1258" s="1434">
        <v>0</v>
      </c>
      <c r="M1258" s="1434">
        <v>0</v>
      </c>
      <c r="N1258" s="1434">
        <v>0</v>
      </c>
      <c r="O1258" s="1434">
        <v>0</v>
      </c>
      <c r="P1258" s="1434">
        <v>0</v>
      </c>
      <c r="Q1258" s="1434">
        <v>0</v>
      </c>
      <c r="R1258" s="1434">
        <v>0</v>
      </c>
      <c r="S1258" s="1434">
        <v>0</v>
      </c>
      <c r="T1258" s="1434">
        <v>1</v>
      </c>
      <c r="U1258" s="1434">
        <v>0</v>
      </c>
      <c r="V1258" s="1438">
        <v>0</v>
      </c>
    </row>
    <row r="1259" spans="1:22" ht="15" x14ac:dyDescent="0.25">
      <c r="A1259" s="19" t="s">
        <v>709</v>
      </c>
      <c r="B1259" s="1291" t="s">
        <v>968</v>
      </c>
      <c r="C1259" s="1291" t="s">
        <v>37</v>
      </c>
      <c r="D1259" s="1434">
        <v>3</v>
      </c>
      <c r="E1259" s="1434">
        <v>2</v>
      </c>
      <c r="F1259" s="1434">
        <v>1</v>
      </c>
      <c r="G1259" s="1434">
        <v>0</v>
      </c>
      <c r="H1259" s="1434">
        <v>1</v>
      </c>
      <c r="I1259" s="1434">
        <v>0</v>
      </c>
      <c r="J1259" s="1434">
        <v>1</v>
      </c>
      <c r="K1259" s="1434">
        <v>0</v>
      </c>
      <c r="L1259" s="1434">
        <v>1</v>
      </c>
      <c r="M1259" s="1434">
        <v>1</v>
      </c>
      <c r="N1259" s="1434">
        <v>0</v>
      </c>
      <c r="O1259" s="1434">
        <v>0</v>
      </c>
      <c r="P1259" s="1434">
        <v>0</v>
      </c>
      <c r="Q1259" s="1434">
        <v>0</v>
      </c>
      <c r="R1259" s="1434">
        <v>0</v>
      </c>
      <c r="S1259" s="1434">
        <v>0</v>
      </c>
      <c r="T1259" s="1434">
        <v>0</v>
      </c>
      <c r="U1259" s="1434">
        <v>0</v>
      </c>
      <c r="V1259" s="1438">
        <v>0</v>
      </c>
    </row>
    <row r="1260" spans="1:22" ht="15" x14ac:dyDescent="0.25">
      <c r="A1260" s="19" t="s">
        <v>709</v>
      </c>
      <c r="B1260" s="1291" t="s">
        <v>968</v>
      </c>
      <c r="C1260" s="1291" t="s">
        <v>38</v>
      </c>
      <c r="D1260" s="1434">
        <v>1</v>
      </c>
      <c r="E1260" s="1434">
        <v>2</v>
      </c>
      <c r="F1260" s="1434">
        <v>1</v>
      </c>
      <c r="G1260" s="1434">
        <v>0</v>
      </c>
      <c r="H1260" s="1434">
        <v>0</v>
      </c>
      <c r="I1260" s="1434">
        <v>0</v>
      </c>
      <c r="J1260" s="1434">
        <v>0</v>
      </c>
      <c r="K1260" s="1434">
        <v>0</v>
      </c>
      <c r="L1260" s="1434">
        <v>0</v>
      </c>
      <c r="M1260" s="1434">
        <v>0</v>
      </c>
      <c r="N1260" s="1434">
        <v>0</v>
      </c>
      <c r="O1260" s="1434">
        <v>0</v>
      </c>
      <c r="P1260" s="1434">
        <v>0</v>
      </c>
      <c r="Q1260" s="1434">
        <v>0</v>
      </c>
      <c r="R1260" s="1434">
        <v>0</v>
      </c>
      <c r="S1260" s="1434">
        <v>0</v>
      </c>
      <c r="T1260" s="1434">
        <v>0</v>
      </c>
      <c r="U1260" s="1434">
        <v>0</v>
      </c>
      <c r="V1260" s="1438">
        <v>0</v>
      </c>
    </row>
    <row r="1261" spans="1:22" ht="15" x14ac:dyDescent="0.25">
      <c r="A1261" s="19" t="s">
        <v>709</v>
      </c>
      <c r="B1261" s="1291" t="s">
        <v>968</v>
      </c>
      <c r="C1261" s="1291" t="s">
        <v>59</v>
      </c>
      <c r="D1261" s="1434">
        <v>14</v>
      </c>
      <c r="E1261" s="1434">
        <v>34</v>
      </c>
      <c r="F1261" s="1434">
        <v>36</v>
      </c>
      <c r="G1261" s="1434">
        <v>29</v>
      </c>
      <c r="H1261" s="1434">
        <v>12</v>
      </c>
      <c r="I1261" s="1434">
        <v>65</v>
      </c>
      <c r="J1261" s="1434">
        <v>9</v>
      </c>
      <c r="K1261" s="1434">
        <v>14</v>
      </c>
      <c r="L1261" s="1434">
        <v>31</v>
      </c>
      <c r="M1261" s="1434">
        <v>13</v>
      </c>
      <c r="N1261" s="1434">
        <v>25</v>
      </c>
      <c r="O1261" s="1434">
        <v>33</v>
      </c>
      <c r="P1261" s="1434">
        <v>0</v>
      </c>
      <c r="Q1261" s="1434">
        <v>6</v>
      </c>
      <c r="R1261" s="1434">
        <v>1</v>
      </c>
      <c r="S1261" s="1434">
        <v>0</v>
      </c>
      <c r="T1261" s="1434">
        <v>10</v>
      </c>
      <c r="U1261" s="1434">
        <v>5</v>
      </c>
      <c r="V1261" s="1438">
        <v>0</v>
      </c>
    </row>
    <row r="1262" spans="1:22" ht="15" x14ac:dyDescent="0.25">
      <c r="A1262" s="19" t="s">
        <v>709</v>
      </c>
      <c r="B1262" s="1291" t="s">
        <v>968</v>
      </c>
      <c r="C1262" s="1291" t="s">
        <v>77</v>
      </c>
      <c r="D1262" s="1434">
        <v>4</v>
      </c>
      <c r="E1262" s="1434">
        <v>4</v>
      </c>
      <c r="F1262" s="1434">
        <v>2</v>
      </c>
      <c r="G1262" s="1434">
        <v>0</v>
      </c>
      <c r="H1262" s="1434">
        <v>1</v>
      </c>
      <c r="I1262" s="1434">
        <v>1</v>
      </c>
      <c r="J1262" s="1434">
        <v>1</v>
      </c>
      <c r="K1262" s="1434">
        <v>0</v>
      </c>
      <c r="L1262" s="1434">
        <v>1</v>
      </c>
      <c r="M1262" s="1434">
        <v>1</v>
      </c>
      <c r="N1262" s="1434">
        <v>0</v>
      </c>
      <c r="O1262" s="1434">
        <v>0</v>
      </c>
      <c r="P1262" s="1434">
        <v>0</v>
      </c>
      <c r="Q1262" s="1434">
        <v>0</v>
      </c>
      <c r="R1262" s="1434">
        <v>0</v>
      </c>
      <c r="S1262" s="1434">
        <v>0</v>
      </c>
      <c r="T1262" s="1434">
        <v>1</v>
      </c>
      <c r="U1262" s="1434">
        <v>0</v>
      </c>
      <c r="V1262" s="1438">
        <v>0</v>
      </c>
    </row>
    <row r="1263" spans="1:22" ht="15" x14ac:dyDescent="0.25">
      <c r="A1263" s="19" t="s">
        <v>709</v>
      </c>
      <c r="B1263" s="1291" t="s">
        <v>969</v>
      </c>
      <c r="C1263" s="1291" t="s">
        <v>35</v>
      </c>
      <c r="D1263" s="1434">
        <v>3</v>
      </c>
      <c r="E1263" s="1434">
        <v>2</v>
      </c>
      <c r="F1263" s="1434">
        <v>6</v>
      </c>
      <c r="G1263" s="1434">
        <v>4</v>
      </c>
      <c r="H1263" s="1434">
        <v>9</v>
      </c>
      <c r="I1263" s="1434">
        <v>10</v>
      </c>
      <c r="J1263" s="1434">
        <v>3</v>
      </c>
      <c r="K1263" s="1434">
        <v>8</v>
      </c>
      <c r="L1263" s="1434">
        <v>7</v>
      </c>
      <c r="M1263" s="1434">
        <v>2</v>
      </c>
      <c r="N1263" s="1434">
        <v>8</v>
      </c>
      <c r="O1263" s="1434">
        <v>7</v>
      </c>
      <c r="P1263" s="1434">
        <v>1</v>
      </c>
      <c r="Q1263" s="1434">
        <v>0</v>
      </c>
      <c r="R1263" s="1434">
        <v>10</v>
      </c>
      <c r="S1263" s="1434">
        <v>5</v>
      </c>
      <c r="T1263" s="1434">
        <v>0</v>
      </c>
      <c r="U1263" s="1434">
        <v>8</v>
      </c>
      <c r="V1263" s="1438">
        <v>16</v>
      </c>
    </row>
    <row r="1264" spans="1:22" ht="15" x14ac:dyDescent="0.25">
      <c r="A1264" s="19" t="s">
        <v>709</v>
      </c>
      <c r="B1264" s="1291" t="s">
        <v>969</v>
      </c>
      <c r="C1264" s="1291" t="s">
        <v>37</v>
      </c>
      <c r="D1264" s="1434">
        <v>0</v>
      </c>
      <c r="E1264" s="1434">
        <v>0</v>
      </c>
      <c r="F1264" s="1434">
        <v>0</v>
      </c>
      <c r="G1264" s="1434">
        <v>0</v>
      </c>
      <c r="H1264" s="1434">
        <v>0</v>
      </c>
      <c r="I1264" s="1434">
        <v>0</v>
      </c>
      <c r="J1264" s="1434">
        <v>0</v>
      </c>
      <c r="K1264" s="1434">
        <v>0</v>
      </c>
      <c r="L1264" s="1434">
        <v>0</v>
      </c>
      <c r="M1264" s="1434">
        <v>0</v>
      </c>
      <c r="N1264" s="1434">
        <v>0</v>
      </c>
      <c r="O1264" s="1434">
        <v>0</v>
      </c>
      <c r="P1264" s="1434">
        <v>0</v>
      </c>
      <c r="Q1264" s="1434">
        <v>0</v>
      </c>
      <c r="R1264" s="1434">
        <v>0</v>
      </c>
      <c r="S1264" s="1434">
        <v>0</v>
      </c>
      <c r="T1264" s="1434">
        <v>0</v>
      </c>
      <c r="U1264" s="1434">
        <v>0</v>
      </c>
      <c r="V1264" s="1438">
        <v>2</v>
      </c>
    </row>
    <row r="1265" spans="1:22" ht="15" x14ac:dyDescent="0.25">
      <c r="A1265" s="19" t="s">
        <v>709</v>
      </c>
      <c r="B1265" s="1291" t="s">
        <v>969</v>
      </c>
      <c r="C1265" s="1291" t="s">
        <v>39</v>
      </c>
      <c r="D1265" s="1434">
        <v>0</v>
      </c>
      <c r="E1265" s="1434">
        <v>0</v>
      </c>
      <c r="F1265" s="1434">
        <v>0</v>
      </c>
      <c r="G1265" s="1434">
        <v>0</v>
      </c>
      <c r="H1265" s="1434">
        <v>0</v>
      </c>
      <c r="I1265" s="1434">
        <v>0</v>
      </c>
      <c r="J1265" s="1434">
        <v>0</v>
      </c>
      <c r="K1265" s="1434">
        <v>0</v>
      </c>
      <c r="L1265" s="1434">
        <v>0</v>
      </c>
      <c r="M1265" s="1434">
        <v>0</v>
      </c>
      <c r="N1265" s="1434">
        <v>0</v>
      </c>
      <c r="O1265" s="1434">
        <v>0</v>
      </c>
      <c r="P1265" s="1434">
        <v>0</v>
      </c>
      <c r="Q1265" s="1434">
        <v>0</v>
      </c>
      <c r="R1265" s="1434">
        <v>0</v>
      </c>
      <c r="S1265" s="1434">
        <v>0</v>
      </c>
      <c r="T1265" s="1434">
        <v>0</v>
      </c>
      <c r="U1265" s="1434">
        <v>0</v>
      </c>
      <c r="V1265" s="1438">
        <v>1</v>
      </c>
    </row>
    <row r="1266" spans="1:22" ht="15" x14ac:dyDescent="0.25">
      <c r="A1266" s="19" t="s">
        <v>709</v>
      </c>
      <c r="B1266" s="1291" t="s">
        <v>969</v>
      </c>
      <c r="C1266" s="1291" t="s">
        <v>59</v>
      </c>
      <c r="D1266" s="1434">
        <v>3</v>
      </c>
      <c r="E1266" s="1434">
        <v>2</v>
      </c>
      <c r="F1266" s="1434">
        <v>6</v>
      </c>
      <c r="G1266" s="1434">
        <v>4</v>
      </c>
      <c r="H1266" s="1434">
        <v>9</v>
      </c>
      <c r="I1266" s="1434">
        <v>10</v>
      </c>
      <c r="J1266" s="1434">
        <v>3</v>
      </c>
      <c r="K1266" s="1434">
        <v>8</v>
      </c>
      <c r="L1266" s="1434">
        <v>7</v>
      </c>
      <c r="M1266" s="1434">
        <v>2</v>
      </c>
      <c r="N1266" s="1434">
        <v>8</v>
      </c>
      <c r="O1266" s="1434">
        <v>7</v>
      </c>
      <c r="P1266" s="1434">
        <v>1</v>
      </c>
      <c r="Q1266" s="1434">
        <v>0</v>
      </c>
      <c r="R1266" s="1434">
        <v>10</v>
      </c>
      <c r="S1266" s="1434">
        <v>5</v>
      </c>
      <c r="T1266" s="1434">
        <v>0</v>
      </c>
      <c r="U1266" s="1434">
        <v>8</v>
      </c>
      <c r="V1266" s="1438">
        <v>19</v>
      </c>
    </row>
    <row r="1267" spans="1:22" ht="15" x14ac:dyDescent="0.25">
      <c r="A1267" s="19" t="s">
        <v>709</v>
      </c>
      <c r="B1267" s="1291" t="s">
        <v>969</v>
      </c>
      <c r="C1267" s="1291" t="s">
        <v>77</v>
      </c>
      <c r="D1267" s="1434">
        <v>0</v>
      </c>
      <c r="E1267" s="1434">
        <v>0</v>
      </c>
      <c r="F1267" s="1434">
        <v>0</v>
      </c>
      <c r="G1267" s="1434">
        <v>0</v>
      </c>
      <c r="H1267" s="1434">
        <v>0</v>
      </c>
      <c r="I1267" s="1434">
        <v>0</v>
      </c>
      <c r="J1267" s="1434">
        <v>0</v>
      </c>
      <c r="K1267" s="1434">
        <v>0</v>
      </c>
      <c r="L1267" s="1434">
        <v>0</v>
      </c>
      <c r="M1267" s="1434">
        <v>0</v>
      </c>
      <c r="N1267" s="1434">
        <v>0</v>
      </c>
      <c r="O1267" s="1434">
        <v>0</v>
      </c>
      <c r="P1267" s="1434">
        <v>0</v>
      </c>
      <c r="Q1267" s="1434">
        <v>0</v>
      </c>
      <c r="R1267" s="1434">
        <v>0</v>
      </c>
      <c r="S1267" s="1434">
        <v>0</v>
      </c>
      <c r="T1267" s="1434">
        <v>0</v>
      </c>
      <c r="U1267" s="1434">
        <v>0</v>
      </c>
      <c r="V1267" s="1438">
        <v>3</v>
      </c>
    </row>
    <row r="1268" spans="1:22" ht="15" x14ac:dyDescent="0.25">
      <c r="A1268" s="19" t="s">
        <v>709</v>
      </c>
      <c r="B1268" s="1291" t="s">
        <v>970</v>
      </c>
      <c r="C1268" s="1291" t="s">
        <v>35</v>
      </c>
      <c r="D1268" s="1434">
        <v>0</v>
      </c>
      <c r="E1268" s="1434">
        <v>0</v>
      </c>
      <c r="F1268" s="1434">
        <v>0</v>
      </c>
      <c r="G1268" s="1434">
        <v>0</v>
      </c>
      <c r="H1268" s="1434">
        <v>0</v>
      </c>
      <c r="I1268" s="1434">
        <v>0</v>
      </c>
      <c r="J1268" s="1434">
        <v>0</v>
      </c>
      <c r="K1268" s="1434">
        <v>0</v>
      </c>
      <c r="L1268" s="1434">
        <v>28</v>
      </c>
      <c r="M1268" s="1434">
        <v>21</v>
      </c>
      <c r="N1268" s="1434">
        <v>12</v>
      </c>
      <c r="O1268" s="1434">
        <v>11</v>
      </c>
      <c r="P1268" s="1434">
        <v>5</v>
      </c>
      <c r="Q1268" s="1434">
        <v>0</v>
      </c>
      <c r="R1268" s="1434">
        <v>1</v>
      </c>
      <c r="S1268" s="1434">
        <v>11</v>
      </c>
      <c r="T1268" s="1434">
        <v>8</v>
      </c>
      <c r="U1268" s="1434">
        <v>18</v>
      </c>
      <c r="V1268" s="1438">
        <v>17</v>
      </c>
    </row>
    <row r="1269" spans="1:22" ht="15" x14ac:dyDescent="0.25">
      <c r="A1269" s="19" t="s">
        <v>709</v>
      </c>
      <c r="B1269" s="1291" t="s">
        <v>970</v>
      </c>
      <c r="C1269" s="1291" t="s">
        <v>36</v>
      </c>
      <c r="D1269" s="1434">
        <v>0</v>
      </c>
      <c r="E1269" s="1434">
        <v>0</v>
      </c>
      <c r="F1269" s="1434">
        <v>0</v>
      </c>
      <c r="G1269" s="1434">
        <v>0</v>
      </c>
      <c r="H1269" s="1434">
        <v>0</v>
      </c>
      <c r="I1269" s="1434">
        <v>0</v>
      </c>
      <c r="J1269" s="1434">
        <v>0</v>
      </c>
      <c r="K1269" s="1434">
        <v>0</v>
      </c>
      <c r="L1269" s="1434">
        <v>0</v>
      </c>
      <c r="M1269" s="1434">
        <v>0</v>
      </c>
      <c r="N1269" s="1434">
        <v>0</v>
      </c>
      <c r="O1269" s="1434">
        <v>0</v>
      </c>
      <c r="P1269" s="1434">
        <v>0</v>
      </c>
      <c r="Q1269" s="1434">
        <v>0</v>
      </c>
      <c r="R1269" s="1434">
        <v>0</v>
      </c>
      <c r="S1269" s="1434">
        <v>0</v>
      </c>
      <c r="T1269" s="1434">
        <v>1</v>
      </c>
      <c r="U1269" s="1434">
        <v>0</v>
      </c>
      <c r="V1269" s="1438">
        <v>0</v>
      </c>
    </row>
    <row r="1270" spans="1:22" ht="15" x14ac:dyDescent="0.25">
      <c r="A1270" s="19" t="s">
        <v>709</v>
      </c>
      <c r="B1270" s="1291" t="s">
        <v>970</v>
      </c>
      <c r="C1270" s="1291" t="s">
        <v>37</v>
      </c>
      <c r="D1270" s="1434">
        <v>0</v>
      </c>
      <c r="E1270" s="1434">
        <v>0</v>
      </c>
      <c r="F1270" s="1434">
        <v>0</v>
      </c>
      <c r="G1270" s="1434">
        <v>0</v>
      </c>
      <c r="H1270" s="1434">
        <v>0</v>
      </c>
      <c r="I1270" s="1434">
        <v>0</v>
      </c>
      <c r="J1270" s="1434">
        <v>0</v>
      </c>
      <c r="K1270" s="1434">
        <v>0</v>
      </c>
      <c r="L1270" s="1434">
        <v>2</v>
      </c>
      <c r="M1270" s="1434">
        <v>1</v>
      </c>
      <c r="N1270" s="1434">
        <v>4</v>
      </c>
      <c r="O1270" s="1434">
        <v>1</v>
      </c>
      <c r="P1270" s="1434">
        <v>1</v>
      </c>
      <c r="Q1270" s="1434">
        <v>0</v>
      </c>
      <c r="R1270" s="1434">
        <v>0</v>
      </c>
      <c r="S1270" s="1434">
        <v>1</v>
      </c>
      <c r="T1270" s="1434">
        <v>0</v>
      </c>
      <c r="U1270" s="1434">
        <v>0</v>
      </c>
      <c r="V1270" s="1438">
        <v>0</v>
      </c>
    </row>
    <row r="1271" spans="1:22" ht="15" x14ac:dyDescent="0.25">
      <c r="A1271" s="19" t="s">
        <v>709</v>
      </c>
      <c r="B1271" s="1291" t="s">
        <v>970</v>
      </c>
      <c r="C1271" s="1291" t="s">
        <v>38</v>
      </c>
      <c r="D1271" s="1434">
        <v>0</v>
      </c>
      <c r="E1271" s="1434">
        <v>0</v>
      </c>
      <c r="F1271" s="1434">
        <v>0</v>
      </c>
      <c r="G1271" s="1434">
        <v>0</v>
      </c>
      <c r="H1271" s="1434">
        <v>0</v>
      </c>
      <c r="I1271" s="1434">
        <v>0</v>
      </c>
      <c r="J1271" s="1434">
        <v>0</v>
      </c>
      <c r="K1271" s="1434">
        <v>0</v>
      </c>
      <c r="L1271" s="1434">
        <v>1</v>
      </c>
      <c r="M1271" s="1434">
        <v>0</v>
      </c>
      <c r="N1271" s="1434">
        <v>1</v>
      </c>
      <c r="O1271" s="1434">
        <v>0</v>
      </c>
      <c r="P1271" s="1434">
        <v>0</v>
      </c>
      <c r="Q1271" s="1434">
        <v>0</v>
      </c>
      <c r="R1271" s="1434">
        <v>0</v>
      </c>
      <c r="S1271" s="1434">
        <v>0</v>
      </c>
      <c r="T1271" s="1434">
        <v>0</v>
      </c>
      <c r="U1271" s="1434">
        <v>0</v>
      </c>
      <c r="V1271" s="1438">
        <v>0</v>
      </c>
    </row>
    <row r="1272" spans="1:22" ht="15" x14ac:dyDescent="0.25">
      <c r="A1272" s="19" t="s">
        <v>709</v>
      </c>
      <c r="B1272" s="1291" t="s">
        <v>970</v>
      </c>
      <c r="C1272" s="1291" t="s">
        <v>39</v>
      </c>
      <c r="D1272" s="1434">
        <v>0</v>
      </c>
      <c r="E1272" s="1434">
        <v>0</v>
      </c>
      <c r="F1272" s="1434">
        <v>0</v>
      </c>
      <c r="G1272" s="1434">
        <v>0</v>
      </c>
      <c r="H1272" s="1434">
        <v>0</v>
      </c>
      <c r="I1272" s="1434">
        <v>0</v>
      </c>
      <c r="J1272" s="1434">
        <v>0</v>
      </c>
      <c r="K1272" s="1434">
        <v>0</v>
      </c>
      <c r="L1272" s="1434">
        <v>2</v>
      </c>
      <c r="M1272" s="1434">
        <v>0</v>
      </c>
      <c r="N1272" s="1434">
        <v>1</v>
      </c>
      <c r="O1272" s="1434">
        <v>0</v>
      </c>
      <c r="P1272" s="1434">
        <v>0</v>
      </c>
      <c r="Q1272" s="1434">
        <v>0</v>
      </c>
      <c r="R1272" s="1434">
        <v>0</v>
      </c>
      <c r="S1272" s="1434">
        <v>0</v>
      </c>
      <c r="T1272" s="1434">
        <v>0</v>
      </c>
      <c r="U1272" s="1434">
        <v>0</v>
      </c>
      <c r="V1272" s="1438">
        <v>0</v>
      </c>
    </row>
    <row r="1273" spans="1:22" ht="15" x14ac:dyDescent="0.25">
      <c r="A1273" s="19" t="s">
        <v>709</v>
      </c>
      <c r="B1273" s="1291" t="s">
        <v>970</v>
      </c>
      <c r="C1273" s="1291" t="s">
        <v>40</v>
      </c>
      <c r="D1273" s="1434">
        <v>0</v>
      </c>
      <c r="E1273" s="1434">
        <v>0</v>
      </c>
      <c r="F1273" s="1434">
        <v>0</v>
      </c>
      <c r="G1273" s="1434">
        <v>0</v>
      </c>
      <c r="H1273" s="1434">
        <v>0</v>
      </c>
      <c r="I1273" s="1434">
        <v>0</v>
      </c>
      <c r="J1273" s="1434">
        <v>0</v>
      </c>
      <c r="K1273" s="1434">
        <v>0</v>
      </c>
      <c r="L1273" s="1434">
        <v>1</v>
      </c>
      <c r="M1273" s="1434">
        <v>0</v>
      </c>
      <c r="N1273" s="1434">
        <v>0</v>
      </c>
      <c r="O1273" s="1434">
        <v>0</v>
      </c>
      <c r="P1273" s="1434">
        <v>0</v>
      </c>
      <c r="Q1273" s="1434">
        <v>0</v>
      </c>
      <c r="R1273" s="1434">
        <v>0</v>
      </c>
      <c r="S1273" s="1434">
        <v>0</v>
      </c>
      <c r="T1273" s="1434">
        <v>0</v>
      </c>
      <c r="U1273" s="1434">
        <v>0</v>
      </c>
      <c r="V1273" s="1438">
        <v>0</v>
      </c>
    </row>
    <row r="1274" spans="1:22" ht="15" x14ac:dyDescent="0.25">
      <c r="A1274" s="19" t="s">
        <v>709</v>
      </c>
      <c r="B1274" s="1291" t="s">
        <v>970</v>
      </c>
      <c r="C1274" s="1291" t="s">
        <v>59</v>
      </c>
      <c r="D1274" s="1434">
        <v>0</v>
      </c>
      <c r="E1274" s="1434">
        <v>0</v>
      </c>
      <c r="F1274" s="1434">
        <v>0</v>
      </c>
      <c r="G1274" s="1434">
        <v>0</v>
      </c>
      <c r="H1274" s="1434">
        <v>0</v>
      </c>
      <c r="I1274" s="1434">
        <v>0</v>
      </c>
      <c r="J1274" s="1434">
        <v>0</v>
      </c>
      <c r="K1274" s="1434">
        <v>0</v>
      </c>
      <c r="L1274" s="1434">
        <v>34</v>
      </c>
      <c r="M1274" s="1434">
        <v>22</v>
      </c>
      <c r="N1274" s="1434">
        <v>18</v>
      </c>
      <c r="O1274" s="1434">
        <v>12</v>
      </c>
      <c r="P1274" s="1434">
        <v>6</v>
      </c>
      <c r="Q1274" s="1434">
        <v>0</v>
      </c>
      <c r="R1274" s="1434">
        <v>1</v>
      </c>
      <c r="S1274" s="1434">
        <v>12</v>
      </c>
      <c r="T1274" s="1434">
        <v>9</v>
      </c>
      <c r="U1274" s="1434">
        <v>18</v>
      </c>
      <c r="V1274" s="1438">
        <v>17</v>
      </c>
    </row>
    <row r="1275" spans="1:22" ht="15" x14ac:dyDescent="0.25">
      <c r="A1275" s="19" t="s">
        <v>709</v>
      </c>
      <c r="B1275" s="1291" t="s">
        <v>970</v>
      </c>
      <c r="C1275" s="1291" t="s">
        <v>77</v>
      </c>
      <c r="D1275" s="1434">
        <v>0</v>
      </c>
      <c r="E1275" s="1434">
        <v>0</v>
      </c>
      <c r="F1275" s="1434">
        <v>0</v>
      </c>
      <c r="G1275" s="1434">
        <v>0</v>
      </c>
      <c r="H1275" s="1434">
        <v>0</v>
      </c>
      <c r="I1275" s="1434">
        <v>0</v>
      </c>
      <c r="J1275" s="1434">
        <v>0</v>
      </c>
      <c r="K1275" s="1434">
        <v>0</v>
      </c>
      <c r="L1275" s="1434">
        <v>6</v>
      </c>
      <c r="M1275" s="1434">
        <v>1</v>
      </c>
      <c r="N1275" s="1434">
        <v>6</v>
      </c>
      <c r="O1275" s="1434">
        <v>1</v>
      </c>
      <c r="P1275" s="1434">
        <v>1</v>
      </c>
      <c r="Q1275" s="1434">
        <v>0</v>
      </c>
      <c r="R1275" s="1434">
        <v>0</v>
      </c>
      <c r="S1275" s="1434">
        <v>1</v>
      </c>
      <c r="T1275" s="1434">
        <v>1</v>
      </c>
      <c r="U1275" s="1434">
        <v>0</v>
      </c>
      <c r="V1275" s="1438">
        <v>0</v>
      </c>
    </row>
    <row r="1276" spans="1:22" ht="15" x14ac:dyDescent="0.25">
      <c r="A1276" s="19" t="s">
        <v>709</v>
      </c>
      <c r="B1276" s="1291" t="s">
        <v>971</v>
      </c>
      <c r="C1276" s="1291" t="s">
        <v>35</v>
      </c>
      <c r="D1276" s="1434">
        <v>0</v>
      </c>
      <c r="E1276" s="1434">
        <v>16</v>
      </c>
      <c r="F1276" s="1434">
        <v>24</v>
      </c>
      <c r="G1276" s="1434">
        <v>22</v>
      </c>
      <c r="H1276" s="1434">
        <v>16</v>
      </c>
      <c r="I1276" s="1434">
        <v>30</v>
      </c>
      <c r="J1276" s="1434">
        <v>27</v>
      </c>
      <c r="K1276" s="1434">
        <v>24</v>
      </c>
      <c r="L1276" s="1434">
        <v>32</v>
      </c>
      <c r="M1276" s="1434">
        <v>8</v>
      </c>
      <c r="N1276" s="1434">
        <v>24</v>
      </c>
      <c r="O1276" s="1434">
        <v>29</v>
      </c>
      <c r="P1276" s="1434">
        <v>8</v>
      </c>
      <c r="Q1276" s="1434">
        <v>0</v>
      </c>
      <c r="R1276" s="1434">
        <v>22</v>
      </c>
      <c r="S1276" s="1434">
        <v>5</v>
      </c>
      <c r="T1276" s="1434">
        <v>0</v>
      </c>
      <c r="U1276" s="1434">
        <v>0</v>
      </c>
      <c r="V1276" s="1438">
        <v>0</v>
      </c>
    </row>
    <row r="1277" spans="1:22" ht="15" x14ac:dyDescent="0.25">
      <c r="A1277" s="19" t="s">
        <v>709</v>
      </c>
      <c r="B1277" s="1291" t="s">
        <v>971</v>
      </c>
      <c r="C1277" s="1291" t="s">
        <v>37</v>
      </c>
      <c r="D1277" s="1434">
        <v>0</v>
      </c>
      <c r="E1277" s="1434">
        <v>1</v>
      </c>
      <c r="F1277" s="1434">
        <v>0</v>
      </c>
      <c r="G1277" s="1434">
        <v>0</v>
      </c>
      <c r="H1277" s="1434">
        <v>0</v>
      </c>
      <c r="I1277" s="1434">
        <v>0</v>
      </c>
      <c r="J1277" s="1434">
        <v>0</v>
      </c>
      <c r="K1277" s="1434">
        <v>1</v>
      </c>
      <c r="L1277" s="1434">
        <v>0</v>
      </c>
      <c r="M1277" s="1434">
        <v>0</v>
      </c>
      <c r="N1277" s="1434">
        <v>0</v>
      </c>
      <c r="O1277" s="1434">
        <v>0</v>
      </c>
      <c r="P1277" s="1434">
        <v>0</v>
      </c>
      <c r="Q1277" s="1434">
        <v>0</v>
      </c>
      <c r="R1277" s="1434">
        <v>0</v>
      </c>
      <c r="S1277" s="1434">
        <v>0</v>
      </c>
      <c r="T1277" s="1434">
        <v>0</v>
      </c>
      <c r="U1277" s="1434">
        <v>0</v>
      </c>
      <c r="V1277" s="1438">
        <v>0</v>
      </c>
    </row>
    <row r="1278" spans="1:22" ht="15" x14ac:dyDescent="0.25">
      <c r="A1278" s="19" t="s">
        <v>709</v>
      </c>
      <c r="B1278" s="1291" t="s">
        <v>971</v>
      </c>
      <c r="C1278" s="1291" t="s">
        <v>59</v>
      </c>
      <c r="D1278" s="1434">
        <v>0</v>
      </c>
      <c r="E1278" s="1434">
        <v>17</v>
      </c>
      <c r="F1278" s="1434">
        <v>24</v>
      </c>
      <c r="G1278" s="1434">
        <v>22</v>
      </c>
      <c r="H1278" s="1434">
        <v>16</v>
      </c>
      <c r="I1278" s="1434">
        <v>30</v>
      </c>
      <c r="J1278" s="1434">
        <v>27</v>
      </c>
      <c r="K1278" s="1434">
        <v>25</v>
      </c>
      <c r="L1278" s="1434">
        <v>32</v>
      </c>
      <c r="M1278" s="1434">
        <v>8</v>
      </c>
      <c r="N1278" s="1434">
        <v>24</v>
      </c>
      <c r="O1278" s="1434">
        <v>29</v>
      </c>
      <c r="P1278" s="1434">
        <v>8</v>
      </c>
      <c r="Q1278" s="1434">
        <v>0</v>
      </c>
      <c r="R1278" s="1434">
        <v>22</v>
      </c>
      <c r="S1278" s="1434">
        <v>5</v>
      </c>
      <c r="T1278" s="1434">
        <v>0</v>
      </c>
      <c r="U1278" s="1434">
        <v>0</v>
      </c>
      <c r="V1278" s="1438">
        <v>0</v>
      </c>
    </row>
    <row r="1279" spans="1:22" ht="15" x14ac:dyDescent="0.25">
      <c r="A1279" s="19" t="s">
        <v>709</v>
      </c>
      <c r="B1279" s="1291" t="s">
        <v>971</v>
      </c>
      <c r="C1279" s="1291" t="s">
        <v>77</v>
      </c>
      <c r="D1279" s="1434">
        <v>0</v>
      </c>
      <c r="E1279" s="1434">
        <v>1</v>
      </c>
      <c r="F1279" s="1434">
        <v>0</v>
      </c>
      <c r="G1279" s="1434">
        <v>0</v>
      </c>
      <c r="H1279" s="1434">
        <v>0</v>
      </c>
      <c r="I1279" s="1434">
        <v>0</v>
      </c>
      <c r="J1279" s="1434">
        <v>0</v>
      </c>
      <c r="K1279" s="1434">
        <v>1</v>
      </c>
      <c r="L1279" s="1434">
        <v>0</v>
      </c>
      <c r="M1279" s="1434">
        <v>0</v>
      </c>
      <c r="N1279" s="1434">
        <v>0</v>
      </c>
      <c r="O1279" s="1434">
        <v>0</v>
      </c>
      <c r="P1279" s="1434">
        <v>0</v>
      </c>
      <c r="Q1279" s="1434">
        <v>0</v>
      </c>
      <c r="R1279" s="1434">
        <v>0</v>
      </c>
      <c r="S1279" s="1434">
        <v>0</v>
      </c>
      <c r="T1279" s="1434">
        <v>0</v>
      </c>
      <c r="U1279" s="1434">
        <v>0</v>
      </c>
      <c r="V1279" s="1438">
        <v>0</v>
      </c>
    </row>
    <row r="1280" spans="1:22" ht="15" x14ac:dyDescent="0.25">
      <c r="A1280" s="19" t="s">
        <v>709</v>
      </c>
      <c r="B1280" s="1291" t="s">
        <v>972</v>
      </c>
      <c r="C1280" s="1291" t="s">
        <v>35</v>
      </c>
      <c r="D1280" s="1434">
        <v>15</v>
      </c>
      <c r="E1280" s="1434">
        <v>15</v>
      </c>
      <c r="F1280" s="1434">
        <v>21</v>
      </c>
      <c r="G1280" s="1434">
        <v>3</v>
      </c>
      <c r="H1280" s="1434">
        <v>5</v>
      </c>
      <c r="I1280" s="1434">
        <v>45</v>
      </c>
      <c r="J1280" s="1434">
        <v>24</v>
      </c>
      <c r="K1280" s="1434">
        <v>4</v>
      </c>
      <c r="L1280" s="1434">
        <v>14</v>
      </c>
      <c r="M1280" s="1434">
        <v>12</v>
      </c>
      <c r="N1280" s="1434">
        <v>12</v>
      </c>
      <c r="O1280" s="1434">
        <v>43</v>
      </c>
      <c r="P1280" s="1434">
        <v>9</v>
      </c>
      <c r="Q1280" s="1434">
        <v>0</v>
      </c>
      <c r="R1280" s="1434">
        <v>14</v>
      </c>
      <c r="S1280" s="1434">
        <v>5</v>
      </c>
      <c r="T1280" s="1434">
        <v>7</v>
      </c>
      <c r="U1280" s="1434">
        <v>30</v>
      </c>
      <c r="V1280" s="1438">
        <v>12</v>
      </c>
    </row>
    <row r="1281" spans="1:22" ht="15" x14ac:dyDescent="0.25">
      <c r="A1281" s="19" t="s">
        <v>709</v>
      </c>
      <c r="B1281" s="1291" t="s">
        <v>972</v>
      </c>
      <c r="C1281" s="1291" t="s">
        <v>36</v>
      </c>
      <c r="D1281" s="1434">
        <v>0</v>
      </c>
      <c r="E1281" s="1434">
        <v>0</v>
      </c>
      <c r="F1281" s="1434">
        <v>0</v>
      </c>
      <c r="G1281" s="1434">
        <v>0</v>
      </c>
      <c r="H1281" s="1434">
        <v>0</v>
      </c>
      <c r="I1281" s="1434">
        <v>0</v>
      </c>
      <c r="J1281" s="1434">
        <v>0</v>
      </c>
      <c r="K1281" s="1434">
        <v>0</v>
      </c>
      <c r="L1281" s="1434">
        <v>0</v>
      </c>
      <c r="M1281" s="1434">
        <v>0</v>
      </c>
      <c r="N1281" s="1434">
        <v>0</v>
      </c>
      <c r="O1281" s="1434">
        <v>0</v>
      </c>
      <c r="P1281" s="1434">
        <v>0</v>
      </c>
      <c r="Q1281" s="1434">
        <v>0</v>
      </c>
      <c r="R1281" s="1434">
        <v>0</v>
      </c>
      <c r="S1281" s="1434">
        <v>0</v>
      </c>
      <c r="T1281" s="1434">
        <v>1</v>
      </c>
      <c r="U1281" s="1434">
        <v>2</v>
      </c>
      <c r="V1281" s="1438">
        <v>0</v>
      </c>
    </row>
    <row r="1282" spans="1:22" ht="15" x14ac:dyDescent="0.25">
      <c r="A1282" s="19" t="s">
        <v>709</v>
      </c>
      <c r="B1282" s="1291" t="s">
        <v>972</v>
      </c>
      <c r="C1282" s="1291" t="s">
        <v>37</v>
      </c>
      <c r="D1282" s="1434">
        <v>1</v>
      </c>
      <c r="E1282" s="1434">
        <v>1</v>
      </c>
      <c r="F1282" s="1434">
        <v>0</v>
      </c>
      <c r="G1282" s="1434">
        <v>1</v>
      </c>
      <c r="H1282" s="1434">
        <v>1</v>
      </c>
      <c r="I1282" s="1434">
        <v>0</v>
      </c>
      <c r="J1282" s="1434">
        <v>0</v>
      </c>
      <c r="K1282" s="1434">
        <v>0</v>
      </c>
      <c r="L1282" s="1434">
        <v>0</v>
      </c>
      <c r="M1282" s="1434">
        <v>0</v>
      </c>
      <c r="N1282" s="1434">
        <v>3</v>
      </c>
      <c r="O1282" s="1434">
        <v>1</v>
      </c>
      <c r="P1282" s="1434">
        <v>0</v>
      </c>
      <c r="Q1282" s="1434">
        <v>0</v>
      </c>
      <c r="R1282" s="1434">
        <v>0</v>
      </c>
      <c r="S1282" s="1434">
        <v>0</v>
      </c>
      <c r="T1282" s="1434">
        <v>0</v>
      </c>
      <c r="U1282" s="1434">
        <v>3</v>
      </c>
      <c r="V1282" s="1438">
        <v>0</v>
      </c>
    </row>
    <row r="1283" spans="1:22" ht="15" x14ac:dyDescent="0.25">
      <c r="A1283" s="19" t="s">
        <v>709</v>
      </c>
      <c r="B1283" s="1291" t="s">
        <v>972</v>
      </c>
      <c r="C1283" s="1291" t="s">
        <v>38</v>
      </c>
      <c r="D1283" s="1434">
        <v>0</v>
      </c>
      <c r="E1283" s="1434">
        <v>0</v>
      </c>
      <c r="F1283" s="1434">
        <v>0</v>
      </c>
      <c r="G1283" s="1434">
        <v>0</v>
      </c>
      <c r="H1283" s="1434">
        <v>0</v>
      </c>
      <c r="I1283" s="1434">
        <v>0</v>
      </c>
      <c r="J1283" s="1434">
        <v>0</v>
      </c>
      <c r="K1283" s="1434">
        <v>0</v>
      </c>
      <c r="L1283" s="1434">
        <v>0</v>
      </c>
      <c r="M1283" s="1434">
        <v>0</v>
      </c>
      <c r="N1283" s="1434">
        <v>0</v>
      </c>
      <c r="O1283" s="1434">
        <v>0</v>
      </c>
      <c r="P1283" s="1434">
        <v>0</v>
      </c>
      <c r="Q1283" s="1434">
        <v>0</v>
      </c>
      <c r="R1283" s="1434">
        <v>0</v>
      </c>
      <c r="S1283" s="1434">
        <v>0</v>
      </c>
      <c r="T1283" s="1434">
        <v>0</v>
      </c>
      <c r="U1283" s="1434">
        <v>1</v>
      </c>
      <c r="V1283" s="1438">
        <v>0</v>
      </c>
    </row>
    <row r="1284" spans="1:22" ht="15" x14ac:dyDescent="0.25">
      <c r="A1284" s="19" t="s">
        <v>709</v>
      </c>
      <c r="B1284" s="1291" t="s">
        <v>972</v>
      </c>
      <c r="C1284" s="1291" t="s">
        <v>39</v>
      </c>
      <c r="D1284" s="1434">
        <v>1</v>
      </c>
      <c r="E1284" s="1434">
        <v>0</v>
      </c>
      <c r="F1284" s="1434">
        <v>0</v>
      </c>
      <c r="G1284" s="1434">
        <v>0</v>
      </c>
      <c r="H1284" s="1434">
        <v>0</v>
      </c>
      <c r="I1284" s="1434">
        <v>0</v>
      </c>
      <c r="J1284" s="1434">
        <v>0</v>
      </c>
      <c r="K1284" s="1434">
        <v>0</v>
      </c>
      <c r="L1284" s="1434">
        <v>0</v>
      </c>
      <c r="M1284" s="1434">
        <v>0</v>
      </c>
      <c r="N1284" s="1434">
        <v>0</v>
      </c>
      <c r="O1284" s="1434">
        <v>0</v>
      </c>
      <c r="P1284" s="1434">
        <v>0</v>
      </c>
      <c r="Q1284" s="1434">
        <v>0</v>
      </c>
      <c r="R1284" s="1434">
        <v>0</v>
      </c>
      <c r="S1284" s="1434">
        <v>0</v>
      </c>
      <c r="T1284" s="1434">
        <v>0</v>
      </c>
      <c r="U1284" s="1434">
        <v>1</v>
      </c>
      <c r="V1284" s="1438">
        <v>0</v>
      </c>
    </row>
    <row r="1285" spans="1:22" ht="15" x14ac:dyDescent="0.25">
      <c r="A1285" s="19" t="s">
        <v>709</v>
      </c>
      <c r="B1285" s="1291" t="s">
        <v>972</v>
      </c>
      <c r="C1285" s="1291" t="s">
        <v>40</v>
      </c>
      <c r="D1285" s="1434">
        <v>0</v>
      </c>
      <c r="E1285" s="1434">
        <v>0</v>
      </c>
      <c r="F1285" s="1434">
        <v>0</v>
      </c>
      <c r="G1285" s="1434">
        <v>0</v>
      </c>
      <c r="H1285" s="1434">
        <v>1</v>
      </c>
      <c r="I1285" s="1434">
        <v>0</v>
      </c>
      <c r="J1285" s="1434">
        <v>0</v>
      </c>
      <c r="K1285" s="1434">
        <v>0</v>
      </c>
      <c r="L1285" s="1434">
        <v>0</v>
      </c>
      <c r="M1285" s="1434">
        <v>0</v>
      </c>
      <c r="N1285" s="1434">
        <v>0</v>
      </c>
      <c r="O1285" s="1434">
        <v>0</v>
      </c>
      <c r="P1285" s="1434">
        <v>0</v>
      </c>
      <c r="Q1285" s="1434">
        <v>0</v>
      </c>
      <c r="R1285" s="1434">
        <v>0</v>
      </c>
      <c r="S1285" s="1434">
        <v>0</v>
      </c>
      <c r="T1285" s="1434">
        <v>0</v>
      </c>
      <c r="U1285" s="1434">
        <v>0</v>
      </c>
      <c r="V1285" s="1438">
        <v>0</v>
      </c>
    </row>
    <row r="1286" spans="1:22" ht="15" x14ac:dyDescent="0.25">
      <c r="A1286" s="19" t="s">
        <v>709</v>
      </c>
      <c r="B1286" s="1291" t="s">
        <v>972</v>
      </c>
      <c r="C1286" s="1291" t="s">
        <v>59</v>
      </c>
      <c r="D1286" s="1434">
        <v>17</v>
      </c>
      <c r="E1286" s="1434">
        <v>16</v>
      </c>
      <c r="F1286" s="1434">
        <v>21</v>
      </c>
      <c r="G1286" s="1434">
        <v>4</v>
      </c>
      <c r="H1286" s="1434">
        <v>7</v>
      </c>
      <c r="I1286" s="1434">
        <v>45</v>
      </c>
      <c r="J1286" s="1434">
        <v>24</v>
      </c>
      <c r="K1286" s="1434">
        <v>4</v>
      </c>
      <c r="L1286" s="1434">
        <v>14</v>
      </c>
      <c r="M1286" s="1434">
        <v>12</v>
      </c>
      <c r="N1286" s="1434">
        <v>15</v>
      </c>
      <c r="O1286" s="1434">
        <v>44</v>
      </c>
      <c r="P1286" s="1434">
        <v>9</v>
      </c>
      <c r="Q1286" s="1434">
        <v>0</v>
      </c>
      <c r="R1286" s="1434">
        <v>14</v>
      </c>
      <c r="S1286" s="1434">
        <v>5</v>
      </c>
      <c r="T1286" s="1434">
        <v>8</v>
      </c>
      <c r="U1286" s="1434">
        <v>37</v>
      </c>
      <c r="V1286" s="1438">
        <v>12</v>
      </c>
    </row>
    <row r="1287" spans="1:22" ht="15" x14ac:dyDescent="0.25">
      <c r="A1287" s="19" t="s">
        <v>709</v>
      </c>
      <c r="B1287" s="1291" t="s">
        <v>972</v>
      </c>
      <c r="C1287" s="1291" t="s">
        <v>77</v>
      </c>
      <c r="D1287" s="1434">
        <v>2</v>
      </c>
      <c r="E1287" s="1434">
        <v>1</v>
      </c>
      <c r="F1287" s="1434">
        <v>0</v>
      </c>
      <c r="G1287" s="1434">
        <v>1</v>
      </c>
      <c r="H1287" s="1434">
        <v>2</v>
      </c>
      <c r="I1287" s="1434">
        <v>0</v>
      </c>
      <c r="J1287" s="1434">
        <v>0</v>
      </c>
      <c r="K1287" s="1434">
        <v>0</v>
      </c>
      <c r="L1287" s="1434">
        <v>0</v>
      </c>
      <c r="M1287" s="1434">
        <v>0</v>
      </c>
      <c r="N1287" s="1434">
        <v>3</v>
      </c>
      <c r="O1287" s="1434">
        <v>1</v>
      </c>
      <c r="P1287" s="1434">
        <v>0</v>
      </c>
      <c r="Q1287" s="1434">
        <v>0</v>
      </c>
      <c r="R1287" s="1434">
        <v>0</v>
      </c>
      <c r="S1287" s="1434">
        <v>0</v>
      </c>
      <c r="T1287" s="1434">
        <v>1</v>
      </c>
      <c r="U1287" s="1434">
        <v>7</v>
      </c>
      <c r="V1287" s="1438">
        <v>0</v>
      </c>
    </row>
    <row r="1288" spans="1:22" ht="15" x14ac:dyDescent="0.25">
      <c r="A1288" s="19" t="s">
        <v>709</v>
      </c>
      <c r="B1288" s="1291" t="s">
        <v>973</v>
      </c>
      <c r="C1288" s="1291" t="s">
        <v>35</v>
      </c>
      <c r="D1288" s="1434">
        <v>2</v>
      </c>
      <c r="E1288" s="1434">
        <v>3</v>
      </c>
      <c r="F1288" s="1434">
        <v>22</v>
      </c>
      <c r="G1288" s="1434">
        <v>26</v>
      </c>
      <c r="H1288" s="1434">
        <v>8</v>
      </c>
      <c r="I1288" s="1434">
        <v>27</v>
      </c>
      <c r="J1288" s="1434">
        <v>12</v>
      </c>
      <c r="K1288" s="1434">
        <v>23</v>
      </c>
      <c r="L1288" s="1434">
        <v>20</v>
      </c>
      <c r="M1288" s="1434">
        <v>29</v>
      </c>
      <c r="N1288" s="1434">
        <v>36</v>
      </c>
      <c r="O1288" s="1434">
        <v>61</v>
      </c>
      <c r="P1288" s="1434">
        <v>12</v>
      </c>
      <c r="Q1288" s="1434">
        <v>5</v>
      </c>
      <c r="R1288" s="1434">
        <v>34</v>
      </c>
      <c r="S1288" s="1434">
        <v>15</v>
      </c>
      <c r="T1288" s="1434">
        <v>19</v>
      </c>
      <c r="U1288" s="1434">
        <v>43</v>
      </c>
      <c r="V1288" s="1438">
        <v>49</v>
      </c>
    </row>
    <row r="1289" spans="1:22" ht="15" x14ac:dyDescent="0.25">
      <c r="A1289" s="19" t="s">
        <v>709</v>
      </c>
      <c r="B1289" s="1291" t="s">
        <v>973</v>
      </c>
      <c r="C1289" s="1291" t="s">
        <v>36</v>
      </c>
      <c r="D1289" s="1434">
        <v>0</v>
      </c>
      <c r="E1289" s="1434">
        <v>0</v>
      </c>
      <c r="F1289" s="1434">
        <v>0</v>
      </c>
      <c r="G1289" s="1434">
        <v>0</v>
      </c>
      <c r="H1289" s="1434">
        <v>0</v>
      </c>
      <c r="I1289" s="1434">
        <v>0</v>
      </c>
      <c r="J1289" s="1434">
        <v>0</v>
      </c>
      <c r="K1289" s="1434">
        <v>0</v>
      </c>
      <c r="L1289" s="1434">
        <v>0</v>
      </c>
      <c r="M1289" s="1434">
        <v>0</v>
      </c>
      <c r="N1289" s="1434">
        <v>0</v>
      </c>
      <c r="O1289" s="1434">
        <v>0</v>
      </c>
      <c r="P1289" s="1434">
        <v>0</v>
      </c>
      <c r="Q1289" s="1434">
        <v>0</v>
      </c>
      <c r="R1289" s="1434">
        <v>0</v>
      </c>
      <c r="S1289" s="1434">
        <v>0</v>
      </c>
      <c r="T1289" s="1434">
        <v>2</v>
      </c>
      <c r="U1289" s="1434">
        <v>2</v>
      </c>
      <c r="V1289" s="1438">
        <v>2</v>
      </c>
    </row>
    <row r="1290" spans="1:22" ht="15" x14ac:dyDescent="0.25">
      <c r="A1290" s="19" t="s">
        <v>709</v>
      </c>
      <c r="B1290" s="1291" t="s">
        <v>973</v>
      </c>
      <c r="C1290" s="1291" t="s">
        <v>37</v>
      </c>
      <c r="D1290" s="1434">
        <v>1</v>
      </c>
      <c r="E1290" s="1434">
        <v>0</v>
      </c>
      <c r="F1290" s="1434">
        <v>2</v>
      </c>
      <c r="G1290" s="1434">
        <v>0</v>
      </c>
      <c r="H1290" s="1434">
        <v>0</v>
      </c>
      <c r="I1290" s="1434">
        <v>1</v>
      </c>
      <c r="J1290" s="1434">
        <v>1</v>
      </c>
      <c r="K1290" s="1434">
        <v>1</v>
      </c>
      <c r="L1290" s="1434">
        <v>0</v>
      </c>
      <c r="M1290" s="1434">
        <v>3</v>
      </c>
      <c r="N1290" s="1434">
        <v>2</v>
      </c>
      <c r="O1290" s="1434">
        <v>2</v>
      </c>
      <c r="P1290" s="1434">
        <v>1</v>
      </c>
      <c r="Q1290" s="1434">
        <v>1</v>
      </c>
      <c r="R1290" s="1434">
        <v>4</v>
      </c>
      <c r="S1290" s="1434">
        <v>1</v>
      </c>
      <c r="T1290" s="1434">
        <v>1</v>
      </c>
      <c r="U1290" s="1434">
        <v>4</v>
      </c>
      <c r="V1290" s="1438">
        <v>6</v>
      </c>
    </row>
    <row r="1291" spans="1:22" ht="15" x14ac:dyDescent="0.25">
      <c r="A1291" s="19" t="s">
        <v>709</v>
      </c>
      <c r="B1291" s="1291" t="s">
        <v>973</v>
      </c>
      <c r="C1291" s="1291" t="s">
        <v>38</v>
      </c>
      <c r="D1291" s="1434">
        <v>0</v>
      </c>
      <c r="E1291" s="1434">
        <v>0</v>
      </c>
      <c r="F1291" s="1434">
        <v>0</v>
      </c>
      <c r="G1291" s="1434">
        <v>1</v>
      </c>
      <c r="H1291" s="1434">
        <v>0</v>
      </c>
      <c r="I1291" s="1434">
        <v>0</v>
      </c>
      <c r="J1291" s="1434">
        <v>0</v>
      </c>
      <c r="K1291" s="1434">
        <v>0</v>
      </c>
      <c r="L1291" s="1434">
        <v>0</v>
      </c>
      <c r="M1291" s="1434">
        <v>2</v>
      </c>
      <c r="N1291" s="1434">
        <v>1</v>
      </c>
      <c r="O1291" s="1434">
        <v>0</v>
      </c>
      <c r="P1291" s="1434">
        <v>0</v>
      </c>
      <c r="Q1291" s="1434">
        <v>0</v>
      </c>
      <c r="R1291" s="1434">
        <v>0</v>
      </c>
      <c r="S1291" s="1434">
        <v>0</v>
      </c>
      <c r="T1291" s="1434">
        <v>1</v>
      </c>
      <c r="U1291" s="1434">
        <v>0</v>
      </c>
      <c r="V1291" s="1438">
        <v>3</v>
      </c>
    </row>
    <row r="1292" spans="1:22" ht="15" x14ac:dyDescent="0.25">
      <c r="A1292" s="19" t="s">
        <v>709</v>
      </c>
      <c r="B1292" s="1291" t="s">
        <v>973</v>
      </c>
      <c r="C1292" s="1291" t="s">
        <v>39</v>
      </c>
      <c r="D1292" s="1434">
        <v>0</v>
      </c>
      <c r="E1292" s="1434">
        <v>0</v>
      </c>
      <c r="F1292" s="1434">
        <v>0</v>
      </c>
      <c r="G1292" s="1434">
        <v>1</v>
      </c>
      <c r="H1292" s="1434">
        <v>0</v>
      </c>
      <c r="I1292" s="1434">
        <v>0</v>
      </c>
      <c r="J1292" s="1434">
        <v>0</v>
      </c>
      <c r="K1292" s="1434">
        <v>0</v>
      </c>
      <c r="L1292" s="1434">
        <v>0</v>
      </c>
      <c r="M1292" s="1434">
        <v>0</v>
      </c>
      <c r="N1292" s="1434">
        <v>0</v>
      </c>
      <c r="O1292" s="1434">
        <v>0</v>
      </c>
      <c r="P1292" s="1434">
        <v>0</v>
      </c>
      <c r="Q1292" s="1434">
        <v>0</v>
      </c>
      <c r="R1292" s="1434">
        <v>0</v>
      </c>
      <c r="S1292" s="1434">
        <v>0</v>
      </c>
      <c r="T1292" s="1434">
        <v>1</v>
      </c>
      <c r="U1292" s="1434">
        <v>1</v>
      </c>
      <c r="V1292" s="1438">
        <v>2</v>
      </c>
    </row>
    <row r="1293" spans="1:22" ht="15" x14ac:dyDescent="0.25">
      <c r="A1293" s="19" t="s">
        <v>709</v>
      </c>
      <c r="B1293" s="1291" t="s">
        <v>973</v>
      </c>
      <c r="C1293" s="1291" t="s">
        <v>40</v>
      </c>
      <c r="D1293" s="1434">
        <v>0</v>
      </c>
      <c r="E1293" s="1434">
        <v>0</v>
      </c>
      <c r="F1293" s="1434">
        <v>0</v>
      </c>
      <c r="G1293" s="1434">
        <v>0</v>
      </c>
      <c r="H1293" s="1434">
        <v>0</v>
      </c>
      <c r="I1293" s="1434">
        <v>0</v>
      </c>
      <c r="J1293" s="1434">
        <v>0</v>
      </c>
      <c r="K1293" s="1434">
        <v>0</v>
      </c>
      <c r="L1293" s="1434">
        <v>0</v>
      </c>
      <c r="M1293" s="1434">
        <v>1</v>
      </c>
      <c r="N1293" s="1434">
        <v>0</v>
      </c>
      <c r="O1293" s="1434">
        <v>0</v>
      </c>
      <c r="P1293" s="1434">
        <v>0</v>
      </c>
      <c r="Q1293" s="1434">
        <v>0</v>
      </c>
      <c r="R1293" s="1434">
        <v>0</v>
      </c>
      <c r="S1293" s="1434">
        <v>0</v>
      </c>
      <c r="T1293" s="1434">
        <v>0</v>
      </c>
      <c r="U1293" s="1434">
        <v>1</v>
      </c>
      <c r="V1293" s="1438">
        <v>0</v>
      </c>
    </row>
    <row r="1294" spans="1:22" ht="15" x14ac:dyDescent="0.25">
      <c r="A1294" s="19" t="s">
        <v>709</v>
      </c>
      <c r="B1294" s="1291" t="s">
        <v>973</v>
      </c>
      <c r="C1294" s="1291" t="s">
        <v>59</v>
      </c>
      <c r="D1294" s="1434">
        <v>3</v>
      </c>
      <c r="E1294" s="1434">
        <v>3</v>
      </c>
      <c r="F1294" s="1434">
        <v>24</v>
      </c>
      <c r="G1294" s="1434">
        <v>28</v>
      </c>
      <c r="H1294" s="1434">
        <v>8</v>
      </c>
      <c r="I1294" s="1434">
        <v>28</v>
      </c>
      <c r="J1294" s="1434">
        <v>13</v>
      </c>
      <c r="K1294" s="1434">
        <v>24</v>
      </c>
      <c r="L1294" s="1434">
        <v>20</v>
      </c>
      <c r="M1294" s="1434">
        <v>35</v>
      </c>
      <c r="N1294" s="1434">
        <v>39</v>
      </c>
      <c r="O1294" s="1434">
        <v>63</v>
      </c>
      <c r="P1294" s="1434">
        <v>13</v>
      </c>
      <c r="Q1294" s="1434">
        <v>6</v>
      </c>
      <c r="R1294" s="1434">
        <v>38</v>
      </c>
      <c r="S1294" s="1434">
        <v>16</v>
      </c>
      <c r="T1294" s="1434">
        <v>24</v>
      </c>
      <c r="U1294" s="1434">
        <v>51</v>
      </c>
      <c r="V1294" s="1438">
        <v>62</v>
      </c>
    </row>
    <row r="1295" spans="1:22" ht="15" x14ac:dyDescent="0.25">
      <c r="A1295" s="19" t="s">
        <v>709</v>
      </c>
      <c r="B1295" s="1291" t="s">
        <v>973</v>
      </c>
      <c r="C1295" s="1291" t="s">
        <v>77</v>
      </c>
      <c r="D1295" s="1434">
        <v>1</v>
      </c>
      <c r="E1295" s="1434">
        <v>0</v>
      </c>
      <c r="F1295" s="1434">
        <v>2</v>
      </c>
      <c r="G1295" s="1434">
        <v>2</v>
      </c>
      <c r="H1295" s="1434">
        <v>0</v>
      </c>
      <c r="I1295" s="1434">
        <v>1</v>
      </c>
      <c r="J1295" s="1434">
        <v>1</v>
      </c>
      <c r="K1295" s="1434">
        <v>1</v>
      </c>
      <c r="L1295" s="1434">
        <v>0</v>
      </c>
      <c r="M1295" s="1434">
        <v>6</v>
      </c>
      <c r="N1295" s="1434">
        <v>3</v>
      </c>
      <c r="O1295" s="1434">
        <v>2</v>
      </c>
      <c r="P1295" s="1434">
        <v>1</v>
      </c>
      <c r="Q1295" s="1434">
        <v>1</v>
      </c>
      <c r="R1295" s="1434">
        <v>4</v>
      </c>
      <c r="S1295" s="1434">
        <v>1</v>
      </c>
      <c r="T1295" s="1434">
        <v>5</v>
      </c>
      <c r="U1295" s="1434">
        <v>8</v>
      </c>
      <c r="V1295" s="1438">
        <v>13</v>
      </c>
    </row>
    <row r="1296" spans="1:22" ht="15" x14ac:dyDescent="0.25">
      <c r="A1296" s="19" t="s">
        <v>709</v>
      </c>
      <c r="B1296" s="1291" t="s">
        <v>974</v>
      </c>
      <c r="C1296" s="1291" t="s">
        <v>35</v>
      </c>
      <c r="D1296" s="1434">
        <v>23</v>
      </c>
      <c r="E1296" s="1434">
        <v>54</v>
      </c>
      <c r="F1296" s="1434">
        <v>38</v>
      </c>
      <c r="G1296" s="1434">
        <v>37</v>
      </c>
      <c r="H1296" s="1434">
        <v>20</v>
      </c>
      <c r="I1296" s="1434">
        <v>68</v>
      </c>
      <c r="J1296" s="1434">
        <v>38</v>
      </c>
      <c r="K1296" s="1434">
        <v>32</v>
      </c>
      <c r="L1296" s="1434">
        <v>47</v>
      </c>
      <c r="M1296" s="1434">
        <v>27</v>
      </c>
      <c r="N1296" s="1434">
        <v>41</v>
      </c>
      <c r="O1296" s="1434">
        <v>71</v>
      </c>
      <c r="P1296" s="1434">
        <v>24</v>
      </c>
      <c r="Q1296" s="1434">
        <v>0</v>
      </c>
      <c r="R1296" s="1434">
        <v>12</v>
      </c>
      <c r="S1296" s="1434">
        <v>8</v>
      </c>
      <c r="T1296" s="1434">
        <v>25</v>
      </c>
      <c r="U1296" s="1434">
        <v>17</v>
      </c>
      <c r="V1296" s="1438">
        <v>6</v>
      </c>
    </row>
    <row r="1297" spans="1:22" ht="15" x14ac:dyDescent="0.25">
      <c r="A1297" s="19" t="s">
        <v>709</v>
      </c>
      <c r="B1297" s="1291" t="s">
        <v>974</v>
      </c>
      <c r="C1297" s="1291" t="s">
        <v>36</v>
      </c>
      <c r="D1297" s="1434">
        <v>0</v>
      </c>
      <c r="E1297" s="1434">
        <v>0</v>
      </c>
      <c r="F1297" s="1434">
        <v>0</v>
      </c>
      <c r="G1297" s="1434">
        <v>0</v>
      </c>
      <c r="H1297" s="1434">
        <v>0</v>
      </c>
      <c r="I1297" s="1434">
        <v>0</v>
      </c>
      <c r="J1297" s="1434">
        <v>0</v>
      </c>
      <c r="K1297" s="1434">
        <v>0</v>
      </c>
      <c r="L1297" s="1434">
        <v>0</v>
      </c>
      <c r="M1297" s="1434">
        <v>0</v>
      </c>
      <c r="N1297" s="1434">
        <v>0</v>
      </c>
      <c r="O1297" s="1434">
        <v>0</v>
      </c>
      <c r="P1297" s="1434">
        <v>0</v>
      </c>
      <c r="Q1297" s="1434">
        <v>0</v>
      </c>
      <c r="R1297" s="1434">
        <v>0</v>
      </c>
      <c r="S1297" s="1434">
        <v>7</v>
      </c>
      <c r="T1297" s="1434">
        <v>5</v>
      </c>
      <c r="U1297" s="1434">
        <v>4</v>
      </c>
      <c r="V1297" s="1438">
        <v>0</v>
      </c>
    </row>
    <row r="1298" spans="1:22" ht="15" x14ac:dyDescent="0.25">
      <c r="A1298" s="19" t="s">
        <v>709</v>
      </c>
      <c r="B1298" s="1291" t="s">
        <v>974</v>
      </c>
      <c r="C1298" s="1291" t="s">
        <v>37</v>
      </c>
      <c r="D1298" s="1434">
        <v>2</v>
      </c>
      <c r="E1298" s="1434">
        <v>2</v>
      </c>
      <c r="F1298" s="1434">
        <v>0</v>
      </c>
      <c r="G1298" s="1434">
        <v>0</v>
      </c>
      <c r="H1298" s="1434">
        <v>0</v>
      </c>
      <c r="I1298" s="1434">
        <v>5</v>
      </c>
      <c r="J1298" s="1434">
        <v>0</v>
      </c>
      <c r="K1298" s="1434">
        <v>1</v>
      </c>
      <c r="L1298" s="1434">
        <v>0</v>
      </c>
      <c r="M1298" s="1434">
        <v>0</v>
      </c>
      <c r="N1298" s="1434">
        <v>0</v>
      </c>
      <c r="O1298" s="1434">
        <v>1</v>
      </c>
      <c r="P1298" s="1434">
        <v>0</v>
      </c>
      <c r="Q1298" s="1434">
        <v>0</v>
      </c>
      <c r="R1298" s="1434">
        <v>1</v>
      </c>
      <c r="S1298" s="1434">
        <v>5</v>
      </c>
      <c r="T1298" s="1434">
        <v>1</v>
      </c>
      <c r="U1298" s="1434">
        <v>0</v>
      </c>
      <c r="V1298" s="1438">
        <v>0</v>
      </c>
    </row>
    <row r="1299" spans="1:22" ht="15" x14ac:dyDescent="0.25">
      <c r="A1299" s="19" t="s">
        <v>709</v>
      </c>
      <c r="B1299" s="1291" t="s">
        <v>974</v>
      </c>
      <c r="C1299" s="1291" t="s">
        <v>38</v>
      </c>
      <c r="D1299" s="1434">
        <v>0</v>
      </c>
      <c r="E1299" s="1434">
        <v>1</v>
      </c>
      <c r="F1299" s="1434">
        <v>0</v>
      </c>
      <c r="G1299" s="1434">
        <v>0</v>
      </c>
      <c r="H1299" s="1434">
        <v>0</v>
      </c>
      <c r="I1299" s="1434">
        <v>0</v>
      </c>
      <c r="J1299" s="1434">
        <v>0</v>
      </c>
      <c r="K1299" s="1434">
        <v>0</v>
      </c>
      <c r="L1299" s="1434">
        <v>0</v>
      </c>
      <c r="M1299" s="1434">
        <v>0</v>
      </c>
      <c r="N1299" s="1434">
        <v>0</v>
      </c>
      <c r="O1299" s="1434">
        <v>0</v>
      </c>
      <c r="P1299" s="1434">
        <v>0</v>
      </c>
      <c r="Q1299" s="1434">
        <v>0</v>
      </c>
      <c r="R1299" s="1434">
        <v>0</v>
      </c>
      <c r="S1299" s="1434">
        <v>1</v>
      </c>
      <c r="T1299" s="1434">
        <v>0</v>
      </c>
      <c r="U1299" s="1434">
        <v>1</v>
      </c>
      <c r="V1299" s="1438">
        <v>0</v>
      </c>
    </row>
    <row r="1300" spans="1:22" ht="15" x14ac:dyDescent="0.25">
      <c r="A1300" s="19" t="s">
        <v>709</v>
      </c>
      <c r="B1300" s="1291" t="s">
        <v>974</v>
      </c>
      <c r="C1300" s="1291" t="s">
        <v>39</v>
      </c>
      <c r="D1300" s="1434">
        <v>0</v>
      </c>
      <c r="E1300" s="1434">
        <v>0</v>
      </c>
      <c r="F1300" s="1434">
        <v>0</v>
      </c>
      <c r="G1300" s="1434">
        <v>0</v>
      </c>
      <c r="H1300" s="1434">
        <v>0</v>
      </c>
      <c r="I1300" s="1434">
        <v>0</v>
      </c>
      <c r="J1300" s="1434">
        <v>0</v>
      </c>
      <c r="K1300" s="1434">
        <v>0</v>
      </c>
      <c r="L1300" s="1434">
        <v>0</v>
      </c>
      <c r="M1300" s="1434">
        <v>0</v>
      </c>
      <c r="N1300" s="1434">
        <v>0</v>
      </c>
      <c r="O1300" s="1434">
        <v>0</v>
      </c>
      <c r="P1300" s="1434">
        <v>0</v>
      </c>
      <c r="Q1300" s="1434">
        <v>0</v>
      </c>
      <c r="R1300" s="1434">
        <v>0</v>
      </c>
      <c r="S1300" s="1434">
        <v>2</v>
      </c>
      <c r="T1300" s="1434">
        <v>0</v>
      </c>
      <c r="U1300" s="1434">
        <v>0</v>
      </c>
      <c r="V1300" s="1438">
        <v>0</v>
      </c>
    </row>
    <row r="1301" spans="1:22" ht="15" x14ac:dyDescent="0.25">
      <c r="A1301" s="19" t="s">
        <v>709</v>
      </c>
      <c r="B1301" s="1291" t="s">
        <v>974</v>
      </c>
      <c r="C1301" s="1291" t="s">
        <v>59</v>
      </c>
      <c r="D1301" s="1434">
        <v>25</v>
      </c>
      <c r="E1301" s="1434">
        <v>57</v>
      </c>
      <c r="F1301" s="1434">
        <v>38</v>
      </c>
      <c r="G1301" s="1434">
        <v>37</v>
      </c>
      <c r="H1301" s="1434">
        <v>20</v>
      </c>
      <c r="I1301" s="1434">
        <v>73</v>
      </c>
      <c r="J1301" s="1434">
        <v>38</v>
      </c>
      <c r="K1301" s="1434">
        <v>33</v>
      </c>
      <c r="L1301" s="1434">
        <v>47</v>
      </c>
      <c r="M1301" s="1434">
        <v>27</v>
      </c>
      <c r="N1301" s="1434">
        <v>41</v>
      </c>
      <c r="O1301" s="1434">
        <v>72</v>
      </c>
      <c r="P1301" s="1434">
        <v>24</v>
      </c>
      <c r="Q1301" s="1434">
        <v>0</v>
      </c>
      <c r="R1301" s="1434">
        <v>13</v>
      </c>
      <c r="S1301" s="1434">
        <v>23</v>
      </c>
      <c r="T1301" s="1434">
        <v>31</v>
      </c>
      <c r="U1301" s="1434">
        <v>22</v>
      </c>
      <c r="V1301" s="1438">
        <v>6</v>
      </c>
    </row>
    <row r="1302" spans="1:22" ht="15" x14ac:dyDescent="0.25">
      <c r="A1302" s="19" t="s">
        <v>709</v>
      </c>
      <c r="B1302" s="1291" t="s">
        <v>974</v>
      </c>
      <c r="C1302" s="1291" t="s">
        <v>77</v>
      </c>
      <c r="D1302" s="1434">
        <v>2</v>
      </c>
      <c r="E1302" s="1434">
        <v>3</v>
      </c>
      <c r="F1302" s="1434">
        <v>0</v>
      </c>
      <c r="G1302" s="1434">
        <v>0</v>
      </c>
      <c r="H1302" s="1434">
        <v>0</v>
      </c>
      <c r="I1302" s="1434">
        <v>5</v>
      </c>
      <c r="J1302" s="1434">
        <v>0</v>
      </c>
      <c r="K1302" s="1434">
        <v>1</v>
      </c>
      <c r="L1302" s="1434">
        <v>0</v>
      </c>
      <c r="M1302" s="1434">
        <v>0</v>
      </c>
      <c r="N1302" s="1434">
        <v>0</v>
      </c>
      <c r="O1302" s="1434">
        <v>1</v>
      </c>
      <c r="P1302" s="1434">
        <v>0</v>
      </c>
      <c r="Q1302" s="1434">
        <v>0</v>
      </c>
      <c r="R1302" s="1434">
        <v>1</v>
      </c>
      <c r="S1302" s="1434">
        <v>15</v>
      </c>
      <c r="T1302" s="1434">
        <v>6</v>
      </c>
      <c r="U1302" s="1434">
        <v>5</v>
      </c>
      <c r="V1302" s="1438">
        <v>0</v>
      </c>
    </row>
    <row r="1303" spans="1:22" ht="15" x14ac:dyDescent="0.25">
      <c r="A1303" s="19" t="s">
        <v>709</v>
      </c>
      <c r="B1303" s="1291" t="s">
        <v>975</v>
      </c>
      <c r="C1303" s="1291" t="s">
        <v>35</v>
      </c>
      <c r="D1303" s="1434">
        <v>21</v>
      </c>
      <c r="E1303" s="1434">
        <v>12</v>
      </c>
      <c r="F1303" s="1434">
        <v>44</v>
      </c>
      <c r="G1303" s="1434">
        <v>16</v>
      </c>
      <c r="H1303" s="1434">
        <v>33</v>
      </c>
      <c r="I1303" s="1434">
        <v>28</v>
      </c>
      <c r="J1303" s="1434">
        <v>41</v>
      </c>
      <c r="K1303" s="1434">
        <v>36</v>
      </c>
      <c r="L1303" s="1434">
        <v>56</v>
      </c>
      <c r="M1303" s="1434">
        <v>32</v>
      </c>
      <c r="N1303" s="1434">
        <v>28</v>
      </c>
      <c r="O1303" s="1434">
        <v>26</v>
      </c>
      <c r="P1303" s="1434">
        <v>16</v>
      </c>
      <c r="Q1303" s="1434">
        <v>4</v>
      </c>
      <c r="R1303" s="1434">
        <v>6</v>
      </c>
      <c r="S1303" s="1434">
        <v>11</v>
      </c>
      <c r="T1303" s="1434">
        <v>19</v>
      </c>
      <c r="U1303" s="1434">
        <v>11</v>
      </c>
      <c r="V1303" s="1438">
        <v>17</v>
      </c>
    </row>
    <row r="1304" spans="1:22" ht="15" x14ac:dyDescent="0.25">
      <c r="A1304" s="19" t="s">
        <v>709</v>
      </c>
      <c r="B1304" s="1291" t="s">
        <v>975</v>
      </c>
      <c r="C1304" s="1291" t="s">
        <v>37</v>
      </c>
      <c r="D1304" s="1434">
        <v>5</v>
      </c>
      <c r="E1304" s="1434">
        <v>3</v>
      </c>
      <c r="F1304" s="1434">
        <v>6</v>
      </c>
      <c r="G1304" s="1434">
        <v>1</v>
      </c>
      <c r="H1304" s="1434">
        <v>0</v>
      </c>
      <c r="I1304" s="1434">
        <v>1</v>
      </c>
      <c r="J1304" s="1434">
        <v>2</v>
      </c>
      <c r="K1304" s="1434">
        <v>6</v>
      </c>
      <c r="L1304" s="1434">
        <v>2</v>
      </c>
      <c r="M1304" s="1434">
        <v>1</v>
      </c>
      <c r="N1304" s="1434">
        <v>0</v>
      </c>
      <c r="O1304" s="1434">
        <v>1</v>
      </c>
      <c r="P1304" s="1434">
        <v>1</v>
      </c>
      <c r="Q1304" s="1434">
        <v>1</v>
      </c>
      <c r="R1304" s="1434">
        <v>1</v>
      </c>
      <c r="S1304" s="1434">
        <v>0</v>
      </c>
      <c r="T1304" s="1434">
        <v>2</v>
      </c>
      <c r="U1304" s="1434">
        <v>0</v>
      </c>
      <c r="V1304" s="1438">
        <v>2</v>
      </c>
    </row>
    <row r="1305" spans="1:22" ht="15" x14ac:dyDescent="0.25">
      <c r="A1305" s="19" t="s">
        <v>709</v>
      </c>
      <c r="B1305" s="1291" t="s">
        <v>975</v>
      </c>
      <c r="C1305" s="1291" t="s">
        <v>38</v>
      </c>
      <c r="D1305" s="1434">
        <v>3</v>
      </c>
      <c r="E1305" s="1434">
        <v>1</v>
      </c>
      <c r="F1305" s="1434">
        <v>1</v>
      </c>
      <c r="G1305" s="1434">
        <v>0</v>
      </c>
      <c r="H1305" s="1434">
        <v>0</v>
      </c>
      <c r="I1305" s="1434">
        <v>0</v>
      </c>
      <c r="J1305" s="1434">
        <v>0</v>
      </c>
      <c r="K1305" s="1434">
        <v>1</v>
      </c>
      <c r="L1305" s="1434">
        <v>0</v>
      </c>
      <c r="M1305" s="1434">
        <v>0</v>
      </c>
      <c r="N1305" s="1434">
        <v>0</v>
      </c>
      <c r="O1305" s="1434">
        <v>1</v>
      </c>
      <c r="P1305" s="1434">
        <v>0</v>
      </c>
      <c r="Q1305" s="1434">
        <v>1</v>
      </c>
      <c r="R1305" s="1434">
        <v>0</v>
      </c>
      <c r="S1305" s="1434">
        <v>0</v>
      </c>
      <c r="T1305" s="1434">
        <v>0</v>
      </c>
      <c r="U1305" s="1434">
        <v>0</v>
      </c>
      <c r="V1305" s="1438">
        <v>1</v>
      </c>
    </row>
    <row r="1306" spans="1:22" ht="15" x14ac:dyDescent="0.25">
      <c r="A1306" s="19" t="s">
        <v>709</v>
      </c>
      <c r="B1306" s="1291" t="s">
        <v>975</v>
      </c>
      <c r="C1306" s="1291" t="s">
        <v>39</v>
      </c>
      <c r="D1306" s="1434">
        <v>0</v>
      </c>
      <c r="E1306" s="1434">
        <v>0</v>
      </c>
      <c r="F1306" s="1434">
        <v>1</v>
      </c>
      <c r="G1306" s="1434">
        <v>0</v>
      </c>
      <c r="H1306" s="1434">
        <v>0</v>
      </c>
      <c r="I1306" s="1434">
        <v>0</v>
      </c>
      <c r="J1306" s="1434">
        <v>0</v>
      </c>
      <c r="K1306" s="1434">
        <v>2</v>
      </c>
      <c r="L1306" s="1434">
        <v>0</v>
      </c>
      <c r="M1306" s="1434">
        <v>0</v>
      </c>
      <c r="N1306" s="1434">
        <v>0</v>
      </c>
      <c r="O1306" s="1434">
        <v>1</v>
      </c>
      <c r="P1306" s="1434">
        <v>0</v>
      </c>
      <c r="Q1306" s="1434">
        <v>0</v>
      </c>
      <c r="R1306" s="1434">
        <v>1</v>
      </c>
      <c r="S1306" s="1434">
        <v>0</v>
      </c>
      <c r="T1306" s="1434">
        <v>0</v>
      </c>
      <c r="U1306" s="1434">
        <v>0</v>
      </c>
      <c r="V1306" s="1438">
        <v>0</v>
      </c>
    </row>
    <row r="1307" spans="1:22" ht="15" x14ac:dyDescent="0.25">
      <c r="A1307" s="19" t="s">
        <v>709</v>
      </c>
      <c r="B1307" s="1291" t="s">
        <v>975</v>
      </c>
      <c r="C1307" s="1291" t="s">
        <v>40</v>
      </c>
      <c r="D1307" s="1434">
        <v>1</v>
      </c>
      <c r="E1307" s="1434">
        <v>0</v>
      </c>
      <c r="F1307" s="1434">
        <v>0</v>
      </c>
      <c r="G1307" s="1434">
        <v>0</v>
      </c>
      <c r="H1307" s="1434">
        <v>0</v>
      </c>
      <c r="I1307" s="1434">
        <v>0</v>
      </c>
      <c r="J1307" s="1434">
        <v>0</v>
      </c>
      <c r="K1307" s="1434">
        <v>0</v>
      </c>
      <c r="L1307" s="1434">
        <v>0</v>
      </c>
      <c r="M1307" s="1434">
        <v>0</v>
      </c>
      <c r="N1307" s="1434">
        <v>0</v>
      </c>
      <c r="O1307" s="1434">
        <v>0</v>
      </c>
      <c r="P1307" s="1434">
        <v>0</v>
      </c>
      <c r="Q1307" s="1434">
        <v>0</v>
      </c>
      <c r="R1307" s="1434">
        <v>0</v>
      </c>
      <c r="S1307" s="1434">
        <v>0</v>
      </c>
      <c r="T1307" s="1434">
        <v>0</v>
      </c>
      <c r="U1307" s="1434">
        <v>0</v>
      </c>
      <c r="V1307" s="1438">
        <v>0</v>
      </c>
    </row>
    <row r="1308" spans="1:22" ht="15" x14ac:dyDescent="0.25">
      <c r="A1308" s="19" t="s">
        <v>709</v>
      </c>
      <c r="B1308" s="1291" t="s">
        <v>975</v>
      </c>
      <c r="C1308" s="1291" t="s">
        <v>59</v>
      </c>
      <c r="D1308" s="1434">
        <v>30</v>
      </c>
      <c r="E1308" s="1434">
        <v>16</v>
      </c>
      <c r="F1308" s="1434">
        <v>52</v>
      </c>
      <c r="G1308" s="1434">
        <v>17</v>
      </c>
      <c r="H1308" s="1434">
        <v>33</v>
      </c>
      <c r="I1308" s="1434">
        <v>29</v>
      </c>
      <c r="J1308" s="1434">
        <v>43</v>
      </c>
      <c r="K1308" s="1434">
        <v>45</v>
      </c>
      <c r="L1308" s="1434">
        <v>58</v>
      </c>
      <c r="M1308" s="1434">
        <v>33</v>
      </c>
      <c r="N1308" s="1434">
        <v>28</v>
      </c>
      <c r="O1308" s="1434">
        <v>29</v>
      </c>
      <c r="P1308" s="1434">
        <v>17</v>
      </c>
      <c r="Q1308" s="1434">
        <v>6</v>
      </c>
      <c r="R1308" s="1434">
        <v>8</v>
      </c>
      <c r="S1308" s="1434">
        <v>11</v>
      </c>
      <c r="T1308" s="1434">
        <v>21</v>
      </c>
      <c r="U1308" s="1434">
        <v>11</v>
      </c>
      <c r="V1308" s="1438">
        <v>20</v>
      </c>
    </row>
    <row r="1309" spans="1:22" ht="15" x14ac:dyDescent="0.25">
      <c r="A1309" s="19" t="s">
        <v>709</v>
      </c>
      <c r="B1309" s="1291" t="s">
        <v>975</v>
      </c>
      <c r="C1309" s="1291" t="s">
        <v>77</v>
      </c>
      <c r="D1309" s="1434">
        <v>9</v>
      </c>
      <c r="E1309" s="1434">
        <v>4</v>
      </c>
      <c r="F1309" s="1434">
        <v>8</v>
      </c>
      <c r="G1309" s="1434">
        <v>1</v>
      </c>
      <c r="H1309" s="1434">
        <v>0</v>
      </c>
      <c r="I1309" s="1434">
        <v>1</v>
      </c>
      <c r="J1309" s="1434">
        <v>2</v>
      </c>
      <c r="K1309" s="1434">
        <v>9</v>
      </c>
      <c r="L1309" s="1434">
        <v>2</v>
      </c>
      <c r="M1309" s="1434">
        <v>1</v>
      </c>
      <c r="N1309" s="1434">
        <v>0</v>
      </c>
      <c r="O1309" s="1434">
        <v>3</v>
      </c>
      <c r="P1309" s="1434">
        <v>1</v>
      </c>
      <c r="Q1309" s="1434">
        <v>2</v>
      </c>
      <c r="R1309" s="1434">
        <v>2</v>
      </c>
      <c r="S1309" s="1434">
        <v>0</v>
      </c>
      <c r="T1309" s="1434">
        <v>2</v>
      </c>
      <c r="U1309" s="1434">
        <v>0</v>
      </c>
      <c r="V1309" s="1438">
        <v>3</v>
      </c>
    </row>
    <row r="1310" spans="1:22" ht="15" x14ac:dyDescent="0.25">
      <c r="A1310" s="19" t="s">
        <v>709</v>
      </c>
      <c r="B1310" s="1291" t="s">
        <v>976</v>
      </c>
      <c r="C1310" s="1291" t="s">
        <v>35</v>
      </c>
      <c r="D1310" s="1434">
        <v>0</v>
      </c>
      <c r="E1310" s="1434">
        <v>0</v>
      </c>
      <c r="F1310" s="1434">
        <v>0</v>
      </c>
      <c r="G1310" s="1434">
        <v>0</v>
      </c>
      <c r="H1310" s="1434">
        <v>0</v>
      </c>
      <c r="I1310" s="1434">
        <v>0</v>
      </c>
      <c r="J1310" s="1434">
        <v>0</v>
      </c>
      <c r="K1310" s="1434">
        <v>25</v>
      </c>
      <c r="L1310" s="1434">
        <v>17</v>
      </c>
      <c r="M1310" s="1434">
        <v>12</v>
      </c>
      <c r="N1310" s="1434">
        <v>42</v>
      </c>
      <c r="O1310" s="1434">
        <v>27</v>
      </c>
      <c r="P1310" s="1434">
        <v>19</v>
      </c>
      <c r="Q1310" s="1434">
        <v>1</v>
      </c>
      <c r="R1310" s="1434">
        <v>14</v>
      </c>
      <c r="S1310" s="1434">
        <v>2</v>
      </c>
      <c r="T1310" s="1434">
        <v>18</v>
      </c>
      <c r="U1310" s="1434">
        <v>16</v>
      </c>
      <c r="V1310" s="1438">
        <v>10</v>
      </c>
    </row>
    <row r="1311" spans="1:22" ht="15" x14ac:dyDescent="0.25">
      <c r="A1311" s="19" t="s">
        <v>709</v>
      </c>
      <c r="B1311" s="1291" t="s">
        <v>976</v>
      </c>
      <c r="C1311" s="1291" t="s">
        <v>36</v>
      </c>
      <c r="D1311" s="1434">
        <v>0</v>
      </c>
      <c r="E1311" s="1434">
        <v>0</v>
      </c>
      <c r="F1311" s="1434">
        <v>0</v>
      </c>
      <c r="G1311" s="1434">
        <v>0</v>
      </c>
      <c r="H1311" s="1434">
        <v>0</v>
      </c>
      <c r="I1311" s="1434">
        <v>0</v>
      </c>
      <c r="J1311" s="1434">
        <v>0</v>
      </c>
      <c r="K1311" s="1434">
        <v>0</v>
      </c>
      <c r="L1311" s="1434">
        <v>0</v>
      </c>
      <c r="M1311" s="1434">
        <v>0</v>
      </c>
      <c r="N1311" s="1434">
        <v>0</v>
      </c>
      <c r="O1311" s="1434">
        <v>0</v>
      </c>
      <c r="P1311" s="1434">
        <v>0</v>
      </c>
      <c r="Q1311" s="1434">
        <v>0</v>
      </c>
      <c r="R1311" s="1434">
        <v>0</v>
      </c>
      <c r="S1311" s="1434">
        <v>0</v>
      </c>
      <c r="T1311" s="1434">
        <v>0</v>
      </c>
      <c r="U1311" s="1434">
        <v>1</v>
      </c>
      <c r="V1311" s="1438">
        <v>0</v>
      </c>
    </row>
    <row r="1312" spans="1:22" ht="15" x14ac:dyDescent="0.25">
      <c r="A1312" s="19" t="s">
        <v>709</v>
      </c>
      <c r="B1312" s="1291" t="s">
        <v>976</v>
      </c>
      <c r="C1312" s="1291" t="s">
        <v>37</v>
      </c>
      <c r="D1312" s="1434">
        <v>0</v>
      </c>
      <c r="E1312" s="1434">
        <v>0</v>
      </c>
      <c r="F1312" s="1434">
        <v>0</v>
      </c>
      <c r="G1312" s="1434">
        <v>0</v>
      </c>
      <c r="H1312" s="1434">
        <v>0</v>
      </c>
      <c r="I1312" s="1434">
        <v>0</v>
      </c>
      <c r="J1312" s="1434">
        <v>0</v>
      </c>
      <c r="K1312" s="1434">
        <v>1</v>
      </c>
      <c r="L1312" s="1434">
        <v>0</v>
      </c>
      <c r="M1312" s="1434">
        <v>0</v>
      </c>
      <c r="N1312" s="1434">
        <v>4</v>
      </c>
      <c r="O1312" s="1434">
        <v>1</v>
      </c>
      <c r="P1312" s="1434">
        <v>0</v>
      </c>
      <c r="Q1312" s="1434">
        <v>1</v>
      </c>
      <c r="R1312" s="1434">
        <v>0</v>
      </c>
      <c r="S1312" s="1434">
        <v>0</v>
      </c>
      <c r="T1312" s="1434">
        <v>1</v>
      </c>
      <c r="U1312" s="1434">
        <v>1</v>
      </c>
      <c r="V1312" s="1438">
        <v>1</v>
      </c>
    </row>
    <row r="1313" spans="1:22" ht="15" x14ac:dyDescent="0.25">
      <c r="A1313" s="19" t="s">
        <v>709</v>
      </c>
      <c r="B1313" s="1291" t="s">
        <v>976</v>
      </c>
      <c r="C1313" s="1291" t="s">
        <v>38</v>
      </c>
      <c r="D1313" s="1434">
        <v>0</v>
      </c>
      <c r="E1313" s="1434">
        <v>0</v>
      </c>
      <c r="F1313" s="1434">
        <v>0</v>
      </c>
      <c r="G1313" s="1434">
        <v>0</v>
      </c>
      <c r="H1313" s="1434">
        <v>0</v>
      </c>
      <c r="I1313" s="1434">
        <v>0</v>
      </c>
      <c r="J1313" s="1434">
        <v>0</v>
      </c>
      <c r="K1313" s="1434">
        <v>0</v>
      </c>
      <c r="L1313" s="1434">
        <v>0</v>
      </c>
      <c r="M1313" s="1434">
        <v>0</v>
      </c>
      <c r="N1313" s="1434">
        <v>1</v>
      </c>
      <c r="O1313" s="1434">
        <v>0</v>
      </c>
      <c r="P1313" s="1434">
        <v>0</v>
      </c>
      <c r="Q1313" s="1434">
        <v>0</v>
      </c>
      <c r="R1313" s="1434">
        <v>1</v>
      </c>
      <c r="S1313" s="1434">
        <v>0</v>
      </c>
      <c r="T1313" s="1434">
        <v>2</v>
      </c>
      <c r="U1313" s="1434">
        <v>0</v>
      </c>
      <c r="V1313" s="1438">
        <v>0</v>
      </c>
    </row>
    <row r="1314" spans="1:22" ht="15" x14ac:dyDescent="0.25">
      <c r="A1314" s="19" t="s">
        <v>709</v>
      </c>
      <c r="B1314" s="1291" t="s">
        <v>976</v>
      </c>
      <c r="C1314" s="1291" t="s">
        <v>39</v>
      </c>
      <c r="D1314" s="1434">
        <v>0</v>
      </c>
      <c r="E1314" s="1434">
        <v>0</v>
      </c>
      <c r="F1314" s="1434">
        <v>0</v>
      </c>
      <c r="G1314" s="1434">
        <v>0</v>
      </c>
      <c r="H1314" s="1434">
        <v>0</v>
      </c>
      <c r="I1314" s="1434">
        <v>0</v>
      </c>
      <c r="J1314" s="1434">
        <v>0</v>
      </c>
      <c r="K1314" s="1434">
        <v>0</v>
      </c>
      <c r="L1314" s="1434">
        <v>0</v>
      </c>
      <c r="M1314" s="1434">
        <v>0</v>
      </c>
      <c r="N1314" s="1434">
        <v>2</v>
      </c>
      <c r="O1314" s="1434">
        <v>0</v>
      </c>
      <c r="P1314" s="1434">
        <v>1</v>
      </c>
      <c r="Q1314" s="1434">
        <v>0</v>
      </c>
      <c r="R1314" s="1434">
        <v>0</v>
      </c>
      <c r="S1314" s="1434">
        <v>0</v>
      </c>
      <c r="T1314" s="1434">
        <v>1</v>
      </c>
      <c r="U1314" s="1434">
        <v>0</v>
      </c>
      <c r="V1314" s="1438">
        <v>2</v>
      </c>
    </row>
    <row r="1315" spans="1:22" ht="15" x14ac:dyDescent="0.25">
      <c r="A1315" s="19" t="s">
        <v>709</v>
      </c>
      <c r="B1315" s="1291" t="s">
        <v>976</v>
      </c>
      <c r="C1315" s="1291" t="s">
        <v>40</v>
      </c>
      <c r="D1315" s="1434">
        <v>0</v>
      </c>
      <c r="E1315" s="1434">
        <v>0</v>
      </c>
      <c r="F1315" s="1434">
        <v>0</v>
      </c>
      <c r="G1315" s="1434">
        <v>0</v>
      </c>
      <c r="H1315" s="1434">
        <v>0</v>
      </c>
      <c r="I1315" s="1434">
        <v>0</v>
      </c>
      <c r="J1315" s="1434">
        <v>0</v>
      </c>
      <c r="K1315" s="1434">
        <v>0</v>
      </c>
      <c r="L1315" s="1434">
        <v>0</v>
      </c>
      <c r="M1315" s="1434">
        <v>0</v>
      </c>
      <c r="N1315" s="1434">
        <v>0</v>
      </c>
      <c r="O1315" s="1434">
        <v>0</v>
      </c>
      <c r="P1315" s="1434">
        <v>0</v>
      </c>
      <c r="Q1315" s="1434">
        <v>0</v>
      </c>
      <c r="R1315" s="1434">
        <v>0</v>
      </c>
      <c r="S1315" s="1434">
        <v>0</v>
      </c>
      <c r="T1315" s="1434">
        <v>0</v>
      </c>
      <c r="U1315" s="1434">
        <v>1</v>
      </c>
      <c r="V1315" s="1438">
        <v>0</v>
      </c>
    </row>
    <row r="1316" spans="1:22" ht="15" x14ac:dyDescent="0.25">
      <c r="A1316" s="19" t="s">
        <v>709</v>
      </c>
      <c r="B1316" s="1291" t="s">
        <v>976</v>
      </c>
      <c r="C1316" s="1291" t="s">
        <v>59</v>
      </c>
      <c r="D1316" s="1434">
        <v>0</v>
      </c>
      <c r="E1316" s="1434">
        <v>0</v>
      </c>
      <c r="F1316" s="1434">
        <v>0</v>
      </c>
      <c r="G1316" s="1434">
        <v>0</v>
      </c>
      <c r="H1316" s="1434">
        <v>0</v>
      </c>
      <c r="I1316" s="1434">
        <v>0</v>
      </c>
      <c r="J1316" s="1434">
        <v>0</v>
      </c>
      <c r="K1316" s="1434">
        <v>26</v>
      </c>
      <c r="L1316" s="1434">
        <v>17</v>
      </c>
      <c r="M1316" s="1434">
        <v>12</v>
      </c>
      <c r="N1316" s="1434">
        <v>49</v>
      </c>
      <c r="O1316" s="1434">
        <v>28</v>
      </c>
      <c r="P1316" s="1434">
        <v>20</v>
      </c>
      <c r="Q1316" s="1434">
        <v>2</v>
      </c>
      <c r="R1316" s="1434">
        <v>15</v>
      </c>
      <c r="S1316" s="1434">
        <v>2</v>
      </c>
      <c r="T1316" s="1434">
        <v>22</v>
      </c>
      <c r="U1316" s="1434">
        <v>19</v>
      </c>
      <c r="V1316" s="1438">
        <v>13</v>
      </c>
    </row>
    <row r="1317" spans="1:22" ht="15" x14ac:dyDescent="0.25">
      <c r="A1317" s="19" t="s">
        <v>709</v>
      </c>
      <c r="B1317" s="1291" t="s">
        <v>976</v>
      </c>
      <c r="C1317" s="1291" t="s">
        <v>77</v>
      </c>
      <c r="D1317" s="1434">
        <v>0</v>
      </c>
      <c r="E1317" s="1434">
        <v>0</v>
      </c>
      <c r="F1317" s="1434">
        <v>0</v>
      </c>
      <c r="G1317" s="1434">
        <v>0</v>
      </c>
      <c r="H1317" s="1434">
        <v>0</v>
      </c>
      <c r="I1317" s="1434">
        <v>0</v>
      </c>
      <c r="J1317" s="1434">
        <v>0</v>
      </c>
      <c r="K1317" s="1434">
        <v>1</v>
      </c>
      <c r="L1317" s="1434">
        <v>0</v>
      </c>
      <c r="M1317" s="1434">
        <v>0</v>
      </c>
      <c r="N1317" s="1434">
        <v>7</v>
      </c>
      <c r="O1317" s="1434">
        <v>1</v>
      </c>
      <c r="P1317" s="1434">
        <v>1</v>
      </c>
      <c r="Q1317" s="1434">
        <v>1</v>
      </c>
      <c r="R1317" s="1434">
        <v>1</v>
      </c>
      <c r="S1317" s="1434">
        <v>0</v>
      </c>
      <c r="T1317" s="1434">
        <v>4</v>
      </c>
      <c r="U1317" s="1434">
        <v>3</v>
      </c>
      <c r="V1317" s="1438">
        <v>3</v>
      </c>
    </row>
    <row r="1318" spans="1:22" ht="15" x14ac:dyDescent="0.25">
      <c r="A1318" s="19" t="s">
        <v>709</v>
      </c>
      <c r="B1318" s="1291" t="s">
        <v>977</v>
      </c>
      <c r="C1318" s="1291" t="s">
        <v>35</v>
      </c>
      <c r="D1318" s="1434">
        <v>0</v>
      </c>
      <c r="E1318" s="1434">
        <v>8</v>
      </c>
      <c r="F1318" s="1434">
        <v>9</v>
      </c>
      <c r="G1318" s="1434">
        <v>11</v>
      </c>
      <c r="H1318" s="1434">
        <v>12</v>
      </c>
      <c r="I1318" s="1434">
        <v>5</v>
      </c>
      <c r="J1318" s="1434">
        <v>9</v>
      </c>
      <c r="K1318" s="1434">
        <v>0</v>
      </c>
      <c r="L1318" s="1434">
        <v>2</v>
      </c>
      <c r="M1318" s="1434">
        <v>9</v>
      </c>
      <c r="N1318" s="1434">
        <v>7</v>
      </c>
      <c r="O1318" s="1434">
        <v>23</v>
      </c>
      <c r="P1318" s="1434">
        <v>23</v>
      </c>
      <c r="Q1318" s="1434">
        <v>5</v>
      </c>
      <c r="R1318" s="1434">
        <v>4</v>
      </c>
      <c r="S1318" s="1434">
        <v>22</v>
      </c>
      <c r="T1318" s="1434">
        <v>5</v>
      </c>
      <c r="U1318" s="1434">
        <v>18</v>
      </c>
      <c r="V1318" s="1438">
        <v>18</v>
      </c>
    </row>
    <row r="1319" spans="1:22" ht="15" x14ac:dyDescent="0.25">
      <c r="A1319" s="19" t="s">
        <v>709</v>
      </c>
      <c r="B1319" s="1291" t="s">
        <v>977</v>
      </c>
      <c r="C1319" s="1291" t="s">
        <v>37</v>
      </c>
      <c r="D1319" s="1434">
        <v>0</v>
      </c>
      <c r="E1319" s="1434">
        <v>3</v>
      </c>
      <c r="F1319" s="1434">
        <v>0</v>
      </c>
      <c r="G1319" s="1434">
        <v>0</v>
      </c>
      <c r="H1319" s="1434">
        <v>2</v>
      </c>
      <c r="I1319" s="1434">
        <v>0</v>
      </c>
      <c r="J1319" s="1434">
        <v>1</v>
      </c>
      <c r="K1319" s="1434">
        <v>0</v>
      </c>
      <c r="L1319" s="1434">
        <v>0</v>
      </c>
      <c r="M1319" s="1434">
        <v>3</v>
      </c>
      <c r="N1319" s="1434">
        <v>0</v>
      </c>
      <c r="O1319" s="1434">
        <v>2</v>
      </c>
      <c r="P1319" s="1434">
        <v>1</v>
      </c>
      <c r="Q1319" s="1434">
        <v>3</v>
      </c>
      <c r="R1319" s="1434">
        <v>1</v>
      </c>
      <c r="S1319" s="1434">
        <v>1</v>
      </c>
      <c r="T1319" s="1434">
        <v>0</v>
      </c>
      <c r="U1319" s="1434">
        <v>0</v>
      </c>
      <c r="V1319" s="1438">
        <v>0</v>
      </c>
    </row>
    <row r="1320" spans="1:22" ht="15" x14ac:dyDescent="0.25">
      <c r="A1320" s="19" t="s">
        <v>709</v>
      </c>
      <c r="B1320" s="1291" t="s">
        <v>977</v>
      </c>
      <c r="C1320" s="1291" t="s">
        <v>38</v>
      </c>
      <c r="D1320" s="1434">
        <v>0</v>
      </c>
      <c r="E1320" s="1434">
        <v>0</v>
      </c>
      <c r="F1320" s="1434">
        <v>0</v>
      </c>
      <c r="G1320" s="1434">
        <v>0</v>
      </c>
      <c r="H1320" s="1434">
        <v>0</v>
      </c>
      <c r="I1320" s="1434">
        <v>1</v>
      </c>
      <c r="J1320" s="1434">
        <v>0</v>
      </c>
      <c r="K1320" s="1434">
        <v>0</v>
      </c>
      <c r="L1320" s="1434">
        <v>0</v>
      </c>
      <c r="M1320" s="1434">
        <v>1</v>
      </c>
      <c r="N1320" s="1434">
        <v>0</v>
      </c>
      <c r="O1320" s="1434">
        <v>0</v>
      </c>
      <c r="P1320" s="1434">
        <v>0</v>
      </c>
      <c r="Q1320" s="1434">
        <v>0</v>
      </c>
      <c r="R1320" s="1434">
        <v>1</v>
      </c>
      <c r="S1320" s="1434">
        <v>0</v>
      </c>
      <c r="T1320" s="1434">
        <v>0</v>
      </c>
      <c r="U1320" s="1434">
        <v>0</v>
      </c>
      <c r="V1320" s="1438">
        <v>0</v>
      </c>
    </row>
    <row r="1321" spans="1:22" ht="15" x14ac:dyDescent="0.25">
      <c r="A1321" s="19" t="s">
        <v>709</v>
      </c>
      <c r="B1321" s="1291" t="s">
        <v>977</v>
      </c>
      <c r="C1321" s="1291" t="s">
        <v>39</v>
      </c>
      <c r="D1321" s="1434">
        <v>0</v>
      </c>
      <c r="E1321" s="1434">
        <v>0</v>
      </c>
      <c r="F1321" s="1434">
        <v>0</v>
      </c>
      <c r="G1321" s="1434">
        <v>1</v>
      </c>
      <c r="H1321" s="1434">
        <v>0</v>
      </c>
      <c r="I1321" s="1434">
        <v>0</v>
      </c>
      <c r="J1321" s="1434">
        <v>0</v>
      </c>
      <c r="K1321" s="1434">
        <v>0</v>
      </c>
      <c r="L1321" s="1434">
        <v>0</v>
      </c>
      <c r="M1321" s="1434">
        <v>0</v>
      </c>
      <c r="N1321" s="1434">
        <v>0</v>
      </c>
      <c r="O1321" s="1434">
        <v>0</v>
      </c>
      <c r="P1321" s="1434">
        <v>0</v>
      </c>
      <c r="Q1321" s="1434">
        <v>0</v>
      </c>
      <c r="R1321" s="1434">
        <v>0</v>
      </c>
      <c r="S1321" s="1434">
        <v>0</v>
      </c>
      <c r="T1321" s="1434">
        <v>0</v>
      </c>
      <c r="U1321" s="1434">
        <v>0</v>
      </c>
      <c r="V1321" s="1438">
        <v>0</v>
      </c>
    </row>
    <row r="1322" spans="1:22" ht="15" x14ac:dyDescent="0.25">
      <c r="A1322" s="19" t="s">
        <v>709</v>
      </c>
      <c r="B1322" s="1291" t="s">
        <v>977</v>
      </c>
      <c r="C1322" s="1291" t="s">
        <v>40</v>
      </c>
      <c r="D1322" s="1434">
        <v>0</v>
      </c>
      <c r="E1322" s="1434">
        <v>1</v>
      </c>
      <c r="F1322" s="1434">
        <v>0</v>
      </c>
      <c r="G1322" s="1434">
        <v>0</v>
      </c>
      <c r="H1322" s="1434">
        <v>0</v>
      </c>
      <c r="I1322" s="1434">
        <v>0</v>
      </c>
      <c r="J1322" s="1434">
        <v>0</v>
      </c>
      <c r="K1322" s="1434">
        <v>0</v>
      </c>
      <c r="L1322" s="1434">
        <v>0</v>
      </c>
      <c r="M1322" s="1434">
        <v>1</v>
      </c>
      <c r="N1322" s="1434">
        <v>0</v>
      </c>
      <c r="O1322" s="1434">
        <v>0</v>
      </c>
      <c r="P1322" s="1434">
        <v>0</v>
      </c>
      <c r="Q1322" s="1434">
        <v>0</v>
      </c>
      <c r="R1322" s="1434">
        <v>0</v>
      </c>
      <c r="S1322" s="1434">
        <v>0</v>
      </c>
      <c r="T1322" s="1434">
        <v>0</v>
      </c>
      <c r="U1322" s="1434">
        <v>0</v>
      </c>
      <c r="V1322" s="1438">
        <v>0</v>
      </c>
    </row>
    <row r="1323" spans="1:22" ht="15" x14ac:dyDescent="0.25">
      <c r="A1323" s="19" t="s">
        <v>709</v>
      </c>
      <c r="B1323" s="1291" t="s">
        <v>977</v>
      </c>
      <c r="C1323" s="1291" t="s">
        <v>59</v>
      </c>
      <c r="D1323" s="1434">
        <v>0</v>
      </c>
      <c r="E1323" s="1434">
        <v>12</v>
      </c>
      <c r="F1323" s="1434">
        <v>9</v>
      </c>
      <c r="G1323" s="1434">
        <v>12</v>
      </c>
      <c r="H1323" s="1434">
        <v>14</v>
      </c>
      <c r="I1323" s="1434">
        <v>6</v>
      </c>
      <c r="J1323" s="1434">
        <v>10</v>
      </c>
      <c r="K1323" s="1434">
        <v>0</v>
      </c>
      <c r="L1323" s="1434">
        <v>2</v>
      </c>
      <c r="M1323" s="1434">
        <v>14</v>
      </c>
      <c r="N1323" s="1434">
        <v>7</v>
      </c>
      <c r="O1323" s="1434">
        <v>25</v>
      </c>
      <c r="P1323" s="1434">
        <v>24</v>
      </c>
      <c r="Q1323" s="1434">
        <v>8</v>
      </c>
      <c r="R1323" s="1434">
        <v>6</v>
      </c>
      <c r="S1323" s="1434">
        <v>23</v>
      </c>
      <c r="T1323" s="1434">
        <v>5</v>
      </c>
      <c r="U1323" s="1434">
        <v>18</v>
      </c>
      <c r="V1323" s="1438">
        <v>18</v>
      </c>
    </row>
    <row r="1324" spans="1:22" ht="15" x14ac:dyDescent="0.25">
      <c r="A1324" s="19" t="s">
        <v>709</v>
      </c>
      <c r="B1324" s="1291" t="s">
        <v>977</v>
      </c>
      <c r="C1324" s="1291" t="s">
        <v>77</v>
      </c>
      <c r="D1324" s="1434">
        <v>0</v>
      </c>
      <c r="E1324" s="1434">
        <v>4</v>
      </c>
      <c r="F1324" s="1434">
        <v>0</v>
      </c>
      <c r="G1324" s="1434">
        <v>1</v>
      </c>
      <c r="H1324" s="1434">
        <v>2</v>
      </c>
      <c r="I1324" s="1434">
        <v>1</v>
      </c>
      <c r="J1324" s="1434">
        <v>1</v>
      </c>
      <c r="K1324" s="1434">
        <v>0</v>
      </c>
      <c r="L1324" s="1434">
        <v>0</v>
      </c>
      <c r="M1324" s="1434">
        <v>5</v>
      </c>
      <c r="N1324" s="1434">
        <v>0</v>
      </c>
      <c r="O1324" s="1434">
        <v>2</v>
      </c>
      <c r="P1324" s="1434">
        <v>1</v>
      </c>
      <c r="Q1324" s="1434">
        <v>3</v>
      </c>
      <c r="R1324" s="1434">
        <v>2</v>
      </c>
      <c r="S1324" s="1434">
        <v>1</v>
      </c>
      <c r="T1324" s="1434">
        <v>0</v>
      </c>
      <c r="U1324" s="1434">
        <v>0</v>
      </c>
      <c r="V1324" s="1438">
        <v>0</v>
      </c>
    </row>
    <row r="1325" spans="1:22" ht="15" x14ac:dyDescent="0.25">
      <c r="A1325" s="19" t="s">
        <v>709</v>
      </c>
      <c r="B1325" s="1291" t="s">
        <v>978</v>
      </c>
      <c r="C1325" s="1291" t="s">
        <v>35</v>
      </c>
      <c r="D1325" s="1434">
        <v>12</v>
      </c>
      <c r="E1325" s="1434">
        <v>0</v>
      </c>
      <c r="F1325" s="1434">
        <v>10</v>
      </c>
      <c r="G1325" s="1434">
        <v>6</v>
      </c>
      <c r="H1325" s="1434">
        <v>2</v>
      </c>
      <c r="I1325" s="1434">
        <v>0</v>
      </c>
      <c r="J1325" s="1434">
        <v>4</v>
      </c>
      <c r="K1325" s="1434">
        <v>5</v>
      </c>
      <c r="L1325" s="1434">
        <v>8</v>
      </c>
      <c r="M1325" s="1434">
        <v>7</v>
      </c>
      <c r="N1325" s="1434">
        <v>5</v>
      </c>
      <c r="O1325" s="1434">
        <v>8</v>
      </c>
      <c r="P1325" s="1434">
        <v>0</v>
      </c>
      <c r="Q1325" s="1434">
        <v>0</v>
      </c>
      <c r="R1325" s="1434">
        <v>0</v>
      </c>
      <c r="S1325" s="1434">
        <v>0</v>
      </c>
      <c r="T1325" s="1434">
        <v>0</v>
      </c>
      <c r="U1325" s="1434">
        <v>0</v>
      </c>
      <c r="V1325" s="1438">
        <v>0</v>
      </c>
    </row>
    <row r="1326" spans="1:22" ht="15" x14ac:dyDescent="0.25">
      <c r="A1326" s="19" t="s">
        <v>709</v>
      </c>
      <c r="B1326" s="1291" t="s">
        <v>978</v>
      </c>
      <c r="C1326" s="1291" t="s">
        <v>37</v>
      </c>
      <c r="D1326" s="1434">
        <v>1</v>
      </c>
      <c r="E1326" s="1434">
        <v>0</v>
      </c>
      <c r="F1326" s="1434">
        <v>0</v>
      </c>
      <c r="G1326" s="1434">
        <v>0</v>
      </c>
      <c r="H1326" s="1434">
        <v>0</v>
      </c>
      <c r="I1326" s="1434">
        <v>0</v>
      </c>
      <c r="J1326" s="1434">
        <v>0</v>
      </c>
      <c r="K1326" s="1434">
        <v>2</v>
      </c>
      <c r="L1326" s="1434">
        <v>3</v>
      </c>
      <c r="M1326" s="1434">
        <v>0</v>
      </c>
      <c r="N1326" s="1434">
        <v>2</v>
      </c>
      <c r="O1326" s="1434">
        <v>1</v>
      </c>
      <c r="P1326" s="1434">
        <v>0</v>
      </c>
      <c r="Q1326" s="1434">
        <v>0</v>
      </c>
      <c r="R1326" s="1434">
        <v>0</v>
      </c>
      <c r="S1326" s="1434">
        <v>0</v>
      </c>
      <c r="T1326" s="1434">
        <v>0</v>
      </c>
      <c r="U1326" s="1434">
        <v>0</v>
      </c>
      <c r="V1326" s="1438">
        <v>0</v>
      </c>
    </row>
    <row r="1327" spans="1:22" ht="15" x14ac:dyDescent="0.25">
      <c r="A1327" s="19" t="s">
        <v>709</v>
      </c>
      <c r="B1327" s="1291" t="s">
        <v>978</v>
      </c>
      <c r="C1327" s="1291" t="s">
        <v>38</v>
      </c>
      <c r="D1327" s="1434">
        <v>0</v>
      </c>
      <c r="E1327" s="1434">
        <v>0</v>
      </c>
      <c r="F1327" s="1434">
        <v>0</v>
      </c>
      <c r="G1327" s="1434">
        <v>0</v>
      </c>
      <c r="H1327" s="1434">
        <v>0</v>
      </c>
      <c r="I1327" s="1434">
        <v>0</v>
      </c>
      <c r="J1327" s="1434">
        <v>0</v>
      </c>
      <c r="K1327" s="1434">
        <v>1</v>
      </c>
      <c r="L1327" s="1434">
        <v>1</v>
      </c>
      <c r="M1327" s="1434">
        <v>0</v>
      </c>
      <c r="N1327" s="1434">
        <v>0</v>
      </c>
      <c r="O1327" s="1434">
        <v>0</v>
      </c>
      <c r="P1327" s="1434">
        <v>0</v>
      </c>
      <c r="Q1327" s="1434">
        <v>0</v>
      </c>
      <c r="R1327" s="1434">
        <v>0</v>
      </c>
      <c r="S1327" s="1434">
        <v>0</v>
      </c>
      <c r="T1327" s="1434">
        <v>0</v>
      </c>
      <c r="U1327" s="1434">
        <v>0</v>
      </c>
      <c r="V1327" s="1438">
        <v>0</v>
      </c>
    </row>
    <row r="1328" spans="1:22" ht="15" x14ac:dyDescent="0.25">
      <c r="A1328" s="19" t="s">
        <v>709</v>
      </c>
      <c r="B1328" s="1291" t="s">
        <v>978</v>
      </c>
      <c r="C1328" s="1291" t="s">
        <v>39</v>
      </c>
      <c r="D1328" s="1434">
        <v>0</v>
      </c>
      <c r="E1328" s="1434">
        <v>0</v>
      </c>
      <c r="F1328" s="1434">
        <v>0</v>
      </c>
      <c r="G1328" s="1434">
        <v>0</v>
      </c>
      <c r="H1328" s="1434">
        <v>0</v>
      </c>
      <c r="I1328" s="1434">
        <v>0</v>
      </c>
      <c r="J1328" s="1434">
        <v>0</v>
      </c>
      <c r="K1328" s="1434">
        <v>2</v>
      </c>
      <c r="L1328" s="1434">
        <v>0</v>
      </c>
      <c r="M1328" s="1434">
        <v>0</v>
      </c>
      <c r="N1328" s="1434">
        <v>0</v>
      </c>
      <c r="O1328" s="1434">
        <v>0</v>
      </c>
      <c r="P1328" s="1434">
        <v>0</v>
      </c>
      <c r="Q1328" s="1434">
        <v>0</v>
      </c>
      <c r="R1328" s="1434">
        <v>0</v>
      </c>
      <c r="S1328" s="1434">
        <v>0</v>
      </c>
      <c r="T1328" s="1434">
        <v>0</v>
      </c>
      <c r="U1328" s="1434">
        <v>0</v>
      </c>
      <c r="V1328" s="1438">
        <v>0</v>
      </c>
    </row>
    <row r="1329" spans="1:22" ht="15" x14ac:dyDescent="0.25">
      <c r="A1329" s="19" t="s">
        <v>709</v>
      </c>
      <c r="B1329" s="1291" t="s">
        <v>978</v>
      </c>
      <c r="C1329" s="1291" t="s">
        <v>40</v>
      </c>
      <c r="D1329" s="1434">
        <v>0</v>
      </c>
      <c r="E1329" s="1434">
        <v>0</v>
      </c>
      <c r="F1329" s="1434">
        <v>0</v>
      </c>
      <c r="G1329" s="1434">
        <v>0</v>
      </c>
      <c r="H1329" s="1434">
        <v>0</v>
      </c>
      <c r="I1329" s="1434">
        <v>0</v>
      </c>
      <c r="J1329" s="1434">
        <v>0</v>
      </c>
      <c r="K1329" s="1434">
        <v>1</v>
      </c>
      <c r="L1329" s="1434">
        <v>0</v>
      </c>
      <c r="M1329" s="1434">
        <v>0</v>
      </c>
      <c r="N1329" s="1434">
        <v>0</v>
      </c>
      <c r="O1329" s="1434">
        <v>0</v>
      </c>
      <c r="P1329" s="1434">
        <v>0</v>
      </c>
      <c r="Q1329" s="1434">
        <v>0</v>
      </c>
      <c r="R1329" s="1434">
        <v>0</v>
      </c>
      <c r="S1329" s="1434">
        <v>0</v>
      </c>
      <c r="T1329" s="1434">
        <v>0</v>
      </c>
      <c r="U1329" s="1434">
        <v>0</v>
      </c>
      <c r="V1329" s="1438">
        <v>0</v>
      </c>
    </row>
    <row r="1330" spans="1:22" ht="15" x14ac:dyDescent="0.25">
      <c r="A1330" s="19" t="s">
        <v>709</v>
      </c>
      <c r="B1330" s="1291" t="s">
        <v>978</v>
      </c>
      <c r="C1330" s="1291" t="s">
        <v>59</v>
      </c>
      <c r="D1330" s="1434">
        <v>13</v>
      </c>
      <c r="E1330" s="1434">
        <v>0</v>
      </c>
      <c r="F1330" s="1434">
        <v>10</v>
      </c>
      <c r="G1330" s="1434">
        <v>6</v>
      </c>
      <c r="H1330" s="1434">
        <v>2</v>
      </c>
      <c r="I1330" s="1434">
        <v>0</v>
      </c>
      <c r="J1330" s="1434">
        <v>4</v>
      </c>
      <c r="K1330" s="1434">
        <v>11</v>
      </c>
      <c r="L1330" s="1434">
        <v>12</v>
      </c>
      <c r="M1330" s="1434">
        <v>7</v>
      </c>
      <c r="N1330" s="1434">
        <v>7</v>
      </c>
      <c r="O1330" s="1434">
        <v>9</v>
      </c>
      <c r="P1330" s="1434">
        <v>0</v>
      </c>
      <c r="Q1330" s="1434">
        <v>0</v>
      </c>
      <c r="R1330" s="1434">
        <v>0</v>
      </c>
      <c r="S1330" s="1434">
        <v>0</v>
      </c>
      <c r="T1330" s="1434">
        <v>0</v>
      </c>
      <c r="U1330" s="1434">
        <v>0</v>
      </c>
      <c r="V1330" s="1438">
        <v>0</v>
      </c>
    </row>
    <row r="1331" spans="1:22" ht="15" x14ac:dyDescent="0.25">
      <c r="A1331" s="19" t="s">
        <v>709</v>
      </c>
      <c r="B1331" s="1291" t="s">
        <v>978</v>
      </c>
      <c r="C1331" s="1291" t="s">
        <v>77</v>
      </c>
      <c r="D1331" s="1434">
        <v>1</v>
      </c>
      <c r="E1331" s="1434">
        <v>0</v>
      </c>
      <c r="F1331" s="1434">
        <v>0</v>
      </c>
      <c r="G1331" s="1434">
        <v>0</v>
      </c>
      <c r="H1331" s="1434">
        <v>0</v>
      </c>
      <c r="I1331" s="1434">
        <v>0</v>
      </c>
      <c r="J1331" s="1434">
        <v>0</v>
      </c>
      <c r="K1331" s="1434">
        <v>6</v>
      </c>
      <c r="L1331" s="1434">
        <v>4</v>
      </c>
      <c r="M1331" s="1434">
        <v>0</v>
      </c>
      <c r="N1331" s="1434">
        <v>2</v>
      </c>
      <c r="O1331" s="1434">
        <v>1</v>
      </c>
      <c r="P1331" s="1434">
        <v>0</v>
      </c>
      <c r="Q1331" s="1434">
        <v>0</v>
      </c>
      <c r="R1331" s="1434">
        <v>0</v>
      </c>
      <c r="S1331" s="1434">
        <v>0</v>
      </c>
      <c r="T1331" s="1434">
        <v>0</v>
      </c>
      <c r="U1331" s="1434">
        <v>0</v>
      </c>
      <c r="V1331" s="1438">
        <v>0</v>
      </c>
    </row>
    <row r="1332" spans="1:22" ht="15" x14ac:dyDescent="0.25">
      <c r="A1332" s="19" t="s">
        <v>709</v>
      </c>
      <c r="B1332" s="1291" t="s">
        <v>979</v>
      </c>
      <c r="C1332" s="1291" t="s">
        <v>35</v>
      </c>
      <c r="D1332" s="1434">
        <v>11</v>
      </c>
      <c r="E1332" s="1434">
        <v>6</v>
      </c>
      <c r="F1332" s="1434">
        <v>4</v>
      </c>
      <c r="G1332" s="1434">
        <v>6</v>
      </c>
      <c r="H1332" s="1434">
        <v>6</v>
      </c>
      <c r="I1332" s="1434">
        <v>6</v>
      </c>
      <c r="J1332" s="1434">
        <v>2</v>
      </c>
      <c r="K1332" s="1434">
        <v>5</v>
      </c>
      <c r="L1332" s="1434">
        <v>7</v>
      </c>
      <c r="M1332" s="1434">
        <v>1</v>
      </c>
      <c r="N1332" s="1434">
        <v>7</v>
      </c>
      <c r="O1332" s="1434">
        <v>6</v>
      </c>
      <c r="P1332" s="1434">
        <v>1</v>
      </c>
      <c r="Q1332" s="1434">
        <v>0</v>
      </c>
      <c r="R1332" s="1434">
        <v>1</v>
      </c>
      <c r="S1332" s="1434">
        <v>1</v>
      </c>
      <c r="T1332" s="1434">
        <v>2</v>
      </c>
      <c r="U1332" s="1434">
        <v>1</v>
      </c>
      <c r="V1332" s="1438">
        <v>0</v>
      </c>
    </row>
    <row r="1333" spans="1:22" ht="15" x14ac:dyDescent="0.25">
      <c r="A1333" s="19" t="s">
        <v>709</v>
      </c>
      <c r="B1333" s="1291" t="s">
        <v>979</v>
      </c>
      <c r="C1333" s="1291" t="s">
        <v>37</v>
      </c>
      <c r="D1333" s="1434">
        <v>0</v>
      </c>
      <c r="E1333" s="1434">
        <v>0</v>
      </c>
      <c r="F1333" s="1434">
        <v>0</v>
      </c>
      <c r="G1333" s="1434">
        <v>1</v>
      </c>
      <c r="H1333" s="1434">
        <v>0</v>
      </c>
      <c r="I1333" s="1434">
        <v>0</v>
      </c>
      <c r="J1333" s="1434">
        <v>0</v>
      </c>
      <c r="K1333" s="1434">
        <v>0</v>
      </c>
      <c r="L1333" s="1434">
        <v>0</v>
      </c>
      <c r="M1333" s="1434">
        <v>0</v>
      </c>
      <c r="N1333" s="1434">
        <v>0</v>
      </c>
      <c r="O1333" s="1434">
        <v>0</v>
      </c>
      <c r="P1333" s="1434">
        <v>0</v>
      </c>
      <c r="Q1333" s="1434">
        <v>0</v>
      </c>
      <c r="R1333" s="1434">
        <v>0</v>
      </c>
      <c r="S1333" s="1434">
        <v>0</v>
      </c>
      <c r="T1333" s="1434">
        <v>0</v>
      </c>
      <c r="U1333" s="1434">
        <v>0</v>
      </c>
      <c r="V1333" s="1438">
        <v>0</v>
      </c>
    </row>
    <row r="1334" spans="1:22" ht="15" x14ac:dyDescent="0.25">
      <c r="A1334" s="19" t="s">
        <v>709</v>
      </c>
      <c r="B1334" s="1291" t="s">
        <v>979</v>
      </c>
      <c r="C1334" s="1291" t="s">
        <v>59</v>
      </c>
      <c r="D1334" s="1434">
        <v>11</v>
      </c>
      <c r="E1334" s="1434">
        <v>6</v>
      </c>
      <c r="F1334" s="1434">
        <v>4</v>
      </c>
      <c r="G1334" s="1434">
        <v>7</v>
      </c>
      <c r="H1334" s="1434">
        <v>6</v>
      </c>
      <c r="I1334" s="1434">
        <v>6</v>
      </c>
      <c r="J1334" s="1434">
        <v>2</v>
      </c>
      <c r="K1334" s="1434">
        <v>5</v>
      </c>
      <c r="L1334" s="1434">
        <v>7</v>
      </c>
      <c r="M1334" s="1434">
        <v>1</v>
      </c>
      <c r="N1334" s="1434">
        <v>7</v>
      </c>
      <c r="O1334" s="1434">
        <v>6</v>
      </c>
      <c r="P1334" s="1434">
        <v>1</v>
      </c>
      <c r="Q1334" s="1434">
        <v>0</v>
      </c>
      <c r="R1334" s="1434">
        <v>1</v>
      </c>
      <c r="S1334" s="1434">
        <v>1</v>
      </c>
      <c r="T1334" s="1434">
        <v>2</v>
      </c>
      <c r="U1334" s="1434">
        <v>1</v>
      </c>
      <c r="V1334" s="1438">
        <v>0</v>
      </c>
    </row>
    <row r="1335" spans="1:22" ht="15" x14ac:dyDescent="0.25">
      <c r="A1335" s="19" t="s">
        <v>709</v>
      </c>
      <c r="B1335" s="1291" t="s">
        <v>979</v>
      </c>
      <c r="C1335" s="1291" t="s">
        <v>77</v>
      </c>
      <c r="D1335" s="1434">
        <v>0</v>
      </c>
      <c r="E1335" s="1434">
        <v>0</v>
      </c>
      <c r="F1335" s="1434">
        <v>0</v>
      </c>
      <c r="G1335" s="1434">
        <v>1</v>
      </c>
      <c r="H1335" s="1434">
        <v>0</v>
      </c>
      <c r="I1335" s="1434">
        <v>0</v>
      </c>
      <c r="J1335" s="1434">
        <v>0</v>
      </c>
      <c r="K1335" s="1434">
        <v>0</v>
      </c>
      <c r="L1335" s="1434">
        <v>0</v>
      </c>
      <c r="M1335" s="1434">
        <v>0</v>
      </c>
      <c r="N1335" s="1434">
        <v>0</v>
      </c>
      <c r="O1335" s="1434">
        <v>0</v>
      </c>
      <c r="P1335" s="1434">
        <v>0</v>
      </c>
      <c r="Q1335" s="1434">
        <v>0</v>
      </c>
      <c r="R1335" s="1434">
        <v>0</v>
      </c>
      <c r="S1335" s="1434">
        <v>0</v>
      </c>
      <c r="T1335" s="1434">
        <v>0</v>
      </c>
      <c r="U1335" s="1434">
        <v>0</v>
      </c>
      <c r="V1335" s="1438">
        <v>0</v>
      </c>
    </row>
    <row r="1336" spans="1:22" ht="15" x14ac:dyDescent="0.25">
      <c r="A1336" s="19" t="s">
        <v>709</v>
      </c>
      <c r="B1336" s="1291" t="s">
        <v>980</v>
      </c>
      <c r="C1336" s="1291" t="s">
        <v>35</v>
      </c>
      <c r="D1336" s="1434">
        <v>17</v>
      </c>
      <c r="E1336" s="1434">
        <v>24</v>
      </c>
      <c r="F1336" s="1434">
        <v>22</v>
      </c>
      <c r="G1336" s="1434">
        <v>0</v>
      </c>
      <c r="H1336" s="1434">
        <v>0</v>
      </c>
      <c r="I1336" s="1434">
        <v>0</v>
      </c>
      <c r="J1336" s="1434">
        <v>0</v>
      </c>
      <c r="K1336" s="1434">
        <v>0</v>
      </c>
      <c r="L1336" s="1434">
        <v>0</v>
      </c>
      <c r="M1336" s="1434">
        <v>0</v>
      </c>
      <c r="N1336" s="1434">
        <v>0</v>
      </c>
      <c r="O1336" s="1434">
        <v>0</v>
      </c>
      <c r="P1336" s="1434">
        <v>0</v>
      </c>
      <c r="Q1336" s="1434">
        <v>0</v>
      </c>
      <c r="R1336" s="1434">
        <v>0</v>
      </c>
      <c r="S1336" s="1434">
        <v>0</v>
      </c>
      <c r="T1336" s="1434">
        <v>0</v>
      </c>
      <c r="U1336" s="1434">
        <v>0</v>
      </c>
      <c r="V1336" s="1438">
        <v>0</v>
      </c>
    </row>
    <row r="1337" spans="1:22" ht="15" x14ac:dyDescent="0.25">
      <c r="A1337" s="19" t="s">
        <v>709</v>
      </c>
      <c r="B1337" s="1291" t="s">
        <v>980</v>
      </c>
      <c r="C1337" s="1291" t="s">
        <v>37</v>
      </c>
      <c r="D1337" s="1434">
        <v>0</v>
      </c>
      <c r="E1337" s="1434">
        <v>0</v>
      </c>
      <c r="F1337" s="1434">
        <v>1</v>
      </c>
      <c r="G1337" s="1434">
        <v>0</v>
      </c>
      <c r="H1337" s="1434">
        <v>0</v>
      </c>
      <c r="I1337" s="1434">
        <v>0</v>
      </c>
      <c r="J1337" s="1434">
        <v>0</v>
      </c>
      <c r="K1337" s="1434">
        <v>0</v>
      </c>
      <c r="L1337" s="1434">
        <v>0</v>
      </c>
      <c r="M1337" s="1434">
        <v>0</v>
      </c>
      <c r="N1337" s="1434">
        <v>0</v>
      </c>
      <c r="O1337" s="1434">
        <v>0</v>
      </c>
      <c r="P1337" s="1434">
        <v>0</v>
      </c>
      <c r="Q1337" s="1434">
        <v>0</v>
      </c>
      <c r="R1337" s="1434">
        <v>0</v>
      </c>
      <c r="S1337" s="1434">
        <v>0</v>
      </c>
      <c r="T1337" s="1434">
        <v>0</v>
      </c>
      <c r="U1337" s="1434">
        <v>0</v>
      </c>
      <c r="V1337" s="1438">
        <v>0</v>
      </c>
    </row>
    <row r="1338" spans="1:22" ht="15" x14ac:dyDescent="0.25">
      <c r="A1338" s="19" t="s">
        <v>709</v>
      </c>
      <c r="B1338" s="1291" t="s">
        <v>980</v>
      </c>
      <c r="C1338" s="1291" t="s">
        <v>59</v>
      </c>
      <c r="D1338" s="1434">
        <v>17</v>
      </c>
      <c r="E1338" s="1434">
        <v>24</v>
      </c>
      <c r="F1338" s="1434">
        <v>23</v>
      </c>
      <c r="G1338" s="1434">
        <v>0</v>
      </c>
      <c r="H1338" s="1434">
        <v>0</v>
      </c>
      <c r="I1338" s="1434">
        <v>0</v>
      </c>
      <c r="J1338" s="1434">
        <v>0</v>
      </c>
      <c r="K1338" s="1434">
        <v>0</v>
      </c>
      <c r="L1338" s="1434">
        <v>0</v>
      </c>
      <c r="M1338" s="1434">
        <v>0</v>
      </c>
      <c r="N1338" s="1434">
        <v>0</v>
      </c>
      <c r="O1338" s="1434">
        <v>0</v>
      </c>
      <c r="P1338" s="1434">
        <v>0</v>
      </c>
      <c r="Q1338" s="1434">
        <v>0</v>
      </c>
      <c r="R1338" s="1434">
        <v>0</v>
      </c>
      <c r="S1338" s="1434">
        <v>0</v>
      </c>
      <c r="T1338" s="1434">
        <v>0</v>
      </c>
      <c r="U1338" s="1434">
        <v>0</v>
      </c>
      <c r="V1338" s="1438">
        <v>0</v>
      </c>
    </row>
    <row r="1339" spans="1:22" ht="15" x14ac:dyDescent="0.25">
      <c r="A1339" s="19" t="s">
        <v>709</v>
      </c>
      <c r="B1339" s="1291" t="s">
        <v>980</v>
      </c>
      <c r="C1339" s="1291" t="s">
        <v>77</v>
      </c>
      <c r="D1339" s="1434">
        <v>0</v>
      </c>
      <c r="E1339" s="1434">
        <v>0</v>
      </c>
      <c r="F1339" s="1434">
        <v>1</v>
      </c>
      <c r="G1339" s="1434">
        <v>0</v>
      </c>
      <c r="H1339" s="1434">
        <v>0</v>
      </c>
      <c r="I1339" s="1434">
        <v>0</v>
      </c>
      <c r="J1339" s="1434">
        <v>0</v>
      </c>
      <c r="K1339" s="1434">
        <v>0</v>
      </c>
      <c r="L1339" s="1434">
        <v>0</v>
      </c>
      <c r="M1339" s="1434">
        <v>0</v>
      </c>
      <c r="N1339" s="1434">
        <v>0</v>
      </c>
      <c r="O1339" s="1434">
        <v>0</v>
      </c>
      <c r="P1339" s="1434">
        <v>0</v>
      </c>
      <c r="Q1339" s="1434">
        <v>0</v>
      </c>
      <c r="R1339" s="1434">
        <v>0</v>
      </c>
      <c r="S1339" s="1434">
        <v>0</v>
      </c>
      <c r="T1339" s="1434">
        <v>0</v>
      </c>
      <c r="U1339" s="1434">
        <v>0</v>
      </c>
      <c r="V1339" s="1438">
        <v>0</v>
      </c>
    </row>
    <row r="1340" spans="1:22" ht="15" x14ac:dyDescent="0.25">
      <c r="A1340" s="19" t="s">
        <v>709</v>
      </c>
      <c r="B1340" s="1291" t="s">
        <v>981</v>
      </c>
      <c r="C1340" s="1291" t="s">
        <v>35</v>
      </c>
      <c r="D1340" s="1434">
        <v>0</v>
      </c>
      <c r="E1340" s="1434">
        <v>0</v>
      </c>
      <c r="F1340" s="1434">
        <v>0</v>
      </c>
      <c r="G1340" s="1434">
        <v>0</v>
      </c>
      <c r="H1340" s="1434">
        <v>0</v>
      </c>
      <c r="I1340" s="1434">
        <v>0</v>
      </c>
      <c r="J1340" s="1434">
        <v>0</v>
      </c>
      <c r="K1340" s="1434">
        <v>0</v>
      </c>
      <c r="L1340" s="1434">
        <v>2</v>
      </c>
      <c r="M1340" s="1434">
        <v>0</v>
      </c>
      <c r="N1340" s="1434">
        <v>0</v>
      </c>
      <c r="O1340" s="1434">
        <v>0</v>
      </c>
      <c r="P1340" s="1434">
        <v>0</v>
      </c>
      <c r="Q1340" s="1434">
        <v>0</v>
      </c>
      <c r="R1340" s="1434">
        <v>0</v>
      </c>
      <c r="S1340" s="1434">
        <v>0</v>
      </c>
      <c r="T1340" s="1434">
        <v>0</v>
      </c>
      <c r="U1340" s="1434">
        <v>0</v>
      </c>
      <c r="V1340" s="1438">
        <v>0</v>
      </c>
    </row>
    <row r="1341" spans="1:22" ht="15" x14ac:dyDescent="0.25">
      <c r="A1341" s="19" t="s">
        <v>709</v>
      </c>
      <c r="B1341" s="1291" t="s">
        <v>981</v>
      </c>
      <c r="C1341" s="1291" t="s">
        <v>37</v>
      </c>
      <c r="D1341" s="1434">
        <v>0</v>
      </c>
      <c r="E1341" s="1434">
        <v>0</v>
      </c>
      <c r="F1341" s="1434">
        <v>0</v>
      </c>
      <c r="G1341" s="1434">
        <v>0</v>
      </c>
      <c r="H1341" s="1434">
        <v>0</v>
      </c>
      <c r="I1341" s="1434">
        <v>0</v>
      </c>
      <c r="J1341" s="1434">
        <v>0</v>
      </c>
      <c r="K1341" s="1434">
        <v>0</v>
      </c>
      <c r="L1341" s="1434">
        <v>1</v>
      </c>
      <c r="M1341" s="1434">
        <v>0</v>
      </c>
      <c r="N1341" s="1434">
        <v>0</v>
      </c>
      <c r="O1341" s="1434">
        <v>0</v>
      </c>
      <c r="P1341" s="1434">
        <v>0</v>
      </c>
      <c r="Q1341" s="1434">
        <v>0</v>
      </c>
      <c r="R1341" s="1434">
        <v>0</v>
      </c>
      <c r="S1341" s="1434">
        <v>0</v>
      </c>
      <c r="T1341" s="1434">
        <v>0</v>
      </c>
      <c r="U1341" s="1434">
        <v>0</v>
      </c>
      <c r="V1341" s="1438">
        <v>0</v>
      </c>
    </row>
    <row r="1342" spans="1:22" ht="15" x14ac:dyDescent="0.25">
      <c r="A1342" s="19" t="s">
        <v>709</v>
      </c>
      <c r="B1342" s="1291" t="s">
        <v>981</v>
      </c>
      <c r="C1342" s="1291" t="s">
        <v>40</v>
      </c>
      <c r="D1342" s="1434">
        <v>0</v>
      </c>
      <c r="E1342" s="1434">
        <v>0</v>
      </c>
      <c r="F1342" s="1434">
        <v>0</v>
      </c>
      <c r="G1342" s="1434">
        <v>0</v>
      </c>
      <c r="H1342" s="1434">
        <v>0</v>
      </c>
      <c r="I1342" s="1434">
        <v>0</v>
      </c>
      <c r="J1342" s="1434">
        <v>0</v>
      </c>
      <c r="K1342" s="1434">
        <v>0</v>
      </c>
      <c r="L1342" s="1434">
        <v>1</v>
      </c>
      <c r="M1342" s="1434">
        <v>0</v>
      </c>
      <c r="N1342" s="1434">
        <v>0</v>
      </c>
      <c r="O1342" s="1434">
        <v>0</v>
      </c>
      <c r="P1342" s="1434">
        <v>0</v>
      </c>
      <c r="Q1342" s="1434">
        <v>0</v>
      </c>
      <c r="R1342" s="1434">
        <v>0</v>
      </c>
      <c r="S1342" s="1434">
        <v>0</v>
      </c>
      <c r="T1342" s="1434">
        <v>0</v>
      </c>
      <c r="U1342" s="1434">
        <v>0</v>
      </c>
      <c r="V1342" s="1438">
        <v>0</v>
      </c>
    </row>
    <row r="1343" spans="1:22" ht="15" x14ac:dyDescent="0.25">
      <c r="A1343" s="19" t="s">
        <v>709</v>
      </c>
      <c r="B1343" s="1291" t="s">
        <v>981</v>
      </c>
      <c r="C1343" s="1291" t="s">
        <v>59</v>
      </c>
      <c r="D1343" s="1434">
        <v>0</v>
      </c>
      <c r="E1343" s="1434">
        <v>0</v>
      </c>
      <c r="F1343" s="1434">
        <v>0</v>
      </c>
      <c r="G1343" s="1434">
        <v>0</v>
      </c>
      <c r="H1343" s="1434">
        <v>0</v>
      </c>
      <c r="I1343" s="1434">
        <v>0</v>
      </c>
      <c r="J1343" s="1434">
        <v>0</v>
      </c>
      <c r="K1343" s="1434">
        <v>0</v>
      </c>
      <c r="L1343" s="1434">
        <v>4</v>
      </c>
      <c r="M1343" s="1434">
        <v>0</v>
      </c>
      <c r="N1343" s="1434">
        <v>0</v>
      </c>
      <c r="O1343" s="1434">
        <v>0</v>
      </c>
      <c r="P1343" s="1434">
        <v>0</v>
      </c>
      <c r="Q1343" s="1434">
        <v>0</v>
      </c>
      <c r="R1343" s="1434">
        <v>0</v>
      </c>
      <c r="S1343" s="1434">
        <v>0</v>
      </c>
      <c r="T1343" s="1434">
        <v>0</v>
      </c>
      <c r="U1343" s="1434">
        <v>0</v>
      </c>
      <c r="V1343" s="1438">
        <v>0</v>
      </c>
    </row>
    <row r="1344" spans="1:22" ht="15" x14ac:dyDescent="0.25">
      <c r="A1344" s="19" t="s">
        <v>709</v>
      </c>
      <c r="B1344" s="1291" t="s">
        <v>981</v>
      </c>
      <c r="C1344" s="1291" t="s">
        <v>77</v>
      </c>
      <c r="D1344" s="1434">
        <v>0</v>
      </c>
      <c r="E1344" s="1434">
        <v>0</v>
      </c>
      <c r="F1344" s="1434">
        <v>0</v>
      </c>
      <c r="G1344" s="1434">
        <v>0</v>
      </c>
      <c r="H1344" s="1434">
        <v>0</v>
      </c>
      <c r="I1344" s="1434">
        <v>0</v>
      </c>
      <c r="J1344" s="1434">
        <v>0</v>
      </c>
      <c r="K1344" s="1434">
        <v>0</v>
      </c>
      <c r="L1344" s="1434">
        <v>2</v>
      </c>
      <c r="M1344" s="1434">
        <v>0</v>
      </c>
      <c r="N1344" s="1434">
        <v>0</v>
      </c>
      <c r="O1344" s="1434">
        <v>0</v>
      </c>
      <c r="P1344" s="1434">
        <v>0</v>
      </c>
      <c r="Q1344" s="1434">
        <v>0</v>
      </c>
      <c r="R1344" s="1434">
        <v>0</v>
      </c>
      <c r="S1344" s="1434">
        <v>0</v>
      </c>
      <c r="T1344" s="1434">
        <v>0</v>
      </c>
      <c r="U1344" s="1434">
        <v>0</v>
      </c>
      <c r="V1344" s="1438">
        <v>0</v>
      </c>
    </row>
    <row r="1345" spans="1:22" ht="15" x14ac:dyDescent="0.25">
      <c r="A1345" s="19" t="s">
        <v>709</v>
      </c>
      <c r="B1345" s="1291" t="s">
        <v>1160</v>
      </c>
      <c r="C1345" s="1291" t="s">
        <v>35</v>
      </c>
      <c r="D1345" s="1434">
        <v>0</v>
      </c>
      <c r="E1345" s="1434">
        <v>0</v>
      </c>
      <c r="F1345" s="1434">
        <v>0</v>
      </c>
      <c r="G1345" s="1434">
        <v>0</v>
      </c>
      <c r="H1345" s="1434">
        <v>0</v>
      </c>
      <c r="I1345" s="1434">
        <v>0</v>
      </c>
      <c r="J1345" s="1434">
        <v>0</v>
      </c>
      <c r="K1345" s="1434">
        <v>0</v>
      </c>
      <c r="L1345" s="1434">
        <v>0</v>
      </c>
      <c r="M1345" s="1434">
        <v>0</v>
      </c>
      <c r="N1345" s="1434">
        <v>0</v>
      </c>
      <c r="O1345" s="1434">
        <v>0</v>
      </c>
      <c r="P1345" s="1434">
        <v>0</v>
      </c>
      <c r="Q1345" s="1434">
        <v>0</v>
      </c>
      <c r="R1345" s="1434">
        <v>0</v>
      </c>
      <c r="S1345" s="1434">
        <v>0</v>
      </c>
      <c r="T1345" s="1434">
        <v>0</v>
      </c>
      <c r="U1345" s="1434">
        <v>0</v>
      </c>
      <c r="V1345" s="1438">
        <v>9</v>
      </c>
    </row>
    <row r="1346" spans="1:22" ht="15" x14ac:dyDescent="0.25">
      <c r="A1346" s="19" t="s">
        <v>709</v>
      </c>
      <c r="B1346" s="1291" t="s">
        <v>1160</v>
      </c>
      <c r="C1346" s="1291" t="s">
        <v>37</v>
      </c>
      <c r="D1346" s="1434">
        <v>0</v>
      </c>
      <c r="E1346" s="1434">
        <v>0</v>
      </c>
      <c r="F1346" s="1434">
        <v>0</v>
      </c>
      <c r="G1346" s="1434">
        <v>0</v>
      </c>
      <c r="H1346" s="1434">
        <v>0</v>
      </c>
      <c r="I1346" s="1434">
        <v>0</v>
      </c>
      <c r="J1346" s="1434">
        <v>0</v>
      </c>
      <c r="K1346" s="1434">
        <v>0</v>
      </c>
      <c r="L1346" s="1434">
        <v>0</v>
      </c>
      <c r="M1346" s="1434">
        <v>0</v>
      </c>
      <c r="N1346" s="1434">
        <v>0</v>
      </c>
      <c r="O1346" s="1434">
        <v>0</v>
      </c>
      <c r="P1346" s="1434">
        <v>0</v>
      </c>
      <c r="Q1346" s="1434">
        <v>0</v>
      </c>
      <c r="R1346" s="1434">
        <v>0</v>
      </c>
      <c r="S1346" s="1434">
        <v>0</v>
      </c>
      <c r="T1346" s="1434">
        <v>0</v>
      </c>
      <c r="U1346" s="1434">
        <v>0</v>
      </c>
      <c r="V1346" s="1438">
        <v>5</v>
      </c>
    </row>
    <row r="1347" spans="1:22" ht="15" x14ac:dyDescent="0.25">
      <c r="A1347" s="19" t="s">
        <v>709</v>
      </c>
      <c r="B1347" s="1291" t="s">
        <v>1160</v>
      </c>
      <c r="C1347" s="1291" t="s">
        <v>59</v>
      </c>
      <c r="D1347" s="1434">
        <v>0</v>
      </c>
      <c r="E1347" s="1434">
        <v>0</v>
      </c>
      <c r="F1347" s="1434">
        <v>0</v>
      </c>
      <c r="G1347" s="1434">
        <v>0</v>
      </c>
      <c r="H1347" s="1434">
        <v>0</v>
      </c>
      <c r="I1347" s="1434">
        <v>0</v>
      </c>
      <c r="J1347" s="1434">
        <v>0</v>
      </c>
      <c r="K1347" s="1434">
        <v>0</v>
      </c>
      <c r="L1347" s="1434">
        <v>0</v>
      </c>
      <c r="M1347" s="1434">
        <v>0</v>
      </c>
      <c r="N1347" s="1434">
        <v>0</v>
      </c>
      <c r="O1347" s="1434">
        <v>0</v>
      </c>
      <c r="P1347" s="1434">
        <v>0</v>
      </c>
      <c r="Q1347" s="1434">
        <v>0</v>
      </c>
      <c r="R1347" s="1434">
        <v>0</v>
      </c>
      <c r="S1347" s="1434">
        <v>0</v>
      </c>
      <c r="T1347" s="1434">
        <v>0</v>
      </c>
      <c r="U1347" s="1434">
        <v>0</v>
      </c>
      <c r="V1347" s="1438">
        <v>14</v>
      </c>
    </row>
    <row r="1348" spans="1:22" ht="15" x14ac:dyDescent="0.25">
      <c r="A1348" s="19" t="s">
        <v>709</v>
      </c>
      <c r="B1348" s="1291" t="s">
        <v>1160</v>
      </c>
      <c r="C1348" s="1291" t="s">
        <v>77</v>
      </c>
      <c r="D1348" s="1434">
        <v>0</v>
      </c>
      <c r="E1348" s="1434">
        <v>0</v>
      </c>
      <c r="F1348" s="1434">
        <v>0</v>
      </c>
      <c r="G1348" s="1434">
        <v>0</v>
      </c>
      <c r="H1348" s="1434">
        <v>0</v>
      </c>
      <c r="I1348" s="1434">
        <v>0</v>
      </c>
      <c r="J1348" s="1434">
        <v>0</v>
      </c>
      <c r="K1348" s="1434">
        <v>0</v>
      </c>
      <c r="L1348" s="1434">
        <v>0</v>
      </c>
      <c r="M1348" s="1434">
        <v>0</v>
      </c>
      <c r="N1348" s="1434">
        <v>0</v>
      </c>
      <c r="O1348" s="1434">
        <v>0</v>
      </c>
      <c r="P1348" s="1434">
        <v>0</v>
      </c>
      <c r="Q1348" s="1434">
        <v>0</v>
      </c>
      <c r="R1348" s="1434">
        <v>0</v>
      </c>
      <c r="S1348" s="1434">
        <v>0</v>
      </c>
      <c r="T1348" s="1434">
        <v>0</v>
      </c>
      <c r="U1348" s="1434">
        <v>0</v>
      </c>
      <c r="V1348" s="1438">
        <v>5</v>
      </c>
    </row>
    <row r="1349" spans="1:22" ht="15" x14ac:dyDescent="0.25">
      <c r="A1349" s="19" t="s">
        <v>709</v>
      </c>
      <c r="B1349" s="1291" t="s">
        <v>982</v>
      </c>
      <c r="C1349" s="1291" t="s">
        <v>35</v>
      </c>
      <c r="D1349" s="1434">
        <v>0</v>
      </c>
      <c r="E1349" s="1434">
        <v>8</v>
      </c>
      <c r="F1349" s="1434">
        <v>3</v>
      </c>
      <c r="G1349" s="1434">
        <v>0</v>
      </c>
      <c r="H1349" s="1434">
        <v>18</v>
      </c>
      <c r="I1349" s="1434">
        <v>10</v>
      </c>
      <c r="J1349" s="1434">
        <v>0</v>
      </c>
      <c r="K1349" s="1434">
        <v>4</v>
      </c>
      <c r="L1349" s="1434">
        <v>12</v>
      </c>
      <c r="M1349" s="1434">
        <v>1</v>
      </c>
      <c r="N1349" s="1434">
        <v>43</v>
      </c>
      <c r="O1349" s="1434">
        <v>8</v>
      </c>
      <c r="P1349" s="1434">
        <v>12</v>
      </c>
      <c r="Q1349" s="1434">
        <v>14</v>
      </c>
      <c r="R1349" s="1434">
        <v>8</v>
      </c>
      <c r="S1349" s="1434">
        <v>7</v>
      </c>
      <c r="T1349" s="1434">
        <v>6</v>
      </c>
      <c r="U1349" s="1434">
        <v>1</v>
      </c>
      <c r="V1349" s="1438">
        <v>0</v>
      </c>
    </row>
    <row r="1350" spans="1:22" ht="15" x14ac:dyDescent="0.25">
      <c r="A1350" s="19" t="s">
        <v>709</v>
      </c>
      <c r="B1350" s="1291" t="s">
        <v>982</v>
      </c>
      <c r="C1350" s="1291" t="s">
        <v>37</v>
      </c>
      <c r="D1350" s="1434">
        <v>0</v>
      </c>
      <c r="E1350" s="1434">
        <v>4</v>
      </c>
      <c r="F1350" s="1434">
        <v>1</v>
      </c>
      <c r="G1350" s="1434">
        <v>0</v>
      </c>
      <c r="H1350" s="1434">
        <v>1</v>
      </c>
      <c r="I1350" s="1434">
        <v>0</v>
      </c>
      <c r="J1350" s="1434">
        <v>0</v>
      </c>
      <c r="K1350" s="1434">
        <v>0</v>
      </c>
      <c r="L1350" s="1434">
        <v>0</v>
      </c>
      <c r="M1350" s="1434">
        <v>0</v>
      </c>
      <c r="N1350" s="1434">
        <v>7</v>
      </c>
      <c r="O1350" s="1434">
        <v>0</v>
      </c>
      <c r="P1350" s="1434">
        <v>0</v>
      </c>
      <c r="Q1350" s="1434">
        <v>0</v>
      </c>
      <c r="R1350" s="1434">
        <v>0</v>
      </c>
      <c r="S1350" s="1434">
        <v>0</v>
      </c>
      <c r="T1350" s="1434">
        <v>0</v>
      </c>
      <c r="U1350" s="1434">
        <v>0</v>
      </c>
      <c r="V1350" s="1438">
        <v>0</v>
      </c>
    </row>
    <row r="1351" spans="1:22" ht="15" x14ac:dyDescent="0.25">
      <c r="A1351" s="19" t="s">
        <v>709</v>
      </c>
      <c r="B1351" s="1291" t="s">
        <v>982</v>
      </c>
      <c r="C1351" s="1291" t="s">
        <v>38</v>
      </c>
      <c r="D1351" s="1434">
        <v>0</v>
      </c>
      <c r="E1351" s="1434">
        <v>1</v>
      </c>
      <c r="F1351" s="1434">
        <v>0</v>
      </c>
      <c r="G1351" s="1434">
        <v>0</v>
      </c>
      <c r="H1351" s="1434">
        <v>0</v>
      </c>
      <c r="I1351" s="1434">
        <v>0</v>
      </c>
      <c r="J1351" s="1434">
        <v>0</v>
      </c>
      <c r="K1351" s="1434">
        <v>0</v>
      </c>
      <c r="L1351" s="1434">
        <v>0</v>
      </c>
      <c r="M1351" s="1434">
        <v>0</v>
      </c>
      <c r="N1351" s="1434">
        <v>0</v>
      </c>
      <c r="O1351" s="1434">
        <v>0</v>
      </c>
      <c r="P1351" s="1434">
        <v>0</v>
      </c>
      <c r="Q1351" s="1434">
        <v>0</v>
      </c>
      <c r="R1351" s="1434">
        <v>0</v>
      </c>
      <c r="S1351" s="1434">
        <v>0</v>
      </c>
      <c r="T1351" s="1434">
        <v>0</v>
      </c>
      <c r="U1351" s="1434">
        <v>0</v>
      </c>
      <c r="V1351" s="1438">
        <v>0</v>
      </c>
    </row>
    <row r="1352" spans="1:22" ht="15" x14ac:dyDescent="0.25">
      <c r="A1352" s="19" t="s">
        <v>709</v>
      </c>
      <c r="B1352" s="1291" t="s">
        <v>982</v>
      </c>
      <c r="C1352" s="1291" t="s">
        <v>39</v>
      </c>
      <c r="D1352" s="1434">
        <v>0</v>
      </c>
      <c r="E1352" s="1434">
        <v>0</v>
      </c>
      <c r="F1352" s="1434">
        <v>0</v>
      </c>
      <c r="G1352" s="1434">
        <v>0</v>
      </c>
      <c r="H1352" s="1434">
        <v>0</v>
      </c>
      <c r="I1352" s="1434">
        <v>0</v>
      </c>
      <c r="J1352" s="1434">
        <v>0</v>
      </c>
      <c r="K1352" s="1434">
        <v>0</v>
      </c>
      <c r="L1352" s="1434">
        <v>0</v>
      </c>
      <c r="M1352" s="1434">
        <v>0</v>
      </c>
      <c r="N1352" s="1434">
        <v>1</v>
      </c>
      <c r="O1352" s="1434">
        <v>0</v>
      </c>
      <c r="P1352" s="1434">
        <v>0</v>
      </c>
      <c r="Q1352" s="1434">
        <v>1</v>
      </c>
      <c r="R1352" s="1434">
        <v>0</v>
      </c>
      <c r="S1352" s="1434">
        <v>0</v>
      </c>
      <c r="T1352" s="1434">
        <v>0</v>
      </c>
      <c r="U1352" s="1434">
        <v>0</v>
      </c>
      <c r="V1352" s="1438">
        <v>0</v>
      </c>
    </row>
    <row r="1353" spans="1:22" ht="15" x14ac:dyDescent="0.25">
      <c r="A1353" s="19" t="s">
        <v>709</v>
      </c>
      <c r="B1353" s="1291" t="s">
        <v>982</v>
      </c>
      <c r="C1353" s="1291" t="s">
        <v>59</v>
      </c>
      <c r="D1353" s="1434">
        <v>0</v>
      </c>
      <c r="E1353" s="1434">
        <v>13</v>
      </c>
      <c r="F1353" s="1434">
        <v>4</v>
      </c>
      <c r="G1353" s="1434">
        <v>0</v>
      </c>
      <c r="H1353" s="1434">
        <v>19</v>
      </c>
      <c r="I1353" s="1434">
        <v>10</v>
      </c>
      <c r="J1353" s="1434">
        <v>0</v>
      </c>
      <c r="K1353" s="1434">
        <v>4</v>
      </c>
      <c r="L1353" s="1434">
        <v>12</v>
      </c>
      <c r="M1353" s="1434">
        <v>1</v>
      </c>
      <c r="N1353" s="1434">
        <v>51</v>
      </c>
      <c r="O1353" s="1434">
        <v>8</v>
      </c>
      <c r="P1353" s="1434">
        <v>12</v>
      </c>
      <c r="Q1353" s="1434">
        <v>15</v>
      </c>
      <c r="R1353" s="1434">
        <v>8</v>
      </c>
      <c r="S1353" s="1434">
        <v>7</v>
      </c>
      <c r="T1353" s="1434">
        <v>6</v>
      </c>
      <c r="U1353" s="1434">
        <v>1</v>
      </c>
      <c r="V1353" s="1438">
        <v>0</v>
      </c>
    </row>
    <row r="1354" spans="1:22" ht="15" x14ac:dyDescent="0.25">
      <c r="A1354" s="19" t="s">
        <v>709</v>
      </c>
      <c r="B1354" s="1291" t="s">
        <v>982</v>
      </c>
      <c r="C1354" s="1291" t="s">
        <v>77</v>
      </c>
      <c r="D1354" s="1434">
        <v>0</v>
      </c>
      <c r="E1354" s="1434">
        <v>5</v>
      </c>
      <c r="F1354" s="1434">
        <v>1</v>
      </c>
      <c r="G1354" s="1434">
        <v>0</v>
      </c>
      <c r="H1354" s="1434">
        <v>1</v>
      </c>
      <c r="I1354" s="1434">
        <v>0</v>
      </c>
      <c r="J1354" s="1434">
        <v>0</v>
      </c>
      <c r="K1354" s="1434">
        <v>0</v>
      </c>
      <c r="L1354" s="1434">
        <v>0</v>
      </c>
      <c r="M1354" s="1434">
        <v>0</v>
      </c>
      <c r="N1354" s="1434">
        <v>8</v>
      </c>
      <c r="O1354" s="1434">
        <v>0</v>
      </c>
      <c r="P1354" s="1434">
        <v>0</v>
      </c>
      <c r="Q1354" s="1434">
        <v>1</v>
      </c>
      <c r="R1354" s="1434">
        <v>0</v>
      </c>
      <c r="S1354" s="1434">
        <v>0</v>
      </c>
      <c r="T1354" s="1434">
        <v>0</v>
      </c>
      <c r="U1354" s="1434">
        <v>0</v>
      </c>
      <c r="V1354" s="1438">
        <v>0</v>
      </c>
    </row>
    <row r="1355" spans="1:22" ht="15" x14ac:dyDescent="0.25">
      <c r="A1355" s="19" t="s">
        <v>709</v>
      </c>
      <c r="B1355" s="1291" t="s">
        <v>983</v>
      </c>
      <c r="C1355" s="1291" t="s">
        <v>35</v>
      </c>
      <c r="D1355" s="1434">
        <v>0</v>
      </c>
      <c r="E1355" s="1434">
        <v>0</v>
      </c>
      <c r="F1355" s="1434">
        <v>0</v>
      </c>
      <c r="G1355" s="1434">
        <v>0</v>
      </c>
      <c r="H1355" s="1434">
        <v>0</v>
      </c>
      <c r="I1355" s="1434">
        <v>0</v>
      </c>
      <c r="J1355" s="1434">
        <v>3</v>
      </c>
      <c r="K1355" s="1434">
        <v>7</v>
      </c>
      <c r="L1355" s="1434">
        <v>6</v>
      </c>
      <c r="M1355" s="1434">
        <v>7</v>
      </c>
      <c r="N1355" s="1434">
        <v>4</v>
      </c>
      <c r="O1355" s="1434">
        <v>7</v>
      </c>
      <c r="P1355" s="1434">
        <v>4</v>
      </c>
      <c r="Q1355" s="1434">
        <v>0</v>
      </c>
      <c r="R1355" s="1434">
        <v>0</v>
      </c>
      <c r="S1355" s="1434">
        <v>1</v>
      </c>
      <c r="T1355" s="1434">
        <v>0</v>
      </c>
      <c r="U1355" s="1434">
        <v>0</v>
      </c>
      <c r="V1355" s="1438">
        <v>0</v>
      </c>
    </row>
    <row r="1356" spans="1:22" ht="15" x14ac:dyDescent="0.25">
      <c r="A1356" s="19" t="s">
        <v>709</v>
      </c>
      <c r="B1356" s="1291" t="s">
        <v>983</v>
      </c>
      <c r="C1356" s="1291" t="s">
        <v>37</v>
      </c>
      <c r="D1356" s="1434">
        <v>0</v>
      </c>
      <c r="E1356" s="1434">
        <v>0</v>
      </c>
      <c r="F1356" s="1434">
        <v>0</v>
      </c>
      <c r="G1356" s="1434">
        <v>0</v>
      </c>
      <c r="H1356" s="1434">
        <v>0</v>
      </c>
      <c r="I1356" s="1434">
        <v>0</v>
      </c>
      <c r="J1356" s="1434">
        <v>2</v>
      </c>
      <c r="K1356" s="1434">
        <v>1</v>
      </c>
      <c r="L1356" s="1434">
        <v>1</v>
      </c>
      <c r="M1356" s="1434">
        <v>1</v>
      </c>
      <c r="N1356" s="1434">
        <v>1</v>
      </c>
      <c r="O1356" s="1434">
        <v>0</v>
      </c>
      <c r="P1356" s="1434">
        <v>0</v>
      </c>
      <c r="Q1356" s="1434">
        <v>0</v>
      </c>
      <c r="R1356" s="1434">
        <v>0</v>
      </c>
      <c r="S1356" s="1434">
        <v>0</v>
      </c>
      <c r="T1356" s="1434">
        <v>0</v>
      </c>
      <c r="U1356" s="1434">
        <v>0</v>
      </c>
      <c r="V1356" s="1438">
        <v>0</v>
      </c>
    </row>
    <row r="1357" spans="1:22" ht="15" x14ac:dyDescent="0.25">
      <c r="A1357" s="19" t="s">
        <v>709</v>
      </c>
      <c r="B1357" s="1291" t="s">
        <v>983</v>
      </c>
      <c r="C1357" s="1291" t="s">
        <v>38</v>
      </c>
      <c r="D1357" s="1434">
        <v>0</v>
      </c>
      <c r="E1357" s="1434">
        <v>0</v>
      </c>
      <c r="F1357" s="1434">
        <v>0</v>
      </c>
      <c r="G1357" s="1434">
        <v>0</v>
      </c>
      <c r="H1357" s="1434">
        <v>0</v>
      </c>
      <c r="I1357" s="1434">
        <v>0</v>
      </c>
      <c r="J1357" s="1434">
        <v>1</v>
      </c>
      <c r="K1357" s="1434">
        <v>1</v>
      </c>
      <c r="L1357" s="1434">
        <v>0</v>
      </c>
      <c r="M1357" s="1434">
        <v>0</v>
      </c>
      <c r="N1357" s="1434">
        <v>0</v>
      </c>
      <c r="O1357" s="1434">
        <v>0</v>
      </c>
      <c r="P1357" s="1434">
        <v>0</v>
      </c>
      <c r="Q1357" s="1434">
        <v>0</v>
      </c>
      <c r="R1357" s="1434">
        <v>0</v>
      </c>
      <c r="S1357" s="1434">
        <v>0</v>
      </c>
      <c r="T1357" s="1434">
        <v>0</v>
      </c>
      <c r="U1357" s="1434">
        <v>0</v>
      </c>
      <c r="V1357" s="1438">
        <v>0</v>
      </c>
    </row>
    <row r="1358" spans="1:22" ht="15" x14ac:dyDescent="0.25">
      <c r="A1358" s="19" t="s">
        <v>709</v>
      </c>
      <c r="B1358" s="1291" t="s">
        <v>983</v>
      </c>
      <c r="C1358" s="1291" t="s">
        <v>39</v>
      </c>
      <c r="D1358" s="1434">
        <v>0</v>
      </c>
      <c r="E1358" s="1434">
        <v>0</v>
      </c>
      <c r="F1358" s="1434">
        <v>0</v>
      </c>
      <c r="G1358" s="1434">
        <v>0</v>
      </c>
      <c r="H1358" s="1434">
        <v>0</v>
      </c>
      <c r="I1358" s="1434">
        <v>0</v>
      </c>
      <c r="J1358" s="1434">
        <v>0</v>
      </c>
      <c r="K1358" s="1434">
        <v>0</v>
      </c>
      <c r="L1358" s="1434">
        <v>1</v>
      </c>
      <c r="M1358" s="1434">
        <v>1</v>
      </c>
      <c r="N1358" s="1434">
        <v>0</v>
      </c>
      <c r="O1358" s="1434">
        <v>0</v>
      </c>
      <c r="P1358" s="1434">
        <v>0</v>
      </c>
      <c r="Q1358" s="1434">
        <v>0</v>
      </c>
      <c r="R1358" s="1434">
        <v>0</v>
      </c>
      <c r="S1358" s="1434">
        <v>0</v>
      </c>
      <c r="T1358" s="1434">
        <v>0</v>
      </c>
      <c r="U1358" s="1434">
        <v>0</v>
      </c>
      <c r="V1358" s="1438">
        <v>0</v>
      </c>
    </row>
    <row r="1359" spans="1:22" ht="15" x14ac:dyDescent="0.25">
      <c r="A1359" s="19" t="s">
        <v>709</v>
      </c>
      <c r="B1359" s="1291" t="s">
        <v>983</v>
      </c>
      <c r="C1359" s="1291" t="s">
        <v>59</v>
      </c>
      <c r="D1359" s="1434">
        <v>0</v>
      </c>
      <c r="E1359" s="1434">
        <v>0</v>
      </c>
      <c r="F1359" s="1434">
        <v>0</v>
      </c>
      <c r="G1359" s="1434">
        <v>0</v>
      </c>
      <c r="H1359" s="1434">
        <v>0</v>
      </c>
      <c r="I1359" s="1434">
        <v>0</v>
      </c>
      <c r="J1359" s="1434">
        <v>6</v>
      </c>
      <c r="K1359" s="1434">
        <v>9</v>
      </c>
      <c r="L1359" s="1434">
        <v>8</v>
      </c>
      <c r="M1359" s="1434">
        <v>9</v>
      </c>
      <c r="N1359" s="1434">
        <v>5</v>
      </c>
      <c r="O1359" s="1434">
        <v>7</v>
      </c>
      <c r="P1359" s="1434">
        <v>4</v>
      </c>
      <c r="Q1359" s="1434">
        <v>0</v>
      </c>
      <c r="R1359" s="1434">
        <v>0</v>
      </c>
      <c r="S1359" s="1434">
        <v>1</v>
      </c>
      <c r="T1359" s="1434">
        <v>0</v>
      </c>
      <c r="U1359" s="1434">
        <v>0</v>
      </c>
      <c r="V1359" s="1438">
        <v>0</v>
      </c>
    </row>
    <row r="1360" spans="1:22" ht="15" x14ac:dyDescent="0.25">
      <c r="A1360" s="19" t="s">
        <v>709</v>
      </c>
      <c r="B1360" s="1291" t="s">
        <v>983</v>
      </c>
      <c r="C1360" s="1291" t="s">
        <v>77</v>
      </c>
      <c r="D1360" s="1434">
        <v>0</v>
      </c>
      <c r="E1360" s="1434">
        <v>0</v>
      </c>
      <c r="F1360" s="1434">
        <v>0</v>
      </c>
      <c r="G1360" s="1434">
        <v>0</v>
      </c>
      <c r="H1360" s="1434">
        <v>0</v>
      </c>
      <c r="I1360" s="1434">
        <v>0</v>
      </c>
      <c r="J1360" s="1434">
        <v>3</v>
      </c>
      <c r="K1360" s="1434">
        <v>2</v>
      </c>
      <c r="L1360" s="1434">
        <v>2</v>
      </c>
      <c r="M1360" s="1434">
        <v>2</v>
      </c>
      <c r="N1360" s="1434">
        <v>1</v>
      </c>
      <c r="O1360" s="1434">
        <v>0</v>
      </c>
      <c r="P1360" s="1434">
        <v>0</v>
      </c>
      <c r="Q1360" s="1434">
        <v>0</v>
      </c>
      <c r="R1360" s="1434">
        <v>0</v>
      </c>
      <c r="S1360" s="1434">
        <v>0</v>
      </c>
      <c r="T1360" s="1434">
        <v>0</v>
      </c>
      <c r="U1360" s="1434">
        <v>0</v>
      </c>
      <c r="V1360" s="1438">
        <v>0</v>
      </c>
    </row>
    <row r="1361" spans="1:22" ht="15" x14ac:dyDescent="0.25">
      <c r="A1361" s="19" t="s">
        <v>709</v>
      </c>
      <c r="B1361" s="1291" t="s">
        <v>984</v>
      </c>
      <c r="C1361" s="1291" t="s">
        <v>35</v>
      </c>
      <c r="D1361" s="1434">
        <v>1</v>
      </c>
      <c r="E1361" s="1434">
        <v>1</v>
      </c>
      <c r="F1361" s="1434">
        <v>1</v>
      </c>
      <c r="G1361" s="1434">
        <v>6</v>
      </c>
      <c r="H1361" s="1434">
        <v>0</v>
      </c>
      <c r="I1361" s="1434">
        <v>1</v>
      </c>
      <c r="J1361" s="1434">
        <v>1</v>
      </c>
      <c r="K1361" s="1434">
        <v>5</v>
      </c>
      <c r="L1361" s="1434">
        <v>1</v>
      </c>
      <c r="M1361" s="1434">
        <v>0</v>
      </c>
      <c r="N1361" s="1434">
        <v>0</v>
      </c>
      <c r="O1361" s="1434">
        <v>0</v>
      </c>
      <c r="P1361" s="1434">
        <v>0</v>
      </c>
      <c r="Q1361" s="1434">
        <v>0</v>
      </c>
      <c r="R1361" s="1434">
        <v>0</v>
      </c>
      <c r="S1361" s="1434">
        <v>0</v>
      </c>
      <c r="T1361" s="1434">
        <v>0</v>
      </c>
      <c r="U1361" s="1434">
        <v>0</v>
      </c>
      <c r="V1361" s="1438">
        <v>0</v>
      </c>
    </row>
    <row r="1362" spans="1:22" ht="15" x14ac:dyDescent="0.25">
      <c r="A1362" s="19" t="s">
        <v>709</v>
      </c>
      <c r="B1362" s="1291" t="s">
        <v>984</v>
      </c>
      <c r="C1362" s="1291" t="s">
        <v>37</v>
      </c>
      <c r="D1362" s="1434">
        <v>0</v>
      </c>
      <c r="E1362" s="1434">
        <v>0</v>
      </c>
      <c r="F1362" s="1434">
        <v>0</v>
      </c>
      <c r="G1362" s="1434">
        <v>1</v>
      </c>
      <c r="H1362" s="1434">
        <v>0</v>
      </c>
      <c r="I1362" s="1434">
        <v>0</v>
      </c>
      <c r="J1362" s="1434">
        <v>0</v>
      </c>
      <c r="K1362" s="1434">
        <v>0</v>
      </c>
      <c r="L1362" s="1434">
        <v>0</v>
      </c>
      <c r="M1362" s="1434">
        <v>0</v>
      </c>
      <c r="N1362" s="1434">
        <v>0</v>
      </c>
      <c r="O1362" s="1434">
        <v>0</v>
      </c>
      <c r="P1362" s="1434">
        <v>0</v>
      </c>
      <c r="Q1362" s="1434">
        <v>0</v>
      </c>
      <c r="R1362" s="1434">
        <v>0</v>
      </c>
      <c r="S1362" s="1434">
        <v>0</v>
      </c>
      <c r="T1362" s="1434">
        <v>0</v>
      </c>
      <c r="U1362" s="1434">
        <v>0</v>
      </c>
      <c r="V1362" s="1438">
        <v>0</v>
      </c>
    </row>
    <row r="1363" spans="1:22" ht="15" x14ac:dyDescent="0.25">
      <c r="A1363" s="19" t="s">
        <v>709</v>
      </c>
      <c r="B1363" s="1291" t="s">
        <v>984</v>
      </c>
      <c r="C1363" s="1291" t="s">
        <v>59</v>
      </c>
      <c r="D1363" s="1434">
        <v>1</v>
      </c>
      <c r="E1363" s="1434">
        <v>1</v>
      </c>
      <c r="F1363" s="1434">
        <v>1</v>
      </c>
      <c r="G1363" s="1434">
        <v>7</v>
      </c>
      <c r="H1363" s="1434">
        <v>0</v>
      </c>
      <c r="I1363" s="1434">
        <v>1</v>
      </c>
      <c r="J1363" s="1434">
        <v>1</v>
      </c>
      <c r="K1363" s="1434">
        <v>5</v>
      </c>
      <c r="L1363" s="1434">
        <v>1</v>
      </c>
      <c r="M1363" s="1434">
        <v>0</v>
      </c>
      <c r="N1363" s="1434">
        <v>0</v>
      </c>
      <c r="O1363" s="1434">
        <v>0</v>
      </c>
      <c r="P1363" s="1434">
        <v>0</v>
      </c>
      <c r="Q1363" s="1434">
        <v>0</v>
      </c>
      <c r="R1363" s="1434">
        <v>0</v>
      </c>
      <c r="S1363" s="1434">
        <v>0</v>
      </c>
      <c r="T1363" s="1434">
        <v>0</v>
      </c>
      <c r="U1363" s="1434">
        <v>0</v>
      </c>
      <c r="V1363" s="1438">
        <v>0</v>
      </c>
    </row>
    <row r="1364" spans="1:22" ht="15" x14ac:dyDescent="0.25">
      <c r="A1364" s="19" t="s">
        <v>709</v>
      </c>
      <c r="B1364" s="1291" t="s">
        <v>984</v>
      </c>
      <c r="C1364" s="1291" t="s">
        <v>77</v>
      </c>
      <c r="D1364" s="1434">
        <v>0</v>
      </c>
      <c r="E1364" s="1434">
        <v>0</v>
      </c>
      <c r="F1364" s="1434">
        <v>0</v>
      </c>
      <c r="G1364" s="1434">
        <v>1</v>
      </c>
      <c r="H1364" s="1434">
        <v>0</v>
      </c>
      <c r="I1364" s="1434">
        <v>0</v>
      </c>
      <c r="J1364" s="1434">
        <v>0</v>
      </c>
      <c r="K1364" s="1434">
        <v>0</v>
      </c>
      <c r="L1364" s="1434">
        <v>0</v>
      </c>
      <c r="M1364" s="1434">
        <v>0</v>
      </c>
      <c r="N1364" s="1434">
        <v>0</v>
      </c>
      <c r="O1364" s="1434">
        <v>0</v>
      </c>
      <c r="P1364" s="1434">
        <v>0</v>
      </c>
      <c r="Q1364" s="1434">
        <v>0</v>
      </c>
      <c r="R1364" s="1434">
        <v>0</v>
      </c>
      <c r="S1364" s="1434">
        <v>0</v>
      </c>
      <c r="T1364" s="1434">
        <v>0</v>
      </c>
      <c r="U1364" s="1434">
        <v>0</v>
      </c>
      <c r="V1364" s="1438">
        <v>0</v>
      </c>
    </row>
    <row r="1365" spans="1:22" ht="15" x14ac:dyDescent="0.25">
      <c r="A1365" s="19" t="s">
        <v>709</v>
      </c>
      <c r="B1365" s="1291" t="s">
        <v>985</v>
      </c>
      <c r="C1365" s="1291" t="s">
        <v>35</v>
      </c>
      <c r="D1365" s="1434">
        <v>1</v>
      </c>
      <c r="E1365" s="1434">
        <v>0</v>
      </c>
      <c r="F1365" s="1434">
        <v>1</v>
      </c>
      <c r="G1365" s="1434">
        <v>0</v>
      </c>
      <c r="H1365" s="1434">
        <v>0</v>
      </c>
      <c r="I1365" s="1434">
        <v>0</v>
      </c>
      <c r="J1365" s="1434">
        <v>0</v>
      </c>
      <c r="K1365" s="1434">
        <v>0</v>
      </c>
      <c r="L1365" s="1434">
        <v>0</v>
      </c>
      <c r="M1365" s="1434">
        <v>0</v>
      </c>
      <c r="N1365" s="1434">
        <v>0</v>
      </c>
      <c r="O1365" s="1434">
        <v>0</v>
      </c>
      <c r="P1365" s="1434">
        <v>0</v>
      </c>
      <c r="Q1365" s="1434">
        <v>0</v>
      </c>
      <c r="R1365" s="1434">
        <v>0</v>
      </c>
      <c r="S1365" s="1434">
        <v>0</v>
      </c>
      <c r="T1365" s="1434">
        <v>0</v>
      </c>
      <c r="U1365" s="1434">
        <v>0</v>
      </c>
      <c r="V1365" s="1438">
        <v>0</v>
      </c>
    </row>
    <row r="1366" spans="1:22" ht="15" x14ac:dyDescent="0.25">
      <c r="A1366" s="19" t="s">
        <v>709</v>
      </c>
      <c r="B1366" s="1291" t="s">
        <v>985</v>
      </c>
      <c r="C1366" s="1291" t="s">
        <v>59</v>
      </c>
      <c r="D1366" s="1434">
        <v>1</v>
      </c>
      <c r="E1366" s="1434">
        <v>0</v>
      </c>
      <c r="F1366" s="1434">
        <v>1</v>
      </c>
      <c r="G1366" s="1434">
        <v>0</v>
      </c>
      <c r="H1366" s="1434">
        <v>0</v>
      </c>
      <c r="I1366" s="1434">
        <v>0</v>
      </c>
      <c r="J1366" s="1434">
        <v>0</v>
      </c>
      <c r="K1366" s="1434">
        <v>0</v>
      </c>
      <c r="L1366" s="1434">
        <v>0</v>
      </c>
      <c r="M1366" s="1434">
        <v>0</v>
      </c>
      <c r="N1366" s="1434">
        <v>0</v>
      </c>
      <c r="O1366" s="1434">
        <v>0</v>
      </c>
      <c r="P1366" s="1434">
        <v>0</v>
      </c>
      <c r="Q1366" s="1434">
        <v>0</v>
      </c>
      <c r="R1366" s="1434">
        <v>0</v>
      </c>
      <c r="S1366" s="1434">
        <v>0</v>
      </c>
      <c r="T1366" s="1434">
        <v>0</v>
      </c>
      <c r="U1366" s="1434">
        <v>0</v>
      </c>
      <c r="V1366" s="1438">
        <v>0</v>
      </c>
    </row>
    <row r="1367" spans="1:22" ht="15" x14ac:dyDescent="0.25">
      <c r="A1367" s="19" t="s">
        <v>709</v>
      </c>
      <c r="B1367" s="1291" t="s">
        <v>986</v>
      </c>
      <c r="C1367" s="1291" t="s">
        <v>37</v>
      </c>
      <c r="D1367" s="1434">
        <v>0</v>
      </c>
      <c r="E1367" s="1434">
        <v>0</v>
      </c>
      <c r="F1367" s="1434">
        <v>0</v>
      </c>
      <c r="G1367" s="1434">
        <v>0</v>
      </c>
      <c r="H1367" s="1434">
        <v>0</v>
      </c>
      <c r="I1367" s="1434">
        <v>0</v>
      </c>
      <c r="J1367" s="1434">
        <v>0</v>
      </c>
      <c r="K1367" s="1434">
        <v>0</v>
      </c>
      <c r="L1367" s="1434">
        <v>0</v>
      </c>
      <c r="M1367" s="1434">
        <v>0</v>
      </c>
      <c r="N1367" s="1434">
        <v>0</v>
      </c>
      <c r="O1367" s="1434">
        <v>1</v>
      </c>
      <c r="P1367" s="1434">
        <v>0</v>
      </c>
      <c r="Q1367" s="1434">
        <v>0</v>
      </c>
      <c r="R1367" s="1434">
        <v>0</v>
      </c>
      <c r="S1367" s="1434">
        <v>0</v>
      </c>
      <c r="T1367" s="1434">
        <v>0</v>
      </c>
      <c r="U1367" s="1434">
        <v>0</v>
      </c>
      <c r="V1367" s="1438">
        <v>0</v>
      </c>
    </row>
    <row r="1368" spans="1:22" ht="15" x14ac:dyDescent="0.25">
      <c r="A1368" s="19" t="s">
        <v>709</v>
      </c>
      <c r="B1368" s="1291" t="s">
        <v>986</v>
      </c>
      <c r="C1368" s="1291" t="s">
        <v>59</v>
      </c>
      <c r="D1368" s="1434">
        <v>0</v>
      </c>
      <c r="E1368" s="1434">
        <v>0</v>
      </c>
      <c r="F1368" s="1434">
        <v>0</v>
      </c>
      <c r="G1368" s="1434">
        <v>0</v>
      </c>
      <c r="H1368" s="1434">
        <v>0</v>
      </c>
      <c r="I1368" s="1434">
        <v>0</v>
      </c>
      <c r="J1368" s="1434">
        <v>0</v>
      </c>
      <c r="K1368" s="1434">
        <v>0</v>
      </c>
      <c r="L1368" s="1434">
        <v>0</v>
      </c>
      <c r="M1368" s="1434">
        <v>0</v>
      </c>
      <c r="N1368" s="1434">
        <v>0</v>
      </c>
      <c r="O1368" s="1434">
        <v>1</v>
      </c>
      <c r="P1368" s="1434">
        <v>0</v>
      </c>
      <c r="Q1368" s="1434">
        <v>0</v>
      </c>
      <c r="R1368" s="1434">
        <v>0</v>
      </c>
      <c r="S1368" s="1434">
        <v>0</v>
      </c>
      <c r="T1368" s="1434">
        <v>0</v>
      </c>
      <c r="U1368" s="1434">
        <v>0</v>
      </c>
      <c r="V1368" s="1438">
        <v>0</v>
      </c>
    </row>
    <row r="1369" spans="1:22" ht="15" x14ac:dyDescent="0.25">
      <c r="A1369" s="19" t="s">
        <v>709</v>
      </c>
      <c r="B1369" s="1291" t="s">
        <v>986</v>
      </c>
      <c r="C1369" s="1291" t="s">
        <v>77</v>
      </c>
      <c r="D1369" s="1434">
        <v>0</v>
      </c>
      <c r="E1369" s="1434">
        <v>0</v>
      </c>
      <c r="F1369" s="1434">
        <v>0</v>
      </c>
      <c r="G1369" s="1434">
        <v>0</v>
      </c>
      <c r="H1369" s="1434">
        <v>0</v>
      </c>
      <c r="I1369" s="1434">
        <v>0</v>
      </c>
      <c r="J1369" s="1434">
        <v>0</v>
      </c>
      <c r="K1369" s="1434">
        <v>0</v>
      </c>
      <c r="L1369" s="1434">
        <v>0</v>
      </c>
      <c r="M1369" s="1434">
        <v>0</v>
      </c>
      <c r="N1369" s="1434">
        <v>0</v>
      </c>
      <c r="O1369" s="1434">
        <v>1</v>
      </c>
      <c r="P1369" s="1434">
        <v>0</v>
      </c>
      <c r="Q1369" s="1434">
        <v>0</v>
      </c>
      <c r="R1369" s="1434">
        <v>0</v>
      </c>
      <c r="S1369" s="1434">
        <v>0</v>
      </c>
      <c r="T1369" s="1434">
        <v>0</v>
      </c>
      <c r="U1369" s="1434">
        <v>0</v>
      </c>
      <c r="V1369" s="1438">
        <v>0</v>
      </c>
    </row>
    <row r="1370" spans="1:22" ht="15" x14ac:dyDescent="0.25">
      <c r="A1370" s="19" t="s">
        <v>709</v>
      </c>
      <c r="B1370" s="1291" t="s">
        <v>987</v>
      </c>
      <c r="C1370" s="1291" t="s">
        <v>35</v>
      </c>
      <c r="D1370" s="1434">
        <v>0</v>
      </c>
      <c r="E1370" s="1434">
        <v>2</v>
      </c>
      <c r="F1370" s="1434">
        <v>3</v>
      </c>
      <c r="G1370" s="1434">
        <v>5</v>
      </c>
      <c r="H1370" s="1434">
        <v>4</v>
      </c>
      <c r="I1370" s="1434">
        <v>1</v>
      </c>
      <c r="J1370" s="1434">
        <v>1</v>
      </c>
      <c r="K1370" s="1434">
        <v>0</v>
      </c>
      <c r="L1370" s="1434">
        <v>0</v>
      </c>
      <c r="M1370" s="1434">
        <v>0</v>
      </c>
      <c r="N1370" s="1434">
        <v>0</v>
      </c>
      <c r="O1370" s="1434">
        <v>0</v>
      </c>
      <c r="P1370" s="1434">
        <v>0</v>
      </c>
      <c r="Q1370" s="1434">
        <v>0</v>
      </c>
      <c r="R1370" s="1434">
        <v>0</v>
      </c>
      <c r="S1370" s="1434">
        <v>0</v>
      </c>
      <c r="T1370" s="1434">
        <v>0</v>
      </c>
      <c r="U1370" s="1434">
        <v>0</v>
      </c>
      <c r="V1370" s="1438">
        <v>0</v>
      </c>
    </row>
    <row r="1371" spans="1:22" ht="15" x14ac:dyDescent="0.25">
      <c r="A1371" s="19" t="s">
        <v>709</v>
      </c>
      <c r="B1371" s="1291" t="s">
        <v>987</v>
      </c>
      <c r="C1371" s="1291" t="s">
        <v>37</v>
      </c>
      <c r="D1371" s="1434">
        <v>0</v>
      </c>
      <c r="E1371" s="1434">
        <v>1</v>
      </c>
      <c r="F1371" s="1434">
        <v>0</v>
      </c>
      <c r="G1371" s="1434">
        <v>0</v>
      </c>
      <c r="H1371" s="1434">
        <v>0</v>
      </c>
      <c r="I1371" s="1434">
        <v>0</v>
      </c>
      <c r="J1371" s="1434">
        <v>0</v>
      </c>
      <c r="K1371" s="1434">
        <v>0</v>
      </c>
      <c r="L1371" s="1434">
        <v>0</v>
      </c>
      <c r="M1371" s="1434">
        <v>0</v>
      </c>
      <c r="N1371" s="1434">
        <v>0</v>
      </c>
      <c r="O1371" s="1434">
        <v>0</v>
      </c>
      <c r="P1371" s="1434">
        <v>0</v>
      </c>
      <c r="Q1371" s="1434">
        <v>0</v>
      </c>
      <c r="R1371" s="1434">
        <v>0</v>
      </c>
      <c r="S1371" s="1434">
        <v>0</v>
      </c>
      <c r="T1371" s="1434">
        <v>0</v>
      </c>
      <c r="U1371" s="1434">
        <v>0</v>
      </c>
      <c r="V1371" s="1438">
        <v>0</v>
      </c>
    </row>
    <row r="1372" spans="1:22" ht="15" x14ac:dyDescent="0.25">
      <c r="A1372" s="19" t="s">
        <v>709</v>
      </c>
      <c r="B1372" s="1291" t="s">
        <v>987</v>
      </c>
      <c r="C1372" s="1291" t="s">
        <v>59</v>
      </c>
      <c r="D1372" s="1434">
        <v>0</v>
      </c>
      <c r="E1372" s="1434">
        <v>3</v>
      </c>
      <c r="F1372" s="1434">
        <v>3</v>
      </c>
      <c r="G1372" s="1434">
        <v>5</v>
      </c>
      <c r="H1372" s="1434">
        <v>4</v>
      </c>
      <c r="I1372" s="1434">
        <v>1</v>
      </c>
      <c r="J1372" s="1434">
        <v>1</v>
      </c>
      <c r="K1372" s="1434">
        <v>0</v>
      </c>
      <c r="L1372" s="1434">
        <v>0</v>
      </c>
      <c r="M1372" s="1434">
        <v>0</v>
      </c>
      <c r="N1372" s="1434">
        <v>0</v>
      </c>
      <c r="O1372" s="1434">
        <v>0</v>
      </c>
      <c r="P1372" s="1434">
        <v>0</v>
      </c>
      <c r="Q1372" s="1434">
        <v>0</v>
      </c>
      <c r="R1372" s="1434">
        <v>0</v>
      </c>
      <c r="S1372" s="1434">
        <v>0</v>
      </c>
      <c r="T1372" s="1434">
        <v>0</v>
      </c>
      <c r="U1372" s="1434">
        <v>0</v>
      </c>
      <c r="V1372" s="1438">
        <v>0</v>
      </c>
    </row>
    <row r="1373" spans="1:22" ht="15" x14ac:dyDescent="0.25">
      <c r="A1373" s="19" t="s">
        <v>709</v>
      </c>
      <c r="B1373" s="1291" t="s">
        <v>987</v>
      </c>
      <c r="C1373" s="1291" t="s">
        <v>77</v>
      </c>
      <c r="D1373" s="1434">
        <v>0</v>
      </c>
      <c r="E1373" s="1434">
        <v>1</v>
      </c>
      <c r="F1373" s="1434">
        <v>0</v>
      </c>
      <c r="G1373" s="1434">
        <v>0</v>
      </c>
      <c r="H1373" s="1434">
        <v>0</v>
      </c>
      <c r="I1373" s="1434">
        <v>0</v>
      </c>
      <c r="J1373" s="1434">
        <v>0</v>
      </c>
      <c r="K1373" s="1434">
        <v>0</v>
      </c>
      <c r="L1373" s="1434">
        <v>0</v>
      </c>
      <c r="M1373" s="1434">
        <v>0</v>
      </c>
      <c r="N1373" s="1434">
        <v>0</v>
      </c>
      <c r="O1373" s="1434">
        <v>0</v>
      </c>
      <c r="P1373" s="1434">
        <v>0</v>
      </c>
      <c r="Q1373" s="1434">
        <v>0</v>
      </c>
      <c r="R1373" s="1434">
        <v>0</v>
      </c>
      <c r="S1373" s="1434">
        <v>0</v>
      </c>
      <c r="T1373" s="1434">
        <v>0</v>
      </c>
      <c r="U1373" s="1434">
        <v>0</v>
      </c>
      <c r="V1373" s="1438">
        <v>0</v>
      </c>
    </row>
    <row r="1374" spans="1:22" ht="15" x14ac:dyDescent="0.25">
      <c r="A1374" s="19" t="s">
        <v>709</v>
      </c>
      <c r="B1374" s="1291" t="s">
        <v>988</v>
      </c>
      <c r="C1374" s="1291" t="s">
        <v>35</v>
      </c>
      <c r="D1374" s="1434">
        <v>4</v>
      </c>
      <c r="E1374" s="1434">
        <v>5</v>
      </c>
      <c r="F1374" s="1434">
        <v>0</v>
      </c>
      <c r="G1374" s="1434">
        <v>0</v>
      </c>
      <c r="H1374" s="1434">
        <v>0</v>
      </c>
      <c r="I1374" s="1434">
        <v>0</v>
      </c>
      <c r="J1374" s="1434">
        <v>0</v>
      </c>
      <c r="K1374" s="1434">
        <v>0</v>
      </c>
      <c r="L1374" s="1434">
        <v>0</v>
      </c>
      <c r="M1374" s="1434">
        <v>0</v>
      </c>
      <c r="N1374" s="1434">
        <v>0</v>
      </c>
      <c r="O1374" s="1434">
        <v>0</v>
      </c>
      <c r="P1374" s="1434">
        <v>0</v>
      </c>
      <c r="Q1374" s="1434">
        <v>0</v>
      </c>
      <c r="R1374" s="1434">
        <v>0</v>
      </c>
      <c r="S1374" s="1434">
        <v>0</v>
      </c>
      <c r="T1374" s="1434">
        <v>0</v>
      </c>
      <c r="U1374" s="1434">
        <v>0</v>
      </c>
      <c r="V1374" s="1438">
        <v>0</v>
      </c>
    </row>
    <row r="1375" spans="1:22" ht="15" x14ac:dyDescent="0.25">
      <c r="A1375" s="19" t="s">
        <v>709</v>
      </c>
      <c r="B1375" s="1291" t="s">
        <v>988</v>
      </c>
      <c r="C1375" s="1291" t="s">
        <v>59</v>
      </c>
      <c r="D1375" s="1434">
        <v>4</v>
      </c>
      <c r="E1375" s="1434">
        <v>5</v>
      </c>
      <c r="F1375" s="1434">
        <v>0</v>
      </c>
      <c r="G1375" s="1434">
        <v>0</v>
      </c>
      <c r="H1375" s="1434">
        <v>0</v>
      </c>
      <c r="I1375" s="1434">
        <v>0</v>
      </c>
      <c r="J1375" s="1434">
        <v>0</v>
      </c>
      <c r="K1375" s="1434">
        <v>0</v>
      </c>
      <c r="L1375" s="1434">
        <v>0</v>
      </c>
      <c r="M1375" s="1434">
        <v>0</v>
      </c>
      <c r="N1375" s="1434">
        <v>0</v>
      </c>
      <c r="O1375" s="1434">
        <v>0</v>
      </c>
      <c r="P1375" s="1434">
        <v>0</v>
      </c>
      <c r="Q1375" s="1434">
        <v>0</v>
      </c>
      <c r="R1375" s="1434">
        <v>0</v>
      </c>
      <c r="S1375" s="1434">
        <v>0</v>
      </c>
      <c r="T1375" s="1434">
        <v>0</v>
      </c>
      <c r="U1375" s="1434">
        <v>0</v>
      </c>
      <c r="V1375" s="1438">
        <v>0</v>
      </c>
    </row>
    <row r="1376" spans="1:22" ht="15" x14ac:dyDescent="0.25">
      <c r="A1376" s="19" t="s">
        <v>709</v>
      </c>
      <c r="B1376" s="1291" t="s">
        <v>989</v>
      </c>
      <c r="C1376" s="1291" t="s">
        <v>35</v>
      </c>
      <c r="D1376" s="1434">
        <v>0</v>
      </c>
      <c r="E1376" s="1434">
        <v>6</v>
      </c>
      <c r="F1376" s="1434">
        <v>4</v>
      </c>
      <c r="G1376" s="1434">
        <v>6</v>
      </c>
      <c r="H1376" s="1434">
        <v>6</v>
      </c>
      <c r="I1376" s="1434">
        <v>0</v>
      </c>
      <c r="J1376" s="1434">
        <v>0</v>
      </c>
      <c r="K1376" s="1434">
        <v>0</v>
      </c>
      <c r="L1376" s="1434">
        <v>0</v>
      </c>
      <c r="M1376" s="1434">
        <v>0</v>
      </c>
      <c r="N1376" s="1434">
        <v>0</v>
      </c>
      <c r="O1376" s="1434">
        <v>0</v>
      </c>
      <c r="P1376" s="1434">
        <v>0</v>
      </c>
      <c r="Q1376" s="1434">
        <v>0</v>
      </c>
      <c r="R1376" s="1434">
        <v>0</v>
      </c>
      <c r="S1376" s="1434">
        <v>0</v>
      </c>
      <c r="T1376" s="1434">
        <v>0</v>
      </c>
      <c r="U1376" s="1434">
        <v>0</v>
      </c>
      <c r="V1376" s="1438">
        <v>0</v>
      </c>
    </row>
    <row r="1377" spans="1:22" ht="15" x14ac:dyDescent="0.25">
      <c r="A1377" s="19" t="s">
        <v>709</v>
      </c>
      <c r="B1377" s="1291" t="s">
        <v>989</v>
      </c>
      <c r="C1377" s="1291" t="s">
        <v>37</v>
      </c>
      <c r="D1377" s="1434">
        <v>0</v>
      </c>
      <c r="E1377" s="1434">
        <v>1</v>
      </c>
      <c r="F1377" s="1434">
        <v>0</v>
      </c>
      <c r="G1377" s="1434">
        <v>0</v>
      </c>
      <c r="H1377" s="1434">
        <v>0</v>
      </c>
      <c r="I1377" s="1434">
        <v>0</v>
      </c>
      <c r="J1377" s="1434">
        <v>0</v>
      </c>
      <c r="K1377" s="1434">
        <v>0</v>
      </c>
      <c r="L1377" s="1434">
        <v>0</v>
      </c>
      <c r="M1377" s="1434">
        <v>0</v>
      </c>
      <c r="N1377" s="1434">
        <v>0</v>
      </c>
      <c r="O1377" s="1434">
        <v>0</v>
      </c>
      <c r="P1377" s="1434">
        <v>0</v>
      </c>
      <c r="Q1377" s="1434">
        <v>0</v>
      </c>
      <c r="R1377" s="1434">
        <v>0</v>
      </c>
      <c r="S1377" s="1434">
        <v>0</v>
      </c>
      <c r="T1377" s="1434">
        <v>0</v>
      </c>
      <c r="U1377" s="1434">
        <v>0</v>
      </c>
      <c r="V1377" s="1438">
        <v>0</v>
      </c>
    </row>
    <row r="1378" spans="1:22" ht="15" x14ac:dyDescent="0.25">
      <c r="A1378" s="19" t="s">
        <v>709</v>
      </c>
      <c r="B1378" s="1291" t="s">
        <v>989</v>
      </c>
      <c r="C1378" s="1291" t="s">
        <v>59</v>
      </c>
      <c r="D1378" s="1434">
        <v>0</v>
      </c>
      <c r="E1378" s="1434">
        <v>7</v>
      </c>
      <c r="F1378" s="1434">
        <v>4</v>
      </c>
      <c r="G1378" s="1434">
        <v>6</v>
      </c>
      <c r="H1378" s="1434">
        <v>6</v>
      </c>
      <c r="I1378" s="1434">
        <v>0</v>
      </c>
      <c r="J1378" s="1434">
        <v>0</v>
      </c>
      <c r="K1378" s="1434">
        <v>0</v>
      </c>
      <c r="L1378" s="1434">
        <v>0</v>
      </c>
      <c r="M1378" s="1434">
        <v>0</v>
      </c>
      <c r="N1378" s="1434">
        <v>0</v>
      </c>
      <c r="O1378" s="1434">
        <v>0</v>
      </c>
      <c r="P1378" s="1434">
        <v>0</v>
      </c>
      <c r="Q1378" s="1434">
        <v>0</v>
      </c>
      <c r="R1378" s="1434">
        <v>0</v>
      </c>
      <c r="S1378" s="1434">
        <v>0</v>
      </c>
      <c r="T1378" s="1434">
        <v>0</v>
      </c>
      <c r="U1378" s="1434">
        <v>0</v>
      </c>
      <c r="V1378" s="1438">
        <v>0</v>
      </c>
    </row>
    <row r="1379" spans="1:22" ht="15" x14ac:dyDescent="0.25">
      <c r="A1379" s="19" t="s">
        <v>709</v>
      </c>
      <c r="B1379" s="1291" t="s">
        <v>989</v>
      </c>
      <c r="C1379" s="1291" t="s">
        <v>77</v>
      </c>
      <c r="D1379" s="1434">
        <v>0</v>
      </c>
      <c r="E1379" s="1434">
        <v>1</v>
      </c>
      <c r="F1379" s="1434">
        <v>0</v>
      </c>
      <c r="G1379" s="1434">
        <v>0</v>
      </c>
      <c r="H1379" s="1434">
        <v>0</v>
      </c>
      <c r="I1379" s="1434">
        <v>0</v>
      </c>
      <c r="J1379" s="1434">
        <v>0</v>
      </c>
      <c r="K1379" s="1434">
        <v>0</v>
      </c>
      <c r="L1379" s="1434">
        <v>0</v>
      </c>
      <c r="M1379" s="1434">
        <v>0</v>
      </c>
      <c r="N1379" s="1434">
        <v>0</v>
      </c>
      <c r="O1379" s="1434">
        <v>0</v>
      </c>
      <c r="P1379" s="1434">
        <v>0</v>
      </c>
      <c r="Q1379" s="1434">
        <v>0</v>
      </c>
      <c r="R1379" s="1434">
        <v>0</v>
      </c>
      <c r="S1379" s="1434">
        <v>0</v>
      </c>
      <c r="T1379" s="1434">
        <v>0</v>
      </c>
      <c r="U1379" s="1434">
        <v>0</v>
      </c>
      <c r="V1379" s="1438">
        <v>0</v>
      </c>
    </row>
    <row r="1380" spans="1:22" ht="15" x14ac:dyDescent="0.25">
      <c r="A1380" s="19" t="s">
        <v>709</v>
      </c>
      <c r="B1380" s="1291" t="s">
        <v>1121</v>
      </c>
      <c r="C1380" s="1291" t="s">
        <v>35</v>
      </c>
      <c r="D1380" s="1434">
        <v>0</v>
      </c>
      <c r="E1380" s="1434">
        <v>0</v>
      </c>
      <c r="F1380" s="1434">
        <v>0</v>
      </c>
      <c r="G1380" s="1434">
        <v>0</v>
      </c>
      <c r="H1380" s="1434">
        <v>0</v>
      </c>
      <c r="I1380" s="1434">
        <v>0</v>
      </c>
      <c r="J1380" s="1434">
        <v>0</v>
      </c>
      <c r="K1380" s="1434">
        <v>0</v>
      </c>
      <c r="L1380" s="1434">
        <v>0</v>
      </c>
      <c r="M1380" s="1434">
        <v>0</v>
      </c>
      <c r="N1380" s="1434">
        <v>0</v>
      </c>
      <c r="O1380" s="1434">
        <v>0</v>
      </c>
      <c r="P1380" s="1434">
        <v>0</v>
      </c>
      <c r="Q1380" s="1434">
        <v>0</v>
      </c>
      <c r="R1380" s="1434">
        <v>0</v>
      </c>
      <c r="S1380" s="1434">
        <v>0</v>
      </c>
      <c r="T1380" s="1434">
        <v>0</v>
      </c>
      <c r="U1380" s="1434">
        <v>6</v>
      </c>
      <c r="V1380" s="1438">
        <v>14</v>
      </c>
    </row>
    <row r="1381" spans="1:22" ht="15" x14ac:dyDescent="0.25">
      <c r="A1381" s="19" t="s">
        <v>709</v>
      </c>
      <c r="B1381" s="1291" t="s">
        <v>1121</v>
      </c>
      <c r="C1381" s="1291" t="s">
        <v>37</v>
      </c>
      <c r="D1381" s="1434">
        <v>0</v>
      </c>
      <c r="E1381" s="1434">
        <v>0</v>
      </c>
      <c r="F1381" s="1434">
        <v>0</v>
      </c>
      <c r="G1381" s="1434">
        <v>0</v>
      </c>
      <c r="H1381" s="1434">
        <v>0</v>
      </c>
      <c r="I1381" s="1434">
        <v>0</v>
      </c>
      <c r="J1381" s="1434">
        <v>0</v>
      </c>
      <c r="K1381" s="1434">
        <v>0</v>
      </c>
      <c r="L1381" s="1434">
        <v>0</v>
      </c>
      <c r="M1381" s="1434">
        <v>0</v>
      </c>
      <c r="N1381" s="1434">
        <v>0</v>
      </c>
      <c r="O1381" s="1434">
        <v>0</v>
      </c>
      <c r="P1381" s="1434">
        <v>0</v>
      </c>
      <c r="Q1381" s="1434">
        <v>0</v>
      </c>
      <c r="R1381" s="1434">
        <v>0</v>
      </c>
      <c r="S1381" s="1434">
        <v>0</v>
      </c>
      <c r="T1381" s="1434">
        <v>0</v>
      </c>
      <c r="U1381" s="1434">
        <v>3</v>
      </c>
      <c r="V1381" s="1438">
        <v>2</v>
      </c>
    </row>
    <row r="1382" spans="1:22" ht="15" x14ac:dyDescent="0.25">
      <c r="A1382" s="19" t="s">
        <v>709</v>
      </c>
      <c r="B1382" s="1291" t="s">
        <v>1121</v>
      </c>
      <c r="C1382" s="1291" t="s">
        <v>38</v>
      </c>
      <c r="D1382" s="1434">
        <v>0</v>
      </c>
      <c r="E1382" s="1434">
        <v>0</v>
      </c>
      <c r="F1382" s="1434">
        <v>0</v>
      </c>
      <c r="G1382" s="1434">
        <v>0</v>
      </c>
      <c r="H1382" s="1434">
        <v>0</v>
      </c>
      <c r="I1382" s="1434">
        <v>0</v>
      </c>
      <c r="J1382" s="1434">
        <v>0</v>
      </c>
      <c r="K1382" s="1434">
        <v>0</v>
      </c>
      <c r="L1382" s="1434">
        <v>0</v>
      </c>
      <c r="M1382" s="1434">
        <v>0</v>
      </c>
      <c r="N1382" s="1434">
        <v>0</v>
      </c>
      <c r="O1382" s="1434">
        <v>0</v>
      </c>
      <c r="P1382" s="1434">
        <v>0</v>
      </c>
      <c r="Q1382" s="1434">
        <v>0</v>
      </c>
      <c r="R1382" s="1434">
        <v>0</v>
      </c>
      <c r="S1382" s="1434">
        <v>0</v>
      </c>
      <c r="T1382" s="1434">
        <v>0</v>
      </c>
      <c r="U1382" s="1434">
        <v>1</v>
      </c>
      <c r="V1382" s="1438">
        <v>0</v>
      </c>
    </row>
    <row r="1383" spans="1:22" ht="15" x14ac:dyDescent="0.25">
      <c r="A1383" s="19" t="s">
        <v>709</v>
      </c>
      <c r="B1383" s="1291" t="s">
        <v>1121</v>
      </c>
      <c r="C1383" s="1291" t="s">
        <v>39</v>
      </c>
      <c r="D1383" s="1434">
        <v>0</v>
      </c>
      <c r="E1383" s="1434">
        <v>0</v>
      </c>
      <c r="F1383" s="1434">
        <v>0</v>
      </c>
      <c r="G1383" s="1434">
        <v>0</v>
      </c>
      <c r="H1383" s="1434">
        <v>0</v>
      </c>
      <c r="I1383" s="1434">
        <v>0</v>
      </c>
      <c r="J1383" s="1434">
        <v>0</v>
      </c>
      <c r="K1383" s="1434">
        <v>0</v>
      </c>
      <c r="L1383" s="1434">
        <v>0</v>
      </c>
      <c r="M1383" s="1434">
        <v>0</v>
      </c>
      <c r="N1383" s="1434">
        <v>0</v>
      </c>
      <c r="O1383" s="1434">
        <v>0</v>
      </c>
      <c r="P1383" s="1434">
        <v>0</v>
      </c>
      <c r="Q1383" s="1434">
        <v>0</v>
      </c>
      <c r="R1383" s="1434">
        <v>0</v>
      </c>
      <c r="S1383" s="1434">
        <v>0</v>
      </c>
      <c r="T1383" s="1434">
        <v>0</v>
      </c>
      <c r="U1383" s="1434">
        <v>0</v>
      </c>
      <c r="V1383" s="1438">
        <v>1</v>
      </c>
    </row>
    <row r="1384" spans="1:22" ht="15" x14ac:dyDescent="0.25">
      <c r="A1384" s="19" t="s">
        <v>709</v>
      </c>
      <c r="B1384" s="1291" t="s">
        <v>1121</v>
      </c>
      <c r="C1384" s="1291" t="s">
        <v>40</v>
      </c>
      <c r="D1384" s="1434">
        <v>0</v>
      </c>
      <c r="E1384" s="1434">
        <v>0</v>
      </c>
      <c r="F1384" s="1434">
        <v>0</v>
      </c>
      <c r="G1384" s="1434">
        <v>0</v>
      </c>
      <c r="H1384" s="1434">
        <v>0</v>
      </c>
      <c r="I1384" s="1434">
        <v>0</v>
      </c>
      <c r="J1384" s="1434">
        <v>0</v>
      </c>
      <c r="K1384" s="1434">
        <v>0</v>
      </c>
      <c r="L1384" s="1434">
        <v>0</v>
      </c>
      <c r="M1384" s="1434">
        <v>0</v>
      </c>
      <c r="N1384" s="1434">
        <v>0</v>
      </c>
      <c r="O1384" s="1434">
        <v>0</v>
      </c>
      <c r="P1384" s="1434">
        <v>0</v>
      </c>
      <c r="Q1384" s="1434">
        <v>0</v>
      </c>
      <c r="R1384" s="1434">
        <v>0</v>
      </c>
      <c r="S1384" s="1434">
        <v>0</v>
      </c>
      <c r="T1384" s="1434">
        <v>0</v>
      </c>
      <c r="U1384" s="1434">
        <v>1</v>
      </c>
      <c r="V1384" s="1438">
        <v>2</v>
      </c>
    </row>
    <row r="1385" spans="1:22" ht="15" x14ac:dyDescent="0.25">
      <c r="A1385" s="19" t="s">
        <v>709</v>
      </c>
      <c r="B1385" s="1291" t="s">
        <v>1121</v>
      </c>
      <c r="C1385" s="1291" t="s">
        <v>59</v>
      </c>
      <c r="D1385" s="1434">
        <v>0</v>
      </c>
      <c r="E1385" s="1434">
        <v>0</v>
      </c>
      <c r="F1385" s="1434">
        <v>0</v>
      </c>
      <c r="G1385" s="1434">
        <v>0</v>
      </c>
      <c r="H1385" s="1434">
        <v>0</v>
      </c>
      <c r="I1385" s="1434">
        <v>0</v>
      </c>
      <c r="J1385" s="1434">
        <v>0</v>
      </c>
      <c r="K1385" s="1434">
        <v>0</v>
      </c>
      <c r="L1385" s="1434">
        <v>0</v>
      </c>
      <c r="M1385" s="1434">
        <v>0</v>
      </c>
      <c r="N1385" s="1434">
        <v>0</v>
      </c>
      <c r="O1385" s="1434">
        <v>0</v>
      </c>
      <c r="P1385" s="1434">
        <v>0</v>
      </c>
      <c r="Q1385" s="1434">
        <v>0</v>
      </c>
      <c r="R1385" s="1434">
        <v>0</v>
      </c>
      <c r="S1385" s="1434">
        <v>0</v>
      </c>
      <c r="T1385" s="1434">
        <v>0</v>
      </c>
      <c r="U1385" s="1434">
        <v>11</v>
      </c>
      <c r="V1385" s="1438">
        <v>19</v>
      </c>
    </row>
    <row r="1386" spans="1:22" ht="15" x14ac:dyDescent="0.25">
      <c r="A1386" s="19" t="s">
        <v>709</v>
      </c>
      <c r="B1386" s="1291" t="s">
        <v>1121</v>
      </c>
      <c r="C1386" s="1291" t="s">
        <v>77</v>
      </c>
      <c r="D1386" s="1434">
        <v>0</v>
      </c>
      <c r="E1386" s="1434">
        <v>0</v>
      </c>
      <c r="F1386" s="1434">
        <v>0</v>
      </c>
      <c r="G1386" s="1434">
        <v>0</v>
      </c>
      <c r="H1386" s="1434">
        <v>0</v>
      </c>
      <c r="I1386" s="1434">
        <v>0</v>
      </c>
      <c r="J1386" s="1434">
        <v>0</v>
      </c>
      <c r="K1386" s="1434">
        <v>0</v>
      </c>
      <c r="L1386" s="1434">
        <v>0</v>
      </c>
      <c r="M1386" s="1434">
        <v>0</v>
      </c>
      <c r="N1386" s="1434">
        <v>0</v>
      </c>
      <c r="O1386" s="1434">
        <v>0</v>
      </c>
      <c r="P1386" s="1434">
        <v>0</v>
      </c>
      <c r="Q1386" s="1434">
        <v>0</v>
      </c>
      <c r="R1386" s="1434">
        <v>0</v>
      </c>
      <c r="S1386" s="1434">
        <v>0</v>
      </c>
      <c r="T1386" s="1434">
        <v>0</v>
      </c>
      <c r="U1386" s="1434">
        <v>5</v>
      </c>
      <c r="V1386" s="1438">
        <v>5</v>
      </c>
    </row>
    <row r="1387" spans="1:22" ht="15" x14ac:dyDescent="0.25">
      <c r="A1387" s="19" t="s">
        <v>709</v>
      </c>
      <c r="B1387" s="1291" t="s">
        <v>991</v>
      </c>
      <c r="C1387" s="1291" t="s">
        <v>35</v>
      </c>
      <c r="D1387" s="1434">
        <v>2</v>
      </c>
      <c r="E1387" s="1434">
        <v>2</v>
      </c>
      <c r="F1387" s="1434">
        <v>4</v>
      </c>
      <c r="G1387" s="1434">
        <v>0</v>
      </c>
      <c r="H1387" s="1434">
        <v>1</v>
      </c>
      <c r="I1387" s="1434">
        <v>1</v>
      </c>
      <c r="J1387" s="1434">
        <v>0</v>
      </c>
      <c r="K1387" s="1434">
        <v>3</v>
      </c>
      <c r="L1387" s="1434">
        <v>2</v>
      </c>
      <c r="M1387" s="1434">
        <v>0</v>
      </c>
      <c r="N1387" s="1434">
        <v>0</v>
      </c>
      <c r="O1387" s="1434">
        <v>0</v>
      </c>
      <c r="P1387" s="1434">
        <v>0</v>
      </c>
      <c r="Q1387" s="1434">
        <v>0</v>
      </c>
      <c r="R1387" s="1434">
        <v>0</v>
      </c>
      <c r="S1387" s="1434">
        <v>0</v>
      </c>
      <c r="T1387" s="1434">
        <v>0</v>
      </c>
      <c r="U1387" s="1434">
        <v>0</v>
      </c>
      <c r="V1387" s="1438">
        <v>0</v>
      </c>
    </row>
    <row r="1388" spans="1:22" ht="15" x14ac:dyDescent="0.25">
      <c r="A1388" s="19" t="s">
        <v>709</v>
      </c>
      <c r="B1388" s="1291" t="s">
        <v>991</v>
      </c>
      <c r="C1388" s="1291" t="s">
        <v>59</v>
      </c>
      <c r="D1388" s="1434">
        <v>2</v>
      </c>
      <c r="E1388" s="1434">
        <v>2</v>
      </c>
      <c r="F1388" s="1434">
        <v>4</v>
      </c>
      <c r="G1388" s="1434">
        <v>0</v>
      </c>
      <c r="H1388" s="1434">
        <v>1</v>
      </c>
      <c r="I1388" s="1434">
        <v>1</v>
      </c>
      <c r="J1388" s="1434">
        <v>0</v>
      </c>
      <c r="K1388" s="1434">
        <v>3</v>
      </c>
      <c r="L1388" s="1434">
        <v>2</v>
      </c>
      <c r="M1388" s="1434">
        <v>0</v>
      </c>
      <c r="N1388" s="1434">
        <v>0</v>
      </c>
      <c r="O1388" s="1434">
        <v>0</v>
      </c>
      <c r="P1388" s="1434">
        <v>0</v>
      </c>
      <c r="Q1388" s="1434">
        <v>0</v>
      </c>
      <c r="R1388" s="1434">
        <v>0</v>
      </c>
      <c r="S1388" s="1434">
        <v>0</v>
      </c>
      <c r="T1388" s="1434">
        <v>0</v>
      </c>
      <c r="U1388" s="1434">
        <v>0</v>
      </c>
      <c r="V1388" s="1438">
        <v>0</v>
      </c>
    </row>
    <row r="1389" spans="1:22" ht="15" x14ac:dyDescent="0.25">
      <c r="A1389" s="19" t="s">
        <v>709</v>
      </c>
      <c r="B1389" s="1291" t="s">
        <v>1161</v>
      </c>
      <c r="C1389" s="1291" t="s">
        <v>35</v>
      </c>
      <c r="D1389" s="1434">
        <v>0</v>
      </c>
      <c r="E1389" s="1434">
        <v>2</v>
      </c>
      <c r="F1389" s="1434">
        <v>25</v>
      </c>
      <c r="G1389" s="1434">
        <v>3</v>
      </c>
      <c r="H1389" s="1434">
        <v>25</v>
      </c>
      <c r="I1389" s="1434">
        <v>1</v>
      </c>
      <c r="J1389" s="1434">
        <v>3</v>
      </c>
      <c r="K1389" s="1434">
        <v>2</v>
      </c>
      <c r="L1389" s="1434">
        <v>56</v>
      </c>
      <c r="M1389" s="1434">
        <v>0</v>
      </c>
      <c r="N1389" s="1434">
        <v>0</v>
      </c>
      <c r="O1389" s="1434">
        <v>20</v>
      </c>
      <c r="P1389" s="1434">
        <v>0</v>
      </c>
      <c r="Q1389" s="1434">
        <v>0</v>
      </c>
      <c r="R1389" s="1434">
        <v>0</v>
      </c>
      <c r="S1389" s="1434">
        <v>4</v>
      </c>
      <c r="T1389" s="1434">
        <v>0</v>
      </c>
      <c r="U1389" s="1434">
        <v>7</v>
      </c>
      <c r="V1389" s="1438">
        <v>0</v>
      </c>
    </row>
    <row r="1390" spans="1:22" ht="15" x14ac:dyDescent="0.25">
      <c r="A1390" s="19" t="s">
        <v>709</v>
      </c>
      <c r="B1390" s="1291" t="s">
        <v>1161</v>
      </c>
      <c r="C1390" s="1291" t="s">
        <v>59</v>
      </c>
      <c r="D1390" s="1434">
        <v>0</v>
      </c>
      <c r="E1390" s="1434">
        <v>2</v>
      </c>
      <c r="F1390" s="1434">
        <v>25</v>
      </c>
      <c r="G1390" s="1434">
        <v>3</v>
      </c>
      <c r="H1390" s="1434">
        <v>25</v>
      </c>
      <c r="I1390" s="1434">
        <v>1</v>
      </c>
      <c r="J1390" s="1434">
        <v>3</v>
      </c>
      <c r="K1390" s="1434">
        <v>2</v>
      </c>
      <c r="L1390" s="1434">
        <v>56</v>
      </c>
      <c r="M1390" s="1434">
        <v>0</v>
      </c>
      <c r="N1390" s="1434">
        <v>0</v>
      </c>
      <c r="O1390" s="1434">
        <v>20</v>
      </c>
      <c r="P1390" s="1434">
        <v>0</v>
      </c>
      <c r="Q1390" s="1434">
        <v>0</v>
      </c>
      <c r="R1390" s="1434">
        <v>0</v>
      </c>
      <c r="S1390" s="1434">
        <v>4</v>
      </c>
      <c r="T1390" s="1434">
        <v>0</v>
      </c>
      <c r="U1390" s="1434">
        <v>7</v>
      </c>
      <c r="V1390" s="1438">
        <v>0</v>
      </c>
    </row>
    <row r="1391" spans="1:22" ht="15" x14ac:dyDescent="0.25">
      <c r="A1391" s="19" t="s">
        <v>709</v>
      </c>
      <c r="B1391" s="1291" t="s">
        <v>992</v>
      </c>
      <c r="C1391" s="1291" t="s">
        <v>35</v>
      </c>
      <c r="D1391" s="1434">
        <v>1</v>
      </c>
      <c r="E1391" s="1434">
        <v>14</v>
      </c>
      <c r="F1391" s="1434">
        <v>13</v>
      </c>
      <c r="G1391" s="1434">
        <v>11</v>
      </c>
      <c r="H1391" s="1434">
        <v>2</v>
      </c>
      <c r="I1391" s="1434">
        <v>29</v>
      </c>
      <c r="J1391" s="1434">
        <v>11</v>
      </c>
      <c r="K1391" s="1434">
        <v>16</v>
      </c>
      <c r="L1391" s="1434">
        <v>4</v>
      </c>
      <c r="M1391" s="1434">
        <v>0</v>
      </c>
      <c r="N1391" s="1434">
        <v>0</v>
      </c>
      <c r="O1391" s="1434">
        <v>0</v>
      </c>
      <c r="P1391" s="1434">
        <v>0</v>
      </c>
      <c r="Q1391" s="1434">
        <v>0</v>
      </c>
      <c r="R1391" s="1434">
        <v>0</v>
      </c>
      <c r="S1391" s="1434">
        <v>0</v>
      </c>
      <c r="T1391" s="1434">
        <v>0</v>
      </c>
      <c r="U1391" s="1434">
        <v>0</v>
      </c>
      <c r="V1391" s="1438">
        <v>0</v>
      </c>
    </row>
    <row r="1392" spans="1:22" ht="15" x14ac:dyDescent="0.25">
      <c r="A1392" s="19" t="s">
        <v>709</v>
      </c>
      <c r="B1392" s="1291" t="s">
        <v>992</v>
      </c>
      <c r="C1392" s="1291" t="s">
        <v>37</v>
      </c>
      <c r="D1392" s="1434">
        <v>0</v>
      </c>
      <c r="E1392" s="1434">
        <v>4</v>
      </c>
      <c r="F1392" s="1434">
        <v>1</v>
      </c>
      <c r="G1392" s="1434">
        <v>0</v>
      </c>
      <c r="H1392" s="1434">
        <v>0</v>
      </c>
      <c r="I1392" s="1434">
        <v>0</v>
      </c>
      <c r="J1392" s="1434">
        <v>1</v>
      </c>
      <c r="K1392" s="1434">
        <v>0</v>
      </c>
      <c r="L1392" s="1434">
        <v>0</v>
      </c>
      <c r="M1392" s="1434">
        <v>0</v>
      </c>
      <c r="N1392" s="1434">
        <v>0</v>
      </c>
      <c r="O1392" s="1434">
        <v>0</v>
      </c>
      <c r="P1392" s="1434">
        <v>0</v>
      </c>
      <c r="Q1392" s="1434">
        <v>0</v>
      </c>
      <c r="R1392" s="1434">
        <v>0</v>
      </c>
      <c r="S1392" s="1434">
        <v>0</v>
      </c>
      <c r="T1392" s="1434">
        <v>0</v>
      </c>
      <c r="U1392" s="1434">
        <v>0</v>
      </c>
      <c r="V1392" s="1438">
        <v>0</v>
      </c>
    </row>
    <row r="1393" spans="1:22" ht="15" x14ac:dyDescent="0.25">
      <c r="A1393" s="19" t="s">
        <v>709</v>
      </c>
      <c r="B1393" s="1291" t="s">
        <v>992</v>
      </c>
      <c r="C1393" s="1291" t="s">
        <v>38</v>
      </c>
      <c r="D1393" s="1434">
        <v>0</v>
      </c>
      <c r="E1393" s="1434">
        <v>0</v>
      </c>
      <c r="F1393" s="1434">
        <v>0</v>
      </c>
      <c r="G1393" s="1434">
        <v>1</v>
      </c>
      <c r="H1393" s="1434">
        <v>0</v>
      </c>
      <c r="I1393" s="1434">
        <v>0</v>
      </c>
      <c r="J1393" s="1434">
        <v>0</v>
      </c>
      <c r="K1393" s="1434">
        <v>1</v>
      </c>
      <c r="L1393" s="1434">
        <v>0</v>
      </c>
      <c r="M1393" s="1434">
        <v>0</v>
      </c>
      <c r="N1393" s="1434">
        <v>0</v>
      </c>
      <c r="O1393" s="1434">
        <v>0</v>
      </c>
      <c r="P1393" s="1434">
        <v>0</v>
      </c>
      <c r="Q1393" s="1434">
        <v>0</v>
      </c>
      <c r="R1393" s="1434">
        <v>0</v>
      </c>
      <c r="S1393" s="1434">
        <v>0</v>
      </c>
      <c r="T1393" s="1434">
        <v>0</v>
      </c>
      <c r="U1393" s="1434">
        <v>0</v>
      </c>
      <c r="V1393" s="1438">
        <v>0</v>
      </c>
    </row>
    <row r="1394" spans="1:22" ht="15" x14ac:dyDescent="0.25">
      <c r="A1394" s="19" t="s">
        <v>709</v>
      </c>
      <c r="B1394" s="1291" t="s">
        <v>992</v>
      </c>
      <c r="C1394" s="1291" t="s">
        <v>59</v>
      </c>
      <c r="D1394" s="1434">
        <v>1</v>
      </c>
      <c r="E1394" s="1434">
        <v>18</v>
      </c>
      <c r="F1394" s="1434">
        <v>14</v>
      </c>
      <c r="G1394" s="1434">
        <v>12</v>
      </c>
      <c r="H1394" s="1434">
        <v>2</v>
      </c>
      <c r="I1394" s="1434">
        <v>29</v>
      </c>
      <c r="J1394" s="1434">
        <v>12</v>
      </c>
      <c r="K1394" s="1434">
        <v>17</v>
      </c>
      <c r="L1394" s="1434">
        <v>4</v>
      </c>
      <c r="M1394" s="1434">
        <v>0</v>
      </c>
      <c r="N1394" s="1434">
        <v>0</v>
      </c>
      <c r="O1394" s="1434">
        <v>0</v>
      </c>
      <c r="P1394" s="1434">
        <v>0</v>
      </c>
      <c r="Q1394" s="1434">
        <v>0</v>
      </c>
      <c r="R1394" s="1434">
        <v>0</v>
      </c>
      <c r="S1394" s="1434">
        <v>0</v>
      </c>
      <c r="T1394" s="1434">
        <v>0</v>
      </c>
      <c r="U1394" s="1434">
        <v>0</v>
      </c>
      <c r="V1394" s="1438">
        <v>0</v>
      </c>
    </row>
    <row r="1395" spans="1:22" ht="15" x14ac:dyDescent="0.25">
      <c r="A1395" s="19" t="s">
        <v>709</v>
      </c>
      <c r="B1395" s="1291" t="s">
        <v>992</v>
      </c>
      <c r="C1395" s="1291" t="s">
        <v>77</v>
      </c>
      <c r="D1395" s="1434">
        <v>0</v>
      </c>
      <c r="E1395" s="1434">
        <v>4</v>
      </c>
      <c r="F1395" s="1434">
        <v>1</v>
      </c>
      <c r="G1395" s="1434">
        <v>1</v>
      </c>
      <c r="H1395" s="1434">
        <v>0</v>
      </c>
      <c r="I1395" s="1434">
        <v>0</v>
      </c>
      <c r="J1395" s="1434">
        <v>1</v>
      </c>
      <c r="K1395" s="1434">
        <v>1</v>
      </c>
      <c r="L1395" s="1434">
        <v>0</v>
      </c>
      <c r="M1395" s="1434">
        <v>0</v>
      </c>
      <c r="N1395" s="1434">
        <v>0</v>
      </c>
      <c r="O1395" s="1434">
        <v>0</v>
      </c>
      <c r="P1395" s="1434">
        <v>0</v>
      </c>
      <c r="Q1395" s="1434">
        <v>0</v>
      </c>
      <c r="R1395" s="1434">
        <v>0</v>
      </c>
      <c r="S1395" s="1434">
        <v>0</v>
      </c>
      <c r="T1395" s="1434">
        <v>0</v>
      </c>
      <c r="U1395" s="1434">
        <v>0</v>
      </c>
      <c r="V1395" s="1438">
        <v>0</v>
      </c>
    </row>
    <row r="1396" spans="1:22" ht="15" x14ac:dyDescent="0.25">
      <c r="A1396" s="19" t="s">
        <v>709</v>
      </c>
      <c r="B1396" s="1291" t="s">
        <v>993</v>
      </c>
      <c r="C1396" s="1291" t="s">
        <v>35</v>
      </c>
      <c r="D1396" s="1434">
        <v>0</v>
      </c>
      <c r="E1396" s="1434">
        <v>0</v>
      </c>
      <c r="F1396" s="1434">
        <v>0</v>
      </c>
      <c r="G1396" s="1434">
        <v>0</v>
      </c>
      <c r="H1396" s="1434">
        <v>0</v>
      </c>
      <c r="I1396" s="1434">
        <v>0</v>
      </c>
      <c r="J1396" s="1434">
        <v>0</v>
      </c>
      <c r="K1396" s="1434">
        <v>0</v>
      </c>
      <c r="L1396" s="1434">
        <v>0</v>
      </c>
      <c r="M1396" s="1434">
        <v>0</v>
      </c>
      <c r="N1396" s="1434">
        <v>0</v>
      </c>
      <c r="O1396" s="1434">
        <v>0</v>
      </c>
      <c r="P1396" s="1434">
        <v>0</v>
      </c>
      <c r="Q1396" s="1434">
        <v>3</v>
      </c>
      <c r="R1396" s="1434">
        <v>1</v>
      </c>
      <c r="S1396" s="1434">
        <v>1</v>
      </c>
      <c r="T1396" s="1434">
        <v>0</v>
      </c>
      <c r="U1396" s="1434">
        <v>0</v>
      </c>
      <c r="V1396" s="1438">
        <v>0</v>
      </c>
    </row>
    <row r="1397" spans="1:22" ht="15" x14ac:dyDescent="0.25">
      <c r="A1397" s="19" t="s">
        <v>709</v>
      </c>
      <c r="B1397" s="1291" t="s">
        <v>993</v>
      </c>
      <c r="C1397" s="1291" t="s">
        <v>37</v>
      </c>
      <c r="D1397" s="1434">
        <v>0</v>
      </c>
      <c r="E1397" s="1434">
        <v>0</v>
      </c>
      <c r="F1397" s="1434">
        <v>0</v>
      </c>
      <c r="G1397" s="1434">
        <v>0</v>
      </c>
      <c r="H1397" s="1434">
        <v>0</v>
      </c>
      <c r="I1397" s="1434">
        <v>0</v>
      </c>
      <c r="J1397" s="1434">
        <v>0</v>
      </c>
      <c r="K1397" s="1434">
        <v>0</v>
      </c>
      <c r="L1397" s="1434">
        <v>0</v>
      </c>
      <c r="M1397" s="1434">
        <v>0</v>
      </c>
      <c r="N1397" s="1434">
        <v>0</v>
      </c>
      <c r="O1397" s="1434">
        <v>0</v>
      </c>
      <c r="P1397" s="1434">
        <v>0</v>
      </c>
      <c r="Q1397" s="1434">
        <v>3</v>
      </c>
      <c r="R1397" s="1434">
        <v>0</v>
      </c>
      <c r="S1397" s="1434">
        <v>1</v>
      </c>
      <c r="T1397" s="1434">
        <v>0</v>
      </c>
      <c r="U1397" s="1434">
        <v>0</v>
      </c>
      <c r="V1397" s="1438">
        <v>0</v>
      </c>
    </row>
    <row r="1398" spans="1:22" ht="15" x14ac:dyDescent="0.25">
      <c r="A1398" s="19" t="s">
        <v>709</v>
      </c>
      <c r="B1398" s="1291" t="s">
        <v>993</v>
      </c>
      <c r="C1398" s="1291" t="s">
        <v>39</v>
      </c>
      <c r="D1398" s="1434">
        <v>0</v>
      </c>
      <c r="E1398" s="1434">
        <v>0</v>
      </c>
      <c r="F1398" s="1434">
        <v>0</v>
      </c>
      <c r="G1398" s="1434">
        <v>0</v>
      </c>
      <c r="H1398" s="1434">
        <v>0</v>
      </c>
      <c r="I1398" s="1434">
        <v>0</v>
      </c>
      <c r="J1398" s="1434">
        <v>0</v>
      </c>
      <c r="K1398" s="1434">
        <v>0</v>
      </c>
      <c r="L1398" s="1434">
        <v>0</v>
      </c>
      <c r="M1398" s="1434">
        <v>0</v>
      </c>
      <c r="N1398" s="1434">
        <v>0</v>
      </c>
      <c r="O1398" s="1434">
        <v>0</v>
      </c>
      <c r="P1398" s="1434">
        <v>0</v>
      </c>
      <c r="Q1398" s="1434">
        <v>2</v>
      </c>
      <c r="R1398" s="1434">
        <v>0</v>
      </c>
      <c r="S1398" s="1434">
        <v>0</v>
      </c>
      <c r="T1398" s="1434">
        <v>0</v>
      </c>
      <c r="U1398" s="1434">
        <v>0</v>
      </c>
      <c r="V1398" s="1438">
        <v>0</v>
      </c>
    </row>
    <row r="1399" spans="1:22" ht="15" x14ac:dyDescent="0.25">
      <c r="A1399" s="19" t="s">
        <v>709</v>
      </c>
      <c r="B1399" s="1291" t="s">
        <v>993</v>
      </c>
      <c r="C1399" s="1291" t="s">
        <v>59</v>
      </c>
      <c r="D1399" s="1434">
        <v>0</v>
      </c>
      <c r="E1399" s="1434">
        <v>0</v>
      </c>
      <c r="F1399" s="1434">
        <v>0</v>
      </c>
      <c r="G1399" s="1434">
        <v>0</v>
      </c>
      <c r="H1399" s="1434">
        <v>0</v>
      </c>
      <c r="I1399" s="1434">
        <v>0</v>
      </c>
      <c r="J1399" s="1434">
        <v>0</v>
      </c>
      <c r="K1399" s="1434">
        <v>0</v>
      </c>
      <c r="L1399" s="1434">
        <v>0</v>
      </c>
      <c r="M1399" s="1434">
        <v>0</v>
      </c>
      <c r="N1399" s="1434">
        <v>0</v>
      </c>
      <c r="O1399" s="1434">
        <v>0</v>
      </c>
      <c r="P1399" s="1434">
        <v>0</v>
      </c>
      <c r="Q1399" s="1434">
        <v>8</v>
      </c>
      <c r="R1399" s="1434">
        <v>1</v>
      </c>
      <c r="S1399" s="1434">
        <v>2</v>
      </c>
      <c r="T1399" s="1434">
        <v>0</v>
      </c>
      <c r="U1399" s="1434">
        <v>0</v>
      </c>
      <c r="V1399" s="1438">
        <v>0</v>
      </c>
    </row>
    <row r="1400" spans="1:22" ht="15" x14ac:dyDescent="0.25">
      <c r="A1400" s="19" t="s">
        <v>709</v>
      </c>
      <c r="B1400" s="1291" t="s">
        <v>993</v>
      </c>
      <c r="C1400" s="1291" t="s">
        <v>77</v>
      </c>
      <c r="D1400" s="1434">
        <v>0</v>
      </c>
      <c r="E1400" s="1434">
        <v>0</v>
      </c>
      <c r="F1400" s="1434">
        <v>0</v>
      </c>
      <c r="G1400" s="1434">
        <v>0</v>
      </c>
      <c r="H1400" s="1434">
        <v>0</v>
      </c>
      <c r="I1400" s="1434">
        <v>0</v>
      </c>
      <c r="J1400" s="1434">
        <v>0</v>
      </c>
      <c r="K1400" s="1434">
        <v>0</v>
      </c>
      <c r="L1400" s="1434">
        <v>0</v>
      </c>
      <c r="M1400" s="1434">
        <v>0</v>
      </c>
      <c r="N1400" s="1434">
        <v>0</v>
      </c>
      <c r="O1400" s="1434">
        <v>0</v>
      </c>
      <c r="P1400" s="1434">
        <v>0</v>
      </c>
      <c r="Q1400" s="1434">
        <v>5</v>
      </c>
      <c r="R1400" s="1434">
        <v>0</v>
      </c>
      <c r="S1400" s="1434">
        <v>1</v>
      </c>
      <c r="T1400" s="1434">
        <v>0</v>
      </c>
      <c r="U1400" s="1434">
        <v>0</v>
      </c>
      <c r="V1400" s="1438">
        <v>0</v>
      </c>
    </row>
    <row r="1401" spans="1:22" ht="15" x14ac:dyDescent="0.25">
      <c r="A1401" s="19" t="s">
        <v>709</v>
      </c>
      <c r="B1401" s="1291" t="s">
        <v>994</v>
      </c>
      <c r="C1401" s="1291" t="s">
        <v>35</v>
      </c>
      <c r="D1401" s="1434">
        <v>0</v>
      </c>
      <c r="E1401" s="1434">
        <v>27</v>
      </c>
      <c r="F1401" s="1434">
        <v>0</v>
      </c>
      <c r="G1401" s="1434">
        <v>0</v>
      </c>
      <c r="H1401" s="1434">
        <v>0</v>
      </c>
      <c r="I1401" s="1434">
        <v>0</v>
      </c>
      <c r="J1401" s="1434">
        <v>0</v>
      </c>
      <c r="K1401" s="1434">
        <v>0</v>
      </c>
      <c r="L1401" s="1434">
        <v>0</v>
      </c>
      <c r="M1401" s="1434">
        <v>0</v>
      </c>
      <c r="N1401" s="1434">
        <v>0</v>
      </c>
      <c r="O1401" s="1434">
        <v>0</v>
      </c>
      <c r="P1401" s="1434">
        <v>0</v>
      </c>
      <c r="Q1401" s="1434">
        <v>0</v>
      </c>
      <c r="R1401" s="1434">
        <v>0</v>
      </c>
      <c r="S1401" s="1434">
        <v>0</v>
      </c>
      <c r="T1401" s="1434">
        <v>0</v>
      </c>
      <c r="U1401" s="1434">
        <v>0</v>
      </c>
      <c r="V1401" s="1438">
        <v>0</v>
      </c>
    </row>
    <row r="1402" spans="1:22" ht="15" x14ac:dyDescent="0.25">
      <c r="A1402" s="19" t="s">
        <v>709</v>
      </c>
      <c r="B1402" s="1291" t="s">
        <v>994</v>
      </c>
      <c r="C1402" s="1291" t="s">
        <v>37</v>
      </c>
      <c r="D1402" s="1434">
        <v>0</v>
      </c>
      <c r="E1402" s="1434">
        <v>7</v>
      </c>
      <c r="F1402" s="1434">
        <v>0</v>
      </c>
      <c r="G1402" s="1434">
        <v>0</v>
      </c>
      <c r="H1402" s="1434">
        <v>0</v>
      </c>
      <c r="I1402" s="1434">
        <v>0</v>
      </c>
      <c r="J1402" s="1434">
        <v>0</v>
      </c>
      <c r="K1402" s="1434">
        <v>0</v>
      </c>
      <c r="L1402" s="1434">
        <v>0</v>
      </c>
      <c r="M1402" s="1434">
        <v>0</v>
      </c>
      <c r="N1402" s="1434">
        <v>0</v>
      </c>
      <c r="O1402" s="1434">
        <v>0</v>
      </c>
      <c r="P1402" s="1434">
        <v>0</v>
      </c>
      <c r="Q1402" s="1434">
        <v>0</v>
      </c>
      <c r="R1402" s="1434">
        <v>0</v>
      </c>
      <c r="S1402" s="1434">
        <v>0</v>
      </c>
      <c r="T1402" s="1434">
        <v>0</v>
      </c>
      <c r="U1402" s="1434">
        <v>0</v>
      </c>
      <c r="V1402" s="1438">
        <v>0</v>
      </c>
    </row>
    <row r="1403" spans="1:22" ht="15" x14ac:dyDescent="0.25">
      <c r="A1403" s="19" t="s">
        <v>709</v>
      </c>
      <c r="B1403" s="1291" t="s">
        <v>994</v>
      </c>
      <c r="C1403" s="1291" t="s">
        <v>38</v>
      </c>
      <c r="D1403" s="1434">
        <v>0</v>
      </c>
      <c r="E1403" s="1434">
        <v>2</v>
      </c>
      <c r="F1403" s="1434">
        <v>0</v>
      </c>
      <c r="G1403" s="1434">
        <v>0</v>
      </c>
      <c r="H1403" s="1434">
        <v>0</v>
      </c>
      <c r="I1403" s="1434">
        <v>0</v>
      </c>
      <c r="J1403" s="1434">
        <v>0</v>
      </c>
      <c r="K1403" s="1434">
        <v>0</v>
      </c>
      <c r="L1403" s="1434">
        <v>0</v>
      </c>
      <c r="M1403" s="1434">
        <v>0</v>
      </c>
      <c r="N1403" s="1434">
        <v>0</v>
      </c>
      <c r="O1403" s="1434">
        <v>0</v>
      </c>
      <c r="P1403" s="1434">
        <v>0</v>
      </c>
      <c r="Q1403" s="1434">
        <v>0</v>
      </c>
      <c r="R1403" s="1434">
        <v>0</v>
      </c>
      <c r="S1403" s="1434">
        <v>0</v>
      </c>
      <c r="T1403" s="1434">
        <v>0</v>
      </c>
      <c r="U1403" s="1434">
        <v>0</v>
      </c>
      <c r="V1403" s="1438">
        <v>0</v>
      </c>
    </row>
    <row r="1404" spans="1:22" ht="15" x14ac:dyDescent="0.25">
      <c r="A1404" s="19" t="s">
        <v>709</v>
      </c>
      <c r="B1404" s="1291" t="s">
        <v>994</v>
      </c>
      <c r="C1404" s="1291" t="s">
        <v>59</v>
      </c>
      <c r="D1404" s="1434">
        <v>0</v>
      </c>
      <c r="E1404" s="1434">
        <v>36</v>
      </c>
      <c r="F1404" s="1434">
        <v>0</v>
      </c>
      <c r="G1404" s="1434">
        <v>0</v>
      </c>
      <c r="H1404" s="1434">
        <v>0</v>
      </c>
      <c r="I1404" s="1434">
        <v>0</v>
      </c>
      <c r="J1404" s="1434">
        <v>0</v>
      </c>
      <c r="K1404" s="1434">
        <v>0</v>
      </c>
      <c r="L1404" s="1434">
        <v>0</v>
      </c>
      <c r="M1404" s="1434">
        <v>0</v>
      </c>
      <c r="N1404" s="1434">
        <v>0</v>
      </c>
      <c r="O1404" s="1434">
        <v>0</v>
      </c>
      <c r="P1404" s="1434">
        <v>0</v>
      </c>
      <c r="Q1404" s="1434">
        <v>0</v>
      </c>
      <c r="R1404" s="1434">
        <v>0</v>
      </c>
      <c r="S1404" s="1434">
        <v>0</v>
      </c>
      <c r="T1404" s="1434">
        <v>0</v>
      </c>
      <c r="U1404" s="1434">
        <v>0</v>
      </c>
      <c r="V1404" s="1438">
        <v>0</v>
      </c>
    </row>
    <row r="1405" spans="1:22" ht="15" x14ac:dyDescent="0.25">
      <c r="A1405" s="19" t="s">
        <v>709</v>
      </c>
      <c r="B1405" s="1291" t="s">
        <v>994</v>
      </c>
      <c r="C1405" s="1291" t="s">
        <v>77</v>
      </c>
      <c r="D1405" s="1434">
        <v>0</v>
      </c>
      <c r="E1405" s="1434">
        <v>9</v>
      </c>
      <c r="F1405" s="1434">
        <v>0</v>
      </c>
      <c r="G1405" s="1434">
        <v>0</v>
      </c>
      <c r="H1405" s="1434">
        <v>0</v>
      </c>
      <c r="I1405" s="1434">
        <v>0</v>
      </c>
      <c r="J1405" s="1434">
        <v>0</v>
      </c>
      <c r="K1405" s="1434">
        <v>0</v>
      </c>
      <c r="L1405" s="1434">
        <v>0</v>
      </c>
      <c r="M1405" s="1434">
        <v>0</v>
      </c>
      <c r="N1405" s="1434">
        <v>0</v>
      </c>
      <c r="O1405" s="1434">
        <v>0</v>
      </c>
      <c r="P1405" s="1434">
        <v>0</v>
      </c>
      <c r="Q1405" s="1434">
        <v>0</v>
      </c>
      <c r="R1405" s="1434">
        <v>0</v>
      </c>
      <c r="S1405" s="1434">
        <v>0</v>
      </c>
      <c r="T1405" s="1434">
        <v>0</v>
      </c>
      <c r="U1405" s="1434">
        <v>0</v>
      </c>
      <c r="V1405" s="1438">
        <v>0</v>
      </c>
    </row>
    <row r="1406" spans="1:22" ht="15" x14ac:dyDescent="0.25">
      <c r="A1406" s="19" t="s">
        <v>709</v>
      </c>
      <c r="B1406" s="1291" t="s">
        <v>995</v>
      </c>
      <c r="C1406" s="1291" t="s">
        <v>35</v>
      </c>
      <c r="D1406" s="1434">
        <v>0</v>
      </c>
      <c r="E1406" s="1434">
        <v>0</v>
      </c>
      <c r="F1406" s="1434">
        <v>0</v>
      </c>
      <c r="G1406" s="1434">
        <v>0</v>
      </c>
      <c r="H1406" s="1434">
        <v>0</v>
      </c>
      <c r="I1406" s="1434">
        <v>0</v>
      </c>
      <c r="J1406" s="1434">
        <v>0</v>
      </c>
      <c r="K1406" s="1434">
        <v>0</v>
      </c>
      <c r="L1406" s="1434">
        <v>0</v>
      </c>
      <c r="M1406" s="1434">
        <v>0</v>
      </c>
      <c r="N1406" s="1434">
        <v>0</v>
      </c>
      <c r="O1406" s="1434">
        <v>0</v>
      </c>
      <c r="P1406" s="1434">
        <v>0</v>
      </c>
      <c r="Q1406" s="1434">
        <v>0</v>
      </c>
      <c r="R1406" s="1434">
        <v>9</v>
      </c>
      <c r="S1406" s="1434">
        <v>2</v>
      </c>
      <c r="T1406" s="1434">
        <v>2</v>
      </c>
      <c r="U1406" s="1434">
        <v>0</v>
      </c>
      <c r="V1406" s="1438">
        <v>0</v>
      </c>
    </row>
    <row r="1407" spans="1:22" ht="15" x14ac:dyDescent="0.25">
      <c r="A1407" s="19" t="s">
        <v>709</v>
      </c>
      <c r="B1407" s="1291" t="s">
        <v>995</v>
      </c>
      <c r="C1407" s="1291" t="s">
        <v>37</v>
      </c>
      <c r="D1407" s="1434">
        <v>0</v>
      </c>
      <c r="E1407" s="1434">
        <v>0</v>
      </c>
      <c r="F1407" s="1434">
        <v>0</v>
      </c>
      <c r="G1407" s="1434">
        <v>0</v>
      </c>
      <c r="H1407" s="1434">
        <v>0</v>
      </c>
      <c r="I1407" s="1434">
        <v>0</v>
      </c>
      <c r="J1407" s="1434">
        <v>0</v>
      </c>
      <c r="K1407" s="1434">
        <v>0</v>
      </c>
      <c r="L1407" s="1434">
        <v>0</v>
      </c>
      <c r="M1407" s="1434">
        <v>0</v>
      </c>
      <c r="N1407" s="1434">
        <v>0</v>
      </c>
      <c r="O1407" s="1434">
        <v>0</v>
      </c>
      <c r="P1407" s="1434">
        <v>0</v>
      </c>
      <c r="Q1407" s="1434">
        <v>0</v>
      </c>
      <c r="R1407" s="1434">
        <v>2</v>
      </c>
      <c r="S1407" s="1434">
        <v>0</v>
      </c>
      <c r="T1407" s="1434">
        <v>0</v>
      </c>
      <c r="U1407" s="1434">
        <v>0</v>
      </c>
      <c r="V1407" s="1438">
        <v>0</v>
      </c>
    </row>
    <row r="1408" spans="1:22" ht="15" x14ac:dyDescent="0.25">
      <c r="A1408" s="19" t="s">
        <v>709</v>
      </c>
      <c r="B1408" s="1291" t="s">
        <v>995</v>
      </c>
      <c r="C1408" s="1291" t="s">
        <v>38</v>
      </c>
      <c r="D1408" s="1434">
        <v>0</v>
      </c>
      <c r="E1408" s="1434">
        <v>0</v>
      </c>
      <c r="F1408" s="1434">
        <v>0</v>
      </c>
      <c r="G1408" s="1434">
        <v>0</v>
      </c>
      <c r="H1408" s="1434">
        <v>0</v>
      </c>
      <c r="I1408" s="1434">
        <v>0</v>
      </c>
      <c r="J1408" s="1434">
        <v>0</v>
      </c>
      <c r="K1408" s="1434">
        <v>0</v>
      </c>
      <c r="L1408" s="1434">
        <v>0</v>
      </c>
      <c r="M1408" s="1434">
        <v>0</v>
      </c>
      <c r="N1408" s="1434">
        <v>0</v>
      </c>
      <c r="O1408" s="1434">
        <v>0</v>
      </c>
      <c r="P1408" s="1434">
        <v>0</v>
      </c>
      <c r="Q1408" s="1434">
        <v>0</v>
      </c>
      <c r="R1408" s="1434">
        <v>1</v>
      </c>
      <c r="S1408" s="1434">
        <v>0</v>
      </c>
      <c r="T1408" s="1434">
        <v>0</v>
      </c>
      <c r="U1408" s="1434">
        <v>0</v>
      </c>
      <c r="V1408" s="1438">
        <v>0</v>
      </c>
    </row>
    <row r="1409" spans="1:22" ht="15" x14ac:dyDescent="0.25">
      <c r="A1409" s="19" t="s">
        <v>709</v>
      </c>
      <c r="B1409" s="1291" t="s">
        <v>995</v>
      </c>
      <c r="C1409" s="1291" t="s">
        <v>40</v>
      </c>
      <c r="D1409" s="1434">
        <v>0</v>
      </c>
      <c r="E1409" s="1434">
        <v>0</v>
      </c>
      <c r="F1409" s="1434">
        <v>0</v>
      </c>
      <c r="G1409" s="1434">
        <v>0</v>
      </c>
      <c r="H1409" s="1434">
        <v>0</v>
      </c>
      <c r="I1409" s="1434">
        <v>0</v>
      </c>
      <c r="J1409" s="1434">
        <v>0</v>
      </c>
      <c r="K1409" s="1434">
        <v>0</v>
      </c>
      <c r="L1409" s="1434">
        <v>0</v>
      </c>
      <c r="M1409" s="1434">
        <v>0</v>
      </c>
      <c r="N1409" s="1434">
        <v>0</v>
      </c>
      <c r="O1409" s="1434">
        <v>0</v>
      </c>
      <c r="P1409" s="1434">
        <v>0</v>
      </c>
      <c r="Q1409" s="1434">
        <v>0</v>
      </c>
      <c r="R1409" s="1434">
        <v>1</v>
      </c>
      <c r="S1409" s="1434">
        <v>0</v>
      </c>
      <c r="T1409" s="1434">
        <v>0</v>
      </c>
      <c r="U1409" s="1434">
        <v>0</v>
      </c>
      <c r="V1409" s="1438">
        <v>0</v>
      </c>
    </row>
    <row r="1410" spans="1:22" ht="15" x14ac:dyDescent="0.25">
      <c r="A1410" s="19" t="s">
        <v>709</v>
      </c>
      <c r="B1410" s="1291" t="s">
        <v>995</v>
      </c>
      <c r="C1410" s="1291" t="s">
        <v>59</v>
      </c>
      <c r="D1410" s="1434">
        <v>0</v>
      </c>
      <c r="E1410" s="1434">
        <v>0</v>
      </c>
      <c r="F1410" s="1434">
        <v>0</v>
      </c>
      <c r="G1410" s="1434">
        <v>0</v>
      </c>
      <c r="H1410" s="1434">
        <v>0</v>
      </c>
      <c r="I1410" s="1434">
        <v>0</v>
      </c>
      <c r="J1410" s="1434">
        <v>0</v>
      </c>
      <c r="K1410" s="1434">
        <v>0</v>
      </c>
      <c r="L1410" s="1434">
        <v>0</v>
      </c>
      <c r="M1410" s="1434">
        <v>0</v>
      </c>
      <c r="N1410" s="1434">
        <v>0</v>
      </c>
      <c r="O1410" s="1434">
        <v>0</v>
      </c>
      <c r="P1410" s="1434">
        <v>0</v>
      </c>
      <c r="Q1410" s="1434">
        <v>0</v>
      </c>
      <c r="R1410" s="1434">
        <v>13</v>
      </c>
      <c r="S1410" s="1434">
        <v>2</v>
      </c>
      <c r="T1410" s="1434">
        <v>2</v>
      </c>
      <c r="U1410" s="1434">
        <v>0</v>
      </c>
      <c r="V1410" s="1438">
        <v>0</v>
      </c>
    </row>
    <row r="1411" spans="1:22" ht="15" x14ac:dyDescent="0.25">
      <c r="A1411" s="19" t="s">
        <v>709</v>
      </c>
      <c r="B1411" s="1291" t="s">
        <v>995</v>
      </c>
      <c r="C1411" s="1291" t="s">
        <v>77</v>
      </c>
      <c r="D1411" s="1434">
        <v>0</v>
      </c>
      <c r="E1411" s="1434">
        <v>0</v>
      </c>
      <c r="F1411" s="1434">
        <v>0</v>
      </c>
      <c r="G1411" s="1434">
        <v>0</v>
      </c>
      <c r="H1411" s="1434">
        <v>0</v>
      </c>
      <c r="I1411" s="1434">
        <v>0</v>
      </c>
      <c r="J1411" s="1434">
        <v>0</v>
      </c>
      <c r="K1411" s="1434">
        <v>0</v>
      </c>
      <c r="L1411" s="1434">
        <v>0</v>
      </c>
      <c r="M1411" s="1434">
        <v>0</v>
      </c>
      <c r="N1411" s="1434">
        <v>0</v>
      </c>
      <c r="O1411" s="1434">
        <v>0</v>
      </c>
      <c r="P1411" s="1434">
        <v>0</v>
      </c>
      <c r="Q1411" s="1434">
        <v>0</v>
      </c>
      <c r="R1411" s="1434">
        <v>4</v>
      </c>
      <c r="S1411" s="1434">
        <v>0</v>
      </c>
      <c r="T1411" s="1434">
        <v>0</v>
      </c>
      <c r="U1411" s="1434">
        <v>0</v>
      </c>
      <c r="V1411" s="1438">
        <v>0</v>
      </c>
    </row>
    <row r="1412" spans="1:22" ht="15" x14ac:dyDescent="0.25">
      <c r="A1412" s="19" t="s">
        <v>709</v>
      </c>
      <c r="B1412" s="1291" t="s">
        <v>996</v>
      </c>
      <c r="C1412" s="1291" t="s">
        <v>35</v>
      </c>
      <c r="D1412" s="1434">
        <v>0</v>
      </c>
      <c r="E1412" s="1434">
        <v>0</v>
      </c>
      <c r="F1412" s="1434">
        <v>0</v>
      </c>
      <c r="G1412" s="1434">
        <v>0</v>
      </c>
      <c r="H1412" s="1434">
        <v>0</v>
      </c>
      <c r="I1412" s="1434">
        <v>0</v>
      </c>
      <c r="J1412" s="1434">
        <v>0</v>
      </c>
      <c r="K1412" s="1434">
        <v>0</v>
      </c>
      <c r="L1412" s="1434">
        <v>0</v>
      </c>
      <c r="M1412" s="1434">
        <v>0</v>
      </c>
      <c r="N1412" s="1434">
        <v>0</v>
      </c>
      <c r="O1412" s="1434">
        <v>0</v>
      </c>
      <c r="P1412" s="1434">
        <v>0</v>
      </c>
      <c r="Q1412" s="1434">
        <v>0</v>
      </c>
      <c r="R1412" s="1434">
        <v>1</v>
      </c>
      <c r="S1412" s="1434">
        <v>3</v>
      </c>
      <c r="T1412" s="1434">
        <v>5</v>
      </c>
      <c r="U1412" s="1434">
        <v>0</v>
      </c>
      <c r="V1412" s="1438">
        <v>3</v>
      </c>
    </row>
    <row r="1413" spans="1:22" ht="15" x14ac:dyDescent="0.25">
      <c r="A1413" s="19" t="s">
        <v>709</v>
      </c>
      <c r="B1413" s="1291" t="s">
        <v>996</v>
      </c>
      <c r="C1413" s="1291" t="s">
        <v>37</v>
      </c>
      <c r="D1413" s="1434">
        <v>0</v>
      </c>
      <c r="E1413" s="1434">
        <v>0</v>
      </c>
      <c r="F1413" s="1434">
        <v>0</v>
      </c>
      <c r="G1413" s="1434">
        <v>0</v>
      </c>
      <c r="H1413" s="1434">
        <v>0</v>
      </c>
      <c r="I1413" s="1434">
        <v>0</v>
      </c>
      <c r="J1413" s="1434">
        <v>0</v>
      </c>
      <c r="K1413" s="1434">
        <v>0</v>
      </c>
      <c r="L1413" s="1434">
        <v>0</v>
      </c>
      <c r="M1413" s="1434">
        <v>0</v>
      </c>
      <c r="N1413" s="1434">
        <v>0</v>
      </c>
      <c r="O1413" s="1434">
        <v>0</v>
      </c>
      <c r="P1413" s="1434">
        <v>0</v>
      </c>
      <c r="Q1413" s="1434">
        <v>0</v>
      </c>
      <c r="R1413" s="1434">
        <v>1</v>
      </c>
      <c r="S1413" s="1434">
        <v>1</v>
      </c>
      <c r="T1413" s="1434">
        <v>0</v>
      </c>
      <c r="U1413" s="1434">
        <v>0</v>
      </c>
      <c r="V1413" s="1438">
        <v>0</v>
      </c>
    </row>
    <row r="1414" spans="1:22" ht="15" x14ac:dyDescent="0.25">
      <c r="A1414" s="19" t="s">
        <v>709</v>
      </c>
      <c r="B1414" s="1291" t="s">
        <v>996</v>
      </c>
      <c r="C1414" s="1291" t="s">
        <v>38</v>
      </c>
      <c r="D1414" s="1434">
        <v>0</v>
      </c>
      <c r="E1414" s="1434">
        <v>0</v>
      </c>
      <c r="F1414" s="1434">
        <v>0</v>
      </c>
      <c r="G1414" s="1434">
        <v>0</v>
      </c>
      <c r="H1414" s="1434">
        <v>0</v>
      </c>
      <c r="I1414" s="1434">
        <v>0</v>
      </c>
      <c r="J1414" s="1434">
        <v>0</v>
      </c>
      <c r="K1414" s="1434">
        <v>0</v>
      </c>
      <c r="L1414" s="1434">
        <v>0</v>
      </c>
      <c r="M1414" s="1434">
        <v>0</v>
      </c>
      <c r="N1414" s="1434">
        <v>0</v>
      </c>
      <c r="O1414" s="1434">
        <v>0</v>
      </c>
      <c r="P1414" s="1434">
        <v>0</v>
      </c>
      <c r="Q1414" s="1434">
        <v>0</v>
      </c>
      <c r="R1414" s="1434">
        <v>1</v>
      </c>
      <c r="S1414" s="1434">
        <v>0</v>
      </c>
      <c r="T1414" s="1434">
        <v>0</v>
      </c>
      <c r="U1414" s="1434">
        <v>0</v>
      </c>
      <c r="V1414" s="1438">
        <v>0</v>
      </c>
    </row>
    <row r="1415" spans="1:22" ht="15" x14ac:dyDescent="0.25">
      <c r="A1415" s="19" t="s">
        <v>709</v>
      </c>
      <c r="B1415" s="1291" t="s">
        <v>996</v>
      </c>
      <c r="C1415" s="1291" t="s">
        <v>59</v>
      </c>
      <c r="D1415" s="1434">
        <v>0</v>
      </c>
      <c r="E1415" s="1434">
        <v>0</v>
      </c>
      <c r="F1415" s="1434">
        <v>0</v>
      </c>
      <c r="G1415" s="1434">
        <v>0</v>
      </c>
      <c r="H1415" s="1434">
        <v>0</v>
      </c>
      <c r="I1415" s="1434">
        <v>0</v>
      </c>
      <c r="J1415" s="1434">
        <v>0</v>
      </c>
      <c r="K1415" s="1434">
        <v>0</v>
      </c>
      <c r="L1415" s="1434">
        <v>0</v>
      </c>
      <c r="M1415" s="1434">
        <v>0</v>
      </c>
      <c r="N1415" s="1434">
        <v>0</v>
      </c>
      <c r="O1415" s="1434">
        <v>0</v>
      </c>
      <c r="P1415" s="1434">
        <v>0</v>
      </c>
      <c r="Q1415" s="1434">
        <v>0</v>
      </c>
      <c r="R1415" s="1434">
        <v>3</v>
      </c>
      <c r="S1415" s="1434">
        <v>4</v>
      </c>
      <c r="T1415" s="1434">
        <v>5</v>
      </c>
      <c r="U1415" s="1434">
        <v>0</v>
      </c>
      <c r="V1415" s="1438">
        <v>3</v>
      </c>
    </row>
    <row r="1416" spans="1:22" ht="15" x14ac:dyDescent="0.25">
      <c r="A1416" s="19" t="s">
        <v>709</v>
      </c>
      <c r="B1416" s="1291" t="s">
        <v>996</v>
      </c>
      <c r="C1416" s="1291" t="s">
        <v>77</v>
      </c>
      <c r="D1416" s="1434">
        <v>0</v>
      </c>
      <c r="E1416" s="1434">
        <v>0</v>
      </c>
      <c r="F1416" s="1434">
        <v>0</v>
      </c>
      <c r="G1416" s="1434">
        <v>0</v>
      </c>
      <c r="H1416" s="1434">
        <v>0</v>
      </c>
      <c r="I1416" s="1434">
        <v>0</v>
      </c>
      <c r="J1416" s="1434">
        <v>0</v>
      </c>
      <c r="K1416" s="1434">
        <v>0</v>
      </c>
      <c r="L1416" s="1434">
        <v>0</v>
      </c>
      <c r="M1416" s="1434">
        <v>0</v>
      </c>
      <c r="N1416" s="1434">
        <v>0</v>
      </c>
      <c r="O1416" s="1434">
        <v>0</v>
      </c>
      <c r="P1416" s="1434">
        <v>0</v>
      </c>
      <c r="Q1416" s="1434">
        <v>0</v>
      </c>
      <c r="R1416" s="1434">
        <v>2</v>
      </c>
      <c r="S1416" s="1434">
        <v>1</v>
      </c>
      <c r="T1416" s="1434">
        <v>0</v>
      </c>
      <c r="U1416" s="1434">
        <v>0</v>
      </c>
      <c r="V1416" s="1438">
        <v>0</v>
      </c>
    </row>
    <row r="1417" spans="1:22" ht="15" x14ac:dyDescent="0.25">
      <c r="A1417" s="19" t="s">
        <v>709</v>
      </c>
      <c r="B1417" s="1291" t="s">
        <v>997</v>
      </c>
      <c r="C1417" s="1291" t="s">
        <v>35</v>
      </c>
      <c r="D1417" s="1434">
        <v>4</v>
      </c>
      <c r="E1417" s="1434">
        <v>7</v>
      </c>
      <c r="F1417" s="1434">
        <v>12</v>
      </c>
      <c r="G1417" s="1434">
        <v>0</v>
      </c>
      <c r="H1417" s="1434">
        <v>0</v>
      </c>
      <c r="I1417" s="1434">
        <v>9</v>
      </c>
      <c r="J1417" s="1434">
        <v>3</v>
      </c>
      <c r="K1417" s="1434">
        <v>0</v>
      </c>
      <c r="L1417" s="1434">
        <v>2</v>
      </c>
      <c r="M1417" s="1434">
        <v>4</v>
      </c>
      <c r="N1417" s="1434">
        <v>6</v>
      </c>
      <c r="O1417" s="1434">
        <v>1</v>
      </c>
      <c r="P1417" s="1434">
        <v>0</v>
      </c>
      <c r="Q1417" s="1434">
        <v>6</v>
      </c>
      <c r="R1417" s="1434">
        <v>2</v>
      </c>
      <c r="S1417" s="1434">
        <v>1</v>
      </c>
      <c r="T1417" s="1434">
        <v>0</v>
      </c>
      <c r="U1417" s="1434">
        <v>0</v>
      </c>
      <c r="V1417" s="1438">
        <v>0</v>
      </c>
    </row>
    <row r="1418" spans="1:22" ht="15" x14ac:dyDescent="0.25">
      <c r="A1418" s="19" t="s">
        <v>709</v>
      </c>
      <c r="B1418" s="1291" t="s">
        <v>997</v>
      </c>
      <c r="C1418" s="1291" t="s">
        <v>37</v>
      </c>
      <c r="D1418" s="1434">
        <v>0</v>
      </c>
      <c r="E1418" s="1434">
        <v>3</v>
      </c>
      <c r="F1418" s="1434">
        <v>0</v>
      </c>
      <c r="G1418" s="1434">
        <v>0</v>
      </c>
      <c r="H1418" s="1434">
        <v>0</v>
      </c>
      <c r="I1418" s="1434">
        <v>0</v>
      </c>
      <c r="J1418" s="1434">
        <v>0</v>
      </c>
      <c r="K1418" s="1434">
        <v>0</v>
      </c>
      <c r="L1418" s="1434">
        <v>3</v>
      </c>
      <c r="M1418" s="1434">
        <v>0</v>
      </c>
      <c r="N1418" s="1434">
        <v>0</v>
      </c>
      <c r="O1418" s="1434">
        <v>0</v>
      </c>
      <c r="P1418" s="1434">
        <v>0</v>
      </c>
      <c r="Q1418" s="1434">
        <v>1</v>
      </c>
      <c r="R1418" s="1434">
        <v>2</v>
      </c>
      <c r="S1418" s="1434">
        <v>0</v>
      </c>
      <c r="T1418" s="1434">
        <v>0</v>
      </c>
      <c r="U1418" s="1434">
        <v>0</v>
      </c>
      <c r="V1418" s="1438">
        <v>0</v>
      </c>
    </row>
    <row r="1419" spans="1:22" ht="15" x14ac:dyDescent="0.25">
      <c r="A1419" s="19" t="s">
        <v>709</v>
      </c>
      <c r="B1419" s="1291" t="s">
        <v>997</v>
      </c>
      <c r="C1419" s="1291" t="s">
        <v>39</v>
      </c>
      <c r="D1419" s="1434">
        <v>0</v>
      </c>
      <c r="E1419" s="1434">
        <v>0</v>
      </c>
      <c r="F1419" s="1434">
        <v>0</v>
      </c>
      <c r="G1419" s="1434">
        <v>0</v>
      </c>
      <c r="H1419" s="1434">
        <v>0</v>
      </c>
      <c r="I1419" s="1434">
        <v>0</v>
      </c>
      <c r="J1419" s="1434">
        <v>1</v>
      </c>
      <c r="K1419" s="1434">
        <v>0</v>
      </c>
      <c r="L1419" s="1434">
        <v>0</v>
      </c>
      <c r="M1419" s="1434">
        <v>0</v>
      </c>
      <c r="N1419" s="1434">
        <v>0</v>
      </c>
      <c r="O1419" s="1434">
        <v>0</v>
      </c>
      <c r="P1419" s="1434">
        <v>0</v>
      </c>
      <c r="Q1419" s="1434">
        <v>0</v>
      </c>
      <c r="R1419" s="1434">
        <v>0</v>
      </c>
      <c r="S1419" s="1434">
        <v>0</v>
      </c>
      <c r="T1419" s="1434">
        <v>0</v>
      </c>
      <c r="U1419" s="1434">
        <v>0</v>
      </c>
      <c r="V1419" s="1438">
        <v>0</v>
      </c>
    </row>
    <row r="1420" spans="1:22" ht="15" x14ac:dyDescent="0.25">
      <c r="A1420" s="19" t="s">
        <v>709</v>
      </c>
      <c r="B1420" s="1291" t="s">
        <v>997</v>
      </c>
      <c r="C1420" s="1291" t="s">
        <v>40</v>
      </c>
      <c r="D1420" s="1434">
        <v>1</v>
      </c>
      <c r="E1420" s="1434">
        <v>0</v>
      </c>
      <c r="F1420" s="1434">
        <v>0</v>
      </c>
      <c r="G1420" s="1434">
        <v>0</v>
      </c>
      <c r="H1420" s="1434">
        <v>0</v>
      </c>
      <c r="I1420" s="1434">
        <v>0</v>
      </c>
      <c r="J1420" s="1434">
        <v>1</v>
      </c>
      <c r="K1420" s="1434">
        <v>0</v>
      </c>
      <c r="L1420" s="1434">
        <v>0</v>
      </c>
      <c r="M1420" s="1434">
        <v>0</v>
      </c>
      <c r="N1420" s="1434">
        <v>0</v>
      </c>
      <c r="O1420" s="1434">
        <v>0</v>
      </c>
      <c r="P1420" s="1434">
        <v>0</v>
      </c>
      <c r="Q1420" s="1434">
        <v>0</v>
      </c>
      <c r="R1420" s="1434">
        <v>0</v>
      </c>
      <c r="S1420" s="1434">
        <v>0</v>
      </c>
      <c r="T1420" s="1434">
        <v>0</v>
      </c>
      <c r="U1420" s="1434">
        <v>0</v>
      </c>
      <c r="V1420" s="1438">
        <v>0</v>
      </c>
    </row>
    <row r="1421" spans="1:22" ht="15" x14ac:dyDescent="0.25">
      <c r="A1421" s="19" t="s">
        <v>709</v>
      </c>
      <c r="B1421" s="1291" t="s">
        <v>997</v>
      </c>
      <c r="C1421" s="1291" t="s">
        <v>59</v>
      </c>
      <c r="D1421" s="1434">
        <v>5</v>
      </c>
      <c r="E1421" s="1434">
        <v>10</v>
      </c>
      <c r="F1421" s="1434">
        <v>12</v>
      </c>
      <c r="G1421" s="1434">
        <v>0</v>
      </c>
      <c r="H1421" s="1434">
        <v>0</v>
      </c>
      <c r="I1421" s="1434">
        <v>9</v>
      </c>
      <c r="J1421" s="1434">
        <v>5</v>
      </c>
      <c r="K1421" s="1434">
        <v>0</v>
      </c>
      <c r="L1421" s="1434">
        <v>5</v>
      </c>
      <c r="M1421" s="1434">
        <v>4</v>
      </c>
      <c r="N1421" s="1434">
        <v>6</v>
      </c>
      <c r="O1421" s="1434">
        <v>1</v>
      </c>
      <c r="P1421" s="1434">
        <v>0</v>
      </c>
      <c r="Q1421" s="1434">
        <v>7</v>
      </c>
      <c r="R1421" s="1434">
        <v>4</v>
      </c>
      <c r="S1421" s="1434">
        <v>1</v>
      </c>
      <c r="T1421" s="1434">
        <v>0</v>
      </c>
      <c r="U1421" s="1434">
        <v>0</v>
      </c>
      <c r="V1421" s="1438">
        <v>0</v>
      </c>
    </row>
    <row r="1422" spans="1:22" ht="15" x14ac:dyDescent="0.25">
      <c r="A1422" s="19" t="s">
        <v>709</v>
      </c>
      <c r="B1422" s="1291" t="s">
        <v>997</v>
      </c>
      <c r="C1422" s="1291" t="s">
        <v>77</v>
      </c>
      <c r="D1422" s="1434">
        <v>1</v>
      </c>
      <c r="E1422" s="1434">
        <v>3</v>
      </c>
      <c r="F1422" s="1434">
        <v>0</v>
      </c>
      <c r="G1422" s="1434">
        <v>0</v>
      </c>
      <c r="H1422" s="1434">
        <v>0</v>
      </c>
      <c r="I1422" s="1434">
        <v>0</v>
      </c>
      <c r="J1422" s="1434">
        <v>2</v>
      </c>
      <c r="K1422" s="1434">
        <v>0</v>
      </c>
      <c r="L1422" s="1434">
        <v>3</v>
      </c>
      <c r="M1422" s="1434">
        <v>0</v>
      </c>
      <c r="N1422" s="1434">
        <v>0</v>
      </c>
      <c r="O1422" s="1434">
        <v>0</v>
      </c>
      <c r="P1422" s="1434">
        <v>0</v>
      </c>
      <c r="Q1422" s="1434">
        <v>1</v>
      </c>
      <c r="R1422" s="1434">
        <v>2</v>
      </c>
      <c r="S1422" s="1434">
        <v>0</v>
      </c>
      <c r="T1422" s="1434">
        <v>0</v>
      </c>
      <c r="U1422" s="1434">
        <v>0</v>
      </c>
      <c r="V1422" s="1438">
        <v>0</v>
      </c>
    </row>
    <row r="1423" spans="1:22" ht="15" x14ac:dyDescent="0.25">
      <c r="A1423" s="19" t="s">
        <v>709</v>
      </c>
      <c r="B1423" s="1291" t="s">
        <v>998</v>
      </c>
      <c r="C1423" s="1291" t="s">
        <v>35</v>
      </c>
      <c r="D1423" s="1434">
        <v>6</v>
      </c>
      <c r="E1423" s="1434">
        <v>8</v>
      </c>
      <c r="F1423" s="1434">
        <v>14</v>
      </c>
      <c r="G1423" s="1434">
        <v>19</v>
      </c>
      <c r="H1423" s="1434">
        <v>12</v>
      </c>
      <c r="I1423" s="1434">
        <v>8</v>
      </c>
      <c r="J1423" s="1434">
        <v>21</v>
      </c>
      <c r="K1423" s="1434">
        <v>15</v>
      </c>
      <c r="L1423" s="1434">
        <v>11</v>
      </c>
      <c r="M1423" s="1434">
        <v>11</v>
      </c>
      <c r="N1423" s="1434">
        <v>10</v>
      </c>
      <c r="O1423" s="1434">
        <v>17</v>
      </c>
      <c r="P1423" s="1434">
        <v>5</v>
      </c>
      <c r="Q1423" s="1434">
        <v>1</v>
      </c>
      <c r="R1423" s="1434">
        <v>5</v>
      </c>
      <c r="S1423" s="1434">
        <v>3</v>
      </c>
      <c r="T1423" s="1434">
        <v>13</v>
      </c>
      <c r="U1423" s="1434">
        <v>12</v>
      </c>
      <c r="V1423" s="1438">
        <v>22</v>
      </c>
    </row>
    <row r="1424" spans="1:22" ht="15" x14ac:dyDescent="0.25">
      <c r="A1424" s="19" t="s">
        <v>709</v>
      </c>
      <c r="B1424" s="1291" t="s">
        <v>998</v>
      </c>
      <c r="C1424" s="1291" t="s">
        <v>36</v>
      </c>
      <c r="D1424" s="1434">
        <v>0</v>
      </c>
      <c r="E1424" s="1434">
        <v>0</v>
      </c>
      <c r="F1424" s="1434">
        <v>0</v>
      </c>
      <c r="G1424" s="1434">
        <v>0</v>
      </c>
      <c r="H1424" s="1434">
        <v>0</v>
      </c>
      <c r="I1424" s="1434">
        <v>0</v>
      </c>
      <c r="J1424" s="1434">
        <v>0</v>
      </c>
      <c r="K1424" s="1434">
        <v>0</v>
      </c>
      <c r="L1424" s="1434">
        <v>0</v>
      </c>
      <c r="M1424" s="1434">
        <v>0</v>
      </c>
      <c r="N1424" s="1434">
        <v>0</v>
      </c>
      <c r="O1424" s="1434">
        <v>0</v>
      </c>
      <c r="P1424" s="1434">
        <v>0</v>
      </c>
      <c r="Q1424" s="1434">
        <v>0</v>
      </c>
      <c r="R1424" s="1434">
        <v>0</v>
      </c>
      <c r="S1424" s="1434">
        <v>0</v>
      </c>
      <c r="T1424" s="1434">
        <v>2</v>
      </c>
      <c r="U1424" s="1434">
        <v>2</v>
      </c>
      <c r="V1424" s="1438">
        <v>1</v>
      </c>
    </row>
    <row r="1425" spans="1:22" ht="15" x14ac:dyDescent="0.25">
      <c r="A1425" s="19" t="s">
        <v>709</v>
      </c>
      <c r="B1425" s="1291" t="s">
        <v>998</v>
      </c>
      <c r="C1425" s="1291" t="s">
        <v>37</v>
      </c>
      <c r="D1425" s="1434">
        <v>0</v>
      </c>
      <c r="E1425" s="1434">
        <v>0</v>
      </c>
      <c r="F1425" s="1434">
        <v>0</v>
      </c>
      <c r="G1425" s="1434">
        <v>1</v>
      </c>
      <c r="H1425" s="1434">
        <v>0</v>
      </c>
      <c r="I1425" s="1434">
        <v>0</v>
      </c>
      <c r="J1425" s="1434">
        <v>0</v>
      </c>
      <c r="K1425" s="1434">
        <v>1</v>
      </c>
      <c r="L1425" s="1434">
        <v>0</v>
      </c>
      <c r="M1425" s="1434">
        <v>0</v>
      </c>
      <c r="N1425" s="1434">
        <v>1</v>
      </c>
      <c r="O1425" s="1434">
        <v>0</v>
      </c>
      <c r="P1425" s="1434">
        <v>0</v>
      </c>
      <c r="Q1425" s="1434">
        <v>0</v>
      </c>
      <c r="R1425" s="1434">
        <v>0</v>
      </c>
      <c r="S1425" s="1434">
        <v>1</v>
      </c>
      <c r="T1425" s="1434">
        <v>1</v>
      </c>
      <c r="U1425" s="1434">
        <v>1</v>
      </c>
      <c r="V1425" s="1438">
        <v>1</v>
      </c>
    </row>
    <row r="1426" spans="1:22" ht="15" x14ac:dyDescent="0.25">
      <c r="A1426" s="19" t="s">
        <v>709</v>
      </c>
      <c r="B1426" s="1291" t="s">
        <v>998</v>
      </c>
      <c r="C1426" s="1291" t="s">
        <v>38</v>
      </c>
      <c r="D1426" s="1434">
        <v>0</v>
      </c>
      <c r="E1426" s="1434">
        <v>0</v>
      </c>
      <c r="F1426" s="1434">
        <v>0</v>
      </c>
      <c r="G1426" s="1434">
        <v>0</v>
      </c>
      <c r="H1426" s="1434">
        <v>0</v>
      </c>
      <c r="I1426" s="1434">
        <v>0</v>
      </c>
      <c r="J1426" s="1434">
        <v>0</v>
      </c>
      <c r="K1426" s="1434">
        <v>0</v>
      </c>
      <c r="L1426" s="1434">
        <v>0</v>
      </c>
      <c r="M1426" s="1434">
        <v>0</v>
      </c>
      <c r="N1426" s="1434">
        <v>0</v>
      </c>
      <c r="O1426" s="1434">
        <v>0</v>
      </c>
      <c r="P1426" s="1434">
        <v>0</v>
      </c>
      <c r="Q1426" s="1434">
        <v>0</v>
      </c>
      <c r="R1426" s="1434">
        <v>0</v>
      </c>
      <c r="S1426" s="1434">
        <v>0</v>
      </c>
      <c r="T1426" s="1434">
        <v>1</v>
      </c>
      <c r="U1426" s="1434">
        <v>0</v>
      </c>
      <c r="V1426" s="1438">
        <v>0</v>
      </c>
    </row>
    <row r="1427" spans="1:22" ht="15" x14ac:dyDescent="0.25">
      <c r="A1427" s="19" t="s">
        <v>709</v>
      </c>
      <c r="B1427" s="1291" t="s">
        <v>998</v>
      </c>
      <c r="C1427" s="1291" t="s">
        <v>39</v>
      </c>
      <c r="D1427" s="1434">
        <v>0</v>
      </c>
      <c r="E1427" s="1434">
        <v>0</v>
      </c>
      <c r="F1427" s="1434">
        <v>0</v>
      </c>
      <c r="G1427" s="1434">
        <v>0</v>
      </c>
      <c r="H1427" s="1434">
        <v>0</v>
      </c>
      <c r="I1427" s="1434">
        <v>0</v>
      </c>
      <c r="J1427" s="1434">
        <v>0</v>
      </c>
      <c r="K1427" s="1434">
        <v>0</v>
      </c>
      <c r="L1427" s="1434">
        <v>0</v>
      </c>
      <c r="M1427" s="1434">
        <v>0</v>
      </c>
      <c r="N1427" s="1434">
        <v>0</v>
      </c>
      <c r="O1427" s="1434">
        <v>0</v>
      </c>
      <c r="P1427" s="1434">
        <v>0</v>
      </c>
      <c r="Q1427" s="1434">
        <v>0</v>
      </c>
      <c r="R1427" s="1434">
        <v>0</v>
      </c>
      <c r="S1427" s="1434">
        <v>0</v>
      </c>
      <c r="T1427" s="1434">
        <v>0</v>
      </c>
      <c r="U1427" s="1434">
        <v>1</v>
      </c>
      <c r="V1427" s="1438">
        <v>0</v>
      </c>
    </row>
    <row r="1428" spans="1:22" ht="15" x14ac:dyDescent="0.25">
      <c r="A1428" s="19" t="s">
        <v>709</v>
      </c>
      <c r="B1428" s="1291" t="s">
        <v>998</v>
      </c>
      <c r="C1428" s="1291" t="s">
        <v>59</v>
      </c>
      <c r="D1428" s="1434">
        <v>6</v>
      </c>
      <c r="E1428" s="1434">
        <v>8</v>
      </c>
      <c r="F1428" s="1434">
        <v>14</v>
      </c>
      <c r="G1428" s="1434">
        <v>20</v>
      </c>
      <c r="H1428" s="1434">
        <v>12</v>
      </c>
      <c r="I1428" s="1434">
        <v>8</v>
      </c>
      <c r="J1428" s="1434">
        <v>21</v>
      </c>
      <c r="K1428" s="1434">
        <v>16</v>
      </c>
      <c r="L1428" s="1434">
        <v>11</v>
      </c>
      <c r="M1428" s="1434">
        <v>11</v>
      </c>
      <c r="N1428" s="1434">
        <v>11</v>
      </c>
      <c r="O1428" s="1434">
        <v>17</v>
      </c>
      <c r="P1428" s="1434">
        <v>5</v>
      </c>
      <c r="Q1428" s="1434">
        <v>1</v>
      </c>
      <c r="R1428" s="1434">
        <v>5</v>
      </c>
      <c r="S1428" s="1434">
        <v>4</v>
      </c>
      <c r="T1428" s="1434">
        <v>17</v>
      </c>
      <c r="U1428" s="1434">
        <v>16</v>
      </c>
      <c r="V1428" s="1438">
        <v>24</v>
      </c>
    </row>
    <row r="1429" spans="1:22" ht="15" x14ac:dyDescent="0.25">
      <c r="A1429" s="19" t="s">
        <v>709</v>
      </c>
      <c r="B1429" s="1291" t="s">
        <v>998</v>
      </c>
      <c r="C1429" s="1291" t="s">
        <v>77</v>
      </c>
      <c r="D1429" s="1434">
        <v>0</v>
      </c>
      <c r="E1429" s="1434">
        <v>0</v>
      </c>
      <c r="F1429" s="1434">
        <v>0</v>
      </c>
      <c r="G1429" s="1434">
        <v>1</v>
      </c>
      <c r="H1429" s="1434">
        <v>0</v>
      </c>
      <c r="I1429" s="1434">
        <v>0</v>
      </c>
      <c r="J1429" s="1434">
        <v>0</v>
      </c>
      <c r="K1429" s="1434">
        <v>1</v>
      </c>
      <c r="L1429" s="1434">
        <v>0</v>
      </c>
      <c r="M1429" s="1434">
        <v>0</v>
      </c>
      <c r="N1429" s="1434">
        <v>1</v>
      </c>
      <c r="O1429" s="1434">
        <v>0</v>
      </c>
      <c r="P1429" s="1434">
        <v>0</v>
      </c>
      <c r="Q1429" s="1434">
        <v>0</v>
      </c>
      <c r="R1429" s="1434">
        <v>0</v>
      </c>
      <c r="S1429" s="1434">
        <v>1</v>
      </c>
      <c r="T1429" s="1434">
        <v>4</v>
      </c>
      <c r="U1429" s="1434">
        <v>4</v>
      </c>
      <c r="V1429" s="1438">
        <v>2</v>
      </c>
    </row>
    <row r="1430" spans="1:22" ht="15" x14ac:dyDescent="0.25">
      <c r="A1430" s="19" t="s">
        <v>709</v>
      </c>
      <c r="B1430" s="1291" t="s">
        <v>999</v>
      </c>
      <c r="C1430" s="1291" t="s">
        <v>35</v>
      </c>
      <c r="D1430" s="1434">
        <v>7</v>
      </c>
      <c r="E1430" s="1434">
        <v>8</v>
      </c>
      <c r="F1430" s="1434">
        <v>9</v>
      </c>
      <c r="G1430" s="1434">
        <v>0</v>
      </c>
      <c r="H1430" s="1434">
        <v>0</v>
      </c>
      <c r="I1430" s="1434">
        <v>0</v>
      </c>
      <c r="J1430" s="1434">
        <v>0</v>
      </c>
      <c r="K1430" s="1434">
        <v>0</v>
      </c>
      <c r="L1430" s="1434">
        <v>0</v>
      </c>
      <c r="M1430" s="1434">
        <v>0</v>
      </c>
      <c r="N1430" s="1434">
        <v>0</v>
      </c>
      <c r="O1430" s="1434">
        <v>0</v>
      </c>
      <c r="P1430" s="1434">
        <v>0</v>
      </c>
      <c r="Q1430" s="1434">
        <v>0</v>
      </c>
      <c r="R1430" s="1434">
        <v>0</v>
      </c>
      <c r="S1430" s="1434">
        <v>0</v>
      </c>
      <c r="T1430" s="1434">
        <v>0</v>
      </c>
      <c r="U1430" s="1434">
        <v>0</v>
      </c>
      <c r="V1430" s="1438">
        <v>0</v>
      </c>
    </row>
    <row r="1431" spans="1:22" ht="15" x14ac:dyDescent="0.25">
      <c r="A1431" s="19" t="s">
        <v>709</v>
      </c>
      <c r="B1431" s="1291" t="s">
        <v>999</v>
      </c>
      <c r="C1431" s="1291" t="s">
        <v>37</v>
      </c>
      <c r="D1431" s="1434">
        <v>3</v>
      </c>
      <c r="E1431" s="1434">
        <v>0</v>
      </c>
      <c r="F1431" s="1434">
        <v>0</v>
      </c>
      <c r="G1431" s="1434">
        <v>0</v>
      </c>
      <c r="H1431" s="1434">
        <v>0</v>
      </c>
      <c r="I1431" s="1434">
        <v>0</v>
      </c>
      <c r="J1431" s="1434">
        <v>0</v>
      </c>
      <c r="K1431" s="1434">
        <v>0</v>
      </c>
      <c r="L1431" s="1434">
        <v>0</v>
      </c>
      <c r="M1431" s="1434">
        <v>0</v>
      </c>
      <c r="N1431" s="1434">
        <v>0</v>
      </c>
      <c r="O1431" s="1434">
        <v>0</v>
      </c>
      <c r="P1431" s="1434">
        <v>0</v>
      </c>
      <c r="Q1431" s="1434">
        <v>0</v>
      </c>
      <c r="R1431" s="1434">
        <v>0</v>
      </c>
      <c r="S1431" s="1434">
        <v>0</v>
      </c>
      <c r="T1431" s="1434">
        <v>0</v>
      </c>
      <c r="U1431" s="1434">
        <v>0</v>
      </c>
      <c r="V1431" s="1438">
        <v>0</v>
      </c>
    </row>
    <row r="1432" spans="1:22" ht="15" x14ac:dyDescent="0.25">
      <c r="A1432" s="19" t="s">
        <v>709</v>
      </c>
      <c r="B1432" s="1291" t="s">
        <v>999</v>
      </c>
      <c r="C1432" s="1291" t="s">
        <v>38</v>
      </c>
      <c r="D1432" s="1434">
        <v>1</v>
      </c>
      <c r="E1432" s="1434">
        <v>0</v>
      </c>
      <c r="F1432" s="1434">
        <v>0</v>
      </c>
      <c r="G1432" s="1434">
        <v>0</v>
      </c>
      <c r="H1432" s="1434">
        <v>0</v>
      </c>
      <c r="I1432" s="1434">
        <v>0</v>
      </c>
      <c r="J1432" s="1434">
        <v>0</v>
      </c>
      <c r="K1432" s="1434">
        <v>0</v>
      </c>
      <c r="L1432" s="1434">
        <v>0</v>
      </c>
      <c r="M1432" s="1434">
        <v>0</v>
      </c>
      <c r="N1432" s="1434">
        <v>0</v>
      </c>
      <c r="O1432" s="1434">
        <v>0</v>
      </c>
      <c r="P1432" s="1434">
        <v>0</v>
      </c>
      <c r="Q1432" s="1434">
        <v>0</v>
      </c>
      <c r="R1432" s="1434">
        <v>0</v>
      </c>
      <c r="S1432" s="1434">
        <v>0</v>
      </c>
      <c r="T1432" s="1434">
        <v>0</v>
      </c>
      <c r="U1432" s="1434">
        <v>0</v>
      </c>
      <c r="V1432" s="1438">
        <v>0</v>
      </c>
    </row>
    <row r="1433" spans="1:22" ht="15" x14ac:dyDescent="0.25">
      <c r="A1433" s="19" t="s">
        <v>709</v>
      </c>
      <c r="B1433" s="1291" t="s">
        <v>999</v>
      </c>
      <c r="C1433" s="1291" t="s">
        <v>59</v>
      </c>
      <c r="D1433" s="1434">
        <v>11</v>
      </c>
      <c r="E1433" s="1434">
        <v>8</v>
      </c>
      <c r="F1433" s="1434">
        <v>9</v>
      </c>
      <c r="G1433" s="1434">
        <v>0</v>
      </c>
      <c r="H1433" s="1434">
        <v>0</v>
      </c>
      <c r="I1433" s="1434">
        <v>0</v>
      </c>
      <c r="J1433" s="1434">
        <v>0</v>
      </c>
      <c r="K1433" s="1434">
        <v>0</v>
      </c>
      <c r="L1433" s="1434">
        <v>0</v>
      </c>
      <c r="M1433" s="1434">
        <v>0</v>
      </c>
      <c r="N1433" s="1434">
        <v>0</v>
      </c>
      <c r="O1433" s="1434">
        <v>0</v>
      </c>
      <c r="P1433" s="1434">
        <v>0</v>
      </c>
      <c r="Q1433" s="1434">
        <v>0</v>
      </c>
      <c r="R1433" s="1434">
        <v>0</v>
      </c>
      <c r="S1433" s="1434">
        <v>0</v>
      </c>
      <c r="T1433" s="1434">
        <v>0</v>
      </c>
      <c r="U1433" s="1434">
        <v>0</v>
      </c>
      <c r="V1433" s="1438">
        <v>0</v>
      </c>
    </row>
    <row r="1434" spans="1:22" ht="15" x14ac:dyDescent="0.25">
      <c r="A1434" s="19" t="s">
        <v>709</v>
      </c>
      <c r="B1434" s="1291" t="s">
        <v>999</v>
      </c>
      <c r="C1434" s="1291" t="s">
        <v>77</v>
      </c>
      <c r="D1434" s="1434">
        <v>4</v>
      </c>
      <c r="E1434" s="1434">
        <v>0</v>
      </c>
      <c r="F1434" s="1434">
        <v>0</v>
      </c>
      <c r="G1434" s="1434">
        <v>0</v>
      </c>
      <c r="H1434" s="1434">
        <v>0</v>
      </c>
      <c r="I1434" s="1434">
        <v>0</v>
      </c>
      <c r="J1434" s="1434">
        <v>0</v>
      </c>
      <c r="K1434" s="1434">
        <v>0</v>
      </c>
      <c r="L1434" s="1434">
        <v>0</v>
      </c>
      <c r="M1434" s="1434">
        <v>0</v>
      </c>
      <c r="N1434" s="1434">
        <v>0</v>
      </c>
      <c r="O1434" s="1434">
        <v>0</v>
      </c>
      <c r="P1434" s="1434">
        <v>0</v>
      </c>
      <c r="Q1434" s="1434">
        <v>0</v>
      </c>
      <c r="R1434" s="1434">
        <v>0</v>
      </c>
      <c r="S1434" s="1434">
        <v>0</v>
      </c>
      <c r="T1434" s="1434">
        <v>0</v>
      </c>
      <c r="U1434" s="1434">
        <v>0</v>
      </c>
      <c r="V1434" s="1438">
        <v>0</v>
      </c>
    </row>
    <row r="1435" spans="1:22" ht="15" x14ac:dyDescent="0.25">
      <c r="A1435" s="19" t="s">
        <v>709</v>
      </c>
      <c r="B1435" s="1291" t="s">
        <v>1000</v>
      </c>
      <c r="C1435" s="1291" t="s">
        <v>35</v>
      </c>
      <c r="D1435" s="1434">
        <v>2</v>
      </c>
      <c r="E1435" s="1434">
        <v>8</v>
      </c>
      <c r="F1435" s="1434">
        <v>1</v>
      </c>
      <c r="G1435" s="1434">
        <v>2</v>
      </c>
      <c r="H1435" s="1434">
        <v>2</v>
      </c>
      <c r="I1435" s="1434">
        <v>1</v>
      </c>
      <c r="J1435" s="1434">
        <v>1</v>
      </c>
      <c r="K1435" s="1434">
        <v>1</v>
      </c>
      <c r="L1435" s="1434">
        <v>2</v>
      </c>
      <c r="M1435" s="1434">
        <v>0</v>
      </c>
      <c r="N1435" s="1434">
        <v>0</v>
      </c>
      <c r="O1435" s="1434">
        <v>0</v>
      </c>
      <c r="P1435" s="1434">
        <v>0</v>
      </c>
      <c r="Q1435" s="1434">
        <v>0</v>
      </c>
      <c r="R1435" s="1434">
        <v>0</v>
      </c>
      <c r="S1435" s="1434">
        <v>0</v>
      </c>
      <c r="T1435" s="1434">
        <v>0</v>
      </c>
      <c r="U1435" s="1434">
        <v>0</v>
      </c>
      <c r="V1435" s="1438">
        <v>0</v>
      </c>
    </row>
    <row r="1436" spans="1:22" ht="15" x14ac:dyDescent="0.25">
      <c r="A1436" s="19" t="s">
        <v>709</v>
      </c>
      <c r="B1436" s="1291" t="s">
        <v>1000</v>
      </c>
      <c r="C1436" s="1291" t="s">
        <v>59</v>
      </c>
      <c r="D1436" s="1434">
        <v>2</v>
      </c>
      <c r="E1436" s="1434">
        <v>8</v>
      </c>
      <c r="F1436" s="1434">
        <v>1</v>
      </c>
      <c r="G1436" s="1434">
        <v>2</v>
      </c>
      <c r="H1436" s="1434">
        <v>2</v>
      </c>
      <c r="I1436" s="1434">
        <v>1</v>
      </c>
      <c r="J1436" s="1434">
        <v>1</v>
      </c>
      <c r="K1436" s="1434">
        <v>1</v>
      </c>
      <c r="L1436" s="1434">
        <v>2</v>
      </c>
      <c r="M1436" s="1434">
        <v>0</v>
      </c>
      <c r="N1436" s="1434">
        <v>0</v>
      </c>
      <c r="O1436" s="1434">
        <v>0</v>
      </c>
      <c r="P1436" s="1434">
        <v>0</v>
      </c>
      <c r="Q1436" s="1434">
        <v>0</v>
      </c>
      <c r="R1436" s="1434">
        <v>0</v>
      </c>
      <c r="S1436" s="1434">
        <v>0</v>
      </c>
      <c r="T1436" s="1434">
        <v>0</v>
      </c>
      <c r="U1436" s="1434">
        <v>0</v>
      </c>
      <c r="V1436" s="1438">
        <v>0</v>
      </c>
    </row>
    <row r="1437" spans="1:22" ht="15" x14ac:dyDescent="0.25">
      <c r="A1437" s="19" t="s">
        <v>709</v>
      </c>
      <c r="B1437" s="1291" t="s">
        <v>1001</v>
      </c>
      <c r="C1437" s="1291" t="s">
        <v>35</v>
      </c>
      <c r="D1437" s="1434">
        <v>8</v>
      </c>
      <c r="E1437" s="1434">
        <v>10</v>
      </c>
      <c r="F1437" s="1434">
        <v>18</v>
      </c>
      <c r="G1437" s="1434">
        <v>0</v>
      </c>
      <c r="H1437" s="1434">
        <v>0</v>
      </c>
      <c r="I1437" s="1434">
        <v>0</v>
      </c>
      <c r="J1437" s="1434">
        <v>0</v>
      </c>
      <c r="K1437" s="1434">
        <v>0</v>
      </c>
      <c r="L1437" s="1434">
        <v>0</v>
      </c>
      <c r="M1437" s="1434">
        <v>0</v>
      </c>
      <c r="N1437" s="1434">
        <v>0</v>
      </c>
      <c r="O1437" s="1434">
        <v>0</v>
      </c>
      <c r="P1437" s="1434">
        <v>0</v>
      </c>
      <c r="Q1437" s="1434">
        <v>0</v>
      </c>
      <c r="R1437" s="1434">
        <v>0</v>
      </c>
      <c r="S1437" s="1434">
        <v>0</v>
      </c>
      <c r="T1437" s="1434">
        <v>0</v>
      </c>
      <c r="U1437" s="1434">
        <v>0</v>
      </c>
      <c r="V1437" s="1438">
        <v>0</v>
      </c>
    </row>
    <row r="1438" spans="1:22" ht="15" x14ac:dyDescent="0.25">
      <c r="A1438" s="19" t="s">
        <v>709</v>
      </c>
      <c r="B1438" s="1291" t="s">
        <v>1001</v>
      </c>
      <c r="C1438" s="1291" t="s">
        <v>37</v>
      </c>
      <c r="D1438" s="1434">
        <v>0</v>
      </c>
      <c r="E1438" s="1434">
        <v>0</v>
      </c>
      <c r="F1438" s="1434">
        <v>1</v>
      </c>
      <c r="G1438" s="1434">
        <v>0</v>
      </c>
      <c r="H1438" s="1434">
        <v>0</v>
      </c>
      <c r="I1438" s="1434">
        <v>0</v>
      </c>
      <c r="J1438" s="1434">
        <v>0</v>
      </c>
      <c r="K1438" s="1434">
        <v>0</v>
      </c>
      <c r="L1438" s="1434">
        <v>0</v>
      </c>
      <c r="M1438" s="1434">
        <v>0</v>
      </c>
      <c r="N1438" s="1434">
        <v>0</v>
      </c>
      <c r="O1438" s="1434">
        <v>0</v>
      </c>
      <c r="P1438" s="1434">
        <v>0</v>
      </c>
      <c r="Q1438" s="1434">
        <v>0</v>
      </c>
      <c r="R1438" s="1434">
        <v>0</v>
      </c>
      <c r="S1438" s="1434">
        <v>0</v>
      </c>
      <c r="T1438" s="1434">
        <v>0</v>
      </c>
      <c r="U1438" s="1434">
        <v>0</v>
      </c>
      <c r="V1438" s="1438">
        <v>0</v>
      </c>
    </row>
    <row r="1439" spans="1:22" ht="15" x14ac:dyDescent="0.25">
      <c r="A1439" s="19" t="s">
        <v>709</v>
      </c>
      <c r="B1439" s="1291" t="s">
        <v>1001</v>
      </c>
      <c r="C1439" s="1291" t="s">
        <v>59</v>
      </c>
      <c r="D1439" s="1434">
        <v>8</v>
      </c>
      <c r="E1439" s="1434">
        <v>10</v>
      </c>
      <c r="F1439" s="1434">
        <v>19</v>
      </c>
      <c r="G1439" s="1434">
        <v>0</v>
      </c>
      <c r="H1439" s="1434">
        <v>0</v>
      </c>
      <c r="I1439" s="1434">
        <v>0</v>
      </c>
      <c r="J1439" s="1434">
        <v>0</v>
      </c>
      <c r="K1439" s="1434">
        <v>0</v>
      </c>
      <c r="L1439" s="1434">
        <v>0</v>
      </c>
      <c r="M1439" s="1434">
        <v>0</v>
      </c>
      <c r="N1439" s="1434">
        <v>0</v>
      </c>
      <c r="O1439" s="1434">
        <v>0</v>
      </c>
      <c r="P1439" s="1434">
        <v>0</v>
      </c>
      <c r="Q1439" s="1434">
        <v>0</v>
      </c>
      <c r="R1439" s="1434">
        <v>0</v>
      </c>
      <c r="S1439" s="1434">
        <v>0</v>
      </c>
      <c r="T1439" s="1434">
        <v>0</v>
      </c>
      <c r="U1439" s="1434">
        <v>0</v>
      </c>
      <c r="V1439" s="1438">
        <v>0</v>
      </c>
    </row>
    <row r="1440" spans="1:22" ht="15" x14ac:dyDescent="0.25">
      <c r="A1440" s="19" t="s">
        <v>709</v>
      </c>
      <c r="B1440" s="1291" t="s">
        <v>1001</v>
      </c>
      <c r="C1440" s="1291" t="s">
        <v>77</v>
      </c>
      <c r="D1440" s="1434">
        <v>0</v>
      </c>
      <c r="E1440" s="1434">
        <v>0</v>
      </c>
      <c r="F1440" s="1434">
        <v>1</v>
      </c>
      <c r="G1440" s="1434">
        <v>0</v>
      </c>
      <c r="H1440" s="1434">
        <v>0</v>
      </c>
      <c r="I1440" s="1434">
        <v>0</v>
      </c>
      <c r="J1440" s="1434">
        <v>0</v>
      </c>
      <c r="K1440" s="1434">
        <v>0</v>
      </c>
      <c r="L1440" s="1434">
        <v>0</v>
      </c>
      <c r="M1440" s="1434">
        <v>0</v>
      </c>
      <c r="N1440" s="1434">
        <v>0</v>
      </c>
      <c r="O1440" s="1434">
        <v>0</v>
      </c>
      <c r="P1440" s="1434">
        <v>0</v>
      </c>
      <c r="Q1440" s="1434">
        <v>0</v>
      </c>
      <c r="R1440" s="1434">
        <v>0</v>
      </c>
      <c r="S1440" s="1434">
        <v>0</v>
      </c>
      <c r="T1440" s="1434">
        <v>0</v>
      </c>
      <c r="U1440" s="1434">
        <v>0</v>
      </c>
      <c r="V1440" s="1438">
        <v>0</v>
      </c>
    </row>
    <row r="1441" spans="1:22" ht="15" x14ac:dyDescent="0.25">
      <c r="A1441" t="s">
        <v>709</v>
      </c>
      <c r="B1441" t="s">
        <v>1002</v>
      </c>
      <c r="C1441" t="s">
        <v>35</v>
      </c>
      <c r="D1441" s="1434">
        <v>0</v>
      </c>
      <c r="E1441" s="1434">
        <v>0</v>
      </c>
      <c r="F1441" s="1434">
        <v>0</v>
      </c>
      <c r="G1441" s="1434">
        <v>6</v>
      </c>
      <c r="H1441" s="1434">
        <v>0</v>
      </c>
      <c r="I1441" s="1434">
        <v>0</v>
      </c>
      <c r="J1441" s="1434">
        <v>0</v>
      </c>
      <c r="K1441" s="1434">
        <v>0</v>
      </c>
      <c r="L1441" s="1434">
        <v>0</v>
      </c>
      <c r="M1441" s="1434">
        <v>0</v>
      </c>
      <c r="N1441" s="1434">
        <v>0</v>
      </c>
      <c r="O1441" s="1434">
        <v>0</v>
      </c>
      <c r="P1441" s="1434">
        <v>0</v>
      </c>
      <c r="Q1441" s="1434">
        <v>0</v>
      </c>
      <c r="R1441" s="1434">
        <v>0</v>
      </c>
      <c r="S1441" s="1434">
        <v>0</v>
      </c>
      <c r="T1441" s="1434">
        <v>0</v>
      </c>
      <c r="U1441" s="1434">
        <v>0</v>
      </c>
      <c r="V1441" s="1438">
        <v>0</v>
      </c>
    </row>
    <row r="1442" spans="1:22" ht="15" x14ac:dyDescent="0.25">
      <c r="A1442" t="s">
        <v>709</v>
      </c>
      <c r="B1442" t="s">
        <v>1002</v>
      </c>
      <c r="C1442" t="s">
        <v>37</v>
      </c>
      <c r="D1442" s="1434">
        <v>0</v>
      </c>
      <c r="E1442" s="1434">
        <v>0</v>
      </c>
      <c r="F1442" s="1434">
        <v>0</v>
      </c>
      <c r="G1442" s="1434">
        <v>3</v>
      </c>
      <c r="H1442" s="1434">
        <v>0</v>
      </c>
      <c r="I1442" s="1434">
        <v>0</v>
      </c>
      <c r="J1442" s="1434">
        <v>0</v>
      </c>
      <c r="K1442" s="1434">
        <v>0</v>
      </c>
      <c r="L1442" s="1434">
        <v>0</v>
      </c>
      <c r="M1442" s="1434">
        <v>0</v>
      </c>
      <c r="N1442" s="1434">
        <v>0</v>
      </c>
      <c r="O1442" s="1434">
        <v>0</v>
      </c>
      <c r="P1442" s="1434">
        <v>0</v>
      </c>
      <c r="Q1442" s="1434">
        <v>0</v>
      </c>
      <c r="R1442" s="1434">
        <v>0</v>
      </c>
      <c r="S1442" s="1434">
        <v>0</v>
      </c>
      <c r="T1442" s="1434">
        <v>0</v>
      </c>
      <c r="U1442" s="1434">
        <v>0</v>
      </c>
      <c r="V1442" s="1438">
        <v>0</v>
      </c>
    </row>
    <row r="1443" spans="1:22" ht="15" x14ac:dyDescent="0.25">
      <c r="A1443" t="s">
        <v>709</v>
      </c>
      <c r="B1443" t="s">
        <v>1002</v>
      </c>
      <c r="C1443" t="s">
        <v>39</v>
      </c>
      <c r="D1443" s="1434">
        <v>0</v>
      </c>
      <c r="E1443" s="1434">
        <v>0</v>
      </c>
      <c r="F1443" s="1434">
        <v>0</v>
      </c>
      <c r="G1443" s="1434">
        <v>1</v>
      </c>
      <c r="H1443" s="1434">
        <v>0</v>
      </c>
      <c r="I1443" s="1434">
        <v>0</v>
      </c>
      <c r="J1443" s="1434">
        <v>0</v>
      </c>
      <c r="K1443" s="1434">
        <v>0</v>
      </c>
      <c r="L1443" s="1434">
        <v>0</v>
      </c>
      <c r="M1443" s="1434">
        <v>0</v>
      </c>
      <c r="N1443" s="1434">
        <v>0</v>
      </c>
      <c r="O1443" s="1434">
        <v>0</v>
      </c>
      <c r="P1443" s="1434">
        <v>0</v>
      </c>
      <c r="Q1443" s="1434">
        <v>0</v>
      </c>
      <c r="R1443" s="1434">
        <v>0</v>
      </c>
      <c r="S1443" s="1434">
        <v>0</v>
      </c>
      <c r="T1443" s="1434">
        <v>0</v>
      </c>
      <c r="U1443" s="1434">
        <v>0</v>
      </c>
      <c r="V1443" s="1438">
        <v>0</v>
      </c>
    </row>
    <row r="1444" spans="1:22" ht="15" x14ac:dyDescent="0.25">
      <c r="A1444" t="s">
        <v>709</v>
      </c>
      <c r="B1444" t="s">
        <v>1002</v>
      </c>
      <c r="C1444" t="s">
        <v>59</v>
      </c>
      <c r="D1444" s="1434">
        <v>0</v>
      </c>
      <c r="E1444" s="1434">
        <v>0</v>
      </c>
      <c r="F1444" s="1434">
        <v>0</v>
      </c>
      <c r="G1444" s="1434">
        <v>10</v>
      </c>
      <c r="H1444" s="1434">
        <v>0</v>
      </c>
      <c r="I1444" s="1434">
        <v>0</v>
      </c>
      <c r="J1444" s="1434">
        <v>0</v>
      </c>
      <c r="K1444" s="1434">
        <v>0</v>
      </c>
      <c r="L1444" s="1434">
        <v>0</v>
      </c>
      <c r="M1444" s="1434">
        <v>0</v>
      </c>
      <c r="N1444" s="1434">
        <v>0</v>
      </c>
      <c r="O1444" s="1434">
        <v>0</v>
      </c>
      <c r="P1444" s="1434">
        <v>0</v>
      </c>
      <c r="Q1444" s="1434">
        <v>0</v>
      </c>
      <c r="R1444" s="1434">
        <v>0</v>
      </c>
      <c r="S1444" s="1434">
        <v>0</v>
      </c>
      <c r="T1444" s="1434">
        <v>0</v>
      </c>
      <c r="U1444" s="1434">
        <v>0</v>
      </c>
      <c r="V1444" s="1438">
        <v>0</v>
      </c>
    </row>
    <row r="1445" spans="1:22" ht="15" x14ac:dyDescent="0.25">
      <c r="A1445" t="s">
        <v>709</v>
      </c>
      <c r="B1445" t="s">
        <v>1002</v>
      </c>
      <c r="C1445" t="s">
        <v>77</v>
      </c>
      <c r="D1445" s="1434">
        <v>0</v>
      </c>
      <c r="E1445" s="1434">
        <v>0</v>
      </c>
      <c r="F1445" s="1434">
        <v>0</v>
      </c>
      <c r="G1445" s="1434">
        <v>4</v>
      </c>
      <c r="H1445" s="1434">
        <v>0</v>
      </c>
      <c r="I1445" s="1434">
        <v>0</v>
      </c>
      <c r="J1445" s="1434">
        <v>0</v>
      </c>
      <c r="K1445" s="1434">
        <v>0</v>
      </c>
      <c r="L1445" s="1434">
        <v>0</v>
      </c>
      <c r="M1445" s="1434">
        <v>0</v>
      </c>
      <c r="N1445" s="1434">
        <v>0</v>
      </c>
      <c r="O1445" s="1434">
        <v>0</v>
      </c>
      <c r="P1445" s="1434">
        <v>0</v>
      </c>
      <c r="Q1445" s="1434">
        <v>0</v>
      </c>
      <c r="R1445" s="1434">
        <v>0</v>
      </c>
      <c r="S1445" s="1434">
        <v>0</v>
      </c>
      <c r="T1445" s="1434">
        <v>0</v>
      </c>
      <c r="U1445" s="1434">
        <v>0</v>
      </c>
      <c r="V1445" s="1438">
        <v>0</v>
      </c>
    </row>
    <row r="1446" spans="1:22" ht="15" x14ac:dyDescent="0.25">
      <c r="A1446" t="s">
        <v>709</v>
      </c>
      <c r="B1446" t="s">
        <v>1003</v>
      </c>
      <c r="C1446" t="s">
        <v>35</v>
      </c>
      <c r="D1446" s="1434">
        <v>0</v>
      </c>
      <c r="E1446" s="1434">
        <v>0</v>
      </c>
      <c r="F1446" s="1434">
        <v>0</v>
      </c>
      <c r="G1446" s="1434">
        <v>0</v>
      </c>
      <c r="H1446" s="1434">
        <v>0</v>
      </c>
      <c r="I1446" s="1434">
        <v>0</v>
      </c>
      <c r="J1446" s="1434">
        <v>0</v>
      </c>
      <c r="K1446" s="1434">
        <v>0</v>
      </c>
      <c r="L1446" s="1434">
        <v>0</v>
      </c>
      <c r="M1446" s="1434">
        <v>0</v>
      </c>
      <c r="N1446" s="1434">
        <v>0</v>
      </c>
      <c r="O1446" s="1434">
        <v>0</v>
      </c>
      <c r="P1446" s="1434">
        <v>0</v>
      </c>
      <c r="Q1446" s="1434">
        <v>0</v>
      </c>
      <c r="R1446" s="1434">
        <v>0</v>
      </c>
      <c r="S1446" s="1434">
        <v>1</v>
      </c>
      <c r="T1446" s="1434">
        <v>6</v>
      </c>
      <c r="U1446" s="1434">
        <v>10</v>
      </c>
      <c r="V1446" s="1438">
        <v>0</v>
      </c>
    </row>
    <row r="1447" spans="1:22" ht="15" x14ac:dyDescent="0.25">
      <c r="A1447" t="s">
        <v>709</v>
      </c>
      <c r="B1447" t="s">
        <v>1003</v>
      </c>
      <c r="C1447" t="s">
        <v>37</v>
      </c>
      <c r="D1447" s="1434">
        <v>0</v>
      </c>
      <c r="E1447" s="1434">
        <v>0</v>
      </c>
      <c r="F1447" s="1434">
        <v>0</v>
      </c>
      <c r="G1447" s="1434">
        <v>0</v>
      </c>
      <c r="H1447" s="1434">
        <v>0</v>
      </c>
      <c r="I1447" s="1434">
        <v>0</v>
      </c>
      <c r="J1447" s="1434">
        <v>0</v>
      </c>
      <c r="K1447" s="1434">
        <v>0</v>
      </c>
      <c r="L1447" s="1434">
        <v>0</v>
      </c>
      <c r="M1447" s="1434">
        <v>0</v>
      </c>
      <c r="N1447" s="1434">
        <v>0</v>
      </c>
      <c r="O1447" s="1434">
        <v>0</v>
      </c>
      <c r="P1447" s="1434">
        <v>0</v>
      </c>
      <c r="Q1447" s="1434">
        <v>0</v>
      </c>
      <c r="R1447" s="1434">
        <v>0</v>
      </c>
      <c r="S1447" s="1434">
        <v>0</v>
      </c>
      <c r="T1447" s="1434">
        <v>1</v>
      </c>
      <c r="U1447" s="1434">
        <v>0</v>
      </c>
      <c r="V1447" s="1438">
        <v>0</v>
      </c>
    </row>
    <row r="1448" spans="1:22" ht="15" x14ac:dyDescent="0.25">
      <c r="A1448" t="s">
        <v>709</v>
      </c>
      <c r="B1448" t="s">
        <v>1003</v>
      </c>
      <c r="C1448" t="s">
        <v>38</v>
      </c>
      <c r="D1448" s="1434">
        <v>0</v>
      </c>
      <c r="E1448" s="1434">
        <v>0</v>
      </c>
      <c r="F1448" s="1434">
        <v>0</v>
      </c>
      <c r="G1448" s="1434">
        <v>0</v>
      </c>
      <c r="H1448" s="1434">
        <v>0</v>
      </c>
      <c r="I1448" s="1434">
        <v>0</v>
      </c>
      <c r="J1448" s="1434">
        <v>0</v>
      </c>
      <c r="K1448" s="1434">
        <v>0</v>
      </c>
      <c r="L1448" s="1434">
        <v>0</v>
      </c>
      <c r="M1448" s="1434">
        <v>0</v>
      </c>
      <c r="N1448" s="1434">
        <v>0</v>
      </c>
      <c r="O1448" s="1434">
        <v>0</v>
      </c>
      <c r="P1448" s="1434">
        <v>0</v>
      </c>
      <c r="Q1448" s="1434">
        <v>0</v>
      </c>
      <c r="R1448" s="1434">
        <v>0</v>
      </c>
      <c r="S1448" s="1434">
        <v>1</v>
      </c>
      <c r="T1448" s="1434">
        <v>0</v>
      </c>
      <c r="U1448" s="1434">
        <v>1</v>
      </c>
      <c r="V1448" s="1438">
        <v>0</v>
      </c>
    </row>
    <row r="1449" spans="1:22" ht="15" x14ac:dyDescent="0.25">
      <c r="A1449" t="s">
        <v>709</v>
      </c>
      <c r="B1449" t="s">
        <v>1003</v>
      </c>
      <c r="C1449" t="s">
        <v>39</v>
      </c>
      <c r="D1449" s="1434">
        <v>0</v>
      </c>
      <c r="E1449" s="1434">
        <v>0</v>
      </c>
      <c r="F1449" s="1434">
        <v>0</v>
      </c>
      <c r="G1449" s="1434">
        <v>0</v>
      </c>
      <c r="H1449" s="1434">
        <v>0</v>
      </c>
      <c r="I1449" s="1434">
        <v>0</v>
      </c>
      <c r="J1449" s="1434">
        <v>0</v>
      </c>
      <c r="K1449" s="1434">
        <v>0</v>
      </c>
      <c r="L1449" s="1434">
        <v>0</v>
      </c>
      <c r="M1449" s="1434">
        <v>0</v>
      </c>
      <c r="N1449" s="1434">
        <v>0</v>
      </c>
      <c r="O1449" s="1434">
        <v>0</v>
      </c>
      <c r="P1449" s="1434">
        <v>0</v>
      </c>
      <c r="Q1449" s="1434">
        <v>0</v>
      </c>
      <c r="R1449" s="1434">
        <v>0</v>
      </c>
      <c r="S1449" s="1434">
        <v>0</v>
      </c>
      <c r="T1449" s="1434">
        <v>1</v>
      </c>
      <c r="U1449" s="1434">
        <v>0</v>
      </c>
      <c r="V1449" s="1438">
        <v>0</v>
      </c>
    </row>
    <row r="1450" spans="1:22" ht="15" x14ac:dyDescent="0.25">
      <c r="A1450" t="s">
        <v>709</v>
      </c>
      <c r="B1450" t="s">
        <v>1003</v>
      </c>
      <c r="C1450" t="s">
        <v>59</v>
      </c>
      <c r="D1450" s="1434">
        <v>0</v>
      </c>
      <c r="E1450" s="1434">
        <v>0</v>
      </c>
      <c r="F1450" s="1434">
        <v>0</v>
      </c>
      <c r="G1450" s="1434">
        <v>0</v>
      </c>
      <c r="H1450" s="1434">
        <v>0</v>
      </c>
      <c r="I1450" s="1434">
        <v>0</v>
      </c>
      <c r="J1450" s="1434">
        <v>0</v>
      </c>
      <c r="K1450" s="1434">
        <v>0</v>
      </c>
      <c r="L1450" s="1434">
        <v>0</v>
      </c>
      <c r="M1450" s="1434">
        <v>0</v>
      </c>
      <c r="N1450" s="1434">
        <v>0</v>
      </c>
      <c r="O1450" s="1434">
        <v>0</v>
      </c>
      <c r="P1450" s="1434">
        <v>0</v>
      </c>
      <c r="Q1450" s="1434">
        <v>0</v>
      </c>
      <c r="R1450" s="1434">
        <v>0</v>
      </c>
      <c r="S1450" s="1434">
        <v>2</v>
      </c>
      <c r="T1450" s="1434">
        <v>8</v>
      </c>
      <c r="U1450" s="1434">
        <v>11</v>
      </c>
      <c r="V1450" s="1438">
        <v>0</v>
      </c>
    </row>
    <row r="1451" spans="1:22" ht="15" x14ac:dyDescent="0.25">
      <c r="A1451" t="s">
        <v>709</v>
      </c>
      <c r="B1451" t="s">
        <v>1003</v>
      </c>
      <c r="C1451" t="s">
        <v>77</v>
      </c>
      <c r="D1451" s="1434">
        <v>0</v>
      </c>
      <c r="E1451" s="1434">
        <v>0</v>
      </c>
      <c r="F1451" s="1434">
        <v>0</v>
      </c>
      <c r="G1451" s="1434">
        <v>0</v>
      </c>
      <c r="H1451" s="1434">
        <v>0</v>
      </c>
      <c r="I1451" s="1434">
        <v>0</v>
      </c>
      <c r="J1451" s="1434">
        <v>0</v>
      </c>
      <c r="K1451" s="1434">
        <v>0</v>
      </c>
      <c r="L1451" s="1434">
        <v>0</v>
      </c>
      <c r="M1451" s="1434">
        <v>0</v>
      </c>
      <c r="N1451" s="1434">
        <v>0</v>
      </c>
      <c r="O1451" s="1434">
        <v>0</v>
      </c>
      <c r="P1451" s="1434">
        <v>0</v>
      </c>
      <c r="Q1451" s="1434">
        <v>0</v>
      </c>
      <c r="R1451" s="1434">
        <v>0</v>
      </c>
      <c r="S1451" s="1434">
        <v>1</v>
      </c>
      <c r="T1451" s="1434">
        <v>2</v>
      </c>
      <c r="U1451" s="1434">
        <v>1</v>
      </c>
      <c r="V1451" s="1438">
        <v>0</v>
      </c>
    </row>
    <row r="1452" spans="1:22" ht="15" x14ac:dyDescent="0.25">
      <c r="A1452" t="s">
        <v>709</v>
      </c>
      <c r="B1452" t="s">
        <v>1004</v>
      </c>
      <c r="C1452" t="s">
        <v>35</v>
      </c>
      <c r="D1452" s="1434">
        <v>0</v>
      </c>
      <c r="E1452" s="1434">
        <v>0</v>
      </c>
      <c r="F1452" s="1434">
        <v>0</v>
      </c>
      <c r="G1452" s="1434">
        <v>0</v>
      </c>
      <c r="H1452" s="1434">
        <v>0</v>
      </c>
      <c r="I1452" s="1434">
        <v>2</v>
      </c>
      <c r="J1452" s="1434">
        <v>0</v>
      </c>
      <c r="K1452" s="1434">
        <v>1</v>
      </c>
      <c r="L1452" s="1434">
        <v>0</v>
      </c>
      <c r="M1452" s="1434">
        <v>2</v>
      </c>
      <c r="N1452" s="1434">
        <v>0</v>
      </c>
      <c r="O1452" s="1434">
        <v>0</v>
      </c>
      <c r="P1452" s="1434">
        <v>0</v>
      </c>
      <c r="Q1452" s="1434">
        <v>0</v>
      </c>
      <c r="R1452" s="1434">
        <v>1</v>
      </c>
      <c r="S1452" s="1434">
        <v>0</v>
      </c>
      <c r="T1452" s="1434">
        <v>0</v>
      </c>
      <c r="U1452" s="1434">
        <v>8</v>
      </c>
      <c r="V1452" s="1438">
        <v>11</v>
      </c>
    </row>
    <row r="1453" spans="1:22" ht="15" x14ac:dyDescent="0.25">
      <c r="A1453" t="s">
        <v>709</v>
      </c>
      <c r="B1453" t="s">
        <v>1004</v>
      </c>
      <c r="C1453" t="s">
        <v>37</v>
      </c>
      <c r="D1453" s="1434">
        <v>0</v>
      </c>
      <c r="E1453" s="1434">
        <v>0</v>
      </c>
      <c r="F1453" s="1434">
        <v>0</v>
      </c>
      <c r="G1453" s="1434">
        <v>0</v>
      </c>
      <c r="H1453" s="1434">
        <v>0</v>
      </c>
      <c r="I1453" s="1434">
        <v>1</v>
      </c>
      <c r="J1453" s="1434">
        <v>0</v>
      </c>
      <c r="K1453" s="1434">
        <v>1</v>
      </c>
      <c r="L1453" s="1434">
        <v>0</v>
      </c>
      <c r="M1453" s="1434">
        <v>0</v>
      </c>
      <c r="N1453" s="1434">
        <v>0</v>
      </c>
      <c r="O1453" s="1434">
        <v>0</v>
      </c>
      <c r="P1453" s="1434">
        <v>0</v>
      </c>
      <c r="Q1453" s="1434">
        <v>0</v>
      </c>
      <c r="R1453" s="1434">
        <v>0</v>
      </c>
      <c r="S1453" s="1434">
        <v>0</v>
      </c>
      <c r="T1453" s="1434">
        <v>0</v>
      </c>
      <c r="U1453" s="1434">
        <v>1</v>
      </c>
      <c r="V1453" s="1438">
        <v>1</v>
      </c>
    </row>
    <row r="1454" spans="1:22" ht="15" x14ac:dyDescent="0.25">
      <c r="A1454" t="s">
        <v>709</v>
      </c>
      <c r="B1454" t="s">
        <v>1004</v>
      </c>
      <c r="C1454" t="s">
        <v>38</v>
      </c>
      <c r="D1454" s="1434">
        <v>0</v>
      </c>
      <c r="E1454" s="1434">
        <v>0</v>
      </c>
      <c r="F1454" s="1434">
        <v>0</v>
      </c>
      <c r="G1454" s="1434">
        <v>0</v>
      </c>
      <c r="H1454" s="1434">
        <v>0</v>
      </c>
      <c r="I1454" s="1434">
        <v>0</v>
      </c>
      <c r="J1454" s="1434">
        <v>0</v>
      </c>
      <c r="K1454" s="1434">
        <v>0</v>
      </c>
      <c r="L1454" s="1434">
        <v>0</v>
      </c>
      <c r="M1454" s="1434">
        <v>0</v>
      </c>
      <c r="N1454" s="1434">
        <v>0</v>
      </c>
      <c r="O1454" s="1434">
        <v>0</v>
      </c>
      <c r="P1454" s="1434">
        <v>0</v>
      </c>
      <c r="Q1454" s="1434">
        <v>0</v>
      </c>
      <c r="R1454" s="1434">
        <v>0</v>
      </c>
      <c r="S1454" s="1434">
        <v>0</v>
      </c>
      <c r="T1454" s="1434">
        <v>0</v>
      </c>
      <c r="U1454" s="1434">
        <v>1</v>
      </c>
      <c r="V1454" s="1438">
        <v>0</v>
      </c>
    </row>
    <row r="1455" spans="1:22" ht="15" x14ac:dyDescent="0.25">
      <c r="A1455" t="s">
        <v>709</v>
      </c>
      <c r="B1455" t="s">
        <v>1004</v>
      </c>
      <c r="C1455" t="s">
        <v>39</v>
      </c>
      <c r="D1455" s="1434">
        <v>0</v>
      </c>
      <c r="E1455" s="1434">
        <v>0</v>
      </c>
      <c r="F1455" s="1434">
        <v>0</v>
      </c>
      <c r="G1455" s="1434">
        <v>0</v>
      </c>
      <c r="H1455" s="1434">
        <v>0</v>
      </c>
      <c r="I1455" s="1434">
        <v>0</v>
      </c>
      <c r="J1455" s="1434">
        <v>0</v>
      </c>
      <c r="K1455" s="1434">
        <v>0</v>
      </c>
      <c r="L1455" s="1434">
        <v>0</v>
      </c>
      <c r="M1455" s="1434">
        <v>0</v>
      </c>
      <c r="N1455" s="1434">
        <v>0</v>
      </c>
      <c r="O1455" s="1434">
        <v>0</v>
      </c>
      <c r="P1455" s="1434">
        <v>0</v>
      </c>
      <c r="Q1455" s="1434">
        <v>0</v>
      </c>
      <c r="R1455" s="1434">
        <v>0</v>
      </c>
      <c r="S1455" s="1434">
        <v>0</v>
      </c>
      <c r="T1455" s="1434">
        <v>0</v>
      </c>
      <c r="U1455" s="1434">
        <v>1</v>
      </c>
      <c r="V1455" s="1438">
        <v>0</v>
      </c>
    </row>
    <row r="1456" spans="1:22" ht="15" x14ac:dyDescent="0.25">
      <c r="A1456" t="s">
        <v>709</v>
      </c>
      <c r="B1456" t="s">
        <v>1004</v>
      </c>
      <c r="C1456" t="s">
        <v>59</v>
      </c>
      <c r="D1456" s="1434">
        <v>0</v>
      </c>
      <c r="E1456" s="1434">
        <v>0</v>
      </c>
      <c r="F1456" s="1434">
        <v>0</v>
      </c>
      <c r="G1456" s="1434">
        <v>0</v>
      </c>
      <c r="H1456" s="1434">
        <v>0</v>
      </c>
      <c r="I1456" s="1434">
        <v>3</v>
      </c>
      <c r="J1456" s="1434">
        <v>0</v>
      </c>
      <c r="K1456" s="1434">
        <v>2</v>
      </c>
      <c r="L1456" s="1434">
        <v>0</v>
      </c>
      <c r="M1456" s="1434">
        <v>2</v>
      </c>
      <c r="N1456" s="1434">
        <v>0</v>
      </c>
      <c r="O1456" s="1434">
        <v>0</v>
      </c>
      <c r="P1456" s="1434">
        <v>0</v>
      </c>
      <c r="Q1456" s="1434">
        <v>0</v>
      </c>
      <c r="R1456" s="1434">
        <v>1</v>
      </c>
      <c r="S1456" s="1434">
        <v>0</v>
      </c>
      <c r="T1456" s="1434">
        <v>0</v>
      </c>
      <c r="U1456" s="1434">
        <v>11</v>
      </c>
      <c r="V1456" s="1438">
        <v>12</v>
      </c>
    </row>
    <row r="1457" spans="1:22" ht="15" x14ac:dyDescent="0.25">
      <c r="A1457" t="s">
        <v>709</v>
      </c>
      <c r="B1457" t="s">
        <v>1004</v>
      </c>
      <c r="C1457" t="s">
        <v>77</v>
      </c>
      <c r="D1457" s="1434">
        <v>0</v>
      </c>
      <c r="E1457" s="1434">
        <v>0</v>
      </c>
      <c r="F1457" s="1434">
        <v>0</v>
      </c>
      <c r="G1457" s="1434">
        <v>0</v>
      </c>
      <c r="H1457" s="1434">
        <v>0</v>
      </c>
      <c r="I1457" s="1434">
        <v>1</v>
      </c>
      <c r="J1457" s="1434">
        <v>0</v>
      </c>
      <c r="K1457" s="1434">
        <v>1</v>
      </c>
      <c r="L1457" s="1434">
        <v>0</v>
      </c>
      <c r="M1457" s="1434">
        <v>0</v>
      </c>
      <c r="N1457" s="1434">
        <v>0</v>
      </c>
      <c r="O1457" s="1434">
        <v>0</v>
      </c>
      <c r="P1457" s="1434">
        <v>0</v>
      </c>
      <c r="Q1457" s="1434">
        <v>0</v>
      </c>
      <c r="R1457" s="1434">
        <v>0</v>
      </c>
      <c r="S1457" s="1434">
        <v>0</v>
      </c>
      <c r="T1457" s="1434">
        <v>0</v>
      </c>
      <c r="U1457" s="1434">
        <v>3</v>
      </c>
      <c r="V1457" s="1438">
        <v>1</v>
      </c>
    </row>
    <row r="1458" spans="1:22" ht="15" x14ac:dyDescent="0.25">
      <c r="A1458" t="s">
        <v>709</v>
      </c>
      <c r="B1458" t="s">
        <v>1005</v>
      </c>
      <c r="C1458" t="s">
        <v>35</v>
      </c>
      <c r="D1458" s="1434">
        <v>0</v>
      </c>
      <c r="E1458" s="1434">
        <v>0</v>
      </c>
      <c r="F1458" s="1434">
        <v>12</v>
      </c>
      <c r="G1458" s="1434">
        <v>14</v>
      </c>
      <c r="H1458" s="1434">
        <v>9</v>
      </c>
      <c r="I1458" s="1434">
        <v>14</v>
      </c>
      <c r="J1458" s="1434">
        <v>7</v>
      </c>
      <c r="K1458" s="1434">
        <v>19</v>
      </c>
      <c r="L1458" s="1434">
        <v>18</v>
      </c>
      <c r="M1458" s="1434">
        <v>18</v>
      </c>
      <c r="N1458" s="1434">
        <v>23</v>
      </c>
      <c r="O1458" s="1434">
        <v>33</v>
      </c>
      <c r="P1458" s="1434">
        <v>18</v>
      </c>
      <c r="Q1458" s="1434">
        <v>0</v>
      </c>
      <c r="R1458" s="1434">
        <v>2</v>
      </c>
      <c r="S1458" s="1434">
        <v>5</v>
      </c>
      <c r="T1458" s="1434">
        <v>7</v>
      </c>
      <c r="U1458" s="1434">
        <v>8</v>
      </c>
      <c r="V1458" s="1438">
        <v>11</v>
      </c>
    </row>
    <row r="1459" spans="1:22" ht="15" x14ac:dyDescent="0.25">
      <c r="A1459" t="s">
        <v>709</v>
      </c>
      <c r="B1459" t="s">
        <v>1005</v>
      </c>
      <c r="C1459" t="s">
        <v>59</v>
      </c>
      <c r="D1459" s="1434">
        <v>0</v>
      </c>
      <c r="E1459" s="1434">
        <v>0</v>
      </c>
      <c r="F1459" s="1434">
        <v>12</v>
      </c>
      <c r="G1459" s="1434">
        <v>14</v>
      </c>
      <c r="H1459" s="1434">
        <v>9</v>
      </c>
      <c r="I1459" s="1434">
        <v>14</v>
      </c>
      <c r="J1459" s="1434">
        <v>7</v>
      </c>
      <c r="K1459" s="1434">
        <v>19</v>
      </c>
      <c r="L1459" s="1434">
        <v>18</v>
      </c>
      <c r="M1459" s="1434">
        <v>18</v>
      </c>
      <c r="N1459" s="1434">
        <v>23</v>
      </c>
      <c r="O1459" s="1434">
        <v>33</v>
      </c>
      <c r="P1459" s="1434">
        <v>18</v>
      </c>
      <c r="Q1459" s="1434">
        <v>0</v>
      </c>
      <c r="R1459" s="1434">
        <v>2</v>
      </c>
      <c r="S1459" s="1434">
        <v>5</v>
      </c>
      <c r="T1459" s="1434">
        <v>7</v>
      </c>
      <c r="U1459" s="1434">
        <v>8</v>
      </c>
      <c r="V1459" s="1438">
        <v>11</v>
      </c>
    </row>
    <row r="1460" spans="1:22" ht="15" x14ac:dyDescent="0.25">
      <c r="A1460" t="s">
        <v>709</v>
      </c>
      <c r="B1460" t="s">
        <v>1006</v>
      </c>
      <c r="C1460" t="s">
        <v>35</v>
      </c>
      <c r="D1460" s="1434">
        <v>0</v>
      </c>
      <c r="E1460" s="1434">
        <v>0</v>
      </c>
      <c r="F1460" s="1434">
        <v>1</v>
      </c>
      <c r="G1460" s="1434">
        <v>1</v>
      </c>
      <c r="H1460" s="1434">
        <v>1</v>
      </c>
      <c r="I1460" s="1434">
        <v>1</v>
      </c>
      <c r="J1460" s="1434">
        <v>0</v>
      </c>
      <c r="K1460" s="1434">
        <v>0</v>
      </c>
      <c r="L1460" s="1434">
        <v>0</v>
      </c>
      <c r="M1460" s="1434">
        <v>0</v>
      </c>
      <c r="N1460" s="1434">
        <v>0</v>
      </c>
      <c r="O1460" s="1434">
        <v>0</v>
      </c>
      <c r="P1460" s="1434">
        <v>0</v>
      </c>
      <c r="Q1460" s="1434">
        <v>0</v>
      </c>
      <c r="R1460" s="1434">
        <v>0</v>
      </c>
      <c r="S1460" s="1434">
        <v>0</v>
      </c>
      <c r="T1460" s="1434">
        <v>0</v>
      </c>
      <c r="U1460" s="1434">
        <v>0</v>
      </c>
      <c r="V1460" s="1438">
        <v>0</v>
      </c>
    </row>
    <row r="1461" spans="1:22" ht="15" x14ac:dyDescent="0.25">
      <c r="A1461" t="s">
        <v>709</v>
      </c>
      <c r="B1461" t="s">
        <v>1006</v>
      </c>
      <c r="C1461" t="s">
        <v>59</v>
      </c>
      <c r="D1461" s="1434">
        <v>0</v>
      </c>
      <c r="E1461" s="1434">
        <v>0</v>
      </c>
      <c r="F1461" s="1434">
        <v>1</v>
      </c>
      <c r="G1461" s="1434">
        <v>1</v>
      </c>
      <c r="H1461" s="1434">
        <v>1</v>
      </c>
      <c r="I1461" s="1434">
        <v>1</v>
      </c>
      <c r="J1461" s="1434">
        <v>0</v>
      </c>
      <c r="K1461" s="1434">
        <v>0</v>
      </c>
      <c r="L1461" s="1434">
        <v>0</v>
      </c>
      <c r="M1461" s="1434">
        <v>0</v>
      </c>
      <c r="N1461" s="1434">
        <v>0</v>
      </c>
      <c r="O1461" s="1434">
        <v>0</v>
      </c>
      <c r="P1461" s="1434">
        <v>0</v>
      </c>
      <c r="Q1461" s="1434">
        <v>0</v>
      </c>
      <c r="R1461" s="1434">
        <v>0</v>
      </c>
      <c r="S1461" s="1434">
        <v>0</v>
      </c>
      <c r="T1461" s="1434">
        <v>0</v>
      </c>
      <c r="U1461" s="1434">
        <v>0</v>
      </c>
      <c r="V1461" s="1438">
        <v>0</v>
      </c>
    </row>
    <row r="1462" spans="1:22" ht="15" x14ac:dyDescent="0.25">
      <c r="A1462" t="s">
        <v>709</v>
      </c>
      <c r="B1462" t="s">
        <v>1007</v>
      </c>
      <c r="C1462" t="s">
        <v>35</v>
      </c>
      <c r="D1462" s="1434">
        <v>18</v>
      </c>
      <c r="E1462" s="1434">
        <v>20</v>
      </c>
      <c r="F1462" s="1434">
        <v>0</v>
      </c>
      <c r="G1462" s="1434">
        <v>8</v>
      </c>
      <c r="H1462" s="1434">
        <v>6</v>
      </c>
      <c r="I1462" s="1434">
        <v>13</v>
      </c>
      <c r="J1462" s="1434">
        <v>6</v>
      </c>
      <c r="K1462" s="1434">
        <v>5</v>
      </c>
      <c r="L1462" s="1434">
        <v>2</v>
      </c>
      <c r="M1462" s="1434">
        <v>0</v>
      </c>
      <c r="N1462" s="1434">
        <v>0</v>
      </c>
      <c r="O1462" s="1434">
        <v>0</v>
      </c>
      <c r="P1462" s="1434">
        <v>0</v>
      </c>
      <c r="Q1462" s="1434">
        <v>0</v>
      </c>
      <c r="R1462" s="1434">
        <v>0</v>
      </c>
      <c r="S1462" s="1434">
        <v>0</v>
      </c>
      <c r="T1462" s="1434">
        <v>0</v>
      </c>
      <c r="U1462" s="1434">
        <v>0</v>
      </c>
      <c r="V1462" s="1438">
        <v>0</v>
      </c>
    </row>
    <row r="1463" spans="1:22" ht="15" x14ac:dyDescent="0.25">
      <c r="A1463" t="s">
        <v>709</v>
      </c>
      <c r="B1463" t="s">
        <v>1007</v>
      </c>
      <c r="C1463" t="s">
        <v>37</v>
      </c>
      <c r="D1463" s="1434">
        <v>1</v>
      </c>
      <c r="E1463" s="1434">
        <v>1</v>
      </c>
      <c r="F1463" s="1434">
        <v>0</v>
      </c>
      <c r="G1463" s="1434">
        <v>0</v>
      </c>
      <c r="H1463" s="1434">
        <v>0</v>
      </c>
      <c r="I1463" s="1434">
        <v>0</v>
      </c>
      <c r="J1463" s="1434">
        <v>0</v>
      </c>
      <c r="K1463" s="1434">
        <v>2</v>
      </c>
      <c r="L1463" s="1434">
        <v>0</v>
      </c>
      <c r="M1463" s="1434">
        <v>0</v>
      </c>
      <c r="N1463" s="1434">
        <v>0</v>
      </c>
      <c r="O1463" s="1434">
        <v>0</v>
      </c>
      <c r="P1463" s="1434">
        <v>0</v>
      </c>
      <c r="Q1463" s="1434">
        <v>0</v>
      </c>
      <c r="R1463" s="1434">
        <v>0</v>
      </c>
      <c r="S1463" s="1434">
        <v>0</v>
      </c>
      <c r="T1463" s="1434">
        <v>0</v>
      </c>
      <c r="U1463" s="1434">
        <v>0</v>
      </c>
      <c r="V1463" s="1438">
        <v>0</v>
      </c>
    </row>
    <row r="1464" spans="1:22" ht="15" x14ac:dyDescent="0.25">
      <c r="A1464" t="s">
        <v>709</v>
      </c>
      <c r="B1464" t="s">
        <v>1007</v>
      </c>
      <c r="C1464" t="s">
        <v>38</v>
      </c>
      <c r="D1464" s="1434">
        <v>1</v>
      </c>
      <c r="E1464" s="1434">
        <v>0</v>
      </c>
      <c r="F1464" s="1434">
        <v>0</v>
      </c>
      <c r="G1464" s="1434">
        <v>0</v>
      </c>
      <c r="H1464" s="1434">
        <v>0</v>
      </c>
      <c r="I1464" s="1434">
        <v>0</v>
      </c>
      <c r="J1464" s="1434">
        <v>0</v>
      </c>
      <c r="K1464" s="1434">
        <v>0</v>
      </c>
      <c r="L1464" s="1434">
        <v>0</v>
      </c>
      <c r="M1464" s="1434">
        <v>0</v>
      </c>
      <c r="N1464" s="1434">
        <v>0</v>
      </c>
      <c r="O1464" s="1434">
        <v>0</v>
      </c>
      <c r="P1464" s="1434">
        <v>0</v>
      </c>
      <c r="Q1464" s="1434">
        <v>0</v>
      </c>
      <c r="R1464" s="1434">
        <v>0</v>
      </c>
      <c r="S1464" s="1434">
        <v>0</v>
      </c>
      <c r="T1464" s="1434">
        <v>0</v>
      </c>
      <c r="U1464" s="1434">
        <v>0</v>
      </c>
      <c r="V1464" s="1438">
        <v>0</v>
      </c>
    </row>
    <row r="1465" spans="1:22" ht="15" x14ac:dyDescent="0.25">
      <c r="A1465" t="s">
        <v>709</v>
      </c>
      <c r="B1465" t="s">
        <v>1007</v>
      </c>
      <c r="C1465" t="s">
        <v>39</v>
      </c>
      <c r="D1465" s="1434">
        <v>0</v>
      </c>
      <c r="E1465" s="1434">
        <v>0</v>
      </c>
      <c r="F1465" s="1434">
        <v>0</v>
      </c>
      <c r="G1465" s="1434">
        <v>0</v>
      </c>
      <c r="H1465" s="1434">
        <v>0</v>
      </c>
      <c r="I1465" s="1434">
        <v>0</v>
      </c>
      <c r="J1465" s="1434">
        <v>0</v>
      </c>
      <c r="K1465" s="1434">
        <v>0</v>
      </c>
      <c r="L1465" s="1434">
        <v>0</v>
      </c>
      <c r="M1465" s="1434">
        <v>0</v>
      </c>
      <c r="N1465" s="1434">
        <v>0</v>
      </c>
      <c r="O1465" s="1434">
        <v>0</v>
      </c>
      <c r="P1465" s="1434">
        <v>0</v>
      </c>
      <c r="Q1465" s="1434">
        <v>0</v>
      </c>
      <c r="R1465" s="1434">
        <v>0</v>
      </c>
      <c r="S1465" s="1434">
        <v>0</v>
      </c>
      <c r="T1465" s="1434">
        <v>0</v>
      </c>
      <c r="U1465" s="1434">
        <v>1</v>
      </c>
      <c r="V1465" s="1438">
        <v>0</v>
      </c>
    </row>
    <row r="1466" spans="1:22" ht="15" x14ac:dyDescent="0.25">
      <c r="A1466" t="s">
        <v>709</v>
      </c>
      <c r="B1466" t="s">
        <v>1007</v>
      </c>
      <c r="C1466" t="s">
        <v>40</v>
      </c>
      <c r="D1466" s="1434">
        <v>0</v>
      </c>
      <c r="E1466" s="1434">
        <v>0</v>
      </c>
      <c r="F1466" s="1434">
        <v>0</v>
      </c>
      <c r="G1466" s="1434">
        <v>1</v>
      </c>
      <c r="H1466" s="1434">
        <v>0</v>
      </c>
      <c r="I1466" s="1434">
        <v>0</v>
      </c>
      <c r="J1466" s="1434">
        <v>0</v>
      </c>
      <c r="K1466" s="1434">
        <v>0</v>
      </c>
      <c r="L1466" s="1434">
        <v>0</v>
      </c>
      <c r="M1466" s="1434">
        <v>0</v>
      </c>
      <c r="N1466" s="1434">
        <v>0</v>
      </c>
      <c r="O1466" s="1434">
        <v>0</v>
      </c>
      <c r="P1466" s="1434">
        <v>0</v>
      </c>
      <c r="Q1466" s="1434">
        <v>0</v>
      </c>
      <c r="R1466" s="1434">
        <v>0</v>
      </c>
      <c r="S1466" s="1434">
        <v>0</v>
      </c>
      <c r="T1466" s="1434">
        <v>0</v>
      </c>
      <c r="U1466" s="1434">
        <v>0</v>
      </c>
      <c r="V1466" s="1438">
        <v>0</v>
      </c>
    </row>
    <row r="1467" spans="1:22" ht="15" x14ac:dyDescent="0.25">
      <c r="A1467" t="s">
        <v>709</v>
      </c>
      <c r="B1467" t="s">
        <v>1007</v>
      </c>
      <c r="C1467" t="s">
        <v>59</v>
      </c>
      <c r="D1467" s="1434">
        <v>20</v>
      </c>
      <c r="E1467" s="1434">
        <v>21</v>
      </c>
      <c r="F1467" s="1434">
        <v>0</v>
      </c>
      <c r="G1467" s="1434">
        <v>9</v>
      </c>
      <c r="H1467" s="1434">
        <v>6</v>
      </c>
      <c r="I1467" s="1434">
        <v>13</v>
      </c>
      <c r="J1467" s="1434">
        <v>6</v>
      </c>
      <c r="K1467" s="1434">
        <v>7</v>
      </c>
      <c r="L1467" s="1434">
        <v>2</v>
      </c>
      <c r="M1467" s="1434">
        <v>0</v>
      </c>
      <c r="N1467" s="1434">
        <v>0</v>
      </c>
      <c r="O1467" s="1434">
        <v>0</v>
      </c>
      <c r="P1467" s="1434">
        <v>0</v>
      </c>
      <c r="Q1467" s="1434">
        <v>0</v>
      </c>
      <c r="R1467" s="1434">
        <v>0</v>
      </c>
      <c r="S1467" s="1434">
        <v>0</v>
      </c>
      <c r="T1467" s="1434">
        <v>0</v>
      </c>
      <c r="U1467" s="1434">
        <v>1</v>
      </c>
      <c r="V1467" s="1438">
        <v>0</v>
      </c>
    </row>
    <row r="1468" spans="1:22" ht="15" x14ac:dyDescent="0.25">
      <c r="A1468" t="s">
        <v>709</v>
      </c>
      <c r="B1468" t="s">
        <v>1007</v>
      </c>
      <c r="C1468" t="s">
        <v>77</v>
      </c>
      <c r="D1468" s="1434">
        <v>2</v>
      </c>
      <c r="E1468" s="1434">
        <v>1</v>
      </c>
      <c r="F1468" s="1434">
        <v>0</v>
      </c>
      <c r="G1468" s="1434">
        <v>1</v>
      </c>
      <c r="H1468" s="1434">
        <v>0</v>
      </c>
      <c r="I1468" s="1434">
        <v>0</v>
      </c>
      <c r="J1468" s="1434">
        <v>0</v>
      </c>
      <c r="K1468" s="1434">
        <v>2</v>
      </c>
      <c r="L1468" s="1434">
        <v>0</v>
      </c>
      <c r="M1468" s="1434">
        <v>0</v>
      </c>
      <c r="N1468" s="1434">
        <v>0</v>
      </c>
      <c r="O1468" s="1434">
        <v>0</v>
      </c>
      <c r="P1468" s="1434">
        <v>0</v>
      </c>
      <c r="Q1468" s="1434">
        <v>0</v>
      </c>
      <c r="R1468" s="1434">
        <v>0</v>
      </c>
      <c r="S1468" s="1434">
        <v>0</v>
      </c>
      <c r="T1468" s="1434">
        <v>0</v>
      </c>
      <c r="U1468" s="1434">
        <v>1</v>
      </c>
      <c r="V1468" s="1438">
        <v>0</v>
      </c>
    </row>
    <row r="1469" spans="1:22" ht="15" x14ac:dyDescent="0.25">
      <c r="A1469" t="s">
        <v>709</v>
      </c>
      <c r="B1469" t="s">
        <v>1008</v>
      </c>
      <c r="C1469" t="s">
        <v>35</v>
      </c>
      <c r="D1469" s="1434">
        <v>0</v>
      </c>
      <c r="E1469" s="1434">
        <v>0</v>
      </c>
      <c r="F1469" s="1434">
        <v>0</v>
      </c>
      <c r="G1469" s="1434">
        <v>0</v>
      </c>
      <c r="H1469" s="1434">
        <v>0</v>
      </c>
      <c r="I1469" s="1434">
        <v>0</v>
      </c>
      <c r="J1469" s="1434">
        <v>0</v>
      </c>
      <c r="K1469" s="1434">
        <v>0</v>
      </c>
      <c r="L1469" s="1434">
        <v>0</v>
      </c>
      <c r="M1469" s="1434">
        <v>0</v>
      </c>
      <c r="N1469" s="1434">
        <v>0</v>
      </c>
      <c r="O1469" s="1434">
        <v>0</v>
      </c>
      <c r="P1469" s="1434">
        <v>0</v>
      </c>
      <c r="Q1469" s="1434">
        <v>0</v>
      </c>
      <c r="R1469" s="1434">
        <v>0</v>
      </c>
      <c r="S1469" s="1434">
        <v>0</v>
      </c>
      <c r="T1469" s="1434">
        <v>4</v>
      </c>
      <c r="U1469" s="1434">
        <v>2</v>
      </c>
      <c r="V1469" s="1438">
        <v>2</v>
      </c>
    </row>
    <row r="1470" spans="1:22" ht="15" x14ac:dyDescent="0.25">
      <c r="A1470" t="s">
        <v>709</v>
      </c>
      <c r="B1470" t="s">
        <v>1008</v>
      </c>
      <c r="C1470" t="s">
        <v>37</v>
      </c>
      <c r="D1470" s="1434">
        <v>0</v>
      </c>
      <c r="E1470" s="1434">
        <v>0</v>
      </c>
      <c r="F1470" s="1434">
        <v>0</v>
      </c>
      <c r="G1470" s="1434">
        <v>0</v>
      </c>
      <c r="H1470" s="1434">
        <v>0</v>
      </c>
      <c r="I1470" s="1434">
        <v>0</v>
      </c>
      <c r="J1470" s="1434">
        <v>0</v>
      </c>
      <c r="K1470" s="1434">
        <v>0</v>
      </c>
      <c r="L1470" s="1434">
        <v>0</v>
      </c>
      <c r="M1470" s="1434">
        <v>0</v>
      </c>
      <c r="N1470" s="1434">
        <v>0</v>
      </c>
      <c r="O1470" s="1434">
        <v>0</v>
      </c>
      <c r="P1470" s="1434">
        <v>0</v>
      </c>
      <c r="Q1470" s="1434">
        <v>0</v>
      </c>
      <c r="R1470" s="1434">
        <v>0</v>
      </c>
      <c r="S1470" s="1434">
        <v>0</v>
      </c>
      <c r="T1470" s="1434">
        <v>1</v>
      </c>
      <c r="U1470" s="1434">
        <v>0</v>
      </c>
      <c r="V1470" s="1438">
        <v>0</v>
      </c>
    </row>
    <row r="1471" spans="1:22" ht="15" x14ac:dyDescent="0.25">
      <c r="A1471" t="s">
        <v>709</v>
      </c>
      <c r="B1471" t="s">
        <v>1008</v>
      </c>
      <c r="C1471" t="s">
        <v>59</v>
      </c>
      <c r="D1471" s="1434">
        <v>0</v>
      </c>
      <c r="E1471" s="1434">
        <v>0</v>
      </c>
      <c r="F1471" s="1434">
        <v>0</v>
      </c>
      <c r="G1471" s="1434">
        <v>0</v>
      </c>
      <c r="H1471" s="1434">
        <v>0</v>
      </c>
      <c r="I1471" s="1434">
        <v>0</v>
      </c>
      <c r="J1471" s="1434">
        <v>0</v>
      </c>
      <c r="K1471" s="1434">
        <v>0</v>
      </c>
      <c r="L1471" s="1434">
        <v>0</v>
      </c>
      <c r="M1471" s="1434">
        <v>0</v>
      </c>
      <c r="N1471" s="1434">
        <v>0</v>
      </c>
      <c r="O1471" s="1434">
        <v>0</v>
      </c>
      <c r="P1471" s="1434">
        <v>0</v>
      </c>
      <c r="Q1471" s="1434">
        <v>0</v>
      </c>
      <c r="R1471" s="1434">
        <v>0</v>
      </c>
      <c r="S1471" s="1434">
        <v>0</v>
      </c>
      <c r="T1471" s="1434">
        <v>5</v>
      </c>
      <c r="U1471" s="1434">
        <v>2</v>
      </c>
      <c r="V1471" s="1438">
        <v>2</v>
      </c>
    </row>
    <row r="1472" spans="1:22" ht="15" x14ac:dyDescent="0.25">
      <c r="A1472" t="s">
        <v>709</v>
      </c>
      <c r="B1472" t="s">
        <v>1008</v>
      </c>
      <c r="C1472" t="s">
        <v>77</v>
      </c>
      <c r="D1472" s="1434">
        <v>0</v>
      </c>
      <c r="E1472" s="1434">
        <v>0</v>
      </c>
      <c r="F1472" s="1434">
        <v>0</v>
      </c>
      <c r="G1472" s="1434">
        <v>0</v>
      </c>
      <c r="H1472" s="1434">
        <v>0</v>
      </c>
      <c r="I1472" s="1434">
        <v>0</v>
      </c>
      <c r="J1472" s="1434">
        <v>0</v>
      </c>
      <c r="K1472" s="1434">
        <v>0</v>
      </c>
      <c r="L1472" s="1434">
        <v>0</v>
      </c>
      <c r="M1472" s="1434">
        <v>0</v>
      </c>
      <c r="N1472" s="1434">
        <v>0</v>
      </c>
      <c r="O1472" s="1434">
        <v>0</v>
      </c>
      <c r="P1472" s="1434">
        <v>0</v>
      </c>
      <c r="Q1472" s="1434">
        <v>0</v>
      </c>
      <c r="R1472" s="1434">
        <v>0</v>
      </c>
      <c r="S1472" s="1434">
        <v>0</v>
      </c>
      <c r="T1472" s="1434">
        <v>1</v>
      </c>
      <c r="U1472" s="1434">
        <v>0</v>
      </c>
      <c r="V1472" s="1438">
        <v>0</v>
      </c>
    </row>
  </sheetData>
  <mergeCells count="1">
    <mergeCell ref="F2:G2"/>
  </mergeCells>
  <conditionalFormatting sqref="A4:U1440">
    <cfRule type="expression" dxfId="99" priority="3">
      <formula>$C4="Total recruited AL"</formula>
    </cfRule>
    <cfRule type="expression" dxfId="98" priority="4">
      <formula>$C4="Total"</formula>
    </cfRule>
  </conditionalFormatting>
  <conditionalFormatting sqref="V4:V1440">
    <cfRule type="expression" dxfId="97" priority="1">
      <formula>$C4="Total recruited AL"</formula>
    </cfRule>
    <cfRule type="expression" dxfId="96" priority="2">
      <formula>$C4="Total"</formula>
    </cfRule>
  </conditionalFormatting>
  <hyperlinks>
    <hyperlink ref="F2" location="Cover!A1" display="Back to cover page" xr:uid="{00000000-0004-0000-09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6">
    <tabColor rgb="FFFFFF00"/>
  </sheetPr>
  <dimension ref="A1:V981"/>
  <sheetViews>
    <sheetView showGridLines="0" topLeftCell="H1" zoomScale="80" zoomScaleNormal="80" workbookViewId="0">
      <selection activeCell="V1" sqref="V1:V1048576"/>
    </sheetView>
  </sheetViews>
  <sheetFormatPr defaultColWidth="9" defaultRowHeight="12.75" x14ac:dyDescent="0.2"/>
  <cols>
    <col min="1" max="1" width="11.5703125" style="1297" bestFit="1" customWidth="1" collapsed="1"/>
    <col min="2" max="2" width="40" style="1297" bestFit="1" customWidth="1" collapsed="1"/>
    <col min="3" max="3" width="21.7109375" style="1297" customWidth="1" collapsed="1"/>
    <col min="4" max="4" width="9.140625" style="43" bestFit="1" customWidth="1" collapsed="1"/>
    <col min="5" max="5" width="12.42578125" style="43" bestFit="1" customWidth="1" collapsed="1"/>
    <col min="6" max="6" width="10.140625" style="43" bestFit="1" customWidth="1" collapsed="1"/>
    <col min="7" max="12" width="9.140625" style="43" bestFit="1" customWidth="1" collapsed="1"/>
    <col min="13" max="20" width="7.7109375" style="43" bestFit="1" customWidth="1" collapsed="1"/>
    <col min="21" max="22" width="9.140625" style="43" bestFit="1" customWidth="1" collapsed="1"/>
    <col min="23" max="16384" width="9" style="43" collapsed="1"/>
  </cols>
  <sheetData>
    <row r="1" spans="1:22" s="109" customFormat="1" x14ac:dyDescent="0.2">
      <c r="A1" s="1296" t="s">
        <v>346</v>
      </c>
      <c r="B1" s="1296" t="s">
        <v>350</v>
      </c>
      <c r="C1" s="1296" t="s">
        <v>349</v>
      </c>
      <c r="D1" s="109" t="s">
        <v>348</v>
      </c>
      <c r="E1" s="120" t="s">
        <v>344</v>
      </c>
      <c r="F1" s="109" t="s">
        <v>347</v>
      </c>
      <c r="G1" s="120" t="s">
        <v>345</v>
      </c>
      <c r="H1" s="108">
        <v>201501</v>
      </c>
      <c r="I1" s="108">
        <v>201502</v>
      </c>
      <c r="J1" s="108">
        <v>201503</v>
      </c>
      <c r="K1" s="108">
        <v>201504</v>
      </c>
      <c r="L1" s="108">
        <v>201505</v>
      </c>
      <c r="M1" s="108">
        <v>201506</v>
      </c>
      <c r="N1" s="108">
        <v>201507</v>
      </c>
      <c r="O1" s="108">
        <v>201508</v>
      </c>
      <c r="P1" s="108">
        <v>201509</v>
      </c>
      <c r="Q1" s="108">
        <v>201510</v>
      </c>
      <c r="R1" s="108">
        <v>201511</v>
      </c>
      <c r="S1" s="108">
        <v>201512</v>
      </c>
    </row>
    <row r="2" spans="1:22" ht="15" customHeight="1" x14ac:dyDescent="0.2">
      <c r="F2" s="1474" t="s">
        <v>247</v>
      </c>
      <c r="G2" s="1474"/>
    </row>
    <row r="3" spans="1:22" ht="15" x14ac:dyDescent="0.25">
      <c r="D3" s="1294"/>
      <c r="E3" s="1294"/>
      <c r="F3" s="1294"/>
      <c r="G3" s="1294"/>
      <c r="H3" s="1294"/>
      <c r="I3" s="1294"/>
      <c r="J3" s="1294"/>
      <c r="K3" s="1294"/>
      <c r="L3" s="1294"/>
      <c r="M3" s="1294"/>
      <c r="N3" s="1294"/>
      <c r="O3" s="1294"/>
      <c r="P3" s="1295"/>
      <c r="Q3" s="1295"/>
      <c r="R3" s="1295"/>
      <c r="S3" s="1295"/>
      <c r="T3" s="1295"/>
      <c r="U3" s="1295"/>
      <c r="V3" s="1295"/>
    </row>
    <row r="4" spans="1:22" ht="15" customHeight="1" x14ac:dyDescent="0.25">
      <c r="A4" s="1405" t="s">
        <v>769</v>
      </c>
      <c r="B4" s="1405" t="s">
        <v>755</v>
      </c>
      <c r="C4" s="1405" t="s">
        <v>748</v>
      </c>
      <c r="D4" s="1406" t="s">
        <v>757</v>
      </c>
      <c r="E4" s="1406" t="s">
        <v>758</v>
      </c>
      <c r="F4" s="1406" t="s">
        <v>759</v>
      </c>
      <c r="G4" s="1406" t="s">
        <v>760</v>
      </c>
      <c r="H4" s="1406" t="s">
        <v>761</v>
      </c>
      <c r="I4" s="1406" t="s">
        <v>762</v>
      </c>
      <c r="J4" s="1406" t="s">
        <v>763</v>
      </c>
      <c r="K4" s="1406" t="s">
        <v>764</v>
      </c>
      <c r="L4" s="1406" t="s">
        <v>765</v>
      </c>
      <c r="M4" s="1406" t="s">
        <v>766</v>
      </c>
      <c r="N4" s="1406" t="s">
        <v>767</v>
      </c>
      <c r="O4" s="1406" t="s">
        <v>768</v>
      </c>
      <c r="P4" s="1406" t="s">
        <v>749</v>
      </c>
      <c r="Q4" s="1406" t="s">
        <v>750</v>
      </c>
      <c r="R4" s="1406" t="s">
        <v>751</v>
      </c>
      <c r="S4" s="1406" t="s">
        <v>752</v>
      </c>
      <c r="T4" s="1406" t="s">
        <v>753</v>
      </c>
      <c r="U4" s="1406" t="s">
        <v>1009</v>
      </c>
      <c r="V4" s="1406" t="s">
        <v>1155</v>
      </c>
    </row>
    <row r="5" spans="1:22" ht="15" x14ac:dyDescent="0.25">
      <c r="A5" s="1407" t="s">
        <v>401</v>
      </c>
      <c r="B5" s="1407" t="s">
        <v>756</v>
      </c>
      <c r="C5" s="1409" t="s">
        <v>1010</v>
      </c>
      <c r="D5" s="1436">
        <v>1994</v>
      </c>
      <c r="E5" s="1436">
        <v>2113</v>
      </c>
      <c r="F5" s="1436">
        <v>2116</v>
      </c>
      <c r="G5" s="1436">
        <v>1947</v>
      </c>
      <c r="H5" s="1436">
        <v>1999</v>
      </c>
      <c r="I5" s="1436">
        <v>1972</v>
      </c>
      <c r="J5" s="1436">
        <v>1801</v>
      </c>
      <c r="K5" s="1436">
        <v>1810</v>
      </c>
      <c r="L5" s="1436">
        <v>1781</v>
      </c>
      <c r="M5" s="1436">
        <v>1606</v>
      </c>
      <c r="N5" s="1436">
        <v>1617</v>
      </c>
      <c r="O5" s="1436">
        <v>1626</v>
      </c>
      <c r="P5" s="1436">
        <v>1563</v>
      </c>
      <c r="Q5" s="1436">
        <v>1580</v>
      </c>
      <c r="R5" s="1436">
        <v>1590</v>
      </c>
      <c r="S5" s="1436">
        <v>1461</v>
      </c>
      <c r="T5" s="1436">
        <v>1545</v>
      </c>
      <c r="U5" s="1436">
        <v>1605</v>
      </c>
      <c r="V5" s="1438">
        <v>1528</v>
      </c>
    </row>
    <row r="6" spans="1:22" ht="15" x14ac:dyDescent="0.25">
      <c r="A6" s="1299" t="s">
        <v>401</v>
      </c>
      <c r="B6" s="1298" t="s">
        <v>756</v>
      </c>
      <c r="C6" s="1299" t="s">
        <v>79</v>
      </c>
      <c r="D6" s="1436">
        <v>0.15747241675853729</v>
      </c>
      <c r="E6" s="1436">
        <v>0.24041646718978882</v>
      </c>
      <c r="F6" s="1436">
        <v>0.26984876394271851</v>
      </c>
      <c r="G6" s="1436">
        <v>0.23985618352890015</v>
      </c>
      <c r="H6" s="1436">
        <v>0.22161079943180084</v>
      </c>
      <c r="I6" s="1436">
        <v>0.34077078104019165</v>
      </c>
      <c r="J6" s="1436">
        <v>0.26096612215042114</v>
      </c>
      <c r="K6" s="1436">
        <v>0.29447513818740845</v>
      </c>
      <c r="L6" s="1436">
        <v>0.30207747220993042</v>
      </c>
      <c r="M6" s="1436">
        <v>0.28829389810562134</v>
      </c>
      <c r="N6" s="1436">
        <v>0.34755721688270569</v>
      </c>
      <c r="O6" s="1436">
        <v>0.42189422249794006</v>
      </c>
      <c r="P6" s="1436">
        <v>0.24248240888118744</v>
      </c>
      <c r="Q6" s="1436">
        <v>7.9113923013210297E-2</v>
      </c>
      <c r="R6" s="1436">
        <v>0.29182389378547668</v>
      </c>
      <c r="S6" s="1436">
        <v>0.2203969806432724</v>
      </c>
      <c r="T6" s="1436">
        <v>0.28737863898277283</v>
      </c>
      <c r="U6" s="1436">
        <v>0.35576322674751282</v>
      </c>
      <c r="V6" s="1438">
        <v>0.29319372773170471</v>
      </c>
    </row>
    <row r="7" spans="1:22" ht="15" x14ac:dyDescent="0.25">
      <c r="A7" s="1299" t="s">
        <v>401</v>
      </c>
      <c r="B7" s="1298" t="s">
        <v>756</v>
      </c>
      <c r="C7" s="1299" t="s">
        <v>1011</v>
      </c>
      <c r="D7" s="1436">
        <v>314</v>
      </c>
      <c r="E7" s="1436">
        <v>508</v>
      </c>
      <c r="F7" s="1436">
        <v>571</v>
      </c>
      <c r="G7" s="1436">
        <v>467</v>
      </c>
      <c r="H7" s="1436">
        <v>443</v>
      </c>
      <c r="I7" s="1436">
        <v>672</v>
      </c>
      <c r="J7" s="1436">
        <v>470</v>
      </c>
      <c r="K7" s="1436">
        <v>533</v>
      </c>
      <c r="L7" s="1436">
        <v>538</v>
      </c>
      <c r="M7" s="1436">
        <v>463</v>
      </c>
      <c r="N7" s="1436">
        <v>562</v>
      </c>
      <c r="O7" s="1436">
        <v>686</v>
      </c>
      <c r="P7" s="1436">
        <v>379</v>
      </c>
      <c r="Q7" s="1436">
        <v>125</v>
      </c>
      <c r="R7" s="1436">
        <v>464</v>
      </c>
      <c r="S7" s="1436">
        <v>322</v>
      </c>
      <c r="T7" s="1436">
        <v>444</v>
      </c>
      <c r="U7" s="1436">
        <v>571</v>
      </c>
      <c r="V7" s="1438">
        <v>448</v>
      </c>
    </row>
    <row r="8" spans="1:22" ht="15" x14ac:dyDescent="0.25">
      <c r="A8" s="1299" t="s">
        <v>401</v>
      </c>
      <c r="B8" s="1298" t="s">
        <v>756</v>
      </c>
      <c r="C8" s="1299" t="s">
        <v>80</v>
      </c>
      <c r="D8" s="1436">
        <v>1.6210191249847412</v>
      </c>
      <c r="E8" s="1436">
        <v>2.057086706161499</v>
      </c>
      <c r="F8" s="1436">
        <v>2.1033275127410889</v>
      </c>
      <c r="G8" s="1436">
        <v>2.0107066631317139</v>
      </c>
      <c r="H8" s="1436">
        <v>2.1083521842956543</v>
      </c>
      <c r="I8" s="1436">
        <v>2.5535714626312256</v>
      </c>
      <c r="J8" s="1436">
        <v>2.4744679927825928</v>
      </c>
      <c r="K8" s="1436">
        <v>2.4934334754943848</v>
      </c>
      <c r="L8" s="1436">
        <v>2.5167286396026611</v>
      </c>
      <c r="M8" s="1436">
        <v>2.1555075645446777</v>
      </c>
      <c r="N8" s="1436">
        <v>2.7046263217926025</v>
      </c>
      <c r="O8" s="1436">
        <v>3.542273998260498</v>
      </c>
      <c r="P8" s="1436">
        <v>2.2796833515167236</v>
      </c>
      <c r="Q8" s="1436">
        <v>1.8240000009536743</v>
      </c>
      <c r="R8" s="1436">
        <v>2.5538792610168457</v>
      </c>
      <c r="S8" s="1436">
        <v>2.04347825050354</v>
      </c>
      <c r="T8" s="1436">
        <v>2.2477476596832275</v>
      </c>
      <c r="U8" s="1436">
        <v>2.4150612354278564</v>
      </c>
      <c r="V8" s="1438">
        <v>2.234375</v>
      </c>
    </row>
    <row r="9" spans="1:22" ht="15" x14ac:dyDescent="0.25">
      <c r="A9" s="1298" t="s">
        <v>401</v>
      </c>
      <c r="B9" s="1298" t="s">
        <v>756</v>
      </c>
      <c r="C9" s="1300" t="s">
        <v>87</v>
      </c>
      <c r="D9" s="1436">
        <v>78</v>
      </c>
      <c r="E9" s="1436">
        <v>131</v>
      </c>
      <c r="F9" s="1436">
        <v>58</v>
      </c>
      <c r="G9" s="1436">
        <v>55</v>
      </c>
      <c r="H9" s="1436">
        <v>53</v>
      </c>
      <c r="I9" s="1436">
        <v>53</v>
      </c>
      <c r="J9" s="1436">
        <v>61</v>
      </c>
      <c r="K9" s="1436">
        <v>81</v>
      </c>
      <c r="L9" s="1436">
        <v>68</v>
      </c>
      <c r="M9" s="1436">
        <v>66</v>
      </c>
      <c r="N9" s="1436">
        <v>87</v>
      </c>
      <c r="O9" s="1436">
        <v>62</v>
      </c>
      <c r="P9" s="1436">
        <v>46</v>
      </c>
      <c r="Q9" s="1436">
        <v>30</v>
      </c>
      <c r="R9" s="1436">
        <v>72</v>
      </c>
      <c r="S9" s="1436">
        <v>66</v>
      </c>
      <c r="T9" s="1436">
        <v>138</v>
      </c>
      <c r="U9" s="1436">
        <v>142</v>
      </c>
      <c r="V9" s="1438">
        <v>97</v>
      </c>
    </row>
    <row r="10" spans="1:22" ht="15" x14ac:dyDescent="0.25">
      <c r="A10" s="1299" t="s">
        <v>691</v>
      </c>
      <c r="B10" s="1298" t="s">
        <v>374</v>
      </c>
      <c r="C10" s="1301" t="s">
        <v>1010</v>
      </c>
      <c r="D10" s="1436">
        <v>1355</v>
      </c>
      <c r="E10" s="1436">
        <v>1416</v>
      </c>
      <c r="F10" s="1436">
        <v>1399</v>
      </c>
      <c r="G10" s="1436">
        <v>1270</v>
      </c>
      <c r="H10" s="1436">
        <v>1319</v>
      </c>
      <c r="I10" s="1436">
        <v>1314</v>
      </c>
      <c r="J10" s="1436">
        <v>1180</v>
      </c>
      <c r="K10" s="1436">
        <v>1159</v>
      </c>
      <c r="L10" s="1436">
        <v>1116</v>
      </c>
      <c r="M10" s="1436">
        <v>987</v>
      </c>
      <c r="N10" s="1436">
        <v>972</v>
      </c>
      <c r="O10" s="1436">
        <v>964</v>
      </c>
      <c r="P10" s="1436">
        <v>906</v>
      </c>
      <c r="Q10" s="1436">
        <v>907</v>
      </c>
      <c r="R10" s="1436">
        <v>921</v>
      </c>
      <c r="S10" s="1436">
        <v>858</v>
      </c>
      <c r="T10" s="1436">
        <v>923</v>
      </c>
      <c r="U10" s="1436">
        <v>984</v>
      </c>
      <c r="V10" s="1438">
        <v>944</v>
      </c>
    </row>
    <row r="11" spans="1:22" ht="15" x14ac:dyDescent="0.25">
      <c r="A11" s="1299" t="s">
        <v>691</v>
      </c>
      <c r="B11" s="1298" t="s">
        <v>374</v>
      </c>
      <c r="C11" s="1301" t="s">
        <v>79</v>
      </c>
      <c r="D11" s="1436">
        <v>0.15202951431274414</v>
      </c>
      <c r="E11" s="1436">
        <v>0.24011299014091492</v>
      </c>
      <c r="F11" s="1436">
        <v>0.28091493248939514</v>
      </c>
      <c r="G11" s="1436">
        <v>0.24881890416145325</v>
      </c>
      <c r="H11" s="1436">
        <v>0.2213798314332962</v>
      </c>
      <c r="I11" s="1436">
        <v>0.37138509750366211</v>
      </c>
      <c r="J11" s="1436">
        <v>0.27203390002250671</v>
      </c>
      <c r="K11" s="1436">
        <v>0.29680758714675903</v>
      </c>
      <c r="L11" s="1436">
        <v>0.30017921328544617</v>
      </c>
      <c r="M11" s="1436">
        <v>0.2988855242729187</v>
      </c>
      <c r="N11" s="1436">
        <v>0.34362140297889709</v>
      </c>
      <c r="O11" s="1436">
        <v>0.44605809450149536</v>
      </c>
      <c r="P11" s="1436">
        <v>0.25055187940597534</v>
      </c>
      <c r="Q11" s="1436">
        <v>5.9536933898925781E-2</v>
      </c>
      <c r="R11" s="1436">
        <v>0.32899022102355957</v>
      </c>
      <c r="S11" s="1436">
        <v>0.22843822836875916</v>
      </c>
      <c r="T11" s="1436">
        <v>0.32069340348243713</v>
      </c>
      <c r="U11" s="1436">
        <v>0.37296748161315918</v>
      </c>
      <c r="V11" s="1438">
        <v>0.31567797064781189</v>
      </c>
    </row>
    <row r="12" spans="1:22" ht="15" x14ac:dyDescent="0.25">
      <c r="A12" s="1299" t="s">
        <v>691</v>
      </c>
      <c r="B12" s="1298" t="s">
        <v>374</v>
      </c>
      <c r="C12" s="1301" t="s">
        <v>1011</v>
      </c>
      <c r="D12" s="1436">
        <v>206</v>
      </c>
      <c r="E12" s="1436">
        <v>340</v>
      </c>
      <c r="F12" s="1436">
        <v>393</v>
      </c>
      <c r="G12" s="1436">
        <v>316</v>
      </c>
      <c r="H12" s="1436">
        <v>292</v>
      </c>
      <c r="I12" s="1436">
        <v>488</v>
      </c>
      <c r="J12" s="1436">
        <v>321</v>
      </c>
      <c r="K12" s="1436">
        <v>344</v>
      </c>
      <c r="L12" s="1436">
        <v>335</v>
      </c>
      <c r="M12" s="1436">
        <v>295</v>
      </c>
      <c r="N12" s="1436">
        <v>334</v>
      </c>
      <c r="O12" s="1436">
        <v>430</v>
      </c>
      <c r="P12" s="1436">
        <v>227</v>
      </c>
      <c r="Q12" s="1436">
        <v>54</v>
      </c>
      <c r="R12" s="1436">
        <v>303</v>
      </c>
      <c r="S12" s="1436">
        <v>196</v>
      </c>
      <c r="T12" s="1436">
        <v>296</v>
      </c>
      <c r="U12" s="1436">
        <v>367</v>
      </c>
      <c r="V12" s="1438">
        <v>298</v>
      </c>
    </row>
    <row r="13" spans="1:22" ht="15" x14ac:dyDescent="0.25">
      <c r="A13" s="1299" t="s">
        <v>691</v>
      </c>
      <c r="B13" s="1298" t="s">
        <v>374</v>
      </c>
      <c r="C13" s="1301" t="s">
        <v>87</v>
      </c>
      <c r="D13" s="1436">
        <v>39</v>
      </c>
      <c r="E13" s="1436">
        <v>73</v>
      </c>
      <c r="F13" s="1436">
        <v>38</v>
      </c>
      <c r="G13" s="1436">
        <v>33</v>
      </c>
      <c r="H13" s="1436">
        <v>35</v>
      </c>
      <c r="I13" s="1436">
        <v>33</v>
      </c>
      <c r="J13" s="1436">
        <v>32</v>
      </c>
      <c r="K13" s="1436">
        <v>33</v>
      </c>
      <c r="L13" s="1436">
        <v>23</v>
      </c>
      <c r="M13" s="1436">
        <v>33</v>
      </c>
      <c r="N13" s="1436">
        <v>26</v>
      </c>
      <c r="O13" s="1436">
        <v>25</v>
      </c>
      <c r="P13" s="1436">
        <v>28</v>
      </c>
      <c r="Q13" s="1436">
        <v>8</v>
      </c>
      <c r="R13" s="1436">
        <v>39</v>
      </c>
      <c r="S13" s="1436">
        <v>40</v>
      </c>
      <c r="T13" s="1436">
        <v>98</v>
      </c>
      <c r="U13" s="1436">
        <v>101</v>
      </c>
      <c r="V13" s="1438">
        <v>65</v>
      </c>
    </row>
    <row r="14" spans="1:22" ht="15" x14ac:dyDescent="0.25">
      <c r="A14" s="1299" t="s">
        <v>691</v>
      </c>
      <c r="B14" s="1298" t="s">
        <v>375</v>
      </c>
      <c r="C14" s="1301" t="s">
        <v>1010</v>
      </c>
      <c r="D14" s="1436">
        <v>639</v>
      </c>
      <c r="E14" s="1436">
        <v>697</v>
      </c>
      <c r="F14" s="1436">
        <v>717</v>
      </c>
      <c r="G14" s="1436">
        <v>677</v>
      </c>
      <c r="H14" s="1436">
        <v>680</v>
      </c>
      <c r="I14" s="1436">
        <v>658</v>
      </c>
      <c r="J14" s="1436">
        <v>621</v>
      </c>
      <c r="K14" s="1436">
        <v>651</v>
      </c>
      <c r="L14" s="1436">
        <v>665</v>
      </c>
      <c r="M14" s="1436">
        <v>619</v>
      </c>
      <c r="N14" s="1436">
        <v>645</v>
      </c>
      <c r="O14" s="1436">
        <v>662</v>
      </c>
      <c r="P14" s="1436">
        <v>657</v>
      </c>
      <c r="Q14" s="1436">
        <v>673</v>
      </c>
      <c r="R14" s="1436">
        <v>669</v>
      </c>
      <c r="S14" s="1436">
        <v>603</v>
      </c>
      <c r="T14" s="1436">
        <v>622</v>
      </c>
      <c r="U14" s="1436">
        <v>621</v>
      </c>
      <c r="V14" s="1438">
        <v>584</v>
      </c>
    </row>
    <row r="15" spans="1:22" ht="15" x14ac:dyDescent="0.25">
      <c r="A15" s="1299" t="s">
        <v>691</v>
      </c>
      <c r="B15" s="1298" t="s">
        <v>375</v>
      </c>
      <c r="C15" s="1301" t="s">
        <v>79</v>
      </c>
      <c r="D15" s="1436">
        <v>0.16901408135890961</v>
      </c>
      <c r="E15" s="1436">
        <v>0.24103300273418427</v>
      </c>
      <c r="F15" s="1436">
        <v>0.2482566237449646</v>
      </c>
      <c r="G15" s="1436">
        <v>0.22304283082485199</v>
      </c>
      <c r="H15" s="1436">
        <v>0.22205881774425507</v>
      </c>
      <c r="I15" s="1436">
        <v>0.27963525056838989</v>
      </c>
      <c r="J15" s="1436">
        <v>0.23993559181690216</v>
      </c>
      <c r="K15" s="1436">
        <v>0.29032257199287415</v>
      </c>
      <c r="L15" s="1436">
        <v>0.30526316165924072</v>
      </c>
      <c r="M15" s="1436">
        <v>0.27140548825263977</v>
      </c>
      <c r="N15" s="1436">
        <v>0.35348838567733765</v>
      </c>
      <c r="O15" s="1436">
        <v>0.38670694828033447</v>
      </c>
      <c r="P15" s="1436">
        <v>0.23135463893413544</v>
      </c>
      <c r="Q15" s="1436">
        <v>0.10549777001142502</v>
      </c>
      <c r="R15" s="1436">
        <v>0.24065770208835602</v>
      </c>
      <c r="S15" s="1436">
        <v>0.20895522832870483</v>
      </c>
      <c r="T15" s="1436">
        <v>0.23794212937355042</v>
      </c>
      <c r="U15" s="1436">
        <v>0.32850241661071777</v>
      </c>
      <c r="V15" s="1438">
        <v>0.25684931874275208</v>
      </c>
    </row>
    <row r="16" spans="1:22" ht="15" x14ac:dyDescent="0.25">
      <c r="A16" s="1299" t="s">
        <v>691</v>
      </c>
      <c r="B16" s="1298" t="s">
        <v>375</v>
      </c>
      <c r="C16" s="1301" t="s">
        <v>1011</v>
      </c>
      <c r="D16" s="1436">
        <v>108</v>
      </c>
      <c r="E16" s="1436">
        <v>168</v>
      </c>
      <c r="F16" s="1436">
        <v>178</v>
      </c>
      <c r="G16" s="1436">
        <v>151</v>
      </c>
      <c r="H16" s="1436">
        <v>151</v>
      </c>
      <c r="I16" s="1436">
        <v>184</v>
      </c>
      <c r="J16" s="1436">
        <v>149</v>
      </c>
      <c r="K16" s="1436">
        <v>189</v>
      </c>
      <c r="L16" s="1436">
        <v>203</v>
      </c>
      <c r="M16" s="1436">
        <v>168</v>
      </c>
      <c r="N16" s="1436">
        <v>228</v>
      </c>
      <c r="O16" s="1436">
        <v>256</v>
      </c>
      <c r="P16" s="1436">
        <v>152</v>
      </c>
      <c r="Q16" s="1436">
        <v>71</v>
      </c>
      <c r="R16" s="1436">
        <v>161</v>
      </c>
      <c r="S16" s="1436">
        <v>126</v>
      </c>
      <c r="T16" s="1436">
        <v>148</v>
      </c>
      <c r="U16" s="1436">
        <v>204</v>
      </c>
      <c r="V16" s="1438">
        <v>150</v>
      </c>
    </row>
    <row r="17" spans="1:22" ht="15" x14ac:dyDescent="0.25">
      <c r="A17" s="1299" t="s">
        <v>691</v>
      </c>
      <c r="B17" s="1298" t="s">
        <v>375</v>
      </c>
      <c r="C17" s="1301" t="s">
        <v>87</v>
      </c>
      <c r="D17" s="1436">
        <v>39</v>
      </c>
      <c r="E17" s="1436">
        <v>58</v>
      </c>
      <c r="F17" s="1436">
        <v>20</v>
      </c>
      <c r="G17" s="1436">
        <v>22</v>
      </c>
      <c r="H17" s="1436">
        <v>18</v>
      </c>
      <c r="I17" s="1436">
        <v>20</v>
      </c>
      <c r="J17" s="1436">
        <v>29</v>
      </c>
      <c r="K17" s="1436">
        <v>48</v>
      </c>
      <c r="L17" s="1436">
        <v>45</v>
      </c>
      <c r="M17" s="1436">
        <v>33</v>
      </c>
      <c r="N17" s="1436">
        <v>61</v>
      </c>
      <c r="O17" s="1436">
        <v>37</v>
      </c>
      <c r="P17" s="1436">
        <v>18</v>
      </c>
      <c r="Q17" s="1436">
        <v>22</v>
      </c>
      <c r="R17" s="1436">
        <v>33</v>
      </c>
      <c r="S17" s="1436">
        <v>26</v>
      </c>
      <c r="T17" s="1436">
        <v>40</v>
      </c>
      <c r="U17" s="1436">
        <v>41</v>
      </c>
      <c r="V17" s="1438">
        <v>32</v>
      </c>
    </row>
    <row r="18" spans="1:22" ht="15" x14ac:dyDescent="0.25">
      <c r="A18" s="1299" t="s">
        <v>707</v>
      </c>
      <c r="B18" s="1298" t="s">
        <v>770</v>
      </c>
      <c r="C18" s="1301" t="s">
        <v>1010</v>
      </c>
      <c r="D18" s="1436">
        <v>766</v>
      </c>
      <c r="E18" s="1436">
        <v>806</v>
      </c>
      <c r="F18" s="1436">
        <v>817</v>
      </c>
      <c r="G18" s="1436">
        <v>180</v>
      </c>
      <c r="H18" s="1436">
        <v>184</v>
      </c>
      <c r="I18" s="1436">
        <v>181</v>
      </c>
      <c r="J18" s="1436">
        <v>164</v>
      </c>
      <c r="K18" s="1436">
        <v>172</v>
      </c>
      <c r="L18" s="1436">
        <v>166</v>
      </c>
      <c r="M18" s="1436">
        <v>300</v>
      </c>
      <c r="N18" s="1436">
        <v>292</v>
      </c>
      <c r="O18" s="1436">
        <v>293</v>
      </c>
      <c r="P18" s="1436">
        <v>280</v>
      </c>
      <c r="Q18" s="1436">
        <v>285</v>
      </c>
      <c r="R18" s="1436">
        <v>291</v>
      </c>
      <c r="S18" s="1436">
        <v>274</v>
      </c>
      <c r="T18" s="1436">
        <v>303</v>
      </c>
      <c r="U18" s="1436">
        <v>336</v>
      </c>
      <c r="V18" s="1438">
        <v>314</v>
      </c>
    </row>
    <row r="19" spans="1:22" ht="15" x14ac:dyDescent="0.25">
      <c r="A19" s="1299" t="s">
        <v>707</v>
      </c>
      <c r="B19" s="1298" t="s">
        <v>770</v>
      </c>
      <c r="C19" s="1301" t="s">
        <v>79</v>
      </c>
      <c r="D19" s="1436">
        <v>0.13707572221755981</v>
      </c>
      <c r="E19" s="1436">
        <v>0.2270471453666687</v>
      </c>
      <c r="F19" s="1436">
        <v>0.25581395626068115</v>
      </c>
      <c r="G19" s="1436">
        <v>0.20555555820465088</v>
      </c>
      <c r="H19" s="1436">
        <v>0.26630434393882751</v>
      </c>
      <c r="I19" s="1436">
        <v>0.38674032688140869</v>
      </c>
      <c r="J19" s="1436">
        <v>0.26219511032104492</v>
      </c>
      <c r="K19" s="1436">
        <v>0.36627906560897827</v>
      </c>
      <c r="L19" s="1436">
        <v>0.30722892284393311</v>
      </c>
      <c r="M19" s="1436">
        <v>0.35333332419395447</v>
      </c>
      <c r="N19" s="1436">
        <v>0.39041095972061157</v>
      </c>
      <c r="O19" s="1436">
        <v>0.52218431234359741</v>
      </c>
      <c r="P19" s="1436">
        <v>0.31428572535514832</v>
      </c>
      <c r="Q19" s="1436">
        <v>0.10175438225269318</v>
      </c>
      <c r="R19" s="1436">
        <v>0.32989689707756042</v>
      </c>
      <c r="S19" s="1436">
        <v>0.28832116723060608</v>
      </c>
      <c r="T19" s="1436">
        <v>0.35313531756401062</v>
      </c>
      <c r="U19" s="1436">
        <v>0.369047611951828</v>
      </c>
      <c r="V19" s="1438">
        <v>0.32165604829788208</v>
      </c>
    </row>
    <row r="20" spans="1:22" ht="15" x14ac:dyDescent="0.25">
      <c r="A20" s="1299" t="s">
        <v>707</v>
      </c>
      <c r="B20" s="1298" t="s">
        <v>770</v>
      </c>
      <c r="C20" s="1301" t="s">
        <v>1011</v>
      </c>
      <c r="D20" s="1436">
        <v>105</v>
      </c>
      <c r="E20" s="1436">
        <v>183</v>
      </c>
      <c r="F20" s="1436">
        <v>209</v>
      </c>
      <c r="G20" s="1436">
        <v>37</v>
      </c>
      <c r="H20" s="1436">
        <v>49</v>
      </c>
      <c r="I20" s="1436">
        <v>70</v>
      </c>
      <c r="J20" s="1436">
        <v>43</v>
      </c>
      <c r="K20" s="1436">
        <v>63</v>
      </c>
      <c r="L20" s="1436">
        <v>51</v>
      </c>
      <c r="M20" s="1436">
        <v>106</v>
      </c>
      <c r="N20" s="1436">
        <v>114</v>
      </c>
      <c r="O20" s="1436">
        <v>153</v>
      </c>
      <c r="P20" s="1436">
        <v>88</v>
      </c>
      <c r="Q20" s="1436">
        <v>29</v>
      </c>
      <c r="R20" s="1436">
        <v>96</v>
      </c>
      <c r="S20" s="1436">
        <v>79</v>
      </c>
      <c r="T20" s="1436">
        <v>107</v>
      </c>
      <c r="U20" s="1436">
        <v>124</v>
      </c>
      <c r="V20" s="1438">
        <v>101</v>
      </c>
    </row>
    <row r="21" spans="1:22" ht="15" x14ac:dyDescent="0.25">
      <c r="A21" s="1299" t="s">
        <v>707</v>
      </c>
      <c r="B21" s="1298" t="s">
        <v>770</v>
      </c>
      <c r="C21" s="1301" t="s">
        <v>87</v>
      </c>
      <c r="D21" s="1436">
        <v>22</v>
      </c>
      <c r="E21" s="1436">
        <v>48</v>
      </c>
      <c r="F21" s="1436">
        <v>18</v>
      </c>
      <c r="G21" s="1436">
        <v>2</v>
      </c>
      <c r="H21" s="1436">
        <v>6</v>
      </c>
      <c r="I21" s="1436">
        <v>4</v>
      </c>
      <c r="J21" s="1436">
        <v>7</v>
      </c>
      <c r="K21" s="1436">
        <v>6</v>
      </c>
      <c r="L21" s="1436">
        <v>4</v>
      </c>
      <c r="M21" s="1436">
        <v>19</v>
      </c>
      <c r="N21" s="1436">
        <v>8</v>
      </c>
      <c r="O21" s="1436">
        <v>9</v>
      </c>
      <c r="P21" s="1436">
        <v>11</v>
      </c>
      <c r="Q21" s="1436">
        <v>1</v>
      </c>
      <c r="R21" s="1436">
        <v>11</v>
      </c>
      <c r="S21" s="1436">
        <v>14</v>
      </c>
      <c r="T21" s="1436">
        <v>36</v>
      </c>
      <c r="U21" s="1436">
        <v>33</v>
      </c>
      <c r="V21" s="1438">
        <v>18</v>
      </c>
    </row>
    <row r="22" spans="1:22" ht="15" x14ac:dyDescent="0.25">
      <c r="A22" s="1299" t="s">
        <v>707</v>
      </c>
      <c r="B22" s="1298" t="s">
        <v>771</v>
      </c>
      <c r="C22" s="1301" t="s">
        <v>1010</v>
      </c>
      <c r="D22" s="1436">
        <v>0</v>
      </c>
      <c r="E22" s="1436">
        <v>0</v>
      </c>
      <c r="F22" s="1436">
        <v>0</v>
      </c>
      <c r="G22" s="1436">
        <v>0</v>
      </c>
      <c r="H22" s="1436">
        <v>0</v>
      </c>
      <c r="I22" s="1436">
        <v>0</v>
      </c>
      <c r="J22" s="1436">
        <v>0</v>
      </c>
      <c r="K22" s="1436">
        <v>0</v>
      </c>
      <c r="L22" s="1436">
        <v>0</v>
      </c>
      <c r="M22" s="1436">
        <v>0</v>
      </c>
      <c r="N22" s="1436">
        <v>0</v>
      </c>
      <c r="O22" s="1436">
        <v>0</v>
      </c>
      <c r="P22" s="1436">
        <v>0</v>
      </c>
      <c r="Q22" s="1436">
        <v>0</v>
      </c>
      <c r="R22" s="1436">
        <v>0</v>
      </c>
      <c r="S22" s="1436">
        <v>0</v>
      </c>
      <c r="T22" s="1436">
        <v>24</v>
      </c>
      <c r="U22" s="1436">
        <v>27</v>
      </c>
      <c r="V22" s="1438">
        <v>28</v>
      </c>
    </row>
    <row r="23" spans="1:22" ht="15" x14ac:dyDescent="0.25">
      <c r="A23" s="1299" t="s">
        <v>707</v>
      </c>
      <c r="B23" s="1298" t="s">
        <v>771</v>
      </c>
      <c r="C23" s="1301" t="s">
        <v>79</v>
      </c>
      <c r="D23" s="1436">
        <v>0</v>
      </c>
      <c r="E23" s="1436">
        <v>0</v>
      </c>
      <c r="F23" s="1436">
        <v>0</v>
      </c>
      <c r="G23" s="1436">
        <v>0</v>
      </c>
      <c r="H23" s="1436">
        <v>0</v>
      </c>
      <c r="I23" s="1436">
        <v>0</v>
      </c>
      <c r="J23" s="1436">
        <v>0</v>
      </c>
      <c r="K23" s="1436">
        <v>0</v>
      </c>
      <c r="L23" s="1436">
        <v>0</v>
      </c>
      <c r="M23" s="1436">
        <v>0</v>
      </c>
      <c r="N23" s="1436">
        <v>0</v>
      </c>
      <c r="O23" s="1436">
        <v>0</v>
      </c>
      <c r="P23" s="1436">
        <v>0</v>
      </c>
      <c r="Q23" s="1436">
        <v>0</v>
      </c>
      <c r="R23" s="1436">
        <v>0</v>
      </c>
      <c r="S23" s="1436">
        <v>0</v>
      </c>
      <c r="T23" s="1436">
        <v>8.3333335816860199E-2</v>
      </c>
      <c r="U23" s="1436">
        <v>0.14814814925193787</v>
      </c>
      <c r="V23" s="1438">
        <v>0.1428571492433548</v>
      </c>
    </row>
    <row r="24" spans="1:22" ht="15" x14ac:dyDescent="0.25">
      <c r="A24" s="1299" t="s">
        <v>707</v>
      </c>
      <c r="B24" s="1298" t="s">
        <v>771</v>
      </c>
      <c r="C24" s="1301" t="s">
        <v>1011</v>
      </c>
      <c r="D24" s="1436">
        <v>0</v>
      </c>
      <c r="E24" s="1436">
        <v>0</v>
      </c>
      <c r="F24" s="1436">
        <v>0</v>
      </c>
      <c r="G24" s="1436">
        <v>0</v>
      </c>
      <c r="H24" s="1436">
        <v>0</v>
      </c>
      <c r="I24" s="1436">
        <v>0</v>
      </c>
      <c r="J24" s="1436">
        <v>0</v>
      </c>
      <c r="K24" s="1436">
        <v>0</v>
      </c>
      <c r="L24" s="1436">
        <v>0</v>
      </c>
      <c r="M24" s="1436">
        <v>0</v>
      </c>
      <c r="N24" s="1436">
        <v>0</v>
      </c>
      <c r="O24" s="1436">
        <v>0</v>
      </c>
      <c r="P24" s="1436">
        <v>0</v>
      </c>
      <c r="Q24" s="1436">
        <v>0</v>
      </c>
      <c r="R24" s="1436">
        <v>0</v>
      </c>
      <c r="S24" s="1436">
        <v>0</v>
      </c>
      <c r="T24" s="1436">
        <v>2</v>
      </c>
      <c r="U24" s="1436">
        <v>4</v>
      </c>
      <c r="V24" s="1438">
        <v>4</v>
      </c>
    </row>
    <row r="25" spans="1:22" ht="15" x14ac:dyDescent="0.25">
      <c r="A25" s="1299" t="s">
        <v>707</v>
      </c>
      <c r="B25" s="1298" t="s">
        <v>771</v>
      </c>
      <c r="C25" s="1301" t="s">
        <v>87</v>
      </c>
      <c r="D25" s="1436">
        <v>0</v>
      </c>
      <c r="E25" s="1436">
        <v>0</v>
      </c>
      <c r="F25" s="1436">
        <v>0</v>
      </c>
      <c r="G25" s="1436">
        <v>0</v>
      </c>
      <c r="H25" s="1436">
        <v>0</v>
      </c>
      <c r="I25" s="1436">
        <v>0</v>
      </c>
      <c r="J25" s="1436">
        <v>0</v>
      </c>
      <c r="K25" s="1436">
        <v>0</v>
      </c>
      <c r="L25" s="1436">
        <v>0</v>
      </c>
      <c r="M25" s="1436">
        <v>0</v>
      </c>
      <c r="N25" s="1436">
        <v>0</v>
      </c>
      <c r="O25" s="1436">
        <v>0</v>
      </c>
      <c r="P25" s="1436">
        <v>0</v>
      </c>
      <c r="Q25" s="1436">
        <v>0</v>
      </c>
      <c r="R25" s="1436">
        <v>0</v>
      </c>
      <c r="S25" s="1436">
        <v>0</v>
      </c>
      <c r="T25" s="1436">
        <v>0</v>
      </c>
      <c r="U25" s="1436">
        <v>4</v>
      </c>
      <c r="V25" s="1438">
        <v>6</v>
      </c>
    </row>
    <row r="26" spans="1:22" ht="15" x14ac:dyDescent="0.25">
      <c r="A26" s="1299" t="s">
        <v>707</v>
      </c>
      <c r="B26" s="1298" t="s">
        <v>773</v>
      </c>
      <c r="C26" s="1301" t="s">
        <v>1010</v>
      </c>
      <c r="D26" s="1436">
        <v>0</v>
      </c>
      <c r="E26" s="1436">
        <v>0</v>
      </c>
      <c r="F26" s="1436">
        <v>0</v>
      </c>
      <c r="G26" s="1436">
        <v>264</v>
      </c>
      <c r="H26" s="1436">
        <v>279</v>
      </c>
      <c r="I26" s="1436">
        <v>272</v>
      </c>
      <c r="J26" s="1436">
        <v>243</v>
      </c>
      <c r="K26" s="1436">
        <v>240</v>
      </c>
      <c r="L26" s="1436">
        <v>232</v>
      </c>
      <c r="M26" s="1436">
        <v>249</v>
      </c>
      <c r="N26" s="1436">
        <v>251</v>
      </c>
      <c r="O26" s="1436">
        <v>250</v>
      </c>
      <c r="P26" s="1436">
        <v>231</v>
      </c>
      <c r="Q26" s="1436">
        <v>220</v>
      </c>
      <c r="R26" s="1436">
        <v>221</v>
      </c>
      <c r="S26" s="1436">
        <v>207</v>
      </c>
      <c r="T26" s="1436">
        <v>212</v>
      </c>
      <c r="U26" s="1436">
        <v>215</v>
      </c>
      <c r="V26" s="1438">
        <v>198</v>
      </c>
    </row>
    <row r="27" spans="1:22" ht="15" x14ac:dyDescent="0.25">
      <c r="A27" s="1299" t="s">
        <v>707</v>
      </c>
      <c r="B27" s="1298" t="s">
        <v>773</v>
      </c>
      <c r="C27" s="1301" t="s">
        <v>79</v>
      </c>
      <c r="D27" s="1436">
        <v>0</v>
      </c>
      <c r="E27" s="1436">
        <v>0</v>
      </c>
      <c r="F27" s="1436">
        <v>0</v>
      </c>
      <c r="G27" s="1436">
        <v>0.20075757801532745</v>
      </c>
      <c r="H27" s="1436">
        <v>0.18637992441654205</v>
      </c>
      <c r="I27" s="1436">
        <v>0.3382352888584137</v>
      </c>
      <c r="J27" s="1436">
        <v>0.21399177610874176</v>
      </c>
      <c r="K27" s="1436">
        <v>0.2291666716337204</v>
      </c>
      <c r="L27" s="1436">
        <v>0.27155172824859619</v>
      </c>
      <c r="M27" s="1436">
        <v>0.26104417443275452</v>
      </c>
      <c r="N27" s="1436">
        <v>0.33864542841911316</v>
      </c>
      <c r="O27" s="1436">
        <v>0.4440000057220459</v>
      </c>
      <c r="P27" s="1436">
        <v>0.22510822117328644</v>
      </c>
      <c r="Q27" s="1436">
        <v>3.6363635212182999E-2</v>
      </c>
      <c r="R27" s="1436">
        <v>0.33484163880348206</v>
      </c>
      <c r="S27" s="1436">
        <v>0.21739129722118378</v>
      </c>
      <c r="T27" s="1436">
        <v>0.30188679695129395</v>
      </c>
      <c r="U27" s="1436">
        <v>0.35348838567733765</v>
      </c>
      <c r="V27" s="1438">
        <v>0.32323232293128967</v>
      </c>
    </row>
    <row r="28" spans="1:22" ht="15" x14ac:dyDescent="0.25">
      <c r="A28" s="1299" t="s">
        <v>707</v>
      </c>
      <c r="B28" s="1298" t="s">
        <v>773</v>
      </c>
      <c r="C28" s="1301" t="s">
        <v>1011</v>
      </c>
      <c r="D28" s="1436">
        <v>0</v>
      </c>
      <c r="E28" s="1436">
        <v>0</v>
      </c>
      <c r="F28" s="1436">
        <v>0</v>
      </c>
      <c r="G28" s="1436">
        <v>53</v>
      </c>
      <c r="H28" s="1436">
        <v>52</v>
      </c>
      <c r="I28" s="1436">
        <v>92</v>
      </c>
      <c r="J28" s="1436">
        <v>52</v>
      </c>
      <c r="K28" s="1436">
        <v>55</v>
      </c>
      <c r="L28" s="1436">
        <v>63</v>
      </c>
      <c r="M28" s="1436">
        <v>65</v>
      </c>
      <c r="N28" s="1436">
        <v>85</v>
      </c>
      <c r="O28" s="1436">
        <v>111</v>
      </c>
      <c r="P28" s="1436">
        <v>52</v>
      </c>
      <c r="Q28" s="1436">
        <v>8</v>
      </c>
      <c r="R28" s="1436">
        <v>74</v>
      </c>
      <c r="S28" s="1436">
        <v>45</v>
      </c>
      <c r="T28" s="1436">
        <v>64</v>
      </c>
      <c r="U28" s="1436">
        <v>76</v>
      </c>
      <c r="V28" s="1438">
        <v>64</v>
      </c>
    </row>
    <row r="29" spans="1:22" ht="15" x14ac:dyDescent="0.25">
      <c r="A29" s="1299" t="s">
        <v>707</v>
      </c>
      <c r="B29" s="1298" t="s">
        <v>773</v>
      </c>
      <c r="C29" s="1301" t="s">
        <v>87</v>
      </c>
      <c r="D29" s="1436">
        <v>0</v>
      </c>
      <c r="E29" s="1436">
        <v>0</v>
      </c>
      <c r="F29" s="1436">
        <v>0</v>
      </c>
      <c r="G29" s="1436">
        <v>6</v>
      </c>
      <c r="H29" s="1436">
        <v>6</v>
      </c>
      <c r="I29" s="1436">
        <v>7</v>
      </c>
      <c r="J29" s="1436">
        <v>3</v>
      </c>
      <c r="K29" s="1436">
        <v>6</v>
      </c>
      <c r="L29" s="1436">
        <v>0</v>
      </c>
      <c r="M29" s="1436">
        <v>3</v>
      </c>
      <c r="N29" s="1436">
        <v>10</v>
      </c>
      <c r="O29" s="1436">
        <v>6</v>
      </c>
      <c r="P29" s="1436">
        <v>6</v>
      </c>
      <c r="Q29" s="1436">
        <v>3</v>
      </c>
      <c r="R29" s="1436">
        <v>7</v>
      </c>
      <c r="S29" s="1436">
        <v>4</v>
      </c>
      <c r="T29" s="1436">
        <v>23</v>
      </c>
      <c r="U29" s="1436">
        <v>16</v>
      </c>
      <c r="V29" s="1438">
        <v>6</v>
      </c>
    </row>
    <row r="30" spans="1:22" ht="15" x14ac:dyDescent="0.25">
      <c r="A30" s="1299" t="s">
        <v>707</v>
      </c>
      <c r="B30" s="1298" t="s">
        <v>774</v>
      </c>
      <c r="C30" s="1301" t="s">
        <v>1010</v>
      </c>
      <c r="D30" s="1436">
        <v>0</v>
      </c>
      <c r="E30" s="1436">
        <v>0</v>
      </c>
      <c r="F30" s="1436">
        <v>0</v>
      </c>
      <c r="G30" s="1436">
        <v>285</v>
      </c>
      <c r="H30" s="1436">
        <v>282</v>
      </c>
      <c r="I30" s="1436">
        <v>271</v>
      </c>
      <c r="J30" s="1436">
        <v>242</v>
      </c>
      <c r="K30" s="1436">
        <v>228</v>
      </c>
      <c r="L30" s="1436">
        <v>211</v>
      </c>
      <c r="M30" s="1436">
        <v>178</v>
      </c>
      <c r="N30" s="1436">
        <v>171</v>
      </c>
      <c r="O30" s="1436">
        <v>163</v>
      </c>
      <c r="P30" s="1436">
        <v>158</v>
      </c>
      <c r="Q30" s="1436">
        <v>160</v>
      </c>
      <c r="R30" s="1436">
        <v>159</v>
      </c>
      <c r="S30" s="1436">
        <v>149</v>
      </c>
      <c r="T30" s="1436">
        <v>162</v>
      </c>
      <c r="U30" s="1436">
        <v>166</v>
      </c>
      <c r="V30" s="1438">
        <v>160</v>
      </c>
    </row>
    <row r="31" spans="1:22" ht="15" x14ac:dyDescent="0.25">
      <c r="A31" s="1299" t="s">
        <v>707</v>
      </c>
      <c r="B31" s="1298" t="s">
        <v>774</v>
      </c>
      <c r="C31" s="1301" t="s">
        <v>79</v>
      </c>
      <c r="D31" s="1436">
        <v>0</v>
      </c>
      <c r="E31" s="1436">
        <v>0</v>
      </c>
      <c r="F31" s="1436">
        <v>0</v>
      </c>
      <c r="G31" s="1436">
        <v>0.16842104494571686</v>
      </c>
      <c r="H31" s="1436">
        <v>0.13829787075519562</v>
      </c>
      <c r="I31" s="1436">
        <v>0.18819187581539154</v>
      </c>
      <c r="J31" s="1436">
        <v>0.18595041334629059</v>
      </c>
      <c r="K31" s="1436">
        <v>0.21052631735801697</v>
      </c>
      <c r="L31" s="1436">
        <v>0.18957345187664032</v>
      </c>
      <c r="M31" s="1436">
        <v>0.15730336308479309</v>
      </c>
      <c r="N31" s="1436">
        <v>0.21637426316738129</v>
      </c>
      <c r="O31" s="1436">
        <v>0.30061349272727966</v>
      </c>
      <c r="P31" s="1436">
        <v>0.17088606953620911</v>
      </c>
      <c r="Q31" s="1436">
        <v>6.8750001490116119E-2</v>
      </c>
      <c r="R31" s="1436">
        <v>0.28301885724067688</v>
      </c>
      <c r="S31" s="1436">
        <v>0.17449665069580078</v>
      </c>
      <c r="T31" s="1436">
        <v>0.25925925374031067</v>
      </c>
      <c r="U31" s="1436">
        <v>0.36144578456878662</v>
      </c>
      <c r="V31" s="1438">
        <v>0.28125</v>
      </c>
    </row>
    <row r="32" spans="1:22" ht="15" x14ac:dyDescent="0.25">
      <c r="A32" s="1299" t="s">
        <v>707</v>
      </c>
      <c r="B32" s="1298" t="s">
        <v>774</v>
      </c>
      <c r="C32" s="1301" t="s">
        <v>1011</v>
      </c>
      <c r="D32" s="1436">
        <v>0</v>
      </c>
      <c r="E32" s="1436">
        <v>0</v>
      </c>
      <c r="F32" s="1436">
        <v>0</v>
      </c>
      <c r="G32" s="1436">
        <v>48</v>
      </c>
      <c r="H32" s="1436">
        <v>39</v>
      </c>
      <c r="I32" s="1436">
        <v>51</v>
      </c>
      <c r="J32" s="1436">
        <v>45</v>
      </c>
      <c r="K32" s="1436">
        <v>48</v>
      </c>
      <c r="L32" s="1436">
        <v>40</v>
      </c>
      <c r="M32" s="1436">
        <v>28</v>
      </c>
      <c r="N32" s="1436">
        <v>37</v>
      </c>
      <c r="O32" s="1436">
        <v>49</v>
      </c>
      <c r="P32" s="1436">
        <v>27</v>
      </c>
      <c r="Q32" s="1436">
        <v>11</v>
      </c>
      <c r="R32" s="1436">
        <v>45</v>
      </c>
      <c r="S32" s="1436">
        <v>26</v>
      </c>
      <c r="T32" s="1436">
        <v>42</v>
      </c>
      <c r="U32" s="1436">
        <v>60</v>
      </c>
      <c r="V32" s="1438">
        <v>45</v>
      </c>
    </row>
    <row r="33" spans="1:22" ht="15" x14ac:dyDescent="0.25">
      <c r="A33" s="1299" t="s">
        <v>707</v>
      </c>
      <c r="B33" s="1298" t="s">
        <v>774</v>
      </c>
      <c r="C33" s="1301" t="s">
        <v>87</v>
      </c>
      <c r="D33" s="1436">
        <v>0</v>
      </c>
      <c r="E33" s="1436">
        <v>0</v>
      </c>
      <c r="F33" s="1436">
        <v>0</v>
      </c>
      <c r="G33" s="1436">
        <v>3</v>
      </c>
      <c r="H33" s="1436">
        <v>3</v>
      </c>
      <c r="I33" s="1436">
        <v>5</v>
      </c>
      <c r="J33" s="1436">
        <v>3</v>
      </c>
      <c r="K33" s="1436">
        <v>3</v>
      </c>
      <c r="L33" s="1436">
        <v>0</v>
      </c>
      <c r="M33" s="1436">
        <v>1</v>
      </c>
      <c r="N33" s="1436">
        <v>2</v>
      </c>
      <c r="O33" s="1436">
        <v>4</v>
      </c>
      <c r="P33" s="1436">
        <v>1</v>
      </c>
      <c r="Q33" s="1436">
        <v>3</v>
      </c>
      <c r="R33" s="1436">
        <v>8</v>
      </c>
      <c r="S33" s="1436">
        <v>1</v>
      </c>
      <c r="T33" s="1436">
        <v>15</v>
      </c>
      <c r="U33" s="1436">
        <v>9</v>
      </c>
      <c r="V33" s="1438">
        <v>6</v>
      </c>
    </row>
    <row r="34" spans="1:22" ht="15" x14ac:dyDescent="0.25">
      <c r="A34" s="1299" t="s">
        <v>707</v>
      </c>
      <c r="B34" s="1298" t="s">
        <v>775</v>
      </c>
      <c r="C34" s="1301" t="s">
        <v>1010</v>
      </c>
      <c r="D34" s="1436">
        <v>305</v>
      </c>
      <c r="E34" s="1436">
        <v>321</v>
      </c>
      <c r="F34" s="1436">
        <v>318</v>
      </c>
      <c r="G34" s="1436">
        <v>279</v>
      </c>
      <c r="H34" s="1436">
        <v>268</v>
      </c>
      <c r="I34" s="1436">
        <v>263</v>
      </c>
      <c r="J34" s="1436">
        <v>231</v>
      </c>
      <c r="K34" s="1436">
        <v>238</v>
      </c>
      <c r="L34" s="1436">
        <v>243</v>
      </c>
      <c r="M34" s="1436">
        <v>231</v>
      </c>
      <c r="N34" s="1436">
        <v>197</v>
      </c>
      <c r="O34" s="1436">
        <v>195</v>
      </c>
      <c r="P34" s="1436">
        <v>194</v>
      </c>
      <c r="Q34" s="1436">
        <v>193</v>
      </c>
      <c r="R34" s="1436">
        <v>185</v>
      </c>
      <c r="S34" s="1436">
        <v>170</v>
      </c>
      <c r="T34" s="1436">
        <v>176</v>
      </c>
      <c r="U34" s="1436">
        <v>177</v>
      </c>
      <c r="V34" s="1438">
        <v>165</v>
      </c>
    </row>
    <row r="35" spans="1:22" ht="15" x14ac:dyDescent="0.25">
      <c r="A35" s="1299" t="s">
        <v>707</v>
      </c>
      <c r="B35" s="1298" t="s">
        <v>775</v>
      </c>
      <c r="C35" s="1301" t="s">
        <v>79</v>
      </c>
      <c r="D35" s="1436">
        <v>7.8688524663448334E-2</v>
      </c>
      <c r="E35" s="1436">
        <v>0.14018692076206207</v>
      </c>
      <c r="F35" s="1436">
        <v>0.14150942862033844</v>
      </c>
      <c r="G35" s="1436">
        <v>0.13978494703769684</v>
      </c>
      <c r="H35" s="1436">
        <v>0.17910447716712952</v>
      </c>
      <c r="I35" s="1436">
        <v>0.17110265791416168</v>
      </c>
      <c r="J35" s="1436">
        <v>0.1428571492433548</v>
      </c>
      <c r="K35" s="1436">
        <v>0.2142857164144516</v>
      </c>
      <c r="L35" s="1436">
        <v>0.26337447762489319</v>
      </c>
      <c r="M35" s="1436">
        <v>0.21212121844291687</v>
      </c>
      <c r="N35" s="1436">
        <v>0.28934010863304138</v>
      </c>
      <c r="O35" s="1436">
        <v>0.33846154808998108</v>
      </c>
      <c r="P35" s="1436">
        <v>0.18556700646877289</v>
      </c>
      <c r="Q35" s="1436">
        <v>3.6269430071115494E-2</v>
      </c>
      <c r="R35" s="1436">
        <v>0.22702702879905701</v>
      </c>
      <c r="S35" s="1436">
        <v>0.24705882370471954</v>
      </c>
      <c r="T35" s="1436">
        <v>0.25</v>
      </c>
      <c r="U35" s="1436">
        <v>0.31638416647911072</v>
      </c>
      <c r="V35" s="1438">
        <v>0.24242423474788666</v>
      </c>
    </row>
    <row r="36" spans="1:22" ht="15" x14ac:dyDescent="0.25">
      <c r="A36" s="1299" t="s">
        <v>707</v>
      </c>
      <c r="B36" s="1298" t="s">
        <v>775</v>
      </c>
      <c r="C36" s="1301" t="s">
        <v>1011</v>
      </c>
      <c r="D36" s="1436">
        <v>24</v>
      </c>
      <c r="E36" s="1436">
        <v>45</v>
      </c>
      <c r="F36" s="1436">
        <v>45</v>
      </c>
      <c r="G36" s="1436">
        <v>39</v>
      </c>
      <c r="H36" s="1436">
        <v>48</v>
      </c>
      <c r="I36" s="1436">
        <v>45</v>
      </c>
      <c r="J36" s="1436">
        <v>33</v>
      </c>
      <c r="K36" s="1436">
        <v>51</v>
      </c>
      <c r="L36" s="1436">
        <v>64</v>
      </c>
      <c r="M36" s="1436">
        <v>49</v>
      </c>
      <c r="N36" s="1436">
        <v>57</v>
      </c>
      <c r="O36" s="1436">
        <v>66</v>
      </c>
      <c r="P36" s="1436">
        <v>36</v>
      </c>
      <c r="Q36" s="1436">
        <v>7</v>
      </c>
      <c r="R36" s="1436">
        <v>42</v>
      </c>
      <c r="S36" s="1436">
        <v>42</v>
      </c>
      <c r="T36" s="1436">
        <v>44</v>
      </c>
      <c r="U36" s="1436">
        <v>56</v>
      </c>
      <c r="V36" s="1438">
        <v>40</v>
      </c>
    </row>
    <row r="37" spans="1:22" ht="15" x14ac:dyDescent="0.25">
      <c r="A37" s="1299" t="s">
        <v>707</v>
      </c>
      <c r="B37" s="1298" t="s">
        <v>775</v>
      </c>
      <c r="C37" s="1301" t="s">
        <v>87</v>
      </c>
      <c r="D37" s="1436">
        <v>1</v>
      </c>
      <c r="E37" s="1436">
        <v>7</v>
      </c>
      <c r="F37" s="1436">
        <v>1</v>
      </c>
      <c r="G37" s="1436">
        <v>1</v>
      </c>
      <c r="H37" s="1436">
        <v>2</v>
      </c>
      <c r="I37" s="1436">
        <v>3</v>
      </c>
      <c r="J37" s="1436">
        <v>10</v>
      </c>
      <c r="K37" s="1436">
        <v>13</v>
      </c>
      <c r="L37" s="1436">
        <v>15</v>
      </c>
      <c r="M37" s="1436">
        <v>9</v>
      </c>
      <c r="N37" s="1436">
        <v>15</v>
      </c>
      <c r="O37" s="1436">
        <v>11</v>
      </c>
      <c r="P37" s="1436">
        <v>5</v>
      </c>
      <c r="Q37" s="1436">
        <v>0</v>
      </c>
      <c r="R37" s="1436">
        <v>7</v>
      </c>
      <c r="S37" s="1436">
        <v>8</v>
      </c>
      <c r="T37" s="1436">
        <v>9</v>
      </c>
      <c r="U37" s="1436">
        <v>7</v>
      </c>
      <c r="V37" s="1438">
        <v>6</v>
      </c>
    </row>
    <row r="38" spans="1:22" ht="15" x14ac:dyDescent="0.25">
      <c r="A38" s="1299" t="s">
        <v>707</v>
      </c>
      <c r="B38" s="1298" t="s">
        <v>776</v>
      </c>
      <c r="C38" s="1301" t="s">
        <v>1010</v>
      </c>
      <c r="D38" s="1436">
        <v>150</v>
      </c>
      <c r="E38" s="1436">
        <v>187</v>
      </c>
      <c r="F38" s="1436">
        <v>207</v>
      </c>
      <c r="G38" s="1436">
        <v>214</v>
      </c>
      <c r="H38" s="1436">
        <v>219</v>
      </c>
      <c r="I38" s="1436">
        <v>178</v>
      </c>
      <c r="J38" s="1436">
        <v>166</v>
      </c>
      <c r="K38" s="1436">
        <v>163</v>
      </c>
      <c r="L38" s="1436">
        <v>170</v>
      </c>
      <c r="M38" s="1436">
        <v>173</v>
      </c>
      <c r="N38" s="1436">
        <v>189</v>
      </c>
      <c r="O38" s="1436">
        <v>207</v>
      </c>
      <c r="P38" s="1436">
        <v>216</v>
      </c>
      <c r="Q38" s="1436">
        <v>231</v>
      </c>
      <c r="R38" s="1436">
        <v>231</v>
      </c>
      <c r="S38" s="1436">
        <v>207</v>
      </c>
      <c r="T38" s="1436">
        <v>222</v>
      </c>
      <c r="U38" s="1436">
        <v>223</v>
      </c>
      <c r="V38" s="1438">
        <v>220</v>
      </c>
    </row>
    <row r="39" spans="1:22" ht="15" x14ac:dyDescent="0.25">
      <c r="A39" s="1299" t="s">
        <v>707</v>
      </c>
      <c r="B39" s="1298" t="s">
        <v>776</v>
      </c>
      <c r="C39" s="1301" t="s">
        <v>79</v>
      </c>
      <c r="D39" s="1436">
        <v>0.37333333492279053</v>
      </c>
      <c r="E39" s="1436">
        <v>0.3957219123840332</v>
      </c>
      <c r="F39" s="1436">
        <v>0.37681159377098083</v>
      </c>
      <c r="G39" s="1436">
        <v>0.257009357213974</v>
      </c>
      <c r="H39" s="1436">
        <v>0.24200913310050964</v>
      </c>
      <c r="I39" s="1436">
        <v>0.38764044642448425</v>
      </c>
      <c r="J39" s="1436">
        <v>0.34939759969711304</v>
      </c>
      <c r="K39" s="1436">
        <v>0.4110429584980011</v>
      </c>
      <c r="L39" s="1436">
        <v>0.44705882668495178</v>
      </c>
      <c r="M39" s="1436">
        <v>0.41040462255477905</v>
      </c>
      <c r="N39" s="1436">
        <v>0.44973546266555786</v>
      </c>
      <c r="O39" s="1436">
        <v>0.50724637508392334</v>
      </c>
      <c r="P39" s="1436">
        <v>0.34722220897674561</v>
      </c>
      <c r="Q39" s="1436">
        <v>0.16450215876102448</v>
      </c>
      <c r="R39" s="1436">
        <v>0.26839825510978699</v>
      </c>
      <c r="S39" s="1436">
        <v>0.19323670864105225</v>
      </c>
      <c r="T39" s="1436">
        <v>0.26576575636863708</v>
      </c>
      <c r="U39" s="1436">
        <v>0.40358743071556091</v>
      </c>
      <c r="V39" s="1438">
        <v>0.27272728085517883</v>
      </c>
    </row>
    <row r="40" spans="1:22" ht="15" x14ac:dyDescent="0.25">
      <c r="A40" s="1299" t="s">
        <v>707</v>
      </c>
      <c r="B40" s="1298" t="s">
        <v>776</v>
      </c>
      <c r="C40" s="1301" t="s">
        <v>1011</v>
      </c>
      <c r="D40" s="1436">
        <v>56</v>
      </c>
      <c r="E40" s="1436">
        <v>74</v>
      </c>
      <c r="F40" s="1436">
        <v>78</v>
      </c>
      <c r="G40" s="1436">
        <v>55</v>
      </c>
      <c r="H40" s="1436">
        <v>53</v>
      </c>
      <c r="I40" s="1436">
        <v>69</v>
      </c>
      <c r="J40" s="1436">
        <v>58</v>
      </c>
      <c r="K40" s="1436">
        <v>67</v>
      </c>
      <c r="L40" s="1436">
        <v>76</v>
      </c>
      <c r="M40" s="1436">
        <v>71</v>
      </c>
      <c r="N40" s="1436">
        <v>85</v>
      </c>
      <c r="O40" s="1436">
        <v>105</v>
      </c>
      <c r="P40" s="1436">
        <v>75</v>
      </c>
      <c r="Q40" s="1436">
        <v>38</v>
      </c>
      <c r="R40" s="1436">
        <v>62</v>
      </c>
      <c r="S40" s="1436">
        <v>40</v>
      </c>
      <c r="T40" s="1436">
        <v>59</v>
      </c>
      <c r="U40" s="1436">
        <v>90</v>
      </c>
      <c r="V40" s="1438">
        <v>60</v>
      </c>
    </row>
    <row r="41" spans="1:22" ht="15" x14ac:dyDescent="0.25">
      <c r="A41" s="1299" t="s">
        <v>707</v>
      </c>
      <c r="B41" s="1298" t="s">
        <v>776</v>
      </c>
      <c r="C41" s="1301" t="s">
        <v>87</v>
      </c>
      <c r="D41" s="1436">
        <v>32</v>
      </c>
      <c r="E41" s="1436">
        <v>39</v>
      </c>
      <c r="F41" s="1436">
        <v>14</v>
      </c>
      <c r="G41" s="1436">
        <v>8</v>
      </c>
      <c r="H41" s="1436">
        <v>7</v>
      </c>
      <c r="I41" s="1436">
        <v>2</v>
      </c>
      <c r="J41" s="1436">
        <v>4</v>
      </c>
      <c r="K41" s="1436">
        <v>11</v>
      </c>
      <c r="L41" s="1436">
        <v>13</v>
      </c>
      <c r="M41" s="1436">
        <v>16</v>
      </c>
      <c r="N41" s="1436">
        <v>17</v>
      </c>
      <c r="O41" s="1436">
        <v>18</v>
      </c>
      <c r="P41" s="1436">
        <v>7</v>
      </c>
      <c r="Q41" s="1436">
        <v>13</v>
      </c>
      <c r="R41" s="1436">
        <v>7</v>
      </c>
      <c r="S41" s="1436">
        <v>4</v>
      </c>
      <c r="T41" s="1436">
        <v>14</v>
      </c>
      <c r="U41" s="1436">
        <v>21</v>
      </c>
      <c r="V41" s="1438">
        <v>18</v>
      </c>
    </row>
    <row r="42" spans="1:22" ht="15" x14ac:dyDescent="0.25">
      <c r="A42" s="1299" t="s">
        <v>707</v>
      </c>
      <c r="B42" s="1298" t="s">
        <v>777</v>
      </c>
      <c r="C42" s="1301" t="s">
        <v>1010</v>
      </c>
      <c r="D42" s="1436">
        <v>0</v>
      </c>
      <c r="E42" s="1436">
        <v>0</v>
      </c>
      <c r="F42" s="1436">
        <v>0</v>
      </c>
      <c r="G42" s="1436">
        <v>141</v>
      </c>
      <c r="H42" s="1436">
        <v>146</v>
      </c>
      <c r="I42" s="1436">
        <v>154</v>
      </c>
      <c r="J42" s="1436">
        <v>146</v>
      </c>
      <c r="K42" s="1436">
        <v>148</v>
      </c>
      <c r="L42" s="1436">
        <v>138</v>
      </c>
      <c r="M42" s="1436">
        <v>128</v>
      </c>
      <c r="N42" s="1436">
        <v>124</v>
      </c>
      <c r="O42" s="1436">
        <v>129</v>
      </c>
      <c r="P42" s="1436">
        <v>112</v>
      </c>
      <c r="Q42" s="1436">
        <v>114</v>
      </c>
      <c r="R42" s="1436">
        <v>122</v>
      </c>
      <c r="S42" s="1436">
        <v>112</v>
      </c>
      <c r="T42" s="1436">
        <v>122</v>
      </c>
      <c r="U42" s="1436">
        <v>118</v>
      </c>
      <c r="V42" s="1438">
        <v>114</v>
      </c>
    </row>
    <row r="43" spans="1:22" ht="15" x14ac:dyDescent="0.25">
      <c r="A43" s="1299" t="s">
        <v>707</v>
      </c>
      <c r="B43" s="1298" t="s">
        <v>777</v>
      </c>
      <c r="C43" s="1301" t="s">
        <v>79</v>
      </c>
      <c r="D43" s="1436">
        <v>0</v>
      </c>
      <c r="E43" s="1436">
        <v>0</v>
      </c>
      <c r="F43" s="1436">
        <v>0</v>
      </c>
      <c r="G43" s="1436">
        <v>0.36170211434364319</v>
      </c>
      <c r="H43" s="1436">
        <v>0.24657534062862396</v>
      </c>
      <c r="I43" s="1436">
        <v>0.4675324559211731</v>
      </c>
      <c r="J43" s="1436">
        <v>0.36986300349235535</v>
      </c>
      <c r="K43" s="1436">
        <v>0.39189189672470093</v>
      </c>
      <c r="L43" s="1436">
        <v>0.40579709410667419</v>
      </c>
      <c r="M43" s="1436">
        <v>0.390625</v>
      </c>
      <c r="N43" s="1436">
        <v>0.39516130089759827</v>
      </c>
      <c r="O43" s="1436">
        <v>0.40310078859329224</v>
      </c>
      <c r="P43" s="1436">
        <v>0.3214285671710968</v>
      </c>
      <c r="Q43" s="1436">
        <v>4.3859649449586868E-2</v>
      </c>
      <c r="R43" s="1436">
        <v>0.34426230192184448</v>
      </c>
      <c r="S43" s="1436">
        <v>0.2946428656578064</v>
      </c>
      <c r="T43" s="1436">
        <v>0.35245901346206665</v>
      </c>
      <c r="U43" s="1436">
        <v>0.3644067645072937</v>
      </c>
      <c r="V43" s="1438">
        <v>0.29824560880661011</v>
      </c>
    </row>
    <row r="44" spans="1:22" ht="15" x14ac:dyDescent="0.25">
      <c r="A44" s="1299" t="s">
        <v>707</v>
      </c>
      <c r="B44" s="1298" t="s">
        <v>777</v>
      </c>
      <c r="C44" s="1301" t="s">
        <v>1011</v>
      </c>
      <c r="D44" s="1436">
        <v>0</v>
      </c>
      <c r="E44" s="1436">
        <v>0</v>
      </c>
      <c r="F44" s="1436">
        <v>0</v>
      </c>
      <c r="G44" s="1436">
        <v>51</v>
      </c>
      <c r="H44" s="1436">
        <v>36</v>
      </c>
      <c r="I44" s="1436">
        <v>72</v>
      </c>
      <c r="J44" s="1436">
        <v>54</v>
      </c>
      <c r="K44" s="1436">
        <v>58</v>
      </c>
      <c r="L44" s="1436">
        <v>56</v>
      </c>
      <c r="M44" s="1436">
        <v>50</v>
      </c>
      <c r="N44" s="1436">
        <v>49</v>
      </c>
      <c r="O44" s="1436">
        <v>52</v>
      </c>
      <c r="P44" s="1436">
        <v>36</v>
      </c>
      <c r="Q44" s="1436">
        <v>5</v>
      </c>
      <c r="R44" s="1436">
        <v>42</v>
      </c>
      <c r="S44" s="1436">
        <v>33</v>
      </c>
      <c r="T44" s="1436">
        <v>43</v>
      </c>
      <c r="U44" s="1436">
        <v>43</v>
      </c>
      <c r="V44" s="1438">
        <v>34</v>
      </c>
    </row>
    <row r="45" spans="1:22" ht="15" x14ac:dyDescent="0.25">
      <c r="A45" s="1299" t="s">
        <v>707</v>
      </c>
      <c r="B45" s="1298" t="s">
        <v>777</v>
      </c>
      <c r="C45" s="1301" t="s">
        <v>87</v>
      </c>
      <c r="D45" s="1436">
        <v>0</v>
      </c>
      <c r="E45" s="1436">
        <v>0</v>
      </c>
      <c r="F45" s="1436">
        <v>0</v>
      </c>
      <c r="G45" s="1436">
        <v>3</v>
      </c>
      <c r="H45" s="1436">
        <v>0</v>
      </c>
      <c r="I45" s="1436">
        <v>8</v>
      </c>
      <c r="J45" s="1436">
        <v>9</v>
      </c>
      <c r="K45" s="1436">
        <v>10</v>
      </c>
      <c r="L45" s="1436">
        <v>2</v>
      </c>
      <c r="M45" s="1436">
        <v>8</v>
      </c>
      <c r="N45" s="1436">
        <v>3</v>
      </c>
      <c r="O45" s="1436">
        <v>5</v>
      </c>
      <c r="P45" s="1436">
        <v>9</v>
      </c>
      <c r="Q45" s="1436">
        <v>1</v>
      </c>
      <c r="R45" s="1436">
        <v>11</v>
      </c>
      <c r="S45" s="1436">
        <v>20</v>
      </c>
      <c r="T45" s="1436">
        <v>12</v>
      </c>
      <c r="U45" s="1436">
        <v>16</v>
      </c>
      <c r="V45" s="1438">
        <v>16</v>
      </c>
    </row>
    <row r="46" spans="1:22" ht="15" x14ac:dyDescent="0.25">
      <c r="A46" s="1299" t="s">
        <v>707</v>
      </c>
      <c r="B46" s="1298" t="s">
        <v>778</v>
      </c>
      <c r="C46" s="1301" t="s">
        <v>1010</v>
      </c>
      <c r="D46" s="1436">
        <v>99</v>
      </c>
      <c r="E46" s="1436">
        <v>101</v>
      </c>
      <c r="F46" s="1436">
        <v>112</v>
      </c>
      <c r="G46" s="1436">
        <v>113</v>
      </c>
      <c r="H46" s="1436">
        <v>117</v>
      </c>
      <c r="I46" s="1436">
        <v>129</v>
      </c>
      <c r="J46" s="1436">
        <v>111</v>
      </c>
      <c r="K46" s="1436">
        <v>127</v>
      </c>
      <c r="L46" s="1436">
        <v>134</v>
      </c>
      <c r="M46" s="1436">
        <v>115</v>
      </c>
      <c r="N46" s="1436">
        <v>156</v>
      </c>
      <c r="O46" s="1436">
        <v>153</v>
      </c>
      <c r="P46" s="1436">
        <v>145</v>
      </c>
      <c r="Q46" s="1436">
        <v>149</v>
      </c>
      <c r="R46" s="1436">
        <v>149</v>
      </c>
      <c r="S46" s="1436">
        <v>134</v>
      </c>
      <c r="T46" s="1436">
        <v>129</v>
      </c>
      <c r="U46" s="1436">
        <v>119</v>
      </c>
      <c r="V46" s="1438">
        <v>102</v>
      </c>
    </row>
    <row r="47" spans="1:22" ht="15" x14ac:dyDescent="0.25">
      <c r="A47" s="1299" t="s">
        <v>707</v>
      </c>
      <c r="B47" s="1298" t="s">
        <v>778</v>
      </c>
      <c r="C47" s="1301" t="s">
        <v>79</v>
      </c>
      <c r="D47" s="1436">
        <v>0.13131313025951385</v>
      </c>
      <c r="E47" s="1436">
        <v>0.32673266530036926</v>
      </c>
      <c r="F47" s="1436">
        <v>0.3303571343421936</v>
      </c>
      <c r="G47" s="1436">
        <v>0.32743361592292786</v>
      </c>
      <c r="H47" s="1436">
        <v>0.23931623995304108</v>
      </c>
      <c r="I47" s="1436">
        <v>0.29457363486289978</v>
      </c>
      <c r="J47" s="1436">
        <v>0.28828829526901245</v>
      </c>
      <c r="K47" s="1436">
        <v>0.26771652698516846</v>
      </c>
      <c r="L47" s="1436">
        <v>0.20149253308773041</v>
      </c>
      <c r="M47" s="1436">
        <v>0.20000000298023224</v>
      </c>
      <c r="N47" s="1436">
        <v>0.28846153616905212</v>
      </c>
      <c r="O47" s="1436">
        <v>0.32679739594459534</v>
      </c>
      <c r="P47" s="1436">
        <v>0.13793103396892548</v>
      </c>
      <c r="Q47" s="1436">
        <v>8.0536909401416779E-2</v>
      </c>
      <c r="R47" s="1436">
        <v>0.2281879186630249</v>
      </c>
      <c r="S47" s="1436">
        <v>0.22388060390949249</v>
      </c>
      <c r="T47" s="1436">
        <v>0.23255814611911774</v>
      </c>
      <c r="U47" s="1436">
        <v>0.25210082530975342</v>
      </c>
      <c r="V47" s="1438">
        <v>0.30392158031463623</v>
      </c>
    </row>
    <row r="48" spans="1:22" ht="15" x14ac:dyDescent="0.25">
      <c r="A48" s="1299" t="s">
        <v>707</v>
      </c>
      <c r="B48" s="1298" t="s">
        <v>778</v>
      </c>
      <c r="C48" s="1301" t="s">
        <v>1011</v>
      </c>
      <c r="D48" s="1436">
        <v>13</v>
      </c>
      <c r="E48" s="1436">
        <v>33</v>
      </c>
      <c r="F48" s="1436">
        <v>37</v>
      </c>
      <c r="G48" s="1436">
        <v>37</v>
      </c>
      <c r="H48" s="1436">
        <v>28</v>
      </c>
      <c r="I48" s="1436">
        <v>38</v>
      </c>
      <c r="J48" s="1436">
        <v>32</v>
      </c>
      <c r="K48" s="1436">
        <v>34</v>
      </c>
      <c r="L48" s="1436">
        <v>27</v>
      </c>
      <c r="M48" s="1436">
        <v>23</v>
      </c>
      <c r="N48" s="1436">
        <v>45</v>
      </c>
      <c r="O48" s="1436">
        <v>50</v>
      </c>
      <c r="P48" s="1436">
        <v>20</v>
      </c>
      <c r="Q48" s="1436">
        <v>12</v>
      </c>
      <c r="R48" s="1436">
        <v>34</v>
      </c>
      <c r="S48" s="1436">
        <v>30</v>
      </c>
      <c r="T48" s="1436">
        <v>30</v>
      </c>
      <c r="U48" s="1436">
        <v>30</v>
      </c>
      <c r="V48" s="1438">
        <v>31</v>
      </c>
    </row>
    <row r="49" spans="1:22" ht="15" x14ac:dyDescent="0.25">
      <c r="A49" s="1299" t="s">
        <v>707</v>
      </c>
      <c r="B49" s="1298" t="s">
        <v>778</v>
      </c>
      <c r="C49" s="1301" t="s">
        <v>87</v>
      </c>
      <c r="D49" s="1436">
        <v>3</v>
      </c>
      <c r="E49" s="1436">
        <v>8</v>
      </c>
      <c r="F49" s="1436">
        <v>5</v>
      </c>
      <c r="G49" s="1436">
        <v>11</v>
      </c>
      <c r="H49" s="1436">
        <v>5</v>
      </c>
      <c r="I49" s="1436">
        <v>11</v>
      </c>
      <c r="J49" s="1436">
        <v>6</v>
      </c>
      <c r="K49" s="1436">
        <v>12</v>
      </c>
      <c r="L49" s="1436">
        <v>8</v>
      </c>
      <c r="M49" s="1436">
        <v>7</v>
      </c>
      <c r="N49" s="1436">
        <v>18</v>
      </c>
      <c r="O49" s="1436">
        <v>5</v>
      </c>
      <c r="P49" s="1436">
        <v>5</v>
      </c>
      <c r="Q49" s="1436">
        <v>7</v>
      </c>
      <c r="R49" s="1436">
        <v>9</v>
      </c>
      <c r="S49" s="1436">
        <v>12</v>
      </c>
      <c r="T49" s="1436">
        <v>11</v>
      </c>
      <c r="U49" s="1436">
        <v>7</v>
      </c>
      <c r="V49" s="1438">
        <v>1</v>
      </c>
    </row>
    <row r="50" spans="1:22" ht="15" x14ac:dyDescent="0.25">
      <c r="A50" s="1299" t="s">
        <v>707</v>
      </c>
      <c r="B50" s="1298" t="s">
        <v>779</v>
      </c>
      <c r="C50" s="1301" t="s">
        <v>1010</v>
      </c>
      <c r="D50" s="1436">
        <v>0</v>
      </c>
      <c r="E50" s="1436">
        <v>0</v>
      </c>
      <c r="F50" s="1436">
        <v>0</v>
      </c>
      <c r="G50" s="1436">
        <v>153</v>
      </c>
      <c r="H50" s="1436">
        <v>156</v>
      </c>
      <c r="I50" s="1436">
        <v>161</v>
      </c>
      <c r="J50" s="1436">
        <v>141</v>
      </c>
      <c r="K50" s="1436">
        <v>149</v>
      </c>
      <c r="L50" s="1436">
        <v>152</v>
      </c>
      <c r="M50" s="1436">
        <v>132</v>
      </c>
      <c r="N50" s="1436">
        <v>134</v>
      </c>
      <c r="O50" s="1436">
        <v>129</v>
      </c>
      <c r="P50" s="1436">
        <v>125</v>
      </c>
      <c r="Q50" s="1436">
        <v>128</v>
      </c>
      <c r="R50" s="1436">
        <v>128</v>
      </c>
      <c r="S50" s="1436">
        <v>116</v>
      </c>
      <c r="T50" s="1436">
        <v>124</v>
      </c>
      <c r="U50" s="1436">
        <v>149</v>
      </c>
      <c r="V50" s="1438">
        <v>158</v>
      </c>
    </row>
    <row r="51" spans="1:22" ht="15" x14ac:dyDescent="0.25">
      <c r="A51" s="1299" t="s">
        <v>707</v>
      </c>
      <c r="B51" s="1298" t="s">
        <v>779</v>
      </c>
      <c r="C51" s="1301" t="s">
        <v>79</v>
      </c>
      <c r="D51" s="1436">
        <v>0</v>
      </c>
      <c r="E51" s="1436">
        <v>0</v>
      </c>
      <c r="F51" s="1436">
        <v>0</v>
      </c>
      <c r="G51" s="1436">
        <v>0.29411765933036804</v>
      </c>
      <c r="H51" s="1436">
        <v>0.27564102411270142</v>
      </c>
      <c r="I51" s="1436">
        <v>0.40993788838386536</v>
      </c>
      <c r="J51" s="1436">
        <v>0.36170211434364319</v>
      </c>
      <c r="K51" s="1436">
        <v>0.30872482061386108</v>
      </c>
      <c r="L51" s="1436">
        <v>0.30921053886413574</v>
      </c>
      <c r="M51" s="1436">
        <v>0.34848484396934509</v>
      </c>
      <c r="N51" s="1436">
        <v>0.36567163467407227</v>
      </c>
      <c r="O51" s="1436">
        <v>0.5038759708404541</v>
      </c>
      <c r="P51" s="1436">
        <v>0.19200000166893005</v>
      </c>
      <c r="Q51" s="1436">
        <v>7.8125E-3</v>
      </c>
      <c r="R51" s="1436">
        <v>0.359375</v>
      </c>
      <c r="S51" s="1436">
        <v>0.11206896603107452</v>
      </c>
      <c r="T51" s="1436">
        <v>0.32258063554763794</v>
      </c>
      <c r="U51" s="1436">
        <v>0.42953020334243774</v>
      </c>
      <c r="V51" s="1438">
        <v>0.34177213907241821</v>
      </c>
    </row>
    <row r="52" spans="1:22" ht="15" x14ac:dyDescent="0.25">
      <c r="A52" s="1299" t="s">
        <v>707</v>
      </c>
      <c r="B52" s="1298" t="s">
        <v>779</v>
      </c>
      <c r="C52" s="1301" t="s">
        <v>1011</v>
      </c>
      <c r="D52" s="1436">
        <v>0</v>
      </c>
      <c r="E52" s="1436">
        <v>0</v>
      </c>
      <c r="F52" s="1436">
        <v>0</v>
      </c>
      <c r="G52" s="1436">
        <v>45</v>
      </c>
      <c r="H52" s="1436">
        <v>43</v>
      </c>
      <c r="I52" s="1436">
        <v>66</v>
      </c>
      <c r="J52" s="1436">
        <v>51</v>
      </c>
      <c r="K52" s="1436">
        <v>46</v>
      </c>
      <c r="L52" s="1436">
        <v>47</v>
      </c>
      <c r="M52" s="1436">
        <v>46</v>
      </c>
      <c r="N52" s="1436">
        <v>49</v>
      </c>
      <c r="O52" s="1436">
        <v>65</v>
      </c>
      <c r="P52" s="1436">
        <v>24</v>
      </c>
      <c r="Q52" s="1436">
        <v>1</v>
      </c>
      <c r="R52" s="1436">
        <v>46</v>
      </c>
      <c r="S52" s="1436">
        <v>13</v>
      </c>
      <c r="T52" s="1436">
        <v>40</v>
      </c>
      <c r="U52" s="1436">
        <v>64</v>
      </c>
      <c r="V52" s="1438">
        <v>54</v>
      </c>
    </row>
    <row r="53" spans="1:22" ht="15" x14ac:dyDescent="0.25">
      <c r="A53" s="1299" t="s">
        <v>707</v>
      </c>
      <c r="B53" s="1298" t="s">
        <v>779</v>
      </c>
      <c r="C53" s="1301" t="s">
        <v>87</v>
      </c>
      <c r="D53" s="1436">
        <v>0</v>
      </c>
      <c r="E53" s="1436">
        <v>0</v>
      </c>
      <c r="F53" s="1436">
        <v>0</v>
      </c>
      <c r="G53" s="1436">
        <v>4</v>
      </c>
      <c r="H53" s="1436">
        <v>9</v>
      </c>
      <c r="I53" s="1436">
        <v>2</v>
      </c>
      <c r="J53" s="1436">
        <v>5</v>
      </c>
      <c r="K53" s="1436">
        <v>6</v>
      </c>
      <c r="L53" s="1436">
        <v>6</v>
      </c>
      <c r="M53" s="1436">
        <v>2</v>
      </c>
      <c r="N53" s="1436">
        <v>3</v>
      </c>
      <c r="O53" s="1436">
        <v>1</v>
      </c>
      <c r="P53" s="1436">
        <v>1</v>
      </c>
      <c r="Q53" s="1436">
        <v>0</v>
      </c>
      <c r="R53" s="1436">
        <v>2</v>
      </c>
      <c r="S53" s="1436">
        <v>1</v>
      </c>
      <c r="T53" s="1436">
        <v>12</v>
      </c>
      <c r="U53" s="1436">
        <v>27</v>
      </c>
      <c r="V53" s="1438">
        <v>19</v>
      </c>
    </row>
    <row r="54" spans="1:22" ht="15" x14ac:dyDescent="0.25">
      <c r="A54" s="1299" t="s">
        <v>707</v>
      </c>
      <c r="B54" s="1298" t="s">
        <v>780</v>
      </c>
      <c r="C54" s="1301" t="s">
        <v>1010</v>
      </c>
      <c r="D54" s="1436">
        <v>85</v>
      </c>
      <c r="E54" s="1436">
        <v>88</v>
      </c>
      <c r="F54" s="1436">
        <v>80</v>
      </c>
      <c r="G54" s="1436">
        <v>71</v>
      </c>
      <c r="H54" s="1436">
        <v>76</v>
      </c>
      <c r="I54" s="1436">
        <v>88</v>
      </c>
      <c r="J54" s="1436">
        <v>113</v>
      </c>
      <c r="K54" s="1436">
        <v>123</v>
      </c>
      <c r="L54" s="1436">
        <v>118</v>
      </c>
      <c r="M54" s="1436">
        <v>100</v>
      </c>
      <c r="N54" s="1436">
        <v>103</v>
      </c>
      <c r="O54" s="1436">
        <v>107</v>
      </c>
      <c r="P54" s="1436">
        <v>102</v>
      </c>
      <c r="Q54" s="1436">
        <v>100</v>
      </c>
      <c r="R54" s="1436">
        <v>104</v>
      </c>
      <c r="S54" s="1436">
        <v>92</v>
      </c>
      <c r="T54" s="1436">
        <v>71</v>
      </c>
      <c r="U54" s="1436">
        <v>75</v>
      </c>
      <c r="V54" s="1438">
        <v>69</v>
      </c>
    </row>
    <row r="55" spans="1:22" ht="15" x14ac:dyDescent="0.25">
      <c r="A55" s="1299" t="s">
        <v>707</v>
      </c>
      <c r="B55" s="1298" t="s">
        <v>780</v>
      </c>
      <c r="C55" s="1301" t="s">
        <v>79</v>
      </c>
      <c r="D55" s="1436">
        <v>0.17647059261798859</v>
      </c>
      <c r="E55" s="1436">
        <v>0.18181818723678589</v>
      </c>
      <c r="F55" s="1436">
        <v>0.22499999403953552</v>
      </c>
      <c r="G55" s="1436">
        <v>0.28169015049934387</v>
      </c>
      <c r="H55" s="1436">
        <v>0.28947368264198303</v>
      </c>
      <c r="I55" s="1436">
        <v>0.36363637447357178</v>
      </c>
      <c r="J55" s="1436">
        <v>0.2300885021686554</v>
      </c>
      <c r="K55" s="1436">
        <v>0.30081301927566528</v>
      </c>
      <c r="L55" s="1436">
        <v>0.30508473515510559</v>
      </c>
      <c r="M55" s="1436">
        <v>0.25</v>
      </c>
      <c r="N55" s="1436">
        <v>0.39805826544761658</v>
      </c>
      <c r="O55" s="1436">
        <v>0.32710281014442444</v>
      </c>
      <c r="P55" s="1436">
        <v>0.20588235557079315</v>
      </c>
      <c r="Q55" s="1436">
        <v>0.14000000059604645</v>
      </c>
      <c r="R55" s="1436">
        <v>0.22115384042263031</v>
      </c>
      <c r="S55" s="1436">
        <v>0.15217390656471252</v>
      </c>
      <c r="T55" s="1436">
        <v>0.18309858441352844</v>
      </c>
      <c r="U55" s="1436">
        <v>0.31999999284744263</v>
      </c>
      <c r="V55" s="1438">
        <v>0.21739129722118378</v>
      </c>
    </row>
    <row r="56" spans="1:22" ht="15" x14ac:dyDescent="0.25">
      <c r="A56" s="1299" t="s">
        <v>707</v>
      </c>
      <c r="B56" s="1298" t="s">
        <v>780</v>
      </c>
      <c r="C56" s="1301" t="s">
        <v>1011</v>
      </c>
      <c r="D56" s="1436">
        <v>15</v>
      </c>
      <c r="E56" s="1436">
        <v>16</v>
      </c>
      <c r="F56" s="1436">
        <v>18</v>
      </c>
      <c r="G56" s="1436">
        <v>20</v>
      </c>
      <c r="H56" s="1436">
        <v>22</v>
      </c>
      <c r="I56" s="1436">
        <v>32</v>
      </c>
      <c r="J56" s="1436">
        <v>26</v>
      </c>
      <c r="K56" s="1436">
        <v>37</v>
      </c>
      <c r="L56" s="1436">
        <v>36</v>
      </c>
      <c r="M56" s="1436">
        <v>25</v>
      </c>
      <c r="N56" s="1436">
        <v>41</v>
      </c>
      <c r="O56" s="1436">
        <v>35</v>
      </c>
      <c r="P56" s="1436">
        <v>21</v>
      </c>
      <c r="Q56" s="1436">
        <v>14</v>
      </c>
      <c r="R56" s="1436">
        <v>23</v>
      </c>
      <c r="S56" s="1436">
        <v>14</v>
      </c>
      <c r="T56" s="1436">
        <v>13</v>
      </c>
      <c r="U56" s="1436">
        <v>24</v>
      </c>
      <c r="V56" s="1438">
        <v>15</v>
      </c>
    </row>
    <row r="57" spans="1:22" ht="15" x14ac:dyDescent="0.25">
      <c r="A57" s="1299" t="s">
        <v>707</v>
      </c>
      <c r="B57" s="1298" t="s">
        <v>780</v>
      </c>
      <c r="C57" s="1301" t="s">
        <v>87</v>
      </c>
      <c r="D57" s="1436">
        <v>3</v>
      </c>
      <c r="E57" s="1436">
        <v>4</v>
      </c>
      <c r="F57" s="1436">
        <v>0</v>
      </c>
      <c r="G57" s="1436">
        <v>2</v>
      </c>
      <c r="H57" s="1436">
        <v>4</v>
      </c>
      <c r="I57" s="1436">
        <v>4</v>
      </c>
      <c r="J57" s="1436">
        <v>9</v>
      </c>
      <c r="K57" s="1436">
        <v>12</v>
      </c>
      <c r="L57" s="1436">
        <v>9</v>
      </c>
      <c r="M57" s="1436">
        <v>1</v>
      </c>
      <c r="N57" s="1436">
        <v>11</v>
      </c>
      <c r="O57" s="1436">
        <v>3</v>
      </c>
      <c r="P57" s="1436">
        <v>1</v>
      </c>
      <c r="Q57" s="1436">
        <v>2</v>
      </c>
      <c r="R57" s="1436">
        <v>10</v>
      </c>
      <c r="S57" s="1436">
        <v>2</v>
      </c>
      <c r="T57" s="1436">
        <v>6</v>
      </c>
      <c r="U57" s="1436">
        <v>2</v>
      </c>
      <c r="V57" s="1438">
        <v>1</v>
      </c>
    </row>
    <row r="58" spans="1:22" ht="15" x14ac:dyDescent="0.25">
      <c r="A58" s="1299" t="s">
        <v>708</v>
      </c>
      <c r="B58" s="1298" t="s">
        <v>781</v>
      </c>
      <c r="C58" s="1301" t="s">
        <v>1010</v>
      </c>
      <c r="D58" s="1436">
        <v>130</v>
      </c>
      <c r="E58" s="1436">
        <v>152</v>
      </c>
      <c r="F58" s="1436">
        <v>129</v>
      </c>
      <c r="G58" s="1436">
        <v>150</v>
      </c>
      <c r="H58" s="1436">
        <v>173</v>
      </c>
      <c r="I58" s="1436">
        <v>173</v>
      </c>
      <c r="J58" s="1436">
        <v>163</v>
      </c>
      <c r="K58" s="1436">
        <v>143</v>
      </c>
      <c r="L58" s="1436">
        <v>156</v>
      </c>
      <c r="M58" s="1436">
        <v>139</v>
      </c>
      <c r="N58" s="1436">
        <v>135</v>
      </c>
      <c r="O58" s="1436">
        <v>118</v>
      </c>
      <c r="P58" s="1436">
        <v>106</v>
      </c>
      <c r="Q58" s="1436">
        <v>109</v>
      </c>
      <c r="R58" s="1436">
        <v>108</v>
      </c>
      <c r="S58" s="1436">
        <v>94</v>
      </c>
      <c r="T58" s="1436">
        <v>95</v>
      </c>
      <c r="U58" s="1436">
        <v>101</v>
      </c>
      <c r="V58" s="1438">
        <v>98</v>
      </c>
    </row>
    <row r="59" spans="1:22" ht="15" x14ac:dyDescent="0.25">
      <c r="A59" s="1299" t="s">
        <v>708</v>
      </c>
      <c r="B59" s="1298" t="s">
        <v>781</v>
      </c>
      <c r="C59" s="1301" t="s">
        <v>79</v>
      </c>
      <c r="D59" s="1436">
        <v>0.20000000298023224</v>
      </c>
      <c r="E59" s="1436">
        <v>0.26973685622215271</v>
      </c>
      <c r="F59" s="1436">
        <v>0.3333333432674408</v>
      </c>
      <c r="G59" s="1436">
        <v>0.36666667461395264</v>
      </c>
      <c r="H59" s="1436">
        <v>0.27745664119720459</v>
      </c>
      <c r="I59" s="1436">
        <v>0.52023118734359741</v>
      </c>
      <c r="J59" s="1436">
        <v>0.30674847960472107</v>
      </c>
      <c r="K59" s="1436">
        <v>0.34265732765197754</v>
      </c>
      <c r="L59" s="1436">
        <v>0.32051283121109009</v>
      </c>
      <c r="M59" s="1436">
        <v>0.2949640154838562</v>
      </c>
      <c r="N59" s="1436">
        <v>0.35555556416511536</v>
      </c>
      <c r="O59" s="1436">
        <v>0.48305085301399231</v>
      </c>
      <c r="P59" s="1436">
        <v>0.32075470685958862</v>
      </c>
      <c r="Q59" s="1436">
        <v>7.3394492268562317E-2</v>
      </c>
      <c r="R59" s="1436">
        <v>0.3888888955116272</v>
      </c>
      <c r="S59" s="1436">
        <v>0.24468085169792175</v>
      </c>
      <c r="T59" s="1436">
        <v>0.40000000596046448</v>
      </c>
      <c r="U59" s="1436">
        <v>0.37623763084411621</v>
      </c>
      <c r="V59" s="1438">
        <v>0.33673468232154846</v>
      </c>
    </row>
    <row r="60" spans="1:22" ht="15" x14ac:dyDescent="0.25">
      <c r="A60" s="1299" t="s">
        <v>708</v>
      </c>
      <c r="B60" s="1298" t="s">
        <v>781</v>
      </c>
      <c r="C60" s="1301" t="s">
        <v>1011</v>
      </c>
      <c r="D60" s="1436">
        <v>26</v>
      </c>
      <c r="E60" s="1436">
        <v>41</v>
      </c>
      <c r="F60" s="1436">
        <v>43</v>
      </c>
      <c r="G60" s="1436">
        <v>55</v>
      </c>
      <c r="H60" s="1436">
        <v>48</v>
      </c>
      <c r="I60" s="1436">
        <v>90</v>
      </c>
      <c r="J60" s="1436">
        <v>50</v>
      </c>
      <c r="K60" s="1436">
        <v>49</v>
      </c>
      <c r="L60" s="1436">
        <v>50</v>
      </c>
      <c r="M60" s="1436">
        <v>41</v>
      </c>
      <c r="N60" s="1436">
        <v>48</v>
      </c>
      <c r="O60" s="1436">
        <v>57</v>
      </c>
      <c r="P60" s="1436">
        <v>34</v>
      </c>
      <c r="Q60" s="1436">
        <v>8</v>
      </c>
      <c r="R60" s="1436">
        <v>42</v>
      </c>
      <c r="S60" s="1436">
        <v>23</v>
      </c>
      <c r="T60" s="1436">
        <v>38</v>
      </c>
      <c r="U60" s="1436">
        <v>38</v>
      </c>
      <c r="V60" s="1438">
        <v>33</v>
      </c>
    </row>
    <row r="61" spans="1:22" ht="15" x14ac:dyDescent="0.25">
      <c r="A61" s="1299" t="s">
        <v>708</v>
      </c>
      <c r="B61" s="1298" t="s">
        <v>781</v>
      </c>
      <c r="C61" s="1301" t="s">
        <v>87</v>
      </c>
      <c r="D61" s="1436">
        <v>7</v>
      </c>
      <c r="E61" s="1436">
        <v>10</v>
      </c>
      <c r="F61" s="1436">
        <v>4</v>
      </c>
      <c r="G61" s="1436">
        <v>12</v>
      </c>
      <c r="H61" s="1436">
        <v>7</v>
      </c>
      <c r="I61" s="1436">
        <v>5</v>
      </c>
      <c r="J61" s="1436">
        <v>4</v>
      </c>
      <c r="K61" s="1436">
        <v>2</v>
      </c>
      <c r="L61" s="1436">
        <v>8</v>
      </c>
      <c r="M61" s="1436">
        <v>4</v>
      </c>
      <c r="N61" s="1436">
        <v>1</v>
      </c>
      <c r="O61" s="1436">
        <v>0</v>
      </c>
      <c r="P61" s="1436">
        <v>0</v>
      </c>
      <c r="Q61" s="1436">
        <v>0</v>
      </c>
      <c r="R61" s="1436">
        <v>3</v>
      </c>
      <c r="S61" s="1436">
        <v>2</v>
      </c>
      <c r="T61" s="1436">
        <v>5</v>
      </c>
      <c r="U61" s="1436">
        <v>1</v>
      </c>
      <c r="V61" s="1438">
        <v>5</v>
      </c>
    </row>
    <row r="62" spans="1:22" ht="15" x14ac:dyDescent="0.25">
      <c r="A62" s="1299" t="s">
        <v>708</v>
      </c>
      <c r="B62" s="1298" t="s">
        <v>782</v>
      </c>
      <c r="C62" s="1301" t="s">
        <v>1010</v>
      </c>
      <c r="D62" s="1436">
        <v>133</v>
      </c>
      <c r="E62" s="1436">
        <v>148</v>
      </c>
      <c r="F62" s="1436">
        <v>152</v>
      </c>
      <c r="G62" s="1436">
        <v>71</v>
      </c>
      <c r="H62" s="1436">
        <v>74</v>
      </c>
      <c r="I62" s="1436">
        <v>80</v>
      </c>
      <c r="J62" s="1436">
        <v>70</v>
      </c>
      <c r="K62" s="1436">
        <v>75</v>
      </c>
      <c r="L62" s="1436">
        <v>75</v>
      </c>
      <c r="M62" s="1436">
        <v>69</v>
      </c>
      <c r="N62" s="1436">
        <v>72</v>
      </c>
      <c r="O62" s="1436">
        <v>76</v>
      </c>
      <c r="P62" s="1436">
        <v>79</v>
      </c>
      <c r="Q62" s="1436">
        <v>80</v>
      </c>
      <c r="R62" s="1436">
        <v>78</v>
      </c>
      <c r="S62" s="1436">
        <v>71</v>
      </c>
      <c r="T62" s="1436">
        <v>76</v>
      </c>
      <c r="U62" s="1436">
        <v>68</v>
      </c>
      <c r="V62" s="1438">
        <v>83</v>
      </c>
    </row>
    <row r="63" spans="1:22" ht="15" x14ac:dyDescent="0.25">
      <c r="A63" s="1299" t="s">
        <v>708</v>
      </c>
      <c r="B63" s="1298" t="s">
        <v>782</v>
      </c>
      <c r="C63" s="1301" t="s">
        <v>79</v>
      </c>
      <c r="D63" s="1436">
        <v>0.21804511547088623</v>
      </c>
      <c r="E63" s="1436">
        <v>0.31756755709648132</v>
      </c>
      <c r="F63" s="1436">
        <v>0.34868422150611877</v>
      </c>
      <c r="G63" s="1436">
        <v>0.33802816271781921</v>
      </c>
      <c r="H63" s="1436">
        <v>0.24324324727058411</v>
      </c>
      <c r="I63" s="1436">
        <v>0.47499999403953552</v>
      </c>
      <c r="J63" s="1436">
        <v>0.38571429252624512</v>
      </c>
      <c r="K63" s="1436">
        <v>0.29333332180976868</v>
      </c>
      <c r="L63" s="1436">
        <v>0.42666667699813843</v>
      </c>
      <c r="M63" s="1436">
        <v>0.43478259444236755</v>
      </c>
      <c r="N63" s="1436">
        <v>0.4166666567325592</v>
      </c>
      <c r="O63" s="1436">
        <v>0.48684209585189819</v>
      </c>
      <c r="P63" s="1436">
        <v>0.21518987417221069</v>
      </c>
      <c r="Q63" s="1436">
        <v>0</v>
      </c>
      <c r="R63" s="1436">
        <v>0.30769231915473938</v>
      </c>
      <c r="S63" s="1436">
        <v>0.15492957830429077</v>
      </c>
      <c r="T63" s="1436">
        <v>0.32894736528396606</v>
      </c>
      <c r="U63" s="1436">
        <v>0.55882352590560913</v>
      </c>
      <c r="V63" s="1438">
        <v>0.48192772269248962</v>
      </c>
    </row>
    <row r="64" spans="1:22" ht="15" x14ac:dyDescent="0.25">
      <c r="A64" s="1299" t="s">
        <v>708</v>
      </c>
      <c r="B64" s="1298" t="s">
        <v>782</v>
      </c>
      <c r="C64" s="1301" t="s">
        <v>1011</v>
      </c>
      <c r="D64" s="1436">
        <v>29</v>
      </c>
      <c r="E64" s="1436">
        <v>47</v>
      </c>
      <c r="F64" s="1436">
        <v>53</v>
      </c>
      <c r="G64" s="1436">
        <v>24</v>
      </c>
      <c r="H64" s="1436">
        <v>18</v>
      </c>
      <c r="I64" s="1436">
        <v>38</v>
      </c>
      <c r="J64" s="1436">
        <v>27</v>
      </c>
      <c r="K64" s="1436">
        <v>22</v>
      </c>
      <c r="L64" s="1436">
        <v>32</v>
      </c>
      <c r="M64" s="1436">
        <v>30</v>
      </c>
      <c r="N64" s="1436">
        <v>30</v>
      </c>
      <c r="O64" s="1436">
        <v>37</v>
      </c>
      <c r="P64" s="1436">
        <v>17</v>
      </c>
      <c r="Q64" s="1436">
        <v>0</v>
      </c>
      <c r="R64" s="1436">
        <v>24</v>
      </c>
      <c r="S64" s="1436">
        <v>11</v>
      </c>
      <c r="T64" s="1436">
        <v>25</v>
      </c>
      <c r="U64" s="1436">
        <v>38</v>
      </c>
      <c r="V64" s="1438">
        <v>40</v>
      </c>
    </row>
    <row r="65" spans="1:22" ht="15" x14ac:dyDescent="0.25">
      <c r="A65" s="1299" t="s">
        <v>708</v>
      </c>
      <c r="B65" s="1298" t="s">
        <v>782</v>
      </c>
      <c r="C65" s="1301" t="s">
        <v>87</v>
      </c>
      <c r="D65" s="1436">
        <v>5</v>
      </c>
      <c r="E65" s="1436">
        <v>13</v>
      </c>
      <c r="F65" s="1436">
        <v>5</v>
      </c>
      <c r="G65" s="1436">
        <v>3</v>
      </c>
      <c r="H65" s="1436">
        <v>4</v>
      </c>
      <c r="I65" s="1436">
        <v>0</v>
      </c>
      <c r="J65" s="1436">
        <v>2</v>
      </c>
      <c r="K65" s="1436">
        <v>4</v>
      </c>
      <c r="L65" s="1436">
        <v>2</v>
      </c>
      <c r="M65" s="1436">
        <v>2</v>
      </c>
      <c r="N65" s="1436">
        <v>1</v>
      </c>
      <c r="O65" s="1436">
        <v>0</v>
      </c>
      <c r="P65" s="1436">
        <v>1</v>
      </c>
      <c r="Q65" s="1436">
        <v>0</v>
      </c>
      <c r="R65" s="1436">
        <v>0</v>
      </c>
      <c r="S65" s="1436">
        <v>1</v>
      </c>
      <c r="T65" s="1436">
        <v>9</v>
      </c>
      <c r="U65" s="1436">
        <v>20</v>
      </c>
      <c r="V65" s="1438">
        <v>17</v>
      </c>
    </row>
    <row r="66" spans="1:22" ht="15" x14ac:dyDescent="0.25">
      <c r="A66" s="1299" t="s">
        <v>708</v>
      </c>
      <c r="B66" s="1298" t="s">
        <v>783</v>
      </c>
      <c r="C66" s="1301" t="s">
        <v>1010</v>
      </c>
      <c r="D66" s="1436">
        <v>72</v>
      </c>
      <c r="E66" s="1436">
        <v>74</v>
      </c>
      <c r="F66" s="1436">
        <v>66</v>
      </c>
      <c r="G66" s="1436">
        <v>44</v>
      </c>
      <c r="H66" s="1436">
        <v>45</v>
      </c>
      <c r="I66" s="1436">
        <v>55</v>
      </c>
      <c r="J66" s="1436">
        <v>58</v>
      </c>
      <c r="K66" s="1436">
        <v>61</v>
      </c>
      <c r="L66" s="1436">
        <v>62</v>
      </c>
      <c r="M66" s="1436">
        <v>63</v>
      </c>
      <c r="N66" s="1436">
        <v>58</v>
      </c>
      <c r="O66" s="1436">
        <v>62</v>
      </c>
      <c r="P66" s="1436">
        <v>52</v>
      </c>
      <c r="Q66" s="1436">
        <v>53</v>
      </c>
      <c r="R66" s="1436">
        <v>55</v>
      </c>
      <c r="S66" s="1436">
        <v>55</v>
      </c>
      <c r="T66" s="1436">
        <v>60</v>
      </c>
      <c r="U66" s="1436">
        <v>57</v>
      </c>
      <c r="V66" s="1438">
        <v>41</v>
      </c>
    </row>
    <row r="67" spans="1:22" ht="15" x14ac:dyDescent="0.25">
      <c r="A67" s="1299" t="s">
        <v>708</v>
      </c>
      <c r="B67" s="1298" t="s">
        <v>783</v>
      </c>
      <c r="C67" s="1301" t="s">
        <v>79</v>
      </c>
      <c r="D67" s="1436">
        <v>0.3055555522441864</v>
      </c>
      <c r="E67" s="1436">
        <v>0.43243244290351868</v>
      </c>
      <c r="F67" s="1436">
        <v>0.28787878155708313</v>
      </c>
      <c r="G67" s="1436">
        <v>0.31818181276321411</v>
      </c>
      <c r="H67" s="1436">
        <v>0.37777778506278992</v>
      </c>
      <c r="I67" s="1436">
        <v>0.52727270126342773</v>
      </c>
      <c r="J67" s="1436">
        <v>0.48275861144065857</v>
      </c>
      <c r="K67" s="1436">
        <v>0.47540983557701111</v>
      </c>
      <c r="L67" s="1436">
        <v>0.53225809335708618</v>
      </c>
      <c r="M67" s="1436">
        <v>0.3968254029750824</v>
      </c>
      <c r="N67" s="1436">
        <v>0.39655172824859619</v>
      </c>
      <c r="O67" s="1436">
        <v>0.45161288976669312</v>
      </c>
      <c r="P67" s="1436">
        <v>0.44230768084526062</v>
      </c>
      <c r="Q67" s="1436">
        <v>0</v>
      </c>
      <c r="R67" s="1436">
        <v>0.41818180680274963</v>
      </c>
      <c r="S67" s="1436">
        <v>0.41818180680274963</v>
      </c>
      <c r="T67" s="1436">
        <v>0.38333332538604736</v>
      </c>
      <c r="U67" s="1436">
        <v>0.35087719559669495</v>
      </c>
      <c r="V67" s="1438">
        <v>0.14634145796298981</v>
      </c>
    </row>
    <row r="68" spans="1:22" ht="15" x14ac:dyDescent="0.25">
      <c r="A68" s="1299" t="s">
        <v>708</v>
      </c>
      <c r="B68" s="1298" t="s">
        <v>783</v>
      </c>
      <c r="C68" s="1301" t="s">
        <v>1011</v>
      </c>
      <c r="D68" s="1436">
        <v>22</v>
      </c>
      <c r="E68" s="1436">
        <v>32</v>
      </c>
      <c r="F68" s="1436">
        <v>19</v>
      </c>
      <c r="G68" s="1436">
        <v>14</v>
      </c>
      <c r="H68" s="1436">
        <v>17</v>
      </c>
      <c r="I68" s="1436">
        <v>29</v>
      </c>
      <c r="J68" s="1436">
        <v>28</v>
      </c>
      <c r="K68" s="1436">
        <v>29</v>
      </c>
      <c r="L68" s="1436">
        <v>33</v>
      </c>
      <c r="M68" s="1436">
        <v>25</v>
      </c>
      <c r="N68" s="1436">
        <v>23</v>
      </c>
      <c r="O68" s="1436">
        <v>28</v>
      </c>
      <c r="P68" s="1436">
        <v>23</v>
      </c>
      <c r="Q68" s="1436">
        <v>0</v>
      </c>
      <c r="R68" s="1436">
        <v>23</v>
      </c>
      <c r="S68" s="1436">
        <v>23</v>
      </c>
      <c r="T68" s="1436">
        <v>23</v>
      </c>
      <c r="U68" s="1436">
        <v>20</v>
      </c>
      <c r="V68" s="1438">
        <v>6</v>
      </c>
    </row>
    <row r="69" spans="1:22" ht="15" x14ac:dyDescent="0.25">
      <c r="A69" s="1299" t="s">
        <v>708</v>
      </c>
      <c r="B69" s="1298" t="s">
        <v>783</v>
      </c>
      <c r="C69" s="1301" t="s">
        <v>87</v>
      </c>
      <c r="D69" s="1436">
        <v>6</v>
      </c>
      <c r="E69" s="1436">
        <v>6</v>
      </c>
      <c r="F69" s="1436">
        <v>0</v>
      </c>
      <c r="G69" s="1436">
        <v>0</v>
      </c>
      <c r="H69" s="1436">
        <v>0</v>
      </c>
      <c r="I69" s="1436">
        <v>7</v>
      </c>
      <c r="J69" s="1436">
        <v>7</v>
      </c>
      <c r="K69" s="1436">
        <v>7</v>
      </c>
      <c r="L69" s="1436">
        <v>2</v>
      </c>
      <c r="M69" s="1436">
        <v>2</v>
      </c>
      <c r="N69" s="1436">
        <v>0</v>
      </c>
      <c r="O69" s="1436">
        <v>3</v>
      </c>
      <c r="P69" s="1436">
        <v>0</v>
      </c>
      <c r="Q69" s="1436">
        <v>0</v>
      </c>
      <c r="R69" s="1436">
        <v>5</v>
      </c>
      <c r="S69" s="1436">
        <v>18</v>
      </c>
      <c r="T69" s="1436">
        <v>6</v>
      </c>
      <c r="U69" s="1436">
        <v>6</v>
      </c>
      <c r="V69" s="1438">
        <v>0</v>
      </c>
    </row>
    <row r="70" spans="1:22" ht="15" x14ac:dyDescent="0.25">
      <c r="A70" s="1299" t="s">
        <v>708</v>
      </c>
      <c r="B70" s="1298" t="s">
        <v>784</v>
      </c>
      <c r="C70" s="1301" t="s">
        <v>1010</v>
      </c>
      <c r="D70" s="1436">
        <v>0</v>
      </c>
      <c r="E70" s="1436">
        <v>0</v>
      </c>
      <c r="F70" s="1436">
        <v>0</v>
      </c>
      <c r="G70" s="1436">
        <v>0</v>
      </c>
      <c r="H70" s="1436">
        <v>0</v>
      </c>
      <c r="I70" s="1436">
        <v>16</v>
      </c>
      <c r="J70" s="1436">
        <v>41</v>
      </c>
      <c r="K70" s="1436">
        <v>49</v>
      </c>
      <c r="L70" s="1436">
        <v>50</v>
      </c>
      <c r="M70" s="1436">
        <v>35</v>
      </c>
      <c r="N70" s="1436">
        <v>43</v>
      </c>
      <c r="O70" s="1436">
        <v>43</v>
      </c>
      <c r="P70" s="1436">
        <v>39</v>
      </c>
      <c r="Q70" s="1436">
        <v>40</v>
      </c>
      <c r="R70" s="1436">
        <v>35</v>
      </c>
      <c r="S70" s="1436">
        <v>26</v>
      </c>
      <c r="T70" s="1436">
        <v>16</v>
      </c>
      <c r="U70" s="1436">
        <v>20</v>
      </c>
      <c r="V70" s="1438">
        <v>18</v>
      </c>
    </row>
    <row r="71" spans="1:22" ht="15" x14ac:dyDescent="0.25">
      <c r="A71" s="1299" t="s">
        <v>708</v>
      </c>
      <c r="B71" s="1298" t="s">
        <v>784</v>
      </c>
      <c r="C71" s="1301" t="s">
        <v>79</v>
      </c>
      <c r="D71" s="1436">
        <v>0</v>
      </c>
      <c r="E71" s="1436">
        <v>0</v>
      </c>
      <c r="F71" s="1436">
        <v>0</v>
      </c>
      <c r="G71" s="1436">
        <v>0</v>
      </c>
      <c r="H71" s="1436">
        <v>0</v>
      </c>
      <c r="I71" s="1436">
        <v>0</v>
      </c>
      <c r="J71" s="1436">
        <v>7.3170728981494904E-2</v>
      </c>
      <c r="K71" s="1436">
        <v>0.22448979318141937</v>
      </c>
      <c r="L71" s="1436">
        <v>0.23999999463558197</v>
      </c>
      <c r="M71" s="1436">
        <v>0.20000000298023224</v>
      </c>
      <c r="N71" s="1436">
        <v>0.41860464215278625</v>
      </c>
      <c r="O71" s="1436">
        <v>0.27906978130340576</v>
      </c>
      <c r="P71" s="1436">
        <v>0.10256410390138626</v>
      </c>
      <c r="Q71" s="1436">
        <v>0.15000000596046448</v>
      </c>
      <c r="R71" s="1436">
        <v>0.11428571492433548</v>
      </c>
      <c r="S71" s="1436">
        <v>0.11538461595773697</v>
      </c>
      <c r="T71" s="1436">
        <v>0.125</v>
      </c>
      <c r="U71" s="1436">
        <v>0.20000000298023224</v>
      </c>
      <c r="V71" s="1438">
        <v>0.1666666716337204</v>
      </c>
    </row>
    <row r="72" spans="1:22" ht="15" x14ac:dyDescent="0.25">
      <c r="A72" s="1299" t="s">
        <v>708</v>
      </c>
      <c r="B72" s="1298" t="s">
        <v>784</v>
      </c>
      <c r="C72" s="1301" t="s">
        <v>1011</v>
      </c>
      <c r="D72" s="1436">
        <v>0</v>
      </c>
      <c r="E72" s="1436">
        <v>0</v>
      </c>
      <c r="F72" s="1436">
        <v>0</v>
      </c>
      <c r="G72" s="1436">
        <v>0</v>
      </c>
      <c r="H72" s="1436">
        <v>0</v>
      </c>
      <c r="I72" s="1436">
        <v>0</v>
      </c>
      <c r="J72" s="1436">
        <v>3</v>
      </c>
      <c r="K72" s="1436">
        <v>11</v>
      </c>
      <c r="L72" s="1436">
        <v>12</v>
      </c>
      <c r="M72" s="1436">
        <v>7</v>
      </c>
      <c r="N72" s="1436">
        <v>18</v>
      </c>
      <c r="O72" s="1436">
        <v>12</v>
      </c>
      <c r="P72" s="1436">
        <v>4</v>
      </c>
      <c r="Q72" s="1436">
        <v>6</v>
      </c>
      <c r="R72" s="1436">
        <v>4</v>
      </c>
      <c r="S72" s="1436">
        <v>3</v>
      </c>
      <c r="T72" s="1436">
        <v>2</v>
      </c>
      <c r="U72" s="1436">
        <v>4</v>
      </c>
      <c r="V72" s="1438">
        <v>3</v>
      </c>
    </row>
    <row r="73" spans="1:22" ht="15" x14ac:dyDescent="0.25">
      <c r="A73" s="1299" t="s">
        <v>708</v>
      </c>
      <c r="B73" s="1298" t="s">
        <v>784</v>
      </c>
      <c r="C73" s="1301" t="s">
        <v>87</v>
      </c>
      <c r="D73" s="1436">
        <v>0</v>
      </c>
      <c r="E73" s="1436">
        <v>0</v>
      </c>
      <c r="F73" s="1436">
        <v>0</v>
      </c>
      <c r="G73" s="1436">
        <v>0</v>
      </c>
      <c r="H73" s="1436">
        <v>0</v>
      </c>
      <c r="I73" s="1436">
        <v>0</v>
      </c>
      <c r="J73" s="1436">
        <v>0</v>
      </c>
      <c r="K73" s="1436">
        <v>9</v>
      </c>
      <c r="L73" s="1436">
        <v>4</v>
      </c>
      <c r="M73" s="1436">
        <v>0</v>
      </c>
      <c r="N73" s="1436">
        <v>10</v>
      </c>
      <c r="O73" s="1436">
        <v>1</v>
      </c>
      <c r="P73" s="1436">
        <v>0</v>
      </c>
      <c r="Q73" s="1436">
        <v>1</v>
      </c>
      <c r="R73" s="1436">
        <v>1</v>
      </c>
      <c r="S73" s="1436">
        <v>1</v>
      </c>
      <c r="T73" s="1436">
        <v>0</v>
      </c>
      <c r="U73" s="1436">
        <v>4</v>
      </c>
      <c r="V73" s="1438">
        <v>1</v>
      </c>
    </row>
    <row r="74" spans="1:22" ht="15" x14ac:dyDescent="0.25">
      <c r="A74" s="1299" t="s">
        <v>708</v>
      </c>
      <c r="B74" s="1298" t="s">
        <v>785</v>
      </c>
      <c r="C74" s="1301" t="s">
        <v>1010</v>
      </c>
      <c r="D74" s="1436">
        <v>0</v>
      </c>
      <c r="E74" s="1436">
        <v>0</v>
      </c>
      <c r="F74" s="1436">
        <v>0</v>
      </c>
      <c r="G74" s="1436">
        <v>0</v>
      </c>
      <c r="H74" s="1436">
        <v>0</v>
      </c>
      <c r="I74" s="1436">
        <v>0</v>
      </c>
      <c r="J74" s="1436">
        <v>0</v>
      </c>
      <c r="K74" s="1436">
        <v>0</v>
      </c>
      <c r="L74" s="1436">
        <v>0</v>
      </c>
      <c r="M74" s="1436">
        <v>0</v>
      </c>
      <c r="N74" s="1436">
        <v>0</v>
      </c>
      <c r="O74" s="1436">
        <v>0</v>
      </c>
      <c r="P74" s="1436">
        <v>0</v>
      </c>
      <c r="Q74" s="1436">
        <v>0</v>
      </c>
      <c r="R74" s="1436">
        <v>0</v>
      </c>
      <c r="S74" s="1436">
        <v>0</v>
      </c>
      <c r="T74" s="1436">
        <v>8</v>
      </c>
      <c r="U74" s="1436">
        <v>7</v>
      </c>
      <c r="V74" s="1438">
        <v>10</v>
      </c>
    </row>
    <row r="75" spans="1:22" ht="15" x14ac:dyDescent="0.25">
      <c r="A75" s="1299" t="s">
        <v>708</v>
      </c>
      <c r="B75" s="1298" t="s">
        <v>785</v>
      </c>
      <c r="C75" s="1301" t="s">
        <v>79</v>
      </c>
      <c r="D75" s="1436">
        <v>0</v>
      </c>
      <c r="E75" s="1436">
        <v>0</v>
      </c>
      <c r="F75" s="1436">
        <v>0</v>
      </c>
      <c r="G75" s="1436">
        <v>0</v>
      </c>
      <c r="H75" s="1436">
        <v>0</v>
      </c>
      <c r="I75" s="1436">
        <v>0</v>
      </c>
      <c r="J75" s="1436">
        <v>0</v>
      </c>
      <c r="K75" s="1436">
        <v>0</v>
      </c>
      <c r="L75" s="1436">
        <v>0</v>
      </c>
      <c r="M75" s="1436">
        <v>0</v>
      </c>
      <c r="N75" s="1436">
        <v>0</v>
      </c>
      <c r="O75" s="1436">
        <v>0</v>
      </c>
      <c r="P75" s="1436">
        <v>0</v>
      </c>
      <c r="Q75" s="1436">
        <v>0</v>
      </c>
      <c r="R75" s="1436">
        <v>0</v>
      </c>
      <c r="S75" s="1436">
        <v>0</v>
      </c>
      <c r="T75" s="1436">
        <v>0</v>
      </c>
      <c r="U75" s="1436">
        <v>0</v>
      </c>
      <c r="V75" s="1438">
        <v>0.10000000149011612</v>
      </c>
    </row>
    <row r="76" spans="1:22" ht="15" x14ac:dyDescent="0.25">
      <c r="A76" s="1299" t="s">
        <v>708</v>
      </c>
      <c r="B76" s="1298" t="s">
        <v>785</v>
      </c>
      <c r="C76" s="1301" t="s">
        <v>1011</v>
      </c>
      <c r="D76" s="1436">
        <v>0</v>
      </c>
      <c r="E76" s="1436">
        <v>0</v>
      </c>
      <c r="F76" s="1436">
        <v>0</v>
      </c>
      <c r="G76" s="1436">
        <v>0</v>
      </c>
      <c r="H76" s="1436">
        <v>0</v>
      </c>
      <c r="I76" s="1436">
        <v>0</v>
      </c>
      <c r="J76" s="1436">
        <v>0</v>
      </c>
      <c r="K76" s="1436">
        <v>0</v>
      </c>
      <c r="L76" s="1436">
        <v>0</v>
      </c>
      <c r="M76" s="1436">
        <v>0</v>
      </c>
      <c r="N76" s="1436">
        <v>0</v>
      </c>
      <c r="O76" s="1436">
        <v>0</v>
      </c>
      <c r="P76" s="1436">
        <v>0</v>
      </c>
      <c r="Q76" s="1436">
        <v>0</v>
      </c>
      <c r="R76" s="1436">
        <v>0</v>
      </c>
      <c r="S76" s="1436">
        <v>0</v>
      </c>
      <c r="T76" s="1436">
        <v>0</v>
      </c>
      <c r="U76" s="1436">
        <v>0</v>
      </c>
      <c r="V76" s="1438">
        <v>1</v>
      </c>
    </row>
    <row r="77" spans="1:22" ht="15" x14ac:dyDescent="0.25">
      <c r="A77" s="1299" t="s">
        <v>708</v>
      </c>
      <c r="B77" s="1298" t="s">
        <v>785</v>
      </c>
      <c r="C77" s="1301" t="s">
        <v>87</v>
      </c>
      <c r="D77" s="1436">
        <v>0</v>
      </c>
      <c r="E77" s="1436">
        <v>0</v>
      </c>
      <c r="F77" s="1436">
        <v>0</v>
      </c>
      <c r="G77" s="1436">
        <v>0</v>
      </c>
      <c r="H77" s="1436">
        <v>0</v>
      </c>
      <c r="I77" s="1436">
        <v>0</v>
      </c>
      <c r="J77" s="1436">
        <v>0</v>
      </c>
      <c r="K77" s="1436">
        <v>0</v>
      </c>
      <c r="L77" s="1436">
        <v>0</v>
      </c>
      <c r="M77" s="1436">
        <v>0</v>
      </c>
      <c r="N77" s="1436">
        <v>0</v>
      </c>
      <c r="O77" s="1436">
        <v>0</v>
      </c>
      <c r="P77" s="1436">
        <v>0</v>
      </c>
      <c r="Q77" s="1436">
        <v>0</v>
      </c>
      <c r="R77" s="1436">
        <v>0</v>
      </c>
      <c r="S77" s="1436">
        <v>0</v>
      </c>
      <c r="T77" s="1436">
        <v>0</v>
      </c>
      <c r="U77" s="1436">
        <v>0</v>
      </c>
      <c r="V77" s="1438">
        <v>5</v>
      </c>
    </row>
    <row r="78" spans="1:22" ht="15" x14ac:dyDescent="0.25">
      <c r="A78" s="1299" t="s">
        <v>708</v>
      </c>
      <c r="B78" s="1298" t="s">
        <v>786</v>
      </c>
      <c r="C78" s="1301" t="s">
        <v>1010</v>
      </c>
      <c r="D78" s="1436">
        <v>0</v>
      </c>
      <c r="E78" s="1436">
        <v>0</v>
      </c>
      <c r="F78" s="1436">
        <v>0</v>
      </c>
      <c r="G78" s="1436">
        <v>158</v>
      </c>
      <c r="H78" s="1436">
        <v>160</v>
      </c>
      <c r="I78" s="1436">
        <v>151</v>
      </c>
      <c r="J78" s="1436">
        <v>126</v>
      </c>
      <c r="K78" s="1436">
        <v>121</v>
      </c>
      <c r="L78" s="1436">
        <v>116</v>
      </c>
      <c r="M78" s="1436">
        <v>88</v>
      </c>
      <c r="N78" s="1436">
        <v>91</v>
      </c>
      <c r="O78" s="1436">
        <v>92</v>
      </c>
      <c r="P78" s="1436">
        <v>86</v>
      </c>
      <c r="Q78" s="1436">
        <v>86</v>
      </c>
      <c r="R78" s="1436">
        <v>80</v>
      </c>
      <c r="S78" s="1436">
        <v>76</v>
      </c>
      <c r="T78" s="1436">
        <v>67</v>
      </c>
      <c r="U78" s="1436">
        <v>69</v>
      </c>
      <c r="V78" s="1438">
        <v>68</v>
      </c>
    </row>
    <row r="79" spans="1:22" ht="15" x14ac:dyDescent="0.25">
      <c r="A79" s="1299" t="s">
        <v>708</v>
      </c>
      <c r="B79" s="1298" t="s">
        <v>786</v>
      </c>
      <c r="C79" s="1301" t="s">
        <v>79</v>
      </c>
      <c r="D79" s="1436">
        <v>0</v>
      </c>
      <c r="E79" s="1436">
        <v>0</v>
      </c>
      <c r="F79" s="1436">
        <v>0</v>
      </c>
      <c r="G79" s="1436">
        <v>0.18354430794715881</v>
      </c>
      <c r="H79" s="1436">
        <v>0.14374999701976776</v>
      </c>
      <c r="I79" s="1436">
        <v>0.28476822376251221</v>
      </c>
      <c r="J79" s="1436">
        <v>0.1587301641702652</v>
      </c>
      <c r="K79" s="1436">
        <v>0.22314049303531647</v>
      </c>
      <c r="L79" s="1436">
        <v>0.23275862634181976</v>
      </c>
      <c r="M79" s="1436">
        <v>0.15909090638160706</v>
      </c>
      <c r="N79" s="1436">
        <v>0.35164836049079895</v>
      </c>
      <c r="O79" s="1436">
        <v>0.43478259444236755</v>
      </c>
      <c r="P79" s="1436">
        <v>0.26744186878204346</v>
      </c>
      <c r="Q79" s="1436">
        <v>9.3023255467414856E-2</v>
      </c>
      <c r="R79" s="1436">
        <v>0.3125</v>
      </c>
      <c r="S79" s="1436">
        <v>0.17105263471603394</v>
      </c>
      <c r="T79" s="1436">
        <v>0.31343284249305725</v>
      </c>
      <c r="U79" s="1436">
        <v>0.30434781312942505</v>
      </c>
      <c r="V79" s="1438">
        <v>0.29411765933036804</v>
      </c>
    </row>
    <row r="80" spans="1:22" ht="15" x14ac:dyDescent="0.25">
      <c r="A80" s="1299" t="s">
        <v>708</v>
      </c>
      <c r="B80" s="1298" t="s">
        <v>786</v>
      </c>
      <c r="C80" s="1301" t="s">
        <v>1011</v>
      </c>
      <c r="D80" s="1436">
        <v>0</v>
      </c>
      <c r="E80" s="1436">
        <v>0</v>
      </c>
      <c r="F80" s="1436">
        <v>0</v>
      </c>
      <c r="G80" s="1436">
        <v>29</v>
      </c>
      <c r="H80" s="1436">
        <v>23</v>
      </c>
      <c r="I80" s="1436">
        <v>43</v>
      </c>
      <c r="J80" s="1436">
        <v>20</v>
      </c>
      <c r="K80" s="1436">
        <v>27</v>
      </c>
      <c r="L80" s="1436">
        <v>27</v>
      </c>
      <c r="M80" s="1436">
        <v>14</v>
      </c>
      <c r="N80" s="1436">
        <v>32</v>
      </c>
      <c r="O80" s="1436">
        <v>40</v>
      </c>
      <c r="P80" s="1436">
        <v>23</v>
      </c>
      <c r="Q80" s="1436">
        <v>8</v>
      </c>
      <c r="R80" s="1436">
        <v>25</v>
      </c>
      <c r="S80" s="1436">
        <v>13</v>
      </c>
      <c r="T80" s="1436">
        <v>21</v>
      </c>
      <c r="U80" s="1436">
        <v>21</v>
      </c>
      <c r="V80" s="1438">
        <v>20</v>
      </c>
    </row>
    <row r="81" spans="1:22" ht="15" x14ac:dyDescent="0.25">
      <c r="A81" s="1299" t="s">
        <v>708</v>
      </c>
      <c r="B81" s="1298" t="s">
        <v>786</v>
      </c>
      <c r="C81" s="1301" t="s">
        <v>87</v>
      </c>
      <c r="D81" s="1436">
        <v>0</v>
      </c>
      <c r="E81" s="1436">
        <v>0</v>
      </c>
      <c r="F81" s="1436">
        <v>0</v>
      </c>
      <c r="G81" s="1436">
        <v>2</v>
      </c>
      <c r="H81" s="1436">
        <v>0</v>
      </c>
      <c r="I81" s="1436">
        <v>3</v>
      </c>
      <c r="J81" s="1436">
        <v>1</v>
      </c>
      <c r="K81" s="1436">
        <v>2</v>
      </c>
      <c r="L81" s="1436">
        <v>0</v>
      </c>
      <c r="M81" s="1436">
        <v>0</v>
      </c>
      <c r="N81" s="1436">
        <v>6</v>
      </c>
      <c r="O81" s="1436">
        <v>3</v>
      </c>
      <c r="P81" s="1436">
        <v>6</v>
      </c>
      <c r="Q81" s="1436">
        <v>3</v>
      </c>
      <c r="R81" s="1436">
        <v>1</v>
      </c>
      <c r="S81" s="1436">
        <v>1</v>
      </c>
      <c r="T81" s="1436">
        <v>3</v>
      </c>
      <c r="U81" s="1436">
        <v>3</v>
      </c>
      <c r="V81" s="1438">
        <v>3</v>
      </c>
    </row>
    <row r="82" spans="1:22" ht="15" x14ac:dyDescent="0.25">
      <c r="A82" s="1299" t="s">
        <v>708</v>
      </c>
      <c r="B82" s="1298" t="s">
        <v>787</v>
      </c>
      <c r="C82" s="1301" t="s">
        <v>1010</v>
      </c>
      <c r="D82" s="1436">
        <v>106</v>
      </c>
      <c r="E82" s="1436">
        <v>100</v>
      </c>
      <c r="F82" s="1436">
        <v>98</v>
      </c>
      <c r="G82" s="1436">
        <v>62</v>
      </c>
      <c r="H82" s="1436">
        <v>65</v>
      </c>
      <c r="I82" s="1436">
        <v>63</v>
      </c>
      <c r="J82" s="1436">
        <v>50</v>
      </c>
      <c r="K82" s="1436">
        <v>48</v>
      </c>
      <c r="L82" s="1436">
        <v>46</v>
      </c>
      <c r="M82" s="1436">
        <v>40</v>
      </c>
      <c r="N82" s="1436">
        <v>40</v>
      </c>
      <c r="O82" s="1436">
        <v>38</v>
      </c>
      <c r="P82" s="1436">
        <v>34</v>
      </c>
      <c r="Q82" s="1436">
        <v>32</v>
      </c>
      <c r="R82" s="1436">
        <v>30</v>
      </c>
      <c r="S82" s="1436">
        <v>26</v>
      </c>
      <c r="T82" s="1436">
        <v>27</v>
      </c>
      <c r="U82" s="1436">
        <v>20</v>
      </c>
      <c r="V82" s="1438">
        <v>0</v>
      </c>
    </row>
    <row r="83" spans="1:22" ht="15" x14ac:dyDescent="0.25">
      <c r="A83" s="1299" t="s">
        <v>708</v>
      </c>
      <c r="B83" s="1298" t="s">
        <v>787</v>
      </c>
      <c r="C83" s="1301" t="s">
        <v>79</v>
      </c>
      <c r="D83" s="1436">
        <v>0.11320754885673523</v>
      </c>
      <c r="E83" s="1436">
        <v>0.12999999523162842</v>
      </c>
      <c r="F83" s="1436">
        <v>0.18367347121238708</v>
      </c>
      <c r="G83" s="1436">
        <v>0.11290322244167328</v>
      </c>
      <c r="H83" s="1436">
        <v>0.13846154510974884</v>
      </c>
      <c r="I83" s="1436">
        <v>0.2063492089509964</v>
      </c>
      <c r="J83" s="1436">
        <v>0.18000000715255737</v>
      </c>
      <c r="K83" s="1436">
        <v>0.1666666716337204</v>
      </c>
      <c r="L83" s="1436">
        <v>0.26086956262588501</v>
      </c>
      <c r="M83" s="1436">
        <v>0.10000000149011612</v>
      </c>
      <c r="N83" s="1436">
        <v>0.17499999701976776</v>
      </c>
      <c r="O83" s="1436">
        <v>0.26315790414810181</v>
      </c>
      <c r="P83" s="1436">
        <v>8.8235296308994293E-2</v>
      </c>
      <c r="Q83" s="1436">
        <v>0</v>
      </c>
      <c r="R83" s="1436">
        <v>0.40000000596046448</v>
      </c>
      <c r="S83" s="1436">
        <v>0.23076923191547394</v>
      </c>
      <c r="T83" s="1436">
        <v>0</v>
      </c>
      <c r="U83" s="1436">
        <v>0.30000001192092896</v>
      </c>
      <c r="V83" s="1438">
        <v>0</v>
      </c>
    </row>
    <row r="84" spans="1:22" ht="15" x14ac:dyDescent="0.25">
      <c r="A84" s="1299" t="s">
        <v>708</v>
      </c>
      <c r="B84" s="1298" t="s">
        <v>787</v>
      </c>
      <c r="C84" s="1301" t="s">
        <v>1011</v>
      </c>
      <c r="D84" s="1436">
        <v>12</v>
      </c>
      <c r="E84" s="1436">
        <v>13</v>
      </c>
      <c r="F84" s="1436">
        <v>18</v>
      </c>
      <c r="G84" s="1436">
        <v>7</v>
      </c>
      <c r="H84" s="1436">
        <v>9</v>
      </c>
      <c r="I84" s="1436">
        <v>13</v>
      </c>
      <c r="J84" s="1436">
        <v>9</v>
      </c>
      <c r="K84" s="1436">
        <v>8</v>
      </c>
      <c r="L84" s="1436">
        <v>12</v>
      </c>
      <c r="M84" s="1436">
        <v>4</v>
      </c>
      <c r="N84" s="1436">
        <v>7</v>
      </c>
      <c r="O84" s="1436">
        <v>10</v>
      </c>
      <c r="P84" s="1436">
        <v>3</v>
      </c>
      <c r="Q84" s="1436">
        <v>0</v>
      </c>
      <c r="R84" s="1436">
        <v>12</v>
      </c>
      <c r="S84" s="1436">
        <v>6</v>
      </c>
      <c r="T84" s="1436">
        <v>0</v>
      </c>
      <c r="U84" s="1436">
        <v>6</v>
      </c>
      <c r="V84" s="1438">
        <v>0</v>
      </c>
    </row>
    <row r="85" spans="1:22" ht="15" x14ac:dyDescent="0.25">
      <c r="A85" s="1299" t="s">
        <v>708</v>
      </c>
      <c r="B85" s="1298" t="s">
        <v>787</v>
      </c>
      <c r="C85" s="1301" t="s">
        <v>87</v>
      </c>
      <c r="D85" s="1436">
        <v>4</v>
      </c>
      <c r="E85" s="1436">
        <v>0</v>
      </c>
      <c r="F85" s="1436">
        <v>1</v>
      </c>
      <c r="G85" s="1436">
        <v>0</v>
      </c>
      <c r="H85" s="1436">
        <v>2</v>
      </c>
      <c r="I85" s="1436">
        <v>1</v>
      </c>
      <c r="J85" s="1436">
        <v>0</v>
      </c>
      <c r="K85" s="1436">
        <v>0</v>
      </c>
      <c r="L85" s="1436">
        <v>0</v>
      </c>
      <c r="M85" s="1436">
        <v>0</v>
      </c>
      <c r="N85" s="1436">
        <v>0</v>
      </c>
      <c r="O85" s="1436">
        <v>0</v>
      </c>
      <c r="P85" s="1436">
        <v>0</v>
      </c>
      <c r="Q85" s="1436">
        <v>0</v>
      </c>
      <c r="R85" s="1436">
        <v>0</v>
      </c>
      <c r="S85" s="1436">
        <v>0</v>
      </c>
      <c r="T85" s="1436">
        <v>0</v>
      </c>
      <c r="U85" s="1436">
        <v>0</v>
      </c>
      <c r="V85" s="1438">
        <v>0</v>
      </c>
    </row>
    <row r="86" spans="1:22" ht="15" x14ac:dyDescent="0.25">
      <c r="A86" s="1299" t="s">
        <v>708</v>
      </c>
      <c r="B86" s="1298" t="s">
        <v>788</v>
      </c>
      <c r="C86" s="1301" t="s">
        <v>1010</v>
      </c>
      <c r="D86" s="1436">
        <v>85</v>
      </c>
      <c r="E86" s="1436">
        <v>79</v>
      </c>
      <c r="F86" s="1436">
        <v>76</v>
      </c>
      <c r="G86" s="1436">
        <v>60</v>
      </c>
      <c r="H86" s="1436">
        <v>56</v>
      </c>
      <c r="I86" s="1436">
        <v>58</v>
      </c>
      <c r="J86" s="1436">
        <v>54</v>
      </c>
      <c r="K86" s="1436">
        <v>54</v>
      </c>
      <c r="L86" s="1436">
        <v>48</v>
      </c>
      <c r="M86" s="1436">
        <v>43</v>
      </c>
      <c r="N86" s="1436">
        <v>45</v>
      </c>
      <c r="O86" s="1436">
        <v>47</v>
      </c>
      <c r="P86" s="1436">
        <v>59</v>
      </c>
      <c r="Q86" s="1436">
        <v>59</v>
      </c>
      <c r="R86" s="1436">
        <v>59</v>
      </c>
      <c r="S86" s="1436">
        <v>50</v>
      </c>
      <c r="T86" s="1436">
        <v>43</v>
      </c>
      <c r="U86" s="1436">
        <v>39</v>
      </c>
      <c r="V86" s="1438">
        <v>41</v>
      </c>
    </row>
    <row r="87" spans="1:22" ht="15" x14ac:dyDescent="0.25">
      <c r="A87" s="1299" t="s">
        <v>708</v>
      </c>
      <c r="B87" s="1298" t="s">
        <v>788</v>
      </c>
      <c r="C87" s="1301" t="s">
        <v>79</v>
      </c>
      <c r="D87" s="1436">
        <v>0.11764705926179886</v>
      </c>
      <c r="E87" s="1436">
        <v>7.594936341047287E-2</v>
      </c>
      <c r="F87" s="1436">
        <v>0.1315789520740509</v>
      </c>
      <c r="G87" s="1436">
        <v>0.28333333134651184</v>
      </c>
      <c r="H87" s="1436">
        <v>0.1607142835855484</v>
      </c>
      <c r="I87" s="1436">
        <v>0.18965516984462738</v>
      </c>
      <c r="J87" s="1436">
        <v>0.1111111119389534</v>
      </c>
      <c r="K87" s="1436">
        <v>0.20370370149612427</v>
      </c>
      <c r="L87" s="1436">
        <v>0.1666666716337204</v>
      </c>
      <c r="M87" s="1436">
        <v>0.30232557654380798</v>
      </c>
      <c r="N87" s="1436">
        <v>0.15555556118488312</v>
      </c>
      <c r="O87" s="1436">
        <v>0.27659574151039124</v>
      </c>
      <c r="P87" s="1436">
        <v>0.11864406615495682</v>
      </c>
      <c r="Q87" s="1436">
        <v>0</v>
      </c>
      <c r="R87" s="1436">
        <v>0.16949152946472168</v>
      </c>
      <c r="S87" s="1436">
        <v>0.15999999642372131</v>
      </c>
      <c r="T87" s="1436">
        <v>0.1627907007932663</v>
      </c>
      <c r="U87" s="1436">
        <v>0.3333333432674408</v>
      </c>
      <c r="V87" s="1438">
        <v>0.29268291592597961</v>
      </c>
    </row>
    <row r="88" spans="1:22" ht="15" x14ac:dyDescent="0.25">
      <c r="A88" s="1299" t="s">
        <v>708</v>
      </c>
      <c r="B88" s="1298" t="s">
        <v>788</v>
      </c>
      <c r="C88" s="1301" t="s">
        <v>1011</v>
      </c>
      <c r="D88" s="1436">
        <v>10</v>
      </c>
      <c r="E88" s="1436">
        <v>6</v>
      </c>
      <c r="F88" s="1436">
        <v>10</v>
      </c>
      <c r="G88" s="1436">
        <v>17</v>
      </c>
      <c r="H88" s="1436">
        <v>9</v>
      </c>
      <c r="I88" s="1436">
        <v>11</v>
      </c>
      <c r="J88" s="1436">
        <v>6</v>
      </c>
      <c r="K88" s="1436">
        <v>11</v>
      </c>
      <c r="L88" s="1436">
        <v>8</v>
      </c>
      <c r="M88" s="1436">
        <v>13</v>
      </c>
      <c r="N88" s="1436">
        <v>7</v>
      </c>
      <c r="O88" s="1436">
        <v>13</v>
      </c>
      <c r="P88" s="1436">
        <v>7</v>
      </c>
      <c r="Q88" s="1436">
        <v>0</v>
      </c>
      <c r="R88" s="1436">
        <v>10</v>
      </c>
      <c r="S88" s="1436">
        <v>8</v>
      </c>
      <c r="T88" s="1436">
        <v>7</v>
      </c>
      <c r="U88" s="1436">
        <v>13</v>
      </c>
      <c r="V88" s="1438">
        <v>12</v>
      </c>
    </row>
    <row r="89" spans="1:22" ht="15" x14ac:dyDescent="0.25">
      <c r="A89" s="1299" t="s">
        <v>708</v>
      </c>
      <c r="B89" s="1298" t="s">
        <v>788</v>
      </c>
      <c r="C89" s="1301" t="s">
        <v>87</v>
      </c>
      <c r="D89" s="1436">
        <v>1</v>
      </c>
      <c r="E89" s="1436">
        <v>0</v>
      </c>
      <c r="F89" s="1436">
        <v>0</v>
      </c>
      <c r="G89" s="1436">
        <v>1</v>
      </c>
      <c r="H89" s="1436">
        <v>1</v>
      </c>
      <c r="I89" s="1436">
        <v>2</v>
      </c>
      <c r="J89" s="1436">
        <v>1</v>
      </c>
      <c r="K89" s="1436">
        <v>2</v>
      </c>
      <c r="L89" s="1436">
        <v>2</v>
      </c>
      <c r="M89" s="1436">
        <v>1</v>
      </c>
      <c r="N89" s="1436">
        <v>0</v>
      </c>
      <c r="O89" s="1436">
        <v>1</v>
      </c>
      <c r="P89" s="1436">
        <v>0</v>
      </c>
      <c r="Q89" s="1436">
        <v>0</v>
      </c>
      <c r="R89" s="1436">
        <v>1</v>
      </c>
      <c r="S89" s="1436">
        <v>0</v>
      </c>
      <c r="T89" s="1436">
        <v>0</v>
      </c>
      <c r="U89" s="1436">
        <v>0</v>
      </c>
      <c r="V89" s="1438">
        <v>0</v>
      </c>
    </row>
    <row r="90" spans="1:22" ht="15" x14ac:dyDescent="0.25">
      <c r="A90" s="1299" t="s">
        <v>708</v>
      </c>
      <c r="B90" s="1298" t="s">
        <v>789</v>
      </c>
      <c r="C90" s="1301" t="s">
        <v>1010</v>
      </c>
      <c r="D90" s="1436">
        <v>0</v>
      </c>
      <c r="E90" s="1436">
        <v>0</v>
      </c>
      <c r="F90" s="1436">
        <v>0</v>
      </c>
      <c r="G90" s="1436">
        <v>0</v>
      </c>
      <c r="H90" s="1436">
        <v>0</v>
      </c>
      <c r="I90" s="1436">
        <v>0</v>
      </c>
      <c r="J90" s="1436">
        <v>0</v>
      </c>
      <c r="K90" s="1436">
        <v>2</v>
      </c>
      <c r="L90" s="1436">
        <v>10</v>
      </c>
      <c r="M90" s="1436">
        <v>19</v>
      </c>
      <c r="N90" s="1436">
        <v>29</v>
      </c>
      <c r="O90" s="1436">
        <v>32</v>
      </c>
      <c r="P90" s="1436">
        <v>35</v>
      </c>
      <c r="Q90" s="1436">
        <v>32</v>
      </c>
      <c r="R90" s="1436">
        <v>30</v>
      </c>
      <c r="S90" s="1436">
        <v>34</v>
      </c>
      <c r="T90" s="1436">
        <v>35</v>
      </c>
      <c r="U90" s="1436">
        <v>37</v>
      </c>
      <c r="V90" s="1438">
        <v>45</v>
      </c>
    </row>
    <row r="91" spans="1:22" ht="15" x14ac:dyDescent="0.25">
      <c r="A91" s="1299" t="s">
        <v>708</v>
      </c>
      <c r="B91" s="1298" t="s">
        <v>789</v>
      </c>
      <c r="C91" s="1301" t="s">
        <v>79</v>
      </c>
      <c r="D91" s="1436">
        <v>0</v>
      </c>
      <c r="E91" s="1436">
        <v>0</v>
      </c>
      <c r="F91" s="1436">
        <v>0</v>
      </c>
      <c r="G91" s="1436">
        <v>0</v>
      </c>
      <c r="H91" s="1436">
        <v>0</v>
      </c>
      <c r="I91" s="1436">
        <v>0</v>
      </c>
      <c r="J91" s="1436">
        <v>0</v>
      </c>
      <c r="K91" s="1436">
        <v>1</v>
      </c>
      <c r="L91" s="1436">
        <v>0.69999998807907104</v>
      </c>
      <c r="M91" s="1436">
        <v>0.26315790414810181</v>
      </c>
      <c r="N91" s="1436">
        <v>0.48275861144065857</v>
      </c>
      <c r="O91" s="1436">
        <v>0.3125</v>
      </c>
      <c r="P91" s="1436">
        <v>0.1428571492433548</v>
      </c>
      <c r="Q91" s="1436">
        <v>3.125E-2</v>
      </c>
      <c r="R91" s="1436">
        <v>0.20000000298023224</v>
      </c>
      <c r="S91" s="1436">
        <v>0.26470589637756348</v>
      </c>
      <c r="T91" s="1436">
        <v>0.34285715222358704</v>
      </c>
      <c r="U91" s="1436">
        <v>0.10810811072587967</v>
      </c>
      <c r="V91" s="1438">
        <v>0.28888890147209167</v>
      </c>
    </row>
    <row r="92" spans="1:22" ht="15" x14ac:dyDescent="0.25">
      <c r="A92" s="1299" t="s">
        <v>708</v>
      </c>
      <c r="B92" s="1298" t="s">
        <v>789</v>
      </c>
      <c r="C92" s="1301" t="s">
        <v>1011</v>
      </c>
      <c r="D92" s="1436">
        <v>0</v>
      </c>
      <c r="E92" s="1436">
        <v>0</v>
      </c>
      <c r="F92" s="1436">
        <v>0</v>
      </c>
      <c r="G92" s="1436">
        <v>0</v>
      </c>
      <c r="H92" s="1436">
        <v>0</v>
      </c>
      <c r="I92" s="1436">
        <v>0</v>
      </c>
      <c r="J92" s="1436">
        <v>0</v>
      </c>
      <c r="K92" s="1436">
        <v>2</v>
      </c>
      <c r="L92" s="1436">
        <v>7</v>
      </c>
      <c r="M92" s="1436">
        <v>5</v>
      </c>
      <c r="N92" s="1436">
        <v>14</v>
      </c>
      <c r="O92" s="1436">
        <v>10</v>
      </c>
      <c r="P92" s="1436">
        <v>5</v>
      </c>
      <c r="Q92" s="1436">
        <v>1</v>
      </c>
      <c r="R92" s="1436">
        <v>6</v>
      </c>
      <c r="S92" s="1436">
        <v>9</v>
      </c>
      <c r="T92" s="1436">
        <v>12</v>
      </c>
      <c r="U92" s="1436">
        <v>4</v>
      </c>
      <c r="V92" s="1438">
        <v>13</v>
      </c>
    </row>
    <row r="93" spans="1:22" ht="15" x14ac:dyDescent="0.25">
      <c r="A93" s="1299" t="s">
        <v>708</v>
      </c>
      <c r="B93" s="1298" t="s">
        <v>789</v>
      </c>
      <c r="C93" s="1301" t="s">
        <v>87</v>
      </c>
      <c r="D93" s="1436">
        <v>0</v>
      </c>
      <c r="E93" s="1436">
        <v>0</v>
      </c>
      <c r="F93" s="1436">
        <v>0</v>
      </c>
      <c r="G93" s="1436">
        <v>0</v>
      </c>
      <c r="H93" s="1436">
        <v>0</v>
      </c>
      <c r="I93" s="1436">
        <v>0</v>
      </c>
      <c r="J93" s="1436">
        <v>0</v>
      </c>
      <c r="K93" s="1436">
        <v>2</v>
      </c>
      <c r="L93" s="1436">
        <v>8</v>
      </c>
      <c r="M93" s="1436">
        <v>2</v>
      </c>
      <c r="N93" s="1436">
        <v>11</v>
      </c>
      <c r="O93" s="1436">
        <v>2</v>
      </c>
      <c r="P93" s="1436">
        <v>4</v>
      </c>
      <c r="Q93" s="1436">
        <v>0</v>
      </c>
      <c r="R93" s="1436">
        <v>4</v>
      </c>
      <c r="S93" s="1436">
        <v>6</v>
      </c>
      <c r="T93" s="1436">
        <v>5</v>
      </c>
      <c r="U93" s="1436">
        <v>2</v>
      </c>
      <c r="V93" s="1438">
        <v>6</v>
      </c>
    </row>
    <row r="94" spans="1:22" ht="15" x14ac:dyDescent="0.25">
      <c r="A94" s="1299" t="s">
        <v>708</v>
      </c>
      <c r="B94" s="1298" t="s">
        <v>790</v>
      </c>
      <c r="C94" s="1301" t="s">
        <v>1010</v>
      </c>
      <c r="D94" s="1436">
        <v>82</v>
      </c>
      <c r="E94" s="1436">
        <v>84</v>
      </c>
      <c r="F94" s="1436">
        <v>89</v>
      </c>
      <c r="G94" s="1436">
        <v>79</v>
      </c>
      <c r="H94" s="1436">
        <v>76</v>
      </c>
      <c r="I94" s="1436">
        <v>74</v>
      </c>
      <c r="J94" s="1436">
        <v>59</v>
      </c>
      <c r="K94" s="1436">
        <v>56</v>
      </c>
      <c r="L94" s="1436">
        <v>47</v>
      </c>
      <c r="M94" s="1436">
        <v>84</v>
      </c>
      <c r="N94" s="1436">
        <v>62</v>
      </c>
      <c r="O94" s="1436">
        <v>58</v>
      </c>
      <c r="P94" s="1436">
        <v>63</v>
      </c>
      <c r="Q94" s="1436">
        <v>63</v>
      </c>
      <c r="R94" s="1436">
        <v>55</v>
      </c>
      <c r="S94" s="1436">
        <v>49</v>
      </c>
      <c r="T94" s="1436">
        <v>40</v>
      </c>
      <c r="U94" s="1436">
        <v>41</v>
      </c>
      <c r="V94" s="1438">
        <v>0</v>
      </c>
    </row>
    <row r="95" spans="1:22" ht="15" x14ac:dyDescent="0.25">
      <c r="A95" s="1299" t="s">
        <v>708</v>
      </c>
      <c r="B95" s="1298" t="s">
        <v>790</v>
      </c>
      <c r="C95" s="1301" t="s">
        <v>79</v>
      </c>
      <c r="D95" s="1436">
        <v>4.8780485987663269E-2</v>
      </c>
      <c r="E95" s="1436">
        <v>0.1428571492433548</v>
      </c>
      <c r="F95" s="1436">
        <v>0.12359550595283508</v>
      </c>
      <c r="G95" s="1436">
        <v>0.10126582533121109</v>
      </c>
      <c r="H95" s="1436">
        <v>0.21052631735801697</v>
      </c>
      <c r="I95" s="1436">
        <v>0.20270270109176636</v>
      </c>
      <c r="J95" s="1436">
        <v>0.1525423675775528</v>
      </c>
      <c r="K95" s="1436">
        <v>0.1428571492433548</v>
      </c>
      <c r="L95" s="1436">
        <v>0.25531914830207825</v>
      </c>
      <c r="M95" s="1436">
        <v>0.1428571492433548</v>
      </c>
      <c r="N95" s="1436">
        <v>0.24193547666072845</v>
      </c>
      <c r="O95" s="1436">
        <v>0.27586206793785095</v>
      </c>
      <c r="P95" s="1436">
        <v>0.1746031790971756</v>
      </c>
      <c r="Q95" s="1436">
        <v>4.76190485060215E-2</v>
      </c>
      <c r="R95" s="1436">
        <v>0.30909091234207153</v>
      </c>
      <c r="S95" s="1436">
        <v>0.38775509595870972</v>
      </c>
      <c r="T95" s="1436">
        <v>0.20000000298023224</v>
      </c>
      <c r="U95" s="1436">
        <v>0.48780488967895508</v>
      </c>
      <c r="V95" s="1438">
        <v>0</v>
      </c>
    </row>
    <row r="96" spans="1:22" ht="15" x14ac:dyDescent="0.25">
      <c r="A96" s="1299" t="s">
        <v>708</v>
      </c>
      <c r="B96" s="1298" t="s">
        <v>790</v>
      </c>
      <c r="C96" s="1301" t="s">
        <v>1011</v>
      </c>
      <c r="D96" s="1436">
        <v>4</v>
      </c>
      <c r="E96" s="1436">
        <v>12</v>
      </c>
      <c r="F96" s="1436">
        <v>11</v>
      </c>
      <c r="G96" s="1436">
        <v>8</v>
      </c>
      <c r="H96" s="1436">
        <v>16</v>
      </c>
      <c r="I96" s="1436">
        <v>15</v>
      </c>
      <c r="J96" s="1436">
        <v>9</v>
      </c>
      <c r="K96" s="1436">
        <v>8</v>
      </c>
      <c r="L96" s="1436">
        <v>12</v>
      </c>
      <c r="M96" s="1436">
        <v>12</v>
      </c>
      <c r="N96" s="1436">
        <v>15</v>
      </c>
      <c r="O96" s="1436">
        <v>16</v>
      </c>
      <c r="P96" s="1436">
        <v>11</v>
      </c>
      <c r="Q96" s="1436">
        <v>3</v>
      </c>
      <c r="R96" s="1436">
        <v>17</v>
      </c>
      <c r="S96" s="1436">
        <v>19</v>
      </c>
      <c r="T96" s="1436">
        <v>8</v>
      </c>
      <c r="U96" s="1436">
        <v>20</v>
      </c>
      <c r="V96" s="1438">
        <v>0</v>
      </c>
    </row>
    <row r="97" spans="1:22" ht="15" x14ac:dyDescent="0.25">
      <c r="A97" s="1299" t="s">
        <v>708</v>
      </c>
      <c r="B97" s="1298" t="s">
        <v>790</v>
      </c>
      <c r="C97" s="1301" t="s">
        <v>87</v>
      </c>
      <c r="D97" s="1436">
        <v>0</v>
      </c>
      <c r="E97" s="1436">
        <v>1</v>
      </c>
      <c r="F97" s="1436">
        <v>0</v>
      </c>
      <c r="G97" s="1436">
        <v>0</v>
      </c>
      <c r="H97" s="1436">
        <v>0</v>
      </c>
      <c r="I97" s="1436">
        <v>1</v>
      </c>
      <c r="J97" s="1436">
        <v>1</v>
      </c>
      <c r="K97" s="1436">
        <v>0</v>
      </c>
      <c r="L97" s="1436">
        <v>0</v>
      </c>
      <c r="M97" s="1436">
        <v>1</v>
      </c>
      <c r="N97" s="1436">
        <v>0</v>
      </c>
      <c r="O97" s="1436">
        <v>4</v>
      </c>
      <c r="P97" s="1436">
        <v>1</v>
      </c>
      <c r="Q97" s="1436">
        <v>0</v>
      </c>
      <c r="R97" s="1436">
        <v>0</v>
      </c>
      <c r="S97" s="1436">
        <v>0</v>
      </c>
      <c r="T97" s="1436">
        <v>0</v>
      </c>
      <c r="U97" s="1436">
        <v>1</v>
      </c>
      <c r="V97" s="1438">
        <v>0</v>
      </c>
    </row>
    <row r="98" spans="1:22" ht="15" x14ac:dyDescent="0.25">
      <c r="A98" s="1299" t="s">
        <v>708</v>
      </c>
      <c r="B98" s="1298" t="s">
        <v>791</v>
      </c>
      <c r="C98" s="1301" t="s">
        <v>1010</v>
      </c>
      <c r="D98" s="1436">
        <v>0</v>
      </c>
      <c r="E98" s="1436">
        <v>0</v>
      </c>
      <c r="F98" s="1436">
        <v>0</v>
      </c>
      <c r="G98" s="1436">
        <v>0</v>
      </c>
      <c r="H98" s="1436">
        <v>0</v>
      </c>
      <c r="I98" s="1436">
        <v>0</v>
      </c>
      <c r="J98" s="1436">
        <v>0</v>
      </c>
      <c r="K98" s="1436">
        <v>0</v>
      </c>
      <c r="L98" s="1436">
        <v>0</v>
      </c>
      <c r="M98" s="1436">
        <v>0</v>
      </c>
      <c r="N98" s="1436">
        <v>0</v>
      </c>
      <c r="O98" s="1436">
        <v>0</v>
      </c>
      <c r="P98" s="1436">
        <v>0</v>
      </c>
      <c r="Q98" s="1436">
        <v>0</v>
      </c>
      <c r="R98" s="1436">
        <v>0</v>
      </c>
      <c r="S98" s="1436">
        <v>0</v>
      </c>
      <c r="T98" s="1436">
        <v>0</v>
      </c>
      <c r="U98" s="1436">
        <v>0</v>
      </c>
      <c r="V98" s="1438">
        <v>10</v>
      </c>
    </row>
    <row r="99" spans="1:22" ht="15" x14ac:dyDescent="0.25">
      <c r="A99" s="1299" t="s">
        <v>708</v>
      </c>
      <c r="B99" s="1298" t="s">
        <v>1156</v>
      </c>
      <c r="C99" s="1301" t="s">
        <v>1010</v>
      </c>
      <c r="D99" s="1436">
        <v>52</v>
      </c>
      <c r="E99" s="1436">
        <v>64</v>
      </c>
      <c r="F99" s="1436">
        <v>65</v>
      </c>
      <c r="G99" s="1436">
        <v>59</v>
      </c>
      <c r="H99" s="1436">
        <v>65</v>
      </c>
      <c r="I99" s="1436">
        <v>65</v>
      </c>
      <c r="J99" s="1436">
        <v>63</v>
      </c>
      <c r="K99" s="1436">
        <v>62</v>
      </c>
      <c r="L99" s="1436">
        <v>71</v>
      </c>
      <c r="M99" s="1436">
        <v>54</v>
      </c>
      <c r="N99" s="1436">
        <v>29</v>
      </c>
      <c r="O99" s="1436">
        <v>25</v>
      </c>
      <c r="P99" s="1436">
        <v>0</v>
      </c>
      <c r="Q99" s="1436">
        <v>0</v>
      </c>
      <c r="R99" s="1436">
        <v>0</v>
      </c>
      <c r="S99" s="1436">
        <v>0</v>
      </c>
      <c r="T99" s="1436">
        <v>0</v>
      </c>
      <c r="U99" s="1436">
        <v>0</v>
      </c>
      <c r="V99" s="1438">
        <v>0</v>
      </c>
    </row>
    <row r="100" spans="1:22" ht="15" x14ac:dyDescent="0.25">
      <c r="A100" s="1299" t="s">
        <v>708</v>
      </c>
      <c r="B100" s="1298" t="s">
        <v>1156</v>
      </c>
      <c r="C100" s="1301" t="s">
        <v>79</v>
      </c>
      <c r="D100" s="1436">
        <v>0</v>
      </c>
      <c r="E100" s="1436">
        <v>0.25</v>
      </c>
      <c r="F100" s="1436">
        <v>0.18461538851261139</v>
      </c>
      <c r="G100" s="1436">
        <v>0.11864406615495682</v>
      </c>
      <c r="H100" s="1436">
        <v>0.23076923191547394</v>
      </c>
      <c r="I100" s="1436">
        <v>0.13846154510974884</v>
      </c>
      <c r="J100" s="1436">
        <v>0.1746031790971756</v>
      </c>
      <c r="K100" s="1436">
        <v>0.17741934955120087</v>
      </c>
      <c r="L100" s="1436">
        <v>0.19718310236930847</v>
      </c>
      <c r="M100" s="1436">
        <v>0</v>
      </c>
      <c r="N100" s="1436">
        <v>0.20689655840396881</v>
      </c>
      <c r="O100" s="1436">
        <v>0.36000001430511475</v>
      </c>
      <c r="P100" s="1436">
        <v>0</v>
      </c>
      <c r="Q100" s="1436">
        <v>0</v>
      </c>
      <c r="R100" s="1436">
        <v>0</v>
      </c>
      <c r="S100" s="1436">
        <v>0</v>
      </c>
      <c r="T100" s="1436">
        <v>0</v>
      </c>
      <c r="U100" s="1436">
        <v>0</v>
      </c>
      <c r="V100" s="1438">
        <v>0</v>
      </c>
    </row>
    <row r="101" spans="1:22" ht="15" x14ac:dyDescent="0.25">
      <c r="A101" s="1299" t="s">
        <v>708</v>
      </c>
      <c r="B101" s="1298" t="s">
        <v>1156</v>
      </c>
      <c r="C101" s="1301" t="s">
        <v>1011</v>
      </c>
      <c r="D101" s="1436">
        <v>0</v>
      </c>
      <c r="E101" s="1436">
        <v>16</v>
      </c>
      <c r="F101" s="1436">
        <v>12</v>
      </c>
      <c r="G101" s="1436">
        <v>7</v>
      </c>
      <c r="H101" s="1436">
        <v>15</v>
      </c>
      <c r="I101" s="1436">
        <v>9</v>
      </c>
      <c r="J101" s="1436">
        <v>11</v>
      </c>
      <c r="K101" s="1436">
        <v>11</v>
      </c>
      <c r="L101" s="1436">
        <v>14</v>
      </c>
      <c r="M101" s="1436">
        <v>0</v>
      </c>
      <c r="N101" s="1436">
        <v>6</v>
      </c>
      <c r="O101" s="1436">
        <v>9</v>
      </c>
      <c r="P101" s="1436">
        <v>0</v>
      </c>
      <c r="Q101" s="1436">
        <v>0</v>
      </c>
      <c r="R101" s="1436">
        <v>0</v>
      </c>
      <c r="S101" s="1436">
        <v>0</v>
      </c>
      <c r="T101" s="1436">
        <v>0</v>
      </c>
      <c r="U101" s="1436">
        <v>0</v>
      </c>
      <c r="V101" s="1438">
        <v>0</v>
      </c>
    </row>
    <row r="102" spans="1:22" ht="15" x14ac:dyDescent="0.25">
      <c r="A102" s="1299" t="s">
        <v>708</v>
      </c>
      <c r="B102" s="1298" t="s">
        <v>1156</v>
      </c>
      <c r="C102" s="1301" t="s">
        <v>87</v>
      </c>
      <c r="D102" s="1436">
        <v>0</v>
      </c>
      <c r="E102" s="1436">
        <v>1</v>
      </c>
      <c r="F102" s="1436">
        <v>0</v>
      </c>
      <c r="G102" s="1436">
        <v>0</v>
      </c>
      <c r="H102" s="1436">
        <v>0</v>
      </c>
      <c r="I102" s="1436">
        <v>0</v>
      </c>
      <c r="J102" s="1436">
        <v>0</v>
      </c>
      <c r="K102" s="1436">
        <v>0</v>
      </c>
      <c r="L102" s="1436">
        <v>0</v>
      </c>
      <c r="M102" s="1436">
        <v>0</v>
      </c>
      <c r="N102" s="1436">
        <v>1</v>
      </c>
      <c r="O102" s="1436">
        <v>3</v>
      </c>
      <c r="P102" s="1436">
        <v>0</v>
      </c>
      <c r="Q102" s="1436">
        <v>0</v>
      </c>
      <c r="R102" s="1436">
        <v>0</v>
      </c>
      <c r="S102" s="1436">
        <v>0</v>
      </c>
      <c r="T102" s="1436">
        <v>0</v>
      </c>
      <c r="U102" s="1436">
        <v>0</v>
      </c>
      <c r="V102" s="1438">
        <v>0</v>
      </c>
    </row>
    <row r="103" spans="1:22" ht="15" x14ac:dyDescent="0.25">
      <c r="A103" s="1299" t="s">
        <v>708</v>
      </c>
      <c r="B103" s="1298" t="s">
        <v>792</v>
      </c>
      <c r="C103" s="1301" t="s">
        <v>1010</v>
      </c>
      <c r="D103" s="1436">
        <v>0</v>
      </c>
      <c r="E103" s="1436">
        <v>0</v>
      </c>
      <c r="F103" s="1436">
        <v>0</v>
      </c>
      <c r="G103" s="1436">
        <v>0</v>
      </c>
      <c r="H103" s="1436">
        <v>0</v>
      </c>
      <c r="I103" s="1436">
        <v>0</v>
      </c>
      <c r="J103" s="1436">
        <v>0</v>
      </c>
      <c r="K103" s="1436">
        <v>0</v>
      </c>
      <c r="L103" s="1436">
        <v>0</v>
      </c>
      <c r="M103" s="1436">
        <v>0</v>
      </c>
      <c r="N103" s="1436">
        <v>0</v>
      </c>
      <c r="O103" s="1436">
        <v>0</v>
      </c>
      <c r="P103" s="1436">
        <v>0</v>
      </c>
      <c r="Q103" s="1436">
        <v>0</v>
      </c>
      <c r="R103" s="1436">
        <v>2</v>
      </c>
      <c r="S103" s="1436">
        <v>4</v>
      </c>
      <c r="T103" s="1436">
        <v>7</v>
      </c>
      <c r="U103" s="1436">
        <v>8</v>
      </c>
      <c r="V103" s="1438">
        <v>8</v>
      </c>
    </row>
    <row r="104" spans="1:22" ht="15" x14ac:dyDescent="0.25">
      <c r="A104" s="1299" t="s">
        <v>708</v>
      </c>
      <c r="B104" s="1298" t="s">
        <v>792</v>
      </c>
      <c r="C104" s="1301" t="s">
        <v>79</v>
      </c>
      <c r="D104" s="1436">
        <v>0</v>
      </c>
      <c r="E104" s="1436">
        <v>0</v>
      </c>
      <c r="F104" s="1436">
        <v>0</v>
      </c>
      <c r="G104" s="1436">
        <v>0</v>
      </c>
      <c r="H104" s="1436">
        <v>0</v>
      </c>
      <c r="I104" s="1436">
        <v>0</v>
      </c>
      <c r="J104" s="1436">
        <v>0</v>
      </c>
      <c r="K104" s="1436">
        <v>0</v>
      </c>
      <c r="L104" s="1436">
        <v>0</v>
      </c>
      <c r="M104" s="1436">
        <v>0</v>
      </c>
      <c r="N104" s="1436">
        <v>0</v>
      </c>
      <c r="O104" s="1436">
        <v>0</v>
      </c>
      <c r="P104" s="1436">
        <v>0</v>
      </c>
      <c r="Q104" s="1436">
        <v>0</v>
      </c>
      <c r="R104" s="1436">
        <v>0.5</v>
      </c>
      <c r="S104" s="1436">
        <v>0.5</v>
      </c>
      <c r="T104" s="1436">
        <v>0.8571428656578064</v>
      </c>
      <c r="U104" s="1436">
        <v>0.625</v>
      </c>
      <c r="V104" s="1438">
        <v>0.25</v>
      </c>
    </row>
    <row r="105" spans="1:22" ht="15" x14ac:dyDescent="0.25">
      <c r="A105" s="1299" t="s">
        <v>708</v>
      </c>
      <c r="B105" s="1298" t="s">
        <v>792</v>
      </c>
      <c r="C105" s="1301" t="s">
        <v>1011</v>
      </c>
      <c r="D105" s="1436">
        <v>0</v>
      </c>
      <c r="E105" s="1436">
        <v>0</v>
      </c>
      <c r="F105" s="1436">
        <v>0</v>
      </c>
      <c r="G105" s="1436">
        <v>0</v>
      </c>
      <c r="H105" s="1436">
        <v>0</v>
      </c>
      <c r="I105" s="1436">
        <v>0</v>
      </c>
      <c r="J105" s="1436">
        <v>0</v>
      </c>
      <c r="K105" s="1436">
        <v>0</v>
      </c>
      <c r="L105" s="1436">
        <v>0</v>
      </c>
      <c r="M105" s="1436">
        <v>0</v>
      </c>
      <c r="N105" s="1436">
        <v>0</v>
      </c>
      <c r="O105" s="1436">
        <v>0</v>
      </c>
      <c r="P105" s="1436">
        <v>0</v>
      </c>
      <c r="Q105" s="1436">
        <v>0</v>
      </c>
      <c r="R105" s="1436">
        <v>1</v>
      </c>
      <c r="S105" s="1436">
        <v>2</v>
      </c>
      <c r="T105" s="1436">
        <v>6</v>
      </c>
      <c r="U105" s="1436">
        <v>5</v>
      </c>
      <c r="V105" s="1438">
        <v>2</v>
      </c>
    </row>
    <row r="106" spans="1:22" ht="15" x14ac:dyDescent="0.25">
      <c r="A106" s="1299" t="s">
        <v>708</v>
      </c>
      <c r="B106" s="1298" t="s">
        <v>792</v>
      </c>
      <c r="C106" s="1301" t="s">
        <v>87</v>
      </c>
      <c r="D106" s="1436">
        <v>0</v>
      </c>
      <c r="E106" s="1436">
        <v>0</v>
      </c>
      <c r="F106" s="1436">
        <v>0</v>
      </c>
      <c r="G106" s="1436">
        <v>0</v>
      </c>
      <c r="H106" s="1436">
        <v>0</v>
      </c>
      <c r="I106" s="1436">
        <v>0</v>
      </c>
      <c r="J106" s="1436">
        <v>0</v>
      </c>
      <c r="K106" s="1436">
        <v>0</v>
      </c>
      <c r="L106" s="1436">
        <v>0</v>
      </c>
      <c r="M106" s="1436">
        <v>0</v>
      </c>
      <c r="N106" s="1436">
        <v>0</v>
      </c>
      <c r="O106" s="1436">
        <v>0</v>
      </c>
      <c r="P106" s="1436">
        <v>0</v>
      </c>
      <c r="Q106" s="1436">
        <v>0</v>
      </c>
      <c r="R106" s="1436">
        <v>2</v>
      </c>
      <c r="S106" s="1436">
        <v>2</v>
      </c>
      <c r="T106" s="1436">
        <v>3</v>
      </c>
      <c r="U106" s="1436">
        <v>1</v>
      </c>
      <c r="V106" s="1438">
        <v>0</v>
      </c>
    </row>
    <row r="107" spans="1:22" ht="15" x14ac:dyDescent="0.25">
      <c r="A107" s="1299" t="s">
        <v>708</v>
      </c>
      <c r="B107" s="1298" t="s">
        <v>793</v>
      </c>
      <c r="C107" s="1301" t="s">
        <v>1010</v>
      </c>
      <c r="D107" s="1436">
        <v>86</v>
      </c>
      <c r="E107" s="1436">
        <v>94</v>
      </c>
      <c r="F107" s="1436">
        <v>88</v>
      </c>
      <c r="G107" s="1436">
        <v>81</v>
      </c>
      <c r="H107" s="1436">
        <v>71</v>
      </c>
      <c r="I107" s="1436">
        <v>66</v>
      </c>
      <c r="J107" s="1436">
        <v>47</v>
      </c>
      <c r="K107" s="1436">
        <v>46</v>
      </c>
      <c r="L107" s="1436">
        <v>45</v>
      </c>
      <c r="M107" s="1436">
        <v>0</v>
      </c>
      <c r="N107" s="1436">
        <v>0</v>
      </c>
      <c r="O107" s="1436">
        <v>0</v>
      </c>
      <c r="P107" s="1436">
        <v>0</v>
      </c>
      <c r="Q107" s="1436">
        <v>0</v>
      </c>
      <c r="R107" s="1436">
        <v>0</v>
      </c>
      <c r="S107" s="1436">
        <v>0</v>
      </c>
      <c r="T107" s="1436">
        <v>0</v>
      </c>
      <c r="U107" s="1436">
        <v>0</v>
      </c>
      <c r="V107" s="1438">
        <v>0</v>
      </c>
    </row>
    <row r="108" spans="1:22" ht="15" x14ac:dyDescent="0.25">
      <c r="A108" s="1299" t="s">
        <v>708</v>
      </c>
      <c r="B108" s="1298" t="s">
        <v>793</v>
      </c>
      <c r="C108" s="1301" t="s">
        <v>79</v>
      </c>
      <c r="D108" s="1436">
        <v>0.11627906560897827</v>
      </c>
      <c r="E108" s="1436">
        <v>0.11702127754688263</v>
      </c>
      <c r="F108" s="1436">
        <v>0.13636364042758942</v>
      </c>
      <c r="G108" s="1436">
        <v>8.6419753730297089E-2</v>
      </c>
      <c r="H108" s="1436">
        <v>0.11267605423927307</v>
      </c>
      <c r="I108" s="1436">
        <v>0.15151515603065491</v>
      </c>
      <c r="J108" s="1436">
        <v>6.3829787075519562E-2</v>
      </c>
      <c r="K108" s="1436">
        <v>0.19565217196941376</v>
      </c>
      <c r="L108" s="1436">
        <v>0.17777778208255768</v>
      </c>
      <c r="M108" s="1436">
        <v>0</v>
      </c>
      <c r="N108" s="1436">
        <v>0</v>
      </c>
      <c r="O108" s="1436">
        <v>0</v>
      </c>
      <c r="P108" s="1436">
        <v>0</v>
      </c>
      <c r="Q108" s="1436">
        <v>0</v>
      </c>
      <c r="R108" s="1436">
        <v>0</v>
      </c>
      <c r="S108" s="1436">
        <v>0</v>
      </c>
      <c r="T108" s="1436">
        <v>0</v>
      </c>
      <c r="U108" s="1436">
        <v>0</v>
      </c>
      <c r="V108" s="1438">
        <v>0</v>
      </c>
    </row>
    <row r="109" spans="1:22" ht="15" x14ac:dyDescent="0.25">
      <c r="A109" s="1299" t="s">
        <v>708</v>
      </c>
      <c r="B109" s="1298" t="s">
        <v>793</v>
      </c>
      <c r="C109" s="1301" t="s">
        <v>1011</v>
      </c>
      <c r="D109" s="1436">
        <v>10</v>
      </c>
      <c r="E109" s="1436">
        <v>11</v>
      </c>
      <c r="F109" s="1436">
        <v>12</v>
      </c>
      <c r="G109" s="1436">
        <v>7</v>
      </c>
      <c r="H109" s="1436">
        <v>8</v>
      </c>
      <c r="I109" s="1436">
        <v>10</v>
      </c>
      <c r="J109" s="1436">
        <v>3</v>
      </c>
      <c r="K109" s="1436">
        <v>9</v>
      </c>
      <c r="L109" s="1436">
        <v>8</v>
      </c>
      <c r="M109" s="1436">
        <v>0</v>
      </c>
      <c r="N109" s="1436">
        <v>0</v>
      </c>
      <c r="O109" s="1436">
        <v>0</v>
      </c>
      <c r="P109" s="1436">
        <v>0</v>
      </c>
      <c r="Q109" s="1436">
        <v>0</v>
      </c>
      <c r="R109" s="1436">
        <v>0</v>
      </c>
      <c r="S109" s="1436">
        <v>0</v>
      </c>
      <c r="T109" s="1436">
        <v>0</v>
      </c>
      <c r="U109" s="1436">
        <v>0</v>
      </c>
      <c r="V109" s="1438">
        <v>0</v>
      </c>
    </row>
    <row r="110" spans="1:22" ht="15" x14ac:dyDescent="0.25">
      <c r="A110" s="1299" t="s">
        <v>708</v>
      </c>
      <c r="B110" s="1298" t="s">
        <v>793</v>
      </c>
      <c r="C110" s="1301" t="s">
        <v>87</v>
      </c>
      <c r="D110" s="1436">
        <v>0</v>
      </c>
      <c r="E110" s="1436">
        <v>5</v>
      </c>
      <c r="F110" s="1436">
        <v>1</v>
      </c>
      <c r="G110" s="1436">
        <v>0</v>
      </c>
      <c r="H110" s="1436">
        <v>1</v>
      </c>
      <c r="I110" s="1436">
        <v>0</v>
      </c>
      <c r="J110" s="1436">
        <v>0</v>
      </c>
      <c r="K110" s="1436">
        <v>0</v>
      </c>
      <c r="L110" s="1436">
        <v>1</v>
      </c>
      <c r="M110" s="1436">
        <v>0</v>
      </c>
      <c r="N110" s="1436">
        <v>0</v>
      </c>
      <c r="O110" s="1436">
        <v>0</v>
      </c>
      <c r="P110" s="1436">
        <v>0</v>
      </c>
      <c r="Q110" s="1436">
        <v>0</v>
      </c>
      <c r="R110" s="1436">
        <v>0</v>
      </c>
      <c r="S110" s="1436">
        <v>0</v>
      </c>
      <c r="T110" s="1436">
        <v>0</v>
      </c>
      <c r="U110" s="1436">
        <v>0</v>
      </c>
      <c r="V110" s="1438">
        <v>0</v>
      </c>
    </row>
    <row r="111" spans="1:22" ht="15" x14ac:dyDescent="0.25">
      <c r="A111" s="1299" t="s">
        <v>708</v>
      </c>
      <c r="B111" s="1298" t="s">
        <v>794</v>
      </c>
      <c r="C111" s="1301" t="s">
        <v>1010</v>
      </c>
      <c r="D111" s="1436">
        <v>0</v>
      </c>
      <c r="E111" s="1436">
        <v>0</v>
      </c>
      <c r="F111" s="1436">
        <v>0</v>
      </c>
      <c r="G111" s="1436">
        <v>0</v>
      </c>
      <c r="H111" s="1436">
        <v>0</v>
      </c>
      <c r="I111" s="1436">
        <v>0</v>
      </c>
      <c r="J111" s="1436">
        <v>8</v>
      </c>
      <c r="K111" s="1436">
        <v>18</v>
      </c>
      <c r="L111" s="1436">
        <v>22</v>
      </c>
      <c r="M111" s="1436">
        <v>31</v>
      </c>
      <c r="N111" s="1436">
        <v>32</v>
      </c>
      <c r="O111" s="1436">
        <v>33</v>
      </c>
      <c r="P111" s="1436">
        <v>37</v>
      </c>
      <c r="Q111" s="1436">
        <v>39</v>
      </c>
      <c r="R111" s="1436">
        <v>39</v>
      </c>
      <c r="S111" s="1436">
        <v>33</v>
      </c>
      <c r="T111" s="1436">
        <v>51</v>
      </c>
      <c r="U111" s="1436">
        <v>52</v>
      </c>
      <c r="V111" s="1438">
        <v>61</v>
      </c>
    </row>
    <row r="112" spans="1:22" ht="15" x14ac:dyDescent="0.25">
      <c r="A112" s="1299" t="s">
        <v>708</v>
      </c>
      <c r="B112" s="1298" t="s">
        <v>794</v>
      </c>
      <c r="C112" s="1301" t="s">
        <v>79</v>
      </c>
      <c r="D112" s="1436">
        <v>0</v>
      </c>
      <c r="E112" s="1436">
        <v>0</v>
      </c>
      <c r="F112" s="1436">
        <v>0</v>
      </c>
      <c r="G112" s="1436">
        <v>0</v>
      </c>
      <c r="H112" s="1436">
        <v>0</v>
      </c>
      <c r="I112" s="1436">
        <v>0</v>
      </c>
      <c r="J112" s="1436">
        <v>0.5</v>
      </c>
      <c r="K112" s="1436">
        <v>0.55555558204650879</v>
      </c>
      <c r="L112" s="1436">
        <v>0.68181818723678589</v>
      </c>
      <c r="M112" s="1436">
        <v>0.61290323734283447</v>
      </c>
      <c r="N112" s="1436">
        <v>0.46875</v>
      </c>
      <c r="O112" s="1436">
        <v>0.54545456171035767</v>
      </c>
      <c r="P112" s="1436">
        <v>0.35135135054588318</v>
      </c>
      <c r="Q112" s="1436">
        <v>7.6923072338104248E-2</v>
      </c>
      <c r="R112" s="1436">
        <v>0.20512820780277252</v>
      </c>
      <c r="S112" s="1436">
        <v>0.12121211737394333</v>
      </c>
      <c r="T112" s="1436">
        <v>0.21568627655506134</v>
      </c>
      <c r="U112" s="1436">
        <v>0.26923078298568726</v>
      </c>
      <c r="V112" s="1438">
        <v>0.21311475336551666</v>
      </c>
    </row>
    <row r="113" spans="1:22" ht="15" x14ac:dyDescent="0.25">
      <c r="A113" s="1299" t="s">
        <v>708</v>
      </c>
      <c r="B113" s="1298" t="s">
        <v>794</v>
      </c>
      <c r="C113" s="1301" t="s">
        <v>1011</v>
      </c>
      <c r="D113" s="1436">
        <v>0</v>
      </c>
      <c r="E113" s="1436">
        <v>0</v>
      </c>
      <c r="F113" s="1436">
        <v>0</v>
      </c>
      <c r="G113" s="1436">
        <v>0</v>
      </c>
      <c r="H113" s="1436">
        <v>0</v>
      </c>
      <c r="I113" s="1436">
        <v>0</v>
      </c>
      <c r="J113" s="1436">
        <v>4</v>
      </c>
      <c r="K113" s="1436">
        <v>10</v>
      </c>
      <c r="L113" s="1436">
        <v>15</v>
      </c>
      <c r="M113" s="1436">
        <v>19</v>
      </c>
      <c r="N113" s="1436">
        <v>15</v>
      </c>
      <c r="O113" s="1436">
        <v>18</v>
      </c>
      <c r="P113" s="1436">
        <v>13</v>
      </c>
      <c r="Q113" s="1436">
        <v>3</v>
      </c>
      <c r="R113" s="1436">
        <v>8</v>
      </c>
      <c r="S113" s="1436">
        <v>4</v>
      </c>
      <c r="T113" s="1436">
        <v>11</v>
      </c>
      <c r="U113" s="1436">
        <v>14</v>
      </c>
      <c r="V113" s="1438">
        <v>13</v>
      </c>
    </row>
    <row r="114" spans="1:22" ht="15" x14ac:dyDescent="0.25">
      <c r="A114" s="1299" t="s">
        <v>708</v>
      </c>
      <c r="B114" s="1298" t="s">
        <v>794</v>
      </c>
      <c r="C114" s="1301" t="s">
        <v>87</v>
      </c>
      <c r="D114" s="1436">
        <v>0</v>
      </c>
      <c r="E114" s="1436">
        <v>0</v>
      </c>
      <c r="F114" s="1436">
        <v>0</v>
      </c>
      <c r="G114" s="1436">
        <v>0</v>
      </c>
      <c r="H114" s="1436">
        <v>0</v>
      </c>
      <c r="I114" s="1436">
        <v>0</v>
      </c>
      <c r="J114" s="1436">
        <v>8</v>
      </c>
      <c r="K114" s="1436">
        <v>9</v>
      </c>
      <c r="L114" s="1436">
        <v>4</v>
      </c>
      <c r="M114" s="1436">
        <v>5</v>
      </c>
      <c r="N114" s="1436">
        <v>3</v>
      </c>
      <c r="O114" s="1436">
        <v>1</v>
      </c>
      <c r="P114" s="1436">
        <v>0</v>
      </c>
      <c r="Q114" s="1436">
        <v>0</v>
      </c>
      <c r="R114" s="1436">
        <v>0</v>
      </c>
      <c r="S114" s="1436">
        <v>0</v>
      </c>
      <c r="T114" s="1436">
        <v>1</v>
      </c>
      <c r="U114" s="1436">
        <v>3</v>
      </c>
      <c r="V114" s="1438">
        <v>0</v>
      </c>
    </row>
    <row r="115" spans="1:22" ht="15" x14ac:dyDescent="0.25">
      <c r="A115" s="1299" t="s">
        <v>708</v>
      </c>
      <c r="B115" s="1298" t="s">
        <v>795</v>
      </c>
      <c r="C115" s="1301" t="s">
        <v>1010</v>
      </c>
      <c r="D115" s="1436">
        <v>359</v>
      </c>
      <c r="E115" s="1436">
        <v>380</v>
      </c>
      <c r="F115" s="1436">
        <v>376</v>
      </c>
      <c r="G115" s="1436">
        <v>72</v>
      </c>
      <c r="H115" s="1436">
        <v>73</v>
      </c>
      <c r="I115" s="1436">
        <v>75</v>
      </c>
      <c r="J115" s="1436">
        <v>67</v>
      </c>
      <c r="K115" s="1436">
        <v>68</v>
      </c>
      <c r="L115" s="1436">
        <v>60</v>
      </c>
      <c r="M115" s="1436">
        <v>61</v>
      </c>
      <c r="N115" s="1436">
        <v>63</v>
      </c>
      <c r="O115" s="1436">
        <v>61</v>
      </c>
      <c r="P115" s="1436">
        <v>64</v>
      </c>
      <c r="Q115" s="1436">
        <v>65</v>
      </c>
      <c r="R115" s="1436">
        <v>67</v>
      </c>
      <c r="S115" s="1436">
        <v>65</v>
      </c>
      <c r="T115" s="1436">
        <v>70</v>
      </c>
      <c r="U115" s="1436">
        <v>72</v>
      </c>
      <c r="V115" s="1438">
        <v>68</v>
      </c>
    </row>
    <row r="116" spans="1:22" ht="15" x14ac:dyDescent="0.25">
      <c r="A116" s="1299" t="s">
        <v>708</v>
      </c>
      <c r="B116" s="1298" t="s">
        <v>795</v>
      </c>
      <c r="C116" s="1301" t="s">
        <v>79</v>
      </c>
      <c r="D116" s="1436">
        <v>0.13370473682880402</v>
      </c>
      <c r="E116" s="1436">
        <v>0.19736842811107635</v>
      </c>
      <c r="F116" s="1436">
        <v>0.21808511018753052</v>
      </c>
      <c r="G116" s="1436">
        <v>0.138888880610466</v>
      </c>
      <c r="H116" s="1436">
        <v>0.19178082048892975</v>
      </c>
      <c r="I116" s="1436">
        <v>0.18666666746139526</v>
      </c>
      <c r="J116" s="1436">
        <v>0.22388060390949249</v>
      </c>
      <c r="K116" s="1436">
        <v>0.19117647409439087</v>
      </c>
      <c r="L116" s="1436">
        <v>0.18333333730697632</v>
      </c>
      <c r="M116" s="1436">
        <v>0.18032786250114441</v>
      </c>
      <c r="N116" s="1436">
        <v>0.1746031790971756</v>
      </c>
      <c r="O116" s="1436">
        <v>0.27868852019309998</v>
      </c>
      <c r="P116" s="1436">
        <v>0.171875</v>
      </c>
      <c r="Q116" s="1436">
        <v>7.6923072338104248E-2</v>
      </c>
      <c r="R116" s="1436">
        <v>0.28358209133148193</v>
      </c>
      <c r="S116" s="1436">
        <v>0.12307692319154739</v>
      </c>
      <c r="T116" s="1436">
        <v>0.24285714328289032</v>
      </c>
      <c r="U116" s="1436">
        <v>0.40277779102325439</v>
      </c>
      <c r="V116" s="1438">
        <v>0.22058823704719543</v>
      </c>
    </row>
    <row r="117" spans="1:22" ht="15" x14ac:dyDescent="0.25">
      <c r="A117" s="1299" t="s">
        <v>708</v>
      </c>
      <c r="B117" s="1298" t="s">
        <v>795</v>
      </c>
      <c r="C117" s="1301" t="s">
        <v>1011</v>
      </c>
      <c r="D117" s="1436">
        <v>48</v>
      </c>
      <c r="E117" s="1436">
        <v>75</v>
      </c>
      <c r="F117" s="1436">
        <v>82</v>
      </c>
      <c r="G117" s="1436">
        <v>10</v>
      </c>
      <c r="H117" s="1436">
        <v>14</v>
      </c>
      <c r="I117" s="1436">
        <v>14</v>
      </c>
      <c r="J117" s="1436">
        <v>15</v>
      </c>
      <c r="K117" s="1436">
        <v>13</v>
      </c>
      <c r="L117" s="1436">
        <v>11</v>
      </c>
      <c r="M117" s="1436">
        <v>11</v>
      </c>
      <c r="N117" s="1436">
        <v>11</v>
      </c>
      <c r="O117" s="1436">
        <v>17</v>
      </c>
      <c r="P117" s="1436">
        <v>11</v>
      </c>
      <c r="Q117" s="1436">
        <v>5</v>
      </c>
      <c r="R117" s="1436">
        <v>19</v>
      </c>
      <c r="S117" s="1436">
        <v>8</v>
      </c>
      <c r="T117" s="1436">
        <v>17</v>
      </c>
      <c r="U117" s="1436">
        <v>29</v>
      </c>
      <c r="V117" s="1438">
        <v>15</v>
      </c>
    </row>
    <row r="118" spans="1:22" ht="15" x14ac:dyDescent="0.25">
      <c r="A118" s="1299" t="s">
        <v>708</v>
      </c>
      <c r="B118" s="1298" t="s">
        <v>795</v>
      </c>
      <c r="C118" s="1301" t="s">
        <v>87</v>
      </c>
      <c r="D118" s="1436">
        <v>9</v>
      </c>
      <c r="E118" s="1436">
        <v>17</v>
      </c>
      <c r="F118" s="1436">
        <v>7</v>
      </c>
      <c r="G118" s="1436">
        <v>0</v>
      </c>
      <c r="H118" s="1436">
        <v>1</v>
      </c>
      <c r="I118" s="1436">
        <v>2</v>
      </c>
      <c r="J118" s="1436">
        <v>3</v>
      </c>
      <c r="K118" s="1436">
        <v>2</v>
      </c>
      <c r="L118" s="1436">
        <v>0</v>
      </c>
      <c r="M118" s="1436">
        <v>1</v>
      </c>
      <c r="N118" s="1436">
        <v>1</v>
      </c>
      <c r="O118" s="1436">
        <v>4</v>
      </c>
      <c r="P118" s="1436">
        <v>0</v>
      </c>
      <c r="Q118" s="1436">
        <v>1</v>
      </c>
      <c r="R118" s="1436">
        <v>6</v>
      </c>
      <c r="S118" s="1436">
        <v>0</v>
      </c>
      <c r="T118" s="1436">
        <v>7</v>
      </c>
      <c r="U118" s="1436">
        <v>3</v>
      </c>
      <c r="V118" s="1438">
        <v>1</v>
      </c>
    </row>
    <row r="119" spans="1:22" ht="15" x14ac:dyDescent="0.25">
      <c r="A119" s="1299" t="s">
        <v>708</v>
      </c>
      <c r="B119" s="1298" t="s">
        <v>796</v>
      </c>
      <c r="C119" s="1301" t="s">
        <v>1010</v>
      </c>
      <c r="D119" s="1436">
        <v>150</v>
      </c>
      <c r="E119" s="1436">
        <v>187</v>
      </c>
      <c r="F119" s="1436">
        <v>207</v>
      </c>
      <c r="G119" s="1436">
        <v>214</v>
      </c>
      <c r="H119" s="1436">
        <v>219</v>
      </c>
      <c r="I119" s="1436">
        <v>178</v>
      </c>
      <c r="J119" s="1436">
        <v>166</v>
      </c>
      <c r="K119" s="1436">
        <v>163</v>
      </c>
      <c r="L119" s="1436">
        <v>157</v>
      </c>
      <c r="M119" s="1436">
        <v>148</v>
      </c>
      <c r="N119" s="1436">
        <v>161</v>
      </c>
      <c r="O119" s="1436">
        <v>174</v>
      </c>
      <c r="P119" s="1436">
        <v>150</v>
      </c>
      <c r="Q119" s="1436">
        <v>158</v>
      </c>
      <c r="R119" s="1436">
        <v>158</v>
      </c>
      <c r="S119" s="1436">
        <v>108</v>
      </c>
      <c r="T119" s="1436">
        <v>112</v>
      </c>
      <c r="U119" s="1436">
        <v>94</v>
      </c>
      <c r="V119" s="1438">
        <v>95</v>
      </c>
    </row>
    <row r="120" spans="1:22" ht="15" x14ac:dyDescent="0.25">
      <c r="A120" s="1299" t="s">
        <v>708</v>
      </c>
      <c r="B120" s="1298" t="s">
        <v>796</v>
      </c>
      <c r="C120" s="1301" t="s">
        <v>79</v>
      </c>
      <c r="D120" s="1436">
        <v>0.37333333492279053</v>
      </c>
      <c r="E120" s="1436">
        <v>0.3957219123840332</v>
      </c>
      <c r="F120" s="1436">
        <v>0.37681159377098083</v>
      </c>
      <c r="G120" s="1436">
        <v>0.257009357213974</v>
      </c>
      <c r="H120" s="1436">
        <v>0.24200913310050964</v>
      </c>
      <c r="I120" s="1436">
        <v>0.38764044642448425</v>
      </c>
      <c r="J120" s="1436">
        <v>0.34939759969711304</v>
      </c>
      <c r="K120" s="1436">
        <v>0.4110429584980011</v>
      </c>
      <c r="L120" s="1436">
        <v>0.43949043750762939</v>
      </c>
      <c r="M120" s="1436">
        <v>0.40540540218353271</v>
      </c>
      <c r="N120" s="1436">
        <v>0.43478259444236755</v>
      </c>
      <c r="O120" s="1436">
        <v>0.50574713945388794</v>
      </c>
      <c r="P120" s="1436">
        <v>0.36000001430511475</v>
      </c>
      <c r="Q120" s="1436">
        <v>0.16455696523189545</v>
      </c>
      <c r="R120" s="1436">
        <v>0.2721518874168396</v>
      </c>
      <c r="S120" s="1436">
        <v>0.25</v>
      </c>
      <c r="T120" s="1436">
        <v>0.28571429848670959</v>
      </c>
      <c r="U120" s="1436">
        <v>0.41489362716674805</v>
      </c>
      <c r="V120" s="1438">
        <v>0.31578946113586426</v>
      </c>
    </row>
    <row r="121" spans="1:22" ht="15" x14ac:dyDescent="0.25">
      <c r="A121" s="1299" t="s">
        <v>708</v>
      </c>
      <c r="B121" s="1298" t="s">
        <v>796</v>
      </c>
      <c r="C121" s="1301" t="s">
        <v>1011</v>
      </c>
      <c r="D121" s="1436">
        <v>56</v>
      </c>
      <c r="E121" s="1436">
        <v>74</v>
      </c>
      <c r="F121" s="1436">
        <v>78</v>
      </c>
      <c r="G121" s="1436">
        <v>55</v>
      </c>
      <c r="H121" s="1436">
        <v>53</v>
      </c>
      <c r="I121" s="1436">
        <v>69</v>
      </c>
      <c r="J121" s="1436">
        <v>58</v>
      </c>
      <c r="K121" s="1436">
        <v>67</v>
      </c>
      <c r="L121" s="1436">
        <v>69</v>
      </c>
      <c r="M121" s="1436">
        <v>60</v>
      </c>
      <c r="N121" s="1436">
        <v>70</v>
      </c>
      <c r="O121" s="1436">
        <v>88</v>
      </c>
      <c r="P121" s="1436">
        <v>54</v>
      </c>
      <c r="Q121" s="1436">
        <v>26</v>
      </c>
      <c r="R121" s="1436">
        <v>43</v>
      </c>
      <c r="S121" s="1436">
        <v>27</v>
      </c>
      <c r="T121" s="1436">
        <v>32</v>
      </c>
      <c r="U121" s="1436">
        <v>39</v>
      </c>
      <c r="V121" s="1438">
        <v>30</v>
      </c>
    </row>
    <row r="122" spans="1:22" ht="15" x14ac:dyDescent="0.25">
      <c r="A122" s="1299" t="s">
        <v>708</v>
      </c>
      <c r="B122" s="1298" t="s">
        <v>796</v>
      </c>
      <c r="C122" s="1301" t="s">
        <v>87</v>
      </c>
      <c r="D122" s="1436">
        <v>32</v>
      </c>
      <c r="E122" s="1436">
        <v>39</v>
      </c>
      <c r="F122" s="1436">
        <v>14</v>
      </c>
      <c r="G122" s="1436">
        <v>8</v>
      </c>
      <c r="H122" s="1436">
        <v>7</v>
      </c>
      <c r="I122" s="1436">
        <v>2</v>
      </c>
      <c r="J122" s="1436">
        <v>4</v>
      </c>
      <c r="K122" s="1436">
        <v>11</v>
      </c>
      <c r="L122" s="1436">
        <v>10</v>
      </c>
      <c r="M122" s="1436">
        <v>3</v>
      </c>
      <c r="N122" s="1436">
        <v>13</v>
      </c>
      <c r="O122" s="1436">
        <v>13</v>
      </c>
      <c r="P122" s="1436">
        <v>3</v>
      </c>
      <c r="Q122" s="1436">
        <v>6</v>
      </c>
      <c r="R122" s="1436">
        <v>5</v>
      </c>
      <c r="S122" s="1436">
        <v>1</v>
      </c>
      <c r="T122" s="1436">
        <v>2</v>
      </c>
      <c r="U122" s="1436">
        <v>3</v>
      </c>
      <c r="V122" s="1438">
        <v>4</v>
      </c>
    </row>
    <row r="123" spans="1:22" ht="15" x14ac:dyDescent="0.25">
      <c r="A123" s="1299" t="s">
        <v>708</v>
      </c>
      <c r="B123" s="1298" t="s">
        <v>797</v>
      </c>
      <c r="C123" s="1301" t="s">
        <v>1010</v>
      </c>
      <c r="D123" s="1436">
        <v>0</v>
      </c>
      <c r="E123" s="1436">
        <v>0</v>
      </c>
      <c r="F123" s="1436">
        <v>0</v>
      </c>
      <c r="G123" s="1436">
        <v>0</v>
      </c>
      <c r="H123" s="1436">
        <v>0</v>
      </c>
      <c r="I123" s="1436">
        <v>0</v>
      </c>
      <c r="J123" s="1436">
        <v>0</v>
      </c>
      <c r="K123" s="1436">
        <v>0</v>
      </c>
      <c r="L123" s="1436">
        <v>13</v>
      </c>
      <c r="M123" s="1436">
        <v>25</v>
      </c>
      <c r="N123" s="1436">
        <v>28</v>
      </c>
      <c r="O123" s="1436">
        <v>33</v>
      </c>
      <c r="P123" s="1436">
        <v>35</v>
      </c>
      <c r="Q123" s="1436">
        <v>36</v>
      </c>
      <c r="R123" s="1436">
        <v>36</v>
      </c>
      <c r="S123" s="1436">
        <v>26</v>
      </c>
      <c r="T123" s="1436">
        <v>27</v>
      </c>
      <c r="U123" s="1436">
        <v>27</v>
      </c>
      <c r="V123" s="1438">
        <v>25</v>
      </c>
    </row>
    <row r="124" spans="1:22" ht="15" x14ac:dyDescent="0.25">
      <c r="A124" s="1299" t="s">
        <v>708</v>
      </c>
      <c r="B124" s="1298" t="s">
        <v>797</v>
      </c>
      <c r="C124" s="1301" t="s">
        <v>79</v>
      </c>
      <c r="D124" s="1436">
        <v>0</v>
      </c>
      <c r="E124" s="1436">
        <v>0</v>
      </c>
      <c r="F124" s="1436">
        <v>0</v>
      </c>
      <c r="G124" s="1436">
        <v>0</v>
      </c>
      <c r="H124" s="1436">
        <v>0</v>
      </c>
      <c r="I124" s="1436">
        <v>0</v>
      </c>
      <c r="J124" s="1436">
        <v>0</v>
      </c>
      <c r="K124" s="1436">
        <v>0</v>
      </c>
      <c r="L124" s="1436">
        <v>0.53846156597137451</v>
      </c>
      <c r="M124" s="1436">
        <v>0.43999999761581421</v>
      </c>
      <c r="N124" s="1436">
        <v>0.53571426868438721</v>
      </c>
      <c r="O124" s="1436">
        <v>0.5151515007019043</v>
      </c>
      <c r="P124" s="1436">
        <v>0.31428572535514832</v>
      </c>
      <c r="Q124" s="1436">
        <v>0.2222222238779068</v>
      </c>
      <c r="R124" s="1436">
        <v>0.27777779102325439</v>
      </c>
      <c r="S124" s="1436">
        <v>3.8461536169052124E-2</v>
      </c>
      <c r="T124" s="1436">
        <v>0.14814814925193787</v>
      </c>
      <c r="U124" s="1436">
        <v>0.51851850748062134</v>
      </c>
      <c r="V124" s="1438">
        <v>0.11999999731779099</v>
      </c>
    </row>
    <row r="125" spans="1:22" ht="15" x14ac:dyDescent="0.25">
      <c r="A125" s="1299" t="s">
        <v>708</v>
      </c>
      <c r="B125" s="1298" t="s">
        <v>797</v>
      </c>
      <c r="C125" s="1301" t="s">
        <v>1011</v>
      </c>
      <c r="D125" s="1436">
        <v>0</v>
      </c>
      <c r="E125" s="1436">
        <v>0</v>
      </c>
      <c r="F125" s="1436">
        <v>0</v>
      </c>
      <c r="G125" s="1436">
        <v>0</v>
      </c>
      <c r="H125" s="1436">
        <v>0</v>
      </c>
      <c r="I125" s="1436">
        <v>0</v>
      </c>
      <c r="J125" s="1436">
        <v>0</v>
      </c>
      <c r="K125" s="1436">
        <v>0</v>
      </c>
      <c r="L125" s="1436">
        <v>7</v>
      </c>
      <c r="M125" s="1436">
        <v>11</v>
      </c>
      <c r="N125" s="1436">
        <v>15</v>
      </c>
      <c r="O125" s="1436">
        <v>17</v>
      </c>
      <c r="P125" s="1436">
        <v>11</v>
      </c>
      <c r="Q125" s="1436">
        <v>8</v>
      </c>
      <c r="R125" s="1436">
        <v>10</v>
      </c>
      <c r="S125" s="1436">
        <v>1</v>
      </c>
      <c r="T125" s="1436">
        <v>4</v>
      </c>
      <c r="U125" s="1436">
        <v>14</v>
      </c>
      <c r="V125" s="1438">
        <v>3</v>
      </c>
    </row>
    <row r="126" spans="1:22" ht="15" x14ac:dyDescent="0.25">
      <c r="A126" s="1299" t="s">
        <v>708</v>
      </c>
      <c r="B126" s="1298" t="s">
        <v>797</v>
      </c>
      <c r="C126" s="1301" t="s">
        <v>87</v>
      </c>
      <c r="D126" s="1436">
        <v>0</v>
      </c>
      <c r="E126" s="1436">
        <v>0</v>
      </c>
      <c r="F126" s="1436">
        <v>0</v>
      </c>
      <c r="G126" s="1436">
        <v>0</v>
      </c>
      <c r="H126" s="1436">
        <v>0</v>
      </c>
      <c r="I126" s="1436">
        <v>0</v>
      </c>
      <c r="J126" s="1436">
        <v>0</v>
      </c>
      <c r="K126" s="1436">
        <v>0</v>
      </c>
      <c r="L126" s="1436">
        <v>3</v>
      </c>
      <c r="M126" s="1436">
        <v>13</v>
      </c>
      <c r="N126" s="1436">
        <v>4</v>
      </c>
      <c r="O126" s="1436">
        <v>5</v>
      </c>
      <c r="P126" s="1436">
        <v>3</v>
      </c>
      <c r="Q126" s="1436">
        <v>1</v>
      </c>
      <c r="R126" s="1436">
        <v>1</v>
      </c>
      <c r="S126" s="1436">
        <v>0</v>
      </c>
      <c r="T126" s="1436">
        <v>2</v>
      </c>
      <c r="U126" s="1436">
        <v>1</v>
      </c>
      <c r="V126" s="1438">
        <v>0</v>
      </c>
    </row>
    <row r="127" spans="1:22" ht="15" x14ac:dyDescent="0.25">
      <c r="A127" s="1299" t="s">
        <v>708</v>
      </c>
      <c r="B127" s="1298" t="s">
        <v>798</v>
      </c>
      <c r="C127" s="1301" t="s">
        <v>1010</v>
      </c>
      <c r="D127" s="1436">
        <v>0</v>
      </c>
      <c r="E127" s="1436">
        <v>0</v>
      </c>
      <c r="F127" s="1436">
        <v>0</v>
      </c>
      <c r="G127" s="1436">
        <v>0</v>
      </c>
      <c r="H127" s="1436">
        <v>0</v>
      </c>
      <c r="I127" s="1436">
        <v>0</v>
      </c>
      <c r="J127" s="1436">
        <v>0</v>
      </c>
      <c r="K127" s="1436">
        <v>0</v>
      </c>
      <c r="L127" s="1436">
        <v>0</v>
      </c>
      <c r="M127" s="1436">
        <v>0</v>
      </c>
      <c r="N127" s="1436">
        <v>0</v>
      </c>
      <c r="O127" s="1436">
        <v>0</v>
      </c>
      <c r="P127" s="1436">
        <v>31</v>
      </c>
      <c r="Q127" s="1436">
        <v>37</v>
      </c>
      <c r="R127" s="1436">
        <v>37</v>
      </c>
      <c r="S127" s="1436">
        <v>73</v>
      </c>
      <c r="T127" s="1436">
        <v>83</v>
      </c>
      <c r="U127" s="1436">
        <v>97</v>
      </c>
      <c r="V127" s="1438">
        <v>90</v>
      </c>
    </row>
    <row r="128" spans="1:22" ht="15" x14ac:dyDescent="0.25">
      <c r="A128" s="1299" t="s">
        <v>708</v>
      </c>
      <c r="B128" s="1298" t="s">
        <v>798</v>
      </c>
      <c r="C128" s="1301" t="s">
        <v>79</v>
      </c>
      <c r="D128" s="1436">
        <v>0</v>
      </c>
      <c r="E128" s="1436">
        <v>0</v>
      </c>
      <c r="F128" s="1436">
        <v>0</v>
      </c>
      <c r="G128" s="1436">
        <v>0</v>
      </c>
      <c r="H128" s="1436">
        <v>0</v>
      </c>
      <c r="I128" s="1436">
        <v>0</v>
      </c>
      <c r="J128" s="1436">
        <v>0</v>
      </c>
      <c r="K128" s="1436">
        <v>0</v>
      </c>
      <c r="L128" s="1436">
        <v>0</v>
      </c>
      <c r="M128" s="1436">
        <v>0</v>
      </c>
      <c r="N128" s="1436">
        <v>0</v>
      </c>
      <c r="O128" s="1436">
        <v>0</v>
      </c>
      <c r="P128" s="1436">
        <v>0.32258063554763794</v>
      </c>
      <c r="Q128" s="1436">
        <v>0.10810811072587967</v>
      </c>
      <c r="R128" s="1436">
        <v>0.24324324727058411</v>
      </c>
      <c r="S128" s="1436">
        <v>0.16438356041908264</v>
      </c>
      <c r="T128" s="1436">
        <v>0.27710843086242676</v>
      </c>
      <c r="U128" s="1436">
        <v>0.3505154550075531</v>
      </c>
      <c r="V128" s="1438">
        <v>0.23333333432674408</v>
      </c>
    </row>
    <row r="129" spans="1:22" ht="15" x14ac:dyDescent="0.25">
      <c r="A129" s="1299" t="s">
        <v>708</v>
      </c>
      <c r="B129" s="1298" t="s">
        <v>798</v>
      </c>
      <c r="C129" s="1301" t="s">
        <v>1011</v>
      </c>
      <c r="D129" s="1436">
        <v>0</v>
      </c>
      <c r="E129" s="1436">
        <v>0</v>
      </c>
      <c r="F129" s="1436">
        <v>0</v>
      </c>
      <c r="G129" s="1436">
        <v>0</v>
      </c>
      <c r="H129" s="1436">
        <v>0</v>
      </c>
      <c r="I129" s="1436">
        <v>0</v>
      </c>
      <c r="J129" s="1436">
        <v>0</v>
      </c>
      <c r="K129" s="1436">
        <v>0</v>
      </c>
      <c r="L129" s="1436">
        <v>0</v>
      </c>
      <c r="M129" s="1436">
        <v>0</v>
      </c>
      <c r="N129" s="1436">
        <v>0</v>
      </c>
      <c r="O129" s="1436">
        <v>0</v>
      </c>
      <c r="P129" s="1436">
        <v>10</v>
      </c>
      <c r="Q129" s="1436">
        <v>4</v>
      </c>
      <c r="R129" s="1436">
        <v>9</v>
      </c>
      <c r="S129" s="1436">
        <v>12</v>
      </c>
      <c r="T129" s="1436">
        <v>23</v>
      </c>
      <c r="U129" s="1436">
        <v>34</v>
      </c>
      <c r="V129" s="1438">
        <v>21</v>
      </c>
    </row>
    <row r="130" spans="1:22" ht="15" x14ac:dyDescent="0.25">
      <c r="A130" s="1299" t="s">
        <v>708</v>
      </c>
      <c r="B130" s="1298" t="s">
        <v>798</v>
      </c>
      <c r="C130" s="1301" t="s">
        <v>87</v>
      </c>
      <c r="D130" s="1436">
        <v>0</v>
      </c>
      <c r="E130" s="1436">
        <v>0</v>
      </c>
      <c r="F130" s="1436">
        <v>0</v>
      </c>
      <c r="G130" s="1436">
        <v>0</v>
      </c>
      <c r="H130" s="1436">
        <v>0</v>
      </c>
      <c r="I130" s="1436">
        <v>0</v>
      </c>
      <c r="J130" s="1436">
        <v>0</v>
      </c>
      <c r="K130" s="1436">
        <v>0</v>
      </c>
      <c r="L130" s="1436">
        <v>0</v>
      </c>
      <c r="M130" s="1436">
        <v>0</v>
      </c>
      <c r="N130" s="1436">
        <v>0</v>
      </c>
      <c r="O130" s="1436">
        <v>0</v>
      </c>
      <c r="P130" s="1436">
        <v>1</v>
      </c>
      <c r="Q130" s="1436">
        <v>6</v>
      </c>
      <c r="R130" s="1436">
        <v>1</v>
      </c>
      <c r="S130" s="1436">
        <v>3</v>
      </c>
      <c r="T130" s="1436">
        <v>10</v>
      </c>
      <c r="U130" s="1436">
        <v>12</v>
      </c>
      <c r="V130" s="1438">
        <v>9</v>
      </c>
    </row>
    <row r="131" spans="1:22" ht="15" x14ac:dyDescent="0.25">
      <c r="A131" s="1299" t="s">
        <v>708</v>
      </c>
      <c r="B131" s="1298" t="s">
        <v>1115</v>
      </c>
      <c r="C131" s="1301" t="s">
        <v>1010</v>
      </c>
      <c r="D131" s="1436">
        <v>0</v>
      </c>
      <c r="E131" s="1436">
        <v>0</v>
      </c>
      <c r="F131" s="1436">
        <v>0</v>
      </c>
      <c r="G131" s="1436">
        <v>0</v>
      </c>
      <c r="H131" s="1436">
        <v>0</v>
      </c>
      <c r="I131" s="1436">
        <v>0</v>
      </c>
      <c r="J131" s="1436">
        <v>0</v>
      </c>
      <c r="K131" s="1436">
        <v>0</v>
      </c>
      <c r="L131" s="1436">
        <v>0</v>
      </c>
      <c r="M131" s="1436">
        <v>0</v>
      </c>
      <c r="N131" s="1436">
        <v>0</v>
      </c>
      <c r="O131" s="1436">
        <v>0</v>
      </c>
      <c r="P131" s="1436">
        <v>0</v>
      </c>
      <c r="Q131" s="1436">
        <v>0</v>
      </c>
      <c r="R131" s="1436">
        <v>0</v>
      </c>
      <c r="S131" s="1436">
        <v>0</v>
      </c>
      <c r="T131" s="1436">
        <v>0</v>
      </c>
      <c r="U131" s="1436">
        <v>5</v>
      </c>
      <c r="V131" s="1438">
        <v>10</v>
      </c>
    </row>
    <row r="132" spans="1:22" ht="15" x14ac:dyDescent="0.25">
      <c r="A132" s="1299" t="s">
        <v>708</v>
      </c>
      <c r="B132" s="1298" t="s">
        <v>1115</v>
      </c>
      <c r="C132" s="1301" t="s">
        <v>79</v>
      </c>
      <c r="D132" s="1436">
        <v>0</v>
      </c>
      <c r="E132" s="1436">
        <v>0</v>
      </c>
      <c r="F132" s="1436">
        <v>0</v>
      </c>
      <c r="G132" s="1436">
        <v>0</v>
      </c>
      <c r="H132" s="1436">
        <v>0</v>
      </c>
      <c r="I132" s="1436">
        <v>0</v>
      </c>
      <c r="J132" s="1436">
        <v>0</v>
      </c>
      <c r="K132" s="1436">
        <v>0</v>
      </c>
      <c r="L132" s="1436">
        <v>0</v>
      </c>
      <c r="M132" s="1436">
        <v>0</v>
      </c>
      <c r="N132" s="1436">
        <v>0</v>
      </c>
      <c r="O132" s="1436">
        <v>0</v>
      </c>
      <c r="P132" s="1436">
        <v>0</v>
      </c>
      <c r="Q132" s="1436">
        <v>0</v>
      </c>
      <c r="R132" s="1436">
        <v>0</v>
      </c>
      <c r="S132" s="1436">
        <v>0</v>
      </c>
      <c r="T132" s="1436">
        <v>0</v>
      </c>
      <c r="U132" s="1436">
        <v>0.60000002384185791</v>
      </c>
      <c r="V132" s="1438">
        <v>0.60000002384185791</v>
      </c>
    </row>
    <row r="133" spans="1:22" ht="15" x14ac:dyDescent="0.25">
      <c r="A133" s="1299" t="s">
        <v>708</v>
      </c>
      <c r="B133" s="1298" t="s">
        <v>1115</v>
      </c>
      <c r="C133" s="1301" t="s">
        <v>1011</v>
      </c>
      <c r="D133" s="1436">
        <v>0</v>
      </c>
      <c r="E133" s="1436">
        <v>0</v>
      </c>
      <c r="F133" s="1436">
        <v>0</v>
      </c>
      <c r="G133" s="1436">
        <v>0</v>
      </c>
      <c r="H133" s="1436">
        <v>0</v>
      </c>
      <c r="I133" s="1436">
        <v>0</v>
      </c>
      <c r="J133" s="1436">
        <v>0</v>
      </c>
      <c r="K133" s="1436">
        <v>0</v>
      </c>
      <c r="L133" s="1436">
        <v>0</v>
      </c>
      <c r="M133" s="1436">
        <v>0</v>
      </c>
      <c r="N133" s="1436">
        <v>0</v>
      </c>
      <c r="O133" s="1436">
        <v>0</v>
      </c>
      <c r="P133" s="1436">
        <v>0</v>
      </c>
      <c r="Q133" s="1436">
        <v>0</v>
      </c>
      <c r="R133" s="1436">
        <v>0</v>
      </c>
      <c r="S133" s="1436">
        <v>0</v>
      </c>
      <c r="T133" s="1436">
        <v>0</v>
      </c>
      <c r="U133" s="1436">
        <v>3</v>
      </c>
      <c r="V133" s="1438">
        <v>6</v>
      </c>
    </row>
    <row r="134" spans="1:22" ht="15" x14ac:dyDescent="0.25">
      <c r="A134" s="1299" t="s">
        <v>708</v>
      </c>
      <c r="B134" s="1298" t="s">
        <v>1115</v>
      </c>
      <c r="C134" s="1301" t="s">
        <v>87</v>
      </c>
      <c r="D134" s="1436">
        <v>0</v>
      </c>
      <c r="E134" s="1436">
        <v>0</v>
      </c>
      <c r="F134" s="1436">
        <v>0</v>
      </c>
      <c r="G134" s="1436">
        <v>0</v>
      </c>
      <c r="H134" s="1436">
        <v>0</v>
      </c>
      <c r="I134" s="1436">
        <v>0</v>
      </c>
      <c r="J134" s="1436">
        <v>0</v>
      </c>
      <c r="K134" s="1436">
        <v>0</v>
      </c>
      <c r="L134" s="1436">
        <v>0</v>
      </c>
      <c r="M134" s="1436">
        <v>0</v>
      </c>
      <c r="N134" s="1436">
        <v>0</v>
      </c>
      <c r="O134" s="1436">
        <v>0</v>
      </c>
      <c r="P134" s="1436">
        <v>0</v>
      </c>
      <c r="Q134" s="1436">
        <v>0</v>
      </c>
      <c r="R134" s="1436">
        <v>0</v>
      </c>
      <c r="S134" s="1436">
        <v>0</v>
      </c>
      <c r="T134" s="1436">
        <v>0</v>
      </c>
      <c r="U134" s="1436">
        <v>5</v>
      </c>
      <c r="V134" s="1438">
        <v>5</v>
      </c>
    </row>
    <row r="135" spans="1:22" ht="15" x14ac:dyDescent="0.25">
      <c r="A135" s="1299" t="s">
        <v>708</v>
      </c>
      <c r="B135" s="1298" t="s">
        <v>799</v>
      </c>
      <c r="C135" s="1301" t="s">
        <v>1010</v>
      </c>
      <c r="D135" s="1436">
        <v>137</v>
      </c>
      <c r="E135" s="1436">
        <v>140</v>
      </c>
      <c r="F135" s="1436">
        <v>144</v>
      </c>
      <c r="G135" s="1436">
        <v>97</v>
      </c>
      <c r="H135" s="1436">
        <v>99</v>
      </c>
      <c r="I135" s="1436">
        <v>102</v>
      </c>
      <c r="J135" s="1436">
        <v>81</v>
      </c>
      <c r="K135" s="1436">
        <v>79</v>
      </c>
      <c r="L135" s="1436">
        <v>61</v>
      </c>
      <c r="M135" s="1436">
        <v>63</v>
      </c>
      <c r="N135" s="1436">
        <v>59</v>
      </c>
      <c r="O135" s="1436">
        <v>62</v>
      </c>
      <c r="P135" s="1436">
        <v>63</v>
      </c>
      <c r="Q135" s="1436">
        <v>60</v>
      </c>
      <c r="R135" s="1436">
        <v>66</v>
      </c>
      <c r="S135" s="1436">
        <v>64</v>
      </c>
      <c r="T135" s="1436">
        <v>75</v>
      </c>
      <c r="U135" s="1436">
        <v>72</v>
      </c>
      <c r="V135" s="1438">
        <v>68</v>
      </c>
    </row>
    <row r="136" spans="1:22" ht="15" x14ac:dyDescent="0.25">
      <c r="A136" s="1299" t="s">
        <v>708</v>
      </c>
      <c r="B136" s="1298" t="s">
        <v>799</v>
      </c>
      <c r="C136" s="1301" t="s">
        <v>79</v>
      </c>
      <c r="D136" s="1436">
        <v>0.14598539471626282</v>
      </c>
      <c r="E136" s="1436">
        <v>0.28571429848670959</v>
      </c>
      <c r="F136" s="1436">
        <v>0.3611111044883728</v>
      </c>
      <c r="G136" s="1436">
        <v>0.27835050225257874</v>
      </c>
      <c r="H136" s="1436">
        <v>0.25252524018287659</v>
      </c>
      <c r="I136" s="1436">
        <v>0.46078431606292725</v>
      </c>
      <c r="J136" s="1436">
        <v>0.32098764181137085</v>
      </c>
      <c r="K136" s="1436">
        <v>0.31645569205284119</v>
      </c>
      <c r="L136" s="1436">
        <v>0.45901638269424438</v>
      </c>
      <c r="M136" s="1436">
        <v>0.4285714328289032</v>
      </c>
      <c r="N136" s="1436">
        <v>0.40677964687347412</v>
      </c>
      <c r="O136" s="1436">
        <v>0.58064514398574829</v>
      </c>
      <c r="P136" s="1436">
        <v>0.2063492089509964</v>
      </c>
      <c r="Q136" s="1436">
        <v>0</v>
      </c>
      <c r="R136" s="1436">
        <v>0.45454546809196472</v>
      </c>
      <c r="S136" s="1436">
        <v>0.265625</v>
      </c>
      <c r="T136" s="1436">
        <v>0.40000000596046448</v>
      </c>
      <c r="U136" s="1436">
        <v>0.34722220897674561</v>
      </c>
      <c r="V136" s="1438">
        <v>0.30882352590560913</v>
      </c>
    </row>
    <row r="137" spans="1:22" ht="15" x14ac:dyDescent="0.25">
      <c r="A137" s="1299" t="s">
        <v>708</v>
      </c>
      <c r="B137" s="1298" t="s">
        <v>799</v>
      </c>
      <c r="C137" s="1301" t="s">
        <v>1011</v>
      </c>
      <c r="D137" s="1436">
        <v>20</v>
      </c>
      <c r="E137" s="1436">
        <v>40</v>
      </c>
      <c r="F137" s="1436">
        <v>52</v>
      </c>
      <c r="G137" s="1436">
        <v>27</v>
      </c>
      <c r="H137" s="1436">
        <v>25</v>
      </c>
      <c r="I137" s="1436">
        <v>47</v>
      </c>
      <c r="J137" s="1436">
        <v>26</v>
      </c>
      <c r="K137" s="1436">
        <v>25</v>
      </c>
      <c r="L137" s="1436">
        <v>28</v>
      </c>
      <c r="M137" s="1436">
        <v>27</v>
      </c>
      <c r="N137" s="1436">
        <v>24</v>
      </c>
      <c r="O137" s="1436">
        <v>36</v>
      </c>
      <c r="P137" s="1436">
        <v>13</v>
      </c>
      <c r="Q137" s="1436">
        <v>0</v>
      </c>
      <c r="R137" s="1436">
        <v>30</v>
      </c>
      <c r="S137" s="1436">
        <v>17</v>
      </c>
      <c r="T137" s="1436">
        <v>30</v>
      </c>
      <c r="U137" s="1436">
        <v>25</v>
      </c>
      <c r="V137" s="1438">
        <v>21</v>
      </c>
    </row>
    <row r="138" spans="1:22" ht="15" x14ac:dyDescent="0.25">
      <c r="A138" s="1299" t="s">
        <v>708</v>
      </c>
      <c r="B138" s="1298" t="s">
        <v>799</v>
      </c>
      <c r="C138" s="1301" t="s">
        <v>87</v>
      </c>
      <c r="D138" s="1436">
        <v>1</v>
      </c>
      <c r="E138" s="1436">
        <v>7</v>
      </c>
      <c r="F138" s="1436">
        <v>8</v>
      </c>
      <c r="G138" s="1436">
        <v>3</v>
      </c>
      <c r="H138" s="1436">
        <v>4</v>
      </c>
      <c r="I138" s="1436">
        <v>2</v>
      </c>
      <c r="J138" s="1436">
        <v>1</v>
      </c>
      <c r="K138" s="1436">
        <v>0</v>
      </c>
      <c r="L138" s="1436">
        <v>3</v>
      </c>
      <c r="M138" s="1436">
        <v>1</v>
      </c>
      <c r="N138" s="1436">
        <v>1</v>
      </c>
      <c r="O138" s="1436">
        <v>1</v>
      </c>
      <c r="P138" s="1436">
        <v>0</v>
      </c>
      <c r="Q138" s="1436">
        <v>0</v>
      </c>
      <c r="R138" s="1436">
        <v>4</v>
      </c>
      <c r="S138" s="1436">
        <v>2</v>
      </c>
      <c r="T138" s="1436">
        <v>13</v>
      </c>
      <c r="U138" s="1436">
        <v>3</v>
      </c>
      <c r="V138" s="1438">
        <v>3</v>
      </c>
    </row>
    <row r="139" spans="1:22" ht="15" x14ac:dyDescent="0.25">
      <c r="A139" s="1299" t="s">
        <v>708</v>
      </c>
      <c r="B139" s="1298" t="s">
        <v>800</v>
      </c>
      <c r="C139" s="1301" t="s">
        <v>1010</v>
      </c>
      <c r="D139" s="1436">
        <v>0</v>
      </c>
      <c r="E139" s="1436">
        <v>0</v>
      </c>
      <c r="F139" s="1436">
        <v>0</v>
      </c>
      <c r="G139" s="1436">
        <v>97</v>
      </c>
      <c r="H139" s="1436">
        <v>101</v>
      </c>
      <c r="I139" s="1436">
        <v>99</v>
      </c>
      <c r="J139" s="1436">
        <v>88</v>
      </c>
      <c r="K139" s="1436">
        <v>87</v>
      </c>
      <c r="L139" s="1436">
        <v>76</v>
      </c>
      <c r="M139" s="1436">
        <v>65</v>
      </c>
      <c r="N139" s="1436">
        <v>66</v>
      </c>
      <c r="O139" s="1436">
        <v>67</v>
      </c>
      <c r="P139" s="1436">
        <v>60</v>
      </c>
      <c r="Q139" s="1436">
        <v>61</v>
      </c>
      <c r="R139" s="1436">
        <v>67</v>
      </c>
      <c r="S139" s="1436">
        <v>57</v>
      </c>
      <c r="T139" s="1436">
        <v>62</v>
      </c>
      <c r="U139" s="1436">
        <v>61</v>
      </c>
      <c r="V139" s="1438">
        <v>73</v>
      </c>
    </row>
    <row r="140" spans="1:22" ht="15" x14ac:dyDescent="0.25">
      <c r="A140" s="1299" t="s">
        <v>708</v>
      </c>
      <c r="B140" s="1298" t="s">
        <v>800</v>
      </c>
      <c r="C140" s="1301" t="s">
        <v>79</v>
      </c>
      <c r="D140" s="1436">
        <v>0</v>
      </c>
      <c r="E140" s="1436">
        <v>0</v>
      </c>
      <c r="F140" s="1436">
        <v>0</v>
      </c>
      <c r="G140" s="1436">
        <v>0.38144329190254211</v>
      </c>
      <c r="H140" s="1436">
        <v>0.18811881542205811</v>
      </c>
      <c r="I140" s="1436">
        <v>0.43434342741966248</v>
      </c>
      <c r="J140" s="1436">
        <v>0.29545453190803528</v>
      </c>
      <c r="K140" s="1436">
        <v>0.3333333432674408</v>
      </c>
      <c r="L140" s="1436">
        <v>0.30263158679008484</v>
      </c>
      <c r="M140" s="1436">
        <v>0.38461539149284363</v>
      </c>
      <c r="N140" s="1436">
        <v>0.39393940567970276</v>
      </c>
      <c r="O140" s="1436">
        <v>0.35820895433425903</v>
      </c>
      <c r="P140" s="1436">
        <v>0.21666666865348816</v>
      </c>
      <c r="Q140" s="1436">
        <v>8.196721225976944E-2</v>
      </c>
      <c r="R140" s="1436">
        <v>0.28358209133148193</v>
      </c>
      <c r="S140" s="1436">
        <v>0.17543859779834747</v>
      </c>
      <c r="T140" s="1436">
        <v>0.32258063554763794</v>
      </c>
      <c r="U140" s="1436">
        <v>0.37704917788505554</v>
      </c>
      <c r="V140" s="1438">
        <v>0.3835616409778595</v>
      </c>
    </row>
    <row r="141" spans="1:22" ht="15" x14ac:dyDescent="0.25">
      <c r="A141" s="1299" t="s">
        <v>708</v>
      </c>
      <c r="B141" s="1298" t="s">
        <v>800</v>
      </c>
      <c r="C141" s="1301" t="s">
        <v>1011</v>
      </c>
      <c r="D141" s="1436">
        <v>0</v>
      </c>
      <c r="E141" s="1436">
        <v>0</v>
      </c>
      <c r="F141" s="1436">
        <v>0</v>
      </c>
      <c r="G141" s="1436">
        <v>37</v>
      </c>
      <c r="H141" s="1436">
        <v>19</v>
      </c>
      <c r="I141" s="1436">
        <v>43</v>
      </c>
      <c r="J141" s="1436">
        <v>26</v>
      </c>
      <c r="K141" s="1436">
        <v>29</v>
      </c>
      <c r="L141" s="1436">
        <v>23</v>
      </c>
      <c r="M141" s="1436">
        <v>25</v>
      </c>
      <c r="N141" s="1436">
        <v>26</v>
      </c>
      <c r="O141" s="1436">
        <v>24</v>
      </c>
      <c r="P141" s="1436">
        <v>13</v>
      </c>
      <c r="Q141" s="1436">
        <v>5</v>
      </c>
      <c r="R141" s="1436">
        <v>19</v>
      </c>
      <c r="S141" s="1436">
        <v>10</v>
      </c>
      <c r="T141" s="1436">
        <v>20</v>
      </c>
      <c r="U141" s="1436">
        <v>23</v>
      </c>
      <c r="V141" s="1438">
        <v>28</v>
      </c>
    </row>
    <row r="142" spans="1:22" ht="15" x14ac:dyDescent="0.25">
      <c r="A142" s="1299" t="s">
        <v>708</v>
      </c>
      <c r="B142" s="1298" t="s">
        <v>800</v>
      </c>
      <c r="C142" s="1301" t="s">
        <v>87</v>
      </c>
      <c r="D142" s="1436">
        <v>0</v>
      </c>
      <c r="E142" s="1436">
        <v>0</v>
      </c>
      <c r="F142" s="1436">
        <v>0</v>
      </c>
      <c r="G142" s="1436">
        <v>3</v>
      </c>
      <c r="H142" s="1436">
        <v>0</v>
      </c>
      <c r="I142" s="1436">
        <v>1</v>
      </c>
      <c r="J142" s="1436">
        <v>2</v>
      </c>
      <c r="K142" s="1436">
        <v>3</v>
      </c>
      <c r="L142" s="1436">
        <v>0</v>
      </c>
      <c r="M142" s="1436">
        <v>6</v>
      </c>
      <c r="N142" s="1436">
        <v>3</v>
      </c>
      <c r="O142" s="1436">
        <v>2</v>
      </c>
      <c r="P142" s="1436">
        <v>9</v>
      </c>
      <c r="Q142" s="1436">
        <v>1</v>
      </c>
      <c r="R142" s="1436">
        <v>6</v>
      </c>
      <c r="S142" s="1436">
        <v>2</v>
      </c>
      <c r="T142" s="1436">
        <v>6</v>
      </c>
      <c r="U142" s="1436">
        <v>10</v>
      </c>
      <c r="V142" s="1438">
        <v>16</v>
      </c>
    </row>
    <row r="143" spans="1:22" ht="15" x14ac:dyDescent="0.25">
      <c r="A143" s="1299" t="s">
        <v>708</v>
      </c>
      <c r="B143" s="1298" t="s">
        <v>801</v>
      </c>
      <c r="C143" s="1301" t="s">
        <v>1010</v>
      </c>
      <c r="D143" s="1436">
        <v>0</v>
      </c>
      <c r="E143" s="1436">
        <v>0</v>
      </c>
      <c r="F143" s="1436">
        <v>0</v>
      </c>
      <c r="G143" s="1436">
        <v>180</v>
      </c>
      <c r="H143" s="1436">
        <v>184</v>
      </c>
      <c r="I143" s="1436">
        <v>181</v>
      </c>
      <c r="J143" s="1436">
        <v>164</v>
      </c>
      <c r="K143" s="1436">
        <v>172</v>
      </c>
      <c r="L143" s="1436">
        <v>166</v>
      </c>
      <c r="M143" s="1436">
        <v>151</v>
      </c>
      <c r="N143" s="1436">
        <v>157</v>
      </c>
      <c r="O143" s="1436">
        <v>175</v>
      </c>
      <c r="P143" s="1436">
        <v>174</v>
      </c>
      <c r="Q143" s="1436">
        <v>176</v>
      </c>
      <c r="R143" s="1436">
        <v>183</v>
      </c>
      <c r="S143" s="1436">
        <v>180</v>
      </c>
      <c r="T143" s="1436">
        <v>208</v>
      </c>
      <c r="U143" s="1436">
        <v>235</v>
      </c>
      <c r="V143" s="1438">
        <v>216</v>
      </c>
    </row>
    <row r="144" spans="1:22" ht="15" x14ac:dyDescent="0.25">
      <c r="A144" s="1299" t="s">
        <v>708</v>
      </c>
      <c r="B144" s="1298" t="s">
        <v>801</v>
      </c>
      <c r="C144" s="1301" t="s">
        <v>79</v>
      </c>
      <c r="D144" s="1436">
        <v>0</v>
      </c>
      <c r="E144" s="1436">
        <v>0</v>
      </c>
      <c r="F144" s="1436">
        <v>0</v>
      </c>
      <c r="G144" s="1436">
        <v>0.20555555820465088</v>
      </c>
      <c r="H144" s="1436">
        <v>0.26630434393882751</v>
      </c>
      <c r="I144" s="1436">
        <v>0.38674032688140869</v>
      </c>
      <c r="J144" s="1436">
        <v>0.26219511032104492</v>
      </c>
      <c r="K144" s="1436">
        <v>0.36627906560897827</v>
      </c>
      <c r="L144" s="1436">
        <v>0.30722892284393311</v>
      </c>
      <c r="M144" s="1436">
        <v>0.37086093425750732</v>
      </c>
      <c r="N144" s="1436">
        <v>0.42038217186927795</v>
      </c>
      <c r="O144" s="1436">
        <v>0.54857140779495239</v>
      </c>
      <c r="P144" s="1436">
        <v>0.31034481525421143</v>
      </c>
      <c r="Q144" s="1436">
        <v>0.11931817978620529</v>
      </c>
      <c r="R144" s="1436">
        <v>0.2950819730758667</v>
      </c>
      <c r="S144" s="1436">
        <v>0.31111112236976624</v>
      </c>
      <c r="T144" s="1436">
        <v>0.33173078298568726</v>
      </c>
      <c r="U144" s="1436">
        <v>0.36595743894577026</v>
      </c>
      <c r="V144" s="1438">
        <v>0.31481480598449707</v>
      </c>
    </row>
    <row r="145" spans="1:22" ht="15" x14ac:dyDescent="0.25">
      <c r="A145" s="1299" t="s">
        <v>708</v>
      </c>
      <c r="B145" s="1298" t="s">
        <v>801</v>
      </c>
      <c r="C145" s="1301" t="s">
        <v>1011</v>
      </c>
      <c r="D145" s="1436">
        <v>0</v>
      </c>
      <c r="E145" s="1436">
        <v>0</v>
      </c>
      <c r="F145" s="1436">
        <v>0</v>
      </c>
      <c r="G145" s="1436">
        <v>37</v>
      </c>
      <c r="H145" s="1436">
        <v>49</v>
      </c>
      <c r="I145" s="1436">
        <v>70</v>
      </c>
      <c r="J145" s="1436">
        <v>43</v>
      </c>
      <c r="K145" s="1436">
        <v>63</v>
      </c>
      <c r="L145" s="1436">
        <v>51</v>
      </c>
      <c r="M145" s="1436">
        <v>56</v>
      </c>
      <c r="N145" s="1436">
        <v>66</v>
      </c>
      <c r="O145" s="1436">
        <v>96</v>
      </c>
      <c r="P145" s="1436">
        <v>54</v>
      </c>
      <c r="Q145" s="1436">
        <v>21</v>
      </c>
      <c r="R145" s="1436">
        <v>54</v>
      </c>
      <c r="S145" s="1436">
        <v>56</v>
      </c>
      <c r="T145" s="1436">
        <v>69</v>
      </c>
      <c r="U145" s="1436">
        <v>86</v>
      </c>
      <c r="V145" s="1438">
        <v>68</v>
      </c>
    </row>
    <row r="146" spans="1:22" ht="15" x14ac:dyDescent="0.25">
      <c r="A146" s="1299" t="s">
        <v>708</v>
      </c>
      <c r="B146" s="1298" t="s">
        <v>801</v>
      </c>
      <c r="C146" s="1301" t="s">
        <v>87</v>
      </c>
      <c r="D146" s="1436">
        <v>0</v>
      </c>
      <c r="E146" s="1436">
        <v>0</v>
      </c>
      <c r="F146" s="1436">
        <v>0</v>
      </c>
      <c r="G146" s="1436">
        <v>2</v>
      </c>
      <c r="H146" s="1436">
        <v>6</v>
      </c>
      <c r="I146" s="1436">
        <v>4</v>
      </c>
      <c r="J146" s="1436">
        <v>7</v>
      </c>
      <c r="K146" s="1436">
        <v>6</v>
      </c>
      <c r="L146" s="1436">
        <v>4</v>
      </c>
      <c r="M146" s="1436">
        <v>5</v>
      </c>
      <c r="N146" s="1436">
        <v>7</v>
      </c>
      <c r="O146" s="1436">
        <v>9</v>
      </c>
      <c r="P146" s="1436">
        <v>11</v>
      </c>
      <c r="Q146" s="1436">
        <v>1</v>
      </c>
      <c r="R146" s="1436">
        <v>8</v>
      </c>
      <c r="S146" s="1436">
        <v>12</v>
      </c>
      <c r="T146" s="1436">
        <v>31</v>
      </c>
      <c r="U146" s="1436">
        <v>32</v>
      </c>
      <c r="V146" s="1438">
        <v>13</v>
      </c>
    </row>
    <row r="147" spans="1:22" ht="15" x14ac:dyDescent="0.25">
      <c r="A147" s="1299" t="s">
        <v>708</v>
      </c>
      <c r="B147" s="1298" t="s">
        <v>802</v>
      </c>
      <c r="C147" s="1301" t="s">
        <v>1010</v>
      </c>
      <c r="D147" s="1436">
        <v>168</v>
      </c>
      <c r="E147" s="1436">
        <v>178</v>
      </c>
      <c r="F147" s="1436">
        <v>191</v>
      </c>
      <c r="G147" s="1436">
        <v>82</v>
      </c>
      <c r="H147" s="1436">
        <v>82</v>
      </c>
      <c r="I147" s="1436">
        <v>81</v>
      </c>
      <c r="J147" s="1436">
        <v>71</v>
      </c>
      <c r="K147" s="1436">
        <v>74</v>
      </c>
      <c r="L147" s="1436">
        <v>77</v>
      </c>
      <c r="M147" s="1436">
        <v>63</v>
      </c>
      <c r="N147" s="1436">
        <v>62</v>
      </c>
      <c r="O147" s="1436">
        <v>53</v>
      </c>
      <c r="P147" s="1436">
        <v>46</v>
      </c>
      <c r="Q147" s="1436">
        <v>48</v>
      </c>
      <c r="R147" s="1436">
        <v>50</v>
      </c>
      <c r="S147" s="1436">
        <v>45</v>
      </c>
      <c r="T147" s="1436">
        <v>48</v>
      </c>
      <c r="U147" s="1436">
        <v>81</v>
      </c>
      <c r="V147" s="1438">
        <v>75</v>
      </c>
    </row>
    <row r="148" spans="1:22" ht="15" x14ac:dyDescent="0.25">
      <c r="A148" s="1299" t="s">
        <v>708</v>
      </c>
      <c r="B148" s="1298" t="s">
        <v>802</v>
      </c>
      <c r="C148" s="1301" t="s">
        <v>79</v>
      </c>
      <c r="D148" s="1436">
        <v>9.5238097012042999E-2</v>
      </c>
      <c r="E148" s="1436">
        <v>0.26966291666030884</v>
      </c>
      <c r="F148" s="1436">
        <v>0.29319372773170471</v>
      </c>
      <c r="G148" s="1436">
        <v>0.25609755516052246</v>
      </c>
      <c r="H148" s="1436">
        <v>0.30487805604934692</v>
      </c>
      <c r="I148" s="1436">
        <v>0.34567901492118835</v>
      </c>
      <c r="J148" s="1436">
        <v>0.33802816271781921</v>
      </c>
      <c r="K148" s="1436">
        <v>0.32432430982589722</v>
      </c>
      <c r="L148" s="1436">
        <v>0.19480518996715546</v>
      </c>
      <c r="M148" s="1436">
        <v>0.25396823883056641</v>
      </c>
      <c r="N148" s="1436">
        <v>0.30645161867141724</v>
      </c>
      <c r="O148" s="1436">
        <v>0.5283018946647644</v>
      </c>
      <c r="P148" s="1436">
        <v>0.15217390656471252</v>
      </c>
      <c r="Q148" s="1436">
        <v>2.0833332091569901E-2</v>
      </c>
      <c r="R148" s="1436">
        <v>0.43999999761581421</v>
      </c>
      <c r="S148" s="1436">
        <v>4.444444552063942E-2</v>
      </c>
      <c r="T148" s="1436">
        <v>0.3125</v>
      </c>
      <c r="U148" s="1436">
        <v>0.32098764181137085</v>
      </c>
      <c r="V148" s="1438">
        <v>0.18666666746139526</v>
      </c>
    </row>
    <row r="149" spans="1:22" ht="15" x14ac:dyDescent="0.25">
      <c r="A149" s="1299" t="s">
        <v>708</v>
      </c>
      <c r="B149" s="1298" t="s">
        <v>802</v>
      </c>
      <c r="C149" s="1301" t="s">
        <v>1011</v>
      </c>
      <c r="D149" s="1436">
        <v>16</v>
      </c>
      <c r="E149" s="1436">
        <v>48</v>
      </c>
      <c r="F149" s="1436">
        <v>56</v>
      </c>
      <c r="G149" s="1436">
        <v>21</v>
      </c>
      <c r="H149" s="1436">
        <v>25</v>
      </c>
      <c r="I149" s="1436">
        <v>28</v>
      </c>
      <c r="J149" s="1436">
        <v>24</v>
      </c>
      <c r="K149" s="1436">
        <v>24</v>
      </c>
      <c r="L149" s="1436">
        <v>15</v>
      </c>
      <c r="M149" s="1436">
        <v>16</v>
      </c>
      <c r="N149" s="1436">
        <v>19</v>
      </c>
      <c r="O149" s="1436">
        <v>28</v>
      </c>
      <c r="P149" s="1436">
        <v>7</v>
      </c>
      <c r="Q149" s="1436">
        <v>1</v>
      </c>
      <c r="R149" s="1436">
        <v>22</v>
      </c>
      <c r="S149" s="1436">
        <v>2</v>
      </c>
      <c r="T149" s="1436">
        <v>15</v>
      </c>
      <c r="U149" s="1436">
        <v>26</v>
      </c>
      <c r="V149" s="1438">
        <v>14</v>
      </c>
    </row>
    <row r="150" spans="1:22" ht="15" x14ac:dyDescent="0.25">
      <c r="A150" s="1299" t="s">
        <v>708</v>
      </c>
      <c r="B150" s="1298" t="s">
        <v>802</v>
      </c>
      <c r="C150" s="1301" t="s">
        <v>87</v>
      </c>
      <c r="D150" s="1436">
        <v>4</v>
      </c>
      <c r="E150" s="1436">
        <v>18</v>
      </c>
      <c r="F150" s="1436">
        <v>5</v>
      </c>
      <c r="G150" s="1436">
        <v>1</v>
      </c>
      <c r="H150" s="1436">
        <v>5</v>
      </c>
      <c r="I150" s="1436">
        <v>2</v>
      </c>
      <c r="J150" s="1436">
        <v>3</v>
      </c>
      <c r="K150" s="1436">
        <v>2</v>
      </c>
      <c r="L150" s="1436">
        <v>4</v>
      </c>
      <c r="M150" s="1436">
        <v>0</v>
      </c>
      <c r="N150" s="1436">
        <v>2</v>
      </c>
      <c r="O150" s="1436">
        <v>1</v>
      </c>
      <c r="P150" s="1436">
        <v>0</v>
      </c>
      <c r="Q150" s="1436">
        <v>0</v>
      </c>
      <c r="R150" s="1436">
        <v>2</v>
      </c>
      <c r="S150" s="1436">
        <v>0</v>
      </c>
      <c r="T150" s="1436">
        <v>3</v>
      </c>
      <c r="U150" s="1436">
        <v>7</v>
      </c>
      <c r="V150" s="1438">
        <v>2</v>
      </c>
    </row>
    <row r="151" spans="1:22" ht="15" x14ac:dyDescent="0.25">
      <c r="A151" s="1299" t="s">
        <v>708</v>
      </c>
      <c r="B151" s="1298" t="s">
        <v>803</v>
      </c>
      <c r="C151" s="1301" t="s">
        <v>1010</v>
      </c>
      <c r="D151" s="1436">
        <v>164</v>
      </c>
      <c r="E151" s="1436">
        <v>162</v>
      </c>
      <c r="F151" s="1436">
        <v>164</v>
      </c>
      <c r="G151" s="1436">
        <v>106</v>
      </c>
      <c r="H151" s="1436">
        <v>119</v>
      </c>
      <c r="I151" s="1436">
        <v>121</v>
      </c>
      <c r="J151" s="1436">
        <v>117</v>
      </c>
      <c r="K151" s="1436">
        <v>119</v>
      </c>
      <c r="L151" s="1436">
        <v>116</v>
      </c>
      <c r="M151" s="1436">
        <v>98</v>
      </c>
      <c r="N151" s="1436">
        <v>101</v>
      </c>
      <c r="O151" s="1436">
        <v>96</v>
      </c>
      <c r="P151" s="1436">
        <v>82</v>
      </c>
      <c r="Q151" s="1436">
        <v>74</v>
      </c>
      <c r="R151" s="1436">
        <v>75</v>
      </c>
      <c r="S151" s="1436">
        <v>67</v>
      </c>
      <c r="T151" s="1436">
        <v>70</v>
      </c>
      <c r="U151" s="1436">
        <v>74</v>
      </c>
      <c r="V151" s="1438">
        <v>62</v>
      </c>
    </row>
    <row r="152" spans="1:22" ht="15" x14ac:dyDescent="0.25">
      <c r="A152" s="1299" t="s">
        <v>708</v>
      </c>
      <c r="B152" s="1298" t="s">
        <v>803</v>
      </c>
      <c r="C152" s="1301" t="s">
        <v>79</v>
      </c>
      <c r="D152" s="1436">
        <v>0.15853658318519592</v>
      </c>
      <c r="E152" s="1436">
        <v>0.2222222238779068</v>
      </c>
      <c r="F152" s="1436">
        <v>0.29878050088882446</v>
      </c>
      <c r="G152" s="1436">
        <v>0.22641509771347046</v>
      </c>
      <c r="H152" s="1436">
        <v>0.24369747936725616</v>
      </c>
      <c r="I152" s="1436">
        <v>0.40495866537094116</v>
      </c>
      <c r="J152" s="1436">
        <v>0.27350428700447083</v>
      </c>
      <c r="K152" s="1436">
        <v>0.23529411852359772</v>
      </c>
      <c r="L152" s="1436">
        <v>0.31034481525421143</v>
      </c>
      <c r="M152" s="1436">
        <v>0.24489796161651611</v>
      </c>
      <c r="N152" s="1436">
        <v>0.28712871670722961</v>
      </c>
      <c r="O152" s="1436">
        <v>0.3645833432674408</v>
      </c>
      <c r="P152" s="1436">
        <v>0.19512194395065308</v>
      </c>
      <c r="Q152" s="1436">
        <v>0</v>
      </c>
      <c r="R152" s="1436">
        <v>0.25333333015441895</v>
      </c>
      <c r="S152" s="1436">
        <v>0.22388060390949249</v>
      </c>
      <c r="T152" s="1436">
        <v>0.18571428954601288</v>
      </c>
      <c r="U152" s="1436">
        <v>0.40540540218353271</v>
      </c>
      <c r="V152" s="1438">
        <v>0.37096774578094482</v>
      </c>
    </row>
    <row r="153" spans="1:22" ht="15" x14ac:dyDescent="0.25">
      <c r="A153" s="1299" t="s">
        <v>708</v>
      </c>
      <c r="B153" s="1298" t="s">
        <v>803</v>
      </c>
      <c r="C153" s="1301" t="s">
        <v>1011</v>
      </c>
      <c r="D153" s="1436">
        <v>26</v>
      </c>
      <c r="E153" s="1436">
        <v>36</v>
      </c>
      <c r="F153" s="1436">
        <v>49</v>
      </c>
      <c r="G153" s="1436">
        <v>24</v>
      </c>
      <c r="H153" s="1436">
        <v>29</v>
      </c>
      <c r="I153" s="1436">
        <v>49</v>
      </c>
      <c r="J153" s="1436">
        <v>32</v>
      </c>
      <c r="K153" s="1436">
        <v>28</v>
      </c>
      <c r="L153" s="1436">
        <v>36</v>
      </c>
      <c r="M153" s="1436">
        <v>24</v>
      </c>
      <c r="N153" s="1436">
        <v>29</v>
      </c>
      <c r="O153" s="1436">
        <v>35</v>
      </c>
      <c r="P153" s="1436">
        <v>16</v>
      </c>
      <c r="Q153" s="1436">
        <v>0</v>
      </c>
      <c r="R153" s="1436">
        <v>19</v>
      </c>
      <c r="S153" s="1436">
        <v>15</v>
      </c>
      <c r="T153" s="1436">
        <v>13</v>
      </c>
      <c r="U153" s="1436">
        <v>30</v>
      </c>
      <c r="V153" s="1438">
        <v>23</v>
      </c>
    </row>
    <row r="154" spans="1:22" ht="15" x14ac:dyDescent="0.25">
      <c r="A154" s="1299" t="s">
        <v>708</v>
      </c>
      <c r="B154" s="1298" t="s">
        <v>803</v>
      </c>
      <c r="C154" s="1301" t="s">
        <v>87</v>
      </c>
      <c r="D154" s="1436">
        <v>2</v>
      </c>
      <c r="E154" s="1436">
        <v>2</v>
      </c>
      <c r="F154" s="1436">
        <v>6</v>
      </c>
      <c r="G154" s="1436">
        <v>4</v>
      </c>
      <c r="H154" s="1436">
        <v>6</v>
      </c>
      <c r="I154" s="1436">
        <v>4</v>
      </c>
      <c r="J154" s="1436">
        <v>2</v>
      </c>
      <c r="K154" s="1436">
        <v>4</v>
      </c>
      <c r="L154" s="1436">
        <v>0</v>
      </c>
      <c r="M154" s="1436">
        <v>2</v>
      </c>
      <c r="N154" s="1436">
        <v>3</v>
      </c>
      <c r="O154" s="1436">
        <v>2</v>
      </c>
      <c r="P154" s="1436">
        <v>0</v>
      </c>
      <c r="Q154" s="1436">
        <v>0</v>
      </c>
      <c r="R154" s="1436">
        <v>2</v>
      </c>
      <c r="S154" s="1436">
        <v>1</v>
      </c>
      <c r="T154" s="1436">
        <v>7</v>
      </c>
      <c r="U154" s="1436">
        <v>10</v>
      </c>
      <c r="V154" s="1438">
        <v>0</v>
      </c>
    </row>
    <row r="155" spans="1:22" ht="15" x14ac:dyDescent="0.25">
      <c r="A155" s="1299" t="s">
        <v>708</v>
      </c>
      <c r="B155" s="1298" t="s">
        <v>804</v>
      </c>
      <c r="C155" s="1301" t="s">
        <v>1010</v>
      </c>
      <c r="D155" s="1436">
        <v>86</v>
      </c>
      <c r="E155" s="1436">
        <v>82</v>
      </c>
      <c r="F155" s="1436">
        <v>79</v>
      </c>
      <c r="G155" s="1436">
        <v>151</v>
      </c>
      <c r="H155" s="1436">
        <v>144</v>
      </c>
      <c r="I155" s="1436">
        <v>133</v>
      </c>
      <c r="J155" s="1436">
        <v>125</v>
      </c>
      <c r="K155" s="1436">
        <v>112</v>
      </c>
      <c r="L155" s="1436">
        <v>105</v>
      </c>
      <c r="M155" s="1436">
        <v>77</v>
      </c>
      <c r="N155" s="1436">
        <v>68</v>
      </c>
      <c r="O155" s="1436">
        <v>64</v>
      </c>
      <c r="P155" s="1436">
        <v>60</v>
      </c>
      <c r="Q155" s="1436">
        <v>63</v>
      </c>
      <c r="R155" s="1436">
        <v>62</v>
      </c>
      <c r="S155" s="1436">
        <v>58</v>
      </c>
      <c r="T155" s="1436">
        <v>65</v>
      </c>
      <c r="U155" s="1436">
        <v>74</v>
      </c>
      <c r="V155" s="1438">
        <v>92</v>
      </c>
    </row>
    <row r="156" spans="1:22" ht="15" x14ac:dyDescent="0.25">
      <c r="A156" s="1299" t="s">
        <v>708</v>
      </c>
      <c r="B156" s="1298" t="s">
        <v>804</v>
      </c>
      <c r="C156" s="1301" t="s">
        <v>79</v>
      </c>
      <c r="D156" s="1436">
        <v>8.1395350396633148E-2</v>
      </c>
      <c r="E156" s="1436">
        <v>9.7560971975326538E-2</v>
      </c>
      <c r="F156" s="1436">
        <v>0.26582279801368713</v>
      </c>
      <c r="G156" s="1436">
        <v>0.20529800653457642</v>
      </c>
      <c r="H156" s="1436">
        <v>0.1111111119389534</v>
      </c>
      <c r="I156" s="1436">
        <v>0.18045112490653992</v>
      </c>
      <c r="J156" s="1436">
        <v>0.1679999977350235</v>
      </c>
      <c r="K156" s="1436">
        <v>0.2410714328289032</v>
      </c>
      <c r="L156" s="1436">
        <v>0.16190476715564728</v>
      </c>
      <c r="M156" s="1436">
        <v>0.16883116960525513</v>
      </c>
      <c r="N156" s="1436">
        <v>0.27941176295280457</v>
      </c>
      <c r="O156" s="1436">
        <v>0.34375</v>
      </c>
      <c r="P156" s="1436">
        <v>0.21666666865348816</v>
      </c>
      <c r="Q156" s="1436">
        <v>9.5238097012042999E-2</v>
      </c>
      <c r="R156" s="1436">
        <v>0.22580644488334656</v>
      </c>
      <c r="S156" s="1436">
        <v>0.20689655840396881</v>
      </c>
      <c r="T156" s="1436">
        <v>0.38461539149284363</v>
      </c>
      <c r="U156" s="1436">
        <v>0.33783784508705139</v>
      </c>
      <c r="V156" s="1438">
        <v>0.32608696818351746</v>
      </c>
    </row>
    <row r="157" spans="1:22" ht="15" x14ac:dyDescent="0.25">
      <c r="A157" s="1299" t="s">
        <v>708</v>
      </c>
      <c r="B157" s="1298" t="s">
        <v>804</v>
      </c>
      <c r="C157" s="1301" t="s">
        <v>1011</v>
      </c>
      <c r="D157" s="1436">
        <v>7</v>
      </c>
      <c r="E157" s="1436">
        <v>8</v>
      </c>
      <c r="F157" s="1436">
        <v>21</v>
      </c>
      <c r="G157" s="1436">
        <v>31</v>
      </c>
      <c r="H157" s="1436">
        <v>16</v>
      </c>
      <c r="I157" s="1436">
        <v>24</v>
      </c>
      <c r="J157" s="1436">
        <v>21</v>
      </c>
      <c r="K157" s="1436">
        <v>27</v>
      </c>
      <c r="L157" s="1436">
        <v>17</v>
      </c>
      <c r="M157" s="1436">
        <v>13</v>
      </c>
      <c r="N157" s="1436">
        <v>19</v>
      </c>
      <c r="O157" s="1436">
        <v>22</v>
      </c>
      <c r="P157" s="1436">
        <v>13</v>
      </c>
      <c r="Q157" s="1436">
        <v>6</v>
      </c>
      <c r="R157" s="1436">
        <v>14</v>
      </c>
      <c r="S157" s="1436">
        <v>12</v>
      </c>
      <c r="T157" s="1436">
        <v>25</v>
      </c>
      <c r="U157" s="1436">
        <v>25</v>
      </c>
      <c r="V157" s="1438">
        <v>30</v>
      </c>
    </row>
    <row r="158" spans="1:22" ht="15" x14ac:dyDescent="0.25">
      <c r="A158" s="1299" t="s">
        <v>708</v>
      </c>
      <c r="B158" s="1298" t="s">
        <v>804</v>
      </c>
      <c r="C158" s="1301" t="s">
        <v>87</v>
      </c>
      <c r="D158" s="1436">
        <v>1</v>
      </c>
      <c r="E158" s="1436">
        <v>0</v>
      </c>
      <c r="F158" s="1436">
        <v>2</v>
      </c>
      <c r="G158" s="1436">
        <v>3</v>
      </c>
      <c r="H158" s="1436">
        <v>0</v>
      </c>
      <c r="I158" s="1436">
        <v>2</v>
      </c>
      <c r="J158" s="1436">
        <v>0</v>
      </c>
      <c r="K158" s="1436">
        <v>1</v>
      </c>
      <c r="L158" s="1436">
        <v>0</v>
      </c>
      <c r="M158" s="1436">
        <v>0</v>
      </c>
      <c r="N158" s="1436">
        <v>1</v>
      </c>
      <c r="O158" s="1436">
        <v>0</v>
      </c>
      <c r="P158" s="1436">
        <v>1</v>
      </c>
      <c r="Q158" s="1436">
        <v>2</v>
      </c>
      <c r="R158" s="1436">
        <v>2</v>
      </c>
      <c r="S158" s="1436">
        <v>1</v>
      </c>
      <c r="T158" s="1436">
        <v>8</v>
      </c>
      <c r="U158" s="1436">
        <v>6</v>
      </c>
      <c r="V158" s="1438">
        <v>5</v>
      </c>
    </row>
    <row r="159" spans="1:22" ht="15" x14ac:dyDescent="0.25">
      <c r="A159" s="1299" t="s">
        <v>708</v>
      </c>
      <c r="B159" s="1298" t="s">
        <v>805</v>
      </c>
      <c r="C159" s="1301" t="s">
        <v>1010</v>
      </c>
      <c r="D159" s="1436">
        <v>35</v>
      </c>
      <c r="E159" s="1436">
        <v>42</v>
      </c>
      <c r="F159" s="1436">
        <v>54</v>
      </c>
      <c r="G159" s="1436">
        <v>59</v>
      </c>
      <c r="H159" s="1436">
        <v>78</v>
      </c>
      <c r="I159" s="1436">
        <v>85</v>
      </c>
      <c r="J159" s="1436">
        <v>77</v>
      </c>
      <c r="K159" s="1436">
        <v>82</v>
      </c>
      <c r="L159" s="1436">
        <v>82</v>
      </c>
      <c r="M159" s="1436">
        <v>62</v>
      </c>
      <c r="N159" s="1436">
        <v>72</v>
      </c>
      <c r="O159" s="1436">
        <v>71</v>
      </c>
      <c r="P159" s="1436">
        <v>66</v>
      </c>
      <c r="Q159" s="1436">
        <v>68</v>
      </c>
      <c r="R159" s="1436">
        <v>73</v>
      </c>
      <c r="S159" s="1436">
        <v>73</v>
      </c>
      <c r="T159" s="1436">
        <v>75</v>
      </c>
      <c r="U159" s="1436">
        <v>67</v>
      </c>
      <c r="V159" s="1438">
        <v>61</v>
      </c>
    </row>
    <row r="160" spans="1:22" ht="15" x14ac:dyDescent="0.25">
      <c r="A160" s="1299" t="s">
        <v>708</v>
      </c>
      <c r="B160" s="1298" t="s">
        <v>805</v>
      </c>
      <c r="C160" s="1301" t="s">
        <v>79</v>
      </c>
      <c r="D160" s="1436">
        <v>0.37142857909202576</v>
      </c>
      <c r="E160" s="1436">
        <v>0.5476190447807312</v>
      </c>
      <c r="F160" s="1436">
        <v>0.51851850748062134</v>
      </c>
      <c r="G160" s="1436">
        <v>0.40677964687347412</v>
      </c>
      <c r="H160" s="1436">
        <v>0.3461538553237915</v>
      </c>
      <c r="I160" s="1436">
        <v>0.31764706969261169</v>
      </c>
      <c r="J160" s="1436">
        <v>0.35064935684204102</v>
      </c>
      <c r="K160" s="1436">
        <v>0.20731706917285919</v>
      </c>
      <c r="L160" s="1436">
        <v>0.20731706917285919</v>
      </c>
      <c r="M160" s="1436">
        <v>0.20967741310596466</v>
      </c>
      <c r="N160" s="1436">
        <v>0.34722220897674561</v>
      </c>
      <c r="O160" s="1436">
        <v>0.35211268067359924</v>
      </c>
      <c r="P160" s="1436">
        <v>0.13636364042758942</v>
      </c>
      <c r="Q160" s="1436">
        <v>0.13235294818878174</v>
      </c>
      <c r="R160" s="1436">
        <v>0.32876712083816528</v>
      </c>
      <c r="S160" s="1436">
        <v>0.31506848335266113</v>
      </c>
      <c r="T160" s="1436">
        <v>0.3333333432674408</v>
      </c>
      <c r="U160" s="1436">
        <v>0.2985074520111084</v>
      </c>
      <c r="V160" s="1438">
        <v>0.31147539615631104</v>
      </c>
    </row>
    <row r="161" spans="1:22" ht="15" x14ac:dyDescent="0.25">
      <c r="A161" s="1299" t="s">
        <v>708</v>
      </c>
      <c r="B161" s="1298" t="s">
        <v>805</v>
      </c>
      <c r="C161" s="1301" t="s">
        <v>1011</v>
      </c>
      <c r="D161" s="1436">
        <v>13</v>
      </c>
      <c r="E161" s="1436">
        <v>23</v>
      </c>
      <c r="F161" s="1436">
        <v>28</v>
      </c>
      <c r="G161" s="1436">
        <v>24</v>
      </c>
      <c r="H161" s="1436">
        <v>27</v>
      </c>
      <c r="I161" s="1436">
        <v>27</v>
      </c>
      <c r="J161" s="1436">
        <v>27</v>
      </c>
      <c r="K161" s="1436">
        <v>17</v>
      </c>
      <c r="L161" s="1436">
        <v>17</v>
      </c>
      <c r="M161" s="1436">
        <v>13</v>
      </c>
      <c r="N161" s="1436">
        <v>25</v>
      </c>
      <c r="O161" s="1436">
        <v>25</v>
      </c>
      <c r="P161" s="1436">
        <v>9</v>
      </c>
      <c r="Q161" s="1436">
        <v>9</v>
      </c>
      <c r="R161" s="1436">
        <v>24</v>
      </c>
      <c r="S161" s="1436">
        <v>23</v>
      </c>
      <c r="T161" s="1436">
        <v>25</v>
      </c>
      <c r="U161" s="1436">
        <v>20</v>
      </c>
      <c r="V161" s="1438">
        <v>19</v>
      </c>
    </row>
    <row r="162" spans="1:22" ht="15" x14ac:dyDescent="0.25">
      <c r="A162" s="1299" t="s">
        <v>708</v>
      </c>
      <c r="B162" s="1298" t="s">
        <v>805</v>
      </c>
      <c r="C162" s="1301" t="s">
        <v>87</v>
      </c>
      <c r="D162" s="1436">
        <v>3</v>
      </c>
      <c r="E162" s="1436">
        <v>6</v>
      </c>
      <c r="F162" s="1436">
        <v>5</v>
      </c>
      <c r="G162" s="1436">
        <v>6</v>
      </c>
      <c r="H162" s="1436">
        <v>5</v>
      </c>
      <c r="I162" s="1436">
        <v>6</v>
      </c>
      <c r="J162" s="1436">
        <v>6</v>
      </c>
      <c r="K162" s="1436">
        <v>3</v>
      </c>
      <c r="L162" s="1436">
        <v>2</v>
      </c>
      <c r="M162" s="1436">
        <v>1</v>
      </c>
      <c r="N162" s="1436">
        <v>12</v>
      </c>
      <c r="O162" s="1436">
        <v>2</v>
      </c>
      <c r="P162" s="1436">
        <v>3</v>
      </c>
      <c r="Q162" s="1436">
        <v>4</v>
      </c>
      <c r="R162" s="1436">
        <v>6</v>
      </c>
      <c r="S162" s="1436">
        <v>10</v>
      </c>
      <c r="T162" s="1436">
        <v>10</v>
      </c>
      <c r="U162" s="1436">
        <v>4</v>
      </c>
      <c r="V162" s="1438">
        <v>0</v>
      </c>
    </row>
    <row r="163" spans="1:22" ht="15" x14ac:dyDescent="0.25">
      <c r="A163" s="1299" t="s">
        <v>708</v>
      </c>
      <c r="B163" s="1298" t="s">
        <v>806</v>
      </c>
      <c r="C163" s="1301" t="s">
        <v>1010</v>
      </c>
      <c r="D163" s="1436">
        <v>64</v>
      </c>
      <c r="E163" s="1436">
        <v>59</v>
      </c>
      <c r="F163" s="1436">
        <v>58</v>
      </c>
      <c r="G163" s="1436">
        <v>54</v>
      </c>
      <c r="H163" s="1436">
        <v>39</v>
      </c>
      <c r="I163" s="1436">
        <v>44</v>
      </c>
      <c r="J163" s="1436">
        <v>34</v>
      </c>
      <c r="K163" s="1436">
        <v>45</v>
      </c>
      <c r="L163" s="1436">
        <v>52</v>
      </c>
      <c r="M163" s="1436">
        <v>53</v>
      </c>
      <c r="N163" s="1436">
        <v>84</v>
      </c>
      <c r="O163" s="1436">
        <v>82</v>
      </c>
      <c r="P163" s="1436">
        <v>79</v>
      </c>
      <c r="Q163" s="1436">
        <v>81</v>
      </c>
      <c r="R163" s="1436">
        <v>76</v>
      </c>
      <c r="S163" s="1436">
        <v>61</v>
      </c>
      <c r="T163" s="1436">
        <v>54</v>
      </c>
      <c r="U163" s="1436">
        <v>52</v>
      </c>
      <c r="V163" s="1438">
        <v>41</v>
      </c>
    </row>
    <row r="164" spans="1:22" ht="15" x14ac:dyDescent="0.25">
      <c r="A164" s="1299" t="s">
        <v>708</v>
      </c>
      <c r="B164" s="1298" t="s">
        <v>806</v>
      </c>
      <c r="C164" s="1301" t="s">
        <v>79</v>
      </c>
      <c r="D164" s="1436">
        <v>0</v>
      </c>
      <c r="E164" s="1436">
        <v>0.16949152946472168</v>
      </c>
      <c r="F164" s="1436">
        <v>0.15517240762710571</v>
      </c>
      <c r="G164" s="1436">
        <v>0.24074074625968933</v>
      </c>
      <c r="H164" s="1436">
        <v>2.5641024112701416E-2</v>
      </c>
      <c r="I164" s="1436">
        <v>0.25</v>
      </c>
      <c r="J164" s="1436">
        <v>0.14705882966518402</v>
      </c>
      <c r="K164" s="1436">
        <v>0.37777778506278992</v>
      </c>
      <c r="L164" s="1436">
        <v>0.19230769574642181</v>
      </c>
      <c r="M164" s="1436">
        <v>0.18867924809455872</v>
      </c>
      <c r="N164" s="1436">
        <v>0.2380952388048172</v>
      </c>
      <c r="O164" s="1436">
        <v>0.30487805604934692</v>
      </c>
      <c r="P164" s="1436">
        <v>0.13924050331115723</v>
      </c>
      <c r="Q164" s="1436">
        <v>3.7037037312984467E-2</v>
      </c>
      <c r="R164" s="1436">
        <v>0.1315789520740509</v>
      </c>
      <c r="S164" s="1436">
        <v>0.1147540956735611</v>
      </c>
      <c r="T164" s="1436">
        <v>9.2592589557170868E-2</v>
      </c>
      <c r="U164" s="1436">
        <v>0.19230769574642181</v>
      </c>
      <c r="V164" s="1438">
        <v>0.29268291592597961</v>
      </c>
    </row>
    <row r="165" spans="1:22" ht="15" x14ac:dyDescent="0.25">
      <c r="A165" s="1299" t="s">
        <v>708</v>
      </c>
      <c r="B165" s="1298" t="s">
        <v>806</v>
      </c>
      <c r="C165" s="1301" t="s">
        <v>1011</v>
      </c>
      <c r="D165" s="1436">
        <v>0</v>
      </c>
      <c r="E165" s="1436">
        <v>10</v>
      </c>
      <c r="F165" s="1436">
        <v>9</v>
      </c>
      <c r="G165" s="1436">
        <v>13</v>
      </c>
      <c r="H165" s="1436">
        <v>1</v>
      </c>
      <c r="I165" s="1436">
        <v>11</v>
      </c>
      <c r="J165" s="1436">
        <v>5</v>
      </c>
      <c r="K165" s="1436">
        <v>17</v>
      </c>
      <c r="L165" s="1436">
        <v>10</v>
      </c>
      <c r="M165" s="1436">
        <v>10</v>
      </c>
      <c r="N165" s="1436">
        <v>20</v>
      </c>
      <c r="O165" s="1436">
        <v>25</v>
      </c>
      <c r="P165" s="1436">
        <v>11</v>
      </c>
      <c r="Q165" s="1436">
        <v>3</v>
      </c>
      <c r="R165" s="1436">
        <v>10</v>
      </c>
      <c r="S165" s="1436">
        <v>7</v>
      </c>
      <c r="T165" s="1436">
        <v>5</v>
      </c>
      <c r="U165" s="1436">
        <v>10</v>
      </c>
      <c r="V165" s="1438">
        <v>12</v>
      </c>
    </row>
    <row r="166" spans="1:22" ht="15" x14ac:dyDescent="0.25">
      <c r="A166" s="1299" t="s">
        <v>708</v>
      </c>
      <c r="B166" s="1298" t="s">
        <v>806</v>
      </c>
      <c r="C166" s="1301" t="s">
        <v>87</v>
      </c>
      <c r="D166" s="1436">
        <v>0</v>
      </c>
      <c r="E166" s="1436">
        <v>2</v>
      </c>
      <c r="F166" s="1436">
        <v>0</v>
      </c>
      <c r="G166" s="1436">
        <v>5</v>
      </c>
      <c r="H166" s="1436">
        <v>0</v>
      </c>
      <c r="I166" s="1436">
        <v>5</v>
      </c>
      <c r="J166" s="1436">
        <v>0</v>
      </c>
      <c r="K166" s="1436">
        <v>9</v>
      </c>
      <c r="L166" s="1436">
        <v>6</v>
      </c>
      <c r="M166" s="1436">
        <v>6</v>
      </c>
      <c r="N166" s="1436">
        <v>6</v>
      </c>
      <c r="O166" s="1436">
        <v>3</v>
      </c>
      <c r="P166" s="1436">
        <v>2</v>
      </c>
      <c r="Q166" s="1436">
        <v>3</v>
      </c>
      <c r="R166" s="1436">
        <v>3</v>
      </c>
      <c r="S166" s="1436">
        <v>2</v>
      </c>
      <c r="T166" s="1436">
        <v>1</v>
      </c>
      <c r="U166" s="1436">
        <v>3</v>
      </c>
      <c r="V166" s="1438">
        <v>1</v>
      </c>
    </row>
    <row r="167" spans="1:22" ht="15" x14ac:dyDescent="0.25">
      <c r="A167" s="1299" t="s">
        <v>708</v>
      </c>
      <c r="B167" s="1298" t="s">
        <v>807</v>
      </c>
      <c r="C167" s="1301" t="s">
        <v>1010</v>
      </c>
      <c r="D167" s="1436">
        <v>85</v>
      </c>
      <c r="E167" s="1436">
        <v>88</v>
      </c>
      <c r="F167" s="1436">
        <v>80</v>
      </c>
      <c r="G167" s="1436">
        <v>71</v>
      </c>
      <c r="H167" s="1436">
        <v>67</v>
      </c>
      <c r="I167" s="1436">
        <v>62</v>
      </c>
      <c r="J167" s="1436">
        <v>61</v>
      </c>
      <c r="K167" s="1436">
        <v>63</v>
      </c>
      <c r="L167" s="1436">
        <v>55</v>
      </c>
      <c r="M167" s="1436">
        <v>51</v>
      </c>
      <c r="N167" s="1436">
        <v>43</v>
      </c>
      <c r="O167" s="1436">
        <v>45</v>
      </c>
      <c r="P167" s="1436">
        <v>46</v>
      </c>
      <c r="Q167" s="1436">
        <v>43</v>
      </c>
      <c r="R167" s="1436">
        <v>45</v>
      </c>
      <c r="S167" s="1436">
        <v>41</v>
      </c>
      <c r="T167" s="1436">
        <v>46</v>
      </c>
      <c r="U167" s="1436">
        <v>49</v>
      </c>
      <c r="V167" s="1438">
        <v>28</v>
      </c>
    </row>
    <row r="168" spans="1:22" ht="15" x14ac:dyDescent="0.25">
      <c r="A168" s="1299" t="s">
        <v>708</v>
      </c>
      <c r="B168" s="1298" t="s">
        <v>807</v>
      </c>
      <c r="C168" s="1301" t="s">
        <v>79</v>
      </c>
      <c r="D168" s="1436">
        <v>0.17647059261798859</v>
      </c>
      <c r="E168" s="1436">
        <v>0.18181818723678589</v>
      </c>
      <c r="F168" s="1436">
        <v>0.22499999403953552</v>
      </c>
      <c r="G168" s="1436">
        <v>0.28169015049934387</v>
      </c>
      <c r="H168" s="1436">
        <v>0.25373134016990662</v>
      </c>
      <c r="I168" s="1436">
        <v>0.41935482621192932</v>
      </c>
      <c r="J168" s="1436">
        <v>0.31147539615631104</v>
      </c>
      <c r="K168" s="1436">
        <v>0.3492063581943512</v>
      </c>
      <c r="L168" s="1436">
        <v>0.30909091234207153</v>
      </c>
      <c r="M168" s="1436">
        <v>0.29411765933036804</v>
      </c>
      <c r="N168" s="1436">
        <v>0.37209302186965942</v>
      </c>
      <c r="O168" s="1436">
        <v>0.28888890147209167</v>
      </c>
      <c r="P168" s="1436">
        <v>0.28260868787765503</v>
      </c>
      <c r="Q168" s="1436">
        <v>4.6511627733707428E-2</v>
      </c>
      <c r="R168" s="1436">
        <v>8.8888891041278839E-2</v>
      </c>
      <c r="S168" s="1436">
        <v>0.14634145796298981</v>
      </c>
      <c r="T168" s="1436">
        <v>0.21739129722118378</v>
      </c>
      <c r="U168" s="1436">
        <v>0.22448979318141937</v>
      </c>
      <c r="V168" s="1438">
        <v>0.2142857164144516</v>
      </c>
    </row>
    <row r="169" spans="1:22" ht="15" x14ac:dyDescent="0.25">
      <c r="A169" s="1299" t="s">
        <v>708</v>
      </c>
      <c r="B169" s="1298" t="s">
        <v>807</v>
      </c>
      <c r="C169" s="1301" t="s">
        <v>1011</v>
      </c>
      <c r="D169" s="1436">
        <v>15</v>
      </c>
      <c r="E169" s="1436">
        <v>16</v>
      </c>
      <c r="F169" s="1436">
        <v>18</v>
      </c>
      <c r="G169" s="1436">
        <v>20</v>
      </c>
      <c r="H169" s="1436">
        <v>17</v>
      </c>
      <c r="I169" s="1436">
        <v>26</v>
      </c>
      <c r="J169" s="1436">
        <v>19</v>
      </c>
      <c r="K169" s="1436">
        <v>22</v>
      </c>
      <c r="L169" s="1436">
        <v>17</v>
      </c>
      <c r="M169" s="1436">
        <v>15</v>
      </c>
      <c r="N169" s="1436">
        <v>16</v>
      </c>
      <c r="O169" s="1436">
        <v>13</v>
      </c>
      <c r="P169" s="1436">
        <v>13</v>
      </c>
      <c r="Q169" s="1436">
        <v>2</v>
      </c>
      <c r="R169" s="1436">
        <v>4</v>
      </c>
      <c r="S169" s="1436">
        <v>6</v>
      </c>
      <c r="T169" s="1436">
        <v>10</v>
      </c>
      <c r="U169" s="1436">
        <v>11</v>
      </c>
      <c r="V169" s="1438">
        <v>6</v>
      </c>
    </row>
    <row r="170" spans="1:22" ht="15" x14ac:dyDescent="0.25">
      <c r="A170" s="1299" t="s">
        <v>708</v>
      </c>
      <c r="B170" s="1298" t="s">
        <v>807</v>
      </c>
      <c r="C170" s="1301" t="s">
        <v>87</v>
      </c>
      <c r="D170" s="1436">
        <v>3</v>
      </c>
      <c r="E170" s="1436">
        <v>4</v>
      </c>
      <c r="F170" s="1436">
        <v>0</v>
      </c>
      <c r="G170" s="1436">
        <v>2</v>
      </c>
      <c r="H170" s="1436">
        <v>4</v>
      </c>
      <c r="I170" s="1436">
        <v>4</v>
      </c>
      <c r="J170" s="1436">
        <v>6</v>
      </c>
      <c r="K170" s="1436">
        <v>3</v>
      </c>
      <c r="L170" s="1436">
        <v>4</v>
      </c>
      <c r="M170" s="1436">
        <v>0</v>
      </c>
      <c r="N170" s="1436">
        <v>0</v>
      </c>
      <c r="O170" s="1436">
        <v>0</v>
      </c>
      <c r="P170" s="1436">
        <v>1</v>
      </c>
      <c r="Q170" s="1436">
        <v>1</v>
      </c>
      <c r="R170" s="1436">
        <v>2</v>
      </c>
      <c r="S170" s="1436">
        <v>1</v>
      </c>
      <c r="T170" s="1436">
        <v>6</v>
      </c>
      <c r="U170" s="1436">
        <v>2</v>
      </c>
      <c r="V170" s="1438">
        <v>0</v>
      </c>
    </row>
    <row r="171" spans="1:22" ht="15" x14ac:dyDescent="0.25">
      <c r="A171" s="1299" t="s">
        <v>708</v>
      </c>
      <c r="B171" s="1298" t="s">
        <v>808</v>
      </c>
      <c r="C171" s="1301" t="s">
        <v>1010</v>
      </c>
      <c r="D171" s="1436">
        <v>0</v>
      </c>
      <c r="E171" s="1436">
        <v>0</v>
      </c>
      <c r="F171" s="1436">
        <v>0</v>
      </c>
      <c r="G171" s="1436">
        <v>0</v>
      </c>
      <c r="H171" s="1436">
        <v>9</v>
      </c>
      <c r="I171" s="1436">
        <v>10</v>
      </c>
      <c r="J171" s="1436">
        <v>11</v>
      </c>
      <c r="K171" s="1436">
        <v>11</v>
      </c>
      <c r="L171" s="1436">
        <v>13</v>
      </c>
      <c r="M171" s="1436">
        <v>14</v>
      </c>
      <c r="N171" s="1436">
        <v>17</v>
      </c>
      <c r="O171" s="1436">
        <v>19</v>
      </c>
      <c r="P171" s="1436">
        <v>17</v>
      </c>
      <c r="Q171" s="1436">
        <v>17</v>
      </c>
      <c r="R171" s="1436">
        <v>24</v>
      </c>
      <c r="S171" s="1436">
        <v>25</v>
      </c>
      <c r="T171" s="1436">
        <v>25</v>
      </c>
      <c r="U171" s="1436">
        <v>26</v>
      </c>
      <c r="V171" s="1438">
        <v>41</v>
      </c>
    </row>
    <row r="172" spans="1:22" ht="15" x14ac:dyDescent="0.25">
      <c r="A172" s="1299" t="s">
        <v>708</v>
      </c>
      <c r="B172" s="1298" t="s">
        <v>808</v>
      </c>
      <c r="C172" s="1301" t="s">
        <v>79</v>
      </c>
      <c r="D172" s="1436">
        <v>0</v>
      </c>
      <c r="E172" s="1436">
        <v>0</v>
      </c>
      <c r="F172" s="1436">
        <v>0</v>
      </c>
      <c r="G172" s="1436">
        <v>0</v>
      </c>
      <c r="H172" s="1436">
        <v>0.55555558204650879</v>
      </c>
      <c r="I172" s="1436">
        <v>0.60000002384185791</v>
      </c>
      <c r="J172" s="1436">
        <v>0.36363637447357178</v>
      </c>
      <c r="K172" s="1436">
        <v>0.36363637447357178</v>
      </c>
      <c r="L172" s="1436">
        <v>0.53846156597137451</v>
      </c>
      <c r="M172" s="1436">
        <v>0.2142857164144516</v>
      </c>
      <c r="N172" s="1436">
        <v>0.4117647111415863</v>
      </c>
      <c r="O172" s="1436">
        <v>0.52631580829620361</v>
      </c>
      <c r="P172" s="1436">
        <v>0.23529411852359772</v>
      </c>
      <c r="Q172" s="1436">
        <v>0.35294118523597717</v>
      </c>
      <c r="R172" s="1436">
        <v>0.625</v>
      </c>
      <c r="S172" s="1436">
        <v>0.20000000298023224</v>
      </c>
      <c r="T172" s="1436">
        <v>0.11999999731779099</v>
      </c>
      <c r="U172" s="1436">
        <v>0.5</v>
      </c>
      <c r="V172" s="1438">
        <v>0.21951219439506531</v>
      </c>
    </row>
    <row r="173" spans="1:22" ht="15" x14ac:dyDescent="0.25">
      <c r="A173" s="1299" t="s">
        <v>708</v>
      </c>
      <c r="B173" s="1298" t="s">
        <v>808</v>
      </c>
      <c r="C173" s="1301" t="s">
        <v>1011</v>
      </c>
      <c r="D173" s="1436">
        <v>0</v>
      </c>
      <c r="E173" s="1436">
        <v>0</v>
      </c>
      <c r="F173" s="1436">
        <v>0</v>
      </c>
      <c r="G173" s="1436">
        <v>0</v>
      </c>
      <c r="H173" s="1436">
        <v>5</v>
      </c>
      <c r="I173" s="1436">
        <v>6</v>
      </c>
      <c r="J173" s="1436">
        <v>4</v>
      </c>
      <c r="K173" s="1436">
        <v>4</v>
      </c>
      <c r="L173" s="1436">
        <v>7</v>
      </c>
      <c r="M173" s="1436">
        <v>3</v>
      </c>
      <c r="N173" s="1436">
        <v>7</v>
      </c>
      <c r="O173" s="1436">
        <v>10</v>
      </c>
      <c r="P173" s="1436">
        <v>4</v>
      </c>
      <c r="Q173" s="1436">
        <v>6</v>
      </c>
      <c r="R173" s="1436">
        <v>15</v>
      </c>
      <c r="S173" s="1436">
        <v>5</v>
      </c>
      <c r="T173" s="1436">
        <v>3</v>
      </c>
      <c r="U173" s="1436">
        <v>13</v>
      </c>
      <c r="V173" s="1438">
        <v>9</v>
      </c>
    </row>
    <row r="174" spans="1:22" ht="15" x14ac:dyDescent="0.25">
      <c r="A174" s="1299" t="s">
        <v>708</v>
      </c>
      <c r="B174" s="1298" t="s">
        <v>808</v>
      </c>
      <c r="C174" s="1301" t="s">
        <v>87</v>
      </c>
      <c r="D174" s="1436">
        <v>0</v>
      </c>
      <c r="E174" s="1436">
        <v>0</v>
      </c>
      <c r="F174" s="1436">
        <v>0</v>
      </c>
      <c r="G174" s="1436">
        <v>0</v>
      </c>
      <c r="H174" s="1436">
        <v>0</v>
      </c>
      <c r="I174" s="1436">
        <v>0</v>
      </c>
      <c r="J174" s="1436">
        <v>3</v>
      </c>
      <c r="K174" s="1436">
        <v>0</v>
      </c>
      <c r="L174" s="1436">
        <v>1</v>
      </c>
      <c r="M174" s="1436">
        <v>1</v>
      </c>
      <c r="N174" s="1436">
        <v>1</v>
      </c>
      <c r="O174" s="1436">
        <v>2</v>
      </c>
      <c r="P174" s="1436">
        <v>0</v>
      </c>
      <c r="Q174" s="1436">
        <v>0</v>
      </c>
      <c r="R174" s="1436">
        <v>7</v>
      </c>
      <c r="S174" s="1436">
        <v>0</v>
      </c>
      <c r="T174" s="1436">
        <v>0</v>
      </c>
      <c r="U174" s="1436">
        <v>0</v>
      </c>
      <c r="V174" s="1438">
        <v>1</v>
      </c>
    </row>
    <row r="175" spans="1:22" ht="15" x14ac:dyDescent="0.25">
      <c r="A175" s="1299" t="s">
        <v>809</v>
      </c>
      <c r="B175" s="1298" t="s">
        <v>810</v>
      </c>
      <c r="C175" s="1301" t="s">
        <v>1010</v>
      </c>
      <c r="D175" s="1436">
        <v>28</v>
      </c>
      <c r="E175" s="1436">
        <v>28</v>
      </c>
      <c r="F175" s="1436">
        <v>30</v>
      </c>
      <c r="G175" s="1436">
        <v>22</v>
      </c>
      <c r="H175" s="1436">
        <v>19</v>
      </c>
      <c r="I175" s="1436">
        <v>18</v>
      </c>
      <c r="J175" s="1436">
        <v>17</v>
      </c>
      <c r="K175" s="1436">
        <v>17</v>
      </c>
      <c r="L175" s="1436">
        <v>18</v>
      </c>
      <c r="M175" s="1436">
        <v>16</v>
      </c>
      <c r="N175" s="1436">
        <v>15</v>
      </c>
      <c r="O175" s="1436">
        <v>11</v>
      </c>
      <c r="P175" s="1436">
        <v>10</v>
      </c>
      <c r="Q175" s="1436">
        <v>10</v>
      </c>
      <c r="R175" s="1436">
        <v>9</v>
      </c>
      <c r="S175" s="1436">
        <v>8</v>
      </c>
      <c r="T175" s="1436">
        <v>15</v>
      </c>
      <c r="U175" s="1436">
        <v>14</v>
      </c>
      <c r="V175" s="1438">
        <v>13</v>
      </c>
    </row>
    <row r="176" spans="1:22" ht="15" x14ac:dyDescent="0.25">
      <c r="A176" s="1299" t="s">
        <v>809</v>
      </c>
      <c r="B176" s="1298" t="s">
        <v>810</v>
      </c>
      <c r="C176" s="1301" t="s">
        <v>79</v>
      </c>
      <c r="D176" s="1436">
        <v>3.5714283585548401E-2</v>
      </c>
      <c r="E176" s="1436">
        <v>0.1071428582072258</v>
      </c>
      <c r="F176" s="1436">
        <v>0.1666666716337204</v>
      </c>
      <c r="G176" s="1436">
        <v>9.0909093618392944E-2</v>
      </c>
      <c r="H176" s="1436">
        <v>0.15789473056793213</v>
      </c>
      <c r="I176" s="1436">
        <v>0.3333333432674408</v>
      </c>
      <c r="J176" s="1436">
        <v>0.17647059261798859</v>
      </c>
      <c r="K176" s="1436">
        <v>0.29411765933036804</v>
      </c>
      <c r="L176" s="1436">
        <v>0.27777779102325439</v>
      </c>
      <c r="M176" s="1436">
        <v>0.3125</v>
      </c>
      <c r="N176" s="1436">
        <v>6.6666662693023682E-2</v>
      </c>
      <c r="O176" s="1436">
        <v>0.18181818723678589</v>
      </c>
      <c r="P176" s="1436">
        <v>0.10000000149011612</v>
      </c>
      <c r="Q176" s="1436">
        <v>0</v>
      </c>
      <c r="R176" s="1436">
        <v>0.1111111119389534</v>
      </c>
      <c r="S176" s="1436">
        <v>0.125</v>
      </c>
      <c r="T176" s="1436">
        <v>0.13333334028720856</v>
      </c>
      <c r="U176" s="1436">
        <v>0.1428571492433548</v>
      </c>
      <c r="V176" s="1438">
        <v>7.6923072338104248E-2</v>
      </c>
    </row>
    <row r="177" spans="1:22" ht="15" x14ac:dyDescent="0.25">
      <c r="A177" s="1299" t="s">
        <v>809</v>
      </c>
      <c r="B177" s="1298" t="s">
        <v>810</v>
      </c>
      <c r="C177" s="1301" t="s">
        <v>1011</v>
      </c>
      <c r="D177" s="1436">
        <v>1</v>
      </c>
      <c r="E177" s="1436">
        <v>3</v>
      </c>
      <c r="F177" s="1436">
        <v>5</v>
      </c>
      <c r="G177" s="1436">
        <v>2</v>
      </c>
      <c r="H177" s="1436">
        <v>3</v>
      </c>
      <c r="I177" s="1436">
        <v>6</v>
      </c>
      <c r="J177" s="1436">
        <v>3</v>
      </c>
      <c r="K177" s="1436">
        <v>5</v>
      </c>
      <c r="L177" s="1436">
        <v>5</v>
      </c>
      <c r="M177" s="1436">
        <v>5</v>
      </c>
      <c r="N177" s="1436">
        <v>1</v>
      </c>
      <c r="O177" s="1436">
        <v>2</v>
      </c>
      <c r="P177" s="1436">
        <v>1</v>
      </c>
      <c r="Q177" s="1436">
        <v>0</v>
      </c>
      <c r="R177" s="1436">
        <v>1</v>
      </c>
      <c r="S177" s="1436">
        <v>1</v>
      </c>
      <c r="T177" s="1436">
        <v>2</v>
      </c>
      <c r="U177" s="1436">
        <v>2</v>
      </c>
      <c r="V177" s="1438">
        <v>1</v>
      </c>
    </row>
    <row r="178" spans="1:22" ht="15" x14ac:dyDescent="0.25">
      <c r="A178" s="1299" t="s">
        <v>809</v>
      </c>
      <c r="B178" s="1298" t="s">
        <v>810</v>
      </c>
      <c r="C178" s="1301" t="s">
        <v>87</v>
      </c>
      <c r="D178" s="1436">
        <v>0</v>
      </c>
      <c r="E178" s="1436">
        <v>0</v>
      </c>
      <c r="F178" s="1436">
        <v>0</v>
      </c>
      <c r="G178" s="1436">
        <v>0</v>
      </c>
      <c r="H178" s="1436">
        <v>0</v>
      </c>
      <c r="I178" s="1436">
        <v>1</v>
      </c>
      <c r="J178" s="1436">
        <v>0</v>
      </c>
      <c r="K178" s="1436">
        <v>0</v>
      </c>
      <c r="L178" s="1436">
        <v>1</v>
      </c>
      <c r="M178" s="1436">
        <v>1</v>
      </c>
      <c r="N178" s="1436">
        <v>0</v>
      </c>
      <c r="O178" s="1436">
        <v>0</v>
      </c>
      <c r="P178" s="1436">
        <v>0</v>
      </c>
      <c r="Q178" s="1436">
        <v>0</v>
      </c>
      <c r="R178" s="1436">
        <v>0</v>
      </c>
      <c r="S178" s="1436">
        <v>0</v>
      </c>
      <c r="T178" s="1436">
        <v>1</v>
      </c>
      <c r="U178" s="1436">
        <v>0</v>
      </c>
      <c r="V178" s="1438">
        <v>0</v>
      </c>
    </row>
    <row r="179" spans="1:22" ht="15" x14ac:dyDescent="0.25">
      <c r="A179" s="1299" t="s">
        <v>809</v>
      </c>
      <c r="B179" s="1298" t="s">
        <v>811</v>
      </c>
      <c r="C179" s="1301" t="s">
        <v>1010</v>
      </c>
      <c r="D179" s="1436">
        <v>52</v>
      </c>
      <c r="E179" s="1436">
        <v>59</v>
      </c>
      <c r="F179" s="1436">
        <v>65</v>
      </c>
      <c r="G179" s="1436">
        <v>51</v>
      </c>
      <c r="H179" s="1436">
        <v>50</v>
      </c>
      <c r="I179" s="1436">
        <v>52</v>
      </c>
      <c r="J179" s="1436">
        <v>45</v>
      </c>
      <c r="K179" s="1436">
        <v>45</v>
      </c>
      <c r="L179" s="1436">
        <v>42</v>
      </c>
      <c r="M179" s="1436">
        <v>33</v>
      </c>
      <c r="N179" s="1436">
        <v>38</v>
      </c>
      <c r="O179" s="1436">
        <v>40</v>
      </c>
      <c r="P179" s="1436">
        <v>38</v>
      </c>
      <c r="Q179" s="1436">
        <v>38</v>
      </c>
      <c r="R179" s="1436">
        <v>39</v>
      </c>
      <c r="S179" s="1436">
        <v>33</v>
      </c>
      <c r="T179" s="1436">
        <v>32</v>
      </c>
      <c r="U179" s="1436">
        <v>34</v>
      </c>
      <c r="V179" s="1438">
        <v>30</v>
      </c>
    </row>
    <row r="180" spans="1:22" ht="15" x14ac:dyDescent="0.25">
      <c r="A180" s="1299" t="s">
        <v>809</v>
      </c>
      <c r="B180" s="1298" t="s">
        <v>811</v>
      </c>
      <c r="C180" s="1301" t="s">
        <v>79</v>
      </c>
      <c r="D180" s="1436">
        <v>0.3461538553237915</v>
      </c>
      <c r="E180" s="1436">
        <v>0.4237288236618042</v>
      </c>
      <c r="F180" s="1436">
        <v>0.41538462042808533</v>
      </c>
      <c r="G180" s="1436">
        <v>0.2549019455909729</v>
      </c>
      <c r="H180" s="1436">
        <v>0.2199999988079071</v>
      </c>
      <c r="I180" s="1436">
        <v>0.44230768084526062</v>
      </c>
      <c r="J180" s="1436">
        <v>0.3333333432674408</v>
      </c>
      <c r="K180" s="1436">
        <v>0.17777778208255768</v>
      </c>
      <c r="L180" s="1436">
        <v>0.3333333432674408</v>
      </c>
      <c r="M180" s="1436">
        <v>0.24242423474788666</v>
      </c>
      <c r="N180" s="1436">
        <v>0.28947368264198303</v>
      </c>
      <c r="O180" s="1436">
        <v>0.44999998807907104</v>
      </c>
      <c r="P180" s="1436">
        <v>0.1315789520740509</v>
      </c>
      <c r="Q180" s="1436">
        <v>0</v>
      </c>
      <c r="R180" s="1436">
        <v>0.12820512056350708</v>
      </c>
      <c r="S180" s="1436">
        <v>0.12121211737394333</v>
      </c>
      <c r="T180" s="1436">
        <v>0.21875</v>
      </c>
      <c r="U180" s="1436">
        <v>0.35294118523597717</v>
      </c>
      <c r="V180" s="1438">
        <v>0.1666666716337204</v>
      </c>
    </row>
    <row r="181" spans="1:22" ht="15" x14ac:dyDescent="0.25">
      <c r="A181" s="1299" t="s">
        <v>809</v>
      </c>
      <c r="B181" s="1298" t="s">
        <v>811</v>
      </c>
      <c r="C181" s="1301" t="s">
        <v>1011</v>
      </c>
      <c r="D181" s="1436">
        <v>18</v>
      </c>
      <c r="E181" s="1436">
        <v>25</v>
      </c>
      <c r="F181" s="1436">
        <v>27</v>
      </c>
      <c r="G181" s="1436">
        <v>13</v>
      </c>
      <c r="H181" s="1436">
        <v>11</v>
      </c>
      <c r="I181" s="1436">
        <v>23</v>
      </c>
      <c r="J181" s="1436">
        <v>15</v>
      </c>
      <c r="K181" s="1436">
        <v>8</v>
      </c>
      <c r="L181" s="1436">
        <v>14</v>
      </c>
      <c r="M181" s="1436">
        <v>8</v>
      </c>
      <c r="N181" s="1436">
        <v>11</v>
      </c>
      <c r="O181" s="1436">
        <v>18</v>
      </c>
      <c r="P181" s="1436">
        <v>5</v>
      </c>
      <c r="Q181" s="1436">
        <v>0</v>
      </c>
      <c r="R181" s="1436">
        <v>5</v>
      </c>
      <c r="S181" s="1436">
        <v>4</v>
      </c>
      <c r="T181" s="1436">
        <v>7</v>
      </c>
      <c r="U181" s="1436">
        <v>12</v>
      </c>
      <c r="V181" s="1438">
        <v>5</v>
      </c>
    </row>
    <row r="182" spans="1:22" ht="15" x14ac:dyDescent="0.25">
      <c r="A182" s="1299" t="s">
        <v>809</v>
      </c>
      <c r="B182" s="1298" t="s">
        <v>811</v>
      </c>
      <c r="C182" s="1301" t="s">
        <v>87</v>
      </c>
      <c r="D182" s="1436">
        <v>1</v>
      </c>
      <c r="E182" s="1436">
        <v>8</v>
      </c>
      <c r="F182" s="1436">
        <v>5</v>
      </c>
      <c r="G182" s="1436">
        <v>3</v>
      </c>
      <c r="H182" s="1436">
        <v>1</v>
      </c>
      <c r="I182" s="1436">
        <v>0</v>
      </c>
      <c r="J182" s="1436">
        <v>0</v>
      </c>
      <c r="K182" s="1436">
        <v>0</v>
      </c>
      <c r="L182" s="1436">
        <v>0</v>
      </c>
      <c r="M182" s="1436">
        <v>0</v>
      </c>
      <c r="N182" s="1436">
        <v>0</v>
      </c>
      <c r="O182" s="1436">
        <v>0</v>
      </c>
      <c r="P182" s="1436">
        <v>1</v>
      </c>
      <c r="Q182" s="1436">
        <v>0</v>
      </c>
      <c r="R182" s="1436">
        <v>0</v>
      </c>
      <c r="S182" s="1436">
        <v>1</v>
      </c>
      <c r="T182" s="1436">
        <v>4</v>
      </c>
      <c r="U182" s="1436">
        <v>3</v>
      </c>
      <c r="V182" s="1438">
        <v>0</v>
      </c>
    </row>
    <row r="183" spans="1:22" ht="15" x14ac:dyDescent="0.25">
      <c r="A183" s="1299" t="s">
        <v>809</v>
      </c>
      <c r="B183" s="1298" t="s">
        <v>812</v>
      </c>
      <c r="C183" s="1301" t="s">
        <v>1010</v>
      </c>
      <c r="D183" s="1436">
        <v>10</v>
      </c>
      <c r="E183" s="1436">
        <v>10</v>
      </c>
      <c r="F183" s="1436">
        <v>13</v>
      </c>
      <c r="G183" s="1436">
        <v>13</v>
      </c>
      <c r="H183" s="1436">
        <v>16</v>
      </c>
      <c r="I183" s="1436">
        <v>16</v>
      </c>
      <c r="J183" s="1436">
        <v>16</v>
      </c>
      <c r="K183" s="1436">
        <v>16</v>
      </c>
      <c r="L183" s="1436">
        <v>17</v>
      </c>
      <c r="M183" s="1436">
        <v>17</v>
      </c>
      <c r="N183" s="1436">
        <v>17</v>
      </c>
      <c r="O183" s="1436">
        <v>19</v>
      </c>
      <c r="P183" s="1436">
        <v>21</v>
      </c>
      <c r="Q183" s="1436">
        <v>21</v>
      </c>
      <c r="R183" s="1436">
        <v>19</v>
      </c>
      <c r="S183" s="1436">
        <v>14</v>
      </c>
      <c r="T183" s="1436">
        <v>13</v>
      </c>
      <c r="U183" s="1436">
        <v>10</v>
      </c>
      <c r="V183" s="1438">
        <v>9</v>
      </c>
    </row>
    <row r="184" spans="1:22" ht="15" x14ac:dyDescent="0.25">
      <c r="A184" s="1299" t="s">
        <v>809</v>
      </c>
      <c r="B184" s="1298" t="s">
        <v>812</v>
      </c>
      <c r="C184" s="1301" t="s">
        <v>79</v>
      </c>
      <c r="D184" s="1436">
        <v>0</v>
      </c>
      <c r="E184" s="1436">
        <v>0.10000000149011612</v>
      </c>
      <c r="F184" s="1436">
        <v>0.53846156597137451</v>
      </c>
      <c r="G184" s="1436">
        <v>0.15384615957736969</v>
      </c>
      <c r="H184" s="1436">
        <v>0.3125</v>
      </c>
      <c r="I184" s="1436">
        <v>6.25E-2</v>
      </c>
      <c r="J184" s="1436">
        <v>0.125</v>
      </c>
      <c r="K184" s="1436">
        <v>6.25E-2</v>
      </c>
      <c r="L184" s="1436">
        <v>0.64705884456634521</v>
      </c>
      <c r="M184" s="1436">
        <v>0</v>
      </c>
      <c r="N184" s="1436">
        <v>0</v>
      </c>
      <c r="O184" s="1436">
        <v>0.26315790414810181</v>
      </c>
      <c r="P184" s="1436">
        <v>0</v>
      </c>
      <c r="Q184" s="1436">
        <v>0</v>
      </c>
      <c r="R184" s="1436">
        <v>0</v>
      </c>
      <c r="S184" s="1436">
        <v>7.1428574621677399E-2</v>
      </c>
      <c r="T184" s="1436">
        <v>0</v>
      </c>
      <c r="U184" s="1436">
        <v>0.30000001192092896</v>
      </c>
      <c r="V184" s="1438">
        <v>0</v>
      </c>
    </row>
    <row r="185" spans="1:22" ht="15" x14ac:dyDescent="0.25">
      <c r="A185" s="1299" t="s">
        <v>809</v>
      </c>
      <c r="B185" s="1298" t="s">
        <v>812</v>
      </c>
      <c r="C185" s="1301" t="s">
        <v>1011</v>
      </c>
      <c r="D185" s="1436">
        <v>0</v>
      </c>
      <c r="E185" s="1436">
        <v>1</v>
      </c>
      <c r="F185" s="1436">
        <v>7</v>
      </c>
      <c r="G185" s="1436">
        <v>2</v>
      </c>
      <c r="H185" s="1436">
        <v>5</v>
      </c>
      <c r="I185" s="1436">
        <v>1</v>
      </c>
      <c r="J185" s="1436">
        <v>2</v>
      </c>
      <c r="K185" s="1436">
        <v>1</v>
      </c>
      <c r="L185" s="1436">
        <v>11</v>
      </c>
      <c r="M185" s="1436">
        <v>0</v>
      </c>
      <c r="N185" s="1436">
        <v>0</v>
      </c>
      <c r="O185" s="1436">
        <v>5</v>
      </c>
      <c r="P185" s="1436">
        <v>0</v>
      </c>
      <c r="Q185" s="1436">
        <v>0</v>
      </c>
      <c r="R185" s="1436">
        <v>0</v>
      </c>
      <c r="S185" s="1436">
        <v>1</v>
      </c>
      <c r="T185" s="1436">
        <v>0</v>
      </c>
      <c r="U185" s="1436">
        <v>3</v>
      </c>
      <c r="V185" s="1438">
        <v>0</v>
      </c>
    </row>
    <row r="186" spans="1:22" ht="15" x14ac:dyDescent="0.25">
      <c r="A186" s="1299" t="s">
        <v>809</v>
      </c>
      <c r="B186" s="1298" t="s">
        <v>813</v>
      </c>
      <c r="C186" s="1301" t="s">
        <v>1010</v>
      </c>
      <c r="D186" s="1436">
        <v>117</v>
      </c>
      <c r="E186" s="1436">
        <v>122</v>
      </c>
      <c r="F186" s="1436">
        <v>110</v>
      </c>
      <c r="G186" s="1436">
        <v>87</v>
      </c>
      <c r="H186" s="1436">
        <v>86</v>
      </c>
      <c r="I186" s="1436">
        <v>83</v>
      </c>
      <c r="J186" s="1436">
        <v>67</v>
      </c>
      <c r="K186" s="1436">
        <v>71</v>
      </c>
      <c r="L186" s="1436">
        <v>60</v>
      </c>
      <c r="M186" s="1436">
        <v>47</v>
      </c>
      <c r="N186" s="1436">
        <v>40</v>
      </c>
      <c r="O186" s="1436">
        <v>40</v>
      </c>
      <c r="P186" s="1436">
        <v>34</v>
      </c>
      <c r="Q186" s="1436">
        <v>33</v>
      </c>
      <c r="R186" s="1436">
        <v>33</v>
      </c>
      <c r="S186" s="1436">
        <v>32</v>
      </c>
      <c r="T186" s="1436">
        <v>29</v>
      </c>
      <c r="U186" s="1436">
        <v>0</v>
      </c>
      <c r="V186" s="1438">
        <v>0</v>
      </c>
    </row>
    <row r="187" spans="1:22" ht="15" x14ac:dyDescent="0.25">
      <c r="A187" s="1299" t="s">
        <v>809</v>
      </c>
      <c r="B187" s="1298" t="s">
        <v>813</v>
      </c>
      <c r="C187" s="1301" t="s">
        <v>79</v>
      </c>
      <c r="D187" s="1436">
        <v>0.14529915153980255</v>
      </c>
      <c r="E187" s="1436">
        <v>0.14754098653793335</v>
      </c>
      <c r="F187" s="1436">
        <v>8.1818178296089172E-2</v>
      </c>
      <c r="G187" s="1436">
        <v>0.1149425283074379</v>
      </c>
      <c r="H187" s="1436">
        <v>0.1627907007932663</v>
      </c>
      <c r="I187" s="1436">
        <v>0.28915661573410034</v>
      </c>
      <c r="J187" s="1436">
        <v>0.1492537260055542</v>
      </c>
      <c r="K187" s="1436">
        <v>0.29577463865280151</v>
      </c>
      <c r="L187" s="1436">
        <v>0.15000000596046448</v>
      </c>
      <c r="M187" s="1436">
        <v>0.31914892792701721</v>
      </c>
      <c r="N187" s="1436">
        <v>0.20000000298023224</v>
      </c>
      <c r="O187" s="1436">
        <v>0.44999998807907104</v>
      </c>
      <c r="P187" s="1436">
        <v>0.11764705926179886</v>
      </c>
      <c r="Q187" s="1436">
        <v>0.12121211737394333</v>
      </c>
      <c r="R187" s="1436">
        <v>0.15151515603065491</v>
      </c>
      <c r="S187" s="1436">
        <v>0.25</v>
      </c>
      <c r="T187" s="1436">
        <v>0.17241379618644714</v>
      </c>
      <c r="U187" s="1436">
        <v>0</v>
      </c>
      <c r="V187" s="1438">
        <v>0</v>
      </c>
    </row>
    <row r="188" spans="1:22" ht="15" x14ac:dyDescent="0.25">
      <c r="A188" s="1299" t="s">
        <v>809</v>
      </c>
      <c r="B188" s="1298" t="s">
        <v>813</v>
      </c>
      <c r="C188" s="1301" t="s">
        <v>1011</v>
      </c>
      <c r="D188" s="1436">
        <v>17</v>
      </c>
      <c r="E188" s="1436">
        <v>18</v>
      </c>
      <c r="F188" s="1436">
        <v>9</v>
      </c>
      <c r="G188" s="1436">
        <v>10</v>
      </c>
      <c r="H188" s="1436">
        <v>14</v>
      </c>
      <c r="I188" s="1436">
        <v>24</v>
      </c>
      <c r="J188" s="1436">
        <v>10</v>
      </c>
      <c r="K188" s="1436">
        <v>21</v>
      </c>
      <c r="L188" s="1436">
        <v>9</v>
      </c>
      <c r="M188" s="1436">
        <v>15</v>
      </c>
      <c r="N188" s="1436">
        <v>8</v>
      </c>
      <c r="O188" s="1436">
        <v>18</v>
      </c>
      <c r="P188" s="1436">
        <v>4</v>
      </c>
      <c r="Q188" s="1436">
        <v>4</v>
      </c>
      <c r="R188" s="1436">
        <v>5</v>
      </c>
      <c r="S188" s="1436">
        <v>8</v>
      </c>
      <c r="T188" s="1436">
        <v>5</v>
      </c>
      <c r="U188" s="1436">
        <v>0</v>
      </c>
      <c r="V188" s="1438">
        <v>0</v>
      </c>
    </row>
    <row r="189" spans="1:22" ht="15" x14ac:dyDescent="0.25">
      <c r="A189" s="1299" t="s">
        <v>809</v>
      </c>
      <c r="B189" s="1298" t="s">
        <v>813</v>
      </c>
      <c r="C189" s="1301" t="s">
        <v>87</v>
      </c>
      <c r="D189" s="1436">
        <v>6</v>
      </c>
      <c r="E189" s="1436">
        <v>3</v>
      </c>
      <c r="F189" s="1436">
        <v>0</v>
      </c>
      <c r="G189" s="1436">
        <v>1</v>
      </c>
      <c r="H189" s="1436">
        <v>0</v>
      </c>
      <c r="I189" s="1436">
        <v>0</v>
      </c>
      <c r="J189" s="1436">
        <v>1</v>
      </c>
      <c r="K189" s="1436">
        <v>3</v>
      </c>
      <c r="L189" s="1436">
        <v>0</v>
      </c>
      <c r="M189" s="1436">
        <v>2</v>
      </c>
      <c r="N189" s="1436">
        <v>4</v>
      </c>
      <c r="O189" s="1436">
        <v>0</v>
      </c>
      <c r="P189" s="1436">
        <v>0</v>
      </c>
      <c r="Q189" s="1436">
        <v>0</v>
      </c>
      <c r="R189" s="1436">
        <v>0</v>
      </c>
      <c r="S189" s="1436">
        <v>2</v>
      </c>
      <c r="T189" s="1436">
        <v>0</v>
      </c>
      <c r="U189" s="1436">
        <v>0</v>
      </c>
      <c r="V189" s="1438">
        <v>0</v>
      </c>
    </row>
    <row r="190" spans="1:22" ht="15" x14ac:dyDescent="0.25">
      <c r="A190" s="1299" t="s">
        <v>809</v>
      </c>
      <c r="B190" s="1298" t="s">
        <v>814</v>
      </c>
      <c r="C190" s="1301" t="s">
        <v>1010</v>
      </c>
      <c r="D190" s="1436">
        <v>48</v>
      </c>
      <c r="E190" s="1436">
        <v>48</v>
      </c>
      <c r="F190" s="1436">
        <v>44</v>
      </c>
      <c r="G190" s="1436">
        <v>36</v>
      </c>
      <c r="H190" s="1436">
        <v>39</v>
      </c>
      <c r="I190" s="1436">
        <v>40</v>
      </c>
      <c r="J190" s="1436">
        <v>34</v>
      </c>
      <c r="K190" s="1436">
        <v>35</v>
      </c>
      <c r="L190" s="1436">
        <v>35</v>
      </c>
      <c r="M190" s="1436">
        <v>36</v>
      </c>
      <c r="N190" s="1436">
        <v>29</v>
      </c>
      <c r="O190" s="1436">
        <v>29</v>
      </c>
      <c r="P190" s="1436">
        <v>27</v>
      </c>
      <c r="Q190" s="1436">
        <v>27</v>
      </c>
      <c r="R190" s="1436">
        <v>30</v>
      </c>
      <c r="S190" s="1436">
        <v>27</v>
      </c>
      <c r="T190" s="1436">
        <v>35</v>
      </c>
      <c r="U190" s="1436">
        <v>37</v>
      </c>
      <c r="V190" s="1438">
        <v>36</v>
      </c>
    </row>
    <row r="191" spans="1:22" ht="15" x14ac:dyDescent="0.25">
      <c r="A191" s="1299" t="s">
        <v>809</v>
      </c>
      <c r="B191" s="1298" t="s">
        <v>814</v>
      </c>
      <c r="C191" s="1301" t="s">
        <v>79</v>
      </c>
      <c r="D191" s="1436">
        <v>0.1666666716337204</v>
      </c>
      <c r="E191" s="1436">
        <v>0.2083333283662796</v>
      </c>
      <c r="F191" s="1436">
        <v>0.31818181276321411</v>
      </c>
      <c r="G191" s="1436">
        <v>0.4166666567325592</v>
      </c>
      <c r="H191" s="1436">
        <v>0.41025641560554504</v>
      </c>
      <c r="I191" s="1436">
        <v>0.44999998807907104</v>
      </c>
      <c r="J191" s="1436">
        <v>0.4117647111415863</v>
      </c>
      <c r="K191" s="1436">
        <v>0.4285714328289032</v>
      </c>
      <c r="L191" s="1436">
        <v>0.45714285969734192</v>
      </c>
      <c r="M191" s="1436">
        <v>0.3333333432674408</v>
      </c>
      <c r="N191" s="1436">
        <v>0.24137930572032928</v>
      </c>
      <c r="O191" s="1436">
        <v>0.51724135875701904</v>
      </c>
      <c r="P191" s="1436">
        <v>0.18518517911434174</v>
      </c>
      <c r="Q191" s="1436">
        <v>0</v>
      </c>
      <c r="R191" s="1436">
        <v>0.46666666865348816</v>
      </c>
      <c r="S191" s="1436">
        <v>0.29629629850387573</v>
      </c>
      <c r="T191" s="1436">
        <v>0.48571428656578064</v>
      </c>
      <c r="U191" s="1436">
        <v>0.45945945382118225</v>
      </c>
      <c r="V191" s="1438">
        <v>0.27777779102325439</v>
      </c>
    </row>
    <row r="192" spans="1:22" ht="15" x14ac:dyDescent="0.25">
      <c r="A192" s="1299" t="s">
        <v>809</v>
      </c>
      <c r="B192" s="1298" t="s">
        <v>814</v>
      </c>
      <c r="C192" s="1301" t="s">
        <v>1011</v>
      </c>
      <c r="D192" s="1436">
        <v>8</v>
      </c>
      <c r="E192" s="1436">
        <v>10</v>
      </c>
      <c r="F192" s="1436">
        <v>14</v>
      </c>
      <c r="G192" s="1436">
        <v>15</v>
      </c>
      <c r="H192" s="1436">
        <v>16</v>
      </c>
      <c r="I192" s="1436">
        <v>18</v>
      </c>
      <c r="J192" s="1436">
        <v>14</v>
      </c>
      <c r="K192" s="1436">
        <v>15</v>
      </c>
      <c r="L192" s="1436">
        <v>16</v>
      </c>
      <c r="M192" s="1436">
        <v>12</v>
      </c>
      <c r="N192" s="1436">
        <v>7</v>
      </c>
      <c r="O192" s="1436">
        <v>15</v>
      </c>
      <c r="P192" s="1436">
        <v>5</v>
      </c>
      <c r="Q192" s="1436">
        <v>0</v>
      </c>
      <c r="R192" s="1436">
        <v>14</v>
      </c>
      <c r="S192" s="1436">
        <v>8</v>
      </c>
      <c r="T192" s="1436">
        <v>17</v>
      </c>
      <c r="U192" s="1436">
        <v>17</v>
      </c>
      <c r="V192" s="1438">
        <v>10</v>
      </c>
    </row>
    <row r="193" spans="1:22" ht="15" x14ac:dyDescent="0.25">
      <c r="A193" s="1299" t="s">
        <v>809</v>
      </c>
      <c r="B193" s="1298" t="s">
        <v>814</v>
      </c>
      <c r="C193" s="1301" t="s">
        <v>87</v>
      </c>
      <c r="D193" s="1436">
        <v>1</v>
      </c>
      <c r="E193" s="1436">
        <v>1</v>
      </c>
      <c r="F193" s="1436">
        <v>0</v>
      </c>
      <c r="G193" s="1436">
        <v>1</v>
      </c>
      <c r="H193" s="1436">
        <v>3</v>
      </c>
      <c r="I193" s="1436">
        <v>1</v>
      </c>
      <c r="J193" s="1436">
        <v>1</v>
      </c>
      <c r="K193" s="1436">
        <v>0</v>
      </c>
      <c r="L193" s="1436">
        <v>1</v>
      </c>
      <c r="M193" s="1436">
        <v>0</v>
      </c>
      <c r="N193" s="1436">
        <v>0</v>
      </c>
      <c r="O193" s="1436">
        <v>0</v>
      </c>
      <c r="P193" s="1436">
        <v>0</v>
      </c>
      <c r="Q193" s="1436">
        <v>0</v>
      </c>
      <c r="R193" s="1436">
        <v>3</v>
      </c>
      <c r="S193" s="1436">
        <v>0</v>
      </c>
      <c r="T193" s="1436">
        <v>10</v>
      </c>
      <c r="U193" s="1436">
        <v>2</v>
      </c>
      <c r="V193" s="1438">
        <v>0</v>
      </c>
    </row>
    <row r="194" spans="1:22" ht="15" x14ac:dyDescent="0.25">
      <c r="A194" s="1299" t="s">
        <v>809</v>
      </c>
      <c r="B194" s="1298" t="s">
        <v>815</v>
      </c>
      <c r="C194" s="1301" t="s">
        <v>1010</v>
      </c>
      <c r="D194" s="1436">
        <v>34</v>
      </c>
      <c r="E194" s="1436">
        <v>41</v>
      </c>
      <c r="F194" s="1436">
        <v>50</v>
      </c>
      <c r="G194" s="1436">
        <v>45</v>
      </c>
      <c r="H194" s="1436">
        <v>42</v>
      </c>
      <c r="I194" s="1436">
        <v>40</v>
      </c>
      <c r="J194" s="1436">
        <v>35</v>
      </c>
      <c r="K194" s="1436">
        <v>36</v>
      </c>
      <c r="L194" s="1436">
        <v>38</v>
      </c>
      <c r="M194" s="1436">
        <v>32</v>
      </c>
      <c r="N194" s="1436">
        <v>31</v>
      </c>
      <c r="O194" s="1436">
        <v>21</v>
      </c>
      <c r="P194" s="1436">
        <v>20</v>
      </c>
      <c r="Q194" s="1436">
        <v>21</v>
      </c>
      <c r="R194" s="1436">
        <v>23</v>
      </c>
      <c r="S194" s="1436">
        <v>23</v>
      </c>
      <c r="T194" s="1436">
        <v>26</v>
      </c>
      <c r="U194" s="1436">
        <v>29</v>
      </c>
      <c r="V194" s="1438">
        <v>26</v>
      </c>
    </row>
    <row r="195" spans="1:22" ht="15" x14ac:dyDescent="0.25">
      <c r="A195" s="1299" t="s">
        <v>809</v>
      </c>
      <c r="B195" s="1298" t="s">
        <v>815</v>
      </c>
      <c r="C195" s="1301" t="s">
        <v>79</v>
      </c>
      <c r="D195" s="1436">
        <v>0.17647059261798859</v>
      </c>
      <c r="E195" s="1436">
        <v>0.31707316637039185</v>
      </c>
      <c r="F195" s="1436">
        <v>0.37999999523162842</v>
      </c>
      <c r="G195" s="1436">
        <v>0.26666668057441711</v>
      </c>
      <c r="H195" s="1436">
        <v>0.2380952388048172</v>
      </c>
      <c r="I195" s="1436">
        <v>0.27500000596046448</v>
      </c>
      <c r="J195" s="1436">
        <v>0.25714287161827087</v>
      </c>
      <c r="K195" s="1436">
        <v>0.27777779102325439</v>
      </c>
      <c r="L195" s="1436">
        <v>0.18421052396297455</v>
      </c>
      <c r="M195" s="1436">
        <v>0.21875</v>
      </c>
      <c r="N195" s="1436">
        <v>0.32258063554763794</v>
      </c>
      <c r="O195" s="1436">
        <v>0.8095238208770752</v>
      </c>
      <c r="P195" s="1436">
        <v>5.000000074505806E-2</v>
      </c>
      <c r="Q195" s="1436">
        <v>0</v>
      </c>
      <c r="R195" s="1436">
        <v>0.56521737575531006</v>
      </c>
      <c r="S195" s="1436">
        <v>0</v>
      </c>
      <c r="T195" s="1436">
        <v>0.30769231915473938</v>
      </c>
      <c r="U195" s="1436">
        <v>0.27586206793785095</v>
      </c>
      <c r="V195" s="1438">
        <v>0.15384615957736969</v>
      </c>
    </row>
    <row r="196" spans="1:22" ht="15" x14ac:dyDescent="0.25">
      <c r="A196" s="1299" t="s">
        <v>809</v>
      </c>
      <c r="B196" s="1298" t="s">
        <v>815</v>
      </c>
      <c r="C196" s="1301" t="s">
        <v>1011</v>
      </c>
      <c r="D196" s="1436">
        <v>6</v>
      </c>
      <c r="E196" s="1436">
        <v>13</v>
      </c>
      <c r="F196" s="1436">
        <v>19</v>
      </c>
      <c r="G196" s="1436">
        <v>12</v>
      </c>
      <c r="H196" s="1436">
        <v>10</v>
      </c>
      <c r="I196" s="1436">
        <v>11</v>
      </c>
      <c r="J196" s="1436">
        <v>9</v>
      </c>
      <c r="K196" s="1436">
        <v>10</v>
      </c>
      <c r="L196" s="1436">
        <v>7</v>
      </c>
      <c r="M196" s="1436">
        <v>7</v>
      </c>
      <c r="N196" s="1436">
        <v>10</v>
      </c>
      <c r="O196" s="1436">
        <v>17</v>
      </c>
      <c r="P196" s="1436">
        <v>1</v>
      </c>
      <c r="Q196" s="1436">
        <v>0</v>
      </c>
      <c r="R196" s="1436">
        <v>13</v>
      </c>
      <c r="S196" s="1436">
        <v>0</v>
      </c>
      <c r="T196" s="1436">
        <v>8</v>
      </c>
      <c r="U196" s="1436">
        <v>8</v>
      </c>
      <c r="V196" s="1438">
        <v>4</v>
      </c>
    </row>
    <row r="197" spans="1:22" ht="15" x14ac:dyDescent="0.25">
      <c r="A197" s="1299" t="s">
        <v>809</v>
      </c>
      <c r="B197" s="1298" t="s">
        <v>815</v>
      </c>
      <c r="C197" s="1301" t="s">
        <v>87</v>
      </c>
      <c r="D197" s="1436">
        <v>4</v>
      </c>
      <c r="E197" s="1436">
        <v>7</v>
      </c>
      <c r="F197" s="1436">
        <v>2</v>
      </c>
      <c r="G197" s="1436">
        <v>0</v>
      </c>
      <c r="H197" s="1436">
        <v>1</v>
      </c>
      <c r="I197" s="1436">
        <v>0</v>
      </c>
      <c r="J197" s="1436">
        <v>1</v>
      </c>
      <c r="K197" s="1436">
        <v>0</v>
      </c>
      <c r="L197" s="1436">
        <v>2</v>
      </c>
      <c r="M197" s="1436">
        <v>0</v>
      </c>
      <c r="N197" s="1436">
        <v>0</v>
      </c>
      <c r="O197" s="1436">
        <v>0</v>
      </c>
      <c r="P197" s="1436">
        <v>0</v>
      </c>
      <c r="Q197" s="1436">
        <v>0</v>
      </c>
      <c r="R197" s="1436">
        <v>2</v>
      </c>
      <c r="S197" s="1436">
        <v>0</v>
      </c>
      <c r="T197" s="1436">
        <v>2</v>
      </c>
      <c r="U197" s="1436">
        <v>3</v>
      </c>
      <c r="V197" s="1438">
        <v>1</v>
      </c>
    </row>
    <row r="198" spans="1:22" ht="15" x14ac:dyDescent="0.25">
      <c r="A198" s="1299" t="s">
        <v>809</v>
      </c>
      <c r="B198" s="1298" t="s">
        <v>816</v>
      </c>
      <c r="C198" s="1301" t="s">
        <v>1010</v>
      </c>
      <c r="D198" s="1436">
        <v>32</v>
      </c>
      <c r="E198" s="1436">
        <v>32</v>
      </c>
      <c r="F198" s="1436">
        <v>29</v>
      </c>
      <c r="G198" s="1436">
        <v>48</v>
      </c>
      <c r="H198" s="1436">
        <v>48</v>
      </c>
      <c r="I198" s="1436">
        <v>32</v>
      </c>
      <c r="J198" s="1436">
        <v>31</v>
      </c>
      <c r="K198" s="1436">
        <v>26</v>
      </c>
      <c r="L198" s="1436">
        <v>26</v>
      </c>
      <c r="M198" s="1436">
        <v>17</v>
      </c>
      <c r="N198" s="1436">
        <v>17</v>
      </c>
      <c r="O198" s="1436">
        <v>15</v>
      </c>
      <c r="P198" s="1436">
        <v>16</v>
      </c>
      <c r="Q198" s="1436">
        <v>18</v>
      </c>
      <c r="R198" s="1436">
        <v>18</v>
      </c>
      <c r="S198" s="1436">
        <v>14</v>
      </c>
      <c r="T198" s="1436">
        <v>19</v>
      </c>
      <c r="U198" s="1436">
        <v>22</v>
      </c>
      <c r="V198" s="1438">
        <v>20</v>
      </c>
    </row>
    <row r="199" spans="1:22" ht="15" x14ac:dyDescent="0.25">
      <c r="A199" s="1299" t="s">
        <v>809</v>
      </c>
      <c r="B199" s="1298" t="s">
        <v>816</v>
      </c>
      <c r="C199" s="1301" t="s">
        <v>79</v>
      </c>
      <c r="D199" s="1436">
        <v>0.25</v>
      </c>
      <c r="E199" s="1436">
        <v>0.3125</v>
      </c>
      <c r="F199" s="1436">
        <v>0.31034481525421143</v>
      </c>
      <c r="G199" s="1436">
        <v>0.2083333283662796</v>
      </c>
      <c r="H199" s="1436">
        <v>6.25E-2</v>
      </c>
      <c r="I199" s="1436">
        <v>0.28125</v>
      </c>
      <c r="J199" s="1436">
        <v>0.19354838132858276</v>
      </c>
      <c r="K199" s="1436">
        <v>0.26923078298568726</v>
      </c>
      <c r="L199" s="1436">
        <v>0.15384615957736969</v>
      </c>
      <c r="M199" s="1436">
        <v>0.29411765933036804</v>
      </c>
      <c r="N199" s="1436">
        <v>0.29411765933036804</v>
      </c>
      <c r="O199" s="1436">
        <v>0.46666666865348816</v>
      </c>
      <c r="P199" s="1436">
        <v>0.4375</v>
      </c>
      <c r="Q199" s="1436">
        <v>0.1666666716337204</v>
      </c>
      <c r="R199" s="1436">
        <v>0.2222222238779068</v>
      </c>
      <c r="S199" s="1436">
        <v>0.2142857164144516</v>
      </c>
      <c r="T199" s="1436">
        <v>0.52631580829620361</v>
      </c>
      <c r="U199" s="1436">
        <v>0.36363637447357178</v>
      </c>
      <c r="V199" s="1438">
        <v>0.25</v>
      </c>
    </row>
    <row r="200" spans="1:22" ht="15" x14ac:dyDescent="0.25">
      <c r="A200" s="1299" t="s">
        <v>809</v>
      </c>
      <c r="B200" s="1298" t="s">
        <v>816</v>
      </c>
      <c r="C200" s="1301" t="s">
        <v>1011</v>
      </c>
      <c r="D200" s="1436">
        <v>8</v>
      </c>
      <c r="E200" s="1436">
        <v>10</v>
      </c>
      <c r="F200" s="1436">
        <v>9</v>
      </c>
      <c r="G200" s="1436">
        <v>10</v>
      </c>
      <c r="H200" s="1436">
        <v>3</v>
      </c>
      <c r="I200" s="1436">
        <v>9</v>
      </c>
      <c r="J200" s="1436">
        <v>6</v>
      </c>
      <c r="K200" s="1436">
        <v>7</v>
      </c>
      <c r="L200" s="1436">
        <v>4</v>
      </c>
      <c r="M200" s="1436">
        <v>5</v>
      </c>
      <c r="N200" s="1436">
        <v>5</v>
      </c>
      <c r="O200" s="1436">
        <v>7</v>
      </c>
      <c r="P200" s="1436">
        <v>7</v>
      </c>
      <c r="Q200" s="1436">
        <v>3</v>
      </c>
      <c r="R200" s="1436">
        <v>4</v>
      </c>
      <c r="S200" s="1436">
        <v>3</v>
      </c>
      <c r="T200" s="1436">
        <v>10</v>
      </c>
      <c r="U200" s="1436">
        <v>8</v>
      </c>
      <c r="V200" s="1438">
        <v>5</v>
      </c>
    </row>
    <row r="201" spans="1:22" ht="15" x14ac:dyDescent="0.25">
      <c r="A201" s="1299" t="s">
        <v>809</v>
      </c>
      <c r="B201" s="1298" t="s">
        <v>816</v>
      </c>
      <c r="C201" s="1301" t="s">
        <v>87</v>
      </c>
      <c r="D201" s="1436">
        <v>4</v>
      </c>
      <c r="E201" s="1436">
        <v>3</v>
      </c>
      <c r="F201" s="1436">
        <v>0</v>
      </c>
      <c r="G201" s="1436">
        <v>0</v>
      </c>
      <c r="H201" s="1436">
        <v>0</v>
      </c>
      <c r="I201" s="1436">
        <v>1</v>
      </c>
      <c r="J201" s="1436">
        <v>0</v>
      </c>
      <c r="K201" s="1436">
        <v>0</v>
      </c>
      <c r="L201" s="1436">
        <v>0</v>
      </c>
      <c r="M201" s="1436">
        <v>0</v>
      </c>
      <c r="N201" s="1436">
        <v>0</v>
      </c>
      <c r="O201" s="1436">
        <v>0</v>
      </c>
      <c r="P201" s="1436">
        <v>1</v>
      </c>
      <c r="Q201" s="1436">
        <v>2</v>
      </c>
      <c r="R201" s="1436">
        <v>0</v>
      </c>
      <c r="S201" s="1436">
        <v>0</v>
      </c>
      <c r="T201" s="1436">
        <v>4</v>
      </c>
      <c r="U201" s="1436">
        <v>1</v>
      </c>
      <c r="V201" s="1438">
        <v>0</v>
      </c>
    </row>
    <row r="202" spans="1:22" ht="15" x14ac:dyDescent="0.25">
      <c r="A202" s="1299" t="s">
        <v>809</v>
      </c>
      <c r="B202" s="1298" t="s">
        <v>817</v>
      </c>
      <c r="C202" s="1301" t="s">
        <v>1010</v>
      </c>
      <c r="D202" s="1436">
        <v>17</v>
      </c>
      <c r="E202" s="1436">
        <v>17</v>
      </c>
      <c r="F202" s="1436">
        <v>9</v>
      </c>
      <c r="G202" s="1436">
        <v>9</v>
      </c>
      <c r="H202" s="1436">
        <v>9</v>
      </c>
      <c r="I202" s="1436">
        <v>10</v>
      </c>
      <c r="J202" s="1436">
        <v>8</v>
      </c>
      <c r="K202" s="1436">
        <v>8</v>
      </c>
      <c r="L202" s="1436">
        <v>9</v>
      </c>
      <c r="M202" s="1436">
        <v>9</v>
      </c>
      <c r="N202" s="1436">
        <v>11</v>
      </c>
      <c r="O202" s="1436">
        <v>10</v>
      </c>
      <c r="P202" s="1436">
        <v>8</v>
      </c>
      <c r="Q202" s="1436">
        <v>8</v>
      </c>
      <c r="R202" s="1436">
        <v>8</v>
      </c>
      <c r="S202" s="1436">
        <v>8</v>
      </c>
      <c r="T202" s="1436">
        <v>8</v>
      </c>
      <c r="U202" s="1436">
        <v>7</v>
      </c>
      <c r="V202" s="1438">
        <v>7</v>
      </c>
    </row>
    <row r="203" spans="1:22" ht="15" x14ac:dyDescent="0.25">
      <c r="A203" s="1299" t="s">
        <v>809</v>
      </c>
      <c r="B203" s="1298" t="s">
        <v>817</v>
      </c>
      <c r="C203" s="1301" t="s">
        <v>79</v>
      </c>
      <c r="D203" s="1436">
        <v>0.23529411852359772</v>
      </c>
      <c r="E203" s="1436">
        <v>0</v>
      </c>
      <c r="F203" s="1436">
        <v>0.55555558204650879</v>
      </c>
      <c r="G203" s="1436">
        <v>0.2222222238779068</v>
      </c>
      <c r="H203" s="1436">
        <v>0.55555558204650879</v>
      </c>
      <c r="I203" s="1436">
        <v>0.60000002384185791</v>
      </c>
      <c r="J203" s="1436">
        <v>0.125</v>
      </c>
      <c r="K203" s="1436">
        <v>0.5</v>
      </c>
      <c r="L203" s="1436">
        <v>0.66666668653488159</v>
      </c>
      <c r="M203" s="1436">
        <v>0</v>
      </c>
      <c r="N203" s="1436">
        <v>0.36363637447357178</v>
      </c>
      <c r="O203" s="1436">
        <v>0.60000002384185791</v>
      </c>
      <c r="P203" s="1436">
        <v>0.25</v>
      </c>
      <c r="Q203" s="1436">
        <v>0</v>
      </c>
      <c r="R203" s="1436">
        <v>0.625</v>
      </c>
      <c r="S203" s="1436">
        <v>0</v>
      </c>
      <c r="T203" s="1436">
        <v>0</v>
      </c>
      <c r="U203" s="1436">
        <v>0.71428573131561279</v>
      </c>
      <c r="V203" s="1438">
        <v>0.1428571492433548</v>
      </c>
    </row>
    <row r="204" spans="1:22" ht="15" x14ac:dyDescent="0.25">
      <c r="A204" s="1299" t="s">
        <v>809</v>
      </c>
      <c r="B204" s="1298" t="s">
        <v>817</v>
      </c>
      <c r="C204" s="1301" t="s">
        <v>1011</v>
      </c>
      <c r="D204" s="1436">
        <v>4</v>
      </c>
      <c r="E204" s="1436">
        <v>0</v>
      </c>
      <c r="F204" s="1436">
        <v>5</v>
      </c>
      <c r="G204" s="1436">
        <v>2</v>
      </c>
      <c r="H204" s="1436">
        <v>5</v>
      </c>
      <c r="I204" s="1436">
        <v>6</v>
      </c>
      <c r="J204" s="1436">
        <v>1</v>
      </c>
      <c r="K204" s="1436">
        <v>4</v>
      </c>
      <c r="L204" s="1436">
        <v>6</v>
      </c>
      <c r="M204" s="1436">
        <v>0</v>
      </c>
      <c r="N204" s="1436">
        <v>4</v>
      </c>
      <c r="O204" s="1436">
        <v>6</v>
      </c>
      <c r="P204" s="1436">
        <v>2</v>
      </c>
      <c r="Q204" s="1436">
        <v>0</v>
      </c>
      <c r="R204" s="1436">
        <v>5</v>
      </c>
      <c r="S204" s="1436">
        <v>0</v>
      </c>
      <c r="T204" s="1436">
        <v>0</v>
      </c>
      <c r="U204" s="1436">
        <v>5</v>
      </c>
      <c r="V204" s="1438">
        <v>1</v>
      </c>
    </row>
    <row r="205" spans="1:22" ht="15" x14ac:dyDescent="0.25">
      <c r="A205" s="1299" t="s">
        <v>809</v>
      </c>
      <c r="B205" s="1298" t="s">
        <v>817</v>
      </c>
      <c r="C205" s="1301" t="s">
        <v>87</v>
      </c>
      <c r="D205" s="1436">
        <v>0</v>
      </c>
      <c r="E205" s="1436">
        <v>0</v>
      </c>
      <c r="F205" s="1436">
        <v>0</v>
      </c>
      <c r="G205" s="1436">
        <v>1</v>
      </c>
      <c r="H205" s="1436">
        <v>0</v>
      </c>
      <c r="I205" s="1436">
        <v>0</v>
      </c>
      <c r="J205" s="1436">
        <v>0</v>
      </c>
      <c r="K205" s="1436">
        <v>0</v>
      </c>
      <c r="L205" s="1436">
        <v>0</v>
      </c>
      <c r="M205" s="1436">
        <v>0</v>
      </c>
      <c r="N205" s="1436">
        <v>0</v>
      </c>
      <c r="O205" s="1436">
        <v>0</v>
      </c>
      <c r="P205" s="1436">
        <v>0</v>
      </c>
      <c r="Q205" s="1436">
        <v>0</v>
      </c>
      <c r="R205" s="1436">
        <v>0</v>
      </c>
      <c r="S205" s="1436">
        <v>0</v>
      </c>
      <c r="T205" s="1436">
        <v>0</v>
      </c>
      <c r="U205" s="1436">
        <v>0</v>
      </c>
      <c r="V205" s="1438">
        <v>0</v>
      </c>
    </row>
    <row r="206" spans="1:22" ht="15" x14ac:dyDescent="0.25">
      <c r="A206" s="1299" t="s">
        <v>809</v>
      </c>
      <c r="B206" s="1298" t="s">
        <v>818</v>
      </c>
      <c r="C206" s="1301" t="s">
        <v>1010</v>
      </c>
      <c r="D206" s="1436">
        <v>36</v>
      </c>
      <c r="E206" s="1436">
        <v>35</v>
      </c>
      <c r="F206" s="1436">
        <v>32</v>
      </c>
      <c r="G206" s="1436">
        <v>28</v>
      </c>
      <c r="H206" s="1436">
        <v>31</v>
      </c>
      <c r="I206" s="1436">
        <v>29</v>
      </c>
      <c r="J206" s="1436">
        <v>21</v>
      </c>
      <c r="K206" s="1436">
        <v>20</v>
      </c>
      <c r="L206" s="1436">
        <v>19</v>
      </c>
      <c r="M206" s="1436">
        <v>14</v>
      </c>
      <c r="N206" s="1436">
        <v>15</v>
      </c>
      <c r="O206" s="1436">
        <v>14</v>
      </c>
      <c r="P206" s="1436">
        <v>14</v>
      </c>
      <c r="Q206" s="1436">
        <v>16</v>
      </c>
      <c r="R206" s="1436">
        <v>13</v>
      </c>
      <c r="S206" s="1436">
        <v>12</v>
      </c>
      <c r="T206" s="1436">
        <v>15</v>
      </c>
      <c r="U206" s="1436">
        <v>0</v>
      </c>
      <c r="V206" s="1438">
        <v>0</v>
      </c>
    </row>
    <row r="207" spans="1:22" ht="15" x14ac:dyDescent="0.25">
      <c r="A207" s="1299" t="s">
        <v>809</v>
      </c>
      <c r="B207" s="1298" t="s">
        <v>818</v>
      </c>
      <c r="C207" s="1301" t="s">
        <v>79</v>
      </c>
      <c r="D207" s="1436">
        <v>8.3333335816860199E-2</v>
      </c>
      <c r="E207" s="1436">
        <v>0.1428571492433548</v>
      </c>
      <c r="F207" s="1436">
        <v>0.28125</v>
      </c>
      <c r="G207" s="1436">
        <v>0.1071428582072258</v>
      </c>
      <c r="H207" s="1436">
        <v>0.16129031777381897</v>
      </c>
      <c r="I207" s="1436">
        <v>0.27586206793785095</v>
      </c>
      <c r="J207" s="1436">
        <v>0.28571429848670959</v>
      </c>
      <c r="K207" s="1436">
        <v>0.15000000596046448</v>
      </c>
      <c r="L207" s="1436">
        <v>0.3684210479259491</v>
      </c>
      <c r="M207" s="1436">
        <v>0.2142857164144516</v>
      </c>
      <c r="N207" s="1436">
        <v>0.13333334028720856</v>
      </c>
      <c r="O207" s="1436">
        <v>0.28571429848670959</v>
      </c>
      <c r="P207" s="1436">
        <v>0.1428571492433548</v>
      </c>
      <c r="Q207" s="1436">
        <v>0</v>
      </c>
      <c r="R207" s="1436">
        <v>0.38461539149284363</v>
      </c>
      <c r="S207" s="1436">
        <v>0.25</v>
      </c>
      <c r="T207" s="1436">
        <v>0</v>
      </c>
      <c r="U207" s="1436">
        <v>0</v>
      </c>
      <c r="V207" s="1438">
        <v>0</v>
      </c>
    </row>
    <row r="208" spans="1:22" ht="15" x14ac:dyDescent="0.25">
      <c r="A208" s="1299" t="s">
        <v>809</v>
      </c>
      <c r="B208" s="1298" t="s">
        <v>818</v>
      </c>
      <c r="C208" s="1301" t="s">
        <v>1011</v>
      </c>
      <c r="D208" s="1436">
        <v>3</v>
      </c>
      <c r="E208" s="1436">
        <v>5</v>
      </c>
      <c r="F208" s="1436">
        <v>9</v>
      </c>
      <c r="G208" s="1436">
        <v>3</v>
      </c>
      <c r="H208" s="1436">
        <v>5</v>
      </c>
      <c r="I208" s="1436">
        <v>8</v>
      </c>
      <c r="J208" s="1436">
        <v>6</v>
      </c>
      <c r="K208" s="1436">
        <v>3</v>
      </c>
      <c r="L208" s="1436">
        <v>7</v>
      </c>
      <c r="M208" s="1436">
        <v>3</v>
      </c>
      <c r="N208" s="1436">
        <v>2</v>
      </c>
      <c r="O208" s="1436">
        <v>4</v>
      </c>
      <c r="P208" s="1436">
        <v>2</v>
      </c>
      <c r="Q208" s="1436">
        <v>0</v>
      </c>
      <c r="R208" s="1436">
        <v>5</v>
      </c>
      <c r="S208" s="1436">
        <v>3</v>
      </c>
      <c r="T208" s="1436">
        <v>0</v>
      </c>
      <c r="U208" s="1436">
        <v>0</v>
      </c>
      <c r="V208" s="1438">
        <v>0</v>
      </c>
    </row>
    <row r="209" spans="1:22" ht="15" x14ac:dyDescent="0.25">
      <c r="A209" s="1299" t="s">
        <v>809</v>
      </c>
      <c r="B209" s="1298" t="s">
        <v>818</v>
      </c>
      <c r="C209" s="1301" t="s">
        <v>87</v>
      </c>
      <c r="D209" s="1436">
        <v>0</v>
      </c>
      <c r="E209" s="1436">
        <v>0</v>
      </c>
      <c r="F209" s="1436">
        <v>1</v>
      </c>
      <c r="G209" s="1436">
        <v>0</v>
      </c>
      <c r="H209" s="1436">
        <v>2</v>
      </c>
      <c r="I209" s="1436">
        <v>1</v>
      </c>
      <c r="J209" s="1436">
        <v>0</v>
      </c>
      <c r="K209" s="1436">
        <v>0</v>
      </c>
      <c r="L209" s="1436">
        <v>0</v>
      </c>
      <c r="M209" s="1436">
        <v>0</v>
      </c>
      <c r="N209" s="1436">
        <v>0</v>
      </c>
      <c r="O209" s="1436">
        <v>0</v>
      </c>
      <c r="P209" s="1436">
        <v>0</v>
      </c>
      <c r="Q209" s="1436">
        <v>0</v>
      </c>
      <c r="R209" s="1436">
        <v>0</v>
      </c>
      <c r="S209" s="1436">
        <v>0</v>
      </c>
      <c r="T209" s="1436">
        <v>0</v>
      </c>
      <c r="U209" s="1436">
        <v>0</v>
      </c>
      <c r="V209" s="1438">
        <v>0</v>
      </c>
    </row>
    <row r="210" spans="1:22" ht="15" x14ac:dyDescent="0.25">
      <c r="A210" s="1299" t="s">
        <v>809</v>
      </c>
      <c r="B210" s="1298" t="s">
        <v>819</v>
      </c>
      <c r="C210" s="1301" t="s">
        <v>1010</v>
      </c>
      <c r="D210" s="1436">
        <v>15</v>
      </c>
      <c r="E210" s="1436">
        <v>26</v>
      </c>
      <c r="F210" s="1436">
        <v>27</v>
      </c>
      <c r="G210" s="1436">
        <v>27</v>
      </c>
      <c r="H210" s="1436">
        <v>30</v>
      </c>
      <c r="I210" s="1436">
        <v>30</v>
      </c>
      <c r="J210" s="1436">
        <v>30</v>
      </c>
      <c r="K210" s="1436">
        <v>30</v>
      </c>
      <c r="L210" s="1436">
        <v>38</v>
      </c>
      <c r="M210" s="1436">
        <v>37</v>
      </c>
      <c r="N210" s="1436">
        <v>28</v>
      </c>
      <c r="O210" s="1436">
        <v>29</v>
      </c>
      <c r="P210" s="1436">
        <v>28</v>
      </c>
      <c r="Q210" s="1436">
        <v>27</v>
      </c>
      <c r="R210" s="1436">
        <v>25</v>
      </c>
      <c r="S210" s="1436">
        <v>21</v>
      </c>
      <c r="T210" s="1436">
        <v>17</v>
      </c>
      <c r="U210" s="1436">
        <v>12</v>
      </c>
      <c r="V210" s="1438">
        <v>7</v>
      </c>
    </row>
    <row r="211" spans="1:22" ht="15" x14ac:dyDescent="0.25">
      <c r="A211" s="1299" t="s">
        <v>809</v>
      </c>
      <c r="B211" s="1298" t="s">
        <v>819</v>
      </c>
      <c r="C211" s="1301" t="s">
        <v>79</v>
      </c>
      <c r="D211" s="1436">
        <v>0</v>
      </c>
      <c r="E211" s="1436">
        <v>0.46153846383094788</v>
      </c>
      <c r="F211" s="1436">
        <v>7.4074074625968933E-2</v>
      </c>
      <c r="G211" s="1436">
        <v>7.4074074625968933E-2</v>
      </c>
      <c r="H211" s="1436">
        <v>0.23333333432674408</v>
      </c>
      <c r="I211" s="1436">
        <v>0.23333333432674408</v>
      </c>
      <c r="J211" s="1436">
        <v>0.23333333432674408</v>
      </c>
      <c r="K211" s="1436">
        <v>0.26666668057441711</v>
      </c>
      <c r="L211" s="1436">
        <v>7.8947365283966064E-2</v>
      </c>
      <c r="M211" s="1436">
        <v>0</v>
      </c>
      <c r="N211" s="1436">
        <v>0.3214285671710968</v>
      </c>
      <c r="O211" s="1436">
        <v>0.37931033968925476</v>
      </c>
      <c r="P211" s="1436">
        <v>0</v>
      </c>
      <c r="Q211" s="1436">
        <v>0</v>
      </c>
      <c r="R211" s="1436">
        <v>7.9999998211860657E-2</v>
      </c>
      <c r="S211" s="1436">
        <v>0</v>
      </c>
      <c r="T211" s="1436">
        <v>0</v>
      </c>
      <c r="U211" s="1436">
        <v>8.3333335816860199E-2</v>
      </c>
      <c r="V211" s="1438">
        <v>0</v>
      </c>
    </row>
    <row r="212" spans="1:22" ht="15" x14ac:dyDescent="0.25">
      <c r="A212" s="1299" t="s">
        <v>809</v>
      </c>
      <c r="B212" s="1298" t="s">
        <v>819</v>
      </c>
      <c r="C212" s="1301" t="s">
        <v>1011</v>
      </c>
      <c r="D212" s="1436">
        <v>0</v>
      </c>
      <c r="E212" s="1436">
        <v>12</v>
      </c>
      <c r="F212" s="1436">
        <v>2</v>
      </c>
      <c r="G212" s="1436">
        <v>2</v>
      </c>
      <c r="H212" s="1436">
        <v>7</v>
      </c>
      <c r="I212" s="1436">
        <v>7</v>
      </c>
      <c r="J212" s="1436">
        <v>7</v>
      </c>
      <c r="K212" s="1436">
        <v>8</v>
      </c>
      <c r="L212" s="1436">
        <v>3</v>
      </c>
      <c r="M212" s="1436">
        <v>0</v>
      </c>
      <c r="N212" s="1436">
        <v>9</v>
      </c>
      <c r="O212" s="1436">
        <v>11</v>
      </c>
      <c r="P212" s="1436">
        <v>0</v>
      </c>
      <c r="Q212" s="1436">
        <v>0</v>
      </c>
      <c r="R212" s="1436">
        <v>2</v>
      </c>
      <c r="S212" s="1436">
        <v>0</v>
      </c>
      <c r="T212" s="1436">
        <v>0</v>
      </c>
      <c r="U212" s="1436">
        <v>1</v>
      </c>
      <c r="V212" s="1438">
        <v>0</v>
      </c>
    </row>
    <row r="213" spans="1:22" ht="15" x14ac:dyDescent="0.25">
      <c r="A213" s="1299" t="s">
        <v>809</v>
      </c>
      <c r="B213" s="1298" t="s">
        <v>820</v>
      </c>
      <c r="C213" s="1301" t="s">
        <v>1010</v>
      </c>
      <c r="D213" s="1436">
        <v>61</v>
      </c>
      <c r="E213" s="1436">
        <v>82</v>
      </c>
      <c r="F213" s="1436">
        <v>80</v>
      </c>
      <c r="G213" s="1436">
        <v>77</v>
      </c>
      <c r="H213" s="1436">
        <v>79</v>
      </c>
      <c r="I213" s="1436">
        <v>71</v>
      </c>
      <c r="J213" s="1436">
        <v>66</v>
      </c>
      <c r="K213" s="1436">
        <v>68</v>
      </c>
      <c r="L213" s="1436">
        <v>71</v>
      </c>
      <c r="M213" s="1436">
        <v>67</v>
      </c>
      <c r="N213" s="1436">
        <v>63</v>
      </c>
      <c r="O213" s="1436">
        <v>74</v>
      </c>
      <c r="P213" s="1436">
        <v>69</v>
      </c>
      <c r="Q213" s="1436">
        <v>72</v>
      </c>
      <c r="R213" s="1436">
        <v>71</v>
      </c>
      <c r="S213" s="1436">
        <v>77</v>
      </c>
      <c r="T213" s="1436">
        <v>81</v>
      </c>
      <c r="U213" s="1436">
        <v>94</v>
      </c>
      <c r="V213" s="1438">
        <v>88</v>
      </c>
    </row>
    <row r="214" spans="1:22" ht="15" x14ac:dyDescent="0.25">
      <c r="A214" s="1299" t="s">
        <v>809</v>
      </c>
      <c r="B214" s="1298" t="s">
        <v>820</v>
      </c>
      <c r="C214" s="1301" t="s">
        <v>79</v>
      </c>
      <c r="D214" s="1436">
        <v>0.26229506731033325</v>
      </c>
      <c r="E214" s="1436">
        <v>0.30487805604934692</v>
      </c>
      <c r="F214" s="1436">
        <v>0.30000001192092896</v>
      </c>
      <c r="G214" s="1436">
        <v>0.22077922523021698</v>
      </c>
      <c r="H214" s="1436">
        <v>0.35443037748336792</v>
      </c>
      <c r="I214" s="1436">
        <v>0.33802816271781921</v>
      </c>
      <c r="J214" s="1436">
        <v>0.25757575035095215</v>
      </c>
      <c r="K214" s="1436">
        <v>0.38235294818878174</v>
      </c>
      <c r="L214" s="1436">
        <v>0.33802816271781921</v>
      </c>
      <c r="M214" s="1436">
        <v>0.28358209133148193</v>
      </c>
      <c r="N214" s="1436">
        <v>0.4444444477558136</v>
      </c>
      <c r="O214" s="1436">
        <v>0.63513511419296265</v>
      </c>
      <c r="P214" s="1436">
        <v>0.34782609343528748</v>
      </c>
      <c r="Q214" s="1436">
        <v>0</v>
      </c>
      <c r="R214" s="1436">
        <v>0.26760563254356384</v>
      </c>
      <c r="S214" s="1436">
        <v>0.24675324559211731</v>
      </c>
      <c r="T214" s="1436">
        <v>0.29629629850387573</v>
      </c>
      <c r="U214" s="1436">
        <v>0.36170211434364319</v>
      </c>
      <c r="V214" s="1438">
        <v>0.32954546809196472</v>
      </c>
    </row>
    <row r="215" spans="1:22" ht="15" x14ac:dyDescent="0.25">
      <c r="A215" s="1299" t="s">
        <v>809</v>
      </c>
      <c r="B215" s="1298" t="s">
        <v>820</v>
      </c>
      <c r="C215" s="1301" t="s">
        <v>1011</v>
      </c>
      <c r="D215" s="1436">
        <v>16</v>
      </c>
      <c r="E215" s="1436">
        <v>25</v>
      </c>
      <c r="F215" s="1436">
        <v>24</v>
      </c>
      <c r="G215" s="1436">
        <v>17</v>
      </c>
      <c r="H215" s="1436">
        <v>28</v>
      </c>
      <c r="I215" s="1436">
        <v>24</v>
      </c>
      <c r="J215" s="1436">
        <v>17</v>
      </c>
      <c r="K215" s="1436">
        <v>26</v>
      </c>
      <c r="L215" s="1436">
        <v>24</v>
      </c>
      <c r="M215" s="1436">
        <v>19</v>
      </c>
      <c r="N215" s="1436">
        <v>28</v>
      </c>
      <c r="O215" s="1436">
        <v>47</v>
      </c>
      <c r="P215" s="1436">
        <v>24</v>
      </c>
      <c r="Q215" s="1436">
        <v>0</v>
      </c>
      <c r="R215" s="1436">
        <v>19</v>
      </c>
      <c r="S215" s="1436">
        <v>19</v>
      </c>
      <c r="T215" s="1436">
        <v>24</v>
      </c>
      <c r="U215" s="1436">
        <v>34</v>
      </c>
      <c r="V215" s="1438">
        <v>29</v>
      </c>
    </row>
    <row r="216" spans="1:22" ht="15" x14ac:dyDescent="0.25">
      <c r="A216" s="1299" t="s">
        <v>809</v>
      </c>
      <c r="B216" s="1298" t="s">
        <v>820</v>
      </c>
      <c r="C216" s="1301" t="s">
        <v>87</v>
      </c>
      <c r="D216" s="1436">
        <v>3</v>
      </c>
      <c r="E216" s="1436">
        <v>6</v>
      </c>
      <c r="F216" s="1436">
        <v>1</v>
      </c>
      <c r="G216" s="1436">
        <v>0</v>
      </c>
      <c r="H216" s="1436">
        <v>2</v>
      </c>
      <c r="I216" s="1436">
        <v>2</v>
      </c>
      <c r="J216" s="1436">
        <v>1</v>
      </c>
      <c r="K216" s="1436">
        <v>0</v>
      </c>
      <c r="L216" s="1436">
        <v>0</v>
      </c>
      <c r="M216" s="1436">
        <v>1</v>
      </c>
      <c r="N216" s="1436">
        <v>0</v>
      </c>
      <c r="O216" s="1436">
        <v>6</v>
      </c>
      <c r="P216" s="1436">
        <v>0</v>
      </c>
      <c r="Q216" s="1436">
        <v>0</v>
      </c>
      <c r="R216" s="1436">
        <v>0</v>
      </c>
      <c r="S216" s="1436">
        <v>1</v>
      </c>
      <c r="T216" s="1436">
        <v>3</v>
      </c>
      <c r="U216" s="1436">
        <v>15</v>
      </c>
      <c r="V216" s="1438">
        <v>5</v>
      </c>
    </row>
    <row r="217" spans="1:22" ht="15" x14ac:dyDescent="0.25">
      <c r="A217" s="1299" t="s">
        <v>809</v>
      </c>
      <c r="B217" s="1298" t="s">
        <v>821</v>
      </c>
      <c r="C217" s="1301" t="s">
        <v>1010</v>
      </c>
      <c r="D217" s="1436">
        <v>46</v>
      </c>
      <c r="E217" s="1436">
        <v>50</v>
      </c>
      <c r="F217" s="1436">
        <v>54</v>
      </c>
      <c r="G217" s="1436">
        <v>61</v>
      </c>
      <c r="H217" s="1436">
        <v>60</v>
      </c>
      <c r="I217" s="1436">
        <v>62</v>
      </c>
      <c r="J217" s="1436">
        <v>47</v>
      </c>
      <c r="K217" s="1436">
        <v>44</v>
      </c>
      <c r="L217" s="1436">
        <v>26</v>
      </c>
      <c r="M217" s="1436">
        <v>27</v>
      </c>
      <c r="N217" s="1436">
        <v>30</v>
      </c>
      <c r="O217" s="1436">
        <v>33</v>
      </c>
      <c r="P217" s="1436">
        <v>36</v>
      </c>
      <c r="Q217" s="1436">
        <v>33</v>
      </c>
      <c r="R217" s="1436">
        <v>36</v>
      </c>
      <c r="S217" s="1436">
        <v>37</v>
      </c>
      <c r="T217" s="1436">
        <v>40</v>
      </c>
      <c r="U217" s="1436">
        <v>35</v>
      </c>
      <c r="V217" s="1438">
        <v>32</v>
      </c>
    </row>
    <row r="218" spans="1:22" ht="15" x14ac:dyDescent="0.25">
      <c r="A218" s="1299" t="s">
        <v>809</v>
      </c>
      <c r="B218" s="1298" t="s">
        <v>821</v>
      </c>
      <c r="C218" s="1301" t="s">
        <v>79</v>
      </c>
      <c r="D218" s="1436">
        <v>0.1304347813129425</v>
      </c>
      <c r="E218" s="1436">
        <v>0.41999998688697815</v>
      </c>
      <c r="F218" s="1436">
        <v>0.42592591047286987</v>
      </c>
      <c r="G218" s="1436">
        <v>0.19672131538391113</v>
      </c>
      <c r="H218" s="1436">
        <v>0.15000000596046448</v>
      </c>
      <c r="I218" s="1436">
        <v>0.46774193644523621</v>
      </c>
      <c r="J218" s="1436">
        <v>0.25531914830207825</v>
      </c>
      <c r="K218" s="1436">
        <v>0.22727273404598236</v>
      </c>
      <c r="L218" s="1436">
        <v>0.46153846383094788</v>
      </c>
      <c r="M218" s="1436">
        <v>0.55555558204650879</v>
      </c>
      <c r="N218" s="1436">
        <v>0.56666666269302368</v>
      </c>
      <c r="O218" s="1436">
        <v>0.63636362552642822</v>
      </c>
      <c r="P218" s="1436">
        <v>0.2222222238779068</v>
      </c>
      <c r="Q218" s="1436">
        <v>0</v>
      </c>
      <c r="R218" s="1436">
        <v>0.4444444477558136</v>
      </c>
      <c r="S218" s="1436">
        <v>0.24324324727058411</v>
      </c>
      <c r="T218" s="1436">
        <v>0.32499998807907104</v>
      </c>
      <c r="U218" s="1436">
        <v>0.22857142984867096</v>
      </c>
      <c r="V218" s="1438">
        <v>0.34375</v>
      </c>
    </row>
    <row r="219" spans="1:22" ht="15" x14ac:dyDescent="0.25">
      <c r="A219" s="1299" t="s">
        <v>809</v>
      </c>
      <c r="B219" s="1298" t="s">
        <v>821</v>
      </c>
      <c r="C219" s="1301" t="s">
        <v>1011</v>
      </c>
      <c r="D219" s="1436">
        <v>6</v>
      </c>
      <c r="E219" s="1436">
        <v>21</v>
      </c>
      <c r="F219" s="1436">
        <v>23</v>
      </c>
      <c r="G219" s="1436">
        <v>12</v>
      </c>
      <c r="H219" s="1436">
        <v>9</v>
      </c>
      <c r="I219" s="1436">
        <v>29</v>
      </c>
      <c r="J219" s="1436">
        <v>12</v>
      </c>
      <c r="K219" s="1436">
        <v>10</v>
      </c>
      <c r="L219" s="1436">
        <v>12</v>
      </c>
      <c r="M219" s="1436">
        <v>15</v>
      </c>
      <c r="N219" s="1436">
        <v>17</v>
      </c>
      <c r="O219" s="1436">
        <v>21</v>
      </c>
      <c r="P219" s="1436">
        <v>8</v>
      </c>
      <c r="Q219" s="1436">
        <v>0</v>
      </c>
      <c r="R219" s="1436">
        <v>16</v>
      </c>
      <c r="S219" s="1436">
        <v>9</v>
      </c>
      <c r="T219" s="1436">
        <v>13</v>
      </c>
      <c r="U219" s="1436">
        <v>8</v>
      </c>
      <c r="V219" s="1438">
        <v>11</v>
      </c>
    </row>
    <row r="220" spans="1:22" ht="15" x14ac:dyDescent="0.25">
      <c r="A220" s="1299" t="s">
        <v>809</v>
      </c>
      <c r="B220" s="1298" t="s">
        <v>821</v>
      </c>
      <c r="C220" s="1301" t="s">
        <v>87</v>
      </c>
      <c r="D220" s="1436">
        <v>0</v>
      </c>
      <c r="E220" s="1436">
        <v>5</v>
      </c>
      <c r="F220" s="1436">
        <v>5</v>
      </c>
      <c r="G220" s="1436">
        <v>2</v>
      </c>
      <c r="H220" s="1436">
        <v>1</v>
      </c>
      <c r="I220" s="1436">
        <v>1</v>
      </c>
      <c r="J220" s="1436">
        <v>0</v>
      </c>
      <c r="K220" s="1436">
        <v>0</v>
      </c>
      <c r="L220" s="1436">
        <v>2</v>
      </c>
      <c r="M220" s="1436">
        <v>1</v>
      </c>
      <c r="N220" s="1436">
        <v>1</v>
      </c>
      <c r="O220" s="1436">
        <v>1</v>
      </c>
      <c r="P220" s="1436">
        <v>0</v>
      </c>
      <c r="Q220" s="1436">
        <v>0</v>
      </c>
      <c r="R220" s="1436">
        <v>1</v>
      </c>
      <c r="S220" s="1436">
        <v>2</v>
      </c>
      <c r="T220" s="1436">
        <v>3</v>
      </c>
      <c r="U220" s="1436">
        <v>1</v>
      </c>
      <c r="V220" s="1438">
        <v>3</v>
      </c>
    </row>
    <row r="221" spans="1:22" ht="15" x14ac:dyDescent="0.25">
      <c r="A221" s="1299" t="s">
        <v>809</v>
      </c>
      <c r="B221" s="1298" t="s">
        <v>822</v>
      </c>
      <c r="C221" s="1301" t="s">
        <v>1010</v>
      </c>
      <c r="D221" s="1436">
        <v>40</v>
      </c>
      <c r="E221" s="1436">
        <v>42</v>
      </c>
      <c r="F221" s="1436">
        <v>37</v>
      </c>
      <c r="G221" s="1436">
        <v>44</v>
      </c>
      <c r="H221" s="1436">
        <v>35</v>
      </c>
      <c r="I221" s="1436">
        <v>40</v>
      </c>
      <c r="J221" s="1436">
        <v>35</v>
      </c>
      <c r="K221" s="1436">
        <v>32</v>
      </c>
      <c r="L221" s="1436">
        <v>30</v>
      </c>
      <c r="M221" s="1436">
        <v>32</v>
      </c>
      <c r="N221" s="1436">
        <v>28</v>
      </c>
      <c r="O221" s="1436">
        <v>30</v>
      </c>
      <c r="P221" s="1436">
        <v>23</v>
      </c>
      <c r="Q221" s="1436">
        <v>23</v>
      </c>
      <c r="R221" s="1436">
        <v>23</v>
      </c>
      <c r="S221" s="1436">
        <v>28</v>
      </c>
      <c r="T221" s="1436">
        <v>31</v>
      </c>
      <c r="U221" s="1436">
        <v>33</v>
      </c>
      <c r="V221" s="1438">
        <v>19</v>
      </c>
    </row>
    <row r="222" spans="1:22" ht="15" x14ac:dyDescent="0.25">
      <c r="A222" s="1299" t="s">
        <v>809</v>
      </c>
      <c r="B222" s="1298" t="s">
        <v>822</v>
      </c>
      <c r="C222" s="1301" t="s">
        <v>79</v>
      </c>
      <c r="D222" s="1436">
        <v>0.34999999403953552</v>
      </c>
      <c r="E222" s="1436">
        <v>0.52380955219268799</v>
      </c>
      <c r="F222" s="1436">
        <v>0.27027025818824768</v>
      </c>
      <c r="G222" s="1436">
        <v>0.31818181276321411</v>
      </c>
      <c r="H222" s="1436">
        <v>0.28571429848670959</v>
      </c>
      <c r="I222" s="1436">
        <v>0.52499997615814209</v>
      </c>
      <c r="J222" s="1436">
        <v>0.4285714328289032</v>
      </c>
      <c r="K222" s="1436">
        <v>0.4375</v>
      </c>
      <c r="L222" s="1436">
        <v>0.53333336114883423</v>
      </c>
      <c r="M222" s="1436">
        <v>0.4375</v>
      </c>
      <c r="N222" s="1436">
        <v>0.46428570151329041</v>
      </c>
      <c r="O222" s="1436">
        <v>0.5</v>
      </c>
      <c r="P222" s="1436">
        <v>0.34782609343528748</v>
      </c>
      <c r="Q222" s="1436">
        <v>0</v>
      </c>
      <c r="R222" s="1436">
        <v>0.26086956262588501</v>
      </c>
      <c r="S222" s="1436">
        <v>0.3571428656578064</v>
      </c>
      <c r="T222" s="1436">
        <v>0.5161290168762207</v>
      </c>
      <c r="U222" s="1436">
        <v>0.39393940567970276</v>
      </c>
      <c r="V222" s="1438">
        <v>0.15789473056793213</v>
      </c>
    </row>
    <row r="223" spans="1:22" ht="15" x14ac:dyDescent="0.25">
      <c r="A223" s="1299" t="s">
        <v>809</v>
      </c>
      <c r="B223" s="1298" t="s">
        <v>822</v>
      </c>
      <c r="C223" s="1301" t="s">
        <v>1011</v>
      </c>
      <c r="D223" s="1436">
        <v>14</v>
      </c>
      <c r="E223" s="1436">
        <v>22</v>
      </c>
      <c r="F223" s="1436">
        <v>10</v>
      </c>
      <c r="G223" s="1436">
        <v>14</v>
      </c>
      <c r="H223" s="1436">
        <v>10</v>
      </c>
      <c r="I223" s="1436">
        <v>21</v>
      </c>
      <c r="J223" s="1436">
        <v>15</v>
      </c>
      <c r="K223" s="1436">
        <v>14</v>
      </c>
      <c r="L223" s="1436">
        <v>16</v>
      </c>
      <c r="M223" s="1436">
        <v>14</v>
      </c>
      <c r="N223" s="1436">
        <v>13</v>
      </c>
      <c r="O223" s="1436">
        <v>15</v>
      </c>
      <c r="P223" s="1436">
        <v>8</v>
      </c>
      <c r="Q223" s="1436">
        <v>0</v>
      </c>
      <c r="R223" s="1436">
        <v>6</v>
      </c>
      <c r="S223" s="1436">
        <v>10</v>
      </c>
      <c r="T223" s="1436">
        <v>16</v>
      </c>
      <c r="U223" s="1436">
        <v>13</v>
      </c>
      <c r="V223" s="1438">
        <v>3</v>
      </c>
    </row>
    <row r="224" spans="1:22" ht="15" x14ac:dyDescent="0.25">
      <c r="A224" s="1299" t="s">
        <v>809</v>
      </c>
      <c r="B224" s="1298" t="s">
        <v>822</v>
      </c>
      <c r="C224" s="1301" t="s">
        <v>87</v>
      </c>
      <c r="D224" s="1436">
        <v>2</v>
      </c>
      <c r="E224" s="1436">
        <v>3</v>
      </c>
      <c r="F224" s="1436">
        <v>0</v>
      </c>
      <c r="G224" s="1436">
        <v>0</v>
      </c>
      <c r="H224" s="1436">
        <v>0</v>
      </c>
      <c r="I224" s="1436">
        <v>5</v>
      </c>
      <c r="J224" s="1436">
        <v>0</v>
      </c>
      <c r="K224" s="1436">
        <v>1</v>
      </c>
      <c r="L224" s="1436">
        <v>0</v>
      </c>
      <c r="M224" s="1436">
        <v>0</v>
      </c>
      <c r="N224" s="1436">
        <v>0</v>
      </c>
      <c r="O224" s="1436">
        <v>1</v>
      </c>
      <c r="P224" s="1436">
        <v>0</v>
      </c>
      <c r="Q224" s="1436">
        <v>0</v>
      </c>
      <c r="R224" s="1436">
        <v>1</v>
      </c>
      <c r="S224" s="1436">
        <v>15</v>
      </c>
      <c r="T224" s="1436">
        <v>6</v>
      </c>
      <c r="U224" s="1436">
        <v>5</v>
      </c>
      <c r="V224" s="1438">
        <v>0</v>
      </c>
    </row>
    <row r="225" spans="1:22" ht="15" x14ac:dyDescent="0.25">
      <c r="A225" s="1299" t="s">
        <v>809</v>
      </c>
      <c r="B225" s="1298" t="s">
        <v>823</v>
      </c>
      <c r="C225" s="1301" t="s">
        <v>1010</v>
      </c>
      <c r="D225" s="1436">
        <v>29</v>
      </c>
      <c r="E225" s="1436">
        <v>33</v>
      </c>
      <c r="F225" s="1436">
        <v>43</v>
      </c>
      <c r="G225" s="1436">
        <v>47</v>
      </c>
      <c r="H225" s="1436">
        <v>46</v>
      </c>
      <c r="I225" s="1436">
        <v>38</v>
      </c>
      <c r="J225" s="1436">
        <v>35</v>
      </c>
      <c r="K225" s="1436">
        <v>41</v>
      </c>
      <c r="L225" s="1436">
        <v>42</v>
      </c>
      <c r="M225" s="1436">
        <v>43</v>
      </c>
      <c r="N225" s="1436">
        <v>42</v>
      </c>
      <c r="O225" s="1436">
        <v>24</v>
      </c>
      <c r="P225" s="1436">
        <v>33</v>
      </c>
      <c r="Q225" s="1436">
        <v>36</v>
      </c>
      <c r="R225" s="1436">
        <v>35</v>
      </c>
      <c r="S225" s="1436">
        <v>29</v>
      </c>
      <c r="T225" s="1436">
        <v>33</v>
      </c>
      <c r="U225" s="1436">
        <v>31</v>
      </c>
      <c r="V225" s="1438">
        <v>31</v>
      </c>
    </row>
    <row r="226" spans="1:22" ht="15" x14ac:dyDescent="0.25">
      <c r="A226" s="1299" t="s">
        <v>809</v>
      </c>
      <c r="B226" s="1298" t="s">
        <v>823</v>
      </c>
      <c r="C226" s="1301" t="s">
        <v>79</v>
      </c>
      <c r="D226" s="1436">
        <v>0.51724135875701904</v>
      </c>
      <c r="E226" s="1436">
        <v>0.36363637447357178</v>
      </c>
      <c r="F226" s="1436">
        <v>0.4883720874786377</v>
      </c>
      <c r="G226" s="1436">
        <v>0.1702127605676651</v>
      </c>
      <c r="H226" s="1436">
        <v>0.15217390656471252</v>
      </c>
      <c r="I226" s="1436">
        <v>0.42105263471603394</v>
      </c>
      <c r="J226" s="1436">
        <v>0.40000000596046448</v>
      </c>
      <c r="K226" s="1436">
        <v>0.43902438879013062</v>
      </c>
      <c r="L226" s="1436">
        <v>0.52380955219268799</v>
      </c>
      <c r="M226" s="1436">
        <v>0.39534884691238403</v>
      </c>
      <c r="N226" s="1436">
        <v>0.28571429848670959</v>
      </c>
      <c r="O226" s="1436">
        <v>0.4166666567325592</v>
      </c>
      <c r="P226" s="1436">
        <v>0.36363637447357178</v>
      </c>
      <c r="Q226" s="1436">
        <v>0.138888880610466</v>
      </c>
      <c r="R226" s="1436">
        <v>0.20000000298023224</v>
      </c>
      <c r="S226" s="1436">
        <v>0.27586206793785095</v>
      </c>
      <c r="T226" s="1436">
        <v>0.30303031206130981</v>
      </c>
      <c r="U226" s="1436">
        <v>0.29032257199287415</v>
      </c>
      <c r="V226" s="1438">
        <v>0.35483869910240173</v>
      </c>
    </row>
    <row r="227" spans="1:22" ht="15" x14ac:dyDescent="0.25">
      <c r="A227" s="1299" t="s">
        <v>809</v>
      </c>
      <c r="B227" s="1298" t="s">
        <v>823</v>
      </c>
      <c r="C227" s="1301" t="s">
        <v>1011</v>
      </c>
      <c r="D227" s="1436">
        <v>15</v>
      </c>
      <c r="E227" s="1436">
        <v>12</v>
      </c>
      <c r="F227" s="1436">
        <v>21</v>
      </c>
      <c r="G227" s="1436">
        <v>8</v>
      </c>
      <c r="H227" s="1436">
        <v>7</v>
      </c>
      <c r="I227" s="1436">
        <v>16</v>
      </c>
      <c r="J227" s="1436">
        <v>14</v>
      </c>
      <c r="K227" s="1436">
        <v>18</v>
      </c>
      <c r="L227" s="1436">
        <v>22</v>
      </c>
      <c r="M227" s="1436">
        <v>17</v>
      </c>
      <c r="N227" s="1436">
        <v>12</v>
      </c>
      <c r="O227" s="1436">
        <v>10</v>
      </c>
      <c r="P227" s="1436">
        <v>12</v>
      </c>
      <c r="Q227" s="1436">
        <v>5</v>
      </c>
      <c r="R227" s="1436">
        <v>7</v>
      </c>
      <c r="S227" s="1436">
        <v>8</v>
      </c>
      <c r="T227" s="1436">
        <v>10</v>
      </c>
      <c r="U227" s="1436">
        <v>9</v>
      </c>
      <c r="V227" s="1438">
        <v>11</v>
      </c>
    </row>
    <row r="228" spans="1:22" ht="15" x14ac:dyDescent="0.25">
      <c r="A228" s="1299" t="s">
        <v>809</v>
      </c>
      <c r="B228" s="1298" t="s">
        <v>823</v>
      </c>
      <c r="C228" s="1301" t="s">
        <v>87</v>
      </c>
      <c r="D228" s="1436">
        <v>9</v>
      </c>
      <c r="E228" s="1436">
        <v>4</v>
      </c>
      <c r="F228" s="1436">
        <v>8</v>
      </c>
      <c r="G228" s="1436">
        <v>1</v>
      </c>
      <c r="H228" s="1436">
        <v>0</v>
      </c>
      <c r="I228" s="1436">
        <v>1</v>
      </c>
      <c r="J228" s="1436">
        <v>2</v>
      </c>
      <c r="K228" s="1436">
        <v>9</v>
      </c>
      <c r="L228" s="1436">
        <v>2</v>
      </c>
      <c r="M228" s="1436">
        <v>1</v>
      </c>
      <c r="N228" s="1436">
        <v>0</v>
      </c>
      <c r="O228" s="1436">
        <v>3</v>
      </c>
      <c r="P228" s="1436">
        <v>1</v>
      </c>
      <c r="Q228" s="1436">
        <v>2</v>
      </c>
      <c r="R228" s="1436">
        <v>2</v>
      </c>
      <c r="S228" s="1436">
        <v>0</v>
      </c>
      <c r="T228" s="1436">
        <v>2</v>
      </c>
      <c r="U228" s="1436">
        <v>0</v>
      </c>
      <c r="V228" s="1438">
        <v>3</v>
      </c>
    </row>
    <row r="229" spans="1:22" ht="15" x14ac:dyDescent="0.25">
      <c r="A229" s="1299" t="s">
        <v>809</v>
      </c>
      <c r="B229" s="1298" t="s">
        <v>824</v>
      </c>
      <c r="C229" s="1301" t="s">
        <v>1010</v>
      </c>
      <c r="D229" s="1436">
        <v>83</v>
      </c>
      <c r="E229" s="1436">
        <v>85</v>
      </c>
      <c r="F229" s="1436">
        <v>85</v>
      </c>
      <c r="G229" s="1436">
        <v>60</v>
      </c>
      <c r="H229" s="1436">
        <v>73</v>
      </c>
      <c r="I229" s="1436">
        <v>73</v>
      </c>
      <c r="J229" s="1436">
        <v>69</v>
      </c>
      <c r="K229" s="1436">
        <v>56</v>
      </c>
      <c r="L229" s="1436">
        <v>65</v>
      </c>
      <c r="M229" s="1436">
        <v>55</v>
      </c>
      <c r="N229" s="1436">
        <v>48</v>
      </c>
      <c r="O229" s="1436">
        <v>50</v>
      </c>
      <c r="P229" s="1436">
        <v>46</v>
      </c>
      <c r="Q229" s="1436">
        <v>48</v>
      </c>
      <c r="R229" s="1436">
        <v>41</v>
      </c>
      <c r="S229" s="1436">
        <v>33</v>
      </c>
      <c r="T229" s="1436">
        <v>35</v>
      </c>
      <c r="U229" s="1436">
        <v>35</v>
      </c>
      <c r="V229" s="1438">
        <v>29</v>
      </c>
    </row>
    <row r="230" spans="1:22" ht="15" x14ac:dyDescent="0.25">
      <c r="A230" s="1299" t="s">
        <v>809</v>
      </c>
      <c r="B230" s="1298" t="s">
        <v>824</v>
      </c>
      <c r="C230" s="1301" t="s">
        <v>79</v>
      </c>
      <c r="D230" s="1436">
        <v>0.18072289228439331</v>
      </c>
      <c r="E230" s="1436">
        <v>0.18823529779911041</v>
      </c>
      <c r="F230" s="1436">
        <v>0.30588236451148987</v>
      </c>
      <c r="G230" s="1436">
        <v>0.40000000596046448</v>
      </c>
      <c r="H230" s="1436">
        <v>0.34246575832366943</v>
      </c>
      <c r="I230" s="1436">
        <v>0.58904111385345459</v>
      </c>
      <c r="J230" s="1436">
        <v>0.36231884360313416</v>
      </c>
      <c r="K230" s="1436">
        <v>0.3928571343421936</v>
      </c>
      <c r="L230" s="1436">
        <v>0.27692309021949768</v>
      </c>
      <c r="M230" s="1436">
        <v>0.18181818723678589</v>
      </c>
      <c r="N230" s="1436">
        <v>0.3541666567325592</v>
      </c>
      <c r="O230" s="1436">
        <v>0.46000000834465027</v>
      </c>
      <c r="P230" s="1436">
        <v>0.19565217196941376</v>
      </c>
      <c r="Q230" s="1436">
        <v>0</v>
      </c>
      <c r="R230" s="1436">
        <v>0.41463413834571838</v>
      </c>
      <c r="S230" s="1436">
        <v>0.3333333432674408</v>
      </c>
      <c r="T230" s="1436">
        <v>0.25714287161827087</v>
      </c>
      <c r="U230" s="1436">
        <v>0.48571428656578064</v>
      </c>
      <c r="V230" s="1438">
        <v>0.4482758641242981</v>
      </c>
    </row>
    <row r="231" spans="1:22" ht="15" x14ac:dyDescent="0.25">
      <c r="A231" s="1299" t="s">
        <v>809</v>
      </c>
      <c r="B231" s="1298" t="s">
        <v>824</v>
      </c>
      <c r="C231" s="1301" t="s">
        <v>1011</v>
      </c>
      <c r="D231" s="1436">
        <v>15</v>
      </c>
      <c r="E231" s="1436">
        <v>16</v>
      </c>
      <c r="F231" s="1436">
        <v>26</v>
      </c>
      <c r="G231" s="1436">
        <v>24</v>
      </c>
      <c r="H231" s="1436">
        <v>25</v>
      </c>
      <c r="I231" s="1436">
        <v>43</v>
      </c>
      <c r="J231" s="1436">
        <v>25</v>
      </c>
      <c r="K231" s="1436">
        <v>22</v>
      </c>
      <c r="L231" s="1436">
        <v>18</v>
      </c>
      <c r="M231" s="1436">
        <v>10</v>
      </c>
      <c r="N231" s="1436">
        <v>17</v>
      </c>
      <c r="O231" s="1436">
        <v>23</v>
      </c>
      <c r="P231" s="1436">
        <v>9</v>
      </c>
      <c r="Q231" s="1436">
        <v>0</v>
      </c>
      <c r="R231" s="1436">
        <v>17</v>
      </c>
      <c r="S231" s="1436">
        <v>11</v>
      </c>
      <c r="T231" s="1436">
        <v>9</v>
      </c>
      <c r="U231" s="1436">
        <v>17</v>
      </c>
      <c r="V231" s="1438">
        <v>13</v>
      </c>
    </row>
    <row r="232" spans="1:22" ht="15" x14ac:dyDescent="0.25">
      <c r="A232" s="1299" t="s">
        <v>809</v>
      </c>
      <c r="B232" s="1298" t="s">
        <v>824</v>
      </c>
      <c r="C232" s="1301" t="s">
        <v>87</v>
      </c>
      <c r="D232" s="1436">
        <v>1</v>
      </c>
      <c r="E232" s="1436">
        <v>0</v>
      </c>
      <c r="F232" s="1436">
        <v>0</v>
      </c>
      <c r="G232" s="1436">
        <v>0</v>
      </c>
      <c r="H232" s="1436">
        <v>1</v>
      </c>
      <c r="I232" s="1436">
        <v>0</v>
      </c>
      <c r="J232" s="1436">
        <v>0</v>
      </c>
      <c r="K232" s="1436">
        <v>0</v>
      </c>
      <c r="L232" s="1436">
        <v>0</v>
      </c>
      <c r="M232" s="1436">
        <v>0</v>
      </c>
      <c r="N232" s="1436">
        <v>0</v>
      </c>
      <c r="O232" s="1436">
        <v>0</v>
      </c>
      <c r="P232" s="1436">
        <v>0</v>
      </c>
      <c r="Q232" s="1436">
        <v>0</v>
      </c>
      <c r="R232" s="1436">
        <v>0</v>
      </c>
      <c r="S232" s="1436">
        <v>0</v>
      </c>
      <c r="T232" s="1436">
        <v>1</v>
      </c>
      <c r="U232" s="1436">
        <v>0</v>
      </c>
      <c r="V232" s="1438">
        <v>0</v>
      </c>
    </row>
    <row r="233" spans="1:22" ht="15" x14ac:dyDescent="0.25">
      <c r="A233" s="1299" t="s">
        <v>809</v>
      </c>
      <c r="B233" s="1298" t="s">
        <v>825</v>
      </c>
      <c r="C233" s="1301" t="s">
        <v>1010</v>
      </c>
      <c r="D233" s="1436">
        <v>43</v>
      </c>
      <c r="E233" s="1436">
        <v>47</v>
      </c>
      <c r="F233" s="1436">
        <v>48</v>
      </c>
      <c r="G233" s="1436">
        <v>47</v>
      </c>
      <c r="H233" s="1436">
        <v>49</v>
      </c>
      <c r="I233" s="1436">
        <v>48</v>
      </c>
      <c r="J233" s="1436">
        <v>44</v>
      </c>
      <c r="K233" s="1436">
        <v>33</v>
      </c>
      <c r="L233" s="1436">
        <v>31</v>
      </c>
      <c r="M233" s="1436">
        <v>27</v>
      </c>
      <c r="N233" s="1436">
        <v>27</v>
      </c>
      <c r="O233" s="1436">
        <v>16</v>
      </c>
      <c r="P233" s="1436">
        <v>14</v>
      </c>
      <c r="Q233" s="1436">
        <v>14</v>
      </c>
      <c r="R233" s="1436">
        <v>15</v>
      </c>
      <c r="S233" s="1436">
        <v>10</v>
      </c>
      <c r="T233" s="1436">
        <v>11</v>
      </c>
      <c r="U233" s="1436">
        <v>12</v>
      </c>
      <c r="V233" s="1438">
        <v>8</v>
      </c>
    </row>
    <row r="234" spans="1:22" ht="15" x14ac:dyDescent="0.25">
      <c r="A234" s="1299" t="s">
        <v>809</v>
      </c>
      <c r="B234" s="1298" t="s">
        <v>825</v>
      </c>
      <c r="C234" s="1301" t="s">
        <v>79</v>
      </c>
      <c r="D234" s="1436">
        <v>0.23255814611911774</v>
      </c>
      <c r="E234" s="1436">
        <v>0.31914892792701721</v>
      </c>
      <c r="F234" s="1436">
        <v>0.375</v>
      </c>
      <c r="G234" s="1436">
        <v>0.3404255211353302</v>
      </c>
      <c r="H234" s="1436">
        <v>0.16326530277729034</v>
      </c>
      <c r="I234" s="1436">
        <v>0.4166666567325592</v>
      </c>
      <c r="J234" s="1436">
        <v>0.15909090638160706</v>
      </c>
      <c r="K234" s="1436">
        <v>0.18181818723678589</v>
      </c>
      <c r="L234" s="1436">
        <v>0.32258063554763794</v>
      </c>
      <c r="M234" s="1436">
        <v>0.2222222238779068</v>
      </c>
      <c r="N234" s="1436">
        <v>0.29629629850387573</v>
      </c>
      <c r="O234" s="1436">
        <v>0.4375</v>
      </c>
      <c r="P234" s="1436">
        <v>0</v>
      </c>
      <c r="Q234" s="1436">
        <v>0.28571429848670959</v>
      </c>
      <c r="R234" s="1436">
        <v>6.6666662693023682E-2</v>
      </c>
      <c r="S234" s="1436">
        <v>0</v>
      </c>
      <c r="T234" s="1436">
        <v>0.27272728085517883</v>
      </c>
      <c r="U234" s="1436">
        <v>0.1666666716337204</v>
      </c>
      <c r="V234" s="1438">
        <v>0</v>
      </c>
    </row>
    <row r="235" spans="1:22" ht="15" x14ac:dyDescent="0.25">
      <c r="A235" s="1299" t="s">
        <v>809</v>
      </c>
      <c r="B235" s="1298" t="s">
        <v>825</v>
      </c>
      <c r="C235" s="1301" t="s">
        <v>1011</v>
      </c>
      <c r="D235" s="1436">
        <v>10</v>
      </c>
      <c r="E235" s="1436">
        <v>15</v>
      </c>
      <c r="F235" s="1436">
        <v>18</v>
      </c>
      <c r="G235" s="1436">
        <v>16</v>
      </c>
      <c r="H235" s="1436">
        <v>8</v>
      </c>
      <c r="I235" s="1436">
        <v>20</v>
      </c>
      <c r="J235" s="1436">
        <v>7</v>
      </c>
      <c r="K235" s="1436">
        <v>6</v>
      </c>
      <c r="L235" s="1436">
        <v>10</v>
      </c>
      <c r="M235" s="1436">
        <v>6</v>
      </c>
      <c r="N235" s="1436">
        <v>8</v>
      </c>
      <c r="O235" s="1436">
        <v>7</v>
      </c>
      <c r="P235" s="1436">
        <v>0</v>
      </c>
      <c r="Q235" s="1436">
        <v>4</v>
      </c>
      <c r="R235" s="1436">
        <v>1</v>
      </c>
      <c r="S235" s="1436">
        <v>0</v>
      </c>
      <c r="T235" s="1436">
        <v>3</v>
      </c>
      <c r="U235" s="1436">
        <v>2</v>
      </c>
      <c r="V235" s="1438">
        <v>0</v>
      </c>
    </row>
    <row r="236" spans="1:22" ht="15" x14ac:dyDescent="0.25">
      <c r="A236" s="1299" t="s">
        <v>809</v>
      </c>
      <c r="B236" s="1298" t="s">
        <v>825</v>
      </c>
      <c r="C236" s="1301" t="s">
        <v>87</v>
      </c>
      <c r="D236" s="1436">
        <v>4</v>
      </c>
      <c r="E236" s="1436">
        <v>4</v>
      </c>
      <c r="F236" s="1436">
        <v>2</v>
      </c>
      <c r="G236" s="1436">
        <v>0</v>
      </c>
      <c r="H236" s="1436">
        <v>1</v>
      </c>
      <c r="I236" s="1436">
        <v>1</v>
      </c>
      <c r="J236" s="1436">
        <v>1</v>
      </c>
      <c r="K236" s="1436">
        <v>0</v>
      </c>
      <c r="L236" s="1436">
        <v>1</v>
      </c>
      <c r="M236" s="1436">
        <v>1</v>
      </c>
      <c r="N236" s="1436">
        <v>0</v>
      </c>
      <c r="O236" s="1436">
        <v>0</v>
      </c>
      <c r="P236" s="1436">
        <v>0</v>
      </c>
      <c r="Q236" s="1436">
        <v>0</v>
      </c>
      <c r="R236" s="1436">
        <v>0</v>
      </c>
      <c r="S236" s="1436">
        <v>0</v>
      </c>
      <c r="T236" s="1436">
        <v>1</v>
      </c>
      <c r="U236" s="1436">
        <v>0</v>
      </c>
      <c r="V236" s="1438">
        <v>0</v>
      </c>
    </row>
    <row r="237" spans="1:22" ht="15" x14ac:dyDescent="0.25">
      <c r="A237" s="1299" t="s">
        <v>809</v>
      </c>
      <c r="B237" s="1298" t="s">
        <v>826</v>
      </c>
      <c r="C237" s="1301" t="s">
        <v>1010</v>
      </c>
      <c r="D237" s="1436">
        <v>20</v>
      </c>
      <c r="E237" s="1436">
        <v>22</v>
      </c>
      <c r="F237" s="1436">
        <v>25</v>
      </c>
      <c r="G237" s="1436">
        <v>19</v>
      </c>
      <c r="H237" s="1436">
        <v>19</v>
      </c>
      <c r="I237" s="1436">
        <v>21</v>
      </c>
      <c r="J237" s="1436">
        <v>22</v>
      </c>
      <c r="K237" s="1436">
        <v>23</v>
      </c>
      <c r="L237" s="1436">
        <v>20</v>
      </c>
      <c r="M237" s="1436">
        <v>22</v>
      </c>
      <c r="N237" s="1436">
        <v>23</v>
      </c>
      <c r="O237" s="1436">
        <v>24</v>
      </c>
      <c r="P237" s="1436">
        <v>23</v>
      </c>
      <c r="Q237" s="1436">
        <v>23</v>
      </c>
      <c r="R237" s="1436">
        <v>27</v>
      </c>
      <c r="S237" s="1436">
        <v>27</v>
      </c>
      <c r="T237" s="1436">
        <v>34</v>
      </c>
      <c r="U237" s="1436">
        <v>37</v>
      </c>
      <c r="V237" s="1438">
        <v>37</v>
      </c>
    </row>
    <row r="238" spans="1:22" ht="15" x14ac:dyDescent="0.25">
      <c r="A238" s="1299" t="s">
        <v>809</v>
      </c>
      <c r="B238" s="1298" t="s">
        <v>826</v>
      </c>
      <c r="C238" s="1301" t="s">
        <v>79</v>
      </c>
      <c r="D238" s="1436">
        <v>5.000000074505806E-2</v>
      </c>
      <c r="E238" s="1436">
        <v>0.22727273404598236</v>
      </c>
      <c r="F238" s="1436">
        <v>0.15999999642372131</v>
      </c>
      <c r="G238" s="1436">
        <v>5.2631579339504242E-2</v>
      </c>
      <c r="H238" s="1436">
        <v>0.21052631735801697</v>
      </c>
      <c r="I238" s="1436">
        <v>0.2380952388048172</v>
      </c>
      <c r="J238" s="1436">
        <v>0.36363637447357178</v>
      </c>
      <c r="K238" s="1436">
        <v>0.17391304671764374</v>
      </c>
      <c r="L238" s="1436">
        <v>0.15000000596046448</v>
      </c>
      <c r="M238" s="1436">
        <v>0.22727273404598236</v>
      </c>
      <c r="N238" s="1436">
        <v>0.30434781312942505</v>
      </c>
      <c r="O238" s="1436">
        <v>0.3333333432674408</v>
      </c>
      <c r="P238" s="1436">
        <v>8.6956523358821869E-2</v>
      </c>
      <c r="Q238" s="1436">
        <v>4.3478261679410934E-2</v>
      </c>
      <c r="R238" s="1436">
        <v>0.40740740299224854</v>
      </c>
      <c r="S238" s="1436">
        <v>7.4074074625968933E-2</v>
      </c>
      <c r="T238" s="1436">
        <v>0.38235294818878174</v>
      </c>
      <c r="U238" s="1436">
        <v>0.51351350545883179</v>
      </c>
      <c r="V238" s="1438">
        <v>0.18918919563293457</v>
      </c>
    </row>
    <row r="239" spans="1:22" ht="15" x14ac:dyDescent="0.25">
      <c r="A239" s="1299" t="s">
        <v>809</v>
      </c>
      <c r="B239" s="1298" t="s">
        <v>826</v>
      </c>
      <c r="C239" s="1301" t="s">
        <v>1011</v>
      </c>
      <c r="D239" s="1436">
        <v>1</v>
      </c>
      <c r="E239" s="1436">
        <v>5</v>
      </c>
      <c r="F239" s="1436">
        <v>4</v>
      </c>
      <c r="G239" s="1436">
        <v>1</v>
      </c>
      <c r="H239" s="1436">
        <v>4</v>
      </c>
      <c r="I239" s="1436">
        <v>5</v>
      </c>
      <c r="J239" s="1436">
        <v>8</v>
      </c>
      <c r="K239" s="1436">
        <v>4</v>
      </c>
      <c r="L239" s="1436">
        <v>3</v>
      </c>
      <c r="M239" s="1436">
        <v>5</v>
      </c>
      <c r="N239" s="1436">
        <v>7</v>
      </c>
      <c r="O239" s="1436">
        <v>8</v>
      </c>
      <c r="P239" s="1436">
        <v>2</v>
      </c>
      <c r="Q239" s="1436">
        <v>1</v>
      </c>
      <c r="R239" s="1436">
        <v>11</v>
      </c>
      <c r="S239" s="1436">
        <v>2</v>
      </c>
      <c r="T239" s="1436">
        <v>13</v>
      </c>
      <c r="U239" s="1436">
        <v>19</v>
      </c>
      <c r="V239" s="1438">
        <v>7</v>
      </c>
    </row>
    <row r="240" spans="1:22" ht="15" x14ac:dyDescent="0.25">
      <c r="A240" s="1299" t="s">
        <v>809</v>
      </c>
      <c r="B240" s="1298" t="s">
        <v>826</v>
      </c>
      <c r="C240" s="1301" t="s">
        <v>87</v>
      </c>
      <c r="D240" s="1436">
        <v>1</v>
      </c>
      <c r="E240" s="1436">
        <v>4</v>
      </c>
      <c r="F240" s="1436">
        <v>1</v>
      </c>
      <c r="G240" s="1436">
        <v>0</v>
      </c>
      <c r="H240" s="1436">
        <v>1</v>
      </c>
      <c r="I240" s="1436">
        <v>2</v>
      </c>
      <c r="J240" s="1436">
        <v>3</v>
      </c>
      <c r="K240" s="1436">
        <v>2</v>
      </c>
      <c r="L240" s="1436">
        <v>0</v>
      </c>
      <c r="M240" s="1436">
        <v>1</v>
      </c>
      <c r="N240" s="1436">
        <v>0</v>
      </c>
      <c r="O240" s="1436">
        <v>0</v>
      </c>
      <c r="P240" s="1436">
        <v>0</v>
      </c>
      <c r="Q240" s="1436">
        <v>0</v>
      </c>
      <c r="R240" s="1436">
        <v>6</v>
      </c>
      <c r="S240" s="1436">
        <v>0</v>
      </c>
      <c r="T240" s="1436">
        <v>7</v>
      </c>
      <c r="U240" s="1436">
        <v>3</v>
      </c>
      <c r="V240" s="1438">
        <v>1</v>
      </c>
    </row>
    <row r="241" spans="1:22" ht="15" x14ac:dyDescent="0.25">
      <c r="A241" s="1299" t="s">
        <v>809</v>
      </c>
      <c r="B241" s="1298" t="s">
        <v>827</v>
      </c>
      <c r="C241" s="1301" t="s">
        <v>1010</v>
      </c>
      <c r="D241" s="1436">
        <v>41</v>
      </c>
      <c r="E241" s="1436">
        <v>62</v>
      </c>
      <c r="F241" s="1436">
        <v>67</v>
      </c>
      <c r="G241" s="1436">
        <v>77</v>
      </c>
      <c r="H241" s="1436">
        <v>93</v>
      </c>
      <c r="I241" s="1436">
        <v>83</v>
      </c>
      <c r="J241" s="1436">
        <v>75</v>
      </c>
      <c r="K241" s="1436">
        <v>69</v>
      </c>
      <c r="L241" s="1436">
        <v>68</v>
      </c>
      <c r="M241" s="1436">
        <v>61</v>
      </c>
      <c r="N241" s="1436">
        <v>65</v>
      </c>
      <c r="O241" s="1436">
        <v>68</v>
      </c>
      <c r="P241" s="1436">
        <v>50</v>
      </c>
      <c r="Q241" s="1436">
        <v>55</v>
      </c>
      <c r="R241" s="1436">
        <v>55</v>
      </c>
      <c r="S241" s="1436">
        <v>57</v>
      </c>
      <c r="T241" s="1436">
        <v>56</v>
      </c>
      <c r="U241" s="1436">
        <v>46</v>
      </c>
      <c r="V241" s="1438">
        <v>47</v>
      </c>
    </row>
    <row r="242" spans="1:22" ht="15" x14ac:dyDescent="0.25">
      <c r="A242" s="1299" t="s">
        <v>809</v>
      </c>
      <c r="B242" s="1298" t="s">
        <v>827</v>
      </c>
      <c r="C242" s="1301" t="s">
        <v>79</v>
      </c>
      <c r="D242" s="1436">
        <v>0.56097561120986938</v>
      </c>
      <c r="E242" s="1436">
        <v>0.58064514398574829</v>
      </c>
      <c r="F242" s="1436">
        <v>0.44776120781898499</v>
      </c>
      <c r="G242" s="1436">
        <v>0.24675324559211731</v>
      </c>
      <c r="H242" s="1436">
        <v>0.26881721615791321</v>
      </c>
      <c r="I242" s="1436">
        <v>0.38554215431213379</v>
      </c>
      <c r="J242" s="1436">
        <v>0.31999999284744263</v>
      </c>
      <c r="K242" s="1436">
        <v>0.4637681245803833</v>
      </c>
      <c r="L242" s="1436">
        <v>0.35294118523597717</v>
      </c>
      <c r="M242" s="1436">
        <v>0.44262295961380005</v>
      </c>
      <c r="N242" s="1436">
        <v>0.49230769276618958</v>
      </c>
      <c r="O242" s="1436">
        <v>0.54411762952804565</v>
      </c>
      <c r="P242" s="1436">
        <v>0.30000001192092896</v>
      </c>
      <c r="Q242" s="1436">
        <v>0.18181818723678589</v>
      </c>
      <c r="R242" s="1436">
        <v>0.29090908169746399</v>
      </c>
      <c r="S242" s="1436">
        <v>0.26315790414810181</v>
      </c>
      <c r="T242" s="1436">
        <v>0.28571429848670959</v>
      </c>
      <c r="U242" s="1436">
        <v>0.47826087474822998</v>
      </c>
      <c r="V242" s="1438">
        <v>0.21276596188545227</v>
      </c>
    </row>
    <row r="243" spans="1:22" ht="15" x14ac:dyDescent="0.25">
      <c r="A243" s="1299" t="s">
        <v>809</v>
      </c>
      <c r="B243" s="1298" t="s">
        <v>827</v>
      </c>
      <c r="C243" s="1301" t="s">
        <v>1011</v>
      </c>
      <c r="D243" s="1436">
        <v>23</v>
      </c>
      <c r="E243" s="1436">
        <v>36</v>
      </c>
      <c r="F243" s="1436">
        <v>30</v>
      </c>
      <c r="G243" s="1436">
        <v>19</v>
      </c>
      <c r="H243" s="1436">
        <v>25</v>
      </c>
      <c r="I243" s="1436">
        <v>32</v>
      </c>
      <c r="J243" s="1436">
        <v>24</v>
      </c>
      <c r="K243" s="1436">
        <v>32</v>
      </c>
      <c r="L243" s="1436">
        <v>24</v>
      </c>
      <c r="M243" s="1436">
        <v>27</v>
      </c>
      <c r="N243" s="1436">
        <v>32</v>
      </c>
      <c r="O243" s="1436">
        <v>37</v>
      </c>
      <c r="P243" s="1436">
        <v>15</v>
      </c>
      <c r="Q243" s="1436">
        <v>10</v>
      </c>
      <c r="R243" s="1436">
        <v>16</v>
      </c>
      <c r="S243" s="1436">
        <v>15</v>
      </c>
      <c r="T243" s="1436">
        <v>16</v>
      </c>
      <c r="U243" s="1436">
        <v>22</v>
      </c>
      <c r="V243" s="1438">
        <v>10</v>
      </c>
    </row>
    <row r="244" spans="1:22" ht="15" x14ac:dyDescent="0.25">
      <c r="A244" s="1299" t="s">
        <v>809</v>
      </c>
      <c r="B244" s="1298" t="s">
        <v>827</v>
      </c>
      <c r="C244" s="1301" t="s">
        <v>87</v>
      </c>
      <c r="D244" s="1436">
        <v>16</v>
      </c>
      <c r="E244" s="1436">
        <v>21</v>
      </c>
      <c r="F244" s="1436">
        <v>5</v>
      </c>
      <c r="G244" s="1436">
        <v>5</v>
      </c>
      <c r="H244" s="1436">
        <v>6</v>
      </c>
      <c r="I244" s="1436">
        <v>1</v>
      </c>
      <c r="J244" s="1436">
        <v>1</v>
      </c>
      <c r="K244" s="1436">
        <v>1</v>
      </c>
      <c r="L244" s="1436">
        <v>0</v>
      </c>
      <c r="M244" s="1436">
        <v>0</v>
      </c>
      <c r="N244" s="1436">
        <v>2</v>
      </c>
      <c r="O244" s="1436">
        <v>1</v>
      </c>
      <c r="P244" s="1436">
        <v>0</v>
      </c>
      <c r="Q244" s="1436">
        <v>0</v>
      </c>
      <c r="R244" s="1436">
        <v>1</v>
      </c>
      <c r="S244" s="1436">
        <v>1</v>
      </c>
      <c r="T244" s="1436">
        <v>0</v>
      </c>
      <c r="U244" s="1436">
        <v>2</v>
      </c>
      <c r="V244" s="1438">
        <v>0</v>
      </c>
    </row>
    <row r="245" spans="1:22" ht="15" x14ac:dyDescent="0.25">
      <c r="A245" s="1299" t="s">
        <v>809</v>
      </c>
      <c r="B245" s="1298" t="s">
        <v>828</v>
      </c>
      <c r="C245" s="1301" t="s">
        <v>1010</v>
      </c>
      <c r="D245" s="1436">
        <v>17</v>
      </c>
      <c r="E245" s="1436">
        <v>16</v>
      </c>
      <c r="F245" s="1436">
        <v>18</v>
      </c>
      <c r="G245" s="1436">
        <v>17</v>
      </c>
      <c r="H245" s="1436">
        <v>18</v>
      </c>
      <c r="I245" s="1436">
        <v>19</v>
      </c>
      <c r="J245" s="1436">
        <v>18</v>
      </c>
      <c r="K245" s="1436">
        <v>20</v>
      </c>
      <c r="L245" s="1436">
        <v>15</v>
      </c>
      <c r="M245" s="1436">
        <v>20</v>
      </c>
      <c r="N245" s="1436">
        <v>19</v>
      </c>
      <c r="O245" s="1436">
        <v>18</v>
      </c>
      <c r="P245" s="1436">
        <v>17</v>
      </c>
      <c r="Q245" s="1436">
        <v>17</v>
      </c>
      <c r="R245" s="1436">
        <v>17</v>
      </c>
      <c r="S245" s="1436">
        <v>15</v>
      </c>
      <c r="T245" s="1436">
        <v>16</v>
      </c>
      <c r="U245" s="1436">
        <v>15</v>
      </c>
      <c r="V245" s="1438">
        <v>13</v>
      </c>
    </row>
    <row r="246" spans="1:22" ht="15" x14ac:dyDescent="0.25">
      <c r="A246" s="1299" t="s">
        <v>809</v>
      </c>
      <c r="B246" s="1298" t="s">
        <v>828</v>
      </c>
      <c r="C246" s="1301" t="s">
        <v>79</v>
      </c>
      <c r="D246" s="1436">
        <v>0.23529411852359772</v>
      </c>
      <c r="E246" s="1436">
        <v>0.125</v>
      </c>
      <c r="F246" s="1436">
        <v>0.2222222238779068</v>
      </c>
      <c r="G246" s="1436">
        <v>5.8823529630899429E-2</v>
      </c>
      <c r="H246" s="1436">
        <v>0.2222222238779068</v>
      </c>
      <c r="I246" s="1436">
        <v>0.21052631735801697</v>
      </c>
      <c r="J246" s="1436">
        <v>0.1666666716337204</v>
      </c>
      <c r="K246" s="1436">
        <v>0.30000001192092896</v>
      </c>
      <c r="L246" s="1436">
        <v>0.20000000298023224</v>
      </c>
      <c r="M246" s="1436">
        <v>0.30000001192092896</v>
      </c>
      <c r="N246" s="1436">
        <v>0.15789473056793213</v>
      </c>
      <c r="O246" s="1436">
        <v>0.27777779102325439</v>
      </c>
      <c r="P246" s="1436">
        <v>0.17647059261798859</v>
      </c>
      <c r="Q246" s="1436">
        <v>0</v>
      </c>
      <c r="R246" s="1436">
        <v>0.17647059261798859</v>
      </c>
      <c r="S246" s="1436">
        <v>0.13333334028720856</v>
      </c>
      <c r="T246" s="1436">
        <v>0.375</v>
      </c>
      <c r="U246" s="1436">
        <v>0.26666668057441711</v>
      </c>
      <c r="V246" s="1438">
        <v>0.38461539149284363</v>
      </c>
    </row>
    <row r="247" spans="1:22" ht="15" x14ac:dyDescent="0.25">
      <c r="A247" s="1299" t="s">
        <v>809</v>
      </c>
      <c r="B247" s="1298" t="s">
        <v>828</v>
      </c>
      <c r="C247" s="1301" t="s">
        <v>1011</v>
      </c>
      <c r="D247" s="1436">
        <v>4</v>
      </c>
      <c r="E247" s="1436">
        <v>2</v>
      </c>
      <c r="F247" s="1436">
        <v>4</v>
      </c>
      <c r="G247" s="1436">
        <v>1</v>
      </c>
      <c r="H247" s="1436">
        <v>4</v>
      </c>
      <c r="I247" s="1436">
        <v>4</v>
      </c>
      <c r="J247" s="1436">
        <v>3</v>
      </c>
      <c r="K247" s="1436">
        <v>6</v>
      </c>
      <c r="L247" s="1436">
        <v>3</v>
      </c>
      <c r="M247" s="1436">
        <v>6</v>
      </c>
      <c r="N247" s="1436">
        <v>3</v>
      </c>
      <c r="O247" s="1436">
        <v>5</v>
      </c>
      <c r="P247" s="1436">
        <v>3</v>
      </c>
      <c r="Q247" s="1436">
        <v>0</v>
      </c>
      <c r="R247" s="1436">
        <v>3</v>
      </c>
      <c r="S247" s="1436">
        <v>2</v>
      </c>
      <c r="T247" s="1436">
        <v>6</v>
      </c>
      <c r="U247" s="1436">
        <v>4</v>
      </c>
      <c r="V247" s="1438">
        <v>5</v>
      </c>
    </row>
    <row r="248" spans="1:22" ht="15" x14ac:dyDescent="0.25">
      <c r="A248" s="1299" t="s">
        <v>809</v>
      </c>
      <c r="B248" s="1298" t="s">
        <v>828</v>
      </c>
      <c r="C248" s="1301" t="s">
        <v>87</v>
      </c>
      <c r="D248" s="1436">
        <v>0</v>
      </c>
      <c r="E248" s="1436">
        <v>0</v>
      </c>
      <c r="F248" s="1436">
        <v>0</v>
      </c>
      <c r="G248" s="1436">
        <v>0</v>
      </c>
      <c r="H248" s="1436">
        <v>1</v>
      </c>
      <c r="I248" s="1436">
        <v>1</v>
      </c>
      <c r="J248" s="1436">
        <v>1</v>
      </c>
      <c r="K248" s="1436">
        <v>2</v>
      </c>
      <c r="L248" s="1436">
        <v>0</v>
      </c>
      <c r="M248" s="1436">
        <v>0</v>
      </c>
      <c r="N248" s="1436">
        <v>0</v>
      </c>
      <c r="O248" s="1436">
        <v>0</v>
      </c>
      <c r="P248" s="1436">
        <v>0</v>
      </c>
      <c r="Q248" s="1436">
        <v>0</v>
      </c>
      <c r="R248" s="1436">
        <v>0</v>
      </c>
      <c r="S248" s="1436">
        <v>0</v>
      </c>
      <c r="T248" s="1436">
        <v>0</v>
      </c>
      <c r="U248" s="1436">
        <v>0</v>
      </c>
      <c r="V248" s="1438">
        <v>0</v>
      </c>
    </row>
    <row r="249" spans="1:22" ht="15" x14ac:dyDescent="0.25">
      <c r="A249" s="1299" t="s">
        <v>809</v>
      </c>
      <c r="B249" s="1298" t="s">
        <v>829</v>
      </c>
      <c r="C249" s="1301" t="s">
        <v>1010</v>
      </c>
      <c r="D249" s="1436">
        <v>17</v>
      </c>
      <c r="E249" s="1436">
        <v>18</v>
      </c>
      <c r="F249" s="1436">
        <v>17</v>
      </c>
      <c r="G249" s="1436">
        <v>18</v>
      </c>
      <c r="H249" s="1436">
        <v>22</v>
      </c>
      <c r="I249" s="1436">
        <v>28</v>
      </c>
      <c r="J249" s="1436">
        <v>22</v>
      </c>
      <c r="K249" s="1436">
        <v>32</v>
      </c>
      <c r="L249" s="1436">
        <v>35</v>
      </c>
      <c r="M249" s="1436">
        <v>30</v>
      </c>
      <c r="N249" s="1436">
        <v>28</v>
      </c>
      <c r="O249" s="1436">
        <v>24</v>
      </c>
      <c r="P249" s="1436">
        <v>22</v>
      </c>
      <c r="Q249" s="1436">
        <v>22</v>
      </c>
      <c r="R249" s="1436">
        <v>18</v>
      </c>
      <c r="S249" s="1436">
        <v>13</v>
      </c>
      <c r="T249" s="1436">
        <v>0</v>
      </c>
      <c r="U249" s="1436">
        <v>0</v>
      </c>
      <c r="V249" s="1438">
        <v>0</v>
      </c>
    </row>
    <row r="250" spans="1:22" ht="15" x14ac:dyDescent="0.25">
      <c r="A250" s="1299" t="s">
        <v>809</v>
      </c>
      <c r="B250" s="1298" t="s">
        <v>829</v>
      </c>
      <c r="C250" s="1301" t="s">
        <v>79</v>
      </c>
      <c r="D250" s="1436">
        <v>0</v>
      </c>
      <c r="E250" s="1436">
        <v>0.3888888955116272</v>
      </c>
      <c r="F250" s="1436">
        <v>0.29411765933036804</v>
      </c>
      <c r="G250" s="1436">
        <v>0.3888888955116272</v>
      </c>
      <c r="H250" s="1436">
        <v>4.5454546809196472E-2</v>
      </c>
      <c r="I250" s="1436">
        <v>0.25</v>
      </c>
      <c r="J250" s="1436">
        <v>0.22727273404598236</v>
      </c>
      <c r="K250" s="1436">
        <v>0.4375</v>
      </c>
      <c r="L250" s="1436">
        <v>0.11428571492433548</v>
      </c>
      <c r="M250" s="1436">
        <v>3.3333331346511841E-2</v>
      </c>
      <c r="N250" s="1436">
        <v>3.5714283585548401E-2</v>
      </c>
      <c r="O250" s="1436">
        <v>0.1666666716337204</v>
      </c>
      <c r="P250" s="1436">
        <v>9.0909093618392944E-2</v>
      </c>
      <c r="Q250" s="1436">
        <v>0</v>
      </c>
      <c r="R250" s="1436">
        <v>0.1666666716337204</v>
      </c>
      <c r="S250" s="1436">
        <v>0</v>
      </c>
      <c r="T250" s="1436">
        <v>0</v>
      </c>
      <c r="U250" s="1436">
        <v>0</v>
      </c>
      <c r="V250" s="1438">
        <v>0</v>
      </c>
    </row>
    <row r="251" spans="1:22" ht="15" x14ac:dyDescent="0.25">
      <c r="A251" s="1299" t="s">
        <v>809</v>
      </c>
      <c r="B251" s="1298" t="s">
        <v>829</v>
      </c>
      <c r="C251" s="1301" t="s">
        <v>1011</v>
      </c>
      <c r="D251" s="1436">
        <v>0</v>
      </c>
      <c r="E251" s="1436">
        <v>7</v>
      </c>
      <c r="F251" s="1436">
        <v>5</v>
      </c>
      <c r="G251" s="1436">
        <v>7</v>
      </c>
      <c r="H251" s="1436">
        <v>1</v>
      </c>
      <c r="I251" s="1436">
        <v>7</v>
      </c>
      <c r="J251" s="1436">
        <v>5</v>
      </c>
      <c r="K251" s="1436">
        <v>14</v>
      </c>
      <c r="L251" s="1436">
        <v>4</v>
      </c>
      <c r="M251" s="1436">
        <v>1</v>
      </c>
      <c r="N251" s="1436">
        <v>1</v>
      </c>
      <c r="O251" s="1436">
        <v>4</v>
      </c>
      <c r="P251" s="1436">
        <v>2</v>
      </c>
      <c r="Q251" s="1436">
        <v>0</v>
      </c>
      <c r="R251" s="1436">
        <v>3</v>
      </c>
      <c r="S251" s="1436">
        <v>0</v>
      </c>
      <c r="T251" s="1436">
        <v>0</v>
      </c>
      <c r="U251" s="1436">
        <v>0</v>
      </c>
      <c r="V251" s="1438">
        <v>0</v>
      </c>
    </row>
    <row r="252" spans="1:22" ht="15" x14ac:dyDescent="0.25">
      <c r="A252" s="1299" t="s">
        <v>809</v>
      </c>
      <c r="B252" s="1298" t="s">
        <v>829</v>
      </c>
      <c r="C252" s="1301" t="s">
        <v>87</v>
      </c>
      <c r="D252" s="1436">
        <v>0</v>
      </c>
      <c r="E252" s="1436">
        <v>1</v>
      </c>
      <c r="F252" s="1436">
        <v>0</v>
      </c>
      <c r="G252" s="1436">
        <v>1</v>
      </c>
      <c r="H252" s="1436">
        <v>0</v>
      </c>
      <c r="I252" s="1436">
        <v>4</v>
      </c>
      <c r="J252" s="1436">
        <v>0</v>
      </c>
      <c r="K252" s="1436">
        <v>8</v>
      </c>
      <c r="L252" s="1436">
        <v>0</v>
      </c>
      <c r="M252" s="1436">
        <v>0</v>
      </c>
      <c r="N252" s="1436">
        <v>0</v>
      </c>
      <c r="O252" s="1436">
        <v>0</v>
      </c>
      <c r="P252" s="1436">
        <v>0</v>
      </c>
      <c r="Q252" s="1436">
        <v>0</v>
      </c>
      <c r="R252" s="1436">
        <v>1</v>
      </c>
      <c r="S252" s="1436">
        <v>0</v>
      </c>
      <c r="T252" s="1436">
        <v>0</v>
      </c>
      <c r="U252" s="1436">
        <v>0</v>
      </c>
      <c r="V252" s="1438">
        <v>0</v>
      </c>
    </row>
    <row r="253" spans="1:22" ht="15" x14ac:dyDescent="0.25">
      <c r="A253" s="1299" t="s">
        <v>809</v>
      </c>
      <c r="B253" s="1298" t="s">
        <v>830</v>
      </c>
      <c r="C253" s="1301" t="s">
        <v>1010</v>
      </c>
      <c r="D253" s="1436">
        <v>0</v>
      </c>
      <c r="E253" s="1436">
        <v>0</v>
      </c>
      <c r="F253" s="1436">
        <v>23</v>
      </c>
      <c r="G253" s="1436">
        <v>48</v>
      </c>
      <c r="H253" s="1436">
        <v>40</v>
      </c>
      <c r="I253" s="1436">
        <v>39</v>
      </c>
      <c r="J253" s="1436">
        <v>38</v>
      </c>
      <c r="K253" s="1436">
        <v>32</v>
      </c>
      <c r="L253" s="1436">
        <v>31</v>
      </c>
      <c r="M253" s="1436">
        <v>25</v>
      </c>
      <c r="N253" s="1436">
        <v>20</v>
      </c>
      <c r="O253" s="1436">
        <v>19</v>
      </c>
      <c r="P253" s="1436">
        <v>17</v>
      </c>
      <c r="Q253" s="1436">
        <v>18</v>
      </c>
      <c r="R253" s="1436">
        <v>20</v>
      </c>
      <c r="S253" s="1436">
        <v>19</v>
      </c>
      <c r="T253" s="1436">
        <v>18</v>
      </c>
      <c r="U253" s="1436">
        <v>21</v>
      </c>
      <c r="V253" s="1438">
        <v>22</v>
      </c>
    </row>
    <row r="254" spans="1:22" ht="15" x14ac:dyDescent="0.25">
      <c r="A254" s="1299" t="s">
        <v>809</v>
      </c>
      <c r="B254" s="1298" t="s">
        <v>830</v>
      </c>
      <c r="C254" s="1301" t="s">
        <v>79</v>
      </c>
      <c r="D254" s="1436">
        <v>0</v>
      </c>
      <c r="E254" s="1436">
        <v>0</v>
      </c>
      <c r="F254" s="1436">
        <v>0.21739129722118378</v>
      </c>
      <c r="G254" s="1436">
        <v>0.1458333283662796</v>
      </c>
      <c r="H254" s="1436">
        <v>0.15000000596046448</v>
      </c>
      <c r="I254" s="1436">
        <v>0.23076923191547394</v>
      </c>
      <c r="J254" s="1436">
        <v>7.8947365283966064E-2</v>
      </c>
      <c r="K254" s="1436">
        <v>0.3125</v>
      </c>
      <c r="L254" s="1436">
        <v>0.19354838132858276</v>
      </c>
      <c r="M254" s="1436">
        <v>0.15999999642372131</v>
      </c>
      <c r="N254" s="1436">
        <v>0.34999999403953552</v>
      </c>
      <c r="O254" s="1436">
        <v>0.26315790414810181</v>
      </c>
      <c r="P254" s="1436">
        <v>0.11764705926179886</v>
      </c>
      <c r="Q254" s="1436">
        <v>0.1111111119389534</v>
      </c>
      <c r="R254" s="1436">
        <v>0.30000001192092896</v>
      </c>
      <c r="S254" s="1436">
        <v>0.26315790414810181</v>
      </c>
      <c r="T254" s="1436">
        <v>0.2222222238779068</v>
      </c>
      <c r="U254" s="1436">
        <v>0.4285714328289032</v>
      </c>
      <c r="V254" s="1438">
        <v>9.0909093618392944E-2</v>
      </c>
    </row>
    <row r="255" spans="1:22" ht="15" x14ac:dyDescent="0.25">
      <c r="A255" s="1299" t="s">
        <v>809</v>
      </c>
      <c r="B255" s="1298" t="s">
        <v>830</v>
      </c>
      <c r="C255" s="1301" t="s">
        <v>1011</v>
      </c>
      <c r="D255" s="1436">
        <v>0</v>
      </c>
      <c r="E255" s="1436">
        <v>0</v>
      </c>
      <c r="F255" s="1436">
        <v>5</v>
      </c>
      <c r="G255" s="1436">
        <v>7</v>
      </c>
      <c r="H255" s="1436">
        <v>6</v>
      </c>
      <c r="I255" s="1436">
        <v>9</v>
      </c>
      <c r="J255" s="1436">
        <v>3</v>
      </c>
      <c r="K255" s="1436">
        <v>10</v>
      </c>
      <c r="L255" s="1436">
        <v>6</v>
      </c>
      <c r="M255" s="1436">
        <v>4</v>
      </c>
      <c r="N255" s="1436">
        <v>7</v>
      </c>
      <c r="O255" s="1436">
        <v>5</v>
      </c>
      <c r="P255" s="1436">
        <v>2</v>
      </c>
      <c r="Q255" s="1436">
        <v>2</v>
      </c>
      <c r="R255" s="1436">
        <v>6</v>
      </c>
      <c r="S255" s="1436">
        <v>5</v>
      </c>
      <c r="T255" s="1436">
        <v>4</v>
      </c>
      <c r="U255" s="1436">
        <v>9</v>
      </c>
      <c r="V255" s="1438">
        <v>2</v>
      </c>
    </row>
    <row r="256" spans="1:22" ht="15" x14ac:dyDescent="0.25">
      <c r="A256" s="1299" t="s">
        <v>809</v>
      </c>
      <c r="B256" s="1298" t="s">
        <v>830</v>
      </c>
      <c r="C256" s="1301" t="s">
        <v>87</v>
      </c>
      <c r="D256" s="1436">
        <v>0</v>
      </c>
      <c r="E256" s="1436">
        <v>0</v>
      </c>
      <c r="F256" s="1436">
        <v>0</v>
      </c>
      <c r="G256" s="1436">
        <v>2</v>
      </c>
      <c r="H256" s="1436">
        <v>0</v>
      </c>
      <c r="I256" s="1436">
        <v>1</v>
      </c>
      <c r="J256" s="1436">
        <v>0</v>
      </c>
      <c r="K256" s="1436">
        <v>0</v>
      </c>
      <c r="L256" s="1436">
        <v>0</v>
      </c>
      <c r="M256" s="1436">
        <v>0</v>
      </c>
      <c r="N256" s="1436">
        <v>0</v>
      </c>
      <c r="O256" s="1436">
        <v>0</v>
      </c>
      <c r="P256" s="1436">
        <v>0</v>
      </c>
      <c r="Q256" s="1436">
        <v>0</v>
      </c>
      <c r="R256" s="1436">
        <v>2</v>
      </c>
      <c r="S256" s="1436">
        <v>0</v>
      </c>
      <c r="T256" s="1436">
        <v>0</v>
      </c>
      <c r="U256" s="1436">
        <v>1</v>
      </c>
      <c r="V256" s="1438">
        <v>0</v>
      </c>
    </row>
    <row r="257" spans="1:22" ht="15" x14ac:dyDescent="0.25">
      <c r="A257" s="1299" t="s">
        <v>809</v>
      </c>
      <c r="B257" s="1298" t="s">
        <v>831</v>
      </c>
      <c r="C257" s="1301" t="s">
        <v>1010</v>
      </c>
      <c r="D257" s="1436">
        <v>0</v>
      </c>
      <c r="E257" s="1436">
        <v>0</v>
      </c>
      <c r="F257" s="1436">
        <v>0</v>
      </c>
      <c r="G257" s="1436">
        <v>16</v>
      </c>
      <c r="H257" s="1436">
        <v>20</v>
      </c>
      <c r="I257" s="1436">
        <v>24</v>
      </c>
      <c r="J257" s="1436">
        <v>22</v>
      </c>
      <c r="K257" s="1436">
        <v>23</v>
      </c>
      <c r="L257" s="1436">
        <v>25</v>
      </c>
      <c r="M257" s="1436">
        <v>28</v>
      </c>
      <c r="N257" s="1436">
        <v>34</v>
      </c>
      <c r="O257" s="1436">
        <v>33</v>
      </c>
      <c r="P257" s="1436">
        <v>38</v>
      </c>
      <c r="Q257" s="1436">
        <v>39</v>
      </c>
      <c r="R257" s="1436">
        <v>36</v>
      </c>
      <c r="S257" s="1436">
        <v>35</v>
      </c>
      <c r="T257" s="1436">
        <v>26</v>
      </c>
      <c r="U257" s="1436">
        <v>30</v>
      </c>
      <c r="V257" s="1438">
        <v>18</v>
      </c>
    </row>
    <row r="258" spans="1:22" ht="15" x14ac:dyDescent="0.25">
      <c r="A258" s="1299" t="s">
        <v>809</v>
      </c>
      <c r="B258" s="1298" t="s">
        <v>831</v>
      </c>
      <c r="C258" s="1301" t="s">
        <v>79</v>
      </c>
      <c r="D258" s="1436">
        <v>0</v>
      </c>
      <c r="E258" s="1436">
        <v>0</v>
      </c>
      <c r="F258" s="1436">
        <v>0</v>
      </c>
      <c r="G258" s="1436">
        <v>0.6875</v>
      </c>
      <c r="H258" s="1436">
        <v>0.34999999403953552</v>
      </c>
      <c r="I258" s="1436">
        <v>0.625</v>
      </c>
      <c r="J258" s="1436">
        <v>0.54545456171035767</v>
      </c>
      <c r="K258" s="1436">
        <v>0.47826087474822998</v>
      </c>
      <c r="L258" s="1436">
        <v>0.56000000238418579</v>
      </c>
      <c r="M258" s="1436">
        <v>0.78571426868438721</v>
      </c>
      <c r="N258" s="1436">
        <v>0.55882352590560913</v>
      </c>
      <c r="O258" s="1436">
        <v>0.57575756311416626</v>
      </c>
      <c r="P258" s="1436">
        <v>0.31578946113586426</v>
      </c>
      <c r="Q258" s="1436">
        <v>0</v>
      </c>
      <c r="R258" s="1436">
        <v>0.52777779102325439</v>
      </c>
      <c r="S258" s="1436">
        <v>0.20000000298023224</v>
      </c>
      <c r="T258" s="1436">
        <v>0.38461539149284363</v>
      </c>
      <c r="U258" s="1436">
        <v>0.56666666269302368</v>
      </c>
      <c r="V258" s="1438">
        <v>0.3888888955116272</v>
      </c>
    </row>
    <row r="259" spans="1:22" ht="15" x14ac:dyDescent="0.25">
      <c r="A259" s="1299" t="s">
        <v>809</v>
      </c>
      <c r="B259" s="1298" t="s">
        <v>831</v>
      </c>
      <c r="C259" s="1301" t="s">
        <v>1011</v>
      </c>
      <c r="D259" s="1436">
        <v>0</v>
      </c>
      <c r="E259" s="1436">
        <v>0</v>
      </c>
      <c r="F259" s="1436">
        <v>0</v>
      </c>
      <c r="G259" s="1436">
        <v>11</v>
      </c>
      <c r="H259" s="1436">
        <v>7</v>
      </c>
      <c r="I259" s="1436">
        <v>15</v>
      </c>
      <c r="J259" s="1436">
        <v>12</v>
      </c>
      <c r="K259" s="1436">
        <v>11</v>
      </c>
      <c r="L259" s="1436">
        <v>14</v>
      </c>
      <c r="M259" s="1436">
        <v>22</v>
      </c>
      <c r="N259" s="1436">
        <v>19</v>
      </c>
      <c r="O259" s="1436">
        <v>19</v>
      </c>
      <c r="P259" s="1436">
        <v>12</v>
      </c>
      <c r="Q259" s="1436">
        <v>0</v>
      </c>
      <c r="R259" s="1436">
        <v>19</v>
      </c>
      <c r="S259" s="1436">
        <v>7</v>
      </c>
      <c r="T259" s="1436">
        <v>10</v>
      </c>
      <c r="U259" s="1436">
        <v>17</v>
      </c>
      <c r="V259" s="1438">
        <v>7</v>
      </c>
    </row>
    <row r="260" spans="1:22" ht="15" x14ac:dyDescent="0.25">
      <c r="A260" s="1299" t="s">
        <v>809</v>
      </c>
      <c r="B260" s="1298" t="s">
        <v>831</v>
      </c>
      <c r="C260" s="1301" t="s">
        <v>87</v>
      </c>
      <c r="D260" s="1436">
        <v>0</v>
      </c>
      <c r="E260" s="1436">
        <v>0</v>
      </c>
      <c r="F260" s="1436">
        <v>0</v>
      </c>
      <c r="G260" s="1436">
        <v>0</v>
      </c>
      <c r="H260" s="1436">
        <v>3</v>
      </c>
      <c r="I260" s="1436">
        <v>0</v>
      </c>
      <c r="J260" s="1436">
        <v>2</v>
      </c>
      <c r="K260" s="1436">
        <v>0</v>
      </c>
      <c r="L260" s="1436">
        <v>1</v>
      </c>
      <c r="M260" s="1436">
        <v>2</v>
      </c>
      <c r="N260" s="1436">
        <v>1</v>
      </c>
      <c r="O260" s="1436">
        <v>0</v>
      </c>
      <c r="P260" s="1436">
        <v>0</v>
      </c>
      <c r="Q260" s="1436">
        <v>0</v>
      </c>
      <c r="R260" s="1436">
        <v>0</v>
      </c>
      <c r="S260" s="1436">
        <v>0</v>
      </c>
      <c r="T260" s="1436">
        <v>3</v>
      </c>
      <c r="U260" s="1436">
        <v>5</v>
      </c>
      <c r="V260" s="1438">
        <v>0</v>
      </c>
    </row>
    <row r="261" spans="1:22" ht="15" x14ac:dyDescent="0.25">
      <c r="A261" s="1299" t="s">
        <v>809</v>
      </c>
      <c r="B261" s="1298" t="s">
        <v>832</v>
      </c>
      <c r="C261" s="1301" t="s">
        <v>1010</v>
      </c>
      <c r="D261" s="1436">
        <v>0</v>
      </c>
      <c r="E261" s="1436">
        <v>0</v>
      </c>
      <c r="F261" s="1436">
        <v>0</v>
      </c>
      <c r="G261" s="1436">
        <v>69</v>
      </c>
      <c r="H261" s="1436">
        <v>74</v>
      </c>
      <c r="I261" s="1436">
        <v>75</v>
      </c>
      <c r="J261" s="1436">
        <v>70</v>
      </c>
      <c r="K261" s="1436">
        <v>88</v>
      </c>
      <c r="L261" s="1436">
        <v>87</v>
      </c>
      <c r="M261" s="1436">
        <v>72</v>
      </c>
      <c r="N261" s="1436">
        <v>70</v>
      </c>
      <c r="O261" s="1436">
        <v>71</v>
      </c>
      <c r="P261" s="1436">
        <v>60</v>
      </c>
      <c r="Q261" s="1436">
        <v>59</v>
      </c>
      <c r="R261" s="1436">
        <v>59</v>
      </c>
      <c r="S261" s="1436">
        <v>52</v>
      </c>
      <c r="T261" s="1436">
        <v>56</v>
      </c>
      <c r="U261" s="1436">
        <v>54</v>
      </c>
      <c r="V261" s="1438">
        <v>44</v>
      </c>
    </row>
    <row r="262" spans="1:22" ht="15" x14ac:dyDescent="0.25">
      <c r="A262" s="1299" t="s">
        <v>809</v>
      </c>
      <c r="B262" s="1298" t="s">
        <v>832</v>
      </c>
      <c r="C262" s="1301" t="s">
        <v>79</v>
      </c>
      <c r="D262" s="1436">
        <v>0</v>
      </c>
      <c r="E262" s="1436">
        <v>0</v>
      </c>
      <c r="F262" s="1436">
        <v>0</v>
      </c>
      <c r="G262" s="1436">
        <v>0.21739129722118378</v>
      </c>
      <c r="H262" s="1436">
        <v>0.28378379344940186</v>
      </c>
      <c r="I262" s="1436">
        <v>0.37333333492279053</v>
      </c>
      <c r="J262" s="1436">
        <v>0.20000000298023224</v>
      </c>
      <c r="K262" s="1436">
        <v>0.28409090638160706</v>
      </c>
      <c r="L262" s="1436">
        <v>0.31034481525421143</v>
      </c>
      <c r="M262" s="1436">
        <v>0.2222222238779068</v>
      </c>
      <c r="N262" s="1436">
        <v>0.31428572535514832</v>
      </c>
      <c r="O262" s="1436">
        <v>0.36619716882705688</v>
      </c>
      <c r="P262" s="1436">
        <v>0.1666666716337204</v>
      </c>
      <c r="Q262" s="1436">
        <v>0</v>
      </c>
      <c r="R262" s="1436">
        <v>0.20338982343673706</v>
      </c>
      <c r="S262" s="1436">
        <v>0.23076923191547394</v>
      </c>
      <c r="T262" s="1436">
        <v>0.1607142835855484</v>
      </c>
      <c r="U262" s="1436">
        <v>0.31481480598449707</v>
      </c>
      <c r="V262" s="1438">
        <v>0.34090909361839294</v>
      </c>
    </row>
    <row r="263" spans="1:22" ht="15" x14ac:dyDescent="0.25">
      <c r="A263" s="1299" t="s">
        <v>809</v>
      </c>
      <c r="B263" s="1298" t="s">
        <v>832</v>
      </c>
      <c r="C263" s="1301" t="s">
        <v>1011</v>
      </c>
      <c r="D263" s="1436">
        <v>0</v>
      </c>
      <c r="E263" s="1436">
        <v>0</v>
      </c>
      <c r="F263" s="1436">
        <v>0</v>
      </c>
      <c r="G263" s="1436">
        <v>15</v>
      </c>
      <c r="H263" s="1436">
        <v>21</v>
      </c>
      <c r="I263" s="1436">
        <v>28</v>
      </c>
      <c r="J263" s="1436">
        <v>14</v>
      </c>
      <c r="K263" s="1436">
        <v>25</v>
      </c>
      <c r="L263" s="1436">
        <v>27</v>
      </c>
      <c r="M263" s="1436">
        <v>16</v>
      </c>
      <c r="N263" s="1436">
        <v>22</v>
      </c>
      <c r="O263" s="1436">
        <v>26</v>
      </c>
      <c r="P263" s="1436">
        <v>10</v>
      </c>
      <c r="Q263" s="1436">
        <v>0</v>
      </c>
      <c r="R263" s="1436">
        <v>12</v>
      </c>
      <c r="S263" s="1436">
        <v>12</v>
      </c>
      <c r="T263" s="1436">
        <v>9</v>
      </c>
      <c r="U263" s="1436">
        <v>17</v>
      </c>
      <c r="V263" s="1438">
        <v>15</v>
      </c>
    </row>
    <row r="264" spans="1:22" ht="15" x14ac:dyDescent="0.25">
      <c r="A264" s="1299" t="s">
        <v>809</v>
      </c>
      <c r="B264" s="1298" t="s">
        <v>832</v>
      </c>
      <c r="C264" s="1301" t="s">
        <v>87</v>
      </c>
      <c r="D264" s="1436">
        <v>0</v>
      </c>
      <c r="E264" s="1436">
        <v>0</v>
      </c>
      <c r="F264" s="1436">
        <v>0</v>
      </c>
      <c r="G264" s="1436">
        <v>3</v>
      </c>
      <c r="H264" s="1436">
        <v>4</v>
      </c>
      <c r="I264" s="1436">
        <v>4</v>
      </c>
      <c r="J264" s="1436">
        <v>2</v>
      </c>
      <c r="K264" s="1436">
        <v>4</v>
      </c>
      <c r="L264" s="1436">
        <v>0</v>
      </c>
      <c r="M264" s="1436">
        <v>2</v>
      </c>
      <c r="N264" s="1436">
        <v>0</v>
      </c>
      <c r="O264" s="1436">
        <v>1</v>
      </c>
      <c r="P264" s="1436">
        <v>0</v>
      </c>
      <c r="Q264" s="1436">
        <v>0</v>
      </c>
      <c r="R264" s="1436">
        <v>2</v>
      </c>
      <c r="S264" s="1436">
        <v>1</v>
      </c>
      <c r="T264" s="1436">
        <v>6</v>
      </c>
      <c r="U264" s="1436">
        <v>3</v>
      </c>
      <c r="V264" s="1438">
        <v>0</v>
      </c>
    </row>
    <row r="265" spans="1:22" ht="15" x14ac:dyDescent="0.25">
      <c r="A265" s="1299" t="s">
        <v>809</v>
      </c>
      <c r="B265" s="1298" t="s">
        <v>833</v>
      </c>
      <c r="C265" s="1301" t="s">
        <v>1010</v>
      </c>
      <c r="D265" s="1436">
        <v>0</v>
      </c>
      <c r="E265" s="1436">
        <v>0</v>
      </c>
      <c r="F265" s="1436">
        <v>0</v>
      </c>
      <c r="G265" s="1436">
        <v>0</v>
      </c>
      <c r="H265" s="1436">
        <v>58</v>
      </c>
      <c r="I265" s="1436">
        <v>51</v>
      </c>
      <c r="J265" s="1436">
        <v>47</v>
      </c>
      <c r="K265" s="1436">
        <v>48</v>
      </c>
      <c r="L265" s="1436">
        <v>27</v>
      </c>
      <c r="M265" s="1436">
        <v>25</v>
      </c>
      <c r="N265" s="1436">
        <v>32</v>
      </c>
      <c r="O265" s="1436">
        <v>32</v>
      </c>
      <c r="P265" s="1436">
        <v>35</v>
      </c>
      <c r="Q265" s="1436">
        <v>38</v>
      </c>
      <c r="R265" s="1436">
        <v>38</v>
      </c>
      <c r="S265" s="1436">
        <v>36</v>
      </c>
      <c r="T265" s="1436">
        <v>29</v>
      </c>
      <c r="U265" s="1436">
        <v>33</v>
      </c>
      <c r="V265" s="1438">
        <v>37</v>
      </c>
    </row>
    <row r="266" spans="1:22" ht="15" x14ac:dyDescent="0.25">
      <c r="A266" s="1299" t="s">
        <v>809</v>
      </c>
      <c r="B266" s="1298" t="s">
        <v>833</v>
      </c>
      <c r="C266" s="1301" t="s">
        <v>79</v>
      </c>
      <c r="D266" s="1436">
        <v>0</v>
      </c>
      <c r="E266" s="1436">
        <v>0</v>
      </c>
      <c r="F266" s="1436">
        <v>0</v>
      </c>
      <c r="G266" s="1436">
        <v>0</v>
      </c>
      <c r="H266" s="1436">
        <v>8.6206898093223572E-2</v>
      </c>
      <c r="I266" s="1436">
        <v>0.27450981736183167</v>
      </c>
      <c r="J266" s="1436">
        <v>0.1702127605676651</v>
      </c>
      <c r="K266" s="1436">
        <v>0.1666666716337204</v>
      </c>
      <c r="L266" s="1436">
        <v>0.25925925374031067</v>
      </c>
      <c r="M266" s="1436">
        <v>7.9999998211860657E-2</v>
      </c>
      <c r="N266" s="1436">
        <v>0.3125</v>
      </c>
      <c r="O266" s="1436">
        <v>0.59375</v>
      </c>
      <c r="P266" s="1436">
        <v>0.31428572535514832</v>
      </c>
      <c r="Q266" s="1436">
        <v>0.18421052396297455</v>
      </c>
      <c r="R266" s="1436">
        <v>0.31578946113586426</v>
      </c>
      <c r="S266" s="1436">
        <v>0.1666666716337204</v>
      </c>
      <c r="T266" s="1436">
        <v>0.48275861144065857</v>
      </c>
      <c r="U266" s="1436">
        <v>0.42424243688583374</v>
      </c>
      <c r="V266" s="1438">
        <v>0.35135135054588318</v>
      </c>
    </row>
    <row r="267" spans="1:22" ht="15" x14ac:dyDescent="0.25">
      <c r="A267" s="1299" t="s">
        <v>809</v>
      </c>
      <c r="B267" s="1298" t="s">
        <v>833</v>
      </c>
      <c r="C267" s="1301" t="s">
        <v>1011</v>
      </c>
      <c r="D267" s="1436">
        <v>0</v>
      </c>
      <c r="E267" s="1436">
        <v>0</v>
      </c>
      <c r="F267" s="1436">
        <v>0</v>
      </c>
      <c r="G267" s="1436">
        <v>0</v>
      </c>
      <c r="H267" s="1436">
        <v>5</v>
      </c>
      <c r="I267" s="1436">
        <v>14</v>
      </c>
      <c r="J267" s="1436">
        <v>8</v>
      </c>
      <c r="K267" s="1436">
        <v>8</v>
      </c>
      <c r="L267" s="1436">
        <v>7</v>
      </c>
      <c r="M267" s="1436">
        <v>2</v>
      </c>
      <c r="N267" s="1436">
        <v>10</v>
      </c>
      <c r="O267" s="1436">
        <v>19</v>
      </c>
      <c r="P267" s="1436">
        <v>11</v>
      </c>
      <c r="Q267" s="1436">
        <v>7</v>
      </c>
      <c r="R267" s="1436">
        <v>12</v>
      </c>
      <c r="S267" s="1436">
        <v>6</v>
      </c>
      <c r="T267" s="1436">
        <v>14</v>
      </c>
      <c r="U267" s="1436">
        <v>14</v>
      </c>
      <c r="V267" s="1438">
        <v>13</v>
      </c>
    </row>
    <row r="268" spans="1:22" ht="15" x14ac:dyDescent="0.25">
      <c r="A268" s="1299" t="s">
        <v>809</v>
      </c>
      <c r="B268" s="1298" t="s">
        <v>833</v>
      </c>
      <c r="C268" s="1301" t="s">
        <v>87</v>
      </c>
      <c r="D268" s="1436">
        <v>0</v>
      </c>
      <c r="E268" s="1436">
        <v>0</v>
      </c>
      <c r="F268" s="1436">
        <v>0</v>
      </c>
      <c r="G268" s="1436">
        <v>0</v>
      </c>
      <c r="H268" s="1436">
        <v>0</v>
      </c>
      <c r="I268" s="1436">
        <v>3</v>
      </c>
      <c r="J268" s="1436">
        <v>1</v>
      </c>
      <c r="K268" s="1436">
        <v>2</v>
      </c>
      <c r="L268" s="1436">
        <v>0</v>
      </c>
      <c r="M268" s="1436">
        <v>0</v>
      </c>
      <c r="N268" s="1436">
        <v>6</v>
      </c>
      <c r="O268" s="1436">
        <v>3</v>
      </c>
      <c r="P268" s="1436">
        <v>6</v>
      </c>
      <c r="Q268" s="1436">
        <v>3</v>
      </c>
      <c r="R268" s="1436">
        <v>1</v>
      </c>
      <c r="S268" s="1436">
        <v>1</v>
      </c>
      <c r="T268" s="1436">
        <v>3</v>
      </c>
      <c r="U268" s="1436">
        <v>3</v>
      </c>
      <c r="V268" s="1438">
        <v>3</v>
      </c>
    </row>
    <row r="269" spans="1:22" ht="15" x14ac:dyDescent="0.25">
      <c r="A269" s="1299" t="s">
        <v>809</v>
      </c>
      <c r="B269" s="1298" t="s">
        <v>834</v>
      </c>
      <c r="C269" s="1301" t="s">
        <v>1010</v>
      </c>
      <c r="D269" s="1436">
        <v>0</v>
      </c>
      <c r="E269" s="1436">
        <v>0</v>
      </c>
      <c r="F269" s="1436">
        <v>0</v>
      </c>
      <c r="G269" s="1436">
        <v>0</v>
      </c>
      <c r="H269" s="1436">
        <v>0</v>
      </c>
      <c r="I269" s="1436">
        <v>20</v>
      </c>
      <c r="J269" s="1436">
        <v>18</v>
      </c>
      <c r="K269" s="1436">
        <v>18</v>
      </c>
      <c r="L269" s="1436">
        <v>17</v>
      </c>
      <c r="M269" s="1436">
        <v>16</v>
      </c>
      <c r="N269" s="1436">
        <v>16</v>
      </c>
      <c r="O269" s="1436">
        <v>16</v>
      </c>
      <c r="P269" s="1436">
        <v>16</v>
      </c>
      <c r="Q269" s="1436">
        <v>16</v>
      </c>
      <c r="R269" s="1436">
        <v>16</v>
      </c>
      <c r="S269" s="1436">
        <v>16</v>
      </c>
      <c r="T269" s="1436">
        <v>16</v>
      </c>
      <c r="U269" s="1436">
        <v>16</v>
      </c>
      <c r="V269" s="1438">
        <v>15</v>
      </c>
    </row>
    <row r="270" spans="1:22" ht="15" x14ac:dyDescent="0.25">
      <c r="A270" s="1299" t="s">
        <v>809</v>
      </c>
      <c r="B270" s="1298" t="s">
        <v>834</v>
      </c>
      <c r="C270" s="1301" t="s">
        <v>79</v>
      </c>
      <c r="D270" s="1436">
        <v>0</v>
      </c>
      <c r="E270" s="1436">
        <v>0</v>
      </c>
      <c r="F270" s="1436">
        <v>0</v>
      </c>
      <c r="G270" s="1436">
        <v>0</v>
      </c>
      <c r="H270" s="1436">
        <v>0</v>
      </c>
      <c r="I270" s="1436">
        <v>0.10000000149011612</v>
      </c>
      <c r="J270" s="1436">
        <v>0.2222222238779068</v>
      </c>
      <c r="K270" s="1436">
        <v>0.27777779102325439</v>
      </c>
      <c r="L270" s="1436">
        <v>0.35294118523597717</v>
      </c>
      <c r="M270" s="1436">
        <v>0.1875</v>
      </c>
      <c r="N270" s="1436">
        <v>0.375</v>
      </c>
      <c r="O270" s="1436">
        <v>0.375</v>
      </c>
      <c r="P270" s="1436">
        <v>0.3125</v>
      </c>
      <c r="Q270" s="1436">
        <v>6.25E-2</v>
      </c>
      <c r="R270" s="1436">
        <v>0.4375</v>
      </c>
      <c r="S270" s="1436">
        <v>0.4375</v>
      </c>
      <c r="T270" s="1436">
        <v>0.25</v>
      </c>
      <c r="U270" s="1436">
        <v>0.625</v>
      </c>
      <c r="V270" s="1438">
        <v>0.26666668057441711</v>
      </c>
    </row>
    <row r="271" spans="1:22" ht="15" x14ac:dyDescent="0.25">
      <c r="A271" s="1299" t="s">
        <v>809</v>
      </c>
      <c r="B271" s="1298" t="s">
        <v>834</v>
      </c>
      <c r="C271" s="1301" t="s">
        <v>1011</v>
      </c>
      <c r="D271" s="1436">
        <v>0</v>
      </c>
      <c r="E271" s="1436">
        <v>0</v>
      </c>
      <c r="F271" s="1436">
        <v>0</v>
      </c>
      <c r="G271" s="1436">
        <v>0</v>
      </c>
      <c r="H271" s="1436">
        <v>0</v>
      </c>
      <c r="I271" s="1436">
        <v>2</v>
      </c>
      <c r="J271" s="1436">
        <v>4</v>
      </c>
      <c r="K271" s="1436">
        <v>5</v>
      </c>
      <c r="L271" s="1436">
        <v>6</v>
      </c>
      <c r="M271" s="1436">
        <v>3</v>
      </c>
      <c r="N271" s="1436">
        <v>6</v>
      </c>
      <c r="O271" s="1436">
        <v>6</v>
      </c>
      <c r="P271" s="1436">
        <v>5</v>
      </c>
      <c r="Q271" s="1436">
        <v>1</v>
      </c>
      <c r="R271" s="1436">
        <v>7</v>
      </c>
      <c r="S271" s="1436">
        <v>7</v>
      </c>
      <c r="T271" s="1436">
        <v>4</v>
      </c>
      <c r="U271" s="1436">
        <v>10</v>
      </c>
      <c r="V271" s="1438">
        <v>4</v>
      </c>
    </row>
    <row r="272" spans="1:22" ht="15" x14ac:dyDescent="0.25">
      <c r="A272" s="1299" t="s">
        <v>809</v>
      </c>
      <c r="B272" s="1298" t="s">
        <v>835</v>
      </c>
      <c r="C272" s="1301" t="s">
        <v>1010</v>
      </c>
      <c r="D272" s="1436">
        <v>0</v>
      </c>
      <c r="E272" s="1436">
        <v>0</v>
      </c>
      <c r="F272" s="1436">
        <v>0</v>
      </c>
      <c r="G272" s="1436">
        <v>0</v>
      </c>
      <c r="H272" s="1436">
        <v>0</v>
      </c>
      <c r="I272" s="1436">
        <v>27</v>
      </c>
      <c r="J272" s="1436">
        <v>31</v>
      </c>
      <c r="K272" s="1436">
        <v>33</v>
      </c>
      <c r="L272" s="1436">
        <v>35</v>
      </c>
      <c r="M272" s="1436">
        <v>37</v>
      </c>
      <c r="N272" s="1436">
        <v>42</v>
      </c>
      <c r="O272" s="1436">
        <v>46</v>
      </c>
      <c r="P272" s="1436">
        <v>47</v>
      </c>
      <c r="Q272" s="1436">
        <v>45</v>
      </c>
      <c r="R272" s="1436">
        <v>48</v>
      </c>
      <c r="S272" s="1436">
        <v>38</v>
      </c>
      <c r="T272" s="1436">
        <v>38</v>
      </c>
      <c r="U272" s="1436">
        <v>63</v>
      </c>
      <c r="V272" s="1438">
        <v>55</v>
      </c>
    </row>
    <row r="273" spans="1:22" ht="15" x14ac:dyDescent="0.25">
      <c r="A273" s="1299" t="s">
        <v>809</v>
      </c>
      <c r="B273" s="1298" t="s">
        <v>835</v>
      </c>
      <c r="C273" s="1301" t="s">
        <v>79</v>
      </c>
      <c r="D273" s="1436">
        <v>0</v>
      </c>
      <c r="E273" s="1436">
        <v>0</v>
      </c>
      <c r="F273" s="1436">
        <v>0</v>
      </c>
      <c r="G273" s="1436">
        <v>0</v>
      </c>
      <c r="H273" s="1436">
        <v>0</v>
      </c>
      <c r="I273" s="1436">
        <v>0.85185188055038452</v>
      </c>
      <c r="J273" s="1436">
        <v>0.5161290168762207</v>
      </c>
      <c r="K273" s="1436">
        <v>0.48484846949577332</v>
      </c>
      <c r="L273" s="1436">
        <v>0.51428574323654175</v>
      </c>
      <c r="M273" s="1436">
        <v>0.59459459781646729</v>
      </c>
      <c r="N273" s="1436">
        <v>0.5476190447807312</v>
      </c>
      <c r="O273" s="1436">
        <v>0.41304346919059753</v>
      </c>
      <c r="P273" s="1436">
        <v>0.36170211434364319</v>
      </c>
      <c r="Q273" s="1436">
        <v>0.2222222238779068</v>
      </c>
      <c r="R273" s="1436">
        <v>0.3333333432674408</v>
      </c>
      <c r="S273" s="1436">
        <v>0.34210526943206787</v>
      </c>
      <c r="T273" s="1436">
        <v>0.28947368264198303</v>
      </c>
      <c r="U273" s="1436">
        <v>0.3174603283405304</v>
      </c>
      <c r="V273" s="1438">
        <v>0.23636363446712494</v>
      </c>
    </row>
    <row r="274" spans="1:22" ht="15" x14ac:dyDescent="0.25">
      <c r="A274" s="1299" t="s">
        <v>809</v>
      </c>
      <c r="B274" s="1298" t="s">
        <v>835</v>
      </c>
      <c r="C274" s="1301" t="s">
        <v>1011</v>
      </c>
      <c r="D274" s="1436">
        <v>0</v>
      </c>
      <c r="E274" s="1436">
        <v>0</v>
      </c>
      <c r="F274" s="1436">
        <v>0</v>
      </c>
      <c r="G274" s="1436">
        <v>0</v>
      </c>
      <c r="H274" s="1436">
        <v>0</v>
      </c>
      <c r="I274" s="1436">
        <v>23</v>
      </c>
      <c r="J274" s="1436">
        <v>16</v>
      </c>
      <c r="K274" s="1436">
        <v>16</v>
      </c>
      <c r="L274" s="1436">
        <v>18</v>
      </c>
      <c r="M274" s="1436">
        <v>22</v>
      </c>
      <c r="N274" s="1436">
        <v>23</v>
      </c>
      <c r="O274" s="1436">
        <v>19</v>
      </c>
      <c r="P274" s="1436">
        <v>17</v>
      </c>
      <c r="Q274" s="1436">
        <v>10</v>
      </c>
      <c r="R274" s="1436">
        <v>16</v>
      </c>
      <c r="S274" s="1436">
        <v>13</v>
      </c>
      <c r="T274" s="1436">
        <v>11</v>
      </c>
      <c r="U274" s="1436">
        <v>20</v>
      </c>
      <c r="V274" s="1438">
        <v>13</v>
      </c>
    </row>
    <row r="275" spans="1:22" ht="15" x14ac:dyDescent="0.25">
      <c r="A275" s="1299" t="s">
        <v>809</v>
      </c>
      <c r="B275" s="1298" t="s">
        <v>835</v>
      </c>
      <c r="C275" s="1301" t="s">
        <v>87</v>
      </c>
      <c r="D275" s="1436">
        <v>0</v>
      </c>
      <c r="E275" s="1436">
        <v>0</v>
      </c>
      <c r="F275" s="1436">
        <v>0</v>
      </c>
      <c r="G275" s="1436">
        <v>0</v>
      </c>
      <c r="H275" s="1436">
        <v>0</v>
      </c>
      <c r="I275" s="1436">
        <v>2</v>
      </c>
      <c r="J275" s="1436">
        <v>5</v>
      </c>
      <c r="K275" s="1436">
        <v>3</v>
      </c>
      <c r="L275" s="1436">
        <v>4</v>
      </c>
      <c r="M275" s="1436">
        <v>2</v>
      </c>
      <c r="N275" s="1436">
        <v>1</v>
      </c>
      <c r="O275" s="1436">
        <v>0</v>
      </c>
      <c r="P275" s="1436">
        <v>2</v>
      </c>
      <c r="Q275" s="1436">
        <v>0</v>
      </c>
      <c r="R275" s="1436">
        <v>3</v>
      </c>
      <c r="S275" s="1436">
        <v>2</v>
      </c>
      <c r="T275" s="1436">
        <v>2</v>
      </c>
      <c r="U275" s="1436">
        <v>1</v>
      </c>
      <c r="V275" s="1438">
        <v>1</v>
      </c>
    </row>
    <row r="276" spans="1:22" ht="15" x14ac:dyDescent="0.25">
      <c r="A276" s="1299" t="s">
        <v>809</v>
      </c>
      <c r="B276" s="1298" t="s">
        <v>836</v>
      </c>
      <c r="C276" s="1301" t="s">
        <v>1010</v>
      </c>
      <c r="D276" s="1436">
        <v>0</v>
      </c>
      <c r="E276" s="1436">
        <v>0</v>
      </c>
      <c r="F276" s="1436">
        <v>0</v>
      </c>
      <c r="G276" s="1436">
        <v>0</v>
      </c>
      <c r="H276" s="1436">
        <v>0</v>
      </c>
      <c r="I276" s="1436">
        <v>26</v>
      </c>
      <c r="J276" s="1436">
        <v>28</v>
      </c>
      <c r="K276" s="1436">
        <v>31</v>
      </c>
      <c r="L276" s="1436">
        <v>32</v>
      </c>
      <c r="M276" s="1436">
        <v>37</v>
      </c>
      <c r="N276" s="1436">
        <v>38</v>
      </c>
      <c r="O276" s="1436">
        <v>30</v>
      </c>
      <c r="P276" s="1436">
        <v>28</v>
      </c>
      <c r="Q276" s="1436">
        <v>29</v>
      </c>
      <c r="R276" s="1436">
        <v>32</v>
      </c>
      <c r="S276" s="1436">
        <v>31</v>
      </c>
      <c r="T276" s="1436">
        <v>27</v>
      </c>
      <c r="U276" s="1436">
        <v>30</v>
      </c>
      <c r="V276" s="1438">
        <v>36</v>
      </c>
    </row>
    <row r="277" spans="1:22" ht="15" x14ac:dyDescent="0.25">
      <c r="A277" s="1299" t="s">
        <v>809</v>
      </c>
      <c r="B277" s="1298" t="s">
        <v>836</v>
      </c>
      <c r="C277" s="1301" t="s">
        <v>79</v>
      </c>
      <c r="D277" s="1436">
        <v>0</v>
      </c>
      <c r="E277" s="1436">
        <v>0</v>
      </c>
      <c r="F277" s="1436">
        <v>0</v>
      </c>
      <c r="G277" s="1436">
        <v>0</v>
      </c>
      <c r="H277" s="1436">
        <v>0</v>
      </c>
      <c r="I277" s="1436">
        <v>0.73076921701431274</v>
      </c>
      <c r="J277" s="1436">
        <v>0.46428570151329041</v>
      </c>
      <c r="K277" s="1436">
        <v>0.48387095332145691</v>
      </c>
      <c r="L277" s="1436">
        <v>0.40625</v>
      </c>
      <c r="M277" s="1436">
        <v>0.45945945382118225</v>
      </c>
      <c r="N277" s="1436">
        <v>0.34210526943206787</v>
      </c>
      <c r="O277" s="1436">
        <v>0.60000002384185791</v>
      </c>
      <c r="P277" s="1436">
        <v>0.57142859697341919</v>
      </c>
      <c r="Q277" s="1436">
        <v>0</v>
      </c>
      <c r="R277" s="1436">
        <v>0.40625</v>
      </c>
      <c r="S277" s="1436">
        <v>0.25806450843811035</v>
      </c>
      <c r="T277" s="1436">
        <v>0.55555558204650879</v>
      </c>
      <c r="U277" s="1436">
        <v>0.43333333730697632</v>
      </c>
      <c r="V277" s="1438">
        <v>0.3888888955116272</v>
      </c>
    </row>
    <row r="278" spans="1:22" ht="15" x14ac:dyDescent="0.25">
      <c r="A278" s="1299" t="s">
        <v>809</v>
      </c>
      <c r="B278" s="1298" t="s">
        <v>836</v>
      </c>
      <c r="C278" s="1301" t="s">
        <v>1011</v>
      </c>
      <c r="D278" s="1436">
        <v>0</v>
      </c>
      <c r="E278" s="1436">
        <v>0</v>
      </c>
      <c r="F278" s="1436">
        <v>0</v>
      </c>
      <c r="G278" s="1436">
        <v>0</v>
      </c>
      <c r="H278" s="1436">
        <v>0</v>
      </c>
      <c r="I278" s="1436">
        <v>19</v>
      </c>
      <c r="J278" s="1436">
        <v>13</v>
      </c>
      <c r="K278" s="1436">
        <v>15</v>
      </c>
      <c r="L278" s="1436">
        <v>13</v>
      </c>
      <c r="M278" s="1436">
        <v>17</v>
      </c>
      <c r="N278" s="1436">
        <v>13</v>
      </c>
      <c r="O278" s="1436">
        <v>18</v>
      </c>
      <c r="P278" s="1436">
        <v>16</v>
      </c>
      <c r="Q278" s="1436">
        <v>0</v>
      </c>
      <c r="R278" s="1436">
        <v>13</v>
      </c>
      <c r="S278" s="1436">
        <v>8</v>
      </c>
      <c r="T278" s="1436">
        <v>15</v>
      </c>
      <c r="U278" s="1436">
        <v>13</v>
      </c>
      <c r="V278" s="1438">
        <v>14</v>
      </c>
    </row>
    <row r="279" spans="1:22" ht="15" x14ac:dyDescent="0.25">
      <c r="A279" s="1299" t="s">
        <v>809</v>
      </c>
      <c r="B279" s="1298" t="s">
        <v>836</v>
      </c>
      <c r="C279" s="1301" t="s">
        <v>87</v>
      </c>
      <c r="D279" s="1436">
        <v>0</v>
      </c>
      <c r="E279" s="1436">
        <v>0</v>
      </c>
      <c r="F279" s="1436">
        <v>0</v>
      </c>
      <c r="G279" s="1436">
        <v>0</v>
      </c>
      <c r="H279" s="1436">
        <v>0</v>
      </c>
      <c r="I279" s="1436">
        <v>4</v>
      </c>
      <c r="J279" s="1436">
        <v>3</v>
      </c>
      <c r="K279" s="1436">
        <v>2</v>
      </c>
      <c r="L279" s="1436">
        <v>0</v>
      </c>
      <c r="M279" s="1436">
        <v>3</v>
      </c>
      <c r="N279" s="1436">
        <v>1</v>
      </c>
      <c r="O279" s="1436">
        <v>0</v>
      </c>
      <c r="P279" s="1436">
        <v>0</v>
      </c>
      <c r="Q279" s="1436">
        <v>0</v>
      </c>
      <c r="R279" s="1436">
        <v>2</v>
      </c>
      <c r="S279" s="1436">
        <v>2</v>
      </c>
      <c r="T279" s="1436">
        <v>2</v>
      </c>
      <c r="U279" s="1436">
        <v>1</v>
      </c>
      <c r="V279" s="1438">
        <v>5</v>
      </c>
    </row>
    <row r="280" spans="1:22" ht="15" x14ac:dyDescent="0.25">
      <c r="A280" s="1299" t="s">
        <v>809</v>
      </c>
      <c r="B280" s="1298" t="s">
        <v>837</v>
      </c>
      <c r="C280" s="1301" t="s">
        <v>1010</v>
      </c>
      <c r="D280" s="1436">
        <v>0</v>
      </c>
      <c r="E280" s="1436">
        <v>0</v>
      </c>
      <c r="F280" s="1436">
        <v>0</v>
      </c>
      <c r="G280" s="1436">
        <v>0</v>
      </c>
      <c r="H280" s="1436">
        <v>0</v>
      </c>
      <c r="I280" s="1436">
        <v>0</v>
      </c>
      <c r="J280" s="1436">
        <v>17</v>
      </c>
      <c r="K280" s="1436">
        <v>17</v>
      </c>
      <c r="L280" s="1436">
        <v>12</v>
      </c>
      <c r="M280" s="1436">
        <v>15</v>
      </c>
      <c r="N280" s="1436">
        <v>16</v>
      </c>
      <c r="O280" s="1436">
        <v>19</v>
      </c>
      <c r="P280" s="1436">
        <v>22</v>
      </c>
      <c r="Q280" s="1436">
        <v>25</v>
      </c>
      <c r="R280" s="1436">
        <v>25</v>
      </c>
      <c r="S280" s="1436">
        <v>23</v>
      </c>
      <c r="T280" s="1436">
        <v>23</v>
      </c>
      <c r="U280" s="1436">
        <v>24</v>
      </c>
      <c r="V280" s="1438">
        <v>21</v>
      </c>
    </row>
    <row r="281" spans="1:22" ht="15" x14ac:dyDescent="0.25">
      <c r="A281" s="1299" t="s">
        <v>809</v>
      </c>
      <c r="B281" s="1298" t="s">
        <v>837</v>
      </c>
      <c r="C281" s="1301" t="s">
        <v>79</v>
      </c>
      <c r="D281" s="1436">
        <v>0</v>
      </c>
      <c r="E281" s="1436">
        <v>0</v>
      </c>
      <c r="F281" s="1436">
        <v>0</v>
      </c>
      <c r="G281" s="1436">
        <v>0</v>
      </c>
      <c r="H281" s="1436">
        <v>0</v>
      </c>
      <c r="I281" s="1436">
        <v>0</v>
      </c>
      <c r="J281" s="1436">
        <v>0.23529411852359772</v>
      </c>
      <c r="K281" s="1436">
        <v>0.64705884456634521</v>
      </c>
      <c r="L281" s="1436">
        <v>0.4166666567325592</v>
      </c>
      <c r="M281" s="1436">
        <v>0.53333336114883423</v>
      </c>
      <c r="N281" s="1436">
        <v>0.5625</v>
      </c>
      <c r="O281" s="1436">
        <v>0.57894736528396606</v>
      </c>
      <c r="P281" s="1436">
        <v>0.36363637447357178</v>
      </c>
      <c r="Q281" s="1436">
        <v>0</v>
      </c>
      <c r="R281" s="1436">
        <v>7.9999998211860657E-2</v>
      </c>
      <c r="S281" s="1436">
        <v>0.17391304671764374</v>
      </c>
      <c r="T281" s="1436">
        <v>0.1304347813129425</v>
      </c>
      <c r="U281" s="1436">
        <v>0.125</v>
      </c>
      <c r="V281" s="1438">
        <v>0.2380952388048172</v>
      </c>
    </row>
    <row r="282" spans="1:22" ht="15" x14ac:dyDescent="0.25">
      <c r="A282" s="1299" t="s">
        <v>809</v>
      </c>
      <c r="B282" s="1298" t="s">
        <v>837</v>
      </c>
      <c r="C282" s="1301" t="s">
        <v>1011</v>
      </c>
      <c r="D282" s="1436">
        <v>0</v>
      </c>
      <c r="E282" s="1436">
        <v>0</v>
      </c>
      <c r="F282" s="1436">
        <v>0</v>
      </c>
      <c r="G282" s="1436">
        <v>0</v>
      </c>
      <c r="H282" s="1436">
        <v>0</v>
      </c>
      <c r="I282" s="1436">
        <v>0</v>
      </c>
      <c r="J282" s="1436">
        <v>4</v>
      </c>
      <c r="K282" s="1436">
        <v>11</v>
      </c>
      <c r="L282" s="1436">
        <v>5</v>
      </c>
      <c r="M282" s="1436">
        <v>8</v>
      </c>
      <c r="N282" s="1436">
        <v>9</v>
      </c>
      <c r="O282" s="1436">
        <v>11</v>
      </c>
      <c r="P282" s="1436">
        <v>8</v>
      </c>
      <c r="Q282" s="1436">
        <v>0</v>
      </c>
      <c r="R282" s="1436">
        <v>2</v>
      </c>
      <c r="S282" s="1436">
        <v>4</v>
      </c>
      <c r="T282" s="1436">
        <v>3</v>
      </c>
      <c r="U282" s="1436">
        <v>3</v>
      </c>
      <c r="V282" s="1438">
        <v>5</v>
      </c>
    </row>
    <row r="283" spans="1:22" ht="15" x14ac:dyDescent="0.25">
      <c r="A283" s="1299" t="s">
        <v>809</v>
      </c>
      <c r="B283" s="1298" t="s">
        <v>838</v>
      </c>
      <c r="C283" s="1301" t="s">
        <v>1010</v>
      </c>
      <c r="D283" s="1436">
        <v>0</v>
      </c>
      <c r="E283" s="1436">
        <v>0</v>
      </c>
      <c r="F283" s="1436">
        <v>0</v>
      </c>
      <c r="G283" s="1436">
        <v>0</v>
      </c>
      <c r="H283" s="1436">
        <v>0</v>
      </c>
      <c r="I283" s="1436">
        <v>0</v>
      </c>
      <c r="J283" s="1436">
        <v>20</v>
      </c>
      <c r="K283" s="1436">
        <v>20</v>
      </c>
      <c r="L283" s="1436">
        <v>19</v>
      </c>
      <c r="M283" s="1436">
        <v>18</v>
      </c>
      <c r="N283" s="1436">
        <v>18</v>
      </c>
      <c r="O283" s="1436">
        <v>19</v>
      </c>
      <c r="P283" s="1436">
        <v>22</v>
      </c>
      <c r="Q283" s="1436">
        <v>22</v>
      </c>
      <c r="R283" s="1436">
        <v>21</v>
      </c>
      <c r="S283" s="1436">
        <v>20</v>
      </c>
      <c r="T283" s="1436">
        <v>19</v>
      </c>
      <c r="U283" s="1436">
        <v>18</v>
      </c>
      <c r="V283" s="1438">
        <v>17</v>
      </c>
    </row>
    <row r="284" spans="1:22" ht="15" x14ac:dyDescent="0.25">
      <c r="A284" s="1299" t="s">
        <v>809</v>
      </c>
      <c r="B284" s="1298" t="s">
        <v>838</v>
      </c>
      <c r="C284" s="1301" t="s">
        <v>79</v>
      </c>
      <c r="D284" s="1436">
        <v>0</v>
      </c>
      <c r="E284" s="1436">
        <v>0</v>
      </c>
      <c r="F284" s="1436">
        <v>0</v>
      </c>
      <c r="G284" s="1436">
        <v>0</v>
      </c>
      <c r="H284" s="1436">
        <v>0</v>
      </c>
      <c r="I284" s="1436">
        <v>0</v>
      </c>
      <c r="J284" s="1436">
        <v>0.20000000298023224</v>
      </c>
      <c r="K284" s="1436">
        <v>0.25</v>
      </c>
      <c r="L284" s="1436">
        <v>0.3684210479259491</v>
      </c>
      <c r="M284" s="1436">
        <v>0.1666666716337204</v>
      </c>
      <c r="N284" s="1436">
        <v>5.55555559694767E-2</v>
      </c>
      <c r="O284" s="1436">
        <v>0.26315790414810181</v>
      </c>
      <c r="P284" s="1436">
        <v>0.18181818723678589</v>
      </c>
      <c r="Q284" s="1436">
        <v>9.0909093618392944E-2</v>
      </c>
      <c r="R284" s="1436">
        <v>0.190476194024086</v>
      </c>
      <c r="S284" s="1436">
        <v>0.10000000149011612</v>
      </c>
      <c r="T284" s="1436">
        <v>0</v>
      </c>
      <c r="U284" s="1436">
        <v>0.27777779102325439</v>
      </c>
      <c r="V284" s="1438">
        <v>0.29411765933036804</v>
      </c>
    </row>
    <row r="285" spans="1:22" ht="15" x14ac:dyDescent="0.25">
      <c r="A285" s="1299" t="s">
        <v>809</v>
      </c>
      <c r="B285" s="1298" t="s">
        <v>838</v>
      </c>
      <c r="C285" s="1301" t="s">
        <v>1011</v>
      </c>
      <c r="D285" s="1436">
        <v>0</v>
      </c>
      <c r="E285" s="1436">
        <v>0</v>
      </c>
      <c r="F285" s="1436">
        <v>0</v>
      </c>
      <c r="G285" s="1436">
        <v>0</v>
      </c>
      <c r="H285" s="1436">
        <v>0</v>
      </c>
      <c r="I285" s="1436">
        <v>0</v>
      </c>
      <c r="J285" s="1436">
        <v>4</v>
      </c>
      <c r="K285" s="1436">
        <v>5</v>
      </c>
      <c r="L285" s="1436">
        <v>7</v>
      </c>
      <c r="M285" s="1436">
        <v>3</v>
      </c>
      <c r="N285" s="1436">
        <v>1</v>
      </c>
      <c r="O285" s="1436">
        <v>5</v>
      </c>
      <c r="P285" s="1436">
        <v>4</v>
      </c>
      <c r="Q285" s="1436">
        <v>2</v>
      </c>
      <c r="R285" s="1436">
        <v>4</v>
      </c>
      <c r="S285" s="1436">
        <v>2</v>
      </c>
      <c r="T285" s="1436">
        <v>0</v>
      </c>
      <c r="U285" s="1436">
        <v>5</v>
      </c>
      <c r="V285" s="1438">
        <v>5</v>
      </c>
    </row>
    <row r="286" spans="1:22" ht="15" x14ac:dyDescent="0.25">
      <c r="A286" s="1299" t="s">
        <v>809</v>
      </c>
      <c r="B286" s="1298" t="s">
        <v>838</v>
      </c>
      <c r="C286" s="1301" t="s">
        <v>87</v>
      </c>
      <c r="D286" s="1436">
        <v>0</v>
      </c>
      <c r="E286" s="1436">
        <v>0</v>
      </c>
      <c r="F286" s="1436">
        <v>0</v>
      </c>
      <c r="G286" s="1436">
        <v>0</v>
      </c>
      <c r="H286" s="1436">
        <v>0</v>
      </c>
      <c r="I286" s="1436">
        <v>0</v>
      </c>
      <c r="J286" s="1436">
        <v>0</v>
      </c>
      <c r="K286" s="1436">
        <v>0</v>
      </c>
      <c r="L286" s="1436">
        <v>0</v>
      </c>
      <c r="M286" s="1436">
        <v>0</v>
      </c>
      <c r="N286" s="1436">
        <v>0</v>
      </c>
      <c r="O286" s="1436">
        <v>2</v>
      </c>
      <c r="P286" s="1436">
        <v>0</v>
      </c>
      <c r="Q286" s="1436">
        <v>0</v>
      </c>
      <c r="R286" s="1436">
        <v>0</v>
      </c>
      <c r="S286" s="1436">
        <v>0</v>
      </c>
      <c r="T286" s="1436">
        <v>0</v>
      </c>
      <c r="U286" s="1436">
        <v>0</v>
      </c>
      <c r="V286" s="1438">
        <v>0</v>
      </c>
    </row>
    <row r="287" spans="1:22" ht="15" x14ac:dyDescent="0.25">
      <c r="A287" s="1299" t="s">
        <v>809</v>
      </c>
      <c r="B287" s="1298" t="s">
        <v>839</v>
      </c>
      <c r="C287" s="1301" t="s">
        <v>1010</v>
      </c>
      <c r="D287" s="1436">
        <v>0</v>
      </c>
      <c r="E287" s="1436">
        <v>0</v>
      </c>
      <c r="F287" s="1436">
        <v>0</v>
      </c>
      <c r="G287" s="1436">
        <v>0</v>
      </c>
      <c r="H287" s="1436">
        <v>0</v>
      </c>
      <c r="I287" s="1436">
        <v>0</v>
      </c>
      <c r="J287" s="1436">
        <v>0</v>
      </c>
      <c r="K287" s="1436">
        <v>38</v>
      </c>
      <c r="L287" s="1436">
        <v>39</v>
      </c>
      <c r="M287" s="1436">
        <v>24</v>
      </c>
      <c r="N287" s="1436">
        <v>27</v>
      </c>
      <c r="O287" s="1436">
        <v>26</v>
      </c>
      <c r="P287" s="1436">
        <v>23</v>
      </c>
      <c r="Q287" s="1436">
        <v>22</v>
      </c>
      <c r="R287" s="1436">
        <v>26</v>
      </c>
      <c r="S287" s="1436">
        <v>23</v>
      </c>
      <c r="T287" s="1436">
        <v>20</v>
      </c>
      <c r="U287" s="1436">
        <v>20</v>
      </c>
      <c r="V287" s="1438">
        <v>21</v>
      </c>
    </row>
    <row r="288" spans="1:22" ht="15" x14ac:dyDescent="0.25">
      <c r="A288" s="1299" t="s">
        <v>809</v>
      </c>
      <c r="B288" s="1298" t="s">
        <v>839</v>
      </c>
      <c r="C288" s="1301" t="s">
        <v>79</v>
      </c>
      <c r="D288" s="1436">
        <v>0</v>
      </c>
      <c r="E288" s="1436">
        <v>0</v>
      </c>
      <c r="F288" s="1436">
        <v>0</v>
      </c>
      <c r="G288" s="1436">
        <v>0</v>
      </c>
      <c r="H288" s="1436">
        <v>0</v>
      </c>
      <c r="I288" s="1436">
        <v>0</v>
      </c>
      <c r="J288" s="1436">
        <v>0</v>
      </c>
      <c r="K288" s="1436">
        <v>0.21052631735801697</v>
      </c>
      <c r="L288" s="1436">
        <v>0.15384615957736969</v>
      </c>
      <c r="M288" s="1436">
        <v>8.3333335816860199E-2</v>
      </c>
      <c r="N288" s="1436">
        <v>0.25925925374031067</v>
      </c>
      <c r="O288" s="1436">
        <v>0.30769231915473938</v>
      </c>
      <c r="P288" s="1436">
        <v>8.6956523358821869E-2</v>
      </c>
      <c r="Q288" s="1436">
        <v>0</v>
      </c>
      <c r="R288" s="1436">
        <v>0.53846156597137451</v>
      </c>
      <c r="S288" s="1436">
        <v>0.39130434393882751</v>
      </c>
      <c r="T288" s="1436">
        <v>0.34999999403953552</v>
      </c>
      <c r="U288" s="1436">
        <v>0.34999999403953552</v>
      </c>
      <c r="V288" s="1438">
        <v>0.2380952388048172</v>
      </c>
    </row>
    <row r="289" spans="1:22" ht="15" x14ac:dyDescent="0.25">
      <c r="A289" s="1299" t="s">
        <v>809</v>
      </c>
      <c r="B289" s="1298" t="s">
        <v>839</v>
      </c>
      <c r="C289" s="1301" t="s">
        <v>1011</v>
      </c>
      <c r="D289" s="1436">
        <v>0</v>
      </c>
      <c r="E289" s="1436">
        <v>0</v>
      </c>
      <c r="F289" s="1436">
        <v>0</v>
      </c>
      <c r="G289" s="1436">
        <v>0</v>
      </c>
      <c r="H289" s="1436">
        <v>0</v>
      </c>
      <c r="I289" s="1436">
        <v>0</v>
      </c>
      <c r="J289" s="1436">
        <v>0</v>
      </c>
      <c r="K289" s="1436">
        <v>8</v>
      </c>
      <c r="L289" s="1436">
        <v>6</v>
      </c>
      <c r="M289" s="1436">
        <v>2</v>
      </c>
      <c r="N289" s="1436">
        <v>7</v>
      </c>
      <c r="O289" s="1436">
        <v>8</v>
      </c>
      <c r="P289" s="1436">
        <v>2</v>
      </c>
      <c r="Q289" s="1436">
        <v>0</v>
      </c>
      <c r="R289" s="1436">
        <v>14</v>
      </c>
      <c r="S289" s="1436">
        <v>9</v>
      </c>
      <c r="T289" s="1436">
        <v>7</v>
      </c>
      <c r="U289" s="1436">
        <v>7</v>
      </c>
      <c r="V289" s="1438">
        <v>5</v>
      </c>
    </row>
    <row r="290" spans="1:22" ht="15" x14ac:dyDescent="0.25">
      <c r="A290" s="1299" t="s">
        <v>809</v>
      </c>
      <c r="B290" s="1298" t="s">
        <v>839</v>
      </c>
      <c r="C290" s="1301" t="s">
        <v>87</v>
      </c>
      <c r="D290" s="1436">
        <v>0</v>
      </c>
      <c r="E290" s="1436">
        <v>0</v>
      </c>
      <c r="F290" s="1436">
        <v>0</v>
      </c>
      <c r="G290" s="1436">
        <v>0</v>
      </c>
      <c r="H290" s="1436">
        <v>0</v>
      </c>
      <c r="I290" s="1436">
        <v>0</v>
      </c>
      <c r="J290" s="1436">
        <v>0</v>
      </c>
      <c r="K290" s="1436">
        <v>1</v>
      </c>
      <c r="L290" s="1436">
        <v>2</v>
      </c>
      <c r="M290" s="1436">
        <v>0</v>
      </c>
      <c r="N290" s="1436">
        <v>3</v>
      </c>
      <c r="O290" s="1436">
        <v>1</v>
      </c>
      <c r="P290" s="1436">
        <v>0</v>
      </c>
      <c r="Q290" s="1436">
        <v>0</v>
      </c>
      <c r="R290" s="1436">
        <v>4</v>
      </c>
      <c r="S290" s="1436">
        <v>1</v>
      </c>
      <c r="T290" s="1436">
        <v>2</v>
      </c>
      <c r="U290" s="1436">
        <v>2</v>
      </c>
      <c r="V290" s="1438">
        <v>0</v>
      </c>
    </row>
    <row r="291" spans="1:22" ht="15" x14ac:dyDescent="0.25">
      <c r="A291" s="1299" t="s">
        <v>809</v>
      </c>
      <c r="B291" s="1298" t="s">
        <v>840</v>
      </c>
      <c r="C291" s="1301" t="s">
        <v>1010</v>
      </c>
      <c r="D291" s="1436">
        <v>0</v>
      </c>
      <c r="E291" s="1436">
        <v>0</v>
      </c>
      <c r="F291" s="1436">
        <v>0</v>
      </c>
      <c r="G291" s="1436">
        <v>0</v>
      </c>
      <c r="H291" s="1436">
        <v>0</v>
      </c>
      <c r="I291" s="1436">
        <v>0</v>
      </c>
      <c r="J291" s="1436">
        <v>0</v>
      </c>
      <c r="K291" s="1436">
        <v>28</v>
      </c>
      <c r="L291" s="1436">
        <v>27</v>
      </c>
      <c r="M291" s="1436">
        <v>26</v>
      </c>
      <c r="N291" s="1436">
        <v>25</v>
      </c>
      <c r="O291" s="1436">
        <v>24</v>
      </c>
      <c r="P291" s="1436">
        <v>20</v>
      </c>
      <c r="Q291" s="1436">
        <v>16</v>
      </c>
      <c r="R291" s="1436">
        <v>17</v>
      </c>
      <c r="S291" s="1436">
        <v>14</v>
      </c>
      <c r="T291" s="1436">
        <v>12</v>
      </c>
      <c r="U291" s="1436">
        <v>20</v>
      </c>
      <c r="V291" s="1438">
        <v>22</v>
      </c>
    </row>
    <row r="292" spans="1:22" ht="15" x14ac:dyDescent="0.25">
      <c r="A292" s="1299" t="s">
        <v>809</v>
      </c>
      <c r="B292" s="1298" t="s">
        <v>840</v>
      </c>
      <c r="C292" s="1301" t="s">
        <v>79</v>
      </c>
      <c r="D292" s="1436">
        <v>0</v>
      </c>
      <c r="E292" s="1436">
        <v>0</v>
      </c>
      <c r="F292" s="1436">
        <v>0</v>
      </c>
      <c r="G292" s="1436">
        <v>0</v>
      </c>
      <c r="H292" s="1436">
        <v>0</v>
      </c>
      <c r="I292" s="1436">
        <v>0</v>
      </c>
      <c r="J292" s="1436">
        <v>0</v>
      </c>
      <c r="K292" s="1436">
        <v>0.1785714328289032</v>
      </c>
      <c r="L292" s="1436">
        <v>0.18518517911434174</v>
      </c>
      <c r="M292" s="1436">
        <v>3.8461536169052124E-2</v>
      </c>
      <c r="N292" s="1436">
        <v>0.20000000298023224</v>
      </c>
      <c r="O292" s="1436">
        <v>0.25</v>
      </c>
      <c r="P292" s="1436">
        <v>5.000000074505806E-2</v>
      </c>
      <c r="Q292" s="1436">
        <v>0</v>
      </c>
      <c r="R292" s="1436">
        <v>0.4117647111415863</v>
      </c>
      <c r="S292" s="1436">
        <v>0.2142857164144516</v>
      </c>
      <c r="T292" s="1436">
        <v>0</v>
      </c>
      <c r="U292" s="1436">
        <v>0.30000001192092896</v>
      </c>
      <c r="V292" s="1438">
        <v>0.45454546809196472</v>
      </c>
    </row>
    <row r="293" spans="1:22" ht="15" x14ac:dyDescent="0.25">
      <c r="A293" s="1299" t="s">
        <v>809</v>
      </c>
      <c r="B293" s="1298" t="s">
        <v>840</v>
      </c>
      <c r="C293" s="1301" t="s">
        <v>1011</v>
      </c>
      <c r="D293" s="1436">
        <v>0</v>
      </c>
      <c r="E293" s="1436">
        <v>0</v>
      </c>
      <c r="F293" s="1436">
        <v>0</v>
      </c>
      <c r="G293" s="1436">
        <v>0</v>
      </c>
      <c r="H293" s="1436">
        <v>0</v>
      </c>
      <c r="I293" s="1436">
        <v>0</v>
      </c>
      <c r="J293" s="1436">
        <v>0</v>
      </c>
      <c r="K293" s="1436">
        <v>5</v>
      </c>
      <c r="L293" s="1436">
        <v>5</v>
      </c>
      <c r="M293" s="1436">
        <v>1</v>
      </c>
      <c r="N293" s="1436">
        <v>5</v>
      </c>
      <c r="O293" s="1436">
        <v>6</v>
      </c>
      <c r="P293" s="1436">
        <v>1</v>
      </c>
      <c r="Q293" s="1436">
        <v>0</v>
      </c>
      <c r="R293" s="1436">
        <v>7</v>
      </c>
      <c r="S293" s="1436">
        <v>3</v>
      </c>
      <c r="T293" s="1436">
        <v>0</v>
      </c>
      <c r="U293" s="1436">
        <v>6</v>
      </c>
      <c r="V293" s="1438">
        <v>10</v>
      </c>
    </row>
    <row r="294" spans="1:22" ht="15" x14ac:dyDescent="0.25">
      <c r="A294" s="1299" t="s">
        <v>809</v>
      </c>
      <c r="B294" s="1298" t="s">
        <v>840</v>
      </c>
      <c r="C294" s="1301" t="s">
        <v>87</v>
      </c>
      <c r="D294" s="1436">
        <v>0</v>
      </c>
      <c r="E294" s="1436">
        <v>0</v>
      </c>
      <c r="F294" s="1436">
        <v>0</v>
      </c>
      <c r="G294" s="1436">
        <v>0</v>
      </c>
      <c r="H294" s="1436">
        <v>0</v>
      </c>
      <c r="I294" s="1436">
        <v>0</v>
      </c>
      <c r="J294" s="1436">
        <v>0</v>
      </c>
      <c r="K294" s="1436">
        <v>0</v>
      </c>
      <c r="L294" s="1436">
        <v>0</v>
      </c>
      <c r="M294" s="1436">
        <v>0</v>
      </c>
      <c r="N294" s="1436">
        <v>0</v>
      </c>
      <c r="O294" s="1436">
        <v>0</v>
      </c>
      <c r="P294" s="1436">
        <v>0</v>
      </c>
      <c r="Q294" s="1436">
        <v>0</v>
      </c>
      <c r="R294" s="1436">
        <v>0</v>
      </c>
      <c r="S294" s="1436">
        <v>0</v>
      </c>
      <c r="T294" s="1436">
        <v>0</v>
      </c>
      <c r="U294" s="1436">
        <v>0</v>
      </c>
      <c r="V294" s="1438">
        <v>3</v>
      </c>
    </row>
    <row r="295" spans="1:22" ht="15" x14ac:dyDescent="0.25">
      <c r="A295" s="1299" t="s">
        <v>809</v>
      </c>
      <c r="B295" s="1298" t="s">
        <v>841</v>
      </c>
      <c r="C295" s="1301" t="s">
        <v>1010</v>
      </c>
      <c r="D295" s="1436">
        <v>0</v>
      </c>
      <c r="E295" s="1436">
        <v>0</v>
      </c>
      <c r="F295" s="1436">
        <v>0</v>
      </c>
      <c r="G295" s="1436">
        <v>0</v>
      </c>
      <c r="H295" s="1436">
        <v>0</v>
      </c>
      <c r="I295" s="1436">
        <v>0</v>
      </c>
      <c r="J295" s="1436">
        <v>0</v>
      </c>
      <c r="K295" s="1436">
        <v>16</v>
      </c>
      <c r="L295" s="1436">
        <v>17</v>
      </c>
      <c r="M295" s="1436">
        <v>14</v>
      </c>
      <c r="N295" s="1436">
        <v>15</v>
      </c>
      <c r="O295" s="1436">
        <v>16</v>
      </c>
      <c r="P295" s="1436">
        <v>16</v>
      </c>
      <c r="Q295" s="1436">
        <v>18</v>
      </c>
      <c r="R295" s="1436">
        <v>18</v>
      </c>
      <c r="S295" s="1436">
        <v>17</v>
      </c>
      <c r="T295" s="1436">
        <v>17</v>
      </c>
      <c r="U295" s="1436">
        <v>18</v>
      </c>
      <c r="V295" s="1438">
        <v>19</v>
      </c>
    </row>
    <row r="296" spans="1:22" ht="15" x14ac:dyDescent="0.25">
      <c r="A296" s="1299" t="s">
        <v>809</v>
      </c>
      <c r="B296" s="1298" t="s">
        <v>841</v>
      </c>
      <c r="C296" s="1301" t="s">
        <v>79</v>
      </c>
      <c r="D296" s="1436">
        <v>0</v>
      </c>
      <c r="E296" s="1436">
        <v>0</v>
      </c>
      <c r="F296" s="1436">
        <v>0</v>
      </c>
      <c r="G296" s="1436">
        <v>0</v>
      </c>
      <c r="H296" s="1436">
        <v>0</v>
      </c>
      <c r="I296" s="1436">
        <v>0</v>
      </c>
      <c r="J296" s="1436">
        <v>0</v>
      </c>
      <c r="K296" s="1436">
        <v>0.375</v>
      </c>
      <c r="L296" s="1436">
        <v>0.35294118523597717</v>
      </c>
      <c r="M296" s="1436">
        <v>0.3571428656578064</v>
      </c>
      <c r="N296" s="1436">
        <v>0.60000002384185791</v>
      </c>
      <c r="O296" s="1436">
        <v>0.6875</v>
      </c>
      <c r="P296" s="1436">
        <v>0.375</v>
      </c>
      <c r="Q296" s="1436">
        <v>5.55555559694767E-2</v>
      </c>
      <c r="R296" s="1436">
        <v>0.5</v>
      </c>
      <c r="S296" s="1436">
        <v>0.11764705926179886</v>
      </c>
      <c r="T296" s="1436">
        <v>0.4117647111415863</v>
      </c>
      <c r="U296" s="1436">
        <v>0.3333333432674408</v>
      </c>
      <c r="V296" s="1438">
        <v>0.26315790414810181</v>
      </c>
    </row>
    <row r="297" spans="1:22" ht="15" x14ac:dyDescent="0.25">
      <c r="A297" s="1299" t="s">
        <v>809</v>
      </c>
      <c r="B297" s="1298" t="s">
        <v>841</v>
      </c>
      <c r="C297" s="1301" t="s">
        <v>1011</v>
      </c>
      <c r="D297" s="1436">
        <v>0</v>
      </c>
      <c r="E297" s="1436">
        <v>0</v>
      </c>
      <c r="F297" s="1436">
        <v>0</v>
      </c>
      <c r="G297" s="1436">
        <v>0</v>
      </c>
      <c r="H297" s="1436">
        <v>0</v>
      </c>
      <c r="I297" s="1436">
        <v>0</v>
      </c>
      <c r="J297" s="1436">
        <v>0</v>
      </c>
      <c r="K297" s="1436">
        <v>6</v>
      </c>
      <c r="L297" s="1436">
        <v>6</v>
      </c>
      <c r="M297" s="1436">
        <v>5</v>
      </c>
      <c r="N297" s="1436">
        <v>9</v>
      </c>
      <c r="O297" s="1436">
        <v>11</v>
      </c>
      <c r="P297" s="1436">
        <v>6</v>
      </c>
      <c r="Q297" s="1436">
        <v>1</v>
      </c>
      <c r="R297" s="1436">
        <v>9</v>
      </c>
      <c r="S297" s="1436">
        <v>2</v>
      </c>
      <c r="T297" s="1436">
        <v>7</v>
      </c>
      <c r="U297" s="1436">
        <v>6</v>
      </c>
      <c r="V297" s="1438">
        <v>5</v>
      </c>
    </row>
    <row r="298" spans="1:22" ht="15" x14ac:dyDescent="0.25">
      <c r="A298" s="1299" t="s">
        <v>809</v>
      </c>
      <c r="B298" s="1298" t="s">
        <v>841</v>
      </c>
      <c r="C298" s="1301" t="s">
        <v>87</v>
      </c>
      <c r="D298" s="1436">
        <v>0</v>
      </c>
      <c r="E298" s="1436">
        <v>0</v>
      </c>
      <c r="F298" s="1436">
        <v>0</v>
      </c>
      <c r="G298" s="1436">
        <v>0</v>
      </c>
      <c r="H298" s="1436">
        <v>0</v>
      </c>
      <c r="I298" s="1436">
        <v>0</v>
      </c>
      <c r="J298" s="1436">
        <v>0</v>
      </c>
      <c r="K298" s="1436">
        <v>1</v>
      </c>
      <c r="L298" s="1436">
        <v>1</v>
      </c>
      <c r="M298" s="1436">
        <v>0</v>
      </c>
      <c r="N298" s="1436">
        <v>1</v>
      </c>
      <c r="O298" s="1436">
        <v>1</v>
      </c>
      <c r="P298" s="1436">
        <v>0</v>
      </c>
      <c r="Q298" s="1436">
        <v>0</v>
      </c>
      <c r="R298" s="1436">
        <v>0</v>
      </c>
      <c r="S298" s="1436">
        <v>0</v>
      </c>
      <c r="T298" s="1436">
        <v>1</v>
      </c>
      <c r="U298" s="1436">
        <v>1</v>
      </c>
      <c r="V298" s="1438">
        <v>1</v>
      </c>
    </row>
    <row r="299" spans="1:22" ht="15" x14ac:dyDescent="0.25">
      <c r="A299" s="1299" t="s">
        <v>809</v>
      </c>
      <c r="B299" s="1298" t="s">
        <v>842</v>
      </c>
      <c r="C299" s="1301" t="s">
        <v>1010</v>
      </c>
      <c r="D299" s="1436">
        <v>0</v>
      </c>
      <c r="E299" s="1436">
        <v>0</v>
      </c>
      <c r="F299" s="1436">
        <v>0</v>
      </c>
      <c r="G299" s="1436">
        <v>0</v>
      </c>
      <c r="H299" s="1436">
        <v>0</v>
      </c>
      <c r="I299" s="1436">
        <v>0</v>
      </c>
      <c r="J299" s="1436">
        <v>0</v>
      </c>
      <c r="K299" s="1436">
        <v>56</v>
      </c>
      <c r="L299" s="1436">
        <v>55</v>
      </c>
      <c r="M299" s="1436">
        <v>48</v>
      </c>
      <c r="N299" s="1436">
        <v>46</v>
      </c>
      <c r="O299" s="1436">
        <v>48</v>
      </c>
      <c r="P299" s="1436">
        <v>43</v>
      </c>
      <c r="Q299" s="1436">
        <v>40</v>
      </c>
      <c r="R299" s="1436">
        <v>36</v>
      </c>
      <c r="S299" s="1436">
        <v>34</v>
      </c>
      <c r="T299" s="1436">
        <v>32</v>
      </c>
      <c r="U299" s="1436">
        <v>31</v>
      </c>
      <c r="V299" s="1438">
        <v>28</v>
      </c>
    </row>
    <row r="300" spans="1:22" ht="15" x14ac:dyDescent="0.25">
      <c r="A300" s="1299" t="s">
        <v>809</v>
      </c>
      <c r="B300" s="1298" t="s">
        <v>842</v>
      </c>
      <c r="C300" s="1301" t="s">
        <v>79</v>
      </c>
      <c r="D300" s="1436">
        <v>0</v>
      </c>
      <c r="E300" s="1436">
        <v>0</v>
      </c>
      <c r="F300" s="1436">
        <v>0</v>
      </c>
      <c r="G300" s="1436">
        <v>0</v>
      </c>
      <c r="H300" s="1436">
        <v>0</v>
      </c>
      <c r="I300" s="1436">
        <v>0</v>
      </c>
      <c r="J300" s="1436">
        <v>0</v>
      </c>
      <c r="K300" s="1436">
        <v>0.28571429848670959</v>
      </c>
      <c r="L300" s="1436">
        <v>0.30909091234207153</v>
      </c>
      <c r="M300" s="1436">
        <v>0.2291666716337204</v>
      </c>
      <c r="N300" s="1436">
        <v>0.39130434393882751</v>
      </c>
      <c r="O300" s="1436">
        <v>0.375</v>
      </c>
      <c r="P300" s="1436">
        <v>0.25581395626068115</v>
      </c>
      <c r="Q300" s="1436">
        <v>2.500000037252903E-2</v>
      </c>
      <c r="R300" s="1436">
        <v>0.3611111044883728</v>
      </c>
      <c r="S300" s="1436">
        <v>0.17647059261798859</v>
      </c>
      <c r="T300" s="1436">
        <v>0.15625</v>
      </c>
      <c r="U300" s="1436">
        <v>0.22580644488334656</v>
      </c>
      <c r="V300" s="1438">
        <v>0.25</v>
      </c>
    </row>
    <row r="301" spans="1:22" ht="15" x14ac:dyDescent="0.25">
      <c r="A301" s="1299" t="s">
        <v>809</v>
      </c>
      <c r="B301" s="1298" t="s">
        <v>842</v>
      </c>
      <c r="C301" s="1301" t="s">
        <v>1011</v>
      </c>
      <c r="D301" s="1436">
        <v>0</v>
      </c>
      <c r="E301" s="1436">
        <v>0</v>
      </c>
      <c r="F301" s="1436">
        <v>0</v>
      </c>
      <c r="G301" s="1436">
        <v>0</v>
      </c>
      <c r="H301" s="1436">
        <v>0</v>
      </c>
      <c r="I301" s="1436">
        <v>0</v>
      </c>
      <c r="J301" s="1436">
        <v>0</v>
      </c>
      <c r="K301" s="1436">
        <v>16</v>
      </c>
      <c r="L301" s="1436">
        <v>17</v>
      </c>
      <c r="M301" s="1436">
        <v>11</v>
      </c>
      <c r="N301" s="1436">
        <v>18</v>
      </c>
      <c r="O301" s="1436">
        <v>18</v>
      </c>
      <c r="P301" s="1436">
        <v>11</v>
      </c>
      <c r="Q301" s="1436">
        <v>1</v>
      </c>
      <c r="R301" s="1436">
        <v>13</v>
      </c>
      <c r="S301" s="1436">
        <v>6</v>
      </c>
      <c r="T301" s="1436">
        <v>5</v>
      </c>
      <c r="U301" s="1436">
        <v>7</v>
      </c>
      <c r="V301" s="1438">
        <v>7</v>
      </c>
    </row>
    <row r="302" spans="1:22" ht="15" x14ac:dyDescent="0.25">
      <c r="A302" s="1299" t="s">
        <v>809</v>
      </c>
      <c r="B302" s="1298" t="s">
        <v>843</v>
      </c>
      <c r="C302" s="1301" t="s">
        <v>1010</v>
      </c>
      <c r="D302" s="1436">
        <v>0</v>
      </c>
      <c r="E302" s="1436">
        <v>0</v>
      </c>
      <c r="F302" s="1436">
        <v>0</v>
      </c>
      <c r="G302" s="1436">
        <v>0</v>
      </c>
      <c r="H302" s="1436">
        <v>0</v>
      </c>
      <c r="I302" s="1436">
        <v>0</v>
      </c>
      <c r="J302" s="1436">
        <v>0</v>
      </c>
      <c r="K302" s="1436">
        <v>20</v>
      </c>
      <c r="L302" s="1436">
        <v>21</v>
      </c>
      <c r="M302" s="1436">
        <v>18</v>
      </c>
      <c r="N302" s="1436">
        <v>18</v>
      </c>
      <c r="O302" s="1436">
        <v>18</v>
      </c>
      <c r="P302" s="1436">
        <v>17</v>
      </c>
      <c r="Q302" s="1436">
        <v>18</v>
      </c>
      <c r="R302" s="1436">
        <v>22</v>
      </c>
      <c r="S302" s="1436">
        <v>21</v>
      </c>
      <c r="T302" s="1436">
        <v>23</v>
      </c>
      <c r="U302" s="1436">
        <v>19</v>
      </c>
      <c r="V302" s="1438">
        <v>19</v>
      </c>
    </row>
    <row r="303" spans="1:22" ht="15" x14ac:dyDescent="0.25">
      <c r="A303" s="1299" t="s">
        <v>809</v>
      </c>
      <c r="B303" s="1298" t="s">
        <v>843</v>
      </c>
      <c r="C303" s="1301" t="s">
        <v>79</v>
      </c>
      <c r="D303" s="1436">
        <v>0</v>
      </c>
      <c r="E303" s="1436">
        <v>0</v>
      </c>
      <c r="F303" s="1436">
        <v>0</v>
      </c>
      <c r="G303" s="1436">
        <v>0</v>
      </c>
      <c r="H303" s="1436">
        <v>0</v>
      </c>
      <c r="I303" s="1436">
        <v>0</v>
      </c>
      <c r="J303" s="1436">
        <v>0</v>
      </c>
      <c r="K303" s="1436">
        <v>0.5</v>
      </c>
      <c r="L303" s="1436">
        <v>0.57142859697341919</v>
      </c>
      <c r="M303" s="1436">
        <v>0.5</v>
      </c>
      <c r="N303" s="1436">
        <v>0.27777779102325439</v>
      </c>
      <c r="O303" s="1436">
        <v>0.3888888955116272</v>
      </c>
      <c r="P303" s="1436">
        <v>0.52941179275512695</v>
      </c>
      <c r="Q303" s="1436">
        <v>0</v>
      </c>
      <c r="R303" s="1436">
        <v>0.45454546809196472</v>
      </c>
      <c r="S303" s="1436">
        <v>0.4761904776096344</v>
      </c>
      <c r="T303" s="1436">
        <v>0.30434781312942505</v>
      </c>
      <c r="U303" s="1436">
        <v>0.3684210479259491</v>
      </c>
      <c r="V303" s="1438">
        <v>0.15789473056793213</v>
      </c>
    </row>
    <row r="304" spans="1:22" ht="15" x14ac:dyDescent="0.25">
      <c r="A304" s="1299" t="s">
        <v>809</v>
      </c>
      <c r="B304" s="1298" t="s">
        <v>843</v>
      </c>
      <c r="C304" s="1301" t="s">
        <v>1011</v>
      </c>
      <c r="D304" s="1436">
        <v>0</v>
      </c>
      <c r="E304" s="1436">
        <v>0</v>
      </c>
      <c r="F304" s="1436">
        <v>0</v>
      </c>
      <c r="G304" s="1436">
        <v>0</v>
      </c>
      <c r="H304" s="1436">
        <v>0</v>
      </c>
      <c r="I304" s="1436">
        <v>0</v>
      </c>
      <c r="J304" s="1436">
        <v>0</v>
      </c>
      <c r="K304" s="1436">
        <v>10</v>
      </c>
      <c r="L304" s="1436">
        <v>12</v>
      </c>
      <c r="M304" s="1436">
        <v>9</v>
      </c>
      <c r="N304" s="1436">
        <v>5</v>
      </c>
      <c r="O304" s="1436">
        <v>7</v>
      </c>
      <c r="P304" s="1436">
        <v>9</v>
      </c>
      <c r="Q304" s="1436">
        <v>0</v>
      </c>
      <c r="R304" s="1436">
        <v>10</v>
      </c>
      <c r="S304" s="1436">
        <v>10</v>
      </c>
      <c r="T304" s="1436">
        <v>7</v>
      </c>
      <c r="U304" s="1436">
        <v>7</v>
      </c>
      <c r="V304" s="1438">
        <v>3</v>
      </c>
    </row>
    <row r="305" spans="1:22" ht="15" x14ac:dyDescent="0.25">
      <c r="A305" s="1299" t="s">
        <v>809</v>
      </c>
      <c r="B305" s="1298" t="s">
        <v>843</v>
      </c>
      <c r="C305" s="1301" t="s">
        <v>87</v>
      </c>
      <c r="D305" s="1436">
        <v>0</v>
      </c>
      <c r="E305" s="1436">
        <v>0</v>
      </c>
      <c r="F305" s="1436">
        <v>0</v>
      </c>
      <c r="G305" s="1436">
        <v>0</v>
      </c>
      <c r="H305" s="1436">
        <v>0</v>
      </c>
      <c r="I305" s="1436">
        <v>0</v>
      </c>
      <c r="J305" s="1436">
        <v>0</v>
      </c>
      <c r="K305" s="1436">
        <v>2</v>
      </c>
      <c r="L305" s="1436">
        <v>0</v>
      </c>
      <c r="M305" s="1436">
        <v>0</v>
      </c>
      <c r="N305" s="1436">
        <v>0</v>
      </c>
      <c r="O305" s="1436">
        <v>0</v>
      </c>
      <c r="P305" s="1436">
        <v>0</v>
      </c>
      <c r="Q305" s="1436">
        <v>0</v>
      </c>
      <c r="R305" s="1436">
        <v>4</v>
      </c>
      <c r="S305" s="1436">
        <v>3</v>
      </c>
      <c r="T305" s="1436">
        <v>0</v>
      </c>
      <c r="U305" s="1436">
        <v>1</v>
      </c>
      <c r="V305" s="1438">
        <v>0</v>
      </c>
    </row>
    <row r="306" spans="1:22" ht="15" x14ac:dyDescent="0.25">
      <c r="A306" s="1299" t="s">
        <v>809</v>
      </c>
      <c r="B306" s="1298" t="s">
        <v>844</v>
      </c>
      <c r="C306" s="1301" t="s">
        <v>1010</v>
      </c>
      <c r="D306" s="1436">
        <v>0</v>
      </c>
      <c r="E306" s="1436">
        <v>0</v>
      </c>
      <c r="F306" s="1436">
        <v>0</v>
      </c>
      <c r="G306" s="1436">
        <v>0</v>
      </c>
      <c r="H306" s="1436">
        <v>0</v>
      </c>
      <c r="I306" s="1436">
        <v>0</v>
      </c>
      <c r="J306" s="1436">
        <v>0</v>
      </c>
      <c r="K306" s="1436">
        <v>22</v>
      </c>
      <c r="L306" s="1436">
        <v>22</v>
      </c>
      <c r="M306" s="1436">
        <v>15</v>
      </c>
      <c r="N306" s="1436">
        <v>14</v>
      </c>
      <c r="O306" s="1436">
        <v>14</v>
      </c>
      <c r="P306" s="1436">
        <v>12</v>
      </c>
      <c r="Q306" s="1436">
        <v>12</v>
      </c>
      <c r="R306" s="1436">
        <v>10</v>
      </c>
      <c r="S306" s="1436">
        <v>6</v>
      </c>
      <c r="T306" s="1436">
        <v>6</v>
      </c>
      <c r="U306" s="1436">
        <v>5</v>
      </c>
      <c r="V306" s="1438">
        <v>3</v>
      </c>
    </row>
    <row r="307" spans="1:22" ht="15" x14ac:dyDescent="0.25">
      <c r="A307" s="1299" t="s">
        <v>809</v>
      </c>
      <c r="B307" s="1298" t="s">
        <v>844</v>
      </c>
      <c r="C307" s="1301" t="s">
        <v>79</v>
      </c>
      <c r="D307" s="1436">
        <v>0</v>
      </c>
      <c r="E307" s="1436">
        <v>0</v>
      </c>
      <c r="F307" s="1436">
        <v>0</v>
      </c>
      <c r="G307" s="1436">
        <v>0</v>
      </c>
      <c r="H307" s="1436">
        <v>0</v>
      </c>
      <c r="I307" s="1436">
        <v>0</v>
      </c>
      <c r="J307" s="1436">
        <v>0</v>
      </c>
      <c r="K307" s="1436">
        <v>0.45454546809196472</v>
      </c>
      <c r="L307" s="1436">
        <v>0.45454546809196472</v>
      </c>
      <c r="M307" s="1436">
        <v>0.46666666865348816</v>
      </c>
      <c r="N307" s="1436">
        <v>0.4285714328289032</v>
      </c>
      <c r="O307" s="1436">
        <v>0.28571429848670959</v>
      </c>
      <c r="P307" s="1436">
        <v>0.5</v>
      </c>
      <c r="Q307" s="1436">
        <v>0</v>
      </c>
      <c r="R307" s="1436">
        <v>0.69999998807907104</v>
      </c>
      <c r="S307" s="1436">
        <v>0.5</v>
      </c>
      <c r="T307" s="1436">
        <v>0</v>
      </c>
      <c r="U307" s="1436">
        <v>0</v>
      </c>
      <c r="V307" s="1438">
        <v>0</v>
      </c>
    </row>
    <row r="308" spans="1:22" ht="15" x14ac:dyDescent="0.25">
      <c r="A308" s="1299" t="s">
        <v>809</v>
      </c>
      <c r="B308" s="1298" t="s">
        <v>844</v>
      </c>
      <c r="C308" s="1301" t="s">
        <v>1011</v>
      </c>
      <c r="D308" s="1436">
        <v>0</v>
      </c>
      <c r="E308" s="1436">
        <v>0</v>
      </c>
      <c r="F308" s="1436">
        <v>0</v>
      </c>
      <c r="G308" s="1436">
        <v>0</v>
      </c>
      <c r="H308" s="1436">
        <v>0</v>
      </c>
      <c r="I308" s="1436">
        <v>0</v>
      </c>
      <c r="J308" s="1436">
        <v>0</v>
      </c>
      <c r="K308" s="1436">
        <v>10</v>
      </c>
      <c r="L308" s="1436">
        <v>10</v>
      </c>
      <c r="M308" s="1436">
        <v>7</v>
      </c>
      <c r="N308" s="1436">
        <v>6</v>
      </c>
      <c r="O308" s="1436">
        <v>4</v>
      </c>
      <c r="P308" s="1436">
        <v>6</v>
      </c>
      <c r="Q308" s="1436">
        <v>0</v>
      </c>
      <c r="R308" s="1436">
        <v>7</v>
      </c>
      <c r="S308" s="1436">
        <v>3</v>
      </c>
      <c r="T308" s="1436">
        <v>0</v>
      </c>
      <c r="U308" s="1436">
        <v>0</v>
      </c>
      <c r="V308" s="1438">
        <v>0</v>
      </c>
    </row>
    <row r="309" spans="1:22" ht="15" x14ac:dyDescent="0.25">
      <c r="A309" s="1299" t="s">
        <v>809</v>
      </c>
      <c r="B309" s="1298" t="s">
        <v>844</v>
      </c>
      <c r="C309" s="1301" t="s">
        <v>87</v>
      </c>
      <c r="D309" s="1436">
        <v>0</v>
      </c>
      <c r="E309" s="1436">
        <v>0</v>
      </c>
      <c r="F309" s="1436">
        <v>0</v>
      </c>
      <c r="G309" s="1436">
        <v>0</v>
      </c>
      <c r="H309" s="1436">
        <v>0</v>
      </c>
      <c r="I309" s="1436">
        <v>0</v>
      </c>
      <c r="J309" s="1436">
        <v>0</v>
      </c>
      <c r="K309" s="1436">
        <v>1</v>
      </c>
      <c r="L309" s="1436">
        <v>0</v>
      </c>
      <c r="M309" s="1436">
        <v>0</v>
      </c>
      <c r="N309" s="1436">
        <v>0</v>
      </c>
      <c r="O309" s="1436">
        <v>0</v>
      </c>
      <c r="P309" s="1436">
        <v>0</v>
      </c>
      <c r="Q309" s="1436">
        <v>0</v>
      </c>
      <c r="R309" s="1436">
        <v>0</v>
      </c>
      <c r="S309" s="1436">
        <v>0</v>
      </c>
      <c r="T309" s="1436">
        <v>0</v>
      </c>
      <c r="U309" s="1436">
        <v>0</v>
      </c>
      <c r="V309" s="1438">
        <v>0</v>
      </c>
    </row>
    <row r="310" spans="1:22" ht="15" x14ac:dyDescent="0.25">
      <c r="A310" s="1299" t="s">
        <v>809</v>
      </c>
      <c r="B310" s="1298" t="s">
        <v>845</v>
      </c>
      <c r="C310" s="1301" t="s">
        <v>1010</v>
      </c>
      <c r="D310" s="1436">
        <v>0</v>
      </c>
      <c r="E310" s="1436">
        <v>0</v>
      </c>
      <c r="F310" s="1436">
        <v>0</v>
      </c>
      <c r="G310" s="1436">
        <v>0</v>
      </c>
      <c r="H310" s="1436">
        <v>0</v>
      </c>
      <c r="I310" s="1436">
        <v>0</v>
      </c>
      <c r="J310" s="1436">
        <v>0</v>
      </c>
      <c r="K310" s="1436">
        <v>26</v>
      </c>
      <c r="L310" s="1436">
        <v>23</v>
      </c>
      <c r="M310" s="1436">
        <v>22</v>
      </c>
      <c r="N310" s="1436">
        <v>29</v>
      </c>
      <c r="O310" s="1436">
        <v>28</v>
      </c>
      <c r="P310" s="1436">
        <v>31</v>
      </c>
      <c r="Q310" s="1436">
        <v>32</v>
      </c>
      <c r="R310" s="1436">
        <v>32</v>
      </c>
      <c r="S310" s="1436">
        <v>28</v>
      </c>
      <c r="T310" s="1436">
        <v>31</v>
      </c>
      <c r="U310" s="1436">
        <v>36</v>
      </c>
      <c r="V310" s="1438">
        <v>32</v>
      </c>
    </row>
    <row r="311" spans="1:22" ht="15" x14ac:dyDescent="0.25">
      <c r="A311" s="1299" t="s">
        <v>809</v>
      </c>
      <c r="B311" s="1298" t="s">
        <v>845</v>
      </c>
      <c r="C311" s="1301" t="s">
        <v>79</v>
      </c>
      <c r="D311" s="1436">
        <v>0</v>
      </c>
      <c r="E311" s="1436">
        <v>0</v>
      </c>
      <c r="F311" s="1436">
        <v>0</v>
      </c>
      <c r="G311" s="1436">
        <v>0</v>
      </c>
      <c r="H311" s="1436">
        <v>0</v>
      </c>
      <c r="I311" s="1436">
        <v>0</v>
      </c>
      <c r="J311" s="1436">
        <v>0</v>
      </c>
      <c r="K311" s="1436">
        <v>0.3461538553237915</v>
      </c>
      <c r="L311" s="1436">
        <v>0.47826087474822998</v>
      </c>
      <c r="M311" s="1436">
        <v>0.27272728085517883</v>
      </c>
      <c r="N311" s="1436">
        <v>0.5517241358757019</v>
      </c>
      <c r="O311" s="1436">
        <v>0.5</v>
      </c>
      <c r="P311" s="1436">
        <v>0.32258063554763794</v>
      </c>
      <c r="Q311" s="1436">
        <v>3.125E-2</v>
      </c>
      <c r="R311" s="1436">
        <v>0.25</v>
      </c>
      <c r="S311" s="1436">
        <v>7.1428574621677399E-2</v>
      </c>
      <c r="T311" s="1436">
        <v>0.32258063554763794</v>
      </c>
      <c r="U311" s="1436">
        <v>0.3055555522441864</v>
      </c>
      <c r="V311" s="1438">
        <v>0.3125</v>
      </c>
    </row>
    <row r="312" spans="1:22" ht="15" x14ac:dyDescent="0.25">
      <c r="A312" s="1299" t="s">
        <v>809</v>
      </c>
      <c r="B312" s="1298" t="s">
        <v>845</v>
      </c>
      <c r="C312" s="1301" t="s">
        <v>1011</v>
      </c>
      <c r="D312" s="1436">
        <v>0</v>
      </c>
      <c r="E312" s="1436">
        <v>0</v>
      </c>
      <c r="F312" s="1436">
        <v>0</v>
      </c>
      <c r="G312" s="1436">
        <v>0</v>
      </c>
      <c r="H312" s="1436">
        <v>0</v>
      </c>
      <c r="I312" s="1436">
        <v>0</v>
      </c>
      <c r="J312" s="1436">
        <v>0</v>
      </c>
      <c r="K312" s="1436">
        <v>9</v>
      </c>
      <c r="L312" s="1436">
        <v>11</v>
      </c>
      <c r="M312" s="1436">
        <v>6</v>
      </c>
      <c r="N312" s="1436">
        <v>16</v>
      </c>
      <c r="O312" s="1436">
        <v>14</v>
      </c>
      <c r="P312" s="1436">
        <v>10</v>
      </c>
      <c r="Q312" s="1436">
        <v>1</v>
      </c>
      <c r="R312" s="1436">
        <v>8</v>
      </c>
      <c r="S312" s="1436">
        <v>2</v>
      </c>
      <c r="T312" s="1436">
        <v>10</v>
      </c>
      <c r="U312" s="1436">
        <v>11</v>
      </c>
      <c r="V312" s="1438">
        <v>10</v>
      </c>
    </row>
    <row r="313" spans="1:22" ht="15" x14ac:dyDescent="0.25">
      <c r="A313" s="1299" t="s">
        <v>809</v>
      </c>
      <c r="B313" s="1298" t="s">
        <v>845</v>
      </c>
      <c r="C313" s="1301" t="s">
        <v>87</v>
      </c>
      <c r="D313" s="1436">
        <v>0</v>
      </c>
      <c r="E313" s="1436">
        <v>0</v>
      </c>
      <c r="F313" s="1436">
        <v>0</v>
      </c>
      <c r="G313" s="1436">
        <v>0</v>
      </c>
      <c r="H313" s="1436">
        <v>0</v>
      </c>
      <c r="I313" s="1436">
        <v>0</v>
      </c>
      <c r="J313" s="1436">
        <v>0</v>
      </c>
      <c r="K313" s="1436">
        <v>1</v>
      </c>
      <c r="L313" s="1436">
        <v>0</v>
      </c>
      <c r="M313" s="1436">
        <v>0</v>
      </c>
      <c r="N313" s="1436">
        <v>7</v>
      </c>
      <c r="O313" s="1436">
        <v>1</v>
      </c>
      <c r="P313" s="1436">
        <v>1</v>
      </c>
      <c r="Q313" s="1436">
        <v>1</v>
      </c>
      <c r="R313" s="1436">
        <v>1</v>
      </c>
      <c r="S313" s="1436">
        <v>0</v>
      </c>
      <c r="T313" s="1436">
        <v>4</v>
      </c>
      <c r="U313" s="1436">
        <v>3</v>
      </c>
      <c r="V313" s="1438">
        <v>3</v>
      </c>
    </row>
    <row r="314" spans="1:22" ht="15" x14ac:dyDescent="0.25">
      <c r="A314" s="1299" t="s">
        <v>809</v>
      </c>
      <c r="B314" s="1298" t="s">
        <v>846</v>
      </c>
      <c r="C314" s="1301" t="s">
        <v>1010</v>
      </c>
      <c r="D314" s="1436">
        <v>0</v>
      </c>
      <c r="E314" s="1436">
        <v>0</v>
      </c>
      <c r="F314" s="1436">
        <v>0</v>
      </c>
      <c r="G314" s="1436">
        <v>0</v>
      </c>
      <c r="H314" s="1436">
        <v>0</v>
      </c>
      <c r="I314" s="1436">
        <v>0</v>
      </c>
      <c r="J314" s="1436">
        <v>0</v>
      </c>
      <c r="K314" s="1436">
        <v>0</v>
      </c>
      <c r="L314" s="1436">
        <v>9</v>
      </c>
      <c r="M314" s="1436">
        <v>9</v>
      </c>
      <c r="N314" s="1436">
        <v>9</v>
      </c>
      <c r="O314" s="1436">
        <v>10</v>
      </c>
      <c r="P314" s="1436">
        <v>9</v>
      </c>
      <c r="Q314" s="1436">
        <v>9</v>
      </c>
      <c r="R314" s="1436">
        <v>10</v>
      </c>
      <c r="S314" s="1436">
        <v>8</v>
      </c>
      <c r="T314" s="1436">
        <v>15</v>
      </c>
      <c r="U314" s="1436">
        <v>15</v>
      </c>
      <c r="V314" s="1438">
        <v>13</v>
      </c>
    </row>
    <row r="315" spans="1:22" ht="15" x14ac:dyDescent="0.25">
      <c r="A315" s="1299" t="s">
        <v>809</v>
      </c>
      <c r="B315" s="1298" t="s">
        <v>846</v>
      </c>
      <c r="C315" s="1301" t="s">
        <v>79</v>
      </c>
      <c r="D315" s="1436">
        <v>0</v>
      </c>
      <c r="E315" s="1436">
        <v>0</v>
      </c>
      <c r="F315" s="1436">
        <v>0</v>
      </c>
      <c r="G315" s="1436">
        <v>0</v>
      </c>
      <c r="H315" s="1436">
        <v>0</v>
      </c>
      <c r="I315" s="1436">
        <v>0</v>
      </c>
      <c r="J315" s="1436">
        <v>0</v>
      </c>
      <c r="K315" s="1436">
        <v>0</v>
      </c>
      <c r="L315" s="1436">
        <v>0.2222222238779068</v>
      </c>
      <c r="M315" s="1436">
        <v>0.55555558204650879</v>
      </c>
      <c r="N315" s="1436">
        <v>0.4444444477558136</v>
      </c>
      <c r="O315" s="1436">
        <v>0.30000001192092896</v>
      </c>
      <c r="P315" s="1436">
        <v>0.2222222238779068</v>
      </c>
      <c r="Q315" s="1436">
        <v>0</v>
      </c>
      <c r="R315" s="1436">
        <v>0.20000000298023224</v>
      </c>
      <c r="S315" s="1436">
        <v>0.125</v>
      </c>
      <c r="T315" s="1436">
        <v>0.20000000298023224</v>
      </c>
      <c r="U315" s="1436">
        <v>0.13333334028720856</v>
      </c>
      <c r="V315" s="1438">
        <v>0.15384615957736969</v>
      </c>
    </row>
    <row r="316" spans="1:22" ht="15" x14ac:dyDescent="0.25">
      <c r="A316" s="1299" t="s">
        <v>809</v>
      </c>
      <c r="B316" s="1298" t="s">
        <v>846</v>
      </c>
      <c r="C316" s="1301" t="s">
        <v>1011</v>
      </c>
      <c r="D316" s="1436">
        <v>0</v>
      </c>
      <c r="E316" s="1436">
        <v>0</v>
      </c>
      <c r="F316" s="1436">
        <v>0</v>
      </c>
      <c r="G316" s="1436">
        <v>0</v>
      </c>
      <c r="H316" s="1436">
        <v>0</v>
      </c>
      <c r="I316" s="1436">
        <v>0</v>
      </c>
      <c r="J316" s="1436">
        <v>0</v>
      </c>
      <c r="K316" s="1436">
        <v>0</v>
      </c>
      <c r="L316" s="1436">
        <v>2</v>
      </c>
      <c r="M316" s="1436">
        <v>5</v>
      </c>
      <c r="N316" s="1436">
        <v>4</v>
      </c>
      <c r="O316" s="1436">
        <v>3</v>
      </c>
      <c r="P316" s="1436">
        <v>2</v>
      </c>
      <c r="Q316" s="1436">
        <v>0</v>
      </c>
      <c r="R316" s="1436">
        <v>2</v>
      </c>
      <c r="S316" s="1436">
        <v>1</v>
      </c>
      <c r="T316" s="1436">
        <v>3</v>
      </c>
      <c r="U316" s="1436">
        <v>2</v>
      </c>
      <c r="V316" s="1438">
        <v>2</v>
      </c>
    </row>
    <row r="317" spans="1:22" ht="15" x14ac:dyDescent="0.25">
      <c r="A317" s="1299" t="s">
        <v>809</v>
      </c>
      <c r="B317" s="1298" t="s">
        <v>846</v>
      </c>
      <c r="C317" s="1301" t="s">
        <v>87</v>
      </c>
      <c r="D317" s="1436">
        <v>0</v>
      </c>
      <c r="E317" s="1436">
        <v>0</v>
      </c>
      <c r="F317" s="1436">
        <v>0</v>
      </c>
      <c r="G317" s="1436">
        <v>0</v>
      </c>
      <c r="H317" s="1436">
        <v>0</v>
      </c>
      <c r="I317" s="1436">
        <v>0</v>
      </c>
      <c r="J317" s="1436">
        <v>0</v>
      </c>
      <c r="K317" s="1436">
        <v>0</v>
      </c>
      <c r="L317" s="1436">
        <v>2</v>
      </c>
      <c r="M317" s="1436">
        <v>1</v>
      </c>
      <c r="N317" s="1436">
        <v>0</v>
      </c>
      <c r="O317" s="1436">
        <v>1</v>
      </c>
      <c r="P317" s="1436">
        <v>0</v>
      </c>
      <c r="Q317" s="1436">
        <v>0</v>
      </c>
      <c r="R317" s="1436">
        <v>1</v>
      </c>
      <c r="S317" s="1436">
        <v>0</v>
      </c>
      <c r="T317" s="1436">
        <v>0</v>
      </c>
      <c r="U317" s="1436">
        <v>0</v>
      </c>
      <c r="V317" s="1438">
        <v>0</v>
      </c>
    </row>
    <row r="318" spans="1:22" ht="15" x14ac:dyDescent="0.25">
      <c r="A318" s="1299" t="s">
        <v>809</v>
      </c>
      <c r="B318" s="1298" t="s">
        <v>847</v>
      </c>
      <c r="C318" s="1301" t="s">
        <v>1010</v>
      </c>
      <c r="D318" s="1436">
        <v>0</v>
      </c>
      <c r="E318" s="1436">
        <v>0</v>
      </c>
      <c r="F318" s="1436">
        <v>0</v>
      </c>
      <c r="G318" s="1436">
        <v>0</v>
      </c>
      <c r="H318" s="1436">
        <v>0</v>
      </c>
      <c r="I318" s="1436">
        <v>0</v>
      </c>
      <c r="J318" s="1436">
        <v>0</v>
      </c>
      <c r="K318" s="1436">
        <v>0</v>
      </c>
      <c r="L318" s="1436">
        <v>11</v>
      </c>
      <c r="M318" s="1436">
        <v>11</v>
      </c>
      <c r="N318" s="1436">
        <v>12</v>
      </c>
      <c r="O318" s="1436">
        <v>13</v>
      </c>
      <c r="P318" s="1436">
        <v>13</v>
      </c>
      <c r="Q318" s="1436">
        <v>13</v>
      </c>
      <c r="R318" s="1436">
        <v>14</v>
      </c>
      <c r="S318" s="1436">
        <v>13</v>
      </c>
      <c r="T318" s="1436">
        <v>14</v>
      </c>
      <c r="U318" s="1436">
        <v>14</v>
      </c>
      <c r="V318" s="1438">
        <v>14</v>
      </c>
    </row>
    <row r="319" spans="1:22" ht="15" x14ac:dyDescent="0.25">
      <c r="A319" s="1299" t="s">
        <v>809</v>
      </c>
      <c r="B319" s="1298" t="s">
        <v>847</v>
      </c>
      <c r="C319" s="1301" t="s">
        <v>79</v>
      </c>
      <c r="D319" s="1436">
        <v>0</v>
      </c>
      <c r="E319" s="1436">
        <v>0</v>
      </c>
      <c r="F319" s="1436">
        <v>0</v>
      </c>
      <c r="G319" s="1436">
        <v>0</v>
      </c>
      <c r="H319" s="1436">
        <v>0</v>
      </c>
      <c r="I319" s="1436">
        <v>0</v>
      </c>
      <c r="J319" s="1436">
        <v>0</v>
      </c>
      <c r="K319" s="1436">
        <v>0</v>
      </c>
      <c r="L319" s="1436">
        <v>0.45454546809196472</v>
      </c>
      <c r="M319" s="1436">
        <v>0.45454546809196472</v>
      </c>
      <c r="N319" s="1436">
        <v>0.66666668653488159</v>
      </c>
      <c r="O319" s="1436">
        <v>0.46153846383094788</v>
      </c>
      <c r="P319" s="1436">
        <v>0.53846156597137451</v>
      </c>
      <c r="Q319" s="1436">
        <v>0.53846156597137451</v>
      </c>
      <c r="R319" s="1436">
        <v>0.5</v>
      </c>
      <c r="S319" s="1436">
        <v>0</v>
      </c>
      <c r="T319" s="1436">
        <v>7.1428574621677399E-2</v>
      </c>
      <c r="U319" s="1436">
        <v>0.57142859697341919</v>
      </c>
      <c r="V319" s="1438">
        <v>7.1428574621677399E-2</v>
      </c>
    </row>
    <row r="320" spans="1:22" ht="15" x14ac:dyDescent="0.25">
      <c r="A320" s="1299" t="s">
        <v>809</v>
      </c>
      <c r="B320" s="1298" t="s">
        <v>847</v>
      </c>
      <c r="C320" s="1301" t="s">
        <v>1011</v>
      </c>
      <c r="D320" s="1436">
        <v>0</v>
      </c>
      <c r="E320" s="1436">
        <v>0</v>
      </c>
      <c r="F320" s="1436">
        <v>0</v>
      </c>
      <c r="G320" s="1436">
        <v>0</v>
      </c>
      <c r="H320" s="1436">
        <v>0</v>
      </c>
      <c r="I320" s="1436">
        <v>0</v>
      </c>
      <c r="J320" s="1436">
        <v>0</v>
      </c>
      <c r="K320" s="1436">
        <v>0</v>
      </c>
      <c r="L320" s="1436">
        <v>5</v>
      </c>
      <c r="M320" s="1436">
        <v>5</v>
      </c>
      <c r="N320" s="1436">
        <v>8</v>
      </c>
      <c r="O320" s="1436">
        <v>6</v>
      </c>
      <c r="P320" s="1436">
        <v>7</v>
      </c>
      <c r="Q320" s="1436">
        <v>7</v>
      </c>
      <c r="R320" s="1436">
        <v>7</v>
      </c>
      <c r="S320" s="1436">
        <v>0</v>
      </c>
      <c r="T320" s="1436">
        <v>1</v>
      </c>
      <c r="U320" s="1436">
        <v>8</v>
      </c>
      <c r="V320" s="1438">
        <v>1</v>
      </c>
    </row>
    <row r="321" spans="1:22" ht="15" x14ac:dyDescent="0.25">
      <c r="A321" s="1299" t="s">
        <v>809</v>
      </c>
      <c r="B321" s="1298" t="s">
        <v>847</v>
      </c>
      <c r="C321" s="1301" t="s">
        <v>87</v>
      </c>
      <c r="D321" s="1436">
        <v>0</v>
      </c>
      <c r="E321" s="1436">
        <v>0</v>
      </c>
      <c r="F321" s="1436">
        <v>0</v>
      </c>
      <c r="G321" s="1436">
        <v>0</v>
      </c>
      <c r="H321" s="1436">
        <v>0</v>
      </c>
      <c r="I321" s="1436">
        <v>0</v>
      </c>
      <c r="J321" s="1436">
        <v>0</v>
      </c>
      <c r="K321" s="1436">
        <v>0</v>
      </c>
      <c r="L321" s="1436">
        <v>1</v>
      </c>
      <c r="M321" s="1436">
        <v>1</v>
      </c>
      <c r="N321" s="1436">
        <v>2</v>
      </c>
      <c r="O321" s="1436">
        <v>1</v>
      </c>
      <c r="P321" s="1436">
        <v>0</v>
      </c>
      <c r="Q321" s="1436">
        <v>0</v>
      </c>
      <c r="R321" s="1436">
        <v>1</v>
      </c>
      <c r="S321" s="1436">
        <v>0</v>
      </c>
      <c r="T321" s="1436">
        <v>0</v>
      </c>
      <c r="U321" s="1436">
        <v>1</v>
      </c>
      <c r="V321" s="1438">
        <v>0</v>
      </c>
    </row>
    <row r="322" spans="1:22" ht="15" x14ac:dyDescent="0.25">
      <c r="A322" s="1299" t="s">
        <v>809</v>
      </c>
      <c r="B322" s="1298" t="s">
        <v>848</v>
      </c>
      <c r="C322" s="1301" t="s">
        <v>1010</v>
      </c>
      <c r="D322" s="1436">
        <v>0</v>
      </c>
      <c r="E322" s="1436">
        <v>0</v>
      </c>
      <c r="F322" s="1436">
        <v>0</v>
      </c>
      <c r="G322" s="1436">
        <v>0</v>
      </c>
      <c r="H322" s="1436">
        <v>0</v>
      </c>
      <c r="I322" s="1436">
        <v>0</v>
      </c>
      <c r="J322" s="1436">
        <v>0</v>
      </c>
      <c r="K322" s="1436">
        <v>0</v>
      </c>
      <c r="L322" s="1436">
        <v>29</v>
      </c>
      <c r="M322" s="1436">
        <v>26</v>
      </c>
      <c r="N322" s="1436">
        <v>31</v>
      </c>
      <c r="O322" s="1436">
        <v>25</v>
      </c>
      <c r="P322" s="1436">
        <v>22</v>
      </c>
      <c r="Q322" s="1436">
        <v>15</v>
      </c>
      <c r="R322" s="1436">
        <v>16</v>
      </c>
      <c r="S322" s="1436">
        <v>15</v>
      </c>
      <c r="T322" s="1436">
        <v>14</v>
      </c>
      <c r="U322" s="1436">
        <v>20</v>
      </c>
      <c r="V322" s="1438">
        <v>18</v>
      </c>
    </row>
    <row r="323" spans="1:22" ht="15" x14ac:dyDescent="0.25">
      <c r="A323" s="1299" t="s">
        <v>809</v>
      </c>
      <c r="B323" s="1298" t="s">
        <v>848</v>
      </c>
      <c r="C323" s="1301" t="s">
        <v>79</v>
      </c>
      <c r="D323" s="1436">
        <v>0</v>
      </c>
      <c r="E323" s="1436">
        <v>0</v>
      </c>
      <c r="F323" s="1436">
        <v>0</v>
      </c>
      <c r="G323" s="1436">
        <v>0</v>
      </c>
      <c r="H323" s="1436">
        <v>0</v>
      </c>
      <c r="I323" s="1436">
        <v>0</v>
      </c>
      <c r="J323" s="1436">
        <v>0</v>
      </c>
      <c r="K323" s="1436">
        <v>0</v>
      </c>
      <c r="L323" s="1436">
        <v>0.31034481525421143</v>
      </c>
      <c r="M323" s="1436">
        <v>0.30769231915473938</v>
      </c>
      <c r="N323" s="1436">
        <v>0.22580644488334656</v>
      </c>
      <c r="O323" s="1436">
        <v>0.36000001430511475</v>
      </c>
      <c r="P323" s="1436">
        <v>0.27272728085517883</v>
      </c>
      <c r="Q323" s="1436">
        <v>0</v>
      </c>
      <c r="R323" s="1436">
        <v>0.4375</v>
      </c>
      <c r="S323" s="1436">
        <v>0.20000000298023224</v>
      </c>
      <c r="T323" s="1436">
        <v>0.28571429848670959</v>
      </c>
      <c r="U323" s="1436">
        <v>0.64999997615814209</v>
      </c>
      <c r="V323" s="1438">
        <v>0.4444444477558136</v>
      </c>
    </row>
    <row r="324" spans="1:22" ht="15" x14ac:dyDescent="0.25">
      <c r="A324" s="1299" t="s">
        <v>809</v>
      </c>
      <c r="B324" s="1298" t="s">
        <v>848</v>
      </c>
      <c r="C324" s="1301" t="s">
        <v>1011</v>
      </c>
      <c r="D324" s="1436">
        <v>0</v>
      </c>
      <c r="E324" s="1436">
        <v>0</v>
      </c>
      <c r="F324" s="1436">
        <v>0</v>
      </c>
      <c r="G324" s="1436">
        <v>0</v>
      </c>
      <c r="H324" s="1436">
        <v>0</v>
      </c>
      <c r="I324" s="1436">
        <v>0</v>
      </c>
      <c r="J324" s="1436">
        <v>0</v>
      </c>
      <c r="K324" s="1436">
        <v>0</v>
      </c>
      <c r="L324" s="1436">
        <v>9</v>
      </c>
      <c r="M324" s="1436">
        <v>8</v>
      </c>
      <c r="N324" s="1436">
        <v>7</v>
      </c>
      <c r="O324" s="1436">
        <v>9</v>
      </c>
      <c r="P324" s="1436">
        <v>6</v>
      </c>
      <c r="Q324" s="1436">
        <v>0</v>
      </c>
      <c r="R324" s="1436">
        <v>7</v>
      </c>
      <c r="S324" s="1436">
        <v>3</v>
      </c>
      <c r="T324" s="1436">
        <v>4</v>
      </c>
      <c r="U324" s="1436">
        <v>13</v>
      </c>
      <c r="V324" s="1438">
        <v>8</v>
      </c>
    </row>
    <row r="325" spans="1:22" ht="15" x14ac:dyDescent="0.25">
      <c r="A325" s="1299" t="s">
        <v>809</v>
      </c>
      <c r="B325" s="1298" t="s">
        <v>848</v>
      </c>
      <c r="C325" s="1301" t="s">
        <v>87</v>
      </c>
      <c r="D325" s="1436">
        <v>0</v>
      </c>
      <c r="E325" s="1436">
        <v>0</v>
      </c>
      <c r="F325" s="1436">
        <v>0</v>
      </c>
      <c r="G325" s="1436">
        <v>0</v>
      </c>
      <c r="H325" s="1436">
        <v>0</v>
      </c>
      <c r="I325" s="1436">
        <v>0</v>
      </c>
      <c r="J325" s="1436">
        <v>0</v>
      </c>
      <c r="K325" s="1436">
        <v>0</v>
      </c>
      <c r="L325" s="1436">
        <v>0</v>
      </c>
      <c r="M325" s="1436">
        <v>0</v>
      </c>
      <c r="N325" s="1436">
        <v>3</v>
      </c>
      <c r="O325" s="1436">
        <v>1</v>
      </c>
      <c r="P325" s="1436">
        <v>0</v>
      </c>
      <c r="Q325" s="1436">
        <v>0</v>
      </c>
      <c r="R325" s="1436">
        <v>0</v>
      </c>
      <c r="S325" s="1436">
        <v>0</v>
      </c>
      <c r="T325" s="1436">
        <v>1</v>
      </c>
      <c r="U325" s="1436">
        <v>7</v>
      </c>
      <c r="V325" s="1438">
        <v>0</v>
      </c>
    </row>
    <row r="326" spans="1:22" ht="15" x14ac:dyDescent="0.25">
      <c r="A326" s="1299" t="s">
        <v>809</v>
      </c>
      <c r="B326" s="1298" t="s">
        <v>849</v>
      </c>
      <c r="C326" s="1301" t="s">
        <v>1010</v>
      </c>
      <c r="D326" s="1436">
        <v>0</v>
      </c>
      <c r="E326" s="1436">
        <v>0</v>
      </c>
      <c r="F326" s="1436">
        <v>0</v>
      </c>
      <c r="G326" s="1436">
        <v>0</v>
      </c>
      <c r="H326" s="1436">
        <v>0</v>
      </c>
      <c r="I326" s="1436">
        <v>0</v>
      </c>
      <c r="J326" s="1436">
        <v>0</v>
      </c>
      <c r="K326" s="1436">
        <v>0</v>
      </c>
      <c r="L326" s="1436">
        <v>8</v>
      </c>
      <c r="M326" s="1436">
        <v>13</v>
      </c>
      <c r="N326" s="1436">
        <v>12</v>
      </c>
      <c r="O326" s="1436">
        <v>11</v>
      </c>
      <c r="P326" s="1436">
        <v>12</v>
      </c>
      <c r="Q326" s="1436">
        <v>15</v>
      </c>
      <c r="R326" s="1436">
        <v>17</v>
      </c>
      <c r="S326" s="1436">
        <v>15</v>
      </c>
      <c r="T326" s="1436">
        <v>15</v>
      </c>
      <c r="U326" s="1436">
        <v>14</v>
      </c>
      <c r="V326" s="1438">
        <v>15</v>
      </c>
    </row>
    <row r="327" spans="1:22" ht="15" x14ac:dyDescent="0.25">
      <c r="A327" s="1299" t="s">
        <v>809</v>
      </c>
      <c r="B327" s="1298" t="s">
        <v>849</v>
      </c>
      <c r="C327" s="1301" t="s">
        <v>79</v>
      </c>
      <c r="D327" s="1436">
        <v>0</v>
      </c>
      <c r="E327" s="1436">
        <v>0</v>
      </c>
      <c r="F327" s="1436">
        <v>0</v>
      </c>
      <c r="G327" s="1436">
        <v>0</v>
      </c>
      <c r="H327" s="1436">
        <v>0</v>
      </c>
      <c r="I327" s="1436">
        <v>0</v>
      </c>
      <c r="J327" s="1436">
        <v>0</v>
      </c>
      <c r="K327" s="1436">
        <v>0</v>
      </c>
      <c r="L327" s="1436">
        <v>0.125</v>
      </c>
      <c r="M327" s="1436">
        <v>0.23076923191547394</v>
      </c>
      <c r="N327" s="1436">
        <v>0.1666666716337204</v>
      </c>
      <c r="O327" s="1436">
        <v>0.54545456171035767</v>
      </c>
      <c r="P327" s="1436">
        <v>0.3333333432674408</v>
      </c>
      <c r="Q327" s="1436">
        <v>0.20000000298023224</v>
      </c>
      <c r="R327" s="1436">
        <v>0.23529411852359772</v>
      </c>
      <c r="S327" s="1436">
        <v>0.13333334028720856</v>
      </c>
      <c r="T327" s="1436">
        <v>0.13333334028720856</v>
      </c>
      <c r="U327" s="1436">
        <v>0.1428571492433548</v>
      </c>
      <c r="V327" s="1438">
        <v>0.13333334028720856</v>
      </c>
    </row>
    <row r="328" spans="1:22" ht="15" x14ac:dyDescent="0.25">
      <c r="A328" s="1299" t="s">
        <v>809</v>
      </c>
      <c r="B328" s="1298" t="s">
        <v>849</v>
      </c>
      <c r="C328" s="1301" t="s">
        <v>1011</v>
      </c>
      <c r="D328" s="1436">
        <v>0</v>
      </c>
      <c r="E328" s="1436">
        <v>0</v>
      </c>
      <c r="F328" s="1436">
        <v>0</v>
      </c>
      <c r="G328" s="1436">
        <v>0</v>
      </c>
      <c r="H328" s="1436">
        <v>0</v>
      </c>
      <c r="I328" s="1436">
        <v>0</v>
      </c>
      <c r="J328" s="1436">
        <v>0</v>
      </c>
      <c r="K328" s="1436">
        <v>0</v>
      </c>
      <c r="L328" s="1436">
        <v>1</v>
      </c>
      <c r="M328" s="1436">
        <v>3</v>
      </c>
      <c r="N328" s="1436">
        <v>2</v>
      </c>
      <c r="O328" s="1436">
        <v>6</v>
      </c>
      <c r="P328" s="1436">
        <v>4</v>
      </c>
      <c r="Q328" s="1436">
        <v>3</v>
      </c>
      <c r="R328" s="1436">
        <v>4</v>
      </c>
      <c r="S328" s="1436">
        <v>2</v>
      </c>
      <c r="T328" s="1436">
        <v>2</v>
      </c>
      <c r="U328" s="1436">
        <v>2</v>
      </c>
      <c r="V328" s="1438">
        <v>2</v>
      </c>
    </row>
    <row r="329" spans="1:22" ht="15" x14ac:dyDescent="0.25">
      <c r="A329" s="1299" t="s">
        <v>809</v>
      </c>
      <c r="B329" s="1298" t="s">
        <v>849</v>
      </c>
      <c r="C329" s="1301" t="s">
        <v>87</v>
      </c>
      <c r="D329" s="1436">
        <v>0</v>
      </c>
      <c r="E329" s="1436">
        <v>0</v>
      </c>
      <c r="F329" s="1436">
        <v>0</v>
      </c>
      <c r="G329" s="1436">
        <v>0</v>
      </c>
      <c r="H329" s="1436">
        <v>0</v>
      </c>
      <c r="I329" s="1436">
        <v>0</v>
      </c>
      <c r="J329" s="1436">
        <v>0</v>
      </c>
      <c r="K329" s="1436">
        <v>0</v>
      </c>
      <c r="L329" s="1436">
        <v>0</v>
      </c>
      <c r="M329" s="1436">
        <v>5</v>
      </c>
      <c r="N329" s="1436">
        <v>0</v>
      </c>
      <c r="O329" s="1436">
        <v>2</v>
      </c>
      <c r="P329" s="1436">
        <v>1</v>
      </c>
      <c r="Q329" s="1436">
        <v>3</v>
      </c>
      <c r="R329" s="1436">
        <v>2</v>
      </c>
      <c r="S329" s="1436">
        <v>1</v>
      </c>
      <c r="T329" s="1436">
        <v>0</v>
      </c>
      <c r="U329" s="1436">
        <v>0</v>
      </c>
      <c r="V329" s="1438">
        <v>0</v>
      </c>
    </row>
    <row r="330" spans="1:22" ht="15" x14ac:dyDescent="0.25">
      <c r="A330" s="1299" t="s">
        <v>809</v>
      </c>
      <c r="B330" s="1298" t="s">
        <v>850</v>
      </c>
      <c r="C330" s="1301" t="s">
        <v>1010</v>
      </c>
      <c r="D330" s="1436">
        <v>0</v>
      </c>
      <c r="E330" s="1436">
        <v>0</v>
      </c>
      <c r="F330" s="1436">
        <v>0</v>
      </c>
      <c r="G330" s="1436">
        <v>0</v>
      </c>
      <c r="H330" s="1436">
        <v>0</v>
      </c>
      <c r="I330" s="1436">
        <v>0</v>
      </c>
      <c r="J330" s="1436">
        <v>0</v>
      </c>
      <c r="K330" s="1436">
        <v>0</v>
      </c>
      <c r="L330" s="1436">
        <v>0</v>
      </c>
      <c r="M330" s="1436">
        <v>50</v>
      </c>
      <c r="N330" s="1436">
        <v>52</v>
      </c>
      <c r="O330" s="1436">
        <v>53</v>
      </c>
      <c r="P330" s="1436">
        <v>42</v>
      </c>
      <c r="Q330" s="1436">
        <v>43</v>
      </c>
      <c r="R330" s="1436">
        <v>47</v>
      </c>
      <c r="S330" s="1436">
        <v>41</v>
      </c>
      <c r="T330" s="1436">
        <v>45</v>
      </c>
      <c r="U330" s="1436">
        <v>42</v>
      </c>
      <c r="V330" s="1438">
        <v>53</v>
      </c>
    </row>
    <row r="331" spans="1:22" ht="15" x14ac:dyDescent="0.25">
      <c r="A331" s="1299" t="s">
        <v>809</v>
      </c>
      <c r="B331" s="1298" t="s">
        <v>850</v>
      </c>
      <c r="C331" s="1301" t="s">
        <v>79</v>
      </c>
      <c r="D331" s="1436">
        <v>0</v>
      </c>
      <c r="E331" s="1436">
        <v>0</v>
      </c>
      <c r="F331" s="1436">
        <v>0</v>
      </c>
      <c r="G331" s="1436">
        <v>0</v>
      </c>
      <c r="H331" s="1436">
        <v>0</v>
      </c>
      <c r="I331" s="1436">
        <v>0</v>
      </c>
      <c r="J331" s="1436">
        <v>0</v>
      </c>
      <c r="K331" s="1436">
        <v>0</v>
      </c>
      <c r="L331" s="1436">
        <v>0</v>
      </c>
      <c r="M331" s="1436">
        <v>0.36000001430511475</v>
      </c>
      <c r="N331" s="1436">
        <v>0.38461539149284363</v>
      </c>
      <c r="O331" s="1436">
        <v>0.37735849618911743</v>
      </c>
      <c r="P331" s="1436">
        <v>0.1666666716337204</v>
      </c>
      <c r="Q331" s="1436">
        <v>6.9767437875270844E-2</v>
      </c>
      <c r="R331" s="1436">
        <v>0.29787233471870422</v>
      </c>
      <c r="S331" s="1436">
        <v>0.17073170840740204</v>
      </c>
      <c r="T331" s="1436">
        <v>0.31111112236976624</v>
      </c>
      <c r="U331" s="1436">
        <v>0.4047619104385376</v>
      </c>
      <c r="V331" s="1438">
        <v>0.39622640609741211</v>
      </c>
    </row>
    <row r="332" spans="1:22" ht="15" x14ac:dyDescent="0.25">
      <c r="A332" s="1299" t="s">
        <v>809</v>
      </c>
      <c r="B332" s="1298" t="s">
        <v>850</v>
      </c>
      <c r="C332" s="1301" t="s">
        <v>1011</v>
      </c>
      <c r="D332" s="1436">
        <v>0</v>
      </c>
      <c r="E332" s="1436">
        <v>0</v>
      </c>
      <c r="F332" s="1436">
        <v>0</v>
      </c>
      <c r="G332" s="1436">
        <v>0</v>
      </c>
      <c r="H332" s="1436">
        <v>0</v>
      </c>
      <c r="I332" s="1436">
        <v>0</v>
      </c>
      <c r="J332" s="1436">
        <v>0</v>
      </c>
      <c r="K332" s="1436">
        <v>0</v>
      </c>
      <c r="L332" s="1436">
        <v>0</v>
      </c>
      <c r="M332" s="1436">
        <v>18</v>
      </c>
      <c r="N332" s="1436">
        <v>20</v>
      </c>
      <c r="O332" s="1436">
        <v>20</v>
      </c>
      <c r="P332" s="1436">
        <v>7</v>
      </c>
      <c r="Q332" s="1436">
        <v>3</v>
      </c>
      <c r="R332" s="1436">
        <v>14</v>
      </c>
      <c r="S332" s="1436">
        <v>7</v>
      </c>
      <c r="T332" s="1436">
        <v>14</v>
      </c>
      <c r="U332" s="1436">
        <v>17</v>
      </c>
      <c r="V332" s="1438">
        <v>21</v>
      </c>
    </row>
    <row r="333" spans="1:22" ht="15" x14ac:dyDescent="0.25">
      <c r="A333" s="1299" t="s">
        <v>809</v>
      </c>
      <c r="B333" s="1298" t="s">
        <v>850</v>
      </c>
      <c r="C333" s="1301" t="s">
        <v>87</v>
      </c>
      <c r="D333" s="1436">
        <v>0</v>
      </c>
      <c r="E333" s="1436">
        <v>0</v>
      </c>
      <c r="F333" s="1436">
        <v>0</v>
      </c>
      <c r="G333" s="1436">
        <v>0</v>
      </c>
      <c r="H333" s="1436">
        <v>0</v>
      </c>
      <c r="I333" s="1436">
        <v>0</v>
      </c>
      <c r="J333" s="1436">
        <v>0</v>
      </c>
      <c r="K333" s="1436">
        <v>0</v>
      </c>
      <c r="L333" s="1436">
        <v>0</v>
      </c>
      <c r="M333" s="1436">
        <v>6</v>
      </c>
      <c r="N333" s="1436">
        <v>3</v>
      </c>
      <c r="O333" s="1436">
        <v>2</v>
      </c>
      <c r="P333" s="1436">
        <v>1</v>
      </c>
      <c r="Q333" s="1436">
        <v>1</v>
      </c>
      <c r="R333" s="1436">
        <v>4</v>
      </c>
      <c r="S333" s="1436">
        <v>1</v>
      </c>
      <c r="T333" s="1436">
        <v>5</v>
      </c>
      <c r="U333" s="1436">
        <v>8</v>
      </c>
      <c r="V333" s="1438">
        <v>13</v>
      </c>
    </row>
    <row r="334" spans="1:22" ht="15" x14ac:dyDescent="0.25">
      <c r="A334" s="1299" t="s">
        <v>809</v>
      </c>
      <c r="B334" s="1298" t="s">
        <v>851</v>
      </c>
      <c r="C334" s="1301" t="s">
        <v>1010</v>
      </c>
      <c r="D334" s="1436">
        <v>0</v>
      </c>
      <c r="E334" s="1436">
        <v>0</v>
      </c>
      <c r="F334" s="1436">
        <v>0</v>
      </c>
      <c r="G334" s="1436">
        <v>0</v>
      </c>
      <c r="H334" s="1436">
        <v>0</v>
      </c>
      <c r="I334" s="1436">
        <v>0</v>
      </c>
      <c r="J334" s="1436">
        <v>0</v>
      </c>
      <c r="K334" s="1436">
        <v>0</v>
      </c>
      <c r="L334" s="1436">
        <v>0</v>
      </c>
      <c r="M334" s="1436">
        <v>0</v>
      </c>
      <c r="N334" s="1436">
        <v>25</v>
      </c>
      <c r="O334" s="1436">
        <v>24</v>
      </c>
      <c r="P334" s="1436">
        <v>24</v>
      </c>
      <c r="Q334" s="1436">
        <v>23</v>
      </c>
      <c r="R334" s="1436">
        <v>24</v>
      </c>
      <c r="S334" s="1436">
        <v>25</v>
      </c>
      <c r="T334" s="1436">
        <v>29</v>
      </c>
      <c r="U334" s="1436">
        <v>22</v>
      </c>
      <c r="V334" s="1438">
        <v>19</v>
      </c>
    </row>
    <row r="335" spans="1:22" ht="15" x14ac:dyDescent="0.25">
      <c r="A335" s="1299" t="s">
        <v>809</v>
      </c>
      <c r="B335" s="1298" t="s">
        <v>851</v>
      </c>
      <c r="C335" s="1301" t="s">
        <v>79</v>
      </c>
      <c r="D335" s="1436">
        <v>0</v>
      </c>
      <c r="E335" s="1436">
        <v>0</v>
      </c>
      <c r="F335" s="1436">
        <v>0</v>
      </c>
      <c r="G335" s="1436">
        <v>0</v>
      </c>
      <c r="H335" s="1436">
        <v>0</v>
      </c>
      <c r="I335" s="1436">
        <v>0</v>
      </c>
      <c r="J335" s="1436">
        <v>0</v>
      </c>
      <c r="K335" s="1436">
        <v>0</v>
      </c>
      <c r="L335" s="1436">
        <v>0</v>
      </c>
      <c r="M335" s="1436">
        <v>0</v>
      </c>
      <c r="N335" s="1436">
        <v>0.36000001430511475</v>
      </c>
      <c r="O335" s="1436">
        <v>0.4583333432674408</v>
      </c>
      <c r="P335" s="1436">
        <v>0.2083333283662796</v>
      </c>
      <c r="Q335" s="1436">
        <v>0</v>
      </c>
      <c r="R335" s="1436">
        <v>0.25</v>
      </c>
      <c r="S335" s="1436">
        <v>0.31999999284744263</v>
      </c>
      <c r="T335" s="1436">
        <v>0.41379311680793762</v>
      </c>
      <c r="U335" s="1436">
        <v>0.27272728085517883</v>
      </c>
      <c r="V335" s="1438">
        <v>0.3684210479259491</v>
      </c>
    </row>
    <row r="336" spans="1:22" ht="15" x14ac:dyDescent="0.25">
      <c r="A336" s="1299" t="s">
        <v>809</v>
      </c>
      <c r="B336" s="1298" t="s">
        <v>851</v>
      </c>
      <c r="C336" s="1301" t="s">
        <v>1011</v>
      </c>
      <c r="D336" s="1436">
        <v>0</v>
      </c>
      <c r="E336" s="1436">
        <v>0</v>
      </c>
      <c r="F336" s="1436">
        <v>0</v>
      </c>
      <c r="G336" s="1436">
        <v>0</v>
      </c>
      <c r="H336" s="1436">
        <v>0</v>
      </c>
      <c r="I336" s="1436">
        <v>0</v>
      </c>
      <c r="J336" s="1436">
        <v>0</v>
      </c>
      <c r="K336" s="1436">
        <v>0</v>
      </c>
      <c r="L336" s="1436">
        <v>0</v>
      </c>
      <c r="M336" s="1436">
        <v>0</v>
      </c>
      <c r="N336" s="1436">
        <v>9</v>
      </c>
      <c r="O336" s="1436">
        <v>11</v>
      </c>
      <c r="P336" s="1436">
        <v>5</v>
      </c>
      <c r="Q336" s="1436">
        <v>0</v>
      </c>
      <c r="R336" s="1436">
        <v>6</v>
      </c>
      <c r="S336" s="1436">
        <v>8</v>
      </c>
      <c r="T336" s="1436">
        <v>12</v>
      </c>
      <c r="U336" s="1436">
        <v>6</v>
      </c>
      <c r="V336" s="1438">
        <v>7</v>
      </c>
    </row>
    <row r="337" spans="1:22" ht="15" x14ac:dyDescent="0.25">
      <c r="A337" s="1299" t="s">
        <v>809</v>
      </c>
      <c r="B337" s="1298" t="s">
        <v>851</v>
      </c>
      <c r="C337" s="1301" t="s">
        <v>87</v>
      </c>
      <c r="D337" s="1436">
        <v>0</v>
      </c>
      <c r="E337" s="1436">
        <v>0</v>
      </c>
      <c r="F337" s="1436">
        <v>0</v>
      </c>
      <c r="G337" s="1436">
        <v>0</v>
      </c>
      <c r="H337" s="1436">
        <v>0</v>
      </c>
      <c r="I337" s="1436">
        <v>0</v>
      </c>
      <c r="J337" s="1436">
        <v>0</v>
      </c>
      <c r="K337" s="1436">
        <v>0</v>
      </c>
      <c r="L337" s="1436">
        <v>0</v>
      </c>
      <c r="M337" s="1436">
        <v>0</v>
      </c>
      <c r="N337" s="1436">
        <v>2</v>
      </c>
      <c r="O337" s="1436">
        <v>1</v>
      </c>
      <c r="P337" s="1436">
        <v>2</v>
      </c>
      <c r="Q337" s="1436">
        <v>0</v>
      </c>
      <c r="R337" s="1436">
        <v>2</v>
      </c>
      <c r="S337" s="1436">
        <v>5</v>
      </c>
      <c r="T337" s="1436">
        <v>5</v>
      </c>
      <c r="U337" s="1436">
        <v>0</v>
      </c>
      <c r="V337" s="1438">
        <v>0</v>
      </c>
    </row>
    <row r="338" spans="1:22" ht="15" x14ac:dyDescent="0.25">
      <c r="A338" s="1299" t="s">
        <v>809</v>
      </c>
      <c r="B338" s="1298" t="s">
        <v>852</v>
      </c>
      <c r="C338" s="1301" t="s">
        <v>1010</v>
      </c>
      <c r="D338" s="1436">
        <v>0</v>
      </c>
      <c r="E338" s="1436">
        <v>0</v>
      </c>
      <c r="F338" s="1436">
        <v>0</v>
      </c>
      <c r="G338" s="1436">
        <v>0</v>
      </c>
      <c r="H338" s="1436">
        <v>0</v>
      </c>
      <c r="I338" s="1436">
        <v>0</v>
      </c>
      <c r="J338" s="1436">
        <v>0</v>
      </c>
      <c r="K338" s="1436">
        <v>0</v>
      </c>
      <c r="L338" s="1436">
        <v>0</v>
      </c>
      <c r="M338" s="1436">
        <v>0</v>
      </c>
      <c r="N338" s="1436">
        <v>20</v>
      </c>
      <c r="O338" s="1436">
        <v>19</v>
      </c>
      <c r="P338" s="1436">
        <v>16</v>
      </c>
      <c r="Q338" s="1436">
        <v>16</v>
      </c>
      <c r="R338" s="1436">
        <v>13</v>
      </c>
      <c r="S338" s="1436">
        <v>11</v>
      </c>
      <c r="T338" s="1436">
        <v>11</v>
      </c>
      <c r="U338" s="1436">
        <v>12</v>
      </c>
      <c r="V338" s="1438">
        <v>12</v>
      </c>
    </row>
    <row r="339" spans="1:22" ht="15" x14ac:dyDescent="0.25">
      <c r="A339" s="1299" t="s">
        <v>809</v>
      </c>
      <c r="B339" s="1298" t="s">
        <v>852</v>
      </c>
      <c r="C339" s="1301" t="s">
        <v>79</v>
      </c>
      <c r="D339" s="1436">
        <v>0</v>
      </c>
      <c r="E339" s="1436">
        <v>0</v>
      </c>
      <c r="F339" s="1436">
        <v>0</v>
      </c>
      <c r="G339" s="1436">
        <v>0</v>
      </c>
      <c r="H339" s="1436">
        <v>0</v>
      </c>
      <c r="I339" s="1436">
        <v>0</v>
      </c>
      <c r="J339" s="1436">
        <v>0</v>
      </c>
      <c r="K339" s="1436">
        <v>0</v>
      </c>
      <c r="L339" s="1436">
        <v>0</v>
      </c>
      <c r="M339" s="1436">
        <v>0</v>
      </c>
      <c r="N339" s="1436">
        <v>0.30000001192092896</v>
      </c>
      <c r="O339" s="1436">
        <v>0.26315790414810181</v>
      </c>
      <c r="P339" s="1436">
        <v>0.125</v>
      </c>
      <c r="Q339" s="1436">
        <v>0</v>
      </c>
      <c r="R339" s="1436">
        <v>0.38461539149284363</v>
      </c>
      <c r="S339" s="1436">
        <v>0.63636362552642822</v>
      </c>
      <c r="T339" s="1436">
        <v>0.27272728085517883</v>
      </c>
      <c r="U339" s="1436">
        <v>0.5</v>
      </c>
      <c r="V339" s="1438">
        <v>0.25</v>
      </c>
    </row>
    <row r="340" spans="1:22" ht="15" x14ac:dyDescent="0.25">
      <c r="A340" s="1299" t="s">
        <v>809</v>
      </c>
      <c r="B340" s="1298" t="s">
        <v>852</v>
      </c>
      <c r="C340" s="1301" t="s">
        <v>1011</v>
      </c>
      <c r="D340" s="1436">
        <v>0</v>
      </c>
      <c r="E340" s="1436">
        <v>0</v>
      </c>
      <c r="F340" s="1436">
        <v>0</v>
      </c>
      <c r="G340" s="1436">
        <v>0</v>
      </c>
      <c r="H340" s="1436">
        <v>0</v>
      </c>
      <c r="I340" s="1436">
        <v>0</v>
      </c>
      <c r="J340" s="1436">
        <v>0</v>
      </c>
      <c r="K340" s="1436">
        <v>0</v>
      </c>
      <c r="L340" s="1436">
        <v>0</v>
      </c>
      <c r="M340" s="1436">
        <v>0</v>
      </c>
      <c r="N340" s="1436">
        <v>6</v>
      </c>
      <c r="O340" s="1436">
        <v>5</v>
      </c>
      <c r="P340" s="1436">
        <v>2</v>
      </c>
      <c r="Q340" s="1436">
        <v>0</v>
      </c>
      <c r="R340" s="1436">
        <v>5</v>
      </c>
      <c r="S340" s="1436">
        <v>7</v>
      </c>
      <c r="T340" s="1436">
        <v>3</v>
      </c>
      <c r="U340" s="1436">
        <v>6</v>
      </c>
      <c r="V340" s="1438">
        <v>3</v>
      </c>
    </row>
    <row r="341" spans="1:22" ht="15" x14ac:dyDescent="0.25">
      <c r="A341" s="1299" t="s">
        <v>809</v>
      </c>
      <c r="B341" s="1298" t="s">
        <v>852</v>
      </c>
      <c r="C341" s="1301" t="s">
        <v>87</v>
      </c>
      <c r="D341" s="1436">
        <v>0</v>
      </c>
      <c r="E341" s="1436">
        <v>0</v>
      </c>
      <c r="F341" s="1436">
        <v>0</v>
      </c>
      <c r="G341" s="1436">
        <v>0</v>
      </c>
      <c r="H341" s="1436">
        <v>0</v>
      </c>
      <c r="I341" s="1436">
        <v>0</v>
      </c>
      <c r="J341" s="1436">
        <v>0</v>
      </c>
      <c r="K341" s="1436">
        <v>0</v>
      </c>
      <c r="L341" s="1436">
        <v>0</v>
      </c>
      <c r="M341" s="1436">
        <v>0</v>
      </c>
      <c r="N341" s="1436">
        <v>0</v>
      </c>
      <c r="O341" s="1436">
        <v>0</v>
      </c>
      <c r="P341" s="1436">
        <v>0</v>
      </c>
      <c r="Q341" s="1436">
        <v>0</v>
      </c>
      <c r="R341" s="1436">
        <v>0</v>
      </c>
      <c r="S341" s="1436">
        <v>0</v>
      </c>
      <c r="T341" s="1436">
        <v>0</v>
      </c>
      <c r="U341" s="1436">
        <v>1</v>
      </c>
      <c r="V341" s="1438">
        <v>0</v>
      </c>
    </row>
    <row r="342" spans="1:22" ht="15" x14ac:dyDescent="0.25">
      <c r="A342" s="1299" t="s">
        <v>809</v>
      </c>
      <c r="B342" s="1298" t="s">
        <v>853</v>
      </c>
      <c r="C342" s="1301" t="s">
        <v>1010</v>
      </c>
      <c r="D342" s="1436">
        <v>0</v>
      </c>
      <c r="E342" s="1436">
        <v>0</v>
      </c>
      <c r="F342" s="1436">
        <v>0</v>
      </c>
      <c r="G342" s="1436">
        <v>0</v>
      </c>
      <c r="H342" s="1436">
        <v>0</v>
      </c>
      <c r="I342" s="1436">
        <v>0</v>
      </c>
      <c r="J342" s="1436">
        <v>0</v>
      </c>
      <c r="K342" s="1436">
        <v>0</v>
      </c>
      <c r="L342" s="1436">
        <v>0</v>
      </c>
      <c r="M342" s="1436">
        <v>0</v>
      </c>
      <c r="N342" s="1436">
        <v>21</v>
      </c>
      <c r="O342" s="1436">
        <v>23</v>
      </c>
      <c r="P342" s="1436">
        <v>23</v>
      </c>
      <c r="Q342" s="1436">
        <v>20</v>
      </c>
      <c r="R342" s="1436">
        <v>14</v>
      </c>
      <c r="S342" s="1436">
        <v>17</v>
      </c>
      <c r="T342" s="1436">
        <v>15</v>
      </c>
      <c r="U342" s="1436">
        <v>15</v>
      </c>
      <c r="V342" s="1438">
        <v>10</v>
      </c>
    </row>
    <row r="343" spans="1:22" ht="15" x14ac:dyDescent="0.25">
      <c r="A343" s="1299" t="s">
        <v>809</v>
      </c>
      <c r="B343" s="1298" t="s">
        <v>853</v>
      </c>
      <c r="C343" s="1301" t="s">
        <v>79</v>
      </c>
      <c r="D343" s="1436">
        <v>0</v>
      </c>
      <c r="E343" s="1436">
        <v>0</v>
      </c>
      <c r="F343" s="1436">
        <v>0</v>
      </c>
      <c r="G343" s="1436">
        <v>0</v>
      </c>
      <c r="H343" s="1436">
        <v>0</v>
      </c>
      <c r="I343" s="1436">
        <v>0</v>
      </c>
      <c r="J343" s="1436">
        <v>0</v>
      </c>
      <c r="K343" s="1436">
        <v>0</v>
      </c>
      <c r="L343" s="1436">
        <v>0</v>
      </c>
      <c r="M343" s="1436">
        <v>0</v>
      </c>
      <c r="N343" s="1436">
        <v>0.3333333432674408</v>
      </c>
      <c r="O343" s="1436">
        <v>0.30434781312942505</v>
      </c>
      <c r="P343" s="1436">
        <v>4.3478261679410934E-2</v>
      </c>
      <c r="Q343" s="1436">
        <v>5.000000074505806E-2</v>
      </c>
      <c r="R343" s="1436">
        <v>7.1428574621677399E-2</v>
      </c>
      <c r="S343" s="1436">
        <v>0.29411765933036804</v>
      </c>
      <c r="T343" s="1436">
        <v>0.3333333432674408</v>
      </c>
      <c r="U343" s="1436">
        <v>6.6666662693023682E-2</v>
      </c>
      <c r="V343" s="1438">
        <v>0.30000001192092896</v>
      </c>
    </row>
    <row r="344" spans="1:22" ht="15" x14ac:dyDescent="0.25">
      <c r="A344" s="1299" t="s">
        <v>809</v>
      </c>
      <c r="B344" s="1298" t="s">
        <v>853</v>
      </c>
      <c r="C344" s="1301" t="s">
        <v>1011</v>
      </c>
      <c r="D344" s="1436">
        <v>0</v>
      </c>
      <c r="E344" s="1436">
        <v>0</v>
      </c>
      <c r="F344" s="1436">
        <v>0</v>
      </c>
      <c r="G344" s="1436">
        <v>0</v>
      </c>
      <c r="H344" s="1436">
        <v>0</v>
      </c>
      <c r="I344" s="1436">
        <v>0</v>
      </c>
      <c r="J344" s="1436">
        <v>0</v>
      </c>
      <c r="K344" s="1436">
        <v>0</v>
      </c>
      <c r="L344" s="1436">
        <v>0</v>
      </c>
      <c r="M344" s="1436">
        <v>0</v>
      </c>
      <c r="N344" s="1436">
        <v>7</v>
      </c>
      <c r="O344" s="1436">
        <v>7</v>
      </c>
      <c r="P344" s="1436">
        <v>1</v>
      </c>
      <c r="Q344" s="1436">
        <v>1</v>
      </c>
      <c r="R344" s="1436">
        <v>1</v>
      </c>
      <c r="S344" s="1436">
        <v>5</v>
      </c>
      <c r="T344" s="1436">
        <v>5</v>
      </c>
      <c r="U344" s="1436">
        <v>1</v>
      </c>
      <c r="V344" s="1438">
        <v>3</v>
      </c>
    </row>
    <row r="345" spans="1:22" ht="15" x14ac:dyDescent="0.25">
      <c r="A345" s="1299" t="s">
        <v>809</v>
      </c>
      <c r="B345" s="1298" t="s">
        <v>853</v>
      </c>
      <c r="C345" s="1301" t="s">
        <v>87</v>
      </c>
      <c r="D345" s="1436">
        <v>0</v>
      </c>
      <c r="E345" s="1436">
        <v>0</v>
      </c>
      <c r="F345" s="1436">
        <v>0</v>
      </c>
      <c r="G345" s="1436">
        <v>0</v>
      </c>
      <c r="H345" s="1436">
        <v>0</v>
      </c>
      <c r="I345" s="1436">
        <v>0</v>
      </c>
      <c r="J345" s="1436">
        <v>0</v>
      </c>
      <c r="K345" s="1436">
        <v>0</v>
      </c>
      <c r="L345" s="1436">
        <v>0</v>
      </c>
      <c r="M345" s="1436">
        <v>0</v>
      </c>
      <c r="N345" s="1436">
        <v>3</v>
      </c>
      <c r="O345" s="1436">
        <v>1</v>
      </c>
      <c r="P345" s="1436">
        <v>1</v>
      </c>
      <c r="Q345" s="1436">
        <v>0</v>
      </c>
      <c r="R345" s="1436">
        <v>0</v>
      </c>
      <c r="S345" s="1436">
        <v>5</v>
      </c>
      <c r="T345" s="1436">
        <v>1</v>
      </c>
      <c r="U345" s="1436">
        <v>0</v>
      </c>
      <c r="V345" s="1438">
        <v>1</v>
      </c>
    </row>
    <row r="346" spans="1:22" ht="15" x14ac:dyDescent="0.25">
      <c r="A346" s="1299" t="s">
        <v>809</v>
      </c>
      <c r="B346" s="1298" t="s">
        <v>854</v>
      </c>
      <c r="C346" s="1301" t="s">
        <v>1010</v>
      </c>
      <c r="D346" s="1436">
        <v>0</v>
      </c>
      <c r="E346" s="1436">
        <v>0</v>
      </c>
      <c r="F346" s="1436">
        <v>0</v>
      </c>
      <c r="G346" s="1436">
        <v>0</v>
      </c>
      <c r="H346" s="1436">
        <v>0</v>
      </c>
      <c r="I346" s="1436">
        <v>0</v>
      </c>
      <c r="J346" s="1436">
        <v>0</v>
      </c>
      <c r="K346" s="1436">
        <v>0</v>
      </c>
      <c r="L346" s="1436">
        <v>0</v>
      </c>
      <c r="M346" s="1436">
        <v>0</v>
      </c>
      <c r="N346" s="1436">
        <v>14</v>
      </c>
      <c r="O346" s="1436">
        <v>14</v>
      </c>
      <c r="P346" s="1436">
        <v>12</v>
      </c>
      <c r="Q346" s="1436">
        <v>12</v>
      </c>
      <c r="R346" s="1436">
        <v>13</v>
      </c>
      <c r="S346" s="1436">
        <v>13</v>
      </c>
      <c r="T346" s="1436">
        <v>14</v>
      </c>
      <c r="U346" s="1436">
        <v>14</v>
      </c>
      <c r="V346" s="1438">
        <v>14</v>
      </c>
    </row>
    <row r="347" spans="1:22" ht="15" x14ac:dyDescent="0.25">
      <c r="A347" s="1299" t="s">
        <v>809</v>
      </c>
      <c r="B347" s="1298" t="s">
        <v>854</v>
      </c>
      <c r="C347" s="1301" t="s">
        <v>79</v>
      </c>
      <c r="D347" s="1436">
        <v>0</v>
      </c>
      <c r="E347" s="1436">
        <v>0</v>
      </c>
      <c r="F347" s="1436">
        <v>0</v>
      </c>
      <c r="G347" s="1436">
        <v>0</v>
      </c>
      <c r="H347" s="1436">
        <v>0</v>
      </c>
      <c r="I347" s="1436">
        <v>0</v>
      </c>
      <c r="J347" s="1436">
        <v>0</v>
      </c>
      <c r="K347" s="1436">
        <v>0</v>
      </c>
      <c r="L347" s="1436">
        <v>0</v>
      </c>
      <c r="M347" s="1436">
        <v>0</v>
      </c>
      <c r="N347" s="1436">
        <v>0.3571428656578064</v>
      </c>
      <c r="O347" s="1436">
        <v>0.5</v>
      </c>
      <c r="P347" s="1436">
        <v>0.1666666716337204</v>
      </c>
      <c r="Q347" s="1436">
        <v>0</v>
      </c>
      <c r="R347" s="1436">
        <v>0.38461539149284363</v>
      </c>
      <c r="S347" s="1436">
        <v>0.30769231915473938</v>
      </c>
      <c r="T347" s="1436">
        <v>7.1428574621677399E-2</v>
      </c>
      <c r="U347" s="1436">
        <v>0.4285714328289032</v>
      </c>
      <c r="V347" s="1438">
        <v>0.4285714328289032</v>
      </c>
    </row>
    <row r="348" spans="1:22" ht="15" x14ac:dyDescent="0.25">
      <c r="A348" s="1299" t="s">
        <v>809</v>
      </c>
      <c r="B348" s="1298" t="s">
        <v>854</v>
      </c>
      <c r="C348" s="1301" t="s">
        <v>1011</v>
      </c>
      <c r="D348" s="1436">
        <v>0</v>
      </c>
      <c r="E348" s="1436">
        <v>0</v>
      </c>
      <c r="F348" s="1436">
        <v>0</v>
      </c>
      <c r="G348" s="1436">
        <v>0</v>
      </c>
      <c r="H348" s="1436">
        <v>0</v>
      </c>
      <c r="I348" s="1436">
        <v>0</v>
      </c>
      <c r="J348" s="1436">
        <v>0</v>
      </c>
      <c r="K348" s="1436">
        <v>0</v>
      </c>
      <c r="L348" s="1436">
        <v>0</v>
      </c>
      <c r="M348" s="1436">
        <v>0</v>
      </c>
      <c r="N348" s="1436">
        <v>5</v>
      </c>
      <c r="O348" s="1436">
        <v>7</v>
      </c>
      <c r="P348" s="1436">
        <v>2</v>
      </c>
      <c r="Q348" s="1436">
        <v>0</v>
      </c>
      <c r="R348" s="1436">
        <v>5</v>
      </c>
      <c r="S348" s="1436">
        <v>4</v>
      </c>
      <c r="T348" s="1436">
        <v>1</v>
      </c>
      <c r="U348" s="1436">
        <v>6</v>
      </c>
      <c r="V348" s="1438">
        <v>6</v>
      </c>
    </row>
    <row r="349" spans="1:22" ht="15" x14ac:dyDescent="0.25">
      <c r="A349" s="1299" t="s">
        <v>809</v>
      </c>
      <c r="B349" s="1298" t="s">
        <v>854</v>
      </c>
      <c r="C349" s="1301" t="s">
        <v>87</v>
      </c>
      <c r="D349" s="1436">
        <v>0</v>
      </c>
      <c r="E349" s="1436">
        <v>0</v>
      </c>
      <c r="F349" s="1436">
        <v>0</v>
      </c>
      <c r="G349" s="1436">
        <v>0</v>
      </c>
      <c r="H349" s="1436">
        <v>0</v>
      </c>
      <c r="I349" s="1436">
        <v>0</v>
      </c>
      <c r="J349" s="1436">
        <v>0</v>
      </c>
      <c r="K349" s="1436">
        <v>0</v>
      </c>
      <c r="L349" s="1436">
        <v>0</v>
      </c>
      <c r="M349" s="1436">
        <v>0</v>
      </c>
      <c r="N349" s="1436">
        <v>1</v>
      </c>
      <c r="O349" s="1436">
        <v>3</v>
      </c>
      <c r="P349" s="1436">
        <v>0</v>
      </c>
      <c r="Q349" s="1436">
        <v>0</v>
      </c>
      <c r="R349" s="1436">
        <v>0</v>
      </c>
      <c r="S349" s="1436">
        <v>0</v>
      </c>
      <c r="T349" s="1436">
        <v>0</v>
      </c>
      <c r="U349" s="1436">
        <v>0</v>
      </c>
      <c r="V349" s="1438">
        <v>0</v>
      </c>
    </row>
    <row r="350" spans="1:22" ht="15" x14ac:dyDescent="0.25">
      <c r="A350" s="1299" t="s">
        <v>809</v>
      </c>
      <c r="B350" s="1298" t="s">
        <v>855</v>
      </c>
      <c r="C350" s="1301" t="s">
        <v>1010</v>
      </c>
      <c r="D350" s="1436">
        <v>0</v>
      </c>
      <c r="E350" s="1436">
        <v>0</v>
      </c>
      <c r="F350" s="1436">
        <v>0</v>
      </c>
      <c r="G350" s="1436">
        <v>0</v>
      </c>
      <c r="H350" s="1436">
        <v>0</v>
      </c>
      <c r="I350" s="1436">
        <v>0</v>
      </c>
      <c r="J350" s="1436">
        <v>0</v>
      </c>
      <c r="K350" s="1436">
        <v>0</v>
      </c>
      <c r="L350" s="1436">
        <v>0</v>
      </c>
      <c r="M350" s="1436">
        <v>0</v>
      </c>
      <c r="N350" s="1436">
        <v>22</v>
      </c>
      <c r="O350" s="1436">
        <v>18</v>
      </c>
      <c r="P350" s="1436">
        <v>19</v>
      </c>
      <c r="Q350" s="1436">
        <v>20</v>
      </c>
      <c r="R350" s="1436">
        <v>19</v>
      </c>
      <c r="S350" s="1436">
        <v>18</v>
      </c>
      <c r="T350" s="1436">
        <v>17</v>
      </c>
      <c r="U350" s="1436">
        <v>17</v>
      </c>
      <c r="V350" s="1438">
        <v>14</v>
      </c>
    </row>
    <row r="351" spans="1:22" ht="15" x14ac:dyDescent="0.25">
      <c r="A351" s="1299" t="s">
        <v>809</v>
      </c>
      <c r="B351" s="1298" t="s">
        <v>855</v>
      </c>
      <c r="C351" s="1301" t="s">
        <v>79</v>
      </c>
      <c r="D351" s="1436">
        <v>0</v>
      </c>
      <c r="E351" s="1436">
        <v>0</v>
      </c>
      <c r="F351" s="1436">
        <v>0</v>
      </c>
      <c r="G351" s="1436">
        <v>0</v>
      </c>
      <c r="H351" s="1436">
        <v>0</v>
      </c>
      <c r="I351" s="1436">
        <v>0</v>
      </c>
      <c r="J351" s="1436">
        <v>0</v>
      </c>
      <c r="K351" s="1436">
        <v>0</v>
      </c>
      <c r="L351" s="1436">
        <v>0</v>
      </c>
      <c r="M351" s="1436">
        <v>0</v>
      </c>
      <c r="N351" s="1436">
        <v>0.13636364042758942</v>
      </c>
      <c r="O351" s="1436">
        <v>0.2222222238779068</v>
      </c>
      <c r="P351" s="1436">
        <v>0.26315790414810181</v>
      </c>
      <c r="Q351" s="1436">
        <v>0.10000000149011612</v>
      </c>
      <c r="R351" s="1436">
        <v>0.21052631735801697</v>
      </c>
      <c r="S351" s="1436">
        <v>0.2222222238779068</v>
      </c>
      <c r="T351" s="1436">
        <v>0.23529411852359772</v>
      </c>
      <c r="U351" s="1436">
        <v>0.29411765933036804</v>
      </c>
      <c r="V351" s="1438">
        <v>0.2142857164144516</v>
      </c>
    </row>
    <row r="352" spans="1:22" ht="15" x14ac:dyDescent="0.25">
      <c r="A352" s="1299" t="s">
        <v>809</v>
      </c>
      <c r="B352" s="1298" t="s">
        <v>855</v>
      </c>
      <c r="C352" s="1301" t="s">
        <v>1011</v>
      </c>
      <c r="D352" s="1436">
        <v>0</v>
      </c>
      <c r="E352" s="1436">
        <v>0</v>
      </c>
      <c r="F352" s="1436">
        <v>0</v>
      </c>
      <c r="G352" s="1436">
        <v>0</v>
      </c>
      <c r="H352" s="1436">
        <v>0</v>
      </c>
      <c r="I352" s="1436">
        <v>0</v>
      </c>
      <c r="J352" s="1436">
        <v>0</v>
      </c>
      <c r="K352" s="1436">
        <v>0</v>
      </c>
      <c r="L352" s="1436">
        <v>0</v>
      </c>
      <c r="M352" s="1436">
        <v>0</v>
      </c>
      <c r="N352" s="1436">
        <v>3</v>
      </c>
      <c r="O352" s="1436">
        <v>4</v>
      </c>
      <c r="P352" s="1436">
        <v>5</v>
      </c>
      <c r="Q352" s="1436">
        <v>2</v>
      </c>
      <c r="R352" s="1436">
        <v>4</v>
      </c>
      <c r="S352" s="1436">
        <v>4</v>
      </c>
      <c r="T352" s="1436">
        <v>4</v>
      </c>
      <c r="U352" s="1436">
        <v>5</v>
      </c>
      <c r="V352" s="1438">
        <v>3</v>
      </c>
    </row>
    <row r="353" spans="1:22" ht="15" x14ac:dyDescent="0.25">
      <c r="A353" s="1299" t="s">
        <v>809</v>
      </c>
      <c r="B353" s="1298" t="s">
        <v>855</v>
      </c>
      <c r="C353" s="1301" t="s">
        <v>87</v>
      </c>
      <c r="D353" s="1436">
        <v>0</v>
      </c>
      <c r="E353" s="1436">
        <v>0</v>
      </c>
      <c r="F353" s="1436">
        <v>0</v>
      </c>
      <c r="G353" s="1436">
        <v>0</v>
      </c>
      <c r="H353" s="1436">
        <v>0</v>
      </c>
      <c r="I353" s="1436">
        <v>0</v>
      </c>
      <c r="J353" s="1436">
        <v>0</v>
      </c>
      <c r="K353" s="1436">
        <v>0</v>
      </c>
      <c r="L353" s="1436">
        <v>0</v>
      </c>
      <c r="M353" s="1436">
        <v>0</v>
      </c>
      <c r="N353" s="1436">
        <v>1</v>
      </c>
      <c r="O353" s="1436">
        <v>2</v>
      </c>
      <c r="P353" s="1436">
        <v>0</v>
      </c>
      <c r="Q353" s="1436">
        <v>1</v>
      </c>
      <c r="R353" s="1436">
        <v>0</v>
      </c>
      <c r="S353" s="1436">
        <v>0</v>
      </c>
      <c r="T353" s="1436">
        <v>0</v>
      </c>
      <c r="U353" s="1436">
        <v>0</v>
      </c>
      <c r="V353" s="1438">
        <v>0</v>
      </c>
    </row>
    <row r="354" spans="1:22" ht="15" x14ac:dyDescent="0.25">
      <c r="A354" s="1299" t="s">
        <v>809</v>
      </c>
      <c r="B354" s="1298" t="s">
        <v>856</v>
      </c>
      <c r="C354" s="1301" t="s">
        <v>1010</v>
      </c>
      <c r="D354" s="1436">
        <v>0</v>
      </c>
      <c r="E354" s="1436">
        <v>0</v>
      </c>
      <c r="F354" s="1436">
        <v>0</v>
      </c>
      <c r="G354" s="1436">
        <v>0</v>
      </c>
      <c r="H354" s="1436">
        <v>0</v>
      </c>
      <c r="I354" s="1436">
        <v>0</v>
      </c>
      <c r="J354" s="1436">
        <v>0</v>
      </c>
      <c r="K354" s="1436">
        <v>0</v>
      </c>
      <c r="L354" s="1436">
        <v>0</v>
      </c>
      <c r="M354" s="1436">
        <v>0</v>
      </c>
      <c r="N354" s="1436">
        <v>0</v>
      </c>
      <c r="O354" s="1436">
        <v>23</v>
      </c>
      <c r="P354" s="1436">
        <v>21</v>
      </c>
      <c r="Q354" s="1436">
        <v>21</v>
      </c>
      <c r="R354" s="1436">
        <v>17</v>
      </c>
      <c r="S354" s="1436">
        <v>14</v>
      </c>
      <c r="T354" s="1436">
        <v>13</v>
      </c>
      <c r="U354" s="1436">
        <v>13</v>
      </c>
      <c r="V354" s="1438">
        <v>13</v>
      </c>
    </row>
    <row r="355" spans="1:22" ht="15" x14ac:dyDescent="0.25">
      <c r="A355" s="1299" t="s">
        <v>809</v>
      </c>
      <c r="B355" s="1298" t="s">
        <v>856</v>
      </c>
      <c r="C355" s="1301" t="s">
        <v>79</v>
      </c>
      <c r="D355" s="1436">
        <v>0</v>
      </c>
      <c r="E355" s="1436">
        <v>0</v>
      </c>
      <c r="F355" s="1436">
        <v>0</v>
      </c>
      <c r="G355" s="1436">
        <v>0</v>
      </c>
      <c r="H355" s="1436">
        <v>0</v>
      </c>
      <c r="I355" s="1436">
        <v>0</v>
      </c>
      <c r="J355" s="1436">
        <v>0</v>
      </c>
      <c r="K355" s="1436">
        <v>0</v>
      </c>
      <c r="L355" s="1436">
        <v>0</v>
      </c>
      <c r="M355" s="1436">
        <v>0</v>
      </c>
      <c r="N355" s="1436">
        <v>0</v>
      </c>
      <c r="O355" s="1436">
        <v>0.21739129722118378</v>
      </c>
      <c r="P355" s="1436">
        <v>0.1428571492433548</v>
      </c>
      <c r="Q355" s="1436">
        <v>9.5238097012042999E-2</v>
      </c>
      <c r="R355" s="1436">
        <v>0.23529411852359772</v>
      </c>
      <c r="S355" s="1436">
        <v>0.28571429848670959</v>
      </c>
      <c r="T355" s="1436">
        <v>7.6923072338104248E-2</v>
      </c>
      <c r="U355" s="1436">
        <v>0.30769231915473938</v>
      </c>
      <c r="V355" s="1438">
        <v>0.23076923191547394</v>
      </c>
    </row>
    <row r="356" spans="1:22" ht="15" x14ac:dyDescent="0.25">
      <c r="A356" s="1299" t="s">
        <v>809</v>
      </c>
      <c r="B356" s="1298" t="s">
        <v>856</v>
      </c>
      <c r="C356" s="1301" t="s">
        <v>1011</v>
      </c>
      <c r="D356" s="1436">
        <v>0</v>
      </c>
      <c r="E356" s="1436">
        <v>0</v>
      </c>
      <c r="F356" s="1436">
        <v>0</v>
      </c>
      <c r="G356" s="1436">
        <v>0</v>
      </c>
      <c r="H356" s="1436">
        <v>0</v>
      </c>
      <c r="I356" s="1436">
        <v>0</v>
      </c>
      <c r="J356" s="1436">
        <v>0</v>
      </c>
      <c r="K356" s="1436">
        <v>0</v>
      </c>
      <c r="L356" s="1436">
        <v>0</v>
      </c>
      <c r="M356" s="1436">
        <v>0</v>
      </c>
      <c r="N356" s="1436">
        <v>0</v>
      </c>
      <c r="O356" s="1436">
        <v>5</v>
      </c>
      <c r="P356" s="1436">
        <v>3</v>
      </c>
      <c r="Q356" s="1436">
        <v>2</v>
      </c>
      <c r="R356" s="1436">
        <v>4</v>
      </c>
      <c r="S356" s="1436">
        <v>4</v>
      </c>
      <c r="T356" s="1436">
        <v>1</v>
      </c>
      <c r="U356" s="1436">
        <v>4</v>
      </c>
      <c r="V356" s="1438">
        <v>3</v>
      </c>
    </row>
    <row r="357" spans="1:22" ht="15" x14ac:dyDescent="0.25">
      <c r="A357" s="1299" t="s">
        <v>809</v>
      </c>
      <c r="B357" s="1298" t="s">
        <v>856</v>
      </c>
      <c r="C357" s="1301" t="s">
        <v>87</v>
      </c>
      <c r="D357" s="1436">
        <v>0</v>
      </c>
      <c r="E357" s="1436">
        <v>0</v>
      </c>
      <c r="F357" s="1436">
        <v>0</v>
      </c>
      <c r="G357" s="1436">
        <v>0</v>
      </c>
      <c r="H357" s="1436">
        <v>0</v>
      </c>
      <c r="I357" s="1436">
        <v>0</v>
      </c>
      <c r="J357" s="1436">
        <v>0</v>
      </c>
      <c r="K357" s="1436">
        <v>0</v>
      </c>
      <c r="L357" s="1436">
        <v>0</v>
      </c>
      <c r="M357" s="1436">
        <v>0</v>
      </c>
      <c r="N357" s="1436">
        <v>0</v>
      </c>
      <c r="O357" s="1436">
        <v>4</v>
      </c>
      <c r="P357" s="1436">
        <v>1</v>
      </c>
      <c r="Q357" s="1436">
        <v>0</v>
      </c>
      <c r="R357" s="1436">
        <v>0</v>
      </c>
      <c r="S357" s="1436">
        <v>0</v>
      </c>
      <c r="T357" s="1436">
        <v>0</v>
      </c>
      <c r="U357" s="1436">
        <v>0</v>
      </c>
      <c r="V357" s="1438">
        <v>0</v>
      </c>
    </row>
    <row r="358" spans="1:22" ht="15" x14ac:dyDescent="0.25">
      <c r="A358" s="1299" t="s">
        <v>809</v>
      </c>
      <c r="B358" s="1298" t="s">
        <v>857</v>
      </c>
      <c r="C358" s="1301" t="s">
        <v>1010</v>
      </c>
      <c r="D358" s="1436">
        <v>0</v>
      </c>
      <c r="E358" s="1436">
        <v>0</v>
      </c>
      <c r="F358" s="1436">
        <v>0</v>
      </c>
      <c r="G358" s="1436">
        <v>0</v>
      </c>
      <c r="H358" s="1436">
        <v>0</v>
      </c>
      <c r="I358" s="1436">
        <v>0</v>
      </c>
      <c r="J358" s="1436">
        <v>0</v>
      </c>
      <c r="K358" s="1436">
        <v>0</v>
      </c>
      <c r="L358" s="1436">
        <v>0</v>
      </c>
      <c r="M358" s="1436">
        <v>0</v>
      </c>
      <c r="N358" s="1436">
        <v>0</v>
      </c>
      <c r="O358" s="1436">
        <v>15</v>
      </c>
      <c r="P358" s="1436">
        <v>15</v>
      </c>
      <c r="Q358" s="1436">
        <v>15</v>
      </c>
      <c r="R358" s="1436">
        <v>17</v>
      </c>
      <c r="S358" s="1436">
        <v>17</v>
      </c>
      <c r="T358" s="1436">
        <v>19</v>
      </c>
      <c r="U358" s="1436">
        <v>21</v>
      </c>
      <c r="V358" s="1438">
        <v>23</v>
      </c>
    </row>
    <row r="359" spans="1:22" ht="15" x14ac:dyDescent="0.25">
      <c r="A359" s="1299" t="s">
        <v>809</v>
      </c>
      <c r="B359" s="1298" t="s">
        <v>857</v>
      </c>
      <c r="C359" s="1301" t="s">
        <v>79</v>
      </c>
      <c r="D359" s="1436">
        <v>0</v>
      </c>
      <c r="E359" s="1436">
        <v>0</v>
      </c>
      <c r="F359" s="1436">
        <v>0</v>
      </c>
      <c r="G359" s="1436">
        <v>0</v>
      </c>
      <c r="H359" s="1436">
        <v>0</v>
      </c>
      <c r="I359" s="1436">
        <v>0</v>
      </c>
      <c r="J359" s="1436">
        <v>0</v>
      </c>
      <c r="K359" s="1436">
        <v>0</v>
      </c>
      <c r="L359" s="1436">
        <v>0</v>
      </c>
      <c r="M359" s="1436">
        <v>0</v>
      </c>
      <c r="N359" s="1436">
        <v>0</v>
      </c>
      <c r="O359" s="1436">
        <v>0.60000002384185791</v>
      </c>
      <c r="P359" s="1436">
        <v>0.60000002384185791</v>
      </c>
      <c r="Q359" s="1436">
        <v>0.26666668057441711</v>
      </c>
      <c r="R359" s="1436">
        <v>0.64705884456634521</v>
      </c>
      <c r="S359" s="1436">
        <v>0.23529411852359772</v>
      </c>
      <c r="T359" s="1436">
        <v>0.57894736528396606</v>
      </c>
      <c r="U359" s="1436">
        <v>0.28571429848670959</v>
      </c>
      <c r="V359" s="1438">
        <v>0.26086956262588501</v>
      </c>
    </row>
    <row r="360" spans="1:22" ht="15" x14ac:dyDescent="0.25">
      <c r="A360" s="1299" t="s">
        <v>809</v>
      </c>
      <c r="B360" s="1298" t="s">
        <v>857</v>
      </c>
      <c r="C360" s="1301" t="s">
        <v>1011</v>
      </c>
      <c r="D360" s="1436">
        <v>0</v>
      </c>
      <c r="E360" s="1436">
        <v>0</v>
      </c>
      <c r="F360" s="1436">
        <v>0</v>
      </c>
      <c r="G360" s="1436">
        <v>0</v>
      </c>
      <c r="H360" s="1436">
        <v>0</v>
      </c>
      <c r="I360" s="1436">
        <v>0</v>
      </c>
      <c r="J360" s="1436">
        <v>0</v>
      </c>
      <c r="K360" s="1436">
        <v>0</v>
      </c>
      <c r="L360" s="1436">
        <v>0</v>
      </c>
      <c r="M360" s="1436">
        <v>0</v>
      </c>
      <c r="N360" s="1436">
        <v>0</v>
      </c>
      <c r="O360" s="1436">
        <v>9</v>
      </c>
      <c r="P360" s="1436">
        <v>9</v>
      </c>
      <c r="Q360" s="1436">
        <v>4</v>
      </c>
      <c r="R360" s="1436">
        <v>11</v>
      </c>
      <c r="S360" s="1436">
        <v>4</v>
      </c>
      <c r="T360" s="1436">
        <v>11</v>
      </c>
      <c r="U360" s="1436">
        <v>6</v>
      </c>
      <c r="V360" s="1438">
        <v>6</v>
      </c>
    </row>
    <row r="361" spans="1:22" ht="15" x14ac:dyDescent="0.25">
      <c r="A361" s="1299" t="s">
        <v>809</v>
      </c>
      <c r="B361" s="1298" t="s">
        <v>857</v>
      </c>
      <c r="C361" s="1301" t="s">
        <v>87</v>
      </c>
      <c r="D361" s="1436">
        <v>0</v>
      </c>
      <c r="E361" s="1436">
        <v>0</v>
      </c>
      <c r="F361" s="1436">
        <v>0</v>
      </c>
      <c r="G361" s="1436">
        <v>0</v>
      </c>
      <c r="H361" s="1436">
        <v>0</v>
      </c>
      <c r="I361" s="1436">
        <v>0</v>
      </c>
      <c r="J361" s="1436">
        <v>0</v>
      </c>
      <c r="K361" s="1436">
        <v>0</v>
      </c>
      <c r="L361" s="1436">
        <v>0</v>
      </c>
      <c r="M361" s="1436">
        <v>0</v>
      </c>
      <c r="N361" s="1436">
        <v>0</v>
      </c>
      <c r="O361" s="1436">
        <v>0</v>
      </c>
      <c r="P361" s="1436">
        <v>0</v>
      </c>
      <c r="Q361" s="1436">
        <v>0</v>
      </c>
      <c r="R361" s="1436">
        <v>1</v>
      </c>
      <c r="S361" s="1436">
        <v>0</v>
      </c>
      <c r="T361" s="1436">
        <v>1</v>
      </c>
      <c r="U361" s="1436">
        <v>0</v>
      </c>
      <c r="V361" s="1438">
        <v>0</v>
      </c>
    </row>
    <row r="362" spans="1:22" ht="15" x14ac:dyDescent="0.25">
      <c r="A362" s="1299" t="s">
        <v>809</v>
      </c>
      <c r="B362" s="1298" t="s">
        <v>858</v>
      </c>
      <c r="C362" s="1301" t="s">
        <v>1010</v>
      </c>
      <c r="D362" s="1436">
        <v>0</v>
      </c>
      <c r="E362" s="1436">
        <v>0</v>
      </c>
      <c r="F362" s="1436">
        <v>0</v>
      </c>
      <c r="G362" s="1436">
        <v>0</v>
      </c>
      <c r="H362" s="1436">
        <v>0</v>
      </c>
      <c r="I362" s="1436">
        <v>0</v>
      </c>
      <c r="J362" s="1436">
        <v>0</v>
      </c>
      <c r="K362" s="1436">
        <v>0</v>
      </c>
      <c r="L362" s="1436">
        <v>0</v>
      </c>
      <c r="M362" s="1436">
        <v>0</v>
      </c>
      <c r="N362" s="1436">
        <v>0</v>
      </c>
      <c r="O362" s="1436">
        <v>14</v>
      </c>
      <c r="P362" s="1436">
        <v>15</v>
      </c>
      <c r="Q362" s="1436">
        <v>15</v>
      </c>
      <c r="R362" s="1436">
        <v>16</v>
      </c>
      <c r="S362" s="1436">
        <v>15</v>
      </c>
      <c r="T362" s="1436">
        <v>20</v>
      </c>
      <c r="U362" s="1436">
        <v>28</v>
      </c>
      <c r="V362" s="1438">
        <v>25</v>
      </c>
    </row>
    <row r="363" spans="1:22" ht="15" x14ac:dyDescent="0.25">
      <c r="A363" s="1299" t="s">
        <v>809</v>
      </c>
      <c r="B363" s="1298" t="s">
        <v>858</v>
      </c>
      <c r="C363" s="1301" t="s">
        <v>79</v>
      </c>
      <c r="D363" s="1436">
        <v>0</v>
      </c>
      <c r="E363" s="1436">
        <v>0</v>
      </c>
      <c r="F363" s="1436">
        <v>0</v>
      </c>
      <c r="G363" s="1436">
        <v>0</v>
      </c>
      <c r="H363" s="1436">
        <v>0</v>
      </c>
      <c r="I363" s="1436">
        <v>0</v>
      </c>
      <c r="J363" s="1436">
        <v>0</v>
      </c>
      <c r="K363" s="1436">
        <v>0</v>
      </c>
      <c r="L363" s="1436">
        <v>0</v>
      </c>
      <c r="M363" s="1436">
        <v>0</v>
      </c>
      <c r="N363" s="1436">
        <v>0</v>
      </c>
      <c r="O363" s="1436">
        <v>0.57142859697341919</v>
      </c>
      <c r="P363" s="1436">
        <v>0.53333336114883423</v>
      </c>
      <c r="Q363" s="1436">
        <v>0.20000000298023224</v>
      </c>
      <c r="R363" s="1436">
        <v>0.4375</v>
      </c>
      <c r="S363" s="1436">
        <v>0.26666668057441711</v>
      </c>
      <c r="T363" s="1436">
        <v>0.40000000596046448</v>
      </c>
      <c r="U363" s="1436">
        <v>0.6071428656578064</v>
      </c>
      <c r="V363" s="1438">
        <v>0.15999999642372131</v>
      </c>
    </row>
    <row r="364" spans="1:22" ht="15" x14ac:dyDescent="0.25">
      <c r="A364" s="1299" t="s">
        <v>809</v>
      </c>
      <c r="B364" s="1298" t="s">
        <v>858</v>
      </c>
      <c r="C364" s="1301" t="s">
        <v>1011</v>
      </c>
      <c r="D364" s="1436">
        <v>0</v>
      </c>
      <c r="E364" s="1436">
        <v>0</v>
      </c>
      <c r="F364" s="1436">
        <v>0</v>
      </c>
      <c r="G364" s="1436">
        <v>0</v>
      </c>
      <c r="H364" s="1436">
        <v>0</v>
      </c>
      <c r="I364" s="1436">
        <v>0</v>
      </c>
      <c r="J364" s="1436">
        <v>0</v>
      </c>
      <c r="K364" s="1436">
        <v>0</v>
      </c>
      <c r="L364" s="1436">
        <v>0</v>
      </c>
      <c r="M364" s="1436">
        <v>0</v>
      </c>
      <c r="N364" s="1436">
        <v>0</v>
      </c>
      <c r="O364" s="1436">
        <v>8</v>
      </c>
      <c r="P364" s="1436">
        <v>8</v>
      </c>
      <c r="Q364" s="1436">
        <v>3</v>
      </c>
      <c r="R364" s="1436">
        <v>7</v>
      </c>
      <c r="S364" s="1436">
        <v>4</v>
      </c>
      <c r="T364" s="1436">
        <v>8</v>
      </c>
      <c r="U364" s="1436">
        <v>17</v>
      </c>
      <c r="V364" s="1438">
        <v>4</v>
      </c>
    </row>
    <row r="365" spans="1:22" ht="15" x14ac:dyDescent="0.25">
      <c r="A365" s="1299" t="s">
        <v>809</v>
      </c>
      <c r="B365" s="1298" t="s">
        <v>858</v>
      </c>
      <c r="C365" s="1301" t="s">
        <v>87</v>
      </c>
      <c r="D365" s="1436">
        <v>0</v>
      </c>
      <c r="E365" s="1436">
        <v>0</v>
      </c>
      <c r="F365" s="1436">
        <v>0</v>
      </c>
      <c r="G365" s="1436">
        <v>0</v>
      </c>
      <c r="H365" s="1436">
        <v>0</v>
      </c>
      <c r="I365" s="1436">
        <v>0</v>
      </c>
      <c r="J365" s="1436">
        <v>0</v>
      </c>
      <c r="K365" s="1436">
        <v>0</v>
      </c>
      <c r="L365" s="1436">
        <v>0</v>
      </c>
      <c r="M365" s="1436">
        <v>0</v>
      </c>
      <c r="N365" s="1436">
        <v>0</v>
      </c>
      <c r="O365" s="1436">
        <v>3</v>
      </c>
      <c r="P365" s="1436">
        <v>2</v>
      </c>
      <c r="Q365" s="1436">
        <v>0</v>
      </c>
      <c r="R365" s="1436">
        <v>1</v>
      </c>
      <c r="S365" s="1436">
        <v>2</v>
      </c>
      <c r="T365" s="1436">
        <v>5</v>
      </c>
      <c r="U365" s="1436">
        <v>7</v>
      </c>
      <c r="V365" s="1438">
        <v>2</v>
      </c>
    </row>
    <row r="366" spans="1:22" ht="15" x14ac:dyDescent="0.25">
      <c r="A366" s="1299" t="s">
        <v>809</v>
      </c>
      <c r="B366" s="1298" t="s">
        <v>859</v>
      </c>
      <c r="C366" s="1301" t="s">
        <v>1010</v>
      </c>
      <c r="D366" s="1436">
        <v>0</v>
      </c>
      <c r="E366" s="1436">
        <v>0</v>
      </c>
      <c r="F366" s="1436">
        <v>0</v>
      </c>
      <c r="G366" s="1436">
        <v>0</v>
      </c>
      <c r="H366" s="1436">
        <v>0</v>
      </c>
      <c r="I366" s="1436">
        <v>0</v>
      </c>
      <c r="J366" s="1436">
        <v>0</v>
      </c>
      <c r="K366" s="1436">
        <v>0</v>
      </c>
      <c r="L366" s="1436">
        <v>0</v>
      </c>
      <c r="M366" s="1436">
        <v>0</v>
      </c>
      <c r="N366" s="1436">
        <v>0</v>
      </c>
      <c r="O366" s="1436">
        <v>29</v>
      </c>
      <c r="P366" s="1436">
        <v>29</v>
      </c>
      <c r="Q366" s="1436">
        <v>28</v>
      </c>
      <c r="R366" s="1436">
        <v>27</v>
      </c>
      <c r="S366" s="1436">
        <v>24</v>
      </c>
      <c r="T366" s="1436">
        <v>26</v>
      </c>
      <c r="U366" s="1436">
        <v>33</v>
      </c>
      <c r="V366" s="1438">
        <v>33</v>
      </c>
    </row>
    <row r="367" spans="1:22" ht="15" x14ac:dyDescent="0.25">
      <c r="A367" s="1299" t="s">
        <v>809</v>
      </c>
      <c r="B367" s="1298" t="s">
        <v>859</v>
      </c>
      <c r="C367" s="1301" t="s">
        <v>79</v>
      </c>
      <c r="D367" s="1436">
        <v>0</v>
      </c>
      <c r="E367" s="1436">
        <v>0</v>
      </c>
      <c r="F367" s="1436">
        <v>0</v>
      </c>
      <c r="G367" s="1436">
        <v>0</v>
      </c>
      <c r="H367" s="1436">
        <v>0</v>
      </c>
      <c r="I367" s="1436">
        <v>0</v>
      </c>
      <c r="J367" s="1436">
        <v>0</v>
      </c>
      <c r="K367" s="1436">
        <v>0</v>
      </c>
      <c r="L367" s="1436">
        <v>0</v>
      </c>
      <c r="M367" s="1436">
        <v>0</v>
      </c>
      <c r="N367" s="1436">
        <v>0</v>
      </c>
      <c r="O367" s="1436">
        <v>0.48275861144065857</v>
      </c>
      <c r="P367" s="1436">
        <v>0.41379311680793762</v>
      </c>
      <c r="Q367" s="1436">
        <v>0.1071428582072258</v>
      </c>
      <c r="R367" s="1436">
        <v>0.2222222238779068</v>
      </c>
      <c r="S367" s="1436">
        <v>0.2083333283662796</v>
      </c>
      <c r="T367" s="1436">
        <v>0.19230769574642181</v>
      </c>
      <c r="U367" s="1436">
        <v>0.18181818723678589</v>
      </c>
      <c r="V367" s="1438">
        <v>0.21212121844291687</v>
      </c>
    </row>
    <row r="368" spans="1:22" ht="15" x14ac:dyDescent="0.25">
      <c r="A368" s="1299" t="s">
        <v>809</v>
      </c>
      <c r="B368" s="1298" t="s">
        <v>859</v>
      </c>
      <c r="C368" s="1301" t="s">
        <v>1011</v>
      </c>
      <c r="D368" s="1436">
        <v>0</v>
      </c>
      <c r="E368" s="1436">
        <v>0</v>
      </c>
      <c r="F368" s="1436">
        <v>0</v>
      </c>
      <c r="G368" s="1436">
        <v>0</v>
      </c>
      <c r="H368" s="1436">
        <v>0</v>
      </c>
      <c r="I368" s="1436">
        <v>0</v>
      </c>
      <c r="J368" s="1436">
        <v>0</v>
      </c>
      <c r="K368" s="1436">
        <v>0</v>
      </c>
      <c r="L368" s="1436">
        <v>0</v>
      </c>
      <c r="M368" s="1436">
        <v>0</v>
      </c>
      <c r="N368" s="1436">
        <v>0</v>
      </c>
      <c r="O368" s="1436">
        <v>14</v>
      </c>
      <c r="P368" s="1436">
        <v>12</v>
      </c>
      <c r="Q368" s="1436">
        <v>3</v>
      </c>
      <c r="R368" s="1436">
        <v>6</v>
      </c>
      <c r="S368" s="1436">
        <v>5</v>
      </c>
      <c r="T368" s="1436">
        <v>5</v>
      </c>
      <c r="U368" s="1436">
        <v>6</v>
      </c>
      <c r="V368" s="1438">
        <v>7</v>
      </c>
    </row>
    <row r="369" spans="1:22" ht="15" x14ac:dyDescent="0.25">
      <c r="A369" s="1299" t="s">
        <v>809</v>
      </c>
      <c r="B369" s="1298" t="s">
        <v>859</v>
      </c>
      <c r="C369" s="1301" t="s">
        <v>87</v>
      </c>
      <c r="D369" s="1436">
        <v>0</v>
      </c>
      <c r="E369" s="1436">
        <v>0</v>
      </c>
      <c r="F369" s="1436">
        <v>0</v>
      </c>
      <c r="G369" s="1436">
        <v>0</v>
      </c>
      <c r="H369" s="1436">
        <v>0</v>
      </c>
      <c r="I369" s="1436">
        <v>0</v>
      </c>
      <c r="J369" s="1436">
        <v>0</v>
      </c>
      <c r="K369" s="1436">
        <v>0</v>
      </c>
      <c r="L369" s="1436">
        <v>0</v>
      </c>
      <c r="M369" s="1436">
        <v>0</v>
      </c>
      <c r="N369" s="1436">
        <v>0</v>
      </c>
      <c r="O369" s="1436">
        <v>5</v>
      </c>
      <c r="P369" s="1436">
        <v>0</v>
      </c>
      <c r="Q369" s="1436">
        <v>1</v>
      </c>
      <c r="R369" s="1436">
        <v>0</v>
      </c>
      <c r="S369" s="1436">
        <v>0</v>
      </c>
      <c r="T369" s="1436">
        <v>1</v>
      </c>
      <c r="U369" s="1436">
        <v>2</v>
      </c>
      <c r="V369" s="1438">
        <v>4</v>
      </c>
    </row>
    <row r="370" spans="1:22" ht="15" x14ac:dyDescent="0.25">
      <c r="A370" s="1299" t="s">
        <v>809</v>
      </c>
      <c r="B370" s="1298" t="s">
        <v>860</v>
      </c>
      <c r="C370" s="1301" t="s">
        <v>1010</v>
      </c>
      <c r="D370" s="1436">
        <v>0</v>
      </c>
      <c r="E370" s="1436">
        <v>0</v>
      </c>
      <c r="F370" s="1436">
        <v>0</v>
      </c>
      <c r="G370" s="1436">
        <v>0</v>
      </c>
      <c r="H370" s="1436">
        <v>0</v>
      </c>
      <c r="I370" s="1436">
        <v>0</v>
      </c>
      <c r="J370" s="1436">
        <v>0</v>
      </c>
      <c r="K370" s="1436">
        <v>0</v>
      </c>
      <c r="L370" s="1436">
        <v>0</v>
      </c>
      <c r="M370" s="1436">
        <v>0</v>
      </c>
      <c r="N370" s="1436">
        <v>0</v>
      </c>
      <c r="O370" s="1436">
        <v>0</v>
      </c>
      <c r="P370" s="1436">
        <v>23</v>
      </c>
      <c r="Q370" s="1436">
        <v>24</v>
      </c>
      <c r="R370" s="1436">
        <v>25</v>
      </c>
      <c r="S370" s="1436">
        <v>22</v>
      </c>
      <c r="T370" s="1436">
        <v>23</v>
      </c>
      <c r="U370" s="1436">
        <v>17</v>
      </c>
      <c r="V370" s="1438">
        <v>17</v>
      </c>
    </row>
    <row r="371" spans="1:22" ht="15" x14ac:dyDescent="0.25">
      <c r="A371" s="1299" t="s">
        <v>809</v>
      </c>
      <c r="B371" s="1298" t="s">
        <v>860</v>
      </c>
      <c r="C371" s="1301" t="s">
        <v>79</v>
      </c>
      <c r="D371" s="1436">
        <v>0</v>
      </c>
      <c r="E371" s="1436">
        <v>0</v>
      </c>
      <c r="F371" s="1436">
        <v>0</v>
      </c>
      <c r="G371" s="1436">
        <v>0</v>
      </c>
      <c r="H371" s="1436">
        <v>0</v>
      </c>
      <c r="I371" s="1436">
        <v>0</v>
      </c>
      <c r="J371" s="1436">
        <v>0</v>
      </c>
      <c r="K371" s="1436">
        <v>0</v>
      </c>
      <c r="L371" s="1436">
        <v>0</v>
      </c>
      <c r="M371" s="1436">
        <v>0</v>
      </c>
      <c r="N371" s="1436">
        <v>0</v>
      </c>
      <c r="O371" s="1436">
        <v>0</v>
      </c>
      <c r="P371" s="1436">
        <v>0.30434781312942505</v>
      </c>
      <c r="Q371" s="1436">
        <v>0.2083333283662796</v>
      </c>
      <c r="R371" s="1436">
        <v>0.2800000011920929</v>
      </c>
      <c r="S371" s="1436">
        <v>0.18181818723678589</v>
      </c>
      <c r="T371" s="1436">
        <v>0.26086956262588501</v>
      </c>
      <c r="U371" s="1436">
        <v>0.47058823704719543</v>
      </c>
      <c r="V371" s="1438">
        <v>0.52941179275512695</v>
      </c>
    </row>
    <row r="372" spans="1:22" ht="15" x14ac:dyDescent="0.25">
      <c r="A372" s="1299" t="s">
        <v>809</v>
      </c>
      <c r="B372" s="1298" t="s">
        <v>860</v>
      </c>
      <c r="C372" s="1301" t="s">
        <v>1011</v>
      </c>
      <c r="D372" s="1436">
        <v>0</v>
      </c>
      <c r="E372" s="1436">
        <v>0</v>
      </c>
      <c r="F372" s="1436">
        <v>0</v>
      </c>
      <c r="G372" s="1436">
        <v>0</v>
      </c>
      <c r="H372" s="1436">
        <v>0</v>
      </c>
      <c r="I372" s="1436">
        <v>0</v>
      </c>
      <c r="J372" s="1436">
        <v>0</v>
      </c>
      <c r="K372" s="1436">
        <v>0</v>
      </c>
      <c r="L372" s="1436">
        <v>0</v>
      </c>
      <c r="M372" s="1436">
        <v>0</v>
      </c>
      <c r="N372" s="1436">
        <v>0</v>
      </c>
      <c r="O372" s="1436">
        <v>0</v>
      </c>
      <c r="P372" s="1436">
        <v>7</v>
      </c>
      <c r="Q372" s="1436">
        <v>5</v>
      </c>
      <c r="R372" s="1436">
        <v>7</v>
      </c>
      <c r="S372" s="1436">
        <v>4</v>
      </c>
      <c r="T372" s="1436">
        <v>6</v>
      </c>
      <c r="U372" s="1436">
        <v>8</v>
      </c>
      <c r="V372" s="1438">
        <v>9</v>
      </c>
    </row>
    <row r="373" spans="1:22" ht="15" x14ac:dyDescent="0.25">
      <c r="A373" s="1299" t="s">
        <v>809</v>
      </c>
      <c r="B373" s="1298" t="s">
        <v>860</v>
      </c>
      <c r="C373" s="1301" t="s">
        <v>87</v>
      </c>
      <c r="D373" s="1436">
        <v>0</v>
      </c>
      <c r="E373" s="1436">
        <v>0</v>
      </c>
      <c r="F373" s="1436">
        <v>0</v>
      </c>
      <c r="G373" s="1436">
        <v>0</v>
      </c>
      <c r="H373" s="1436">
        <v>0</v>
      </c>
      <c r="I373" s="1436">
        <v>0</v>
      </c>
      <c r="J373" s="1436">
        <v>0</v>
      </c>
      <c r="K373" s="1436">
        <v>0</v>
      </c>
      <c r="L373" s="1436">
        <v>0</v>
      </c>
      <c r="M373" s="1436">
        <v>0</v>
      </c>
      <c r="N373" s="1436">
        <v>0</v>
      </c>
      <c r="O373" s="1436">
        <v>0</v>
      </c>
      <c r="P373" s="1436">
        <v>0</v>
      </c>
      <c r="Q373" s="1436">
        <v>3</v>
      </c>
      <c r="R373" s="1436">
        <v>1</v>
      </c>
      <c r="S373" s="1436">
        <v>0</v>
      </c>
      <c r="T373" s="1436">
        <v>0</v>
      </c>
      <c r="U373" s="1436">
        <v>1</v>
      </c>
      <c r="V373" s="1438">
        <v>1</v>
      </c>
    </row>
    <row r="374" spans="1:22" ht="15" x14ac:dyDescent="0.25">
      <c r="A374" s="1299" t="s">
        <v>809</v>
      </c>
      <c r="B374" s="1298" t="s">
        <v>861</v>
      </c>
      <c r="C374" s="1301" t="s">
        <v>1010</v>
      </c>
      <c r="D374" s="1436">
        <v>0</v>
      </c>
      <c r="E374" s="1436">
        <v>0</v>
      </c>
      <c r="F374" s="1436">
        <v>0</v>
      </c>
      <c r="G374" s="1436">
        <v>0</v>
      </c>
      <c r="H374" s="1436">
        <v>0</v>
      </c>
      <c r="I374" s="1436">
        <v>0</v>
      </c>
      <c r="J374" s="1436">
        <v>0</v>
      </c>
      <c r="K374" s="1436">
        <v>0</v>
      </c>
      <c r="L374" s="1436">
        <v>0</v>
      </c>
      <c r="M374" s="1436">
        <v>0</v>
      </c>
      <c r="N374" s="1436">
        <v>0</v>
      </c>
      <c r="O374" s="1436">
        <v>18</v>
      </c>
      <c r="P374" s="1436">
        <v>16</v>
      </c>
      <c r="Q374" s="1436">
        <v>16</v>
      </c>
      <c r="R374" s="1436">
        <v>16</v>
      </c>
      <c r="S374" s="1436">
        <v>13</v>
      </c>
      <c r="T374" s="1436">
        <v>13</v>
      </c>
      <c r="U374" s="1436">
        <v>13</v>
      </c>
      <c r="V374" s="1438">
        <v>19</v>
      </c>
    </row>
    <row r="375" spans="1:22" ht="15" x14ac:dyDescent="0.25">
      <c r="A375" s="1299" t="s">
        <v>809</v>
      </c>
      <c r="B375" s="1298" t="s">
        <v>861</v>
      </c>
      <c r="C375" s="1301" t="s">
        <v>79</v>
      </c>
      <c r="D375" s="1436">
        <v>0</v>
      </c>
      <c r="E375" s="1436">
        <v>0</v>
      </c>
      <c r="F375" s="1436">
        <v>0</v>
      </c>
      <c r="G375" s="1436">
        <v>0</v>
      </c>
      <c r="H375" s="1436">
        <v>0</v>
      </c>
      <c r="I375" s="1436">
        <v>0</v>
      </c>
      <c r="J375" s="1436">
        <v>0</v>
      </c>
      <c r="K375" s="1436">
        <v>0</v>
      </c>
      <c r="L375" s="1436">
        <v>0</v>
      </c>
      <c r="M375" s="1436">
        <v>0</v>
      </c>
      <c r="N375" s="1436">
        <v>0</v>
      </c>
      <c r="O375" s="1436">
        <v>5.55555559694767E-2</v>
      </c>
      <c r="P375" s="1436">
        <v>0.3125</v>
      </c>
      <c r="Q375" s="1436">
        <v>0</v>
      </c>
      <c r="R375" s="1436">
        <v>0</v>
      </c>
      <c r="S375" s="1436">
        <v>7.6923072338104248E-2</v>
      </c>
      <c r="T375" s="1436">
        <v>7.6923072338104248E-2</v>
      </c>
      <c r="U375" s="1436">
        <v>0.30769231915473938</v>
      </c>
      <c r="V375" s="1438">
        <v>0.21052631735801697</v>
      </c>
    </row>
    <row r="376" spans="1:22" ht="15" x14ac:dyDescent="0.25">
      <c r="A376" s="1299" t="s">
        <v>809</v>
      </c>
      <c r="B376" s="1298" t="s">
        <v>861</v>
      </c>
      <c r="C376" s="1301" t="s">
        <v>1011</v>
      </c>
      <c r="D376" s="1436">
        <v>0</v>
      </c>
      <c r="E376" s="1436">
        <v>0</v>
      </c>
      <c r="F376" s="1436">
        <v>0</v>
      </c>
      <c r="G376" s="1436">
        <v>0</v>
      </c>
      <c r="H376" s="1436">
        <v>0</v>
      </c>
      <c r="I376" s="1436">
        <v>0</v>
      </c>
      <c r="J376" s="1436">
        <v>0</v>
      </c>
      <c r="K376" s="1436">
        <v>0</v>
      </c>
      <c r="L376" s="1436">
        <v>0</v>
      </c>
      <c r="M376" s="1436">
        <v>0</v>
      </c>
      <c r="N376" s="1436">
        <v>0</v>
      </c>
      <c r="O376" s="1436">
        <v>1</v>
      </c>
      <c r="P376" s="1436">
        <v>5</v>
      </c>
      <c r="Q376" s="1436">
        <v>0</v>
      </c>
      <c r="R376" s="1436">
        <v>0</v>
      </c>
      <c r="S376" s="1436">
        <v>1</v>
      </c>
      <c r="T376" s="1436">
        <v>1</v>
      </c>
      <c r="U376" s="1436">
        <v>4</v>
      </c>
      <c r="V376" s="1438">
        <v>4</v>
      </c>
    </row>
    <row r="377" spans="1:22" ht="15" x14ac:dyDescent="0.25">
      <c r="A377" s="1299" t="s">
        <v>809</v>
      </c>
      <c r="B377" s="1298" t="s">
        <v>861</v>
      </c>
      <c r="C377" s="1301" t="s">
        <v>87</v>
      </c>
      <c r="D377" s="1436">
        <v>0</v>
      </c>
      <c r="E377" s="1436">
        <v>0</v>
      </c>
      <c r="F377" s="1436">
        <v>0</v>
      </c>
      <c r="G377" s="1436">
        <v>0</v>
      </c>
      <c r="H377" s="1436">
        <v>0</v>
      </c>
      <c r="I377" s="1436">
        <v>0</v>
      </c>
      <c r="J377" s="1436">
        <v>0</v>
      </c>
      <c r="K377" s="1436">
        <v>0</v>
      </c>
      <c r="L377" s="1436">
        <v>0</v>
      </c>
      <c r="M377" s="1436">
        <v>0</v>
      </c>
      <c r="N377" s="1436">
        <v>0</v>
      </c>
      <c r="O377" s="1436">
        <v>0</v>
      </c>
      <c r="P377" s="1436">
        <v>1</v>
      </c>
      <c r="Q377" s="1436">
        <v>0</v>
      </c>
      <c r="R377" s="1436">
        <v>0</v>
      </c>
      <c r="S377" s="1436">
        <v>0</v>
      </c>
      <c r="T377" s="1436">
        <v>0</v>
      </c>
      <c r="U377" s="1436">
        <v>0</v>
      </c>
      <c r="V377" s="1438">
        <v>0</v>
      </c>
    </row>
    <row r="378" spans="1:22" ht="15" x14ac:dyDescent="0.25">
      <c r="A378" s="1299" t="s">
        <v>809</v>
      </c>
      <c r="B378" s="1298" t="s">
        <v>862</v>
      </c>
      <c r="C378" s="1301" t="s">
        <v>1010</v>
      </c>
      <c r="D378" s="1436">
        <v>0</v>
      </c>
      <c r="E378" s="1436">
        <v>0</v>
      </c>
      <c r="F378" s="1436">
        <v>0</v>
      </c>
      <c r="G378" s="1436">
        <v>0</v>
      </c>
      <c r="H378" s="1436">
        <v>0</v>
      </c>
      <c r="I378" s="1436">
        <v>0</v>
      </c>
      <c r="J378" s="1436">
        <v>0</v>
      </c>
      <c r="K378" s="1436">
        <v>0</v>
      </c>
      <c r="L378" s="1436">
        <v>0</v>
      </c>
      <c r="M378" s="1436">
        <v>0</v>
      </c>
      <c r="N378" s="1436">
        <v>0</v>
      </c>
      <c r="O378" s="1436">
        <v>15</v>
      </c>
      <c r="P378" s="1436">
        <v>14</v>
      </c>
      <c r="Q378" s="1436">
        <v>14</v>
      </c>
      <c r="R378" s="1436">
        <v>13</v>
      </c>
      <c r="S378" s="1436">
        <v>10</v>
      </c>
      <c r="T378" s="1436">
        <v>11</v>
      </c>
      <c r="U378" s="1436">
        <v>13</v>
      </c>
      <c r="V378" s="1438">
        <v>9</v>
      </c>
    </row>
    <row r="379" spans="1:22" ht="15" x14ac:dyDescent="0.25">
      <c r="A379" s="1299" t="s">
        <v>809</v>
      </c>
      <c r="B379" s="1298" t="s">
        <v>862</v>
      </c>
      <c r="C379" s="1301" t="s">
        <v>79</v>
      </c>
      <c r="D379" s="1436">
        <v>0</v>
      </c>
      <c r="E379" s="1436">
        <v>0</v>
      </c>
      <c r="F379" s="1436">
        <v>0</v>
      </c>
      <c r="G379" s="1436">
        <v>0</v>
      </c>
      <c r="H379" s="1436">
        <v>0</v>
      </c>
      <c r="I379" s="1436">
        <v>0</v>
      </c>
      <c r="J379" s="1436">
        <v>0</v>
      </c>
      <c r="K379" s="1436">
        <v>0</v>
      </c>
      <c r="L379" s="1436">
        <v>0</v>
      </c>
      <c r="M379" s="1436">
        <v>0</v>
      </c>
      <c r="N379" s="1436">
        <v>0</v>
      </c>
      <c r="O379" s="1436">
        <v>0.26666668057441711</v>
      </c>
      <c r="P379" s="1436">
        <v>0.3571428656578064</v>
      </c>
      <c r="Q379" s="1436">
        <v>0</v>
      </c>
      <c r="R379" s="1436">
        <v>7.6923072338104248E-2</v>
      </c>
      <c r="S379" s="1436">
        <v>0.5</v>
      </c>
      <c r="T379" s="1436">
        <v>0.27272728085517883</v>
      </c>
      <c r="U379" s="1436">
        <v>0.38461539149284363</v>
      </c>
      <c r="V379" s="1438">
        <v>0.77777779102325439</v>
      </c>
    </row>
    <row r="380" spans="1:22" ht="15" x14ac:dyDescent="0.25">
      <c r="A380" s="1299" t="s">
        <v>809</v>
      </c>
      <c r="B380" s="1298" t="s">
        <v>862</v>
      </c>
      <c r="C380" s="1301" t="s">
        <v>1011</v>
      </c>
      <c r="D380" s="1436">
        <v>0</v>
      </c>
      <c r="E380" s="1436">
        <v>0</v>
      </c>
      <c r="F380" s="1436">
        <v>0</v>
      </c>
      <c r="G380" s="1436">
        <v>0</v>
      </c>
      <c r="H380" s="1436">
        <v>0</v>
      </c>
      <c r="I380" s="1436">
        <v>0</v>
      </c>
      <c r="J380" s="1436">
        <v>0</v>
      </c>
      <c r="K380" s="1436">
        <v>0</v>
      </c>
      <c r="L380" s="1436">
        <v>0</v>
      </c>
      <c r="M380" s="1436">
        <v>0</v>
      </c>
      <c r="N380" s="1436">
        <v>0</v>
      </c>
      <c r="O380" s="1436">
        <v>4</v>
      </c>
      <c r="P380" s="1436">
        <v>5</v>
      </c>
      <c r="Q380" s="1436">
        <v>0</v>
      </c>
      <c r="R380" s="1436">
        <v>1</v>
      </c>
      <c r="S380" s="1436">
        <v>5</v>
      </c>
      <c r="T380" s="1436">
        <v>3</v>
      </c>
      <c r="U380" s="1436">
        <v>5</v>
      </c>
      <c r="V380" s="1438">
        <v>7</v>
      </c>
    </row>
    <row r="381" spans="1:22" ht="15" x14ac:dyDescent="0.25">
      <c r="A381" s="1299" t="s">
        <v>809</v>
      </c>
      <c r="B381" s="1298" t="s">
        <v>862</v>
      </c>
      <c r="C381" s="1301" t="s">
        <v>87</v>
      </c>
      <c r="D381" s="1436">
        <v>0</v>
      </c>
      <c r="E381" s="1436">
        <v>0</v>
      </c>
      <c r="F381" s="1436">
        <v>0</v>
      </c>
      <c r="G381" s="1436">
        <v>0</v>
      </c>
      <c r="H381" s="1436">
        <v>0</v>
      </c>
      <c r="I381" s="1436">
        <v>0</v>
      </c>
      <c r="J381" s="1436">
        <v>0</v>
      </c>
      <c r="K381" s="1436">
        <v>0</v>
      </c>
      <c r="L381" s="1436">
        <v>0</v>
      </c>
      <c r="M381" s="1436">
        <v>0</v>
      </c>
      <c r="N381" s="1436">
        <v>0</v>
      </c>
      <c r="O381" s="1436">
        <v>1</v>
      </c>
      <c r="P381" s="1436">
        <v>1</v>
      </c>
      <c r="Q381" s="1436">
        <v>0</v>
      </c>
      <c r="R381" s="1436">
        <v>0</v>
      </c>
      <c r="S381" s="1436">
        <v>1</v>
      </c>
      <c r="T381" s="1436">
        <v>1</v>
      </c>
      <c r="U381" s="1436">
        <v>0</v>
      </c>
      <c r="V381" s="1438">
        <v>0</v>
      </c>
    </row>
    <row r="382" spans="1:22" ht="15" x14ac:dyDescent="0.25">
      <c r="A382" s="1299" t="s">
        <v>809</v>
      </c>
      <c r="B382" s="1298" t="s">
        <v>863</v>
      </c>
      <c r="C382" s="1301" t="s">
        <v>1010</v>
      </c>
      <c r="D382" s="1436">
        <v>0</v>
      </c>
      <c r="E382" s="1436">
        <v>0</v>
      </c>
      <c r="F382" s="1436">
        <v>0</v>
      </c>
      <c r="G382" s="1436">
        <v>0</v>
      </c>
      <c r="H382" s="1436">
        <v>0</v>
      </c>
      <c r="I382" s="1436">
        <v>0</v>
      </c>
      <c r="J382" s="1436">
        <v>0</v>
      </c>
      <c r="K382" s="1436">
        <v>0</v>
      </c>
      <c r="L382" s="1436">
        <v>0</v>
      </c>
      <c r="M382" s="1436">
        <v>0</v>
      </c>
      <c r="N382" s="1436">
        <v>0</v>
      </c>
      <c r="O382" s="1436">
        <v>17</v>
      </c>
      <c r="P382" s="1436">
        <v>21</v>
      </c>
      <c r="Q382" s="1436">
        <v>22</v>
      </c>
      <c r="R382" s="1436">
        <v>22</v>
      </c>
      <c r="S382" s="1436">
        <v>20</v>
      </c>
      <c r="T382" s="1436">
        <v>21</v>
      </c>
      <c r="U382" s="1436">
        <v>23</v>
      </c>
      <c r="V382" s="1438">
        <v>21</v>
      </c>
    </row>
    <row r="383" spans="1:22" ht="15" x14ac:dyDescent="0.25">
      <c r="A383" s="1299" t="s">
        <v>809</v>
      </c>
      <c r="B383" s="1298" t="s">
        <v>863</v>
      </c>
      <c r="C383" s="1301" t="s">
        <v>79</v>
      </c>
      <c r="D383" s="1436">
        <v>0</v>
      </c>
      <c r="E383" s="1436">
        <v>0</v>
      </c>
      <c r="F383" s="1436">
        <v>0</v>
      </c>
      <c r="G383" s="1436">
        <v>0</v>
      </c>
      <c r="H383" s="1436">
        <v>0</v>
      </c>
      <c r="I383" s="1436">
        <v>0</v>
      </c>
      <c r="J383" s="1436">
        <v>0</v>
      </c>
      <c r="K383" s="1436">
        <v>0</v>
      </c>
      <c r="L383" s="1436">
        <v>0</v>
      </c>
      <c r="M383" s="1436">
        <v>0</v>
      </c>
      <c r="N383" s="1436">
        <v>0</v>
      </c>
      <c r="O383" s="1436">
        <v>0.4117647111415863</v>
      </c>
      <c r="P383" s="1436">
        <v>0.28571429848670959</v>
      </c>
      <c r="Q383" s="1436">
        <v>4.5454546809196472E-2</v>
      </c>
      <c r="R383" s="1436">
        <v>0.22727273404598236</v>
      </c>
      <c r="S383" s="1436">
        <v>0.10000000149011612</v>
      </c>
      <c r="T383" s="1436">
        <v>0.28571429848670959</v>
      </c>
      <c r="U383" s="1436">
        <v>0.43478259444236755</v>
      </c>
      <c r="V383" s="1438">
        <v>0.190476194024086</v>
      </c>
    </row>
    <row r="384" spans="1:22" ht="15" x14ac:dyDescent="0.25">
      <c r="A384" s="1299" t="s">
        <v>809</v>
      </c>
      <c r="B384" s="1298" t="s">
        <v>863</v>
      </c>
      <c r="C384" s="1301" t="s">
        <v>1011</v>
      </c>
      <c r="D384" s="1436">
        <v>0</v>
      </c>
      <c r="E384" s="1436">
        <v>0</v>
      </c>
      <c r="F384" s="1436">
        <v>0</v>
      </c>
      <c r="G384" s="1436">
        <v>0</v>
      </c>
      <c r="H384" s="1436">
        <v>0</v>
      </c>
      <c r="I384" s="1436">
        <v>0</v>
      </c>
      <c r="J384" s="1436">
        <v>0</v>
      </c>
      <c r="K384" s="1436">
        <v>0</v>
      </c>
      <c r="L384" s="1436">
        <v>0</v>
      </c>
      <c r="M384" s="1436">
        <v>0</v>
      </c>
      <c r="N384" s="1436">
        <v>0</v>
      </c>
      <c r="O384" s="1436">
        <v>7</v>
      </c>
      <c r="P384" s="1436">
        <v>6</v>
      </c>
      <c r="Q384" s="1436">
        <v>1</v>
      </c>
      <c r="R384" s="1436">
        <v>5</v>
      </c>
      <c r="S384" s="1436">
        <v>2</v>
      </c>
      <c r="T384" s="1436">
        <v>6</v>
      </c>
      <c r="U384" s="1436">
        <v>10</v>
      </c>
      <c r="V384" s="1438">
        <v>4</v>
      </c>
    </row>
    <row r="385" spans="1:22" ht="15" x14ac:dyDescent="0.25">
      <c r="A385" s="1299" t="s">
        <v>809</v>
      </c>
      <c r="B385" s="1298" t="s">
        <v>863</v>
      </c>
      <c r="C385" s="1301" t="s">
        <v>87</v>
      </c>
      <c r="D385" s="1436">
        <v>0</v>
      </c>
      <c r="E385" s="1436">
        <v>0</v>
      </c>
      <c r="F385" s="1436">
        <v>0</v>
      </c>
      <c r="G385" s="1436">
        <v>0</v>
      </c>
      <c r="H385" s="1436">
        <v>0</v>
      </c>
      <c r="I385" s="1436">
        <v>0</v>
      </c>
      <c r="J385" s="1436">
        <v>0</v>
      </c>
      <c r="K385" s="1436">
        <v>0</v>
      </c>
      <c r="L385" s="1436">
        <v>0</v>
      </c>
      <c r="M385" s="1436">
        <v>0</v>
      </c>
      <c r="N385" s="1436">
        <v>0</v>
      </c>
      <c r="O385" s="1436">
        <v>1</v>
      </c>
      <c r="P385" s="1436">
        <v>0</v>
      </c>
      <c r="Q385" s="1436">
        <v>0</v>
      </c>
      <c r="R385" s="1436">
        <v>0</v>
      </c>
      <c r="S385" s="1436">
        <v>0</v>
      </c>
      <c r="T385" s="1436">
        <v>0</v>
      </c>
      <c r="U385" s="1436">
        <v>3</v>
      </c>
      <c r="V385" s="1438">
        <v>0</v>
      </c>
    </row>
    <row r="386" spans="1:22" ht="15" x14ac:dyDescent="0.25">
      <c r="A386" s="1299" t="s">
        <v>809</v>
      </c>
      <c r="B386" s="1298" t="s">
        <v>864</v>
      </c>
      <c r="C386" s="1301" t="s">
        <v>1010</v>
      </c>
      <c r="D386" s="1436">
        <v>0</v>
      </c>
      <c r="E386" s="1436">
        <v>0</v>
      </c>
      <c r="F386" s="1436">
        <v>0</v>
      </c>
      <c r="G386" s="1436">
        <v>0</v>
      </c>
      <c r="H386" s="1436">
        <v>0</v>
      </c>
      <c r="I386" s="1436">
        <v>0</v>
      </c>
      <c r="J386" s="1436">
        <v>0</v>
      </c>
      <c r="K386" s="1436">
        <v>0</v>
      </c>
      <c r="L386" s="1436">
        <v>0</v>
      </c>
      <c r="M386" s="1436">
        <v>0</v>
      </c>
      <c r="N386" s="1436">
        <v>0</v>
      </c>
      <c r="O386" s="1436">
        <v>0</v>
      </c>
      <c r="P386" s="1436">
        <v>0</v>
      </c>
      <c r="Q386" s="1436">
        <v>0</v>
      </c>
      <c r="R386" s="1436">
        <v>0</v>
      </c>
      <c r="S386" s="1436">
        <v>16</v>
      </c>
      <c r="T386" s="1436">
        <v>17</v>
      </c>
      <c r="U386" s="1436">
        <v>16</v>
      </c>
      <c r="V386" s="1438">
        <v>15</v>
      </c>
    </row>
    <row r="387" spans="1:22" ht="15" x14ac:dyDescent="0.25">
      <c r="A387" s="1299" t="s">
        <v>809</v>
      </c>
      <c r="B387" s="1298" t="s">
        <v>864</v>
      </c>
      <c r="C387" s="1301" t="s">
        <v>79</v>
      </c>
      <c r="D387" s="1436">
        <v>0</v>
      </c>
      <c r="E387" s="1436">
        <v>0</v>
      </c>
      <c r="F387" s="1436">
        <v>0</v>
      </c>
      <c r="G387" s="1436">
        <v>0</v>
      </c>
      <c r="H387" s="1436">
        <v>0</v>
      </c>
      <c r="I387" s="1436">
        <v>0</v>
      </c>
      <c r="J387" s="1436">
        <v>0</v>
      </c>
      <c r="K387" s="1436">
        <v>0</v>
      </c>
      <c r="L387" s="1436">
        <v>0</v>
      </c>
      <c r="M387" s="1436">
        <v>0</v>
      </c>
      <c r="N387" s="1436">
        <v>0</v>
      </c>
      <c r="O387" s="1436">
        <v>0</v>
      </c>
      <c r="P387" s="1436">
        <v>0</v>
      </c>
      <c r="Q387" s="1436">
        <v>0</v>
      </c>
      <c r="R387" s="1436">
        <v>0</v>
      </c>
      <c r="S387" s="1436">
        <v>0.1875</v>
      </c>
      <c r="T387" s="1436">
        <v>0.35294118523597717</v>
      </c>
      <c r="U387" s="1436">
        <v>0.375</v>
      </c>
      <c r="V387" s="1438">
        <v>0.40000000596046448</v>
      </c>
    </row>
    <row r="388" spans="1:22" ht="15" x14ac:dyDescent="0.25">
      <c r="A388" s="1299" t="s">
        <v>809</v>
      </c>
      <c r="B388" s="1298" t="s">
        <v>864</v>
      </c>
      <c r="C388" s="1301" t="s">
        <v>1011</v>
      </c>
      <c r="D388" s="1436">
        <v>0</v>
      </c>
      <c r="E388" s="1436">
        <v>0</v>
      </c>
      <c r="F388" s="1436">
        <v>0</v>
      </c>
      <c r="G388" s="1436">
        <v>0</v>
      </c>
      <c r="H388" s="1436">
        <v>0</v>
      </c>
      <c r="I388" s="1436">
        <v>0</v>
      </c>
      <c r="J388" s="1436">
        <v>0</v>
      </c>
      <c r="K388" s="1436">
        <v>0</v>
      </c>
      <c r="L388" s="1436">
        <v>0</v>
      </c>
      <c r="M388" s="1436">
        <v>0</v>
      </c>
      <c r="N388" s="1436">
        <v>0</v>
      </c>
      <c r="O388" s="1436">
        <v>0</v>
      </c>
      <c r="P388" s="1436">
        <v>0</v>
      </c>
      <c r="Q388" s="1436">
        <v>0</v>
      </c>
      <c r="R388" s="1436">
        <v>0</v>
      </c>
      <c r="S388" s="1436">
        <v>3</v>
      </c>
      <c r="T388" s="1436">
        <v>6</v>
      </c>
      <c r="U388" s="1436">
        <v>6</v>
      </c>
      <c r="V388" s="1438">
        <v>6</v>
      </c>
    </row>
    <row r="389" spans="1:22" ht="15" x14ac:dyDescent="0.25">
      <c r="A389" s="1299" t="s">
        <v>809</v>
      </c>
      <c r="B389" s="1298" t="s">
        <v>864</v>
      </c>
      <c r="C389" s="1301" t="s">
        <v>87</v>
      </c>
      <c r="D389" s="1436">
        <v>0</v>
      </c>
      <c r="E389" s="1436">
        <v>0</v>
      </c>
      <c r="F389" s="1436">
        <v>0</v>
      </c>
      <c r="G389" s="1436">
        <v>0</v>
      </c>
      <c r="H389" s="1436">
        <v>0</v>
      </c>
      <c r="I389" s="1436">
        <v>0</v>
      </c>
      <c r="J389" s="1436">
        <v>0</v>
      </c>
      <c r="K389" s="1436">
        <v>0</v>
      </c>
      <c r="L389" s="1436">
        <v>0</v>
      </c>
      <c r="M389" s="1436">
        <v>0</v>
      </c>
      <c r="N389" s="1436">
        <v>0</v>
      </c>
      <c r="O389" s="1436">
        <v>0</v>
      </c>
      <c r="P389" s="1436">
        <v>0</v>
      </c>
      <c r="Q389" s="1436">
        <v>0</v>
      </c>
      <c r="R389" s="1436">
        <v>0</v>
      </c>
      <c r="S389" s="1436">
        <v>1</v>
      </c>
      <c r="T389" s="1436">
        <v>1</v>
      </c>
      <c r="U389" s="1436">
        <v>2</v>
      </c>
      <c r="V389" s="1438">
        <v>0</v>
      </c>
    </row>
    <row r="390" spans="1:22" ht="15" x14ac:dyDescent="0.25">
      <c r="A390" s="1299" t="s">
        <v>809</v>
      </c>
      <c r="B390" s="1298" t="s">
        <v>865</v>
      </c>
      <c r="C390" s="1301" t="s">
        <v>1010</v>
      </c>
      <c r="D390" s="1436">
        <v>0</v>
      </c>
      <c r="E390" s="1436">
        <v>0</v>
      </c>
      <c r="F390" s="1436">
        <v>0</v>
      </c>
      <c r="G390" s="1436">
        <v>0</v>
      </c>
      <c r="H390" s="1436">
        <v>0</v>
      </c>
      <c r="I390" s="1436">
        <v>0</v>
      </c>
      <c r="J390" s="1436">
        <v>0</v>
      </c>
      <c r="K390" s="1436">
        <v>0</v>
      </c>
      <c r="L390" s="1436">
        <v>0</v>
      </c>
      <c r="M390" s="1436">
        <v>0</v>
      </c>
      <c r="N390" s="1436">
        <v>0</v>
      </c>
      <c r="O390" s="1436">
        <v>0</v>
      </c>
      <c r="P390" s="1436">
        <v>0</v>
      </c>
      <c r="Q390" s="1436">
        <v>0</v>
      </c>
      <c r="R390" s="1436">
        <v>0</v>
      </c>
      <c r="S390" s="1436">
        <v>12</v>
      </c>
      <c r="T390" s="1436">
        <v>10</v>
      </c>
      <c r="U390" s="1436">
        <v>10</v>
      </c>
      <c r="V390" s="1438">
        <v>7</v>
      </c>
    </row>
    <row r="391" spans="1:22" ht="15" x14ac:dyDescent="0.25">
      <c r="A391" s="1299" t="s">
        <v>809</v>
      </c>
      <c r="B391" s="1298" t="s">
        <v>865</v>
      </c>
      <c r="C391" s="1301" t="s">
        <v>79</v>
      </c>
      <c r="D391" s="1436">
        <v>0</v>
      </c>
      <c r="E391" s="1436">
        <v>0</v>
      </c>
      <c r="F391" s="1436">
        <v>0</v>
      </c>
      <c r="G391" s="1436">
        <v>0</v>
      </c>
      <c r="H391" s="1436">
        <v>0</v>
      </c>
      <c r="I391" s="1436">
        <v>0</v>
      </c>
      <c r="J391" s="1436">
        <v>0</v>
      </c>
      <c r="K391" s="1436">
        <v>0</v>
      </c>
      <c r="L391" s="1436">
        <v>0</v>
      </c>
      <c r="M391" s="1436">
        <v>0</v>
      </c>
      <c r="N391" s="1436">
        <v>0</v>
      </c>
      <c r="O391" s="1436">
        <v>0</v>
      </c>
      <c r="P391" s="1436">
        <v>0</v>
      </c>
      <c r="Q391" s="1436">
        <v>0</v>
      </c>
      <c r="R391" s="1436">
        <v>0</v>
      </c>
      <c r="S391" s="1436">
        <v>0</v>
      </c>
      <c r="T391" s="1436">
        <v>0.20000000298023224</v>
      </c>
      <c r="U391" s="1436">
        <v>0.30000001192092896</v>
      </c>
      <c r="V391" s="1438">
        <v>0.28571429848670959</v>
      </c>
    </row>
    <row r="392" spans="1:22" ht="15" x14ac:dyDescent="0.25">
      <c r="A392" s="1299" t="s">
        <v>809</v>
      </c>
      <c r="B392" s="1298" t="s">
        <v>865</v>
      </c>
      <c r="C392" s="1301" t="s">
        <v>1011</v>
      </c>
      <c r="D392" s="1436">
        <v>0</v>
      </c>
      <c r="E392" s="1436">
        <v>0</v>
      </c>
      <c r="F392" s="1436">
        <v>0</v>
      </c>
      <c r="G392" s="1436">
        <v>0</v>
      </c>
      <c r="H392" s="1436">
        <v>0</v>
      </c>
      <c r="I392" s="1436">
        <v>0</v>
      </c>
      <c r="J392" s="1436">
        <v>0</v>
      </c>
      <c r="K392" s="1436">
        <v>0</v>
      </c>
      <c r="L392" s="1436">
        <v>0</v>
      </c>
      <c r="M392" s="1436">
        <v>0</v>
      </c>
      <c r="N392" s="1436">
        <v>0</v>
      </c>
      <c r="O392" s="1436">
        <v>0</v>
      </c>
      <c r="P392" s="1436">
        <v>0</v>
      </c>
      <c r="Q392" s="1436">
        <v>0</v>
      </c>
      <c r="R392" s="1436">
        <v>0</v>
      </c>
      <c r="S392" s="1436">
        <v>0</v>
      </c>
      <c r="T392" s="1436">
        <v>2</v>
      </c>
      <c r="U392" s="1436">
        <v>3</v>
      </c>
      <c r="V392" s="1438">
        <v>2</v>
      </c>
    </row>
    <row r="393" spans="1:22" ht="15" x14ac:dyDescent="0.25">
      <c r="A393" s="1299" t="s">
        <v>809</v>
      </c>
      <c r="B393" s="1298" t="s">
        <v>866</v>
      </c>
      <c r="C393" s="1301" t="s">
        <v>1010</v>
      </c>
      <c r="D393" s="1436">
        <v>0</v>
      </c>
      <c r="E393" s="1436">
        <v>0</v>
      </c>
      <c r="F393" s="1436">
        <v>0</v>
      </c>
      <c r="G393" s="1436">
        <v>0</v>
      </c>
      <c r="H393" s="1436">
        <v>0</v>
      </c>
      <c r="I393" s="1436">
        <v>0</v>
      </c>
      <c r="J393" s="1436">
        <v>0</v>
      </c>
      <c r="K393" s="1436">
        <v>0</v>
      </c>
      <c r="L393" s="1436">
        <v>0</v>
      </c>
      <c r="M393" s="1436">
        <v>0</v>
      </c>
      <c r="N393" s="1436">
        <v>0</v>
      </c>
      <c r="O393" s="1436">
        <v>0</v>
      </c>
      <c r="P393" s="1436">
        <v>0</v>
      </c>
      <c r="Q393" s="1436">
        <v>0</v>
      </c>
      <c r="R393" s="1436">
        <v>0</v>
      </c>
      <c r="S393" s="1436">
        <v>0</v>
      </c>
      <c r="T393" s="1436">
        <v>15</v>
      </c>
      <c r="U393" s="1436">
        <v>31</v>
      </c>
      <c r="V393" s="1438">
        <v>60</v>
      </c>
    </row>
    <row r="394" spans="1:22" ht="15" x14ac:dyDescent="0.25">
      <c r="A394" s="1299" t="s">
        <v>809</v>
      </c>
      <c r="B394" s="1298" t="s">
        <v>866</v>
      </c>
      <c r="C394" s="1301" t="s">
        <v>79</v>
      </c>
      <c r="D394" s="1436">
        <v>0</v>
      </c>
      <c r="E394" s="1436">
        <v>0</v>
      </c>
      <c r="F394" s="1436">
        <v>0</v>
      </c>
      <c r="G394" s="1436">
        <v>0</v>
      </c>
      <c r="H394" s="1436">
        <v>0</v>
      </c>
      <c r="I394" s="1436">
        <v>0</v>
      </c>
      <c r="J394" s="1436">
        <v>0</v>
      </c>
      <c r="K394" s="1436">
        <v>0</v>
      </c>
      <c r="L394" s="1436">
        <v>0</v>
      </c>
      <c r="M394" s="1436">
        <v>0</v>
      </c>
      <c r="N394" s="1436">
        <v>0</v>
      </c>
      <c r="O394" s="1436">
        <v>0</v>
      </c>
      <c r="P394" s="1436">
        <v>0</v>
      </c>
      <c r="Q394" s="1436">
        <v>0</v>
      </c>
      <c r="R394" s="1436">
        <v>0</v>
      </c>
      <c r="S394" s="1436">
        <v>0</v>
      </c>
      <c r="T394" s="1436">
        <v>0.53333336114883423</v>
      </c>
      <c r="U394" s="1436">
        <v>0.70967739820480347</v>
      </c>
      <c r="V394" s="1438">
        <v>0.55000001192092896</v>
      </c>
    </row>
    <row r="395" spans="1:22" ht="15" x14ac:dyDescent="0.25">
      <c r="A395" s="1299" t="s">
        <v>809</v>
      </c>
      <c r="B395" s="1298" t="s">
        <v>866</v>
      </c>
      <c r="C395" s="1301" t="s">
        <v>1011</v>
      </c>
      <c r="D395" s="1436">
        <v>0</v>
      </c>
      <c r="E395" s="1436">
        <v>0</v>
      </c>
      <c r="F395" s="1436">
        <v>0</v>
      </c>
      <c r="G395" s="1436">
        <v>0</v>
      </c>
      <c r="H395" s="1436">
        <v>0</v>
      </c>
      <c r="I395" s="1436">
        <v>0</v>
      </c>
      <c r="J395" s="1436">
        <v>0</v>
      </c>
      <c r="K395" s="1436">
        <v>0</v>
      </c>
      <c r="L395" s="1436">
        <v>0</v>
      </c>
      <c r="M395" s="1436">
        <v>0</v>
      </c>
      <c r="N395" s="1436">
        <v>0</v>
      </c>
      <c r="O395" s="1436">
        <v>0</v>
      </c>
      <c r="P395" s="1436">
        <v>0</v>
      </c>
      <c r="Q395" s="1436">
        <v>0</v>
      </c>
      <c r="R395" s="1436">
        <v>0</v>
      </c>
      <c r="S395" s="1436">
        <v>0</v>
      </c>
      <c r="T395" s="1436">
        <v>8</v>
      </c>
      <c r="U395" s="1436">
        <v>22</v>
      </c>
      <c r="V395" s="1438">
        <v>33</v>
      </c>
    </row>
    <row r="396" spans="1:22" ht="15" x14ac:dyDescent="0.25">
      <c r="A396" s="1299" t="s">
        <v>809</v>
      </c>
      <c r="B396" s="1298" t="s">
        <v>866</v>
      </c>
      <c r="C396" s="1301" t="s">
        <v>87</v>
      </c>
      <c r="D396" s="1436">
        <v>0</v>
      </c>
      <c r="E396" s="1436">
        <v>0</v>
      </c>
      <c r="F396" s="1436">
        <v>0</v>
      </c>
      <c r="G396" s="1436">
        <v>0</v>
      </c>
      <c r="H396" s="1436">
        <v>0</v>
      </c>
      <c r="I396" s="1436">
        <v>0</v>
      </c>
      <c r="J396" s="1436">
        <v>0</v>
      </c>
      <c r="K396" s="1436">
        <v>0</v>
      </c>
      <c r="L396" s="1436">
        <v>0</v>
      </c>
      <c r="M396" s="1436">
        <v>0</v>
      </c>
      <c r="N396" s="1436">
        <v>0</v>
      </c>
      <c r="O396" s="1436">
        <v>0</v>
      </c>
      <c r="P396" s="1436">
        <v>0</v>
      </c>
      <c r="Q396" s="1436">
        <v>0</v>
      </c>
      <c r="R396" s="1436">
        <v>0</v>
      </c>
      <c r="S396" s="1436">
        <v>0</v>
      </c>
      <c r="T396" s="1436">
        <v>2</v>
      </c>
      <c r="U396" s="1436">
        <v>15</v>
      </c>
      <c r="V396" s="1438">
        <v>17</v>
      </c>
    </row>
    <row r="397" spans="1:22" ht="15" x14ac:dyDescent="0.25">
      <c r="A397" s="1299" t="s">
        <v>809</v>
      </c>
      <c r="B397" s="1298" t="s">
        <v>867</v>
      </c>
      <c r="C397" s="1301" t="s">
        <v>1010</v>
      </c>
      <c r="D397" s="1436">
        <v>0</v>
      </c>
      <c r="E397" s="1436">
        <v>0</v>
      </c>
      <c r="F397" s="1436">
        <v>0</v>
      </c>
      <c r="G397" s="1436">
        <v>0</v>
      </c>
      <c r="H397" s="1436">
        <v>0</v>
      </c>
      <c r="I397" s="1436">
        <v>0</v>
      </c>
      <c r="J397" s="1436">
        <v>0</v>
      </c>
      <c r="K397" s="1436">
        <v>0</v>
      </c>
      <c r="L397" s="1436">
        <v>0</v>
      </c>
      <c r="M397" s="1436">
        <v>0</v>
      </c>
      <c r="N397" s="1436">
        <v>0</v>
      </c>
      <c r="O397" s="1436">
        <v>0</v>
      </c>
      <c r="P397" s="1436">
        <v>0</v>
      </c>
      <c r="Q397" s="1436">
        <v>0</v>
      </c>
      <c r="R397" s="1436">
        <v>0</v>
      </c>
      <c r="S397" s="1436">
        <v>0</v>
      </c>
      <c r="T397" s="1436">
        <v>22</v>
      </c>
      <c r="U397" s="1436">
        <v>21</v>
      </c>
      <c r="V397" s="1438">
        <v>18</v>
      </c>
    </row>
    <row r="398" spans="1:22" ht="15" x14ac:dyDescent="0.25">
      <c r="A398" s="1299" t="s">
        <v>809</v>
      </c>
      <c r="B398" s="1298" t="s">
        <v>867</v>
      </c>
      <c r="C398" s="1301" t="s">
        <v>79</v>
      </c>
      <c r="D398" s="1436">
        <v>0</v>
      </c>
      <c r="E398" s="1436">
        <v>0</v>
      </c>
      <c r="F398" s="1436">
        <v>0</v>
      </c>
      <c r="G398" s="1436">
        <v>0</v>
      </c>
      <c r="H398" s="1436">
        <v>0</v>
      </c>
      <c r="I398" s="1436">
        <v>0</v>
      </c>
      <c r="J398" s="1436">
        <v>0</v>
      </c>
      <c r="K398" s="1436">
        <v>0</v>
      </c>
      <c r="L398" s="1436">
        <v>0</v>
      </c>
      <c r="M398" s="1436">
        <v>0</v>
      </c>
      <c r="N398" s="1436">
        <v>0</v>
      </c>
      <c r="O398" s="1436">
        <v>0</v>
      </c>
      <c r="P398" s="1436">
        <v>0</v>
      </c>
      <c r="Q398" s="1436">
        <v>0</v>
      </c>
      <c r="R398" s="1436">
        <v>0</v>
      </c>
      <c r="S398" s="1436">
        <v>0</v>
      </c>
      <c r="T398" s="1436">
        <v>0.27272728085517883</v>
      </c>
      <c r="U398" s="1436">
        <v>0.3333333432674408</v>
      </c>
      <c r="V398" s="1438">
        <v>0.3333333432674408</v>
      </c>
    </row>
    <row r="399" spans="1:22" ht="15" x14ac:dyDescent="0.25">
      <c r="A399" s="1299" t="s">
        <v>809</v>
      </c>
      <c r="B399" s="1298" t="s">
        <v>867</v>
      </c>
      <c r="C399" s="1301" t="s">
        <v>1011</v>
      </c>
      <c r="D399" s="1436">
        <v>0</v>
      </c>
      <c r="E399" s="1436">
        <v>0</v>
      </c>
      <c r="F399" s="1436">
        <v>0</v>
      </c>
      <c r="G399" s="1436">
        <v>0</v>
      </c>
      <c r="H399" s="1436">
        <v>0</v>
      </c>
      <c r="I399" s="1436">
        <v>0</v>
      </c>
      <c r="J399" s="1436">
        <v>0</v>
      </c>
      <c r="K399" s="1436">
        <v>0</v>
      </c>
      <c r="L399" s="1436">
        <v>0</v>
      </c>
      <c r="M399" s="1436">
        <v>0</v>
      </c>
      <c r="N399" s="1436">
        <v>0</v>
      </c>
      <c r="O399" s="1436">
        <v>0</v>
      </c>
      <c r="P399" s="1436">
        <v>0</v>
      </c>
      <c r="Q399" s="1436">
        <v>0</v>
      </c>
      <c r="R399" s="1436">
        <v>0</v>
      </c>
      <c r="S399" s="1436">
        <v>0</v>
      </c>
      <c r="T399" s="1436">
        <v>6</v>
      </c>
      <c r="U399" s="1436">
        <v>7</v>
      </c>
      <c r="V399" s="1438">
        <v>6</v>
      </c>
    </row>
    <row r="400" spans="1:22" ht="15" x14ac:dyDescent="0.25">
      <c r="A400" s="1299" t="s">
        <v>809</v>
      </c>
      <c r="B400" s="1298" t="s">
        <v>867</v>
      </c>
      <c r="C400" s="1301" t="s">
        <v>87</v>
      </c>
      <c r="D400" s="1436">
        <v>0</v>
      </c>
      <c r="E400" s="1436">
        <v>0</v>
      </c>
      <c r="F400" s="1436">
        <v>0</v>
      </c>
      <c r="G400" s="1436">
        <v>0</v>
      </c>
      <c r="H400" s="1436">
        <v>0</v>
      </c>
      <c r="I400" s="1436">
        <v>0</v>
      </c>
      <c r="J400" s="1436">
        <v>0</v>
      </c>
      <c r="K400" s="1436">
        <v>0</v>
      </c>
      <c r="L400" s="1436">
        <v>0</v>
      </c>
      <c r="M400" s="1436">
        <v>0</v>
      </c>
      <c r="N400" s="1436">
        <v>0</v>
      </c>
      <c r="O400" s="1436">
        <v>0</v>
      </c>
      <c r="P400" s="1436">
        <v>0</v>
      </c>
      <c r="Q400" s="1436">
        <v>0</v>
      </c>
      <c r="R400" s="1436">
        <v>0</v>
      </c>
      <c r="S400" s="1436">
        <v>0</v>
      </c>
      <c r="T400" s="1436">
        <v>3</v>
      </c>
      <c r="U400" s="1436">
        <v>2</v>
      </c>
      <c r="V400" s="1438">
        <v>0</v>
      </c>
    </row>
    <row r="401" spans="1:22" ht="15" x14ac:dyDescent="0.25">
      <c r="A401" s="1299" t="s">
        <v>809</v>
      </c>
      <c r="B401" s="1298" t="s">
        <v>1116</v>
      </c>
      <c r="C401" s="1301" t="s">
        <v>1010</v>
      </c>
      <c r="D401" s="1436">
        <v>0</v>
      </c>
      <c r="E401" s="1436">
        <v>0</v>
      </c>
      <c r="F401" s="1436">
        <v>0</v>
      </c>
      <c r="G401" s="1436">
        <v>0</v>
      </c>
      <c r="H401" s="1436">
        <v>0</v>
      </c>
      <c r="I401" s="1436">
        <v>0</v>
      </c>
      <c r="J401" s="1436">
        <v>0</v>
      </c>
      <c r="K401" s="1436">
        <v>0</v>
      </c>
      <c r="L401" s="1436">
        <v>0</v>
      </c>
      <c r="M401" s="1436">
        <v>0</v>
      </c>
      <c r="N401" s="1436">
        <v>0</v>
      </c>
      <c r="O401" s="1436">
        <v>0</v>
      </c>
      <c r="P401" s="1436">
        <v>0</v>
      </c>
      <c r="Q401" s="1436">
        <v>0</v>
      </c>
      <c r="R401" s="1436">
        <v>0</v>
      </c>
      <c r="S401" s="1436">
        <v>0</v>
      </c>
      <c r="T401" s="1436">
        <v>0</v>
      </c>
      <c r="U401" s="1436">
        <v>32</v>
      </c>
      <c r="V401" s="1438">
        <v>22</v>
      </c>
    </row>
    <row r="402" spans="1:22" ht="15" x14ac:dyDescent="0.25">
      <c r="A402" s="1299" t="s">
        <v>809</v>
      </c>
      <c r="B402" s="1298" t="s">
        <v>1116</v>
      </c>
      <c r="C402" s="1301" t="s">
        <v>79</v>
      </c>
      <c r="D402" s="1436">
        <v>0</v>
      </c>
      <c r="E402" s="1436">
        <v>0</v>
      </c>
      <c r="F402" s="1436">
        <v>0</v>
      </c>
      <c r="G402" s="1436">
        <v>0</v>
      </c>
      <c r="H402" s="1436">
        <v>0</v>
      </c>
      <c r="I402" s="1436">
        <v>0</v>
      </c>
      <c r="J402" s="1436">
        <v>0</v>
      </c>
      <c r="K402" s="1436">
        <v>0</v>
      </c>
      <c r="L402" s="1436">
        <v>0</v>
      </c>
      <c r="M402" s="1436">
        <v>0</v>
      </c>
      <c r="N402" s="1436">
        <v>0</v>
      </c>
      <c r="O402" s="1436">
        <v>0</v>
      </c>
      <c r="P402" s="1436">
        <v>0</v>
      </c>
      <c r="Q402" s="1436">
        <v>0</v>
      </c>
      <c r="R402" s="1436">
        <v>0</v>
      </c>
      <c r="S402" s="1436">
        <v>0</v>
      </c>
      <c r="T402" s="1436">
        <v>0</v>
      </c>
      <c r="U402" s="1436">
        <v>0.25</v>
      </c>
      <c r="V402" s="1438">
        <v>0.27272728085517883</v>
      </c>
    </row>
    <row r="403" spans="1:22" ht="15" x14ac:dyDescent="0.25">
      <c r="A403" s="1299" t="s">
        <v>809</v>
      </c>
      <c r="B403" s="1298" t="s">
        <v>1116</v>
      </c>
      <c r="C403" s="1301" t="s">
        <v>1011</v>
      </c>
      <c r="D403" s="1436">
        <v>0</v>
      </c>
      <c r="E403" s="1436">
        <v>0</v>
      </c>
      <c r="F403" s="1436">
        <v>0</v>
      </c>
      <c r="G403" s="1436">
        <v>0</v>
      </c>
      <c r="H403" s="1436">
        <v>0</v>
      </c>
      <c r="I403" s="1436">
        <v>0</v>
      </c>
      <c r="J403" s="1436">
        <v>0</v>
      </c>
      <c r="K403" s="1436">
        <v>0</v>
      </c>
      <c r="L403" s="1436">
        <v>0</v>
      </c>
      <c r="M403" s="1436">
        <v>0</v>
      </c>
      <c r="N403" s="1436">
        <v>0</v>
      </c>
      <c r="O403" s="1436">
        <v>0</v>
      </c>
      <c r="P403" s="1436">
        <v>0</v>
      </c>
      <c r="Q403" s="1436">
        <v>0</v>
      </c>
      <c r="R403" s="1436">
        <v>0</v>
      </c>
      <c r="S403" s="1436">
        <v>0</v>
      </c>
      <c r="T403" s="1436">
        <v>0</v>
      </c>
      <c r="U403" s="1436">
        <v>8</v>
      </c>
      <c r="V403" s="1438">
        <v>6</v>
      </c>
    </row>
    <row r="404" spans="1:22" ht="15" x14ac:dyDescent="0.25">
      <c r="A404" s="1299" t="s">
        <v>809</v>
      </c>
      <c r="B404" s="1298" t="s">
        <v>1116</v>
      </c>
      <c r="C404" s="1301" t="s">
        <v>87</v>
      </c>
      <c r="D404" s="1436">
        <v>0</v>
      </c>
      <c r="E404" s="1436">
        <v>0</v>
      </c>
      <c r="F404" s="1436">
        <v>0</v>
      </c>
      <c r="G404" s="1436">
        <v>0</v>
      </c>
      <c r="H404" s="1436">
        <v>0</v>
      </c>
      <c r="I404" s="1436">
        <v>0</v>
      </c>
      <c r="J404" s="1436">
        <v>0</v>
      </c>
      <c r="K404" s="1436">
        <v>0</v>
      </c>
      <c r="L404" s="1436">
        <v>0</v>
      </c>
      <c r="M404" s="1436">
        <v>0</v>
      </c>
      <c r="N404" s="1436">
        <v>0</v>
      </c>
      <c r="O404" s="1436">
        <v>0</v>
      </c>
      <c r="P404" s="1436">
        <v>0</v>
      </c>
      <c r="Q404" s="1436">
        <v>0</v>
      </c>
      <c r="R404" s="1436">
        <v>0</v>
      </c>
      <c r="S404" s="1436">
        <v>0</v>
      </c>
      <c r="T404" s="1436">
        <v>0</v>
      </c>
      <c r="U404" s="1436">
        <v>4</v>
      </c>
      <c r="V404" s="1438">
        <v>1</v>
      </c>
    </row>
    <row r="405" spans="1:22" ht="15" x14ac:dyDescent="0.25">
      <c r="A405" s="1299" t="s">
        <v>809</v>
      </c>
      <c r="B405" s="1298" t="s">
        <v>1117</v>
      </c>
      <c r="C405" s="1301" t="s">
        <v>1010</v>
      </c>
      <c r="D405" s="1436">
        <v>0</v>
      </c>
      <c r="E405" s="1436">
        <v>0</v>
      </c>
      <c r="F405" s="1436">
        <v>0</v>
      </c>
      <c r="G405" s="1436">
        <v>0</v>
      </c>
      <c r="H405" s="1436">
        <v>0</v>
      </c>
      <c r="I405" s="1436">
        <v>0</v>
      </c>
      <c r="J405" s="1436">
        <v>0</v>
      </c>
      <c r="K405" s="1436">
        <v>0</v>
      </c>
      <c r="L405" s="1436">
        <v>0</v>
      </c>
      <c r="M405" s="1436">
        <v>0</v>
      </c>
      <c r="N405" s="1436">
        <v>0</v>
      </c>
      <c r="O405" s="1436">
        <v>0</v>
      </c>
      <c r="P405" s="1436">
        <v>0</v>
      </c>
      <c r="Q405" s="1436">
        <v>0</v>
      </c>
      <c r="R405" s="1436">
        <v>0</v>
      </c>
      <c r="S405" s="1436">
        <v>0</v>
      </c>
      <c r="T405" s="1436">
        <v>0</v>
      </c>
      <c r="U405" s="1436">
        <v>42</v>
      </c>
      <c r="V405" s="1438">
        <v>45</v>
      </c>
    </row>
    <row r="406" spans="1:22" ht="15" x14ac:dyDescent="0.25">
      <c r="A406" s="1299" t="s">
        <v>809</v>
      </c>
      <c r="B406" s="1298" t="s">
        <v>1117</v>
      </c>
      <c r="C406" s="1301" t="s">
        <v>79</v>
      </c>
      <c r="D406" s="1436">
        <v>0</v>
      </c>
      <c r="E406" s="1436">
        <v>0</v>
      </c>
      <c r="F406" s="1436">
        <v>0</v>
      </c>
      <c r="G406" s="1436">
        <v>0</v>
      </c>
      <c r="H406" s="1436">
        <v>0</v>
      </c>
      <c r="I406" s="1436">
        <v>0</v>
      </c>
      <c r="J406" s="1436">
        <v>0</v>
      </c>
      <c r="K406" s="1436">
        <v>0</v>
      </c>
      <c r="L406" s="1436">
        <v>0</v>
      </c>
      <c r="M406" s="1436">
        <v>0</v>
      </c>
      <c r="N406" s="1436">
        <v>0</v>
      </c>
      <c r="O406" s="1436">
        <v>0</v>
      </c>
      <c r="P406" s="1436">
        <v>0</v>
      </c>
      <c r="Q406" s="1436">
        <v>0</v>
      </c>
      <c r="R406" s="1436">
        <v>0</v>
      </c>
      <c r="S406" s="1436">
        <v>0</v>
      </c>
      <c r="T406" s="1436">
        <v>0</v>
      </c>
      <c r="U406" s="1436">
        <v>0.5</v>
      </c>
      <c r="V406" s="1438">
        <v>0.35555556416511536</v>
      </c>
    </row>
    <row r="407" spans="1:22" ht="15" x14ac:dyDescent="0.25">
      <c r="A407" s="1299" t="s">
        <v>809</v>
      </c>
      <c r="B407" s="1298" t="s">
        <v>1117</v>
      </c>
      <c r="C407" s="1301" t="s">
        <v>1011</v>
      </c>
      <c r="D407" s="1436">
        <v>0</v>
      </c>
      <c r="E407" s="1436">
        <v>0</v>
      </c>
      <c r="F407" s="1436">
        <v>0</v>
      </c>
      <c r="G407" s="1436">
        <v>0</v>
      </c>
      <c r="H407" s="1436">
        <v>0</v>
      </c>
      <c r="I407" s="1436">
        <v>0</v>
      </c>
      <c r="J407" s="1436">
        <v>0</v>
      </c>
      <c r="K407" s="1436">
        <v>0</v>
      </c>
      <c r="L407" s="1436">
        <v>0</v>
      </c>
      <c r="M407" s="1436">
        <v>0</v>
      </c>
      <c r="N407" s="1436">
        <v>0</v>
      </c>
      <c r="O407" s="1436">
        <v>0</v>
      </c>
      <c r="P407" s="1436">
        <v>0</v>
      </c>
      <c r="Q407" s="1436">
        <v>0</v>
      </c>
      <c r="R407" s="1436">
        <v>0</v>
      </c>
      <c r="S407" s="1436">
        <v>0</v>
      </c>
      <c r="T407" s="1436">
        <v>0</v>
      </c>
      <c r="U407" s="1436">
        <v>21</v>
      </c>
      <c r="V407" s="1438">
        <v>16</v>
      </c>
    </row>
    <row r="408" spans="1:22" ht="15" x14ac:dyDescent="0.25">
      <c r="A408" s="1299" t="s">
        <v>809</v>
      </c>
      <c r="B408" s="1298" t="s">
        <v>1117</v>
      </c>
      <c r="C408" s="1301" t="s">
        <v>87</v>
      </c>
      <c r="D408" s="1436">
        <v>0</v>
      </c>
      <c r="E408" s="1436">
        <v>0</v>
      </c>
      <c r="F408" s="1436">
        <v>0</v>
      </c>
      <c r="G408" s="1436">
        <v>0</v>
      </c>
      <c r="H408" s="1436">
        <v>0</v>
      </c>
      <c r="I408" s="1436">
        <v>0</v>
      </c>
      <c r="J408" s="1436">
        <v>0</v>
      </c>
      <c r="K408" s="1436">
        <v>0</v>
      </c>
      <c r="L408" s="1436">
        <v>0</v>
      </c>
      <c r="M408" s="1436">
        <v>0</v>
      </c>
      <c r="N408" s="1436">
        <v>0</v>
      </c>
      <c r="O408" s="1436">
        <v>0</v>
      </c>
      <c r="P408" s="1436">
        <v>0</v>
      </c>
      <c r="Q408" s="1436">
        <v>0</v>
      </c>
      <c r="R408" s="1436">
        <v>0</v>
      </c>
      <c r="S408" s="1436">
        <v>0</v>
      </c>
      <c r="T408" s="1436">
        <v>0</v>
      </c>
      <c r="U408" s="1436">
        <v>8</v>
      </c>
      <c r="V408" s="1438">
        <v>4</v>
      </c>
    </row>
    <row r="409" spans="1:22" ht="15" x14ac:dyDescent="0.25">
      <c r="A409" s="1299" t="s">
        <v>809</v>
      </c>
      <c r="B409" s="1298" t="s">
        <v>1118</v>
      </c>
      <c r="C409" s="1301" t="s">
        <v>1010</v>
      </c>
      <c r="D409" s="1436">
        <v>0</v>
      </c>
      <c r="E409" s="1436">
        <v>0</v>
      </c>
      <c r="F409" s="1436">
        <v>0</v>
      </c>
      <c r="G409" s="1436">
        <v>0</v>
      </c>
      <c r="H409" s="1436">
        <v>0</v>
      </c>
      <c r="I409" s="1436">
        <v>0</v>
      </c>
      <c r="J409" s="1436">
        <v>0</v>
      </c>
      <c r="K409" s="1436">
        <v>0</v>
      </c>
      <c r="L409" s="1436">
        <v>0</v>
      </c>
      <c r="M409" s="1436">
        <v>0</v>
      </c>
      <c r="N409" s="1436">
        <v>0</v>
      </c>
      <c r="O409" s="1436">
        <v>0</v>
      </c>
      <c r="P409" s="1436">
        <v>0</v>
      </c>
      <c r="Q409" s="1436">
        <v>0</v>
      </c>
      <c r="R409" s="1436">
        <v>0</v>
      </c>
      <c r="S409" s="1436">
        <v>0</v>
      </c>
      <c r="T409" s="1436">
        <v>0</v>
      </c>
      <c r="U409" s="1436">
        <v>31</v>
      </c>
      <c r="V409" s="1438">
        <v>28</v>
      </c>
    </row>
    <row r="410" spans="1:22" ht="15" x14ac:dyDescent="0.25">
      <c r="A410" s="1299" t="s">
        <v>809</v>
      </c>
      <c r="B410" s="1298" t="s">
        <v>1118</v>
      </c>
      <c r="C410" s="1301" t="s">
        <v>79</v>
      </c>
      <c r="D410" s="1436">
        <v>0</v>
      </c>
      <c r="E410" s="1436">
        <v>0</v>
      </c>
      <c r="F410" s="1436">
        <v>0</v>
      </c>
      <c r="G410" s="1436">
        <v>0</v>
      </c>
      <c r="H410" s="1436">
        <v>0</v>
      </c>
      <c r="I410" s="1436">
        <v>0</v>
      </c>
      <c r="J410" s="1436">
        <v>0</v>
      </c>
      <c r="K410" s="1436">
        <v>0</v>
      </c>
      <c r="L410" s="1436">
        <v>0</v>
      </c>
      <c r="M410" s="1436">
        <v>0</v>
      </c>
      <c r="N410" s="1436">
        <v>0</v>
      </c>
      <c r="O410" s="1436">
        <v>0</v>
      </c>
      <c r="P410" s="1436">
        <v>0</v>
      </c>
      <c r="Q410" s="1436">
        <v>0</v>
      </c>
      <c r="R410" s="1436">
        <v>0</v>
      </c>
      <c r="S410" s="1436">
        <v>0</v>
      </c>
      <c r="T410" s="1436">
        <v>0</v>
      </c>
      <c r="U410" s="1436">
        <v>0.25806450843811035</v>
      </c>
      <c r="V410" s="1438">
        <v>0.46428570151329041</v>
      </c>
    </row>
    <row r="411" spans="1:22" ht="15" x14ac:dyDescent="0.25">
      <c r="A411" s="1299" t="s">
        <v>809</v>
      </c>
      <c r="B411" s="1298" t="s">
        <v>1118</v>
      </c>
      <c r="C411" s="1301" t="s">
        <v>1011</v>
      </c>
      <c r="D411" s="1436">
        <v>0</v>
      </c>
      <c r="E411" s="1436">
        <v>0</v>
      </c>
      <c r="F411" s="1436">
        <v>0</v>
      </c>
      <c r="G411" s="1436">
        <v>0</v>
      </c>
      <c r="H411" s="1436">
        <v>0</v>
      </c>
      <c r="I411" s="1436">
        <v>0</v>
      </c>
      <c r="J411" s="1436">
        <v>0</v>
      </c>
      <c r="K411" s="1436">
        <v>0</v>
      </c>
      <c r="L411" s="1436">
        <v>0</v>
      </c>
      <c r="M411" s="1436">
        <v>0</v>
      </c>
      <c r="N411" s="1436">
        <v>0</v>
      </c>
      <c r="O411" s="1436">
        <v>0</v>
      </c>
      <c r="P411" s="1436">
        <v>0</v>
      </c>
      <c r="Q411" s="1436">
        <v>0</v>
      </c>
      <c r="R411" s="1436">
        <v>0</v>
      </c>
      <c r="S411" s="1436">
        <v>0</v>
      </c>
      <c r="T411" s="1436">
        <v>0</v>
      </c>
      <c r="U411" s="1436">
        <v>8</v>
      </c>
      <c r="V411" s="1438">
        <v>13</v>
      </c>
    </row>
    <row r="412" spans="1:22" ht="15" x14ac:dyDescent="0.25">
      <c r="A412" s="1299" t="s">
        <v>809</v>
      </c>
      <c r="B412" s="1298" t="s">
        <v>1118</v>
      </c>
      <c r="C412" s="1301" t="s">
        <v>87</v>
      </c>
      <c r="D412" s="1436">
        <v>0</v>
      </c>
      <c r="E412" s="1436">
        <v>0</v>
      </c>
      <c r="F412" s="1436">
        <v>0</v>
      </c>
      <c r="G412" s="1436">
        <v>0</v>
      </c>
      <c r="H412" s="1436">
        <v>0</v>
      </c>
      <c r="I412" s="1436">
        <v>0</v>
      </c>
      <c r="J412" s="1436">
        <v>0</v>
      </c>
      <c r="K412" s="1436">
        <v>0</v>
      </c>
      <c r="L412" s="1436">
        <v>0</v>
      </c>
      <c r="M412" s="1436">
        <v>0</v>
      </c>
      <c r="N412" s="1436">
        <v>0</v>
      </c>
      <c r="O412" s="1436">
        <v>0</v>
      </c>
      <c r="P412" s="1436">
        <v>0</v>
      </c>
      <c r="Q412" s="1436">
        <v>0</v>
      </c>
      <c r="R412" s="1436">
        <v>0</v>
      </c>
      <c r="S412" s="1436">
        <v>0</v>
      </c>
      <c r="T412" s="1436">
        <v>0</v>
      </c>
      <c r="U412" s="1436">
        <v>4</v>
      </c>
      <c r="V412" s="1438">
        <v>2</v>
      </c>
    </row>
    <row r="413" spans="1:22" ht="15" x14ac:dyDescent="0.25">
      <c r="A413" s="1299" t="s">
        <v>809</v>
      </c>
      <c r="B413" s="1298" t="s">
        <v>1157</v>
      </c>
      <c r="C413" s="1301" t="s">
        <v>1010</v>
      </c>
      <c r="D413" s="1436">
        <v>0</v>
      </c>
      <c r="E413" s="1436">
        <v>0</v>
      </c>
      <c r="F413" s="1436">
        <v>0</v>
      </c>
      <c r="G413" s="1436">
        <v>0</v>
      </c>
      <c r="H413" s="1436">
        <v>0</v>
      </c>
      <c r="I413" s="1436">
        <v>0</v>
      </c>
      <c r="J413" s="1436">
        <v>0</v>
      </c>
      <c r="K413" s="1436">
        <v>0</v>
      </c>
      <c r="L413" s="1436">
        <v>0</v>
      </c>
      <c r="M413" s="1436">
        <v>0</v>
      </c>
      <c r="N413" s="1436">
        <v>0</v>
      </c>
      <c r="O413" s="1436">
        <v>0</v>
      </c>
      <c r="P413" s="1436">
        <v>0</v>
      </c>
      <c r="Q413" s="1436">
        <v>0</v>
      </c>
      <c r="R413" s="1436">
        <v>0</v>
      </c>
      <c r="S413" s="1436">
        <v>0</v>
      </c>
      <c r="T413" s="1436">
        <v>0</v>
      </c>
      <c r="U413" s="1436">
        <v>0</v>
      </c>
      <c r="V413" s="1438">
        <v>14</v>
      </c>
    </row>
    <row r="414" spans="1:22" ht="15" x14ac:dyDescent="0.25">
      <c r="A414" s="1299" t="s">
        <v>809</v>
      </c>
      <c r="B414" s="1298" t="s">
        <v>1157</v>
      </c>
      <c r="C414" s="1301" t="s">
        <v>79</v>
      </c>
      <c r="D414" s="1436">
        <v>0</v>
      </c>
      <c r="E414" s="1436">
        <v>0</v>
      </c>
      <c r="F414" s="1436">
        <v>0</v>
      </c>
      <c r="G414" s="1436">
        <v>0</v>
      </c>
      <c r="H414" s="1436">
        <v>0</v>
      </c>
      <c r="I414" s="1436">
        <v>0</v>
      </c>
      <c r="J414" s="1436">
        <v>0</v>
      </c>
      <c r="K414" s="1436">
        <v>0</v>
      </c>
      <c r="L414" s="1436">
        <v>0</v>
      </c>
      <c r="M414" s="1436">
        <v>0</v>
      </c>
      <c r="N414" s="1436">
        <v>0</v>
      </c>
      <c r="O414" s="1436">
        <v>0</v>
      </c>
      <c r="P414" s="1436">
        <v>0</v>
      </c>
      <c r="Q414" s="1436">
        <v>0</v>
      </c>
      <c r="R414" s="1436">
        <v>0</v>
      </c>
      <c r="S414" s="1436">
        <v>0</v>
      </c>
      <c r="T414" s="1436">
        <v>0</v>
      </c>
      <c r="U414" s="1436">
        <v>0</v>
      </c>
      <c r="V414" s="1438">
        <v>0.28571429848670959</v>
      </c>
    </row>
    <row r="415" spans="1:22" ht="15" x14ac:dyDescent="0.25">
      <c r="A415" s="1299" t="s">
        <v>809</v>
      </c>
      <c r="B415" s="1298" t="s">
        <v>1157</v>
      </c>
      <c r="C415" s="1301" t="s">
        <v>1011</v>
      </c>
      <c r="D415" s="1436">
        <v>0</v>
      </c>
      <c r="E415" s="1436">
        <v>0</v>
      </c>
      <c r="F415" s="1436">
        <v>0</v>
      </c>
      <c r="G415" s="1436">
        <v>0</v>
      </c>
      <c r="H415" s="1436">
        <v>0</v>
      </c>
      <c r="I415" s="1436">
        <v>0</v>
      </c>
      <c r="J415" s="1436">
        <v>0</v>
      </c>
      <c r="K415" s="1436">
        <v>0</v>
      </c>
      <c r="L415" s="1436">
        <v>0</v>
      </c>
      <c r="M415" s="1436">
        <v>0</v>
      </c>
      <c r="N415" s="1436">
        <v>0</v>
      </c>
      <c r="O415" s="1436">
        <v>0</v>
      </c>
      <c r="P415" s="1436">
        <v>0</v>
      </c>
      <c r="Q415" s="1436">
        <v>0</v>
      </c>
      <c r="R415" s="1436">
        <v>0</v>
      </c>
      <c r="S415" s="1436">
        <v>0</v>
      </c>
      <c r="T415" s="1436">
        <v>0</v>
      </c>
      <c r="U415" s="1436">
        <v>0</v>
      </c>
      <c r="V415" s="1438">
        <v>4</v>
      </c>
    </row>
    <row r="416" spans="1:22" ht="15" x14ac:dyDescent="0.25">
      <c r="A416" s="1299" t="s">
        <v>809</v>
      </c>
      <c r="B416" s="1298" t="s">
        <v>1157</v>
      </c>
      <c r="C416" s="1301" t="s">
        <v>87</v>
      </c>
      <c r="D416" s="1436">
        <v>0</v>
      </c>
      <c r="E416" s="1436">
        <v>0</v>
      </c>
      <c r="F416" s="1436">
        <v>0</v>
      </c>
      <c r="G416" s="1436">
        <v>0</v>
      </c>
      <c r="H416" s="1436">
        <v>0</v>
      </c>
      <c r="I416" s="1436">
        <v>0</v>
      </c>
      <c r="J416" s="1436">
        <v>0</v>
      </c>
      <c r="K416" s="1436">
        <v>0</v>
      </c>
      <c r="L416" s="1436">
        <v>0</v>
      </c>
      <c r="M416" s="1436">
        <v>0</v>
      </c>
      <c r="N416" s="1436">
        <v>0</v>
      </c>
      <c r="O416" s="1436">
        <v>0</v>
      </c>
      <c r="P416" s="1436">
        <v>0</v>
      </c>
      <c r="Q416" s="1436">
        <v>0</v>
      </c>
      <c r="R416" s="1436">
        <v>0</v>
      </c>
      <c r="S416" s="1436">
        <v>0</v>
      </c>
      <c r="T416" s="1436">
        <v>0</v>
      </c>
      <c r="U416" s="1436">
        <v>0</v>
      </c>
      <c r="V416" s="1438">
        <v>1</v>
      </c>
    </row>
    <row r="417" spans="1:22" ht="15" x14ac:dyDescent="0.25">
      <c r="A417" s="1299" t="s">
        <v>809</v>
      </c>
      <c r="B417" s="1298" t="s">
        <v>868</v>
      </c>
      <c r="C417" s="1301" t="s">
        <v>1010</v>
      </c>
      <c r="D417" s="1436">
        <v>23</v>
      </c>
      <c r="E417" s="1436">
        <v>23</v>
      </c>
      <c r="F417" s="1436">
        <v>20</v>
      </c>
      <c r="G417" s="1436">
        <v>15</v>
      </c>
      <c r="H417" s="1436">
        <v>19</v>
      </c>
      <c r="I417" s="1436">
        <v>21</v>
      </c>
      <c r="J417" s="1436">
        <v>24</v>
      </c>
      <c r="K417" s="1436">
        <v>25</v>
      </c>
      <c r="L417" s="1436">
        <v>24</v>
      </c>
      <c r="M417" s="1436">
        <v>18</v>
      </c>
      <c r="N417" s="1436">
        <v>18</v>
      </c>
      <c r="O417" s="1436">
        <v>0</v>
      </c>
      <c r="P417" s="1436">
        <v>0</v>
      </c>
      <c r="Q417" s="1436">
        <v>0</v>
      </c>
      <c r="R417" s="1436">
        <v>0</v>
      </c>
      <c r="S417" s="1436">
        <v>0</v>
      </c>
      <c r="T417" s="1436">
        <v>0</v>
      </c>
      <c r="U417" s="1436">
        <v>0</v>
      </c>
      <c r="V417" s="1438">
        <v>0</v>
      </c>
    </row>
    <row r="418" spans="1:22" ht="15" x14ac:dyDescent="0.25">
      <c r="A418" s="1299" t="s">
        <v>809</v>
      </c>
      <c r="B418" s="1298" t="s">
        <v>868</v>
      </c>
      <c r="C418" s="1301" t="s">
        <v>79</v>
      </c>
      <c r="D418" s="1436">
        <v>0</v>
      </c>
      <c r="E418" s="1436">
        <v>0</v>
      </c>
      <c r="F418" s="1436">
        <v>5.000000074505806E-2</v>
      </c>
      <c r="G418" s="1436">
        <v>0.26666668057441711</v>
      </c>
      <c r="H418" s="1436">
        <v>0.31578946113586426</v>
      </c>
      <c r="I418" s="1436">
        <v>0.4285714328289032</v>
      </c>
      <c r="J418" s="1436">
        <v>0.375</v>
      </c>
      <c r="K418" s="1436">
        <v>0.2800000011920929</v>
      </c>
      <c r="L418" s="1436">
        <v>0.2916666567325592</v>
      </c>
      <c r="M418" s="1436">
        <v>0.27777779102325439</v>
      </c>
      <c r="N418" s="1436">
        <v>0.27777779102325439</v>
      </c>
      <c r="O418" s="1436">
        <v>0</v>
      </c>
      <c r="P418" s="1436">
        <v>0</v>
      </c>
      <c r="Q418" s="1436">
        <v>0</v>
      </c>
      <c r="R418" s="1436">
        <v>0</v>
      </c>
      <c r="S418" s="1436">
        <v>0</v>
      </c>
      <c r="T418" s="1436">
        <v>0</v>
      </c>
      <c r="U418" s="1436">
        <v>0</v>
      </c>
      <c r="V418" s="1438">
        <v>0</v>
      </c>
    </row>
    <row r="419" spans="1:22" ht="15" x14ac:dyDescent="0.25">
      <c r="A419" s="1299" t="s">
        <v>809</v>
      </c>
      <c r="B419" s="1298" t="s">
        <v>868</v>
      </c>
      <c r="C419" s="1301" t="s">
        <v>1011</v>
      </c>
      <c r="D419" s="1436">
        <v>0</v>
      </c>
      <c r="E419" s="1436">
        <v>0</v>
      </c>
      <c r="F419" s="1436">
        <v>1</v>
      </c>
      <c r="G419" s="1436">
        <v>4</v>
      </c>
      <c r="H419" s="1436">
        <v>6</v>
      </c>
      <c r="I419" s="1436">
        <v>9</v>
      </c>
      <c r="J419" s="1436">
        <v>9</v>
      </c>
      <c r="K419" s="1436">
        <v>7</v>
      </c>
      <c r="L419" s="1436">
        <v>7</v>
      </c>
      <c r="M419" s="1436">
        <v>5</v>
      </c>
      <c r="N419" s="1436">
        <v>5</v>
      </c>
      <c r="O419" s="1436">
        <v>0</v>
      </c>
      <c r="P419" s="1436">
        <v>0</v>
      </c>
      <c r="Q419" s="1436">
        <v>0</v>
      </c>
      <c r="R419" s="1436">
        <v>0</v>
      </c>
      <c r="S419" s="1436">
        <v>0</v>
      </c>
      <c r="T419" s="1436">
        <v>0</v>
      </c>
      <c r="U419" s="1436">
        <v>0</v>
      </c>
      <c r="V419" s="1438">
        <v>0</v>
      </c>
    </row>
    <row r="420" spans="1:22" ht="15" x14ac:dyDescent="0.25">
      <c r="A420" s="1299" t="s">
        <v>809</v>
      </c>
      <c r="B420" s="1298" t="s">
        <v>868</v>
      </c>
      <c r="C420" s="1301" t="s">
        <v>87</v>
      </c>
      <c r="D420" s="1436">
        <v>0</v>
      </c>
      <c r="E420" s="1436">
        <v>0</v>
      </c>
      <c r="F420" s="1436">
        <v>0</v>
      </c>
      <c r="G420" s="1436">
        <v>0</v>
      </c>
      <c r="H420" s="1436">
        <v>4</v>
      </c>
      <c r="I420" s="1436">
        <v>4</v>
      </c>
      <c r="J420" s="1436">
        <v>4</v>
      </c>
      <c r="K420" s="1436">
        <v>1</v>
      </c>
      <c r="L420" s="1436">
        <v>1</v>
      </c>
      <c r="M420" s="1436">
        <v>0</v>
      </c>
      <c r="N420" s="1436">
        <v>0</v>
      </c>
      <c r="O420" s="1436">
        <v>0</v>
      </c>
      <c r="P420" s="1436">
        <v>0</v>
      </c>
      <c r="Q420" s="1436">
        <v>0</v>
      </c>
      <c r="R420" s="1436">
        <v>0</v>
      </c>
      <c r="S420" s="1436">
        <v>0</v>
      </c>
      <c r="T420" s="1436">
        <v>0</v>
      </c>
      <c r="U420" s="1436">
        <v>0</v>
      </c>
      <c r="V420" s="1438">
        <v>0</v>
      </c>
    </row>
    <row r="421" spans="1:22" ht="15" x14ac:dyDescent="0.25">
      <c r="A421" s="1299" t="s">
        <v>809</v>
      </c>
      <c r="B421" s="1298" t="s">
        <v>869</v>
      </c>
      <c r="C421" s="1301" t="s">
        <v>1010</v>
      </c>
      <c r="D421" s="1436">
        <v>19</v>
      </c>
      <c r="E421" s="1436">
        <v>20</v>
      </c>
      <c r="F421" s="1436">
        <v>26</v>
      </c>
      <c r="G421" s="1436">
        <v>25</v>
      </c>
      <c r="H421" s="1436">
        <v>0</v>
      </c>
      <c r="I421" s="1436">
        <v>0</v>
      </c>
      <c r="J421" s="1436">
        <v>0</v>
      </c>
      <c r="K421" s="1436">
        <v>0</v>
      </c>
      <c r="L421" s="1436">
        <v>0</v>
      </c>
      <c r="M421" s="1436">
        <v>5</v>
      </c>
      <c r="N421" s="1436">
        <v>5</v>
      </c>
      <c r="O421" s="1436">
        <v>5</v>
      </c>
      <c r="P421" s="1436">
        <v>5</v>
      </c>
      <c r="Q421" s="1436">
        <v>5</v>
      </c>
      <c r="R421" s="1436">
        <v>5</v>
      </c>
      <c r="S421" s="1436">
        <v>4</v>
      </c>
      <c r="T421" s="1436">
        <v>4</v>
      </c>
      <c r="U421" s="1436">
        <v>4</v>
      </c>
      <c r="V421" s="1438">
        <v>3</v>
      </c>
    </row>
    <row r="422" spans="1:22" ht="15" x14ac:dyDescent="0.25">
      <c r="A422" s="1299" t="s">
        <v>809</v>
      </c>
      <c r="B422" s="1298" t="s">
        <v>869</v>
      </c>
      <c r="C422" s="1301" t="s">
        <v>79</v>
      </c>
      <c r="D422" s="1436">
        <v>0.57894736528396606</v>
      </c>
      <c r="E422" s="1436">
        <v>0.40000000596046448</v>
      </c>
      <c r="F422" s="1436">
        <v>0.42307692766189575</v>
      </c>
      <c r="G422" s="1436">
        <v>0.40000000596046448</v>
      </c>
      <c r="H422" s="1436">
        <v>0</v>
      </c>
      <c r="I422" s="1436">
        <v>0</v>
      </c>
      <c r="J422" s="1436">
        <v>0</v>
      </c>
      <c r="K422" s="1436">
        <v>0</v>
      </c>
      <c r="L422" s="1436">
        <v>0</v>
      </c>
      <c r="M422" s="1436">
        <v>0.20000000298023224</v>
      </c>
      <c r="N422" s="1436">
        <v>0.20000000298023224</v>
      </c>
      <c r="O422" s="1436">
        <v>0.20000000298023224</v>
      </c>
      <c r="P422" s="1436">
        <v>0.20000000298023224</v>
      </c>
      <c r="Q422" s="1436">
        <v>0</v>
      </c>
      <c r="R422" s="1436">
        <v>0.20000000298023224</v>
      </c>
      <c r="S422" s="1436">
        <v>0</v>
      </c>
      <c r="T422" s="1436">
        <v>0</v>
      </c>
      <c r="U422" s="1436">
        <v>0</v>
      </c>
      <c r="V422" s="1438">
        <v>0.3333333432674408</v>
      </c>
    </row>
    <row r="423" spans="1:22" ht="15" x14ac:dyDescent="0.25">
      <c r="A423" s="1299" t="s">
        <v>809</v>
      </c>
      <c r="B423" s="1298" t="s">
        <v>869</v>
      </c>
      <c r="C423" s="1301" t="s">
        <v>1011</v>
      </c>
      <c r="D423" s="1436">
        <v>11</v>
      </c>
      <c r="E423" s="1436">
        <v>8</v>
      </c>
      <c r="F423" s="1436">
        <v>11</v>
      </c>
      <c r="G423" s="1436">
        <v>10</v>
      </c>
      <c r="H423" s="1436">
        <v>0</v>
      </c>
      <c r="I423" s="1436">
        <v>0</v>
      </c>
      <c r="J423" s="1436">
        <v>0</v>
      </c>
      <c r="K423" s="1436">
        <v>0</v>
      </c>
      <c r="L423" s="1436">
        <v>0</v>
      </c>
      <c r="M423" s="1436">
        <v>1</v>
      </c>
      <c r="N423" s="1436">
        <v>1</v>
      </c>
      <c r="O423" s="1436">
        <v>1</v>
      </c>
      <c r="P423" s="1436">
        <v>1</v>
      </c>
      <c r="Q423" s="1436">
        <v>0</v>
      </c>
      <c r="R423" s="1436">
        <v>1</v>
      </c>
      <c r="S423" s="1436">
        <v>0</v>
      </c>
      <c r="T423" s="1436">
        <v>0</v>
      </c>
      <c r="U423" s="1436">
        <v>0</v>
      </c>
      <c r="V423" s="1438">
        <v>1</v>
      </c>
    </row>
    <row r="424" spans="1:22" ht="15" x14ac:dyDescent="0.25">
      <c r="A424" s="1299" t="s">
        <v>809</v>
      </c>
      <c r="B424" s="1298" t="s">
        <v>869</v>
      </c>
      <c r="C424" s="1301" t="s">
        <v>87</v>
      </c>
      <c r="D424" s="1436">
        <v>2</v>
      </c>
      <c r="E424" s="1436">
        <v>1</v>
      </c>
      <c r="F424" s="1436">
        <v>4</v>
      </c>
      <c r="G424" s="1436">
        <v>0</v>
      </c>
      <c r="H424" s="1436">
        <v>0</v>
      </c>
      <c r="I424" s="1436">
        <v>0</v>
      </c>
      <c r="J424" s="1436">
        <v>0</v>
      </c>
      <c r="K424" s="1436">
        <v>0</v>
      </c>
      <c r="L424" s="1436">
        <v>0</v>
      </c>
      <c r="M424" s="1436">
        <v>0</v>
      </c>
      <c r="N424" s="1436">
        <v>0</v>
      </c>
      <c r="O424" s="1436">
        <v>0</v>
      </c>
      <c r="P424" s="1436">
        <v>0</v>
      </c>
      <c r="Q424" s="1436">
        <v>0</v>
      </c>
      <c r="R424" s="1436">
        <v>0</v>
      </c>
      <c r="S424" s="1436">
        <v>0</v>
      </c>
      <c r="T424" s="1436">
        <v>0</v>
      </c>
      <c r="U424" s="1436">
        <v>0</v>
      </c>
      <c r="V424" s="1438">
        <v>0</v>
      </c>
    </row>
    <row r="425" spans="1:22" ht="15" x14ac:dyDescent="0.25">
      <c r="A425" s="1299" t="s">
        <v>809</v>
      </c>
      <c r="B425" s="1298" t="s">
        <v>870</v>
      </c>
      <c r="C425" s="1301" t="s">
        <v>1010</v>
      </c>
      <c r="D425" s="1436">
        <v>70</v>
      </c>
      <c r="E425" s="1436">
        <v>65</v>
      </c>
      <c r="F425" s="1436">
        <v>66</v>
      </c>
      <c r="G425" s="1436">
        <v>34</v>
      </c>
      <c r="H425" s="1436">
        <v>34</v>
      </c>
      <c r="I425" s="1436">
        <v>34</v>
      </c>
      <c r="J425" s="1436">
        <v>29</v>
      </c>
      <c r="K425" s="1436">
        <v>0</v>
      </c>
      <c r="L425" s="1436">
        <v>0</v>
      </c>
      <c r="M425" s="1436">
        <v>0</v>
      </c>
      <c r="N425" s="1436">
        <v>0</v>
      </c>
      <c r="O425" s="1436">
        <v>0</v>
      </c>
      <c r="P425" s="1436">
        <v>0</v>
      </c>
      <c r="Q425" s="1436">
        <v>0</v>
      </c>
      <c r="R425" s="1436">
        <v>0</v>
      </c>
      <c r="S425" s="1436">
        <v>0</v>
      </c>
      <c r="T425" s="1436">
        <v>0</v>
      </c>
      <c r="U425" s="1436">
        <v>0</v>
      </c>
      <c r="V425" s="1438">
        <v>0</v>
      </c>
    </row>
    <row r="426" spans="1:22" ht="15" x14ac:dyDescent="0.25">
      <c r="A426" s="1299" t="s">
        <v>809</v>
      </c>
      <c r="B426" s="1298" t="s">
        <v>870</v>
      </c>
      <c r="C426" s="1301" t="s">
        <v>79</v>
      </c>
      <c r="D426" s="1436">
        <v>0.12857142090797424</v>
      </c>
      <c r="E426" s="1436">
        <v>0.12307692319154739</v>
      </c>
      <c r="F426" s="1436">
        <v>0.13636364042758942</v>
      </c>
      <c r="G426" s="1436">
        <v>0.11764705926179886</v>
      </c>
      <c r="H426" s="1436">
        <v>0.11764705926179886</v>
      </c>
      <c r="I426" s="1436">
        <v>0.14705882966518402</v>
      </c>
      <c r="J426" s="1436">
        <v>0.10344827175140381</v>
      </c>
      <c r="K426" s="1436">
        <v>0</v>
      </c>
      <c r="L426" s="1436">
        <v>0</v>
      </c>
      <c r="M426" s="1436">
        <v>0</v>
      </c>
      <c r="N426" s="1436">
        <v>0</v>
      </c>
      <c r="O426" s="1436">
        <v>0</v>
      </c>
      <c r="P426" s="1436">
        <v>0</v>
      </c>
      <c r="Q426" s="1436">
        <v>0</v>
      </c>
      <c r="R426" s="1436">
        <v>0</v>
      </c>
      <c r="S426" s="1436">
        <v>0</v>
      </c>
      <c r="T426" s="1436">
        <v>0</v>
      </c>
      <c r="U426" s="1436">
        <v>0</v>
      </c>
      <c r="V426" s="1438">
        <v>0</v>
      </c>
    </row>
    <row r="427" spans="1:22" ht="15" x14ac:dyDescent="0.25">
      <c r="A427" s="1299" t="s">
        <v>809</v>
      </c>
      <c r="B427" s="1298" t="s">
        <v>870</v>
      </c>
      <c r="C427" s="1301" t="s">
        <v>1011</v>
      </c>
      <c r="D427" s="1436">
        <v>9</v>
      </c>
      <c r="E427" s="1436">
        <v>8</v>
      </c>
      <c r="F427" s="1436">
        <v>9</v>
      </c>
      <c r="G427" s="1436">
        <v>4</v>
      </c>
      <c r="H427" s="1436">
        <v>4</v>
      </c>
      <c r="I427" s="1436">
        <v>5</v>
      </c>
      <c r="J427" s="1436">
        <v>3</v>
      </c>
      <c r="K427" s="1436">
        <v>0</v>
      </c>
      <c r="L427" s="1436">
        <v>0</v>
      </c>
      <c r="M427" s="1436">
        <v>0</v>
      </c>
      <c r="N427" s="1436">
        <v>0</v>
      </c>
      <c r="O427" s="1436">
        <v>0</v>
      </c>
      <c r="P427" s="1436">
        <v>0</v>
      </c>
      <c r="Q427" s="1436">
        <v>0</v>
      </c>
      <c r="R427" s="1436">
        <v>0</v>
      </c>
      <c r="S427" s="1436">
        <v>0</v>
      </c>
      <c r="T427" s="1436">
        <v>0</v>
      </c>
      <c r="U427" s="1436">
        <v>0</v>
      </c>
      <c r="V427" s="1438">
        <v>0</v>
      </c>
    </row>
    <row r="428" spans="1:22" ht="15" x14ac:dyDescent="0.25">
      <c r="A428" s="1299" t="s">
        <v>809</v>
      </c>
      <c r="B428" s="1298" t="s">
        <v>870</v>
      </c>
      <c r="C428" s="1301" t="s">
        <v>87</v>
      </c>
      <c r="D428" s="1436">
        <v>4</v>
      </c>
      <c r="E428" s="1436">
        <v>0</v>
      </c>
      <c r="F428" s="1436">
        <v>0</v>
      </c>
      <c r="G428" s="1436">
        <v>0</v>
      </c>
      <c r="H428" s="1436">
        <v>0</v>
      </c>
      <c r="I428" s="1436">
        <v>0</v>
      </c>
      <c r="J428" s="1436">
        <v>0</v>
      </c>
      <c r="K428" s="1436">
        <v>0</v>
      </c>
      <c r="L428" s="1436">
        <v>0</v>
      </c>
      <c r="M428" s="1436">
        <v>0</v>
      </c>
      <c r="N428" s="1436">
        <v>0</v>
      </c>
      <c r="O428" s="1436">
        <v>0</v>
      </c>
      <c r="P428" s="1436">
        <v>0</v>
      </c>
      <c r="Q428" s="1436">
        <v>0</v>
      </c>
      <c r="R428" s="1436">
        <v>0</v>
      </c>
      <c r="S428" s="1436">
        <v>0</v>
      </c>
      <c r="T428" s="1436">
        <v>0</v>
      </c>
      <c r="U428" s="1436">
        <v>0</v>
      </c>
      <c r="V428" s="1438">
        <v>0</v>
      </c>
    </row>
    <row r="429" spans="1:22" ht="15" x14ac:dyDescent="0.25">
      <c r="A429" s="1299" t="s">
        <v>809</v>
      </c>
      <c r="B429" s="1298" t="s">
        <v>871</v>
      </c>
      <c r="C429" s="1301" t="s">
        <v>1010</v>
      </c>
      <c r="D429" s="1436">
        <v>0</v>
      </c>
      <c r="E429" s="1436">
        <v>0</v>
      </c>
      <c r="F429" s="1436">
        <v>0</v>
      </c>
      <c r="G429" s="1436">
        <v>0</v>
      </c>
      <c r="H429" s="1436">
        <v>0</v>
      </c>
      <c r="I429" s="1436">
        <v>0</v>
      </c>
      <c r="J429" s="1436">
        <v>0</v>
      </c>
      <c r="K429" s="1436">
        <v>0</v>
      </c>
      <c r="L429" s="1436">
        <v>0</v>
      </c>
      <c r="M429" s="1436">
        <v>10</v>
      </c>
      <c r="N429" s="1436">
        <v>12</v>
      </c>
      <c r="O429" s="1436">
        <v>15</v>
      </c>
      <c r="P429" s="1436">
        <v>24</v>
      </c>
      <c r="Q429" s="1436">
        <v>26</v>
      </c>
      <c r="R429" s="1436">
        <v>31</v>
      </c>
      <c r="S429" s="1436">
        <v>33</v>
      </c>
      <c r="T429" s="1436">
        <v>60</v>
      </c>
      <c r="U429" s="1436">
        <v>4</v>
      </c>
      <c r="V429" s="1438">
        <v>6</v>
      </c>
    </row>
    <row r="430" spans="1:22" ht="15" x14ac:dyDescent="0.25">
      <c r="A430" s="1299" t="s">
        <v>809</v>
      </c>
      <c r="B430" s="1298" t="s">
        <v>871</v>
      </c>
      <c r="C430" s="1301" t="s">
        <v>79</v>
      </c>
      <c r="D430" s="1436">
        <v>0</v>
      </c>
      <c r="E430" s="1436">
        <v>0</v>
      </c>
      <c r="F430" s="1436">
        <v>0</v>
      </c>
      <c r="G430" s="1436">
        <v>0</v>
      </c>
      <c r="H430" s="1436">
        <v>0</v>
      </c>
      <c r="I430" s="1436">
        <v>0</v>
      </c>
      <c r="J430" s="1436">
        <v>0</v>
      </c>
      <c r="K430" s="1436">
        <v>0</v>
      </c>
      <c r="L430" s="1436">
        <v>0</v>
      </c>
      <c r="M430" s="1436">
        <v>0.89999997615814209</v>
      </c>
      <c r="N430" s="1436">
        <v>0.58333331346511841</v>
      </c>
      <c r="O430" s="1436">
        <v>0.80000001192092896</v>
      </c>
      <c r="P430" s="1436">
        <v>0.375</v>
      </c>
      <c r="Q430" s="1436">
        <v>0.26923078298568726</v>
      </c>
      <c r="R430" s="1436">
        <v>0.45161288976669312</v>
      </c>
      <c r="S430" s="1436">
        <v>0.48484846949577332</v>
      </c>
      <c r="T430" s="1436">
        <v>0.48333331942558289</v>
      </c>
      <c r="U430" s="1436">
        <v>0.75</v>
      </c>
      <c r="V430" s="1438">
        <v>0.66666668653488159</v>
      </c>
    </row>
    <row r="431" spans="1:22" ht="15" x14ac:dyDescent="0.25">
      <c r="A431" s="1299" t="s">
        <v>809</v>
      </c>
      <c r="B431" s="1298" t="s">
        <v>871</v>
      </c>
      <c r="C431" s="1301" t="s">
        <v>1011</v>
      </c>
      <c r="D431" s="1436">
        <v>0</v>
      </c>
      <c r="E431" s="1436">
        <v>0</v>
      </c>
      <c r="F431" s="1436">
        <v>0</v>
      </c>
      <c r="G431" s="1436">
        <v>0</v>
      </c>
      <c r="H431" s="1436">
        <v>0</v>
      </c>
      <c r="I431" s="1436">
        <v>0</v>
      </c>
      <c r="J431" s="1436">
        <v>0</v>
      </c>
      <c r="K431" s="1436">
        <v>0</v>
      </c>
      <c r="L431" s="1436">
        <v>0</v>
      </c>
      <c r="M431" s="1436">
        <v>9</v>
      </c>
      <c r="N431" s="1436">
        <v>7</v>
      </c>
      <c r="O431" s="1436">
        <v>12</v>
      </c>
      <c r="P431" s="1436">
        <v>9</v>
      </c>
      <c r="Q431" s="1436">
        <v>7</v>
      </c>
      <c r="R431" s="1436">
        <v>14</v>
      </c>
      <c r="S431" s="1436">
        <v>16</v>
      </c>
      <c r="T431" s="1436">
        <v>29</v>
      </c>
      <c r="U431" s="1436">
        <v>3</v>
      </c>
      <c r="V431" s="1438">
        <v>4</v>
      </c>
    </row>
    <row r="432" spans="1:22" ht="15" x14ac:dyDescent="0.25">
      <c r="A432" s="1299" t="s">
        <v>809</v>
      </c>
      <c r="B432" s="1298" t="s">
        <v>871</v>
      </c>
      <c r="C432" s="1301" t="s">
        <v>87</v>
      </c>
      <c r="D432" s="1436">
        <v>0</v>
      </c>
      <c r="E432" s="1436">
        <v>0</v>
      </c>
      <c r="F432" s="1436">
        <v>0</v>
      </c>
      <c r="G432" s="1436">
        <v>0</v>
      </c>
      <c r="H432" s="1436">
        <v>0</v>
      </c>
      <c r="I432" s="1436">
        <v>0</v>
      </c>
      <c r="J432" s="1436">
        <v>0</v>
      </c>
      <c r="K432" s="1436">
        <v>0</v>
      </c>
      <c r="L432" s="1436">
        <v>0</v>
      </c>
      <c r="M432" s="1436">
        <v>10</v>
      </c>
      <c r="N432" s="1436">
        <v>2</v>
      </c>
      <c r="O432" s="1436">
        <v>3</v>
      </c>
      <c r="P432" s="1436">
        <v>9</v>
      </c>
      <c r="Q432" s="1436">
        <v>1</v>
      </c>
      <c r="R432" s="1436">
        <v>5</v>
      </c>
      <c r="S432" s="1436">
        <v>7</v>
      </c>
      <c r="T432" s="1436">
        <v>26</v>
      </c>
      <c r="U432" s="1436">
        <v>4</v>
      </c>
      <c r="V432" s="1438">
        <v>2</v>
      </c>
    </row>
    <row r="433" spans="1:22" ht="15" x14ac:dyDescent="0.25">
      <c r="A433" s="1299" t="s">
        <v>809</v>
      </c>
      <c r="B433" s="1298" t="s">
        <v>872</v>
      </c>
      <c r="C433" s="1301" t="s">
        <v>1010</v>
      </c>
      <c r="D433" s="1436">
        <v>0</v>
      </c>
      <c r="E433" s="1436">
        <v>0</v>
      </c>
      <c r="F433" s="1436">
        <v>0</v>
      </c>
      <c r="G433" s="1436">
        <v>0</v>
      </c>
      <c r="H433" s="1436">
        <v>10</v>
      </c>
      <c r="I433" s="1436">
        <v>15</v>
      </c>
      <c r="J433" s="1436">
        <v>23</v>
      </c>
      <c r="K433" s="1436">
        <v>9</v>
      </c>
      <c r="L433" s="1436">
        <v>11</v>
      </c>
      <c r="M433" s="1436">
        <v>13</v>
      </c>
      <c r="N433" s="1436">
        <v>12</v>
      </c>
      <c r="O433" s="1436">
        <v>14</v>
      </c>
      <c r="P433" s="1436">
        <v>18</v>
      </c>
      <c r="Q433" s="1436">
        <v>18</v>
      </c>
      <c r="R433" s="1436">
        <v>20</v>
      </c>
      <c r="S433" s="1436">
        <v>0</v>
      </c>
      <c r="T433" s="1436">
        <v>0</v>
      </c>
      <c r="U433" s="1436">
        <v>3</v>
      </c>
      <c r="V433" s="1438">
        <v>5</v>
      </c>
    </row>
    <row r="434" spans="1:22" ht="15" x14ac:dyDescent="0.25">
      <c r="A434" s="1299" t="s">
        <v>809</v>
      </c>
      <c r="B434" s="1298" t="s">
        <v>872</v>
      </c>
      <c r="C434" s="1301" t="s">
        <v>79</v>
      </c>
      <c r="D434" s="1436">
        <v>0</v>
      </c>
      <c r="E434" s="1436">
        <v>0</v>
      </c>
      <c r="F434" s="1436">
        <v>0</v>
      </c>
      <c r="G434" s="1436">
        <v>0</v>
      </c>
      <c r="H434" s="1436">
        <v>0.69999998807907104</v>
      </c>
      <c r="I434" s="1436">
        <v>0.53333336114883423</v>
      </c>
      <c r="J434" s="1436">
        <v>0.56521737575531006</v>
      </c>
      <c r="K434" s="1436">
        <v>0.55555558204650879</v>
      </c>
      <c r="L434" s="1436">
        <v>0.45454546809196472</v>
      </c>
      <c r="M434" s="1436">
        <v>0.15384615957736969</v>
      </c>
      <c r="N434" s="1436">
        <v>0.4166666567325592</v>
      </c>
      <c r="O434" s="1436">
        <v>0.4285714328289032</v>
      </c>
      <c r="P434" s="1436">
        <v>0.3333333432674408</v>
      </c>
      <c r="Q434" s="1436">
        <v>0.1111111119389534</v>
      </c>
      <c r="R434" s="1436">
        <v>0.25</v>
      </c>
      <c r="S434" s="1436">
        <v>0</v>
      </c>
      <c r="T434" s="1436">
        <v>0</v>
      </c>
      <c r="U434" s="1436">
        <v>0</v>
      </c>
      <c r="V434" s="1438">
        <v>0.20000000298023224</v>
      </c>
    </row>
    <row r="435" spans="1:22" ht="15" x14ac:dyDescent="0.25">
      <c r="A435" s="1299" t="s">
        <v>809</v>
      </c>
      <c r="B435" s="1298" t="s">
        <v>872</v>
      </c>
      <c r="C435" s="1301" t="s">
        <v>1011</v>
      </c>
      <c r="D435" s="1436">
        <v>0</v>
      </c>
      <c r="E435" s="1436">
        <v>0</v>
      </c>
      <c r="F435" s="1436">
        <v>0</v>
      </c>
      <c r="G435" s="1436">
        <v>0</v>
      </c>
      <c r="H435" s="1436">
        <v>7</v>
      </c>
      <c r="I435" s="1436">
        <v>8</v>
      </c>
      <c r="J435" s="1436">
        <v>13</v>
      </c>
      <c r="K435" s="1436">
        <v>5</v>
      </c>
      <c r="L435" s="1436">
        <v>5</v>
      </c>
      <c r="M435" s="1436">
        <v>2</v>
      </c>
      <c r="N435" s="1436">
        <v>5</v>
      </c>
      <c r="O435" s="1436">
        <v>6</v>
      </c>
      <c r="P435" s="1436">
        <v>6</v>
      </c>
      <c r="Q435" s="1436">
        <v>2</v>
      </c>
      <c r="R435" s="1436">
        <v>5</v>
      </c>
      <c r="S435" s="1436">
        <v>0</v>
      </c>
      <c r="T435" s="1436">
        <v>0</v>
      </c>
      <c r="U435" s="1436">
        <v>0</v>
      </c>
      <c r="V435" s="1438">
        <v>1</v>
      </c>
    </row>
    <row r="436" spans="1:22" ht="15" x14ac:dyDescent="0.25">
      <c r="A436" s="1299" t="s">
        <v>809</v>
      </c>
      <c r="B436" s="1298" t="s">
        <v>872</v>
      </c>
      <c r="C436" s="1301" t="s">
        <v>87</v>
      </c>
      <c r="D436" s="1436">
        <v>0</v>
      </c>
      <c r="E436" s="1436">
        <v>0</v>
      </c>
      <c r="F436" s="1436">
        <v>0</v>
      </c>
      <c r="G436" s="1436">
        <v>0</v>
      </c>
      <c r="H436" s="1436">
        <v>0</v>
      </c>
      <c r="I436" s="1436">
        <v>2</v>
      </c>
      <c r="J436" s="1436">
        <v>7</v>
      </c>
      <c r="K436" s="1436">
        <v>4</v>
      </c>
      <c r="L436" s="1436">
        <v>2</v>
      </c>
      <c r="M436" s="1436">
        <v>2</v>
      </c>
      <c r="N436" s="1436">
        <v>0</v>
      </c>
      <c r="O436" s="1436">
        <v>2</v>
      </c>
      <c r="P436" s="1436">
        <v>8</v>
      </c>
      <c r="Q436" s="1436">
        <v>0</v>
      </c>
      <c r="R436" s="1436">
        <v>2</v>
      </c>
      <c r="S436" s="1436">
        <v>0</v>
      </c>
      <c r="T436" s="1436">
        <v>0</v>
      </c>
      <c r="U436" s="1436">
        <v>0</v>
      </c>
      <c r="V436" s="1438">
        <v>3</v>
      </c>
    </row>
    <row r="437" spans="1:22" ht="15" x14ac:dyDescent="0.25">
      <c r="A437" s="1299" t="s">
        <v>809</v>
      </c>
      <c r="B437" s="1298" t="s">
        <v>873</v>
      </c>
      <c r="C437" s="1301" t="s">
        <v>1010</v>
      </c>
      <c r="D437" s="1436">
        <v>43</v>
      </c>
      <c r="E437" s="1436">
        <v>42</v>
      </c>
      <c r="F437" s="1436">
        <v>40</v>
      </c>
      <c r="G437" s="1436">
        <v>37</v>
      </c>
      <c r="H437" s="1436">
        <v>40</v>
      </c>
      <c r="I437" s="1436">
        <v>41</v>
      </c>
      <c r="J437" s="1436">
        <v>36</v>
      </c>
      <c r="K437" s="1436">
        <v>22</v>
      </c>
      <c r="L437" s="1436">
        <v>22</v>
      </c>
      <c r="M437" s="1436">
        <v>17</v>
      </c>
      <c r="N437" s="1436">
        <v>16</v>
      </c>
      <c r="O437" s="1436">
        <v>16</v>
      </c>
      <c r="P437" s="1436">
        <v>10</v>
      </c>
      <c r="Q437" s="1436">
        <v>9</v>
      </c>
      <c r="R437" s="1436">
        <v>9</v>
      </c>
      <c r="S437" s="1436">
        <v>5</v>
      </c>
      <c r="T437" s="1436">
        <v>5</v>
      </c>
      <c r="U437" s="1436">
        <v>5</v>
      </c>
      <c r="V437" s="1438">
        <v>4</v>
      </c>
    </row>
    <row r="438" spans="1:22" ht="15" x14ac:dyDescent="0.25">
      <c r="A438" s="1299" t="s">
        <v>809</v>
      </c>
      <c r="B438" s="1298" t="s">
        <v>873</v>
      </c>
      <c r="C438" s="1301" t="s">
        <v>79</v>
      </c>
      <c r="D438" s="1436">
        <v>0.1627907007932663</v>
      </c>
      <c r="E438" s="1436">
        <v>0.2380952388048172</v>
      </c>
      <c r="F438" s="1436">
        <v>0.30000001192092896</v>
      </c>
      <c r="G438" s="1436">
        <v>0.24324324727058411</v>
      </c>
      <c r="H438" s="1436">
        <v>0.375</v>
      </c>
      <c r="I438" s="1436">
        <v>0.41463413834571838</v>
      </c>
      <c r="J438" s="1436">
        <v>0.4166666567325592</v>
      </c>
      <c r="K438" s="1436">
        <v>0.36363637447357178</v>
      </c>
      <c r="L438" s="1436">
        <v>9.0909093618392944E-2</v>
      </c>
      <c r="M438" s="1436">
        <v>0.23529411852359772</v>
      </c>
      <c r="N438" s="1436">
        <v>0</v>
      </c>
      <c r="O438" s="1436">
        <v>0</v>
      </c>
      <c r="P438" s="1436">
        <v>0</v>
      </c>
      <c r="Q438" s="1436">
        <v>0</v>
      </c>
      <c r="R438" s="1436">
        <v>0</v>
      </c>
      <c r="S438" s="1436">
        <v>0</v>
      </c>
      <c r="T438" s="1436">
        <v>0</v>
      </c>
      <c r="U438" s="1436">
        <v>0</v>
      </c>
      <c r="V438" s="1438">
        <v>0</v>
      </c>
    </row>
    <row r="439" spans="1:22" ht="15" x14ac:dyDescent="0.25">
      <c r="A439" s="1299" t="s">
        <v>809</v>
      </c>
      <c r="B439" s="1298" t="s">
        <v>873</v>
      </c>
      <c r="C439" s="1301" t="s">
        <v>1011</v>
      </c>
      <c r="D439" s="1436">
        <v>7</v>
      </c>
      <c r="E439" s="1436">
        <v>10</v>
      </c>
      <c r="F439" s="1436">
        <v>12</v>
      </c>
      <c r="G439" s="1436">
        <v>9</v>
      </c>
      <c r="H439" s="1436">
        <v>15</v>
      </c>
      <c r="I439" s="1436">
        <v>17</v>
      </c>
      <c r="J439" s="1436">
        <v>15</v>
      </c>
      <c r="K439" s="1436">
        <v>8</v>
      </c>
      <c r="L439" s="1436">
        <v>2</v>
      </c>
      <c r="M439" s="1436">
        <v>4</v>
      </c>
      <c r="N439" s="1436">
        <v>0</v>
      </c>
      <c r="O439" s="1436">
        <v>0</v>
      </c>
      <c r="P439" s="1436">
        <v>0</v>
      </c>
      <c r="Q439" s="1436">
        <v>0</v>
      </c>
      <c r="R439" s="1436">
        <v>0</v>
      </c>
      <c r="S439" s="1436">
        <v>0</v>
      </c>
      <c r="T439" s="1436">
        <v>0</v>
      </c>
      <c r="U439" s="1436">
        <v>0</v>
      </c>
      <c r="V439" s="1438">
        <v>0</v>
      </c>
    </row>
    <row r="440" spans="1:22" ht="15" x14ac:dyDescent="0.25">
      <c r="A440" s="1299" t="s">
        <v>809</v>
      </c>
      <c r="B440" s="1298" t="s">
        <v>873</v>
      </c>
      <c r="C440" s="1301" t="s">
        <v>87</v>
      </c>
      <c r="D440" s="1436">
        <v>4</v>
      </c>
      <c r="E440" s="1436">
        <v>3</v>
      </c>
      <c r="F440" s="1436">
        <v>0</v>
      </c>
      <c r="G440" s="1436">
        <v>1</v>
      </c>
      <c r="H440" s="1436">
        <v>4</v>
      </c>
      <c r="I440" s="1436">
        <v>2</v>
      </c>
      <c r="J440" s="1436">
        <v>2</v>
      </c>
      <c r="K440" s="1436">
        <v>1</v>
      </c>
      <c r="L440" s="1436">
        <v>1</v>
      </c>
      <c r="M440" s="1436">
        <v>0</v>
      </c>
      <c r="N440" s="1436">
        <v>1</v>
      </c>
      <c r="O440" s="1436">
        <v>0</v>
      </c>
      <c r="P440" s="1436">
        <v>0</v>
      </c>
      <c r="Q440" s="1436">
        <v>0</v>
      </c>
      <c r="R440" s="1436">
        <v>0</v>
      </c>
      <c r="S440" s="1436">
        <v>0</v>
      </c>
      <c r="T440" s="1436">
        <v>0</v>
      </c>
      <c r="U440" s="1436">
        <v>0</v>
      </c>
      <c r="V440" s="1438">
        <v>0</v>
      </c>
    </row>
    <row r="441" spans="1:22" ht="15" x14ac:dyDescent="0.25">
      <c r="A441" s="1299" t="s">
        <v>809</v>
      </c>
      <c r="B441" s="1298" t="s">
        <v>874</v>
      </c>
      <c r="C441" s="1301" t="s">
        <v>1010</v>
      </c>
      <c r="D441" s="1436">
        <v>56</v>
      </c>
      <c r="E441" s="1436">
        <v>28</v>
      </c>
      <c r="F441" s="1436">
        <v>28</v>
      </c>
      <c r="G441" s="1436">
        <v>25</v>
      </c>
      <c r="H441" s="1436">
        <v>27</v>
      </c>
      <c r="I441" s="1436">
        <v>23</v>
      </c>
      <c r="J441" s="1436">
        <v>23</v>
      </c>
      <c r="K441" s="1436">
        <v>0</v>
      </c>
      <c r="L441" s="1436">
        <v>0</v>
      </c>
      <c r="M441" s="1436">
        <v>0</v>
      </c>
      <c r="N441" s="1436">
        <v>0</v>
      </c>
      <c r="O441" s="1436">
        <v>0</v>
      </c>
      <c r="P441" s="1436">
        <v>0</v>
      </c>
      <c r="Q441" s="1436">
        <v>0</v>
      </c>
      <c r="R441" s="1436">
        <v>0</v>
      </c>
      <c r="S441" s="1436">
        <v>0</v>
      </c>
      <c r="T441" s="1436">
        <v>0</v>
      </c>
      <c r="U441" s="1436">
        <v>0</v>
      </c>
      <c r="V441" s="1438">
        <v>0</v>
      </c>
    </row>
    <row r="442" spans="1:22" ht="15" x14ac:dyDescent="0.25">
      <c r="A442" s="1299" t="s">
        <v>809</v>
      </c>
      <c r="B442" s="1298" t="s">
        <v>874</v>
      </c>
      <c r="C442" s="1301" t="s">
        <v>79</v>
      </c>
      <c r="D442" s="1436">
        <v>5.35714291036129E-2</v>
      </c>
      <c r="E442" s="1436">
        <v>0.3571428656578064</v>
      </c>
      <c r="F442" s="1436">
        <v>0.5</v>
      </c>
      <c r="G442" s="1436">
        <v>0.51999998092651367</v>
      </c>
      <c r="H442" s="1436">
        <v>0.4444444477558136</v>
      </c>
      <c r="I442" s="1436">
        <v>0.56521737575531006</v>
      </c>
      <c r="J442" s="1436">
        <v>0.47826087474822998</v>
      </c>
      <c r="K442" s="1436">
        <v>0</v>
      </c>
      <c r="L442" s="1436">
        <v>0</v>
      </c>
      <c r="M442" s="1436">
        <v>0</v>
      </c>
      <c r="N442" s="1436">
        <v>0</v>
      </c>
      <c r="O442" s="1436">
        <v>0</v>
      </c>
      <c r="P442" s="1436">
        <v>0</v>
      </c>
      <c r="Q442" s="1436">
        <v>0</v>
      </c>
      <c r="R442" s="1436">
        <v>0</v>
      </c>
      <c r="S442" s="1436">
        <v>0</v>
      </c>
      <c r="T442" s="1436">
        <v>0</v>
      </c>
      <c r="U442" s="1436">
        <v>0</v>
      </c>
      <c r="V442" s="1438">
        <v>0</v>
      </c>
    </row>
    <row r="443" spans="1:22" ht="15" x14ac:dyDescent="0.25">
      <c r="A443" s="1299" t="s">
        <v>809</v>
      </c>
      <c r="B443" s="1298" t="s">
        <v>874</v>
      </c>
      <c r="C443" s="1301" t="s">
        <v>1011</v>
      </c>
      <c r="D443" s="1436">
        <v>3</v>
      </c>
      <c r="E443" s="1436">
        <v>10</v>
      </c>
      <c r="F443" s="1436">
        <v>14</v>
      </c>
      <c r="G443" s="1436">
        <v>13</v>
      </c>
      <c r="H443" s="1436">
        <v>12</v>
      </c>
      <c r="I443" s="1436">
        <v>13</v>
      </c>
      <c r="J443" s="1436">
        <v>11</v>
      </c>
      <c r="K443" s="1436">
        <v>0</v>
      </c>
      <c r="L443" s="1436">
        <v>0</v>
      </c>
      <c r="M443" s="1436">
        <v>0</v>
      </c>
      <c r="N443" s="1436">
        <v>0</v>
      </c>
      <c r="O443" s="1436">
        <v>0</v>
      </c>
      <c r="P443" s="1436">
        <v>0</v>
      </c>
      <c r="Q443" s="1436">
        <v>0</v>
      </c>
      <c r="R443" s="1436">
        <v>0</v>
      </c>
      <c r="S443" s="1436">
        <v>0</v>
      </c>
      <c r="T443" s="1436">
        <v>0</v>
      </c>
      <c r="U443" s="1436">
        <v>0</v>
      </c>
      <c r="V443" s="1438">
        <v>0</v>
      </c>
    </row>
    <row r="444" spans="1:22" ht="15" x14ac:dyDescent="0.25">
      <c r="A444" s="1299" t="s">
        <v>809</v>
      </c>
      <c r="B444" s="1298" t="s">
        <v>874</v>
      </c>
      <c r="C444" s="1301" t="s">
        <v>87</v>
      </c>
      <c r="D444" s="1436">
        <v>0</v>
      </c>
      <c r="E444" s="1436">
        <v>1</v>
      </c>
      <c r="F444" s="1436">
        <v>0</v>
      </c>
      <c r="G444" s="1436">
        <v>0</v>
      </c>
      <c r="H444" s="1436">
        <v>0</v>
      </c>
      <c r="I444" s="1436">
        <v>0</v>
      </c>
      <c r="J444" s="1436">
        <v>0</v>
      </c>
      <c r="K444" s="1436">
        <v>0</v>
      </c>
      <c r="L444" s="1436">
        <v>0</v>
      </c>
      <c r="M444" s="1436">
        <v>0</v>
      </c>
      <c r="N444" s="1436">
        <v>0</v>
      </c>
      <c r="O444" s="1436">
        <v>0</v>
      </c>
      <c r="P444" s="1436">
        <v>0</v>
      </c>
      <c r="Q444" s="1436">
        <v>0</v>
      </c>
      <c r="R444" s="1436">
        <v>0</v>
      </c>
      <c r="S444" s="1436">
        <v>0</v>
      </c>
      <c r="T444" s="1436">
        <v>0</v>
      </c>
      <c r="U444" s="1436">
        <v>0</v>
      </c>
      <c r="V444" s="1438">
        <v>0</v>
      </c>
    </row>
    <row r="445" spans="1:22" ht="15" x14ac:dyDescent="0.25">
      <c r="A445" s="1299" t="s">
        <v>809</v>
      </c>
      <c r="B445" s="1298" t="s">
        <v>875</v>
      </c>
      <c r="C445" s="1301" t="s">
        <v>1010</v>
      </c>
      <c r="D445" s="1436">
        <v>0</v>
      </c>
      <c r="E445" s="1436">
        <v>0</v>
      </c>
      <c r="F445" s="1436">
        <v>0</v>
      </c>
      <c r="G445" s="1436">
        <v>4</v>
      </c>
      <c r="H445" s="1436">
        <v>4</v>
      </c>
      <c r="I445" s="1436">
        <v>4</v>
      </c>
      <c r="J445" s="1436">
        <v>3</v>
      </c>
      <c r="K445" s="1436">
        <v>7</v>
      </c>
      <c r="L445" s="1436">
        <v>8</v>
      </c>
      <c r="M445" s="1436">
        <v>8</v>
      </c>
      <c r="N445" s="1436">
        <v>0</v>
      </c>
      <c r="O445" s="1436">
        <v>3</v>
      </c>
      <c r="P445" s="1436">
        <v>3</v>
      </c>
      <c r="Q445" s="1436">
        <v>3</v>
      </c>
      <c r="R445" s="1436">
        <v>3</v>
      </c>
      <c r="S445" s="1436">
        <v>3</v>
      </c>
      <c r="T445" s="1436">
        <v>3</v>
      </c>
      <c r="U445" s="1436">
        <v>2</v>
      </c>
      <c r="V445" s="1438">
        <v>1</v>
      </c>
    </row>
    <row r="446" spans="1:22" ht="15" x14ac:dyDescent="0.25">
      <c r="A446" s="1299" t="s">
        <v>809</v>
      </c>
      <c r="B446" s="1298" t="s">
        <v>875</v>
      </c>
      <c r="C446" s="1301" t="s">
        <v>79</v>
      </c>
      <c r="D446" s="1436">
        <v>0</v>
      </c>
      <c r="E446" s="1436">
        <v>0</v>
      </c>
      <c r="F446" s="1436">
        <v>0</v>
      </c>
      <c r="G446" s="1436">
        <v>0</v>
      </c>
      <c r="H446" s="1436">
        <v>0</v>
      </c>
      <c r="I446" s="1436">
        <v>0</v>
      </c>
      <c r="J446" s="1436">
        <v>0</v>
      </c>
      <c r="K446" s="1436">
        <v>0.4285714328289032</v>
      </c>
      <c r="L446" s="1436">
        <v>0.5</v>
      </c>
      <c r="M446" s="1436">
        <v>0</v>
      </c>
      <c r="N446" s="1436">
        <v>0</v>
      </c>
      <c r="O446" s="1436">
        <v>0</v>
      </c>
      <c r="P446" s="1436">
        <v>0</v>
      </c>
      <c r="Q446" s="1436">
        <v>0</v>
      </c>
      <c r="R446" s="1436">
        <v>0</v>
      </c>
      <c r="S446" s="1436">
        <v>0</v>
      </c>
      <c r="T446" s="1436">
        <v>0</v>
      </c>
      <c r="U446" s="1436">
        <v>0</v>
      </c>
      <c r="V446" s="1438">
        <v>0</v>
      </c>
    </row>
    <row r="447" spans="1:22" ht="15" x14ac:dyDescent="0.25">
      <c r="A447" s="1299" t="s">
        <v>809</v>
      </c>
      <c r="B447" s="1298" t="s">
        <v>875</v>
      </c>
      <c r="C447" s="1301" t="s">
        <v>1011</v>
      </c>
      <c r="D447" s="1436">
        <v>0</v>
      </c>
      <c r="E447" s="1436">
        <v>0</v>
      </c>
      <c r="F447" s="1436">
        <v>0</v>
      </c>
      <c r="G447" s="1436">
        <v>0</v>
      </c>
      <c r="H447" s="1436">
        <v>0</v>
      </c>
      <c r="I447" s="1436">
        <v>0</v>
      </c>
      <c r="J447" s="1436">
        <v>0</v>
      </c>
      <c r="K447" s="1436">
        <v>3</v>
      </c>
      <c r="L447" s="1436">
        <v>4</v>
      </c>
      <c r="M447" s="1436">
        <v>0</v>
      </c>
      <c r="N447" s="1436">
        <v>0</v>
      </c>
      <c r="O447" s="1436">
        <v>0</v>
      </c>
      <c r="P447" s="1436">
        <v>0</v>
      </c>
      <c r="Q447" s="1436">
        <v>0</v>
      </c>
      <c r="R447" s="1436">
        <v>0</v>
      </c>
      <c r="S447" s="1436">
        <v>0</v>
      </c>
      <c r="T447" s="1436">
        <v>0</v>
      </c>
      <c r="U447" s="1436">
        <v>0</v>
      </c>
      <c r="V447" s="1438">
        <v>0</v>
      </c>
    </row>
    <row r="448" spans="1:22" ht="15" x14ac:dyDescent="0.25">
      <c r="A448" s="1299" t="s">
        <v>809</v>
      </c>
      <c r="B448" s="1298" t="s">
        <v>875</v>
      </c>
      <c r="C448" s="1301" t="s">
        <v>87</v>
      </c>
      <c r="D448" s="1436">
        <v>0</v>
      </c>
      <c r="E448" s="1436">
        <v>0</v>
      </c>
      <c r="F448" s="1436">
        <v>0</v>
      </c>
      <c r="G448" s="1436">
        <v>0</v>
      </c>
      <c r="H448" s="1436">
        <v>0</v>
      </c>
      <c r="I448" s="1436">
        <v>0</v>
      </c>
      <c r="J448" s="1436">
        <v>0</v>
      </c>
      <c r="K448" s="1436">
        <v>4</v>
      </c>
      <c r="L448" s="1436">
        <v>1</v>
      </c>
      <c r="M448" s="1436">
        <v>0</v>
      </c>
      <c r="N448" s="1436">
        <v>0</v>
      </c>
      <c r="O448" s="1436">
        <v>0</v>
      </c>
      <c r="P448" s="1436">
        <v>0</v>
      </c>
      <c r="Q448" s="1436">
        <v>0</v>
      </c>
      <c r="R448" s="1436">
        <v>0</v>
      </c>
      <c r="S448" s="1436">
        <v>0</v>
      </c>
      <c r="T448" s="1436">
        <v>0</v>
      </c>
      <c r="U448" s="1436">
        <v>0</v>
      </c>
      <c r="V448" s="1438">
        <v>0</v>
      </c>
    </row>
    <row r="449" spans="1:22" ht="15" x14ac:dyDescent="0.25">
      <c r="A449" s="1299" t="s">
        <v>809</v>
      </c>
      <c r="B449" s="1298" t="s">
        <v>876</v>
      </c>
      <c r="C449" s="1301" t="s">
        <v>1010</v>
      </c>
      <c r="D449" s="1436">
        <v>43</v>
      </c>
      <c r="E449" s="1436">
        <v>42</v>
      </c>
      <c r="F449" s="1436">
        <v>46</v>
      </c>
      <c r="G449" s="1436">
        <v>0</v>
      </c>
      <c r="H449" s="1436">
        <v>0</v>
      </c>
      <c r="I449" s="1436">
        <v>0</v>
      </c>
      <c r="J449" s="1436">
        <v>0</v>
      </c>
      <c r="K449" s="1436">
        <v>0</v>
      </c>
      <c r="L449" s="1436">
        <v>0</v>
      </c>
      <c r="M449" s="1436">
        <v>0</v>
      </c>
      <c r="N449" s="1436">
        <v>0</v>
      </c>
      <c r="O449" s="1436">
        <v>0</v>
      </c>
      <c r="P449" s="1436">
        <v>0</v>
      </c>
      <c r="Q449" s="1436">
        <v>0</v>
      </c>
      <c r="R449" s="1436">
        <v>0</v>
      </c>
      <c r="S449" s="1436">
        <v>0</v>
      </c>
      <c r="T449" s="1436">
        <v>0</v>
      </c>
      <c r="U449" s="1436">
        <v>0</v>
      </c>
      <c r="V449" s="1438">
        <v>0</v>
      </c>
    </row>
    <row r="450" spans="1:22" ht="15" x14ac:dyDescent="0.25">
      <c r="A450" s="1299" t="s">
        <v>809</v>
      </c>
      <c r="B450" s="1298" t="s">
        <v>876</v>
      </c>
      <c r="C450" s="1301" t="s">
        <v>79</v>
      </c>
      <c r="D450" s="1436">
        <v>0.13953487575054169</v>
      </c>
      <c r="E450" s="1436">
        <v>0.2142857164144516</v>
      </c>
      <c r="F450" s="1436">
        <v>0.32608696818351746</v>
      </c>
      <c r="G450" s="1436">
        <v>0</v>
      </c>
      <c r="H450" s="1436">
        <v>0</v>
      </c>
      <c r="I450" s="1436">
        <v>0</v>
      </c>
      <c r="J450" s="1436">
        <v>0</v>
      </c>
      <c r="K450" s="1436">
        <v>0</v>
      </c>
      <c r="L450" s="1436">
        <v>0</v>
      </c>
      <c r="M450" s="1436">
        <v>0</v>
      </c>
      <c r="N450" s="1436">
        <v>0</v>
      </c>
      <c r="O450" s="1436">
        <v>0</v>
      </c>
      <c r="P450" s="1436">
        <v>0</v>
      </c>
      <c r="Q450" s="1436">
        <v>0</v>
      </c>
      <c r="R450" s="1436">
        <v>0</v>
      </c>
      <c r="S450" s="1436">
        <v>0</v>
      </c>
      <c r="T450" s="1436">
        <v>0</v>
      </c>
      <c r="U450" s="1436">
        <v>0</v>
      </c>
      <c r="V450" s="1438">
        <v>0</v>
      </c>
    </row>
    <row r="451" spans="1:22" ht="15" x14ac:dyDescent="0.25">
      <c r="A451" s="1299" t="s">
        <v>809</v>
      </c>
      <c r="B451" s="1298" t="s">
        <v>876</v>
      </c>
      <c r="C451" s="1301" t="s">
        <v>1011</v>
      </c>
      <c r="D451" s="1436">
        <v>6</v>
      </c>
      <c r="E451" s="1436">
        <v>9</v>
      </c>
      <c r="F451" s="1436">
        <v>15</v>
      </c>
      <c r="G451" s="1436">
        <v>0</v>
      </c>
      <c r="H451" s="1436">
        <v>0</v>
      </c>
      <c r="I451" s="1436">
        <v>0</v>
      </c>
      <c r="J451" s="1436">
        <v>0</v>
      </c>
      <c r="K451" s="1436">
        <v>0</v>
      </c>
      <c r="L451" s="1436">
        <v>0</v>
      </c>
      <c r="M451" s="1436">
        <v>0</v>
      </c>
      <c r="N451" s="1436">
        <v>0</v>
      </c>
      <c r="O451" s="1436">
        <v>0</v>
      </c>
      <c r="P451" s="1436">
        <v>0</v>
      </c>
      <c r="Q451" s="1436">
        <v>0</v>
      </c>
      <c r="R451" s="1436">
        <v>0</v>
      </c>
      <c r="S451" s="1436">
        <v>0</v>
      </c>
      <c r="T451" s="1436">
        <v>0</v>
      </c>
      <c r="U451" s="1436">
        <v>0</v>
      </c>
      <c r="V451" s="1438">
        <v>0</v>
      </c>
    </row>
    <row r="452" spans="1:22" ht="15" x14ac:dyDescent="0.25">
      <c r="A452" s="1299" t="s">
        <v>809</v>
      </c>
      <c r="B452" s="1298" t="s">
        <v>876</v>
      </c>
      <c r="C452" s="1301" t="s">
        <v>87</v>
      </c>
      <c r="D452" s="1436">
        <v>0</v>
      </c>
      <c r="E452" s="1436">
        <v>1</v>
      </c>
      <c r="F452" s="1436">
        <v>3</v>
      </c>
      <c r="G452" s="1436">
        <v>0</v>
      </c>
      <c r="H452" s="1436">
        <v>0</v>
      </c>
      <c r="I452" s="1436">
        <v>0</v>
      </c>
      <c r="J452" s="1436">
        <v>0</v>
      </c>
      <c r="K452" s="1436">
        <v>0</v>
      </c>
      <c r="L452" s="1436">
        <v>0</v>
      </c>
      <c r="M452" s="1436">
        <v>0</v>
      </c>
      <c r="N452" s="1436">
        <v>0</v>
      </c>
      <c r="O452" s="1436">
        <v>0</v>
      </c>
      <c r="P452" s="1436">
        <v>0</v>
      </c>
      <c r="Q452" s="1436">
        <v>0</v>
      </c>
      <c r="R452" s="1436">
        <v>0</v>
      </c>
      <c r="S452" s="1436">
        <v>0</v>
      </c>
      <c r="T452" s="1436">
        <v>0</v>
      </c>
      <c r="U452" s="1436">
        <v>0</v>
      </c>
      <c r="V452" s="1438">
        <v>0</v>
      </c>
    </row>
    <row r="453" spans="1:22" ht="15" x14ac:dyDescent="0.25">
      <c r="A453" s="1299" t="s">
        <v>809</v>
      </c>
      <c r="B453" s="1298" t="s">
        <v>877</v>
      </c>
      <c r="C453" s="1301" t="s">
        <v>1010</v>
      </c>
      <c r="D453" s="1436">
        <v>101</v>
      </c>
      <c r="E453" s="1436">
        <v>102</v>
      </c>
      <c r="F453" s="1436">
        <v>79</v>
      </c>
      <c r="G453" s="1436">
        <v>53</v>
      </c>
      <c r="H453" s="1436">
        <v>54</v>
      </c>
      <c r="I453" s="1436">
        <v>54</v>
      </c>
      <c r="J453" s="1436">
        <v>25</v>
      </c>
      <c r="K453" s="1436">
        <v>25</v>
      </c>
      <c r="L453" s="1436">
        <v>21</v>
      </c>
      <c r="M453" s="1436">
        <v>21</v>
      </c>
      <c r="N453" s="1436">
        <v>0</v>
      </c>
      <c r="O453" s="1436">
        <v>0</v>
      </c>
      <c r="P453" s="1436">
        <v>0</v>
      </c>
      <c r="Q453" s="1436">
        <v>0</v>
      </c>
      <c r="R453" s="1436">
        <v>0</v>
      </c>
      <c r="S453" s="1436">
        <v>0</v>
      </c>
      <c r="T453" s="1436">
        <v>0</v>
      </c>
      <c r="U453" s="1436">
        <v>0</v>
      </c>
      <c r="V453" s="1438">
        <v>0</v>
      </c>
    </row>
    <row r="454" spans="1:22" ht="15" x14ac:dyDescent="0.25">
      <c r="A454" s="1299" t="s">
        <v>809</v>
      </c>
      <c r="B454" s="1298" t="s">
        <v>877</v>
      </c>
      <c r="C454" s="1301" t="s">
        <v>79</v>
      </c>
      <c r="D454" s="1436">
        <v>5.9405941516160965E-2</v>
      </c>
      <c r="E454" s="1436">
        <v>0.17647059261798859</v>
      </c>
      <c r="F454" s="1436">
        <v>0.29113924503326416</v>
      </c>
      <c r="G454" s="1436">
        <v>0.16981132328510284</v>
      </c>
      <c r="H454" s="1436">
        <v>0.18518517911434174</v>
      </c>
      <c r="I454" s="1436">
        <v>0.1666666716337204</v>
      </c>
      <c r="J454" s="1436">
        <v>0.11999999731779099</v>
      </c>
      <c r="K454" s="1436">
        <v>0.15999999642372131</v>
      </c>
      <c r="L454" s="1436">
        <v>4.76190485060215E-2</v>
      </c>
      <c r="M454" s="1436">
        <v>0.1428571492433548</v>
      </c>
      <c r="N454" s="1436">
        <v>0</v>
      </c>
      <c r="O454" s="1436">
        <v>0</v>
      </c>
      <c r="P454" s="1436">
        <v>0</v>
      </c>
      <c r="Q454" s="1436">
        <v>0</v>
      </c>
      <c r="R454" s="1436">
        <v>0</v>
      </c>
      <c r="S454" s="1436">
        <v>0</v>
      </c>
      <c r="T454" s="1436">
        <v>0</v>
      </c>
      <c r="U454" s="1436">
        <v>0</v>
      </c>
      <c r="V454" s="1438">
        <v>0</v>
      </c>
    </row>
    <row r="455" spans="1:22" ht="15" x14ac:dyDescent="0.25">
      <c r="A455" s="1299" t="s">
        <v>809</v>
      </c>
      <c r="B455" s="1298" t="s">
        <v>877</v>
      </c>
      <c r="C455" s="1301" t="s">
        <v>1011</v>
      </c>
      <c r="D455" s="1436">
        <v>6</v>
      </c>
      <c r="E455" s="1436">
        <v>18</v>
      </c>
      <c r="F455" s="1436">
        <v>23</v>
      </c>
      <c r="G455" s="1436">
        <v>9</v>
      </c>
      <c r="H455" s="1436">
        <v>10</v>
      </c>
      <c r="I455" s="1436">
        <v>9</v>
      </c>
      <c r="J455" s="1436">
        <v>3</v>
      </c>
      <c r="K455" s="1436">
        <v>4</v>
      </c>
      <c r="L455" s="1436">
        <v>1</v>
      </c>
      <c r="M455" s="1436">
        <v>3</v>
      </c>
      <c r="N455" s="1436">
        <v>0</v>
      </c>
      <c r="O455" s="1436">
        <v>0</v>
      </c>
      <c r="P455" s="1436">
        <v>0</v>
      </c>
      <c r="Q455" s="1436">
        <v>0</v>
      </c>
      <c r="R455" s="1436">
        <v>0</v>
      </c>
      <c r="S455" s="1436">
        <v>0</v>
      </c>
      <c r="T455" s="1436">
        <v>0</v>
      </c>
      <c r="U455" s="1436">
        <v>0</v>
      </c>
      <c r="V455" s="1438">
        <v>0</v>
      </c>
    </row>
    <row r="456" spans="1:22" ht="15" x14ac:dyDescent="0.25">
      <c r="A456" s="1299" t="s">
        <v>809</v>
      </c>
      <c r="B456" s="1298" t="s">
        <v>877</v>
      </c>
      <c r="C456" s="1301" t="s">
        <v>87</v>
      </c>
      <c r="D456" s="1436">
        <v>1</v>
      </c>
      <c r="E456" s="1436">
        <v>1</v>
      </c>
      <c r="F456" s="1436">
        <v>1</v>
      </c>
      <c r="G456" s="1436">
        <v>0</v>
      </c>
      <c r="H456" s="1436">
        <v>0</v>
      </c>
      <c r="I456" s="1436">
        <v>0</v>
      </c>
      <c r="J456" s="1436">
        <v>0</v>
      </c>
      <c r="K456" s="1436">
        <v>0</v>
      </c>
      <c r="L456" s="1436">
        <v>0</v>
      </c>
      <c r="M456" s="1436">
        <v>0</v>
      </c>
      <c r="N456" s="1436">
        <v>0</v>
      </c>
      <c r="O456" s="1436">
        <v>0</v>
      </c>
      <c r="P456" s="1436">
        <v>0</v>
      </c>
      <c r="Q456" s="1436">
        <v>0</v>
      </c>
      <c r="R456" s="1436">
        <v>0</v>
      </c>
      <c r="S456" s="1436">
        <v>0</v>
      </c>
      <c r="T456" s="1436">
        <v>0</v>
      </c>
      <c r="U456" s="1436">
        <v>0</v>
      </c>
      <c r="V456" s="1438">
        <v>0</v>
      </c>
    </row>
    <row r="457" spans="1:22" ht="15" x14ac:dyDescent="0.25">
      <c r="A457" s="1299" t="s">
        <v>809</v>
      </c>
      <c r="B457" s="1298" t="s">
        <v>878</v>
      </c>
      <c r="C457" s="1301" t="s">
        <v>1010</v>
      </c>
      <c r="D457" s="1436">
        <v>0</v>
      </c>
      <c r="E457" s="1436">
        <v>0</v>
      </c>
      <c r="F457" s="1436">
        <v>0</v>
      </c>
      <c r="G457" s="1436">
        <v>19</v>
      </c>
      <c r="H457" s="1436">
        <v>12</v>
      </c>
      <c r="I457" s="1436">
        <v>12</v>
      </c>
      <c r="J457" s="1436">
        <v>12</v>
      </c>
      <c r="K457" s="1436">
        <v>15</v>
      </c>
      <c r="L457" s="1436">
        <v>14</v>
      </c>
      <c r="M457" s="1436">
        <v>8</v>
      </c>
      <c r="N457" s="1436">
        <v>7</v>
      </c>
      <c r="O457" s="1436">
        <v>7</v>
      </c>
      <c r="P457" s="1436">
        <v>6</v>
      </c>
      <c r="Q457" s="1436">
        <v>6</v>
      </c>
      <c r="R457" s="1436">
        <v>6</v>
      </c>
      <c r="S457" s="1436">
        <v>4</v>
      </c>
      <c r="T457" s="1436">
        <v>4</v>
      </c>
      <c r="U457" s="1436">
        <v>10</v>
      </c>
      <c r="V457" s="1438">
        <v>11</v>
      </c>
    </row>
    <row r="458" spans="1:22" ht="15" x14ac:dyDescent="0.25">
      <c r="A458" s="1299" t="s">
        <v>809</v>
      </c>
      <c r="B458" s="1298" t="s">
        <v>878</v>
      </c>
      <c r="C458" s="1301" t="s">
        <v>79</v>
      </c>
      <c r="D458" s="1436">
        <v>0</v>
      </c>
      <c r="E458" s="1436">
        <v>0</v>
      </c>
      <c r="F458" s="1436">
        <v>0</v>
      </c>
      <c r="G458" s="1436">
        <v>0.21052631735801697</v>
      </c>
      <c r="H458" s="1436">
        <v>0</v>
      </c>
      <c r="I458" s="1436">
        <v>0</v>
      </c>
      <c r="J458" s="1436">
        <v>0.1666666716337204</v>
      </c>
      <c r="K458" s="1436">
        <v>0.13333334028720856</v>
      </c>
      <c r="L458" s="1436">
        <v>0.2142857164144516</v>
      </c>
      <c r="M458" s="1436">
        <v>0</v>
      </c>
      <c r="N458" s="1436">
        <v>0</v>
      </c>
      <c r="O458" s="1436">
        <v>0.28571429848670959</v>
      </c>
      <c r="P458" s="1436">
        <v>0</v>
      </c>
      <c r="Q458" s="1436">
        <v>0</v>
      </c>
      <c r="R458" s="1436">
        <v>0</v>
      </c>
      <c r="S458" s="1436">
        <v>0</v>
      </c>
      <c r="T458" s="1436">
        <v>0</v>
      </c>
      <c r="U458" s="1436">
        <v>0.30000001192092896</v>
      </c>
      <c r="V458" s="1438">
        <v>0.27272728085517883</v>
      </c>
    </row>
    <row r="459" spans="1:22" ht="15" x14ac:dyDescent="0.25">
      <c r="A459" s="1299" t="s">
        <v>809</v>
      </c>
      <c r="B459" s="1298" t="s">
        <v>878</v>
      </c>
      <c r="C459" s="1301" t="s">
        <v>1011</v>
      </c>
      <c r="D459" s="1436">
        <v>0</v>
      </c>
      <c r="E459" s="1436">
        <v>0</v>
      </c>
      <c r="F459" s="1436">
        <v>0</v>
      </c>
      <c r="G459" s="1436">
        <v>4</v>
      </c>
      <c r="H459" s="1436">
        <v>0</v>
      </c>
      <c r="I459" s="1436">
        <v>0</v>
      </c>
      <c r="J459" s="1436">
        <v>2</v>
      </c>
      <c r="K459" s="1436">
        <v>2</v>
      </c>
      <c r="L459" s="1436">
        <v>3</v>
      </c>
      <c r="M459" s="1436">
        <v>0</v>
      </c>
      <c r="N459" s="1436">
        <v>0</v>
      </c>
      <c r="O459" s="1436">
        <v>2</v>
      </c>
      <c r="P459" s="1436">
        <v>0</v>
      </c>
      <c r="Q459" s="1436">
        <v>0</v>
      </c>
      <c r="R459" s="1436">
        <v>0</v>
      </c>
      <c r="S459" s="1436">
        <v>0</v>
      </c>
      <c r="T459" s="1436">
        <v>0</v>
      </c>
      <c r="U459" s="1436">
        <v>3</v>
      </c>
      <c r="V459" s="1438">
        <v>3</v>
      </c>
    </row>
    <row r="460" spans="1:22" ht="15" x14ac:dyDescent="0.25">
      <c r="A460" s="1299" t="s">
        <v>809</v>
      </c>
      <c r="B460" s="1298" t="s">
        <v>878</v>
      </c>
      <c r="C460" s="1301" t="s">
        <v>87</v>
      </c>
      <c r="D460" s="1436">
        <v>0</v>
      </c>
      <c r="E460" s="1436">
        <v>0</v>
      </c>
      <c r="F460" s="1436">
        <v>0</v>
      </c>
      <c r="G460" s="1436">
        <v>0</v>
      </c>
      <c r="H460" s="1436">
        <v>0</v>
      </c>
      <c r="I460" s="1436">
        <v>0</v>
      </c>
      <c r="J460" s="1436">
        <v>0</v>
      </c>
      <c r="K460" s="1436">
        <v>3</v>
      </c>
      <c r="L460" s="1436">
        <v>0</v>
      </c>
      <c r="M460" s="1436">
        <v>0</v>
      </c>
      <c r="N460" s="1436">
        <v>0</v>
      </c>
      <c r="O460" s="1436">
        <v>0</v>
      </c>
      <c r="P460" s="1436">
        <v>0</v>
      </c>
      <c r="Q460" s="1436">
        <v>0</v>
      </c>
      <c r="R460" s="1436">
        <v>1</v>
      </c>
      <c r="S460" s="1436">
        <v>1</v>
      </c>
      <c r="T460" s="1436">
        <v>0</v>
      </c>
      <c r="U460" s="1436">
        <v>4</v>
      </c>
      <c r="V460" s="1438">
        <v>1</v>
      </c>
    </row>
    <row r="461" spans="1:22" ht="15" x14ac:dyDescent="0.25">
      <c r="A461" s="1299" t="s">
        <v>809</v>
      </c>
      <c r="B461" s="1298" t="s">
        <v>879</v>
      </c>
      <c r="C461" s="1301" t="s">
        <v>1010</v>
      </c>
      <c r="D461" s="1436">
        <v>0</v>
      </c>
      <c r="E461" s="1436">
        <v>0</v>
      </c>
      <c r="F461" s="1436">
        <v>0</v>
      </c>
      <c r="G461" s="1436">
        <v>0</v>
      </c>
      <c r="H461" s="1436">
        <v>0</v>
      </c>
      <c r="I461" s="1436">
        <v>0</v>
      </c>
      <c r="J461" s="1436">
        <v>0</v>
      </c>
      <c r="K461" s="1436">
        <v>0</v>
      </c>
      <c r="L461" s="1436">
        <v>0</v>
      </c>
      <c r="M461" s="1436">
        <v>12</v>
      </c>
      <c r="N461" s="1436">
        <v>14</v>
      </c>
      <c r="O461" s="1436">
        <v>18</v>
      </c>
      <c r="P461" s="1436">
        <v>21</v>
      </c>
      <c r="Q461" s="1436">
        <v>22</v>
      </c>
      <c r="R461" s="1436">
        <v>22</v>
      </c>
      <c r="S461" s="1436">
        <v>1</v>
      </c>
      <c r="T461" s="1436">
        <v>3</v>
      </c>
      <c r="U461" s="1436">
        <v>3</v>
      </c>
      <c r="V461" s="1438">
        <v>4</v>
      </c>
    </row>
    <row r="462" spans="1:22" ht="15" x14ac:dyDescent="0.25">
      <c r="A462" s="1299" t="s">
        <v>809</v>
      </c>
      <c r="B462" s="1298" t="s">
        <v>879</v>
      </c>
      <c r="C462" s="1301" t="s">
        <v>79</v>
      </c>
      <c r="D462" s="1436">
        <v>0</v>
      </c>
      <c r="E462" s="1436">
        <v>0</v>
      </c>
      <c r="F462" s="1436">
        <v>0</v>
      </c>
      <c r="G462" s="1436">
        <v>0</v>
      </c>
      <c r="H462" s="1436">
        <v>0</v>
      </c>
      <c r="I462" s="1436">
        <v>0</v>
      </c>
      <c r="J462" s="1436">
        <v>0</v>
      </c>
      <c r="K462" s="1436">
        <v>0</v>
      </c>
      <c r="L462" s="1436">
        <v>0</v>
      </c>
      <c r="M462" s="1436">
        <v>0.5</v>
      </c>
      <c r="N462" s="1436">
        <v>0.5</v>
      </c>
      <c r="O462" s="1436">
        <v>0.6111111044883728</v>
      </c>
      <c r="P462" s="1436">
        <v>0.190476194024086</v>
      </c>
      <c r="Q462" s="1436">
        <v>4.5454546809196472E-2</v>
      </c>
      <c r="R462" s="1436">
        <v>0.13636364042758942</v>
      </c>
      <c r="S462" s="1436">
        <v>1</v>
      </c>
      <c r="T462" s="1436">
        <v>0.3333333432674408</v>
      </c>
      <c r="U462" s="1436">
        <v>1</v>
      </c>
      <c r="V462" s="1438">
        <v>0</v>
      </c>
    </row>
    <row r="463" spans="1:22" ht="15" x14ac:dyDescent="0.25">
      <c r="A463" s="1299" t="s">
        <v>809</v>
      </c>
      <c r="B463" s="1298" t="s">
        <v>879</v>
      </c>
      <c r="C463" s="1301" t="s">
        <v>1011</v>
      </c>
      <c r="D463" s="1436">
        <v>0</v>
      </c>
      <c r="E463" s="1436">
        <v>0</v>
      </c>
      <c r="F463" s="1436">
        <v>0</v>
      </c>
      <c r="G463" s="1436">
        <v>0</v>
      </c>
      <c r="H463" s="1436">
        <v>0</v>
      </c>
      <c r="I463" s="1436">
        <v>0</v>
      </c>
      <c r="J463" s="1436">
        <v>0</v>
      </c>
      <c r="K463" s="1436">
        <v>0</v>
      </c>
      <c r="L463" s="1436">
        <v>0</v>
      </c>
      <c r="M463" s="1436">
        <v>6</v>
      </c>
      <c r="N463" s="1436">
        <v>7</v>
      </c>
      <c r="O463" s="1436">
        <v>11</v>
      </c>
      <c r="P463" s="1436">
        <v>4</v>
      </c>
      <c r="Q463" s="1436">
        <v>1</v>
      </c>
      <c r="R463" s="1436">
        <v>3</v>
      </c>
      <c r="S463" s="1436">
        <v>1</v>
      </c>
      <c r="T463" s="1436">
        <v>1</v>
      </c>
      <c r="U463" s="1436">
        <v>3</v>
      </c>
      <c r="V463" s="1438">
        <v>0</v>
      </c>
    </row>
    <row r="464" spans="1:22" ht="15" x14ac:dyDescent="0.25">
      <c r="A464" s="1299" t="s">
        <v>809</v>
      </c>
      <c r="B464" s="1298" t="s">
        <v>879</v>
      </c>
      <c r="C464" s="1301" t="s">
        <v>87</v>
      </c>
      <c r="D464" s="1436">
        <v>0</v>
      </c>
      <c r="E464" s="1436">
        <v>0</v>
      </c>
      <c r="F464" s="1436">
        <v>0</v>
      </c>
      <c r="G464" s="1436">
        <v>0</v>
      </c>
      <c r="H464" s="1436">
        <v>0</v>
      </c>
      <c r="I464" s="1436">
        <v>0</v>
      </c>
      <c r="J464" s="1436">
        <v>0</v>
      </c>
      <c r="K464" s="1436">
        <v>0</v>
      </c>
      <c r="L464" s="1436">
        <v>0</v>
      </c>
      <c r="M464" s="1436">
        <v>12</v>
      </c>
      <c r="N464" s="1436">
        <v>2</v>
      </c>
      <c r="O464" s="1436">
        <v>4</v>
      </c>
      <c r="P464" s="1436">
        <v>3</v>
      </c>
      <c r="Q464" s="1436">
        <v>1</v>
      </c>
      <c r="R464" s="1436">
        <v>0</v>
      </c>
      <c r="S464" s="1436">
        <v>0</v>
      </c>
      <c r="T464" s="1436">
        <v>2</v>
      </c>
      <c r="U464" s="1436">
        <v>0</v>
      </c>
      <c r="V464" s="1438">
        <v>0</v>
      </c>
    </row>
    <row r="465" spans="1:22" ht="15" x14ac:dyDescent="0.25">
      <c r="A465" s="1299" t="s">
        <v>809</v>
      </c>
      <c r="B465" s="1298" t="s">
        <v>1119</v>
      </c>
      <c r="C465" s="1301" t="s">
        <v>1010</v>
      </c>
      <c r="D465" s="1436">
        <v>0</v>
      </c>
      <c r="E465" s="1436">
        <v>0</v>
      </c>
      <c r="F465" s="1436">
        <v>0</v>
      </c>
      <c r="G465" s="1436">
        <v>0</v>
      </c>
      <c r="H465" s="1436">
        <v>0</v>
      </c>
      <c r="I465" s="1436">
        <v>0</v>
      </c>
      <c r="J465" s="1436">
        <v>0</v>
      </c>
      <c r="K465" s="1436">
        <v>0</v>
      </c>
      <c r="L465" s="1436">
        <v>0</v>
      </c>
      <c r="M465" s="1436">
        <v>0</v>
      </c>
      <c r="N465" s="1436">
        <v>0</v>
      </c>
      <c r="O465" s="1436">
        <v>0</v>
      </c>
      <c r="P465" s="1436">
        <v>0</v>
      </c>
      <c r="Q465" s="1436">
        <v>0</v>
      </c>
      <c r="R465" s="1436">
        <v>0</v>
      </c>
      <c r="S465" s="1436">
        <v>0</v>
      </c>
      <c r="T465" s="1436">
        <v>0</v>
      </c>
      <c r="U465" s="1436">
        <v>5</v>
      </c>
      <c r="V465" s="1438">
        <v>10</v>
      </c>
    </row>
    <row r="466" spans="1:22" ht="15" x14ac:dyDescent="0.25">
      <c r="A466" s="1299" t="s">
        <v>809</v>
      </c>
      <c r="B466" s="1298" t="s">
        <v>1119</v>
      </c>
      <c r="C466" s="1301" t="s">
        <v>79</v>
      </c>
      <c r="D466" s="1436">
        <v>0</v>
      </c>
      <c r="E466" s="1436">
        <v>0</v>
      </c>
      <c r="F466" s="1436">
        <v>0</v>
      </c>
      <c r="G466" s="1436">
        <v>0</v>
      </c>
      <c r="H466" s="1436">
        <v>0</v>
      </c>
      <c r="I466" s="1436">
        <v>0</v>
      </c>
      <c r="J466" s="1436">
        <v>0</v>
      </c>
      <c r="K466" s="1436">
        <v>0</v>
      </c>
      <c r="L466" s="1436">
        <v>0</v>
      </c>
      <c r="M466" s="1436">
        <v>0</v>
      </c>
      <c r="N466" s="1436">
        <v>0</v>
      </c>
      <c r="O466" s="1436">
        <v>0</v>
      </c>
      <c r="P466" s="1436">
        <v>0</v>
      </c>
      <c r="Q466" s="1436">
        <v>0</v>
      </c>
      <c r="R466" s="1436">
        <v>0</v>
      </c>
      <c r="S466" s="1436">
        <v>0</v>
      </c>
      <c r="T466" s="1436">
        <v>0</v>
      </c>
      <c r="U466" s="1436">
        <v>0.60000002384185791</v>
      </c>
      <c r="V466" s="1438">
        <v>0.60000002384185791</v>
      </c>
    </row>
    <row r="467" spans="1:22" ht="15" x14ac:dyDescent="0.25">
      <c r="A467" s="1299" t="s">
        <v>809</v>
      </c>
      <c r="B467" s="1298" t="s">
        <v>1119</v>
      </c>
      <c r="C467" s="1301" t="s">
        <v>1011</v>
      </c>
      <c r="D467" s="1436">
        <v>0</v>
      </c>
      <c r="E467" s="1436">
        <v>0</v>
      </c>
      <c r="F467" s="1436">
        <v>0</v>
      </c>
      <c r="G467" s="1436">
        <v>0</v>
      </c>
      <c r="H467" s="1436">
        <v>0</v>
      </c>
      <c r="I467" s="1436">
        <v>0</v>
      </c>
      <c r="J467" s="1436">
        <v>0</v>
      </c>
      <c r="K467" s="1436">
        <v>0</v>
      </c>
      <c r="L467" s="1436">
        <v>0</v>
      </c>
      <c r="M467" s="1436">
        <v>0</v>
      </c>
      <c r="N467" s="1436">
        <v>0</v>
      </c>
      <c r="O467" s="1436">
        <v>0</v>
      </c>
      <c r="P467" s="1436">
        <v>0</v>
      </c>
      <c r="Q467" s="1436">
        <v>0</v>
      </c>
      <c r="R467" s="1436">
        <v>0</v>
      </c>
      <c r="S467" s="1436">
        <v>0</v>
      </c>
      <c r="T467" s="1436">
        <v>0</v>
      </c>
      <c r="U467" s="1436">
        <v>3</v>
      </c>
      <c r="V467" s="1438">
        <v>6</v>
      </c>
    </row>
    <row r="468" spans="1:22" ht="15" x14ac:dyDescent="0.25">
      <c r="A468" s="1299" t="s">
        <v>809</v>
      </c>
      <c r="B468" s="1298" t="s">
        <v>1119</v>
      </c>
      <c r="C468" s="1301" t="s">
        <v>87</v>
      </c>
      <c r="D468" s="1436">
        <v>0</v>
      </c>
      <c r="E468" s="1436">
        <v>0</v>
      </c>
      <c r="F468" s="1436">
        <v>0</v>
      </c>
      <c r="G468" s="1436">
        <v>0</v>
      </c>
      <c r="H468" s="1436">
        <v>0</v>
      </c>
      <c r="I468" s="1436">
        <v>0</v>
      </c>
      <c r="J468" s="1436">
        <v>0</v>
      </c>
      <c r="K468" s="1436">
        <v>0</v>
      </c>
      <c r="L468" s="1436">
        <v>0</v>
      </c>
      <c r="M468" s="1436">
        <v>0</v>
      </c>
      <c r="N468" s="1436">
        <v>0</v>
      </c>
      <c r="O468" s="1436">
        <v>0</v>
      </c>
      <c r="P468" s="1436">
        <v>0</v>
      </c>
      <c r="Q468" s="1436">
        <v>0</v>
      </c>
      <c r="R468" s="1436">
        <v>0</v>
      </c>
      <c r="S468" s="1436">
        <v>0</v>
      </c>
      <c r="T468" s="1436">
        <v>0</v>
      </c>
      <c r="U468" s="1436">
        <v>5</v>
      </c>
      <c r="V468" s="1438">
        <v>5</v>
      </c>
    </row>
    <row r="469" spans="1:22" ht="15" x14ac:dyDescent="0.25">
      <c r="A469" s="1299" t="s">
        <v>809</v>
      </c>
      <c r="B469" s="1298" t="s">
        <v>880</v>
      </c>
      <c r="C469" s="1301" t="s">
        <v>1010</v>
      </c>
      <c r="D469" s="1436">
        <v>46</v>
      </c>
      <c r="E469" s="1436">
        <v>45</v>
      </c>
      <c r="F469" s="1436">
        <v>50</v>
      </c>
      <c r="G469" s="1436">
        <v>49</v>
      </c>
      <c r="H469" s="1436">
        <v>49</v>
      </c>
      <c r="I469" s="1436">
        <v>45</v>
      </c>
      <c r="J469" s="1436">
        <v>43</v>
      </c>
      <c r="K469" s="1436">
        <v>15</v>
      </c>
      <c r="L469" s="1436">
        <v>24</v>
      </c>
      <c r="M469" s="1436">
        <v>22</v>
      </c>
      <c r="N469" s="1436">
        <v>25</v>
      </c>
      <c r="O469" s="1436">
        <v>11</v>
      </c>
      <c r="P469" s="1436">
        <v>0</v>
      </c>
      <c r="Q469" s="1436">
        <v>5</v>
      </c>
      <c r="R469" s="1436">
        <v>5</v>
      </c>
      <c r="S469" s="1436">
        <v>6</v>
      </c>
      <c r="T469" s="1436">
        <v>6</v>
      </c>
      <c r="U469" s="1436">
        <v>0</v>
      </c>
      <c r="V469" s="1438">
        <v>0</v>
      </c>
    </row>
    <row r="470" spans="1:22" ht="15" x14ac:dyDescent="0.25">
      <c r="A470" s="1299" t="s">
        <v>809</v>
      </c>
      <c r="B470" s="1298" t="s">
        <v>880</v>
      </c>
      <c r="C470" s="1301" t="s">
        <v>79</v>
      </c>
      <c r="D470" s="1436">
        <v>0.30434781312942505</v>
      </c>
      <c r="E470" s="1436">
        <v>0.24444444477558136</v>
      </c>
      <c r="F470" s="1436">
        <v>0.43999999761581421</v>
      </c>
      <c r="G470" s="1436">
        <v>0.26530611515045166</v>
      </c>
      <c r="H470" s="1436">
        <v>0.26530611515045166</v>
      </c>
      <c r="I470" s="1436">
        <v>0.40000000596046448</v>
      </c>
      <c r="J470" s="1436">
        <v>0.32558140158653259</v>
      </c>
      <c r="K470" s="1436">
        <v>0.26666668057441711</v>
      </c>
      <c r="L470" s="1436">
        <v>0.5</v>
      </c>
      <c r="M470" s="1436">
        <v>0.45454546809196472</v>
      </c>
      <c r="N470" s="1436">
        <v>0.40000000596046448</v>
      </c>
      <c r="O470" s="1436">
        <v>0.45454546809196472</v>
      </c>
      <c r="P470" s="1436">
        <v>0</v>
      </c>
      <c r="Q470" s="1436">
        <v>0.60000002384185791</v>
      </c>
      <c r="R470" s="1436">
        <v>0.20000000298023224</v>
      </c>
      <c r="S470" s="1436">
        <v>0.1666666716337204</v>
      </c>
      <c r="T470" s="1436">
        <v>0</v>
      </c>
      <c r="U470" s="1436">
        <v>0</v>
      </c>
      <c r="V470" s="1438">
        <v>0</v>
      </c>
    </row>
    <row r="471" spans="1:22" ht="15" x14ac:dyDescent="0.25">
      <c r="A471" s="1299" t="s">
        <v>809</v>
      </c>
      <c r="B471" s="1298" t="s">
        <v>880</v>
      </c>
      <c r="C471" s="1301" t="s">
        <v>1011</v>
      </c>
      <c r="D471" s="1436">
        <v>14</v>
      </c>
      <c r="E471" s="1436">
        <v>11</v>
      </c>
      <c r="F471" s="1436">
        <v>22</v>
      </c>
      <c r="G471" s="1436">
        <v>13</v>
      </c>
      <c r="H471" s="1436">
        <v>13</v>
      </c>
      <c r="I471" s="1436">
        <v>18</v>
      </c>
      <c r="J471" s="1436">
        <v>14</v>
      </c>
      <c r="K471" s="1436">
        <v>4</v>
      </c>
      <c r="L471" s="1436">
        <v>12</v>
      </c>
      <c r="M471" s="1436">
        <v>10</v>
      </c>
      <c r="N471" s="1436">
        <v>10</v>
      </c>
      <c r="O471" s="1436">
        <v>5</v>
      </c>
      <c r="P471" s="1436">
        <v>0</v>
      </c>
      <c r="Q471" s="1436">
        <v>3</v>
      </c>
      <c r="R471" s="1436">
        <v>1</v>
      </c>
      <c r="S471" s="1436">
        <v>1</v>
      </c>
      <c r="T471" s="1436">
        <v>0</v>
      </c>
      <c r="U471" s="1436">
        <v>0</v>
      </c>
      <c r="V471" s="1438">
        <v>0</v>
      </c>
    </row>
    <row r="472" spans="1:22" ht="15" x14ac:dyDescent="0.25">
      <c r="A472" s="1299" t="s">
        <v>809</v>
      </c>
      <c r="B472" s="1298" t="s">
        <v>880</v>
      </c>
      <c r="C472" s="1301" t="s">
        <v>87</v>
      </c>
      <c r="D472" s="1436">
        <v>6</v>
      </c>
      <c r="E472" s="1436">
        <v>0</v>
      </c>
      <c r="F472" s="1436">
        <v>1</v>
      </c>
      <c r="G472" s="1436">
        <v>0</v>
      </c>
      <c r="H472" s="1436">
        <v>0</v>
      </c>
      <c r="I472" s="1436">
        <v>0</v>
      </c>
      <c r="J472" s="1436">
        <v>0</v>
      </c>
      <c r="K472" s="1436">
        <v>0</v>
      </c>
      <c r="L472" s="1436">
        <v>8</v>
      </c>
      <c r="M472" s="1436">
        <v>2</v>
      </c>
      <c r="N472" s="1436">
        <v>4</v>
      </c>
      <c r="O472" s="1436">
        <v>0</v>
      </c>
      <c r="P472" s="1436">
        <v>0</v>
      </c>
      <c r="Q472" s="1436">
        <v>5</v>
      </c>
      <c r="R472" s="1436">
        <v>0</v>
      </c>
      <c r="S472" s="1436">
        <v>1</v>
      </c>
      <c r="T472" s="1436">
        <v>0</v>
      </c>
      <c r="U472" s="1436">
        <v>0</v>
      </c>
      <c r="V472" s="1438">
        <v>0</v>
      </c>
    </row>
    <row r="473" spans="1:22" ht="15" x14ac:dyDescent="0.25">
      <c r="A473" s="1299" t="s">
        <v>809</v>
      </c>
      <c r="B473" s="1298" t="s">
        <v>882</v>
      </c>
      <c r="C473" s="1301" t="s">
        <v>1010</v>
      </c>
      <c r="D473" s="1436">
        <v>0</v>
      </c>
      <c r="E473" s="1436">
        <v>9</v>
      </c>
      <c r="F473" s="1436">
        <v>9</v>
      </c>
      <c r="G473" s="1436">
        <v>7</v>
      </c>
      <c r="H473" s="1436">
        <v>5</v>
      </c>
      <c r="I473" s="1436">
        <v>4</v>
      </c>
      <c r="J473" s="1436">
        <v>4</v>
      </c>
      <c r="K473" s="1436">
        <v>9</v>
      </c>
      <c r="L473" s="1436">
        <v>13</v>
      </c>
      <c r="M473" s="1436">
        <v>12</v>
      </c>
      <c r="N473" s="1436">
        <v>12</v>
      </c>
      <c r="O473" s="1436">
        <v>13</v>
      </c>
      <c r="P473" s="1436">
        <v>13</v>
      </c>
      <c r="Q473" s="1436">
        <v>13</v>
      </c>
      <c r="R473" s="1436">
        <v>11</v>
      </c>
      <c r="S473" s="1436">
        <v>8</v>
      </c>
      <c r="T473" s="1436">
        <v>8</v>
      </c>
      <c r="U473" s="1436">
        <v>7</v>
      </c>
      <c r="V473" s="1438">
        <v>10</v>
      </c>
    </row>
    <row r="474" spans="1:22" ht="15" x14ac:dyDescent="0.25">
      <c r="A474" s="1299" t="s">
        <v>809</v>
      </c>
      <c r="B474" s="1298" t="s">
        <v>882</v>
      </c>
      <c r="C474" s="1301" t="s">
        <v>79</v>
      </c>
      <c r="D474" s="1436">
        <v>0</v>
      </c>
      <c r="E474" s="1436">
        <v>0</v>
      </c>
      <c r="F474" s="1436">
        <v>0.4444444477558136</v>
      </c>
      <c r="G474" s="1436">
        <v>0.28571429848670959</v>
      </c>
      <c r="H474" s="1436">
        <v>0.40000000596046448</v>
      </c>
      <c r="I474" s="1436">
        <v>0</v>
      </c>
      <c r="J474" s="1436">
        <v>0.25</v>
      </c>
      <c r="K474" s="1436">
        <v>0.66666668653488159</v>
      </c>
      <c r="L474" s="1436">
        <v>0.53846156597137451</v>
      </c>
      <c r="M474" s="1436">
        <v>0.5</v>
      </c>
      <c r="N474" s="1436">
        <v>0.58333331346511841</v>
      </c>
      <c r="O474" s="1436">
        <v>0.46153846383094788</v>
      </c>
      <c r="P474" s="1436">
        <v>0</v>
      </c>
      <c r="Q474" s="1436">
        <v>0</v>
      </c>
      <c r="R474" s="1436">
        <v>0</v>
      </c>
      <c r="S474" s="1436">
        <v>0</v>
      </c>
      <c r="T474" s="1436">
        <v>0</v>
      </c>
      <c r="U474" s="1436">
        <v>0</v>
      </c>
      <c r="V474" s="1438">
        <v>0.10000000149011612</v>
      </c>
    </row>
    <row r="475" spans="1:22" ht="15" x14ac:dyDescent="0.25">
      <c r="A475" s="1299" t="s">
        <v>809</v>
      </c>
      <c r="B475" s="1298" t="s">
        <v>882</v>
      </c>
      <c r="C475" s="1301" t="s">
        <v>1011</v>
      </c>
      <c r="D475" s="1436">
        <v>0</v>
      </c>
      <c r="E475" s="1436">
        <v>0</v>
      </c>
      <c r="F475" s="1436">
        <v>4</v>
      </c>
      <c r="G475" s="1436">
        <v>2</v>
      </c>
      <c r="H475" s="1436">
        <v>2</v>
      </c>
      <c r="I475" s="1436">
        <v>0</v>
      </c>
      <c r="J475" s="1436">
        <v>1</v>
      </c>
      <c r="K475" s="1436">
        <v>6</v>
      </c>
      <c r="L475" s="1436">
        <v>7</v>
      </c>
      <c r="M475" s="1436">
        <v>6</v>
      </c>
      <c r="N475" s="1436">
        <v>7</v>
      </c>
      <c r="O475" s="1436">
        <v>6</v>
      </c>
      <c r="P475" s="1436">
        <v>0</v>
      </c>
      <c r="Q475" s="1436">
        <v>0</v>
      </c>
      <c r="R475" s="1436">
        <v>0</v>
      </c>
      <c r="S475" s="1436">
        <v>0</v>
      </c>
      <c r="T475" s="1436">
        <v>0</v>
      </c>
      <c r="U475" s="1436">
        <v>0</v>
      </c>
      <c r="V475" s="1438">
        <v>1</v>
      </c>
    </row>
    <row r="476" spans="1:22" ht="15" x14ac:dyDescent="0.25">
      <c r="A476" s="1299" t="s">
        <v>809</v>
      </c>
      <c r="B476" s="1298" t="s">
        <v>882</v>
      </c>
      <c r="C476" s="1301" t="s">
        <v>87</v>
      </c>
      <c r="D476" s="1436">
        <v>0</v>
      </c>
      <c r="E476" s="1436">
        <v>0</v>
      </c>
      <c r="F476" s="1436">
        <v>0</v>
      </c>
      <c r="G476" s="1436">
        <v>0</v>
      </c>
      <c r="H476" s="1436">
        <v>0</v>
      </c>
      <c r="I476" s="1436">
        <v>0</v>
      </c>
      <c r="J476" s="1436">
        <v>0</v>
      </c>
      <c r="K476" s="1436">
        <v>6</v>
      </c>
      <c r="L476" s="1436">
        <v>4</v>
      </c>
      <c r="M476" s="1436">
        <v>0</v>
      </c>
      <c r="N476" s="1436">
        <v>2</v>
      </c>
      <c r="O476" s="1436">
        <v>1</v>
      </c>
      <c r="P476" s="1436">
        <v>0</v>
      </c>
      <c r="Q476" s="1436">
        <v>0</v>
      </c>
      <c r="R476" s="1436">
        <v>0</v>
      </c>
      <c r="S476" s="1436">
        <v>0</v>
      </c>
      <c r="T476" s="1436">
        <v>0</v>
      </c>
      <c r="U476" s="1436">
        <v>0</v>
      </c>
      <c r="V476" s="1438">
        <v>5</v>
      </c>
    </row>
    <row r="477" spans="1:22" ht="15" x14ac:dyDescent="0.25">
      <c r="A477" s="1299" t="s">
        <v>809</v>
      </c>
      <c r="B477" s="1298" t="s">
        <v>883</v>
      </c>
      <c r="C477" s="1301" t="s">
        <v>1010</v>
      </c>
      <c r="D477" s="1436">
        <v>47</v>
      </c>
      <c r="E477" s="1436">
        <v>77</v>
      </c>
      <c r="F477" s="1436">
        <v>81</v>
      </c>
      <c r="G477" s="1436">
        <v>99</v>
      </c>
      <c r="H477" s="1436">
        <v>39</v>
      </c>
      <c r="I477" s="1436">
        <v>34</v>
      </c>
      <c r="J477" s="1436">
        <v>22</v>
      </c>
      <c r="K477" s="1436">
        <v>17</v>
      </c>
      <c r="L477" s="1436">
        <v>34</v>
      </c>
      <c r="M477" s="1436">
        <v>15</v>
      </c>
      <c r="N477" s="1436">
        <v>13</v>
      </c>
      <c r="O477" s="1436">
        <v>12</v>
      </c>
      <c r="P477" s="1436">
        <v>8</v>
      </c>
      <c r="Q477" s="1436">
        <v>8</v>
      </c>
      <c r="R477" s="1436">
        <v>6</v>
      </c>
      <c r="S477" s="1436">
        <v>6</v>
      </c>
      <c r="T477" s="1436">
        <v>6</v>
      </c>
      <c r="U477" s="1436">
        <v>5</v>
      </c>
      <c r="V477" s="1438">
        <v>3</v>
      </c>
    </row>
    <row r="478" spans="1:22" ht="15" x14ac:dyDescent="0.25">
      <c r="A478" s="1299" t="s">
        <v>809</v>
      </c>
      <c r="B478" s="1298" t="s">
        <v>883</v>
      </c>
      <c r="C478" s="1301" t="s">
        <v>79</v>
      </c>
      <c r="D478" s="1436">
        <v>0.12765957415103912</v>
      </c>
      <c r="E478" s="1436">
        <v>0.18181818723678589</v>
      </c>
      <c r="F478" s="1436">
        <v>0.17283950746059418</v>
      </c>
      <c r="G478" s="1436">
        <v>0.16161616146564484</v>
      </c>
      <c r="H478" s="1436">
        <v>0.10256410390138626</v>
      </c>
      <c r="I478" s="1436">
        <v>0.14705882966518402</v>
      </c>
      <c r="J478" s="1436">
        <v>4.5454546809196472E-2</v>
      </c>
      <c r="K478" s="1436">
        <v>0.17647059261798859</v>
      </c>
      <c r="L478" s="1436">
        <v>8.8235296308994293E-2</v>
      </c>
      <c r="M478" s="1436">
        <v>6.6666662693023682E-2</v>
      </c>
      <c r="N478" s="1436">
        <v>0.30769231915473938</v>
      </c>
      <c r="O478" s="1436">
        <v>0.25</v>
      </c>
      <c r="P478" s="1436">
        <v>0.125</v>
      </c>
      <c r="Q478" s="1436">
        <v>0</v>
      </c>
      <c r="R478" s="1436">
        <v>0</v>
      </c>
      <c r="S478" s="1436">
        <v>0.1666666716337204</v>
      </c>
      <c r="T478" s="1436">
        <v>0.3333333432674408</v>
      </c>
      <c r="U478" s="1436">
        <v>0</v>
      </c>
      <c r="V478" s="1438">
        <v>0</v>
      </c>
    </row>
    <row r="479" spans="1:22" ht="15" x14ac:dyDescent="0.25">
      <c r="A479" s="1299" t="s">
        <v>809</v>
      </c>
      <c r="B479" s="1298" t="s">
        <v>883</v>
      </c>
      <c r="C479" s="1301" t="s">
        <v>1011</v>
      </c>
      <c r="D479" s="1436">
        <v>6</v>
      </c>
      <c r="E479" s="1436">
        <v>14</v>
      </c>
      <c r="F479" s="1436">
        <v>14</v>
      </c>
      <c r="G479" s="1436">
        <v>16</v>
      </c>
      <c r="H479" s="1436">
        <v>4</v>
      </c>
      <c r="I479" s="1436">
        <v>5</v>
      </c>
      <c r="J479" s="1436">
        <v>1</v>
      </c>
      <c r="K479" s="1436">
        <v>3</v>
      </c>
      <c r="L479" s="1436">
        <v>3</v>
      </c>
      <c r="M479" s="1436">
        <v>1</v>
      </c>
      <c r="N479" s="1436">
        <v>4</v>
      </c>
      <c r="O479" s="1436">
        <v>3</v>
      </c>
      <c r="P479" s="1436">
        <v>1</v>
      </c>
      <c r="Q479" s="1436">
        <v>0</v>
      </c>
      <c r="R479" s="1436">
        <v>0</v>
      </c>
      <c r="S479" s="1436">
        <v>1</v>
      </c>
      <c r="T479" s="1436">
        <v>2</v>
      </c>
      <c r="U479" s="1436">
        <v>0</v>
      </c>
      <c r="V479" s="1438">
        <v>0</v>
      </c>
    </row>
    <row r="480" spans="1:22" ht="15" x14ac:dyDescent="0.25">
      <c r="A480" s="1299" t="s">
        <v>809</v>
      </c>
      <c r="B480" s="1298" t="s">
        <v>883</v>
      </c>
      <c r="C480" s="1301" t="s">
        <v>87</v>
      </c>
      <c r="D480" s="1436">
        <v>0</v>
      </c>
      <c r="E480" s="1436">
        <v>6</v>
      </c>
      <c r="F480" s="1436">
        <v>2</v>
      </c>
      <c r="G480" s="1436">
        <v>2</v>
      </c>
      <c r="H480" s="1436">
        <v>0</v>
      </c>
      <c r="I480" s="1436">
        <v>0</v>
      </c>
      <c r="J480" s="1436">
        <v>0</v>
      </c>
      <c r="K480" s="1436">
        <v>0</v>
      </c>
      <c r="L480" s="1436">
        <v>0</v>
      </c>
      <c r="M480" s="1436">
        <v>0</v>
      </c>
      <c r="N480" s="1436">
        <v>0</v>
      </c>
      <c r="O480" s="1436">
        <v>0</v>
      </c>
      <c r="P480" s="1436">
        <v>0</v>
      </c>
      <c r="Q480" s="1436">
        <v>0</v>
      </c>
      <c r="R480" s="1436">
        <v>0</v>
      </c>
      <c r="S480" s="1436">
        <v>0</v>
      </c>
      <c r="T480" s="1436">
        <v>0</v>
      </c>
      <c r="U480" s="1436">
        <v>0</v>
      </c>
      <c r="V480" s="1438">
        <v>0</v>
      </c>
    </row>
    <row r="481" spans="1:22" ht="15" x14ac:dyDescent="0.25">
      <c r="A481" s="1299" t="s">
        <v>809</v>
      </c>
      <c r="B481" s="1298" t="s">
        <v>884</v>
      </c>
      <c r="C481" s="1301" t="s">
        <v>1010</v>
      </c>
      <c r="D481" s="1436">
        <v>45</v>
      </c>
      <c r="E481" s="1436">
        <v>48</v>
      </c>
      <c r="F481" s="1436">
        <v>46</v>
      </c>
      <c r="G481" s="1436">
        <v>0</v>
      </c>
      <c r="H481" s="1436">
        <v>0</v>
      </c>
      <c r="I481" s="1436">
        <v>0</v>
      </c>
      <c r="J481" s="1436">
        <v>0</v>
      </c>
      <c r="K481" s="1436">
        <v>0</v>
      </c>
      <c r="L481" s="1436">
        <v>0</v>
      </c>
      <c r="M481" s="1436">
        <v>0</v>
      </c>
      <c r="N481" s="1436">
        <v>0</v>
      </c>
      <c r="O481" s="1436">
        <v>0</v>
      </c>
      <c r="P481" s="1436">
        <v>0</v>
      </c>
      <c r="Q481" s="1436">
        <v>0</v>
      </c>
      <c r="R481" s="1436">
        <v>0</v>
      </c>
      <c r="S481" s="1436">
        <v>0</v>
      </c>
      <c r="T481" s="1436">
        <v>0</v>
      </c>
      <c r="U481" s="1436">
        <v>0</v>
      </c>
      <c r="V481" s="1438">
        <v>0</v>
      </c>
    </row>
    <row r="482" spans="1:22" ht="15" x14ac:dyDescent="0.25">
      <c r="A482" s="1299" t="s">
        <v>809</v>
      </c>
      <c r="B482" s="1298" t="s">
        <v>884</v>
      </c>
      <c r="C482" s="1301" t="s">
        <v>79</v>
      </c>
      <c r="D482" s="1436">
        <v>0.20000000298023224</v>
      </c>
      <c r="E482" s="1436">
        <v>0.3125</v>
      </c>
      <c r="F482" s="1436">
        <v>0.30434781312942505</v>
      </c>
      <c r="G482" s="1436">
        <v>0</v>
      </c>
      <c r="H482" s="1436">
        <v>0</v>
      </c>
      <c r="I482" s="1436">
        <v>0</v>
      </c>
      <c r="J482" s="1436">
        <v>0</v>
      </c>
      <c r="K482" s="1436">
        <v>0</v>
      </c>
      <c r="L482" s="1436">
        <v>0</v>
      </c>
      <c r="M482" s="1436">
        <v>0</v>
      </c>
      <c r="N482" s="1436">
        <v>0</v>
      </c>
      <c r="O482" s="1436">
        <v>0</v>
      </c>
      <c r="P482" s="1436">
        <v>0</v>
      </c>
      <c r="Q482" s="1436">
        <v>0</v>
      </c>
      <c r="R482" s="1436">
        <v>0</v>
      </c>
      <c r="S482" s="1436">
        <v>0</v>
      </c>
      <c r="T482" s="1436">
        <v>0</v>
      </c>
      <c r="U482" s="1436">
        <v>0</v>
      </c>
      <c r="V482" s="1438">
        <v>0</v>
      </c>
    </row>
    <row r="483" spans="1:22" ht="15" x14ac:dyDescent="0.25">
      <c r="A483" s="1299" t="s">
        <v>809</v>
      </c>
      <c r="B483" s="1298" t="s">
        <v>884</v>
      </c>
      <c r="C483" s="1301" t="s">
        <v>1011</v>
      </c>
      <c r="D483" s="1436">
        <v>9</v>
      </c>
      <c r="E483" s="1436">
        <v>15</v>
      </c>
      <c r="F483" s="1436">
        <v>14</v>
      </c>
      <c r="G483" s="1436">
        <v>0</v>
      </c>
      <c r="H483" s="1436">
        <v>0</v>
      </c>
      <c r="I483" s="1436">
        <v>0</v>
      </c>
      <c r="J483" s="1436">
        <v>0</v>
      </c>
      <c r="K483" s="1436">
        <v>0</v>
      </c>
      <c r="L483" s="1436">
        <v>0</v>
      </c>
      <c r="M483" s="1436">
        <v>0</v>
      </c>
      <c r="N483" s="1436">
        <v>0</v>
      </c>
      <c r="O483" s="1436">
        <v>0</v>
      </c>
      <c r="P483" s="1436">
        <v>0</v>
      </c>
      <c r="Q483" s="1436">
        <v>0</v>
      </c>
      <c r="R483" s="1436">
        <v>0</v>
      </c>
      <c r="S483" s="1436">
        <v>0</v>
      </c>
      <c r="T483" s="1436">
        <v>0</v>
      </c>
      <c r="U483" s="1436">
        <v>0</v>
      </c>
      <c r="V483" s="1438">
        <v>0</v>
      </c>
    </row>
    <row r="484" spans="1:22" ht="15" x14ac:dyDescent="0.25">
      <c r="A484" s="1299" t="s">
        <v>809</v>
      </c>
      <c r="B484" s="1298" t="s">
        <v>884</v>
      </c>
      <c r="C484" s="1301" t="s">
        <v>87</v>
      </c>
      <c r="D484" s="1436">
        <v>0</v>
      </c>
      <c r="E484" s="1436">
        <v>0</v>
      </c>
      <c r="F484" s="1436">
        <v>1</v>
      </c>
      <c r="G484" s="1436">
        <v>0</v>
      </c>
      <c r="H484" s="1436">
        <v>0</v>
      </c>
      <c r="I484" s="1436">
        <v>0</v>
      </c>
      <c r="J484" s="1436">
        <v>0</v>
      </c>
      <c r="K484" s="1436">
        <v>0</v>
      </c>
      <c r="L484" s="1436">
        <v>0</v>
      </c>
      <c r="M484" s="1436">
        <v>0</v>
      </c>
      <c r="N484" s="1436">
        <v>0</v>
      </c>
      <c r="O484" s="1436">
        <v>0</v>
      </c>
      <c r="P484" s="1436">
        <v>0</v>
      </c>
      <c r="Q484" s="1436">
        <v>0</v>
      </c>
      <c r="R484" s="1436">
        <v>0</v>
      </c>
      <c r="S484" s="1436">
        <v>0</v>
      </c>
      <c r="T484" s="1436">
        <v>0</v>
      </c>
      <c r="U484" s="1436">
        <v>0</v>
      </c>
      <c r="V484" s="1438">
        <v>0</v>
      </c>
    </row>
    <row r="485" spans="1:22" ht="15" x14ac:dyDescent="0.25">
      <c r="A485" s="1299" t="s">
        <v>809</v>
      </c>
      <c r="B485" s="1298" t="s">
        <v>885</v>
      </c>
      <c r="C485" s="1301" t="s">
        <v>1010</v>
      </c>
      <c r="D485" s="1436">
        <v>0</v>
      </c>
      <c r="E485" s="1436">
        <v>0</v>
      </c>
      <c r="F485" s="1436">
        <v>0</v>
      </c>
      <c r="G485" s="1436">
        <v>0</v>
      </c>
      <c r="H485" s="1436">
        <v>0</v>
      </c>
      <c r="I485" s="1436">
        <v>0</v>
      </c>
      <c r="J485" s="1436">
        <v>25</v>
      </c>
      <c r="K485" s="1436">
        <v>25</v>
      </c>
      <c r="L485" s="1436">
        <v>23</v>
      </c>
      <c r="M485" s="1436">
        <v>15</v>
      </c>
      <c r="N485" s="1436">
        <v>24</v>
      </c>
      <c r="O485" s="1436">
        <v>23</v>
      </c>
      <c r="P485" s="1436">
        <v>20</v>
      </c>
      <c r="Q485" s="1436">
        <v>21</v>
      </c>
      <c r="R485" s="1436">
        <v>18</v>
      </c>
      <c r="S485" s="1436">
        <v>14</v>
      </c>
      <c r="T485" s="1436">
        <v>12</v>
      </c>
      <c r="U485" s="1436">
        <v>10</v>
      </c>
      <c r="V485" s="1438">
        <v>7</v>
      </c>
    </row>
    <row r="486" spans="1:22" ht="15" x14ac:dyDescent="0.25">
      <c r="A486" s="1299" t="s">
        <v>809</v>
      </c>
      <c r="B486" s="1298" t="s">
        <v>885</v>
      </c>
      <c r="C486" s="1301" t="s">
        <v>79</v>
      </c>
      <c r="D486" s="1436">
        <v>0</v>
      </c>
      <c r="E486" s="1436">
        <v>0</v>
      </c>
      <c r="F486" s="1436">
        <v>0</v>
      </c>
      <c r="G486" s="1436">
        <v>0</v>
      </c>
      <c r="H486" s="1436">
        <v>0</v>
      </c>
      <c r="I486" s="1436">
        <v>0</v>
      </c>
      <c r="J486" s="1436">
        <v>0</v>
      </c>
      <c r="K486" s="1436">
        <v>0.11999999731779099</v>
      </c>
      <c r="L486" s="1436">
        <v>8.6956523358821869E-2</v>
      </c>
      <c r="M486" s="1436">
        <v>6.6666662693023682E-2</v>
      </c>
      <c r="N486" s="1436">
        <v>0.4583333432674408</v>
      </c>
      <c r="O486" s="1436">
        <v>0.17391304671764374</v>
      </c>
      <c r="P486" s="1436">
        <v>0.20000000298023224</v>
      </c>
      <c r="Q486" s="1436">
        <v>0.28571429848670959</v>
      </c>
      <c r="R486" s="1436">
        <v>0.2222222238779068</v>
      </c>
      <c r="S486" s="1436">
        <v>0.2142857164144516</v>
      </c>
      <c r="T486" s="1436">
        <v>0.1666666716337204</v>
      </c>
      <c r="U486" s="1436">
        <v>0.10000000149011612</v>
      </c>
      <c r="V486" s="1438">
        <v>0</v>
      </c>
    </row>
    <row r="487" spans="1:22" ht="15" x14ac:dyDescent="0.25">
      <c r="A487" s="1299" t="s">
        <v>809</v>
      </c>
      <c r="B487" s="1298" t="s">
        <v>885</v>
      </c>
      <c r="C487" s="1301" t="s">
        <v>1011</v>
      </c>
      <c r="D487" s="1436">
        <v>0</v>
      </c>
      <c r="E487" s="1436">
        <v>0</v>
      </c>
      <c r="F487" s="1436">
        <v>0</v>
      </c>
      <c r="G487" s="1436">
        <v>0</v>
      </c>
      <c r="H487" s="1436">
        <v>0</v>
      </c>
      <c r="I487" s="1436">
        <v>0</v>
      </c>
      <c r="J487" s="1436">
        <v>0</v>
      </c>
      <c r="K487" s="1436">
        <v>3</v>
      </c>
      <c r="L487" s="1436">
        <v>2</v>
      </c>
      <c r="M487" s="1436">
        <v>1</v>
      </c>
      <c r="N487" s="1436">
        <v>11</v>
      </c>
      <c r="O487" s="1436">
        <v>4</v>
      </c>
      <c r="P487" s="1436">
        <v>4</v>
      </c>
      <c r="Q487" s="1436">
        <v>6</v>
      </c>
      <c r="R487" s="1436">
        <v>4</v>
      </c>
      <c r="S487" s="1436">
        <v>3</v>
      </c>
      <c r="T487" s="1436">
        <v>2</v>
      </c>
      <c r="U487" s="1436">
        <v>1</v>
      </c>
      <c r="V487" s="1438">
        <v>0</v>
      </c>
    </row>
    <row r="488" spans="1:22" ht="15" x14ac:dyDescent="0.25">
      <c r="A488" s="1299" t="s">
        <v>809</v>
      </c>
      <c r="B488" s="1298" t="s">
        <v>885</v>
      </c>
      <c r="C488" s="1301" t="s">
        <v>87</v>
      </c>
      <c r="D488" s="1436">
        <v>0</v>
      </c>
      <c r="E488" s="1436">
        <v>0</v>
      </c>
      <c r="F488" s="1436">
        <v>0</v>
      </c>
      <c r="G488" s="1436">
        <v>0</v>
      </c>
      <c r="H488" s="1436">
        <v>0</v>
      </c>
      <c r="I488" s="1436">
        <v>0</v>
      </c>
      <c r="J488" s="1436">
        <v>0</v>
      </c>
      <c r="K488" s="1436">
        <v>0</v>
      </c>
      <c r="L488" s="1436">
        <v>0</v>
      </c>
      <c r="M488" s="1436">
        <v>0</v>
      </c>
      <c r="N488" s="1436">
        <v>8</v>
      </c>
      <c r="O488" s="1436">
        <v>0</v>
      </c>
      <c r="P488" s="1436">
        <v>0</v>
      </c>
      <c r="Q488" s="1436">
        <v>1</v>
      </c>
      <c r="R488" s="1436">
        <v>0</v>
      </c>
      <c r="S488" s="1436">
        <v>0</v>
      </c>
      <c r="T488" s="1436">
        <v>0</v>
      </c>
      <c r="U488" s="1436">
        <v>0</v>
      </c>
      <c r="V488" s="1438">
        <v>0</v>
      </c>
    </row>
    <row r="489" spans="1:22" ht="15" x14ac:dyDescent="0.25">
      <c r="A489" s="1299" t="s">
        <v>809</v>
      </c>
      <c r="B489" s="1298" t="s">
        <v>886</v>
      </c>
      <c r="C489" s="1301" t="s">
        <v>1010</v>
      </c>
      <c r="D489" s="1436">
        <v>0</v>
      </c>
      <c r="E489" s="1436">
        <v>0</v>
      </c>
      <c r="F489" s="1436">
        <v>0</v>
      </c>
      <c r="G489" s="1436">
        <v>0</v>
      </c>
      <c r="H489" s="1436">
        <v>0</v>
      </c>
      <c r="I489" s="1436">
        <v>0</v>
      </c>
      <c r="J489" s="1436">
        <v>0</v>
      </c>
      <c r="K489" s="1436">
        <v>0</v>
      </c>
      <c r="L489" s="1436">
        <v>0</v>
      </c>
      <c r="M489" s="1436">
        <v>0</v>
      </c>
      <c r="N489" s="1436">
        <v>0</v>
      </c>
      <c r="O489" s="1436">
        <v>0</v>
      </c>
      <c r="P489" s="1436">
        <v>0</v>
      </c>
      <c r="Q489" s="1436">
        <v>0</v>
      </c>
      <c r="R489" s="1436">
        <v>2</v>
      </c>
      <c r="S489" s="1436">
        <v>4</v>
      </c>
      <c r="T489" s="1436">
        <v>7</v>
      </c>
      <c r="U489" s="1436">
        <v>8</v>
      </c>
      <c r="V489" s="1438">
        <v>8</v>
      </c>
    </row>
    <row r="490" spans="1:22" ht="15" x14ac:dyDescent="0.25">
      <c r="A490" s="1299" t="s">
        <v>809</v>
      </c>
      <c r="B490" s="1298" t="s">
        <v>886</v>
      </c>
      <c r="C490" s="1301" t="s">
        <v>79</v>
      </c>
      <c r="D490" s="1436">
        <v>0</v>
      </c>
      <c r="E490" s="1436">
        <v>0</v>
      </c>
      <c r="F490" s="1436">
        <v>0</v>
      </c>
      <c r="G490" s="1436">
        <v>0</v>
      </c>
      <c r="H490" s="1436">
        <v>0</v>
      </c>
      <c r="I490" s="1436">
        <v>0</v>
      </c>
      <c r="J490" s="1436">
        <v>0</v>
      </c>
      <c r="K490" s="1436">
        <v>0</v>
      </c>
      <c r="L490" s="1436">
        <v>0</v>
      </c>
      <c r="M490" s="1436">
        <v>0</v>
      </c>
      <c r="N490" s="1436">
        <v>0</v>
      </c>
      <c r="O490" s="1436">
        <v>0</v>
      </c>
      <c r="P490" s="1436">
        <v>0</v>
      </c>
      <c r="Q490" s="1436">
        <v>0</v>
      </c>
      <c r="R490" s="1436">
        <v>0.5</v>
      </c>
      <c r="S490" s="1436">
        <v>0.5</v>
      </c>
      <c r="T490" s="1436">
        <v>0.8571428656578064</v>
      </c>
      <c r="U490" s="1436">
        <v>0.625</v>
      </c>
      <c r="V490" s="1438">
        <v>0.25</v>
      </c>
    </row>
    <row r="491" spans="1:22" ht="15" x14ac:dyDescent="0.25">
      <c r="A491" s="1299" t="s">
        <v>809</v>
      </c>
      <c r="B491" s="1298" t="s">
        <v>886</v>
      </c>
      <c r="C491" s="1301" t="s">
        <v>1011</v>
      </c>
      <c r="D491" s="1436">
        <v>0</v>
      </c>
      <c r="E491" s="1436">
        <v>0</v>
      </c>
      <c r="F491" s="1436">
        <v>0</v>
      </c>
      <c r="G491" s="1436">
        <v>0</v>
      </c>
      <c r="H491" s="1436">
        <v>0</v>
      </c>
      <c r="I491" s="1436">
        <v>0</v>
      </c>
      <c r="J491" s="1436">
        <v>0</v>
      </c>
      <c r="K491" s="1436">
        <v>0</v>
      </c>
      <c r="L491" s="1436">
        <v>0</v>
      </c>
      <c r="M491" s="1436">
        <v>0</v>
      </c>
      <c r="N491" s="1436">
        <v>0</v>
      </c>
      <c r="O491" s="1436">
        <v>0</v>
      </c>
      <c r="P491" s="1436">
        <v>0</v>
      </c>
      <c r="Q491" s="1436">
        <v>0</v>
      </c>
      <c r="R491" s="1436">
        <v>1</v>
      </c>
      <c r="S491" s="1436">
        <v>2</v>
      </c>
      <c r="T491" s="1436">
        <v>6</v>
      </c>
      <c r="U491" s="1436">
        <v>5</v>
      </c>
      <c r="V491" s="1438">
        <v>2</v>
      </c>
    </row>
    <row r="492" spans="1:22" ht="15" x14ac:dyDescent="0.25">
      <c r="A492" s="1299" t="s">
        <v>809</v>
      </c>
      <c r="B492" s="1298" t="s">
        <v>886</v>
      </c>
      <c r="C492" s="1301" t="s">
        <v>87</v>
      </c>
      <c r="D492" s="1436">
        <v>0</v>
      </c>
      <c r="E492" s="1436">
        <v>0</v>
      </c>
      <c r="F492" s="1436">
        <v>0</v>
      </c>
      <c r="G492" s="1436">
        <v>0</v>
      </c>
      <c r="H492" s="1436">
        <v>0</v>
      </c>
      <c r="I492" s="1436">
        <v>0</v>
      </c>
      <c r="J492" s="1436">
        <v>0</v>
      </c>
      <c r="K492" s="1436">
        <v>0</v>
      </c>
      <c r="L492" s="1436">
        <v>0</v>
      </c>
      <c r="M492" s="1436">
        <v>0</v>
      </c>
      <c r="N492" s="1436">
        <v>0</v>
      </c>
      <c r="O492" s="1436">
        <v>0</v>
      </c>
      <c r="P492" s="1436">
        <v>0</v>
      </c>
      <c r="Q492" s="1436">
        <v>0</v>
      </c>
      <c r="R492" s="1436">
        <v>2</v>
      </c>
      <c r="S492" s="1436">
        <v>2</v>
      </c>
      <c r="T492" s="1436">
        <v>3</v>
      </c>
      <c r="U492" s="1436">
        <v>1</v>
      </c>
      <c r="V492" s="1438">
        <v>0</v>
      </c>
    </row>
    <row r="493" spans="1:22" ht="15" x14ac:dyDescent="0.25">
      <c r="A493" s="1299" t="s">
        <v>809</v>
      </c>
      <c r="B493" s="1298" t="s">
        <v>887</v>
      </c>
      <c r="C493" s="1301" t="s">
        <v>1010</v>
      </c>
      <c r="D493" s="1436">
        <v>0</v>
      </c>
      <c r="E493" s="1436">
        <v>0</v>
      </c>
      <c r="F493" s="1436">
        <v>0</v>
      </c>
      <c r="G493" s="1436">
        <v>0</v>
      </c>
      <c r="H493" s="1436">
        <v>0</v>
      </c>
      <c r="I493" s="1436">
        <v>0</v>
      </c>
      <c r="J493" s="1436">
        <v>0</v>
      </c>
      <c r="K493" s="1436">
        <v>2</v>
      </c>
      <c r="L493" s="1436">
        <v>10</v>
      </c>
      <c r="M493" s="1436">
        <v>19</v>
      </c>
      <c r="N493" s="1436">
        <v>8</v>
      </c>
      <c r="O493" s="1436">
        <v>9</v>
      </c>
      <c r="P493" s="1436">
        <v>12</v>
      </c>
      <c r="Q493" s="1436">
        <v>12</v>
      </c>
      <c r="R493" s="1436">
        <v>16</v>
      </c>
      <c r="S493" s="1436">
        <v>17</v>
      </c>
      <c r="T493" s="1436">
        <v>20</v>
      </c>
      <c r="U493" s="1436">
        <v>22</v>
      </c>
      <c r="V493" s="1438">
        <v>23</v>
      </c>
    </row>
    <row r="494" spans="1:22" ht="15" x14ac:dyDescent="0.25">
      <c r="A494" s="1299" t="s">
        <v>809</v>
      </c>
      <c r="B494" s="1298" t="s">
        <v>887</v>
      </c>
      <c r="C494" s="1301" t="s">
        <v>79</v>
      </c>
      <c r="D494" s="1436">
        <v>0</v>
      </c>
      <c r="E494" s="1436">
        <v>0</v>
      </c>
      <c r="F494" s="1436">
        <v>0</v>
      </c>
      <c r="G494" s="1436">
        <v>0</v>
      </c>
      <c r="H494" s="1436">
        <v>0</v>
      </c>
      <c r="I494" s="1436">
        <v>0</v>
      </c>
      <c r="J494" s="1436">
        <v>0</v>
      </c>
      <c r="K494" s="1436">
        <v>1</v>
      </c>
      <c r="L494" s="1436">
        <v>0.69999998807907104</v>
      </c>
      <c r="M494" s="1436">
        <v>0.26315790414810181</v>
      </c>
      <c r="N494" s="1436">
        <v>0.875</v>
      </c>
      <c r="O494" s="1436">
        <v>0.3333333432674408</v>
      </c>
      <c r="P494" s="1436">
        <v>0.3333333432674408</v>
      </c>
      <c r="Q494" s="1436">
        <v>0</v>
      </c>
      <c r="R494" s="1436">
        <v>0.3125</v>
      </c>
      <c r="S494" s="1436">
        <v>0.23529411852359772</v>
      </c>
      <c r="T494" s="1436">
        <v>0.34999999403953552</v>
      </c>
      <c r="U494" s="1436">
        <v>0.13636364042758942</v>
      </c>
      <c r="V494" s="1438">
        <v>0.30434781312942505</v>
      </c>
    </row>
    <row r="495" spans="1:22" ht="15" x14ac:dyDescent="0.25">
      <c r="A495" s="1299" t="s">
        <v>809</v>
      </c>
      <c r="B495" s="1298" t="s">
        <v>887</v>
      </c>
      <c r="C495" s="1301" t="s">
        <v>1011</v>
      </c>
      <c r="D495" s="1436">
        <v>0</v>
      </c>
      <c r="E495" s="1436">
        <v>0</v>
      </c>
      <c r="F495" s="1436">
        <v>0</v>
      </c>
      <c r="G495" s="1436">
        <v>0</v>
      </c>
      <c r="H495" s="1436">
        <v>0</v>
      </c>
      <c r="I495" s="1436">
        <v>0</v>
      </c>
      <c r="J495" s="1436">
        <v>0</v>
      </c>
      <c r="K495" s="1436">
        <v>2</v>
      </c>
      <c r="L495" s="1436">
        <v>7</v>
      </c>
      <c r="M495" s="1436">
        <v>5</v>
      </c>
      <c r="N495" s="1436">
        <v>7</v>
      </c>
      <c r="O495" s="1436">
        <v>3</v>
      </c>
      <c r="P495" s="1436">
        <v>4</v>
      </c>
      <c r="Q495" s="1436">
        <v>0</v>
      </c>
      <c r="R495" s="1436">
        <v>5</v>
      </c>
      <c r="S495" s="1436">
        <v>4</v>
      </c>
      <c r="T495" s="1436">
        <v>7</v>
      </c>
      <c r="U495" s="1436">
        <v>3</v>
      </c>
      <c r="V495" s="1438">
        <v>7</v>
      </c>
    </row>
    <row r="496" spans="1:22" ht="15" x14ac:dyDescent="0.25">
      <c r="A496" s="1299" t="s">
        <v>809</v>
      </c>
      <c r="B496" s="1298" t="s">
        <v>887</v>
      </c>
      <c r="C496" s="1301" t="s">
        <v>87</v>
      </c>
      <c r="D496" s="1436">
        <v>0</v>
      </c>
      <c r="E496" s="1436">
        <v>0</v>
      </c>
      <c r="F496" s="1436">
        <v>0</v>
      </c>
      <c r="G496" s="1436">
        <v>0</v>
      </c>
      <c r="H496" s="1436">
        <v>0</v>
      </c>
      <c r="I496" s="1436">
        <v>0</v>
      </c>
      <c r="J496" s="1436">
        <v>0</v>
      </c>
      <c r="K496" s="1436">
        <v>2</v>
      </c>
      <c r="L496" s="1436">
        <v>8</v>
      </c>
      <c r="M496" s="1436">
        <v>2</v>
      </c>
      <c r="N496" s="1436">
        <v>8</v>
      </c>
      <c r="O496" s="1436">
        <v>1</v>
      </c>
      <c r="P496" s="1436">
        <v>3</v>
      </c>
      <c r="Q496" s="1436">
        <v>0</v>
      </c>
      <c r="R496" s="1436">
        <v>4</v>
      </c>
      <c r="S496" s="1436">
        <v>1</v>
      </c>
      <c r="T496" s="1436">
        <v>4</v>
      </c>
      <c r="U496" s="1436">
        <v>2</v>
      </c>
      <c r="V496" s="1438">
        <v>5</v>
      </c>
    </row>
    <row r="497" spans="1:22" ht="15" x14ac:dyDescent="0.25">
      <c r="A497" s="1299" t="s">
        <v>809</v>
      </c>
      <c r="B497" s="1298" t="s">
        <v>888</v>
      </c>
      <c r="C497" s="1301" t="s">
        <v>1010</v>
      </c>
      <c r="D497" s="1436">
        <v>6</v>
      </c>
      <c r="E497" s="1436">
        <v>6</v>
      </c>
      <c r="F497" s="1436">
        <v>6</v>
      </c>
      <c r="G497" s="1436">
        <v>7</v>
      </c>
      <c r="H497" s="1436">
        <v>7</v>
      </c>
      <c r="I497" s="1436">
        <v>7</v>
      </c>
      <c r="J497" s="1436">
        <v>7</v>
      </c>
      <c r="K497" s="1436">
        <v>7</v>
      </c>
      <c r="L497" s="1436">
        <v>6</v>
      </c>
      <c r="M497" s="1436">
        <v>0</v>
      </c>
      <c r="N497" s="1436">
        <v>0</v>
      </c>
      <c r="O497" s="1436">
        <v>0</v>
      </c>
      <c r="P497" s="1436">
        <v>0</v>
      </c>
      <c r="Q497" s="1436">
        <v>0</v>
      </c>
      <c r="R497" s="1436">
        <v>0</v>
      </c>
      <c r="S497" s="1436">
        <v>0</v>
      </c>
      <c r="T497" s="1436">
        <v>0</v>
      </c>
      <c r="U497" s="1436">
        <v>0</v>
      </c>
      <c r="V497" s="1438">
        <v>0</v>
      </c>
    </row>
    <row r="498" spans="1:22" ht="15" x14ac:dyDescent="0.25">
      <c r="A498" s="1299" t="s">
        <v>809</v>
      </c>
      <c r="B498" s="1298" t="s">
        <v>888</v>
      </c>
      <c r="C498" s="1301" t="s">
        <v>79</v>
      </c>
      <c r="D498" s="1436">
        <v>0.1666666716337204</v>
      </c>
      <c r="E498" s="1436">
        <v>0.1666666716337204</v>
      </c>
      <c r="F498" s="1436">
        <v>0.1666666716337204</v>
      </c>
      <c r="G498" s="1436">
        <v>0.71428573131561279</v>
      </c>
      <c r="H498" s="1436">
        <v>0</v>
      </c>
      <c r="I498" s="1436">
        <v>0.1428571492433548</v>
      </c>
      <c r="J498" s="1436">
        <v>0.1428571492433548</v>
      </c>
      <c r="K498" s="1436">
        <v>0.4285714328289032</v>
      </c>
      <c r="L498" s="1436">
        <v>0.1666666716337204</v>
      </c>
      <c r="M498" s="1436">
        <v>0</v>
      </c>
      <c r="N498" s="1436">
        <v>0</v>
      </c>
      <c r="O498" s="1436">
        <v>0</v>
      </c>
      <c r="P498" s="1436">
        <v>0</v>
      </c>
      <c r="Q498" s="1436">
        <v>0</v>
      </c>
      <c r="R498" s="1436">
        <v>0</v>
      </c>
      <c r="S498" s="1436">
        <v>0</v>
      </c>
      <c r="T498" s="1436">
        <v>0</v>
      </c>
      <c r="U498" s="1436">
        <v>0</v>
      </c>
      <c r="V498" s="1438">
        <v>0</v>
      </c>
    </row>
    <row r="499" spans="1:22" ht="15" x14ac:dyDescent="0.25">
      <c r="A499" s="1299" t="s">
        <v>809</v>
      </c>
      <c r="B499" s="1298" t="s">
        <v>888</v>
      </c>
      <c r="C499" s="1301" t="s">
        <v>1011</v>
      </c>
      <c r="D499" s="1436">
        <v>1</v>
      </c>
      <c r="E499" s="1436">
        <v>1</v>
      </c>
      <c r="F499" s="1436">
        <v>1</v>
      </c>
      <c r="G499" s="1436">
        <v>5</v>
      </c>
      <c r="H499" s="1436">
        <v>0</v>
      </c>
      <c r="I499" s="1436">
        <v>1</v>
      </c>
      <c r="J499" s="1436">
        <v>1</v>
      </c>
      <c r="K499" s="1436">
        <v>3</v>
      </c>
      <c r="L499" s="1436">
        <v>1</v>
      </c>
      <c r="M499" s="1436">
        <v>0</v>
      </c>
      <c r="N499" s="1436">
        <v>0</v>
      </c>
      <c r="O499" s="1436">
        <v>0</v>
      </c>
      <c r="P499" s="1436">
        <v>0</v>
      </c>
      <c r="Q499" s="1436">
        <v>0</v>
      </c>
      <c r="R499" s="1436">
        <v>0</v>
      </c>
      <c r="S499" s="1436">
        <v>0</v>
      </c>
      <c r="T499" s="1436">
        <v>0</v>
      </c>
      <c r="U499" s="1436">
        <v>0</v>
      </c>
      <c r="V499" s="1438">
        <v>0</v>
      </c>
    </row>
    <row r="500" spans="1:22" ht="15" x14ac:dyDescent="0.25">
      <c r="A500" s="1299" t="s">
        <v>809</v>
      </c>
      <c r="B500" s="1298" t="s">
        <v>888</v>
      </c>
      <c r="C500" s="1301" t="s">
        <v>87</v>
      </c>
      <c r="D500" s="1436">
        <v>0</v>
      </c>
      <c r="E500" s="1436">
        <v>0</v>
      </c>
      <c r="F500" s="1436">
        <v>0</v>
      </c>
      <c r="G500" s="1436">
        <v>1</v>
      </c>
      <c r="H500" s="1436">
        <v>0</v>
      </c>
      <c r="I500" s="1436">
        <v>0</v>
      </c>
      <c r="J500" s="1436">
        <v>0</v>
      </c>
      <c r="K500" s="1436">
        <v>0</v>
      </c>
      <c r="L500" s="1436">
        <v>0</v>
      </c>
      <c r="M500" s="1436">
        <v>0</v>
      </c>
      <c r="N500" s="1436">
        <v>0</v>
      </c>
      <c r="O500" s="1436">
        <v>0</v>
      </c>
      <c r="P500" s="1436">
        <v>0</v>
      </c>
      <c r="Q500" s="1436">
        <v>0</v>
      </c>
      <c r="R500" s="1436">
        <v>0</v>
      </c>
      <c r="S500" s="1436">
        <v>0</v>
      </c>
      <c r="T500" s="1436">
        <v>0</v>
      </c>
      <c r="U500" s="1436">
        <v>0</v>
      </c>
      <c r="V500" s="1438">
        <v>0</v>
      </c>
    </row>
    <row r="501" spans="1:22" ht="15" x14ac:dyDescent="0.25">
      <c r="A501" s="1299" t="s">
        <v>809</v>
      </c>
      <c r="B501" s="1298" t="s">
        <v>889</v>
      </c>
      <c r="C501" s="1301" t="s">
        <v>1010</v>
      </c>
      <c r="D501" s="1436">
        <v>0</v>
      </c>
      <c r="E501" s="1436">
        <v>0</v>
      </c>
      <c r="F501" s="1436">
        <v>0</v>
      </c>
      <c r="G501" s="1436">
        <v>0</v>
      </c>
      <c r="H501" s="1436">
        <v>0</v>
      </c>
      <c r="I501" s="1436">
        <v>0</v>
      </c>
      <c r="J501" s="1436">
        <v>8</v>
      </c>
      <c r="K501" s="1436">
        <v>18</v>
      </c>
      <c r="L501" s="1436">
        <v>22</v>
      </c>
      <c r="M501" s="1436">
        <v>31</v>
      </c>
      <c r="N501" s="1436">
        <v>32</v>
      </c>
      <c r="O501" s="1436">
        <v>16</v>
      </c>
      <c r="P501" s="1436">
        <v>16</v>
      </c>
      <c r="Q501" s="1436">
        <v>17</v>
      </c>
      <c r="R501" s="1436">
        <v>17</v>
      </c>
      <c r="S501" s="1436">
        <v>13</v>
      </c>
      <c r="T501" s="1436">
        <v>0</v>
      </c>
      <c r="U501" s="1436">
        <v>0</v>
      </c>
      <c r="V501" s="1438">
        <v>1</v>
      </c>
    </row>
    <row r="502" spans="1:22" ht="15" x14ac:dyDescent="0.25">
      <c r="A502" s="1299" t="s">
        <v>809</v>
      </c>
      <c r="B502" s="1298" t="s">
        <v>889</v>
      </c>
      <c r="C502" s="1301" t="s">
        <v>79</v>
      </c>
      <c r="D502" s="1436">
        <v>0</v>
      </c>
      <c r="E502" s="1436">
        <v>0</v>
      </c>
      <c r="F502" s="1436">
        <v>0</v>
      </c>
      <c r="G502" s="1436">
        <v>0</v>
      </c>
      <c r="H502" s="1436">
        <v>0</v>
      </c>
      <c r="I502" s="1436">
        <v>0</v>
      </c>
      <c r="J502" s="1436">
        <v>0.5</v>
      </c>
      <c r="K502" s="1436">
        <v>0.55555558204650879</v>
      </c>
      <c r="L502" s="1436">
        <v>0.68181818723678589</v>
      </c>
      <c r="M502" s="1436">
        <v>0.61290323734283447</v>
      </c>
      <c r="N502" s="1436">
        <v>0.46875</v>
      </c>
      <c r="O502" s="1436">
        <v>0.6875</v>
      </c>
      <c r="P502" s="1436">
        <v>0.4375</v>
      </c>
      <c r="Q502" s="1436">
        <v>0.11764705926179886</v>
      </c>
      <c r="R502" s="1436">
        <v>0.17647059261798859</v>
      </c>
      <c r="S502" s="1436">
        <v>0.15384615957736969</v>
      </c>
      <c r="T502" s="1436">
        <v>0</v>
      </c>
      <c r="U502" s="1436">
        <v>0</v>
      </c>
      <c r="V502" s="1438">
        <v>0</v>
      </c>
    </row>
    <row r="503" spans="1:22" ht="15" x14ac:dyDescent="0.25">
      <c r="A503" s="1299" t="s">
        <v>809</v>
      </c>
      <c r="B503" s="1298" t="s">
        <v>889</v>
      </c>
      <c r="C503" s="1301" t="s">
        <v>1011</v>
      </c>
      <c r="D503" s="1436">
        <v>0</v>
      </c>
      <c r="E503" s="1436">
        <v>0</v>
      </c>
      <c r="F503" s="1436">
        <v>0</v>
      </c>
      <c r="G503" s="1436">
        <v>0</v>
      </c>
      <c r="H503" s="1436">
        <v>0</v>
      </c>
      <c r="I503" s="1436">
        <v>0</v>
      </c>
      <c r="J503" s="1436">
        <v>4</v>
      </c>
      <c r="K503" s="1436">
        <v>10</v>
      </c>
      <c r="L503" s="1436">
        <v>15</v>
      </c>
      <c r="M503" s="1436">
        <v>19</v>
      </c>
      <c r="N503" s="1436">
        <v>15</v>
      </c>
      <c r="O503" s="1436">
        <v>11</v>
      </c>
      <c r="P503" s="1436">
        <v>7</v>
      </c>
      <c r="Q503" s="1436">
        <v>2</v>
      </c>
      <c r="R503" s="1436">
        <v>3</v>
      </c>
      <c r="S503" s="1436">
        <v>2</v>
      </c>
      <c r="T503" s="1436">
        <v>0</v>
      </c>
      <c r="U503" s="1436">
        <v>0</v>
      </c>
      <c r="V503" s="1438">
        <v>0</v>
      </c>
    </row>
    <row r="504" spans="1:22" ht="15" x14ac:dyDescent="0.25">
      <c r="A504" s="1299" t="s">
        <v>809</v>
      </c>
      <c r="B504" s="1298" t="s">
        <v>889</v>
      </c>
      <c r="C504" s="1301" t="s">
        <v>87</v>
      </c>
      <c r="D504" s="1436">
        <v>0</v>
      </c>
      <c r="E504" s="1436">
        <v>0</v>
      </c>
      <c r="F504" s="1436">
        <v>0</v>
      </c>
      <c r="G504" s="1436">
        <v>0</v>
      </c>
      <c r="H504" s="1436">
        <v>0</v>
      </c>
      <c r="I504" s="1436">
        <v>0</v>
      </c>
      <c r="J504" s="1436">
        <v>8</v>
      </c>
      <c r="K504" s="1436">
        <v>9</v>
      </c>
      <c r="L504" s="1436">
        <v>4</v>
      </c>
      <c r="M504" s="1436">
        <v>5</v>
      </c>
      <c r="N504" s="1436">
        <v>3</v>
      </c>
      <c r="O504" s="1436">
        <v>0</v>
      </c>
      <c r="P504" s="1436">
        <v>0</v>
      </c>
      <c r="Q504" s="1436">
        <v>0</v>
      </c>
      <c r="R504" s="1436">
        <v>0</v>
      </c>
      <c r="S504" s="1436">
        <v>0</v>
      </c>
      <c r="T504" s="1436">
        <v>0</v>
      </c>
      <c r="U504" s="1436">
        <v>0</v>
      </c>
      <c r="V504" s="1438">
        <v>0</v>
      </c>
    </row>
    <row r="505" spans="1:22" ht="15" x14ac:dyDescent="0.25">
      <c r="A505" s="1299" t="s">
        <v>809</v>
      </c>
      <c r="B505" s="1298" t="s">
        <v>890</v>
      </c>
      <c r="C505" s="1301" t="s">
        <v>1010</v>
      </c>
      <c r="D505" s="1436">
        <v>0</v>
      </c>
      <c r="E505" s="1436">
        <v>0</v>
      </c>
      <c r="F505" s="1436">
        <v>0</v>
      </c>
      <c r="G505" s="1436">
        <v>0</v>
      </c>
      <c r="H505" s="1436">
        <v>0</v>
      </c>
      <c r="I505" s="1436">
        <v>0</v>
      </c>
      <c r="J505" s="1436">
        <v>3</v>
      </c>
      <c r="K505" s="1436">
        <v>3</v>
      </c>
      <c r="L505" s="1436">
        <v>4</v>
      </c>
      <c r="M505" s="1436">
        <v>5</v>
      </c>
      <c r="N505" s="1436">
        <v>6</v>
      </c>
      <c r="O505" s="1436">
        <v>9</v>
      </c>
      <c r="P505" s="1436">
        <v>9</v>
      </c>
      <c r="Q505" s="1436">
        <v>9</v>
      </c>
      <c r="R505" s="1436">
        <v>16</v>
      </c>
      <c r="S505" s="1436">
        <v>17</v>
      </c>
      <c r="T505" s="1436">
        <v>17</v>
      </c>
      <c r="U505" s="1436">
        <v>19</v>
      </c>
      <c r="V505" s="1438">
        <v>0</v>
      </c>
    </row>
    <row r="506" spans="1:22" ht="15" x14ac:dyDescent="0.25">
      <c r="A506" s="1299" t="s">
        <v>809</v>
      </c>
      <c r="B506" s="1298" t="s">
        <v>890</v>
      </c>
      <c r="C506" s="1301" t="s">
        <v>79</v>
      </c>
      <c r="D506" s="1436">
        <v>0</v>
      </c>
      <c r="E506" s="1436">
        <v>0</v>
      </c>
      <c r="F506" s="1436">
        <v>0</v>
      </c>
      <c r="G506" s="1436">
        <v>0</v>
      </c>
      <c r="H506" s="1436">
        <v>0</v>
      </c>
      <c r="I506" s="1436">
        <v>0</v>
      </c>
      <c r="J506" s="1436">
        <v>1</v>
      </c>
      <c r="K506" s="1436">
        <v>0</v>
      </c>
      <c r="L506" s="1436">
        <v>0.25</v>
      </c>
      <c r="M506" s="1436">
        <v>0.60000002384185791</v>
      </c>
      <c r="N506" s="1436">
        <v>0.5</v>
      </c>
      <c r="O506" s="1436">
        <v>0.4444444477558136</v>
      </c>
      <c r="P506" s="1436">
        <v>0.2222222238779068</v>
      </c>
      <c r="Q506" s="1436">
        <v>0.66666668653488159</v>
      </c>
      <c r="R506" s="1436">
        <v>0.625</v>
      </c>
      <c r="S506" s="1436">
        <v>0.29411765933036804</v>
      </c>
      <c r="T506" s="1436">
        <v>0.17647059261798859</v>
      </c>
      <c r="U506" s="1436">
        <v>0.42105263471603394</v>
      </c>
      <c r="V506" s="1438">
        <v>0</v>
      </c>
    </row>
    <row r="507" spans="1:22" ht="15" x14ac:dyDescent="0.25">
      <c r="A507" s="1299" t="s">
        <v>809</v>
      </c>
      <c r="B507" s="1298" t="s">
        <v>890</v>
      </c>
      <c r="C507" s="1301" t="s">
        <v>1011</v>
      </c>
      <c r="D507" s="1436">
        <v>0</v>
      </c>
      <c r="E507" s="1436">
        <v>0</v>
      </c>
      <c r="F507" s="1436">
        <v>0</v>
      </c>
      <c r="G507" s="1436">
        <v>0</v>
      </c>
      <c r="H507" s="1436">
        <v>0</v>
      </c>
      <c r="I507" s="1436">
        <v>0</v>
      </c>
      <c r="J507" s="1436">
        <v>3</v>
      </c>
      <c r="K507" s="1436">
        <v>0</v>
      </c>
      <c r="L507" s="1436">
        <v>1</v>
      </c>
      <c r="M507" s="1436">
        <v>3</v>
      </c>
      <c r="N507" s="1436">
        <v>3</v>
      </c>
      <c r="O507" s="1436">
        <v>4</v>
      </c>
      <c r="P507" s="1436">
        <v>2</v>
      </c>
      <c r="Q507" s="1436">
        <v>6</v>
      </c>
      <c r="R507" s="1436">
        <v>10</v>
      </c>
      <c r="S507" s="1436">
        <v>5</v>
      </c>
      <c r="T507" s="1436">
        <v>3</v>
      </c>
      <c r="U507" s="1436">
        <v>8</v>
      </c>
      <c r="V507" s="1438">
        <v>0</v>
      </c>
    </row>
    <row r="508" spans="1:22" ht="15" x14ac:dyDescent="0.25">
      <c r="A508" s="1299" t="s">
        <v>809</v>
      </c>
      <c r="B508" s="1298" t="s">
        <v>890</v>
      </c>
      <c r="C508" s="1301" t="s">
        <v>87</v>
      </c>
      <c r="D508" s="1436">
        <v>0</v>
      </c>
      <c r="E508" s="1436">
        <v>0</v>
      </c>
      <c r="F508" s="1436">
        <v>0</v>
      </c>
      <c r="G508" s="1436">
        <v>0</v>
      </c>
      <c r="H508" s="1436">
        <v>0</v>
      </c>
      <c r="I508" s="1436">
        <v>0</v>
      </c>
      <c r="J508" s="1436">
        <v>3</v>
      </c>
      <c r="K508" s="1436">
        <v>0</v>
      </c>
      <c r="L508" s="1436">
        <v>1</v>
      </c>
      <c r="M508" s="1436">
        <v>1</v>
      </c>
      <c r="N508" s="1436">
        <v>1</v>
      </c>
      <c r="O508" s="1436">
        <v>2</v>
      </c>
      <c r="P508" s="1436">
        <v>0</v>
      </c>
      <c r="Q508" s="1436">
        <v>0</v>
      </c>
      <c r="R508" s="1436">
        <v>7</v>
      </c>
      <c r="S508" s="1436">
        <v>0</v>
      </c>
      <c r="T508" s="1436">
        <v>0</v>
      </c>
      <c r="U508" s="1436">
        <v>0</v>
      </c>
      <c r="V508" s="1438">
        <v>0</v>
      </c>
    </row>
    <row r="509" spans="1:22" ht="15" x14ac:dyDescent="0.25">
      <c r="A509" s="1299" t="s">
        <v>809</v>
      </c>
      <c r="B509" s="1298" t="s">
        <v>891</v>
      </c>
      <c r="C509" s="1301" t="s">
        <v>1010</v>
      </c>
      <c r="D509" s="1436">
        <v>27</v>
      </c>
      <c r="E509" s="1436">
        <v>28</v>
      </c>
      <c r="F509" s="1436">
        <v>25</v>
      </c>
      <c r="G509" s="1436">
        <v>19</v>
      </c>
      <c r="H509" s="1436">
        <v>19</v>
      </c>
      <c r="I509" s="1436">
        <v>19</v>
      </c>
      <c r="J509" s="1436">
        <v>17</v>
      </c>
      <c r="K509" s="1436">
        <v>16</v>
      </c>
      <c r="L509" s="1436">
        <v>16</v>
      </c>
      <c r="M509" s="1436">
        <v>0</v>
      </c>
      <c r="N509" s="1436">
        <v>0</v>
      </c>
      <c r="O509" s="1436">
        <v>0</v>
      </c>
      <c r="P509" s="1436">
        <v>0</v>
      </c>
      <c r="Q509" s="1436">
        <v>0</v>
      </c>
      <c r="R509" s="1436">
        <v>0</v>
      </c>
      <c r="S509" s="1436">
        <v>0</v>
      </c>
      <c r="T509" s="1436">
        <v>0</v>
      </c>
      <c r="U509" s="1436">
        <v>0</v>
      </c>
      <c r="V509" s="1438">
        <v>0</v>
      </c>
    </row>
    <row r="510" spans="1:22" ht="15" x14ac:dyDescent="0.25">
      <c r="A510" s="1299" t="s">
        <v>809</v>
      </c>
      <c r="B510" s="1298" t="s">
        <v>891</v>
      </c>
      <c r="C510" s="1301" t="s">
        <v>79</v>
      </c>
      <c r="D510" s="1436">
        <v>0</v>
      </c>
      <c r="E510" s="1436">
        <v>0.1071428582072258</v>
      </c>
      <c r="F510" s="1436">
        <v>0.11999999731779099</v>
      </c>
      <c r="G510" s="1436">
        <v>0.15789473056793213</v>
      </c>
      <c r="H510" s="1436">
        <v>0.15789473056793213</v>
      </c>
      <c r="I510" s="1436">
        <v>5.2631579339504242E-2</v>
      </c>
      <c r="J510" s="1436">
        <v>0.11764705926179886</v>
      </c>
      <c r="K510" s="1436">
        <v>0.125</v>
      </c>
      <c r="L510" s="1436">
        <v>0</v>
      </c>
      <c r="M510" s="1436">
        <v>0</v>
      </c>
      <c r="N510" s="1436">
        <v>0</v>
      </c>
      <c r="O510" s="1436">
        <v>0</v>
      </c>
      <c r="P510" s="1436">
        <v>0</v>
      </c>
      <c r="Q510" s="1436">
        <v>0</v>
      </c>
      <c r="R510" s="1436">
        <v>0</v>
      </c>
      <c r="S510" s="1436">
        <v>0</v>
      </c>
      <c r="T510" s="1436">
        <v>0</v>
      </c>
      <c r="U510" s="1436">
        <v>0</v>
      </c>
      <c r="V510" s="1438">
        <v>0</v>
      </c>
    </row>
    <row r="511" spans="1:22" ht="15" x14ac:dyDescent="0.25">
      <c r="A511" s="1299" t="s">
        <v>809</v>
      </c>
      <c r="B511" s="1298" t="s">
        <v>891</v>
      </c>
      <c r="C511" s="1301" t="s">
        <v>1011</v>
      </c>
      <c r="D511" s="1436">
        <v>0</v>
      </c>
      <c r="E511" s="1436">
        <v>3</v>
      </c>
      <c r="F511" s="1436">
        <v>3</v>
      </c>
      <c r="G511" s="1436">
        <v>3</v>
      </c>
      <c r="H511" s="1436">
        <v>3</v>
      </c>
      <c r="I511" s="1436">
        <v>1</v>
      </c>
      <c r="J511" s="1436">
        <v>2</v>
      </c>
      <c r="K511" s="1436">
        <v>2</v>
      </c>
      <c r="L511" s="1436">
        <v>0</v>
      </c>
      <c r="M511" s="1436">
        <v>0</v>
      </c>
      <c r="N511" s="1436">
        <v>0</v>
      </c>
      <c r="O511" s="1436">
        <v>0</v>
      </c>
      <c r="P511" s="1436">
        <v>0</v>
      </c>
      <c r="Q511" s="1436">
        <v>0</v>
      </c>
      <c r="R511" s="1436">
        <v>0</v>
      </c>
      <c r="S511" s="1436">
        <v>0</v>
      </c>
      <c r="T511" s="1436">
        <v>0</v>
      </c>
      <c r="U511" s="1436">
        <v>0</v>
      </c>
      <c r="V511" s="1438">
        <v>0</v>
      </c>
    </row>
    <row r="512" spans="1:22" ht="15" x14ac:dyDescent="0.25">
      <c r="A512" s="1299" t="s">
        <v>809</v>
      </c>
      <c r="B512" s="1298" t="s">
        <v>891</v>
      </c>
      <c r="C512" s="1301" t="s">
        <v>87</v>
      </c>
      <c r="D512" s="1436">
        <v>0</v>
      </c>
      <c r="E512" s="1436">
        <v>1</v>
      </c>
      <c r="F512" s="1436">
        <v>0</v>
      </c>
      <c r="G512" s="1436">
        <v>0</v>
      </c>
      <c r="H512" s="1436">
        <v>0</v>
      </c>
      <c r="I512" s="1436">
        <v>0</v>
      </c>
      <c r="J512" s="1436">
        <v>0</v>
      </c>
      <c r="K512" s="1436">
        <v>0</v>
      </c>
      <c r="L512" s="1436">
        <v>0</v>
      </c>
      <c r="M512" s="1436">
        <v>0</v>
      </c>
      <c r="N512" s="1436">
        <v>0</v>
      </c>
      <c r="O512" s="1436">
        <v>0</v>
      </c>
      <c r="P512" s="1436">
        <v>0</v>
      </c>
      <c r="Q512" s="1436">
        <v>0</v>
      </c>
      <c r="R512" s="1436">
        <v>0</v>
      </c>
      <c r="S512" s="1436">
        <v>0</v>
      </c>
      <c r="T512" s="1436">
        <v>0</v>
      </c>
      <c r="U512" s="1436">
        <v>0</v>
      </c>
      <c r="V512" s="1438">
        <v>0</v>
      </c>
    </row>
    <row r="513" spans="1:22" ht="15" x14ac:dyDescent="0.25">
      <c r="A513" s="1299" t="s">
        <v>809</v>
      </c>
      <c r="B513" s="1298" t="s">
        <v>892</v>
      </c>
      <c r="C513" s="1301" t="s">
        <v>1010</v>
      </c>
      <c r="D513" s="1436">
        <v>54</v>
      </c>
      <c r="E513" s="1436">
        <v>56</v>
      </c>
      <c r="F513" s="1436">
        <v>59</v>
      </c>
      <c r="G513" s="1436">
        <v>57</v>
      </c>
      <c r="H513" s="1436">
        <v>57</v>
      </c>
      <c r="I513" s="1436">
        <v>36</v>
      </c>
      <c r="J513" s="1436">
        <v>41</v>
      </c>
      <c r="K513" s="1436">
        <v>38</v>
      </c>
      <c r="L513" s="1436">
        <v>30</v>
      </c>
      <c r="M513" s="1436">
        <v>52</v>
      </c>
      <c r="N513" s="1436">
        <v>26</v>
      </c>
      <c r="O513" s="1436">
        <v>0</v>
      </c>
      <c r="P513" s="1436">
        <v>0</v>
      </c>
      <c r="Q513" s="1436">
        <v>0</v>
      </c>
      <c r="R513" s="1436">
        <v>0</v>
      </c>
      <c r="S513" s="1436">
        <v>0</v>
      </c>
      <c r="T513" s="1436">
        <v>0</v>
      </c>
      <c r="U513" s="1436">
        <v>0</v>
      </c>
      <c r="V513" s="1438">
        <v>0</v>
      </c>
    </row>
    <row r="514" spans="1:22" ht="15" x14ac:dyDescent="0.25">
      <c r="A514" s="1299" t="s">
        <v>809</v>
      </c>
      <c r="B514" s="1298" t="s">
        <v>892</v>
      </c>
      <c r="C514" s="1301" t="s">
        <v>79</v>
      </c>
      <c r="D514" s="1436">
        <v>5.55555559694767E-2</v>
      </c>
      <c r="E514" s="1436">
        <v>0.1607142835855484</v>
      </c>
      <c r="F514" s="1436">
        <v>0.10169491171836853</v>
      </c>
      <c r="G514" s="1436">
        <v>0.10526315867900848</v>
      </c>
      <c r="H514" s="1436">
        <v>0.22807016968727112</v>
      </c>
      <c r="I514" s="1436">
        <v>0.1944444477558136</v>
      </c>
      <c r="J514" s="1436">
        <v>0.12195122241973877</v>
      </c>
      <c r="K514" s="1436">
        <v>7.8947365283966064E-2</v>
      </c>
      <c r="L514" s="1436">
        <v>0.20000000298023224</v>
      </c>
      <c r="M514" s="1436">
        <v>7.6923072338104248E-2</v>
      </c>
      <c r="N514" s="1436">
        <v>0.11538461595773697</v>
      </c>
      <c r="O514" s="1436">
        <v>0</v>
      </c>
      <c r="P514" s="1436">
        <v>0</v>
      </c>
      <c r="Q514" s="1436">
        <v>0</v>
      </c>
      <c r="R514" s="1436">
        <v>0</v>
      </c>
      <c r="S514" s="1436">
        <v>0</v>
      </c>
      <c r="T514" s="1436">
        <v>0</v>
      </c>
      <c r="U514" s="1436">
        <v>0</v>
      </c>
      <c r="V514" s="1438">
        <v>0</v>
      </c>
    </row>
    <row r="515" spans="1:22" ht="15" x14ac:dyDescent="0.25">
      <c r="A515" s="1299" t="s">
        <v>809</v>
      </c>
      <c r="B515" s="1298" t="s">
        <v>892</v>
      </c>
      <c r="C515" s="1301" t="s">
        <v>1011</v>
      </c>
      <c r="D515" s="1436">
        <v>3</v>
      </c>
      <c r="E515" s="1436">
        <v>9</v>
      </c>
      <c r="F515" s="1436">
        <v>6</v>
      </c>
      <c r="G515" s="1436">
        <v>6</v>
      </c>
      <c r="H515" s="1436">
        <v>13</v>
      </c>
      <c r="I515" s="1436">
        <v>7</v>
      </c>
      <c r="J515" s="1436">
        <v>5</v>
      </c>
      <c r="K515" s="1436">
        <v>3</v>
      </c>
      <c r="L515" s="1436">
        <v>6</v>
      </c>
      <c r="M515" s="1436">
        <v>4</v>
      </c>
      <c r="N515" s="1436">
        <v>3</v>
      </c>
      <c r="O515" s="1436">
        <v>0</v>
      </c>
      <c r="P515" s="1436">
        <v>0</v>
      </c>
      <c r="Q515" s="1436">
        <v>0</v>
      </c>
      <c r="R515" s="1436">
        <v>0</v>
      </c>
      <c r="S515" s="1436">
        <v>0</v>
      </c>
      <c r="T515" s="1436">
        <v>0</v>
      </c>
      <c r="U515" s="1436">
        <v>0</v>
      </c>
      <c r="V515" s="1438">
        <v>0</v>
      </c>
    </row>
    <row r="516" spans="1:22" ht="15" x14ac:dyDescent="0.25">
      <c r="A516" s="1299" t="s">
        <v>809</v>
      </c>
      <c r="B516" s="1298" t="s">
        <v>892</v>
      </c>
      <c r="C516" s="1301" t="s">
        <v>87</v>
      </c>
      <c r="D516" s="1436">
        <v>0</v>
      </c>
      <c r="E516" s="1436">
        <v>1</v>
      </c>
      <c r="F516" s="1436">
        <v>0</v>
      </c>
      <c r="G516" s="1436">
        <v>0</v>
      </c>
      <c r="H516" s="1436">
        <v>0</v>
      </c>
      <c r="I516" s="1436">
        <v>0</v>
      </c>
      <c r="J516" s="1436">
        <v>1</v>
      </c>
      <c r="K516" s="1436">
        <v>0</v>
      </c>
      <c r="L516" s="1436">
        <v>0</v>
      </c>
      <c r="M516" s="1436">
        <v>0</v>
      </c>
      <c r="N516" s="1436">
        <v>0</v>
      </c>
      <c r="O516" s="1436">
        <v>0</v>
      </c>
      <c r="P516" s="1436">
        <v>0</v>
      </c>
      <c r="Q516" s="1436">
        <v>0</v>
      </c>
      <c r="R516" s="1436">
        <v>0</v>
      </c>
      <c r="S516" s="1436">
        <v>0</v>
      </c>
      <c r="T516" s="1436">
        <v>0</v>
      </c>
      <c r="U516" s="1436">
        <v>0</v>
      </c>
      <c r="V516" s="1438">
        <v>0</v>
      </c>
    </row>
    <row r="517" spans="1:22" ht="15" x14ac:dyDescent="0.25">
      <c r="A517" s="1299" t="s">
        <v>809</v>
      </c>
      <c r="B517" s="1298" t="s">
        <v>893</v>
      </c>
      <c r="C517" s="1301" t="s">
        <v>1010</v>
      </c>
      <c r="D517" s="1436">
        <v>23</v>
      </c>
      <c r="E517" s="1436">
        <v>27</v>
      </c>
      <c r="F517" s="1436">
        <v>31</v>
      </c>
      <c r="G517" s="1436">
        <v>30</v>
      </c>
      <c r="H517" s="1436">
        <v>30</v>
      </c>
      <c r="I517" s="1436">
        <v>25</v>
      </c>
      <c r="J517" s="1436">
        <v>20</v>
      </c>
      <c r="K517" s="1436">
        <v>21</v>
      </c>
      <c r="L517" s="1436">
        <v>19</v>
      </c>
      <c r="M517" s="1436">
        <v>18</v>
      </c>
      <c r="N517" s="1436">
        <v>9</v>
      </c>
      <c r="O517" s="1436">
        <v>8</v>
      </c>
      <c r="P517" s="1436">
        <v>8</v>
      </c>
      <c r="Q517" s="1436">
        <v>2</v>
      </c>
      <c r="R517" s="1436">
        <v>4</v>
      </c>
      <c r="S517" s="1436">
        <v>5</v>
      </c>
      <c r="T517" s="1436">
        <v>10</v>
      </c>
      <c r="U517" s="1436">
        <v>12</v>
      </c>
      <c r="V517" s="1438">
        <v>8</v>
      </c>
    </row>
    <row r="518" spans="1:22" ht="15" x14ac:dyDescent="0.25">
      <c r="A518" s="1299" t="s">
        <v>809</v>
      </c>
      <c r="B518" s="1298" t="s">
        <v>893</v>
      </c>
      <c r="C518" s="1301" t="s">
        <v>79</v>
      </c>
      <c r="D518" s="1436">
        <v>0.47826087474822998</v>
      </c>
      <c r="E518" s="1436">
        <v>0.59259259700775146</v>
      </c>
      <c r="F518" s="1436">
        <v>0.19354838132858276</v>
      </c>
      <c r="G518" s="1436">
        <v>0.20000000298023224</v>
      </c>
      <c r="H518" s="1436">
        <v>0.1666666716337204</v>
      </c>
      <c r="I518" s="1436">
        <v>0.47999998927116394</v>
      </c>
      <c r="J518" s="1436">
        <v>0.30000001192092896</v>
      </c>
      <c r="K518" s="1436">
        <v>0.190476194024086</v>
      </c>
      <c r="L518" s="1436">
        <v>0.26315790414810181</v>
      </c>
      <c r="M518" s="1436">
        <v>0.1111111119389534</v>
      </c>
      <c r="N518" s="1436">
        <v>0.2222222238779068</v>
      </c>
      <c r="O518" s="1436">
        <v>0.125</v>
      </c>
      <c r="P518" s="1436">
        <v>0</v>
      </c>
      <c r="Q518" s="1436">
        <v>1</v>
      </c>
      <c r="R518" s="1436">
        <v>0.5</v>
      </c>
      <c r="S518" s="1436">
        <v>0.20000000298023224</v>
      </c>
      <c r="T518" s="1436">
        <v>0.60000002384185791</v>
      </c>
      <c r="U518" s="1436">
        <v>0.3333333432674408</v>
      </c>
      <c r="V518" s="1438">
        <v>0.125</v>
      </c>
    </row>
    <row r="519" spans="1:22" ht="15" x14ac:dyDescent="0.25">
      <c r="A519" s="1299" t="s">
        <v>809</v>
      </c>
      <c r="B519" s="1298" t="s">
        <v>893</v>
      </c>
      <c r="C519" s="1301" t="s">
        <v>1011</v>
      </c>
      <c r="D519" s="1436">
        <v>11</v>
      </c>
      <c r="E519" s="1436">
        <v>16</v>
      </c>
      <c r="F519" s="1436">
        <v>6</v>
      </c>
      <c r="G519" s="1436">
        <v>6</v>
      </c>
      <c r="H519" s="1436">
        <v>5</v>
      </c>
      <c r="I519" s="1436">
        <v>12</v>
      </c>
      <c r="J519" s="1436">
        <v>6</v>
      </c>
      <c r="K519" s="1436">
        <v>4</v>
      </c>
      <c r="L519" s="1436">
        <v>5</v>
      </c>
      <c r="M519" s="1436">
        <v>2</v>
      </c>
      <c r="N519" s="1436">
        <v>2</v>
      </c>
      <c r="O519" s="1436">
        <v>1</v>
      </c>
      <c r="P519" s="1436">
        <v>0</v>
      </c>
      <c r="Q519" s="1436">
        <v>2</v>
      </c>
      <c r="R519" s="1436">
        <v>2</v>
      </c>
      <c r="S519" s="1436">
        <v>1</v>
      </c>
      <c r="T519" s="1436">
        <v>6</v>
      </c>
      <c r="U519" s="1436">
        <v>4</v>
      </c>
      <c r="V519" s="1438">
        <v>1</v>
      </c>
    </row>
    <row r="520" spans="1:22" ht="15" x14ac:dyDescent="0.25">
      <c r="A520" s="1299" t="s">
        <v>809</v>
      </c>
      <c r="B520" s="1298" t="s">
        <v>893</v>
      </c>
      <c r="C520" s="1301" t="s">
        <v>87</v>
      </c>
      <c r="D520" s="1436">
        <v>3</v>
      </c>
      <c r="E520" s="1436">
        <v>4</v>
      </c>
      <c r="F520" s="1436">
        <v>0</v>
      </c>
      <c r="G520" s="1436">
        <v>1</v>
      </c>
      <c r="H520" s="1436">
        <v>0</v>
      </c>
      <c r="I520" s="1436">
        <v>0</v>
      </c>
      <c r="J520" s="1436">
        <v>2</v>
      </c>
      <c r="K520" s="1436">
        <v>2</v>
      </c>
      <c r="L520" s="1436">
        <v>3</v>
      </c>
      <c r="M520" s="1436">
        <v>0</v>
      </c>
      <c r="N520" s="1436">
        <v>0</v>
      </c>
      <c r="O520" s="1436">
        <v>0</v>
      </c>
      <c r="P520" s="1436">
        <v>0</v>
      </c>
      <c r="Q520" s="1436">
        <v>1</v>
      </c>
      <c r="R520" s="1436">
        <v>2</v>
      </c>
      <c r="S520" s="1436">
        <v>1</v>
      </c>
      <c r="T520" s="1436">
        <v>6</v>
      </c>
      <c r="U520" s="1436">
        <v>2</v>
      </c>
      <c r="V520" s="1438">
        <v>0</v>
      </c>
    </row>
    <row r="521" spans="1:22" ht="15" x14ac:dyDescent="0.25">
      <c r="A521" s="1299" t="s">
        <v>809</v>
      </c>
      <c r="B521" s="1298" t="s">
        <v>894</v>
      </c>
      <c r="C521" s="1301" t="s">
        <v>1010</v>
      </c>
      <c r="D521" s="1436">
        <v>86</v>
      </c>
      <c r="E521" s="1436">
        <v>94</v>
      </c>
      <c r="F521" s="1436">
        <v>88</v>
      </c>
      <c r="G521" s="1436">
        <v>81</v>
      </c>
      <c r="H521" s="1436">
        <v>71</v>
      </c>
      <c r="I521" s="1436">
        <v>66</v>
      </c>
      <c r="J521" s="1436">
        <v>30</v>
      </c>
      <c r="K521" s="1436">
        <v>29</v>
      </c>
      <c r="L521" s="1436">
        <v>27</v>
      </c>
      <c r="M521" s="1436">
        <v>0</v>
      </c>
      <c r="N521" s="1436">
        <v>0</v>
      </c>
      <c r="O521" s="1436">
        <v>0</v>
      </c>
      <c r="P521" s="1436">
        <v>0</v>
      </c>
      <c r="Q521" s="1436">
        <v>0</v>
      </c>
      <c r="R521" s="1436">
        <v>0</v>
      </c>
      <c r="S521" s="1436">
        <v>0</v>
      </c>
      <c r="T521" s="1436">
        <v>0</v>
      </c>
      <c r="U521" s="1436">
        <v>0</v>
      </c>
      <c r="V521" s="1438">
        <v>0</v>
      </c>
    </row>
    <row r="522" spans="1:22" ht="15" x14ac:dyDescent="0.25">
      <c r="A522" s="1299" t="s">
        <v>809</v>
      </c>
      <c r="B522" s="1298" t="s">
        <v>894</v>
      </c>
      <c r="C522" s="1301" t="s">
        <v>79</v>
      </c>
      <c r="D522" s="1436">
        <v>0.11627906560897827</v>
      </c>
      <c r="E522" s="1436">
        <v>0.11702127754688263</v>
      </c>
      <c r="F522" s="1436">
        <v>0.13636364042758942</v>
      </c>
      <c r="G522" s="1436">
        <v>8.6419753730297089E-2</v>
      </c>
      <c r="H522" s="1436">
        <v>0.11267605423927307</v>
      </c>
      <c r="I522" s="1436">
        <v>0.15151515603065491</v>
      </c>
      <c r="J522" s="1436">
        <v>0</v>
      </c>
      <c r="K522" s="1436">
        <v>0.13793103396892548</v>
      </c>
      <c r="L522" s="1436">
        <v>0.1111111119389534</v>
      </c>
      <c r="M522" s="1436">
        <v>0</v>
      </c>
      <c r="N522" s="1436">
        <v>0</v>
      </c>
      <c r="O522" s="1436">
        <v>0</v>
      </c>
      <c r="P522" s="1436">
        <v>0</v>
      </c>
      <c r="Q522" s="1436">
        <v>0</v>
      </c>
      <c r="R522" s="1436">
        <v>0</v>
      </c>
      <c r="S522" s="1436">
        <v>0</v>
      </c>
      <c r="T522" s="1436">
        <v>0</v>
      </c>
      <c r="U522" s="1436">
        <v>0</v>
      </c>
      <c r="V522" s="1438">
        <v>0</v>
      </c>
    </row>
    <row r="523" spans="1:22" ht="15" x14ac:dyDescent="0.25">
      <c r="A523" s="1299" t="s">
        <v>809</v>
      </c>
      <c r="B523" s="1298" t="s">
        <v>894</v>
      </c>
      <c r="C523" s="1301" t="s">
        <v>1011</v>
      </c>
      <c r="D523" s="1436">
        <v>10</v>
      </c>
      <c r="E523" s="1436">
        <v>11</v>
      </c>
      <c r="F523" s="1436">
        <v>12</v>
      </c>
      <c r="G523" s="1436">
        <v>7</v>
      </c>
      <c r="H523" s="1436">
        <v>8</v>
      </c>
      <c r="I523" s="1436">
        <v>10</v>
      </c>
      <c r="J523" s="1436">
        <v>0</v>
      </c>
      <c r="K523" s="1436">
        <v>4</v>
      </c>
      <c r="L523" s="1436">
        <v>3</v>
      </c>
      <c r="M523" s="1436">
        <v>0</v>
      </c>
      <c r="N523" s="1436">
        <v>0</v>
      </c>
      <c r="O523" s="1436">
        <v>0</v>
      </c>
      <c r="P523" s="1436">
        <v>0</v>
      </c>
      <c r="Q523" s="1436">
        <v>0</v>
      </c>
      <c r="R523" s="1436">
        <v>0</v>
      </c>
      <c r="S523" s="1436">
        <v>0</v>
      </c>
      <c r="T523" s="1436">
        <v>0</v>
      </c>
      <c r="U523" s="1436">
        <v>0</v>
      </c>
      <c r="V523" s="1438">
        <v>0</v>
      </c>
    </row>
    <row r="524" spans="1:22" ht="15" x14ac:dyDescent="0.25">
      <c r="A524" s="1299" t="s">
        <v>809</v>
      </c>
      <c r="B524" s="1298" t="s">
        <v>894</v>
      </c>
      <c r="C524" s="1301" t="s">
        <v>87</v>
      </c>
      <c r="D524" s="1436">
        <v>0</v>
      </c>
      <c r="E524" s="1436">
        <v>5</v>
      </c>
      <c r="F524" s="1436">
        <v>1</v>
      </c>
      <c r="G524" s="1436">
        <v>0</v>
      </c>
      <c r="H524" s="1436">
        <v>1</v>
      </c>
      <c r="I524" s="1436">
        <v>0</v>
      </c>
      <c r="J524" s="1436">
        <v>0</v>
      </c>
      <c r="K524" s="1436">
        <v>0</v>
      </c>
      <c r="L524" s="1436">
        <v>0</v>
      </c>
      <c r="M524" s="1436">
        <v>0</v>
      </c>
      <c r="N524" s="1436">
        <v>0</v>
      </c>
      <c r="O524" s="1436">
        <v>0</v>
      </c>
      <c r="P524" s="1436">
        <v>0</v>
      </c>
      <c r="Q524" s="1436">
        <v>0</v>
      </c>
      <c r="R524" s="1436">
        <v>0</v>
      </c>
      <c r="S524" s="1436">
        <v>0</v>
      </c>
      <c r="T524" s="1436">
        <v>0</v>
      </c>
      <c r="U524" s="1436">
        <v>0</v>
      </c>
      <c r="V524" s="1438">
        <v>0</v>
      </c>
    </row>
    <row r="525" spans="1:22" ht="15" x14ac:dyDescent="0.25">
      <c r="A525" s="1299" t="s">
        <v>809</v>
      </c>
      <c r="B525" s="1298" t="s">
        <v>895</v>
      </c>
      <c r="C525" s="1301" t="s">
        <v>1010</v>
      </c>
      <c r="D525" s="1436">
        <v>62</v>
      </c>
      <c r="E525" s="1436">
        <v>57</v>
      </c>
      <c r="F525" s="1436">
        <v>52</v>
      </c>
      <c r="G525" s="1436">
        <v>36</v>
      </c>
      <c r="H525" s="1436">
        <v>31</v>
      </c>
      <c r="I525" s="1436">
        <v>32</v>
      </c>
      <c r="J525" s="1436">
        <v>29</v>
      </c>
      <c r="K525" s="1436">
        <v>27</v>
      </c>
      <c r="L525" s="1436">
        <v>18</v>
      </c>
      <c r="M525" s="1436">
        <v>14</v>
      </c>
      <c r="N525" s="1436">
        <v>0</v>
      </c>
      <c r="O525" s="1436">
        <v>0</v>
      </c>
      <c r="P525" s="1436">
        <v>0</v>
      </c>
      <c r="Q525" s="1436">
        <v>0</v>
      </c>
      <c r="R525" s="1436">
        <v>0</v>
      </c>
      <c r="S525" s="1436">
        <v>0</v>
      </c>
      <c r="T525" s="1436">
        <v>0</v>
      </c>
      <c r="U525" s="1436">
        <v>0</v>
      </c>
      <c r="V525" s="1438">
        <v>0</v>
      </c>
    </row>
    <row r="526" spans="1:22" ht="15" x14ac:dyDescent="0.25">
      <c r="A526" s="1299" t="s">
        <v>809</v>
      </c>
      <c r="B526" s="1298" t="s">
        <v>895</v>
      </c>
      <c r="C526" s="1301" t="s">
        <v>79</v>
      </c>
      <c r="D526" s="1436">
        <v>8.0645158886909485E-2</v>
      </c>
      <c r="E526" s="1436">
        <v>5.2631579339504242E-2</v>
      </c>
      <c r="F526" s="1436">
        <v>9.6153847873210907E-2</v>
      </c>
      <c r="G526" s="1436">
        <v>0.3055555522441864</v>
      </c>
      <c r="H526" s="1436">
        <v>0.16129031777381897</v>
      </c>
      <c r="I526" s="1436">
        <v>0.1875</v>
      </c>
      <c r="J526" s="1436">
        <v>6.8965516984462738E-2</v>
      </c>
      <c r="K526" s="1436">
        <v>7.4074074625968933E-2</v>
      </c>
      <c r="L526" s="1436">
        <v>0.1111111119389534</v>
      </c>
      <c r="M526" s="1436">
        <v>0.1428571492433548</v>
      </c>
      <c r="N526" s="1436">
        <v>0</v>
      </c>
      <c r="O526" s="1436">
        <v>0</v>
      </c>
      <c r="P526" s="1436">
        <v>0</v>
      </c>
      <c r="Q526" s="1436">
        <v>0</v>
      </c>
      <c r="R526" s="1436">
        <v>0</v>
      </c>
      <c r="S526" s="1436">
        <v>0</v>
      </c>
      <c r="T526" s="1436">
        <v>0</v>
      </c>
      <c r="U526" s="1436">
        <v>0</v>
      </c>
      <c r="V526" s="1438">
        <v>0</v>
      </c>
    </row>
    <row r="527" spans="1:22" ht="15" x14ac:dyDescent="0.25">
      <c r="A527" s="1299" t="s">
        <v>809</v>
      </c>
      <c r="B527" s="1298" t="s">
        <v>895</v>
      </c>
      <c r="C527" s="1301" t="s">
        <v>1011</v>
      </c>
      <c r="D527" s="1436">
        <v>5</v>
      </c>
      <c r="E527" s="1436">
        <v>3</v>
      </c>
      <c r="F527" s="1436">
        <v>5</v>
      </c>
      <c r="G527" s="1436">
        <v>11</v>
      </c>
      <c r="H527" s="1436">
        <v>5</v>
      </c>
      <c r="I527" s="1436">
        <v>6</v>
      </c>
      <c r="J527" s="1436">
        <v>2</v>
      </c>
      <c r="K527" s="1436">
        <v>2</v>
      </c>
      <c r="L527" s="1436">
        <v>2</v>
      </c>
      <c r="M527" s="1436">
        <v>2</v>
      </c>
      <c r="N527" s="1436">
        <v>0</v>
      </c>
      <c r="O527" s="1436">
        <v>0</v>
      </c>
      <c r="P527" s="1436">
        <v>0</v>
      </c>
      <c r="Q527" s="1436">
        <v>0</v>
      </c>
      <c r="R527" s="1436">
        <v>0</v>
      </c>
      <c r="S527" s="1436">
        <v>0</v>
      </c>
      <c r="T527" s="1436">
        <v>0</v>
      </c>
      <c r="U527" s="1436">
        <v>0</v>
      </c>
      <c r="V527" s="1438">
        <v>0</v>
      </c>
    </row>
    <row r="528" spans="1:22" ht="15" x14ac:dyDescent="0.25">
      <c r="A528" s="1299" t="s">
        <v>809</v>
      </c>
      <c r="B528" s="1298" t="s">
        <v>895</v>
      </c>
      <c r="C528" s="1301" t="s">
        <v>87</v>
      </c>
      <c r="D528" s="1436">
        <v>1</v>
      </c>
      <c r="E528" s="1436">
        <v>0</v>
      </c>
      <c r="F528" s="1436">
        <v>0</v>
      </c>
      <c r="G528" s="1436">
        <v>0</v>
      </c>
      <c r="H528" s="1436">
        <v>0</v>
      </c>
      <c r="I528" s="1436">
        <v>1</v>
      </c>
      <c r="J528" s="1436">
        <v>0</v>
      </c>
      <c r="K528" s="1436">
        <v>0</v>
      </c>
      <c r="L528" s="1436">
        <v>0</v>
      </c>
      <c r="M528" s="1436">
        <v>0</v>
      </c>
      <c r="N528" s="1436">
        <v>0</v>
      </c>
      <c r="O528" s="1436">
        <v>0</v>
      </c>
      <c r="P528" s="1436">
        <v>0</v>
      </c>
      <c r="Q528" s="1436">
        <v>0</v>
      </c>
      <c r="R528" s="1436">
        <v>0</v>
      </c>
      <c r="S528" s="1436">
        <v>0</v>
      </c>
      <c r="T528" s="1436">
        <v>0</v>
      </c>
      <c r="U528" s="1436">
        <v>0</v>
      </c>
      <c r="V528" s="1438">
        <v>0</v>
      </c>
    </row>
    <row r="529" spans="1:22" ht="15" x14ac:dyDescent="0.25">
      <c r="A529" s="1299" t="s">
        <v>809</v>
      </c>
      <c r="B529" s="1298" t="s">
        <v>896</v>
      </c>
      <c r="C529" s="1301" t="s">
        <v>1010</v>
      </c>
      <c r="D529" s="1436">
        <v>16</v>
      </c>
      <c r="E529" s="1436">
        <v>22</v>
      </c>
      <c r="F529" s="1436">
        <v>28</v>
      </c>
      <c r="G529" s="1436">
        <v>34</v>
      </c>
      <c r="H529" s="1436">
        <v>52</v>
      </c>
      <c r="I529" s="1436">
        <v>58</v>
      </c>
      <c r="J529" s="1436">
        <v>56</v>
      </c>
      <c r="K529" s="1436">
        <v>20</v>
      </c>
      <c r="L529" s="1436">
        <v>10</v>
      </c>
      <c r="M529" s="1436">
        <v>8</v>
      </c>
      <c r="N529" s="1436">
        <v>15</v>
      </c>
      <c r="O529" s="1436">
        <v>16</v>
      </c>
      <c r="P529" s="1436">
        <v>14</v>
      </c>
      <c r="Q529" s="1436">
        <v>18</v>
      </c>
      <c r="R529" s="1436">
        <v>18</v>
      </c>
      <c r="S529" s="1436">
        <v>21</v>
      </c>
      <c r="T529" s="1436">
        <v>0</v>
      </c>
      <c r="U529" s="1436">
        <v>0</v>
      </c>
      <c r="V529" s="1438">
        <v>0</v>
      </c>
    </row>
    <row r="530" spans="1:22" ht="15" x14ac:dyDescent="0.25">
      <c r="A530" s="1299" t="s">
        <v>809</v>
      </c>
      <c r="B530" s="1298" t="s">
        <v>896</v>
      </c>
      <c r="C530" s="1301" t="s">
        <v>79</v>
      </c>
      <c r="D530" s="1436">
        <v>0.125</v>
      </c>
      <c r="E530" s="1436">
        <v>0.68181818723678589</v>
      </c>
      <c r="F530" s="1436">
        <v>0.6071428656578064</v>
      </c>
      <c r="G530" s="1436">
        <v>0.4117647111415863</v>
      </c>
      <c r="H530" s="1436">
        <v>0.36538460850715637</v>
      </c>
      <c r="I530" s="1436">
        <v>0.32758620381355286</v>
      </c>
      <c r="J530" s="1436">
        <v>0.3035714328289032</v>
      </c>
      <c r="K530" s="1436">
        <v>0.15000000596046448</v>
      </c>
      <c r="L530" s="1436">
        <v>0.30000001192092896</v>
      </c>
      <c r="M530" s="1436">
        <v>0.25</v>
      </c>
      <c r="N530" s="1436">
        <v>0.53333336114883423</v>
      </c>
      <c r="O530" s="1436">
        <v>0.3125</v>
      </c>
      <c r="P530" s="1436">
        <v>7.1428574621677399E-2</v>
      </c>
      <c r="Q530" s="1436">
        <v>0.5</v>
      </c>
      <c r="R530" s="1436">
        <v>0.1666666716337204</v>
      </c>
      <c r="S530" s="1436">
        <v>0.28571429848670959</v>
      </c>
      <c r="T530" s="1436">
        <v>0</v>
      </c>
      <c r="U530" s="1436">
        <v>0</v>
      </c>
      <c r="V530" s="1438">
        <v>0</v>
      </c>
    </row>
    <row r="531" spans="1:22" ht="15" x14ac:dyDescent="0.25">
      <c r="A531" s="1299" t="s">
        <v>809</v>
      </c>
      <c r="B531" s="1298" t="s">
        <v>896</v>
      </c>
      <c r="C531" s="1301" t="s">
        <v>1011</v>
      </c>
      <c r="D531" s="1436">
        <v>2</v>
      </c>
      <c r="E531" s="1436">
        <v>15</v>
      </c>
      <c r="F531" s="1436">
        <v>17</v>
      </c>
      <c r="G531" s="1436">
        <v>14</v>
      </c>
      <c r="H531" s="1436">
        <v>19</v>
      </c>
      <c r="I531" s="1436">
        <v>19</v>
      </c>
      <c r="J531" s="1436">
        <v>17</v>
      </c>
      <c r="K531" s="1436">
        <v>3</v>
      </c>
      <c r="L531" s="1436">
        <v>3</v>
      </c>
      <c r="M531" s="1436">
        <v>2</v>
      </c>
      <c r="N531" s="1436">
        <v>8</v>
      </c>
      <c r="O531" s="1436">
        <v>5</v>
      </c>
      <c r="P531" s="1436">
        <v>1</v>
      </c>
      <c r="Q531" s="1436">
        <v>9</v>
      </c>
      <c r="R531" s="1436">
        <v>3</v>
      </c>
      <c r="S531" s="1436">
        <v>6</v>
      </c>
      <c r="T531" s="1436">
        <v>0</v>
      </c>
      <c r="U531" s="1436">
        <v>0</v>
      </c>
      <c r="V531" s="1438">
        <v>0</v>
      </c>
    </row>
    <row r="532" spans="1:22" ht="15" x14ac:dyDescent="0.25">
      <c r="A532" s="1299" t="s">
        <v>809</v>
      </c>
      <c r="B532" s="1298" t="s">
        <v>896</v>
      </c>
      <c r="C532" s="1301" t="s">
        <v>87</v>
      </c>
      <c r="D532" s="1436">
        <v>1</v>
      </c>
      <c r="E532" s="1436">
        <v>5</v>
      </c>
      <c r="F532" s="1436">
        <v>1</v>
      </c>
      <c r="G532" s="1436">
        <v>6</v>
      </c>
      <c r="H532" s="1436">
        <v>4</v>
      </c>
      <c r="I532" s="1436">
        <v>5</v>
      </c>
      <c r="J532" s="1436">
        <v>4</v>
      </c>
      <c r="K532" s="1436">
        <v>1</v>
      </c>
      <c r="L532" s="1436">
        <v>0</v>
      </c>
      <c r="M532" s="1436">
        <v>0</v>
      </c>
      <c r="N532" s="1436">
        <v>7</v>
      </c>
      <c r="O532" s="1436">
        <v>0</v>
      </c>
      <c r="P532" s="1436">
        <v>1</v>
      </c>
      <c r="Q532" s="1436">
        <v>4</v>
      </c>
      <c r="R532" s="1436">
        <v>0</v>
      </c>
      <c r="S532" s="1436">
        <v>4</v>
      </c>
      <c r="T532" s="1436">
        <v>0</v>
      </c>
      <c r="U532" s="1436">
        <v>0</v>
      </c>
      <c r="V532" s="1438">
        <v>0</v>
      </c>
    </row>
    <row r="533" spans="1:22" ht="15" x14ac:dyDescent="0.25">
      <c r="A533" s="1299" t="s">
        <v>809</v>
      </c>
      <c r="B533" s="1298" t="s">
        <v>897</v>
      </c>
      <c r="C533" s="1301" t="s">
        <v>1010</v>
      </c>
      <c r="D533" s="1436">
        <v>31</v>
      </c>
      <c r="E533" s="1436">
        <v>32</v>
      </c>
      <c r="F533" s="1436">
        <v>32</v>
      </c>
      <c r="G533" s="1436">
        <v>31</v>
      </c>
      <c r="H533" s="1436">
        <v>30</v>
      </c>
      <c r="I533" s="1436">
        <v>30</v>
      </c>
      <c r="J533" s="1436">
        <v>26</v>
      </c>
      <c r="K533" s="1436">
        <v>27</v>
      </c>
      <c r="L533" s="1436">
        <v>22</v>
      </c>
      <c r="M533" s="1436">
        <v>0</v>
      </c>
      <c r="N533" s="1436">
        <v>0</v>
      </c>
      <c r="O533" s="1436">
        <v>0</v>
      </c>
      <c r="P533" s="1436">
        <v>0</v>
      </c>
      <c r="Q533" s="1436">
        <v>0</v>
      </c>
      <c r="R533" s="1436">
        <v>0</v>
      </c>
      <c r="S533" s="1436">
        <v>0</v>
      </c>
      <c r="T533" s="1436">
        <v>0</v>
      </c>
      <c r="U533" s="1436">
        <v>0</v>
      </c>
      <c r="V533" s="1438">
        <v>0</v>
      </c>
    </row>
    <row r="534" spans="1:22" ht="15" x14ac:dyDescent="0.25">
      <c r="A534" s="1299" t="s">
        <v>809</v>
      </c>
      <c r="B534" s="1298" t="s">
        <v>897</v>
      </c>
      <c r="C534" s="1301" t="s">
        <v>79</v>
      </c>
      <c r="D534" s="1436">
        <v>3.2258063554763794E-2</v>
      </c>
      <c r="E534" s="1436">
        <v>0.34375</v>
      </c>
      <c r="F534" s="1436">
        <v>0.28125</v>
      </c>
      <c r="G534" s="1436">
        <v>0.22580644488334656</v>
      </c>
      <c r="H534" s="1436">
        <v>6.6666662693023682E-2</v>
      </c>
      <c r="I534" s="1436">
        <v>0.40000000596046448</v>
      </c>
      <c r="J534" s="1436">
        <v>0.30769231915473938</v>
      </c>
      <c r="K534" s="1436">
        <v>0.3333333432674408</v>
      </c>
      <c r="L534" s="1436">
        <v>0.13636364042758942</v>
      </c>
      <c r="M534" s="1436">
        <v>0</v>
      </c>
      <c r="N534" s="1436">
        <v>0</v>
      </c>
      <c r="O534" s="1436">
        <v>0</v>
      </c>
      <c r="P534" s="1436">
        <v>0</v>
      </c>
      <c r="Q534" s="1436">
        <v>0</v>
      </c>
      <c r="R534" s="1436">
        <v>0</v>
      </c>
      <c r="S534" s="1436">
        <v>0</v>
      </c>
      <c r="T534" s="1436">
        <v>0</v>
      </c>
      <c r="U534" s="1436">
        <v>0</v>
      </c>
      <c r="V534" s="1438">
        <v>0</v>
      </c>
    </row>
    <row r="535" spans="1:22" ht="15" x14ac:dyDescent="0.25">
      <c r="A535" s="1299" t="s">
        <v>809</v>
      </c>
      <c r="B535" s="1298" t="s">
        <v>897</v>
      </c>
      <c r="C535" s="1301" t="s">
        <v>1011</v>
      </c>
      <c r="D535" s="1436">
        <v>1</v>
      </c>
      <c r="E535" s="1436">
        <v>11</v>
      </c>
      <c r="F535" s="1436">
        <v>9</v>
      </c>
      <c r="G535" s="1436">
        <v>7</v>
      </c>
      <c r="H535" s="1436">
        <v>2</v>
      </c>
      <c r="I535" s="1436">
        <v>12</v>
      </c>
      <c r="J535" s="1436">
        <v>8</v>
      </c>
      <c r="K535" s="1436">
        <v>9</v>
      </c>
      <c r="L535" s="1436">
        <v>3</v>
      </c>
      <c r="M535" s="1436">
        <v>0</v>
      </c>
      <c r="N535" s="1436">
        <v>0</v>
      </c>
      <c r="O535" s="1436">
        <v>0</v>
      </c>
      <c r="P535" s="1436">
        <v>0</v>
      </c>
      <c r="Q535" s="1436">
        <v>0</v>
      </c>
      <c r="R535" s="1436">
        <v>0</v>
      </c>
      <c r="S535" s="1436">
        <v>0</v>
      </c>
      <c r="T535" s="1436">
        <v>0</v>
      </c>
      <c r="U535" s="1436">
        <v>0</v>
      </c>
      <c r="V535" s="1438">
        <v>0</v>
      </c>
    </row>
    <row r="536" spans="1:22" ht="15" x14ac:dyDescent="0.25">
      <c r="A536" s="1299" t="s">
        <v>809</v>
      </c>
      <c r="B536" s="1298" t="s">
        <v>897</v>
      </c>
      <c r="C536" s="1301" t="s">
        <v>87</v>
      </c>
      <c r="D536" s="1436">
        <v>0</v>
      </c>
      <c r="E536" s="1436">
        <v>4</v>
      </c>
      <c r="F536" s="1436">
        <v>1</v>
      </c>
      <c r="G536" s="1436">
        <v>1</v>
      </c>
      <c r="H536" s="1436">
        <v>0</v>
      </c>
      <c r="I536" s="1436">
        <v>0</v>
      </c>
      <c r="J536" s="1436">
        <v>1</v>
      </c>
      <c r="K536" s="1436">
        <v>1</v>
      </c>
      <c r="L536" s="1436">
        <v>0</v>
      </c>
      <c r="M536" s="1436">
        <v>0</v>
      </c>
      <c r="N536" s="1436">
        <v>0</v>
      </c>
      <c r="O536" s="1436">
        <v>0</v>
      </c>
      <c r="P536" s="1436">
        <v>0</v>
      </c>
      <c r="Q536" s="1436">
        <v>0</v>
      </c>
      <c r="R536" s="1436">
        <v>0</v>
      </c>
      <c r="S536" s="1436">
        <v>0</v>
      </c>
      <c r="T536" s="1436">
        <v>0</v>
      </c>
      <c r="U536" s="1436">
        <v>0</v>
      </c>
      <c r="V536" s="1438">
        <v>0</v>
      </c>
    </row>
    <row r="537" spans="1:22" ht="15" x14ac:dyDescent="0.25">
      <c r="A537" s="1299" t="s">
        <v>809</v>
      </c>
      <c r="B537" s="1298" t="s">
        <v>898</v>
      </c>
      <c r="C537" s="1301" t="s">
        <v>1010</v>
      </c>
      <c r="D537" s="1436">
        <v>119</v>
      </c>
      <c r="E537" s="1436">
        <v>114</v>
      </c>
      <c r="F537" s="1436">
        <v>118</v>
      </c>
      <c r="G537" s="1436">
        <v>37</v>
      </c>
      <c r="H537" s="1436">
        <v>45</v>
      </c>
      <c r="I537" s="1436">
        <v>46</v>
      </c>
      <c r="J537" s="1436">
        <v>47</v>
      </c>
      <c r="K537" s="1436">
        <v>31</v>
      </c>
      <c r="L537" s="1436">
        <v>0</v>
      </c>
      <c r="M537" s="1436">
        <v>0</v>
      </c>
      <c r="N537" s="1436">
        <v>0</v>
      </c>
      <c r="O537" s="1436">
        <v>0</v>
      </c>
      <c r="P537" s="1436">
        <v>0</v>
      </c>
      <c r="Q537" s="1436">
        <v>0</v>
      </c>
      <c r="R537" s="1436">
        <v>0</v>
      </c>
      <c r="S537" s="1436">
        <v>0</v>
      </c>
      <c r="T537" s="1436">
        <v>0</v>
      </c>
      <c r="U537" s="1436">
        <v>0</v>
      </c>
      <c r="V537" s="1438">
        <v>0</v>
      </c>
    </row>
    <row r="538" spans="1:22" ht="15" x14ac:dyDescent="0.25">
      <c r="A538" s="1299" t="s">
        <v>809</v>
      </c>
      <c r="B538" s="1298" t="s">
        <v>898</v>
      </c>
      <c r="C538" s="1301" t="s">
        <v>79</v>
      </c>
      <c r="D538" s="1436">
        <v>0.1428571492433548</v>
      </c>
      <c r="E538" s="1436">
        <v>0.18421052396297455</v>
      </c>
      <c r="F538" s="1436">
        <v>0.29661017656326294</v>
      </c>
      <c r="G538" s="1436">
        <v>0.24324324727058411</v>
      </c>
      <c r="H538" s="1436">
        <v>0.17777778208255768</v>
      </c>
      <c r="I538" s="1436">
        <v>0.45652174949645996</v>
      </c>
      <c r="J538" s="1436">
        <v>0.38297873735427856</v>
      </c>
      <c r="K538" s="1436">
        <v>9.6774190664291382E-2</v>
      </c>
      <c r="L538" s="1436">
        <v>0</v>
      </c>
      <c r="M538" s="1436">
        <v>0</v>
      </c>
      <c r="N538" s="1436">
        <v>0</v>
      </c>
      <c r="O538" s="1436">
        <v>0</v>
      </c>
      <c r="P538" s="1436">
        <v>0</v>
      </c>
      <c r="Q538" s="1436">
        <v>0</v>
      </c>
      <c r="R538" s="1436">
        <v>0</v>
      </c>
      <c r="S538" s="1436">
        <v>0</v>
      </c>
      <c r="T538" s="1436">
        <v>0</v>
      </c>
      <c r="U538" s="1436">
        <v>0</v>
      </c>
      <c r="V538" s="1438">
        <v>0</v>
      </c>
    </row>
    <row r="539" spans="1:22" ht="15" x14ac:dyDescent="0.25">
      <c r="A539" s="1299" t="s">
        <v>809</v>
      </c>
      <c r="B539" s="1298" t="s">
        <v>898</v>
      </c>
      <c r="C539" s="1301" t="s">
        <v>1011</v>
      </c>
      <c r="D539" s="1436">
        <v>17</v>
      </c>
      <c r="E539" s="1436">
        <v>21</v>
      </c>
      <c r="F539" s="1436">
        <v>35</v>
      </c>
      <c r="G539" s="1436">
        <v>9</v>
      </c>
      <c r="H539" s="1436">
        <v>8</v>
      </c>
      <c r="I539" s="1436">
        <v>21</v>
      </c>
      <c r="J539" s="1436">
        <v>18</v>
      </c>
      <c r="K539" s="1436">
        <v>3</v>
      </c>
      <c r="L539" s="1436">
        <v>0</v>
      </c>
      <c r="M539" s="1436">
        <v>0</v>
      </c>
      <c r="N539" s="1436">
        <v>0</v>
      </c>
      <c r="O539" s="1436">
        <v>0</v>
      </c>
      <c r="P539" s="1436">
        <v>0</v>
      </c>
      <c r="Q539" s="1436">
        <v>0</v>
      </c>
      <c r="R539" s="1436">
        <v>0</v>
      </c>
      <c r="S539" s="1436">
        <v>0</v>
      </c>
      <c r="T539" s="1436">
        <v>0</v>
      </c>
      <c r="U539" s="1436">
        <v>0</v>
      </c>
      <c r="V539" s="1438">
        <v>0</v>
      </c>
    </row>
    <row r="540" spans="1:22" ht="15" x14ac:dyDescent="0.25">
      <c r="A540" s="1299" t="s">
        <v>809</v>
      </c>
      <c r="B540" s="1298" t="s">
        <v>898</v>
      </c>
      <c r="C540" s="1301" t="s">
        <v>87</v>
      </c>
      <c r="D540" s="1436">
        <v>2</v>
      </c>
      <c r="E540" s="1436">
        <v>2</v>
      </c>
      <c r="F540" s="1436">
        <v>5</v>
      </c>
      <c r="G540" s="1436">
        <v>1</v>
      </c>
      <c r="H540" s="1436">
        <v>2</v>
      </c>
      <c r="I540" s="1436">
        <v>0</v>
      </c>
      <c r="J540" s="1436">
        <v>0</v>
      </c>
      <c r="K540" s="1436">
        <v>0</v>
      </c>
      <c r="L540" s="1436">
        <v>0</v>
      </c>
      <c r="M540" s="1436">
        <v>0</v>
      </c>
      <c r="N540" s="1436">
        <v>0</v>
      </c>
      <c r="O540" s="1436">
        <v>0</v>
      </c>
      <c r="P540" s="1436">
        <v>0</v>
      </c>
      <c r="Q540" s="1436">
        <v>0</v>
      </c>
      <c r="R540" s="1436">
        <v>0</v>
      </c>
      <c r="S540" s="1436">
        <v>0</v>
      </c>
      <c r="T540" s="1436">
        <v>0</v>
      </c>
      <c r="U540" s="1436">
        <v>0</v>
      </c>
      <c r="V540" s="1438">
        <v>0</v>
      </c>
    </row>
    <row r="541" spans="1:22" ht="15" x14ac:dyDescent="0.25">
      <c r="A541" s="1299" t="s">
        <v>809</v>
      </c>
      <c r="B541" s="1298" t="s">
        <v>899</v>
      </c>
      <c r="C541" s="1301" t="s">
        <v>1010</v>
      </c>
      <c r="D541" s="1436">
        <v>26</v>
      </c>
      <c r="E541" s="1436">
        <v>23</v>
      </c>
      <c r="F541" s="1436">
        <v>1</v>
      </c>
      <c r="G541" s="1436">
        <v>13</v>
      </c>
      <c r="H541" s="1436">
        <v>20</v>
      </c>
      <c r="I541" s="1436">
        <v>0</v>
      </c>
      <c r="J541" s="1436">
        <v>0</v>
      </c>
      <c r="K541" s="1436">
        <v>0</v>
      </c>
      <c r="L541" s="1436">
        <v>0</v>
      </c>
      <c r="M541" s="1436">
        <v>0</v>
      </c>
      <c r="N541" s="1436">
        <v>0</v>
      </c>
      <c r="O541" s="1436">
        <v>7</v>
      </c>
      <c r="P541" s="1436">
        <v>3</v>
      </c>
      <c r="Q541" s="1436">
        <v>3</v>
      </c>
      <c r="R541" s="1436">
        <v>3</v>
      </c>
      <c r="S541" s="1436">
        <v>3</v>
      </c>
      <c r="T541" s="1436">
        <v>3</v>
      </c>
      <c r="U541" s="1436">
        <v>3</v>
      </c>
      <c r="V541" s="1438">
        <v>2</v>
      </c>
    </row>
    <row r="542" spans="1:22" ht="15" x14ac:dyDescent="0.25">
      <c r="A542" s="1299" t="s">
        <v>809</v>
      </c>
      <c r="B542" s="1298" t="s">
        <v>899</v>
      </c>
      <c r="C542" s="1301" t="s">
        <v>79</v>
      </c>
      <c r="D542" s="1436">
        <v>0</v>
      </c>
      <c r="E542" s="1436">
        <v>4.3478261679410934E-2</v>
      </c>
      <c r="F542" s="1436">
        <v>1</v>
      </c>
      <c r="G542" s="1436">
        <v>0.8461538553237915</v>
      </c>
      <c r="H542" s="1436">
        <v>0.55000001192092896</v>
      </c>
      <c r="I542" s="1436">
        <v>0</v>
      </c>
      <c r="J542" s="1436">
        <v>0</v>
      </c>
      <c r="K542" s="1436">
        <v>0</v>
      </c>
      <c r="L542" s="1436">
        <v>0</v>
      </c>
      <c r="M542" s="1436">
        <v>0</v>
      </c>
      <c r="N542" s="1436">
        <v>0</v>
      </c>
      <c r="O542" s="1436">
        <v>0</v>
      </c>
      <c r="P542" s="1436">
        <v>0</v>
      </c>
      <c r="Q542" s="1436">
        <v>0</v>
      </c>
      <c r="R542" s="1436">
        <v>0</v>
      </c>
      <c r="S542" s="1436">
        <v>0</v>
      </c>
      <c r="T542" s="1436">
        <v>0</v>
      </c>
      <c r="U542" s="1436">
        <v>0</v>
      </c>
      <c r="V542" s="1438">
        <v>0</v>
      </c>
    </row>
    <row r="543" spans="1:22" ht="15" x14ac:dyDescent="0.25">
      <c r="A543" s="1299" t="s">
        <v>809</v>
      </c>
      <c r="B543" s="1298" t="s">
        <v>899</v>
      </c>
      <c r="C543" s="1301" t="s">
        <v>1011</v>
      </c>
      <c r="D543" s="1436">
        <v>0</v>
      </c>
      <c r="E543" s="1436">
        <v>1</v>
      </c>
      <c r="F543" s="1436">
        <v>1</v>
      </c>
      <c r="G543" s="1436">
        <v>11</v>
      </c>
      <c r="H543" s="1436">
        <v>11</v>
      </c>
      <c r="I543" s="1436">
        <v>0</v>
      </c>
      <c r="J543" s="1436">
        <v>0</v>
      </c>
      <c r="K543" s="1436">
        <v>0</v>
      </c>
      <c r="L543" s="1436">
        <v>0</v>
      </c>
      <c r="M543" s="1436">
        <v>0</v>
      </c>
      <c r="N543" s="1436">
        <v>0</v>
      </c>
      <c r="O543" s="1436">
        <v>0</v>
      </c>
      <c r="P543" s="1436">
        <v>0</v>
      </c>
      <c r="Q543" s="1436">
        <v>0</v>
      </c>
      <c r="R543" s="1436">
        <v>0</v>
      </c>
      <c r="S543" s="1436">
        <v>0</v>
      </c>
      <c r="T543" s="1436">
        <v>0</v>
      </c>
      <c r="U543" s="1436">
        <v>0</v>
      </c>
      <c r="V543" s="1438">
        <v>0</v>
      </c>
    </row>
    <row r="544" spans="1:22" ht="15" x14ac:dyDescent="0.25">
      <c r="A544" s="1299" t="s">
        <v>809</v>
      </c>
      <c r="B544" s="1298" t="s">
        <v>899</v>
      </c>
      <c r="C544" s="1301" t="s">
        <v>87</v>
      </c>
      <c r="D544" s="1436">
        <v>0</v>
      </c>
      <c r="E544" s="1436">
        <v>0</v>
      </c>
      <c r="F544" s="1436">
        <v>1</v>
      </c>
      <c r="G544" s="1436">
        <v>12</v>
      </c>
      <c r="H544" s="1436">
        <v>5</v>
      </c>
      <c r="I544" s="1436">
        <v>0</v>
      </c>
      <c r="J544" s="1436">
        <v>0</v>
      </c>
      <c r="K544" s="1436">
        <v>0</v>
      </c>
      <c r="L544" s="1436">
        <v>0</v>
      </c>
      <c r="M544" s="1436">
        <v>0</v>
      </c>
      <c r="N544" s="1436">
        <v>0</v>
      </c>
      <c r="O544" s="1436">
        <v>0</v>
      </c>
      <c r="P544" s="1436">
        <v>0</v>
      </c>
      <c r="Q544" s="1436">
        <v>0</v>
      </c>
      <c r="R544" s="1436">
        <v>0</v>
      </c>
      <c r="S544" s="1436">
        <v>0</v>
      </c>
      <c r="T544" s="1436">
        <v>0</v>
      </c>
      <c r="U544" s="1436">
        <v>0</v>
      </c>
      <c r="V544" s="1438">
        <v>0</v>
      </c>
    </row>
    <row r="545" spans="1:22" ht="15" x14ac:dyDescent="0.25">
      <c r="A545" s="1299" t="s">
        <v>809</v>
      </c>
      <c r="B545" s="1298" t="s">
        <v>900</v>
      </c>
      <c r="C545" s="1301" t="s">
        <v>1010</v>
      </c>
      <c r="D545" s="1436">
        <v>8</v>
      </c>
      <c r="E545" s="1436">
        <v>7</v>
      </c>
      <c r="F545" s="1436">
        <v>7</v>
      </c>
      <c r="G545" s="1436">
        <v>10</v>
      </c>
      <c r="H545" s="1436">
        <v>5</v>
      </c>
      <c r="I545" s="1436">
        <v>6</v>
      </c>
      <c r="J545" s="1436">
        <v>5</v>
      </c>
      <c r="K545" s="1436">
        <v>6</v>
      </c>
      <c r="L545" s="1436">
        <v>5</v>
      </c>
      <c r="M545" s="1436">
        <v>3</v>
      </c>
      <c r="N545" s="1436">
        <v>3</v>
      </c>
      <c r="O545" s="1436">
        <v>3</v>
      </c>
      <c r="P545" s="1436">
        <v>3</v>
      </c>
      <c r="Q545" s="1436">
        <v>3</v>
      </c>
      <c r="R545" s="1436">
        <v>3</v>
      </c>
      <c r="S545" s="1436">
        <v>2</v>
      </c>
      <c r="T545" s="1436">
        <v>11</v>
      </c>
      <c r="U545" s="1436">
        <v>13</v>
      </c>
      <c r="V545" s="1438">
        <v>10</v>
      </c>
    </row>
    <row r="546" spans="1:22" ht="15" x14ac:dyDescent="0.25">
      <c r="A546" s="1299" t="s">
        <v>809</v>
      </c>
      <c r="B546" s="1298" t="s">
        <v>900</v>
      </c>
      <c r="C546" s="1301" t="s">
        <v>79</v>
      </c>
      <c r="D546" s="1436">
        <v>0</v>
      </c>
      <c r="E546" s="1436">
        <v>0</v>
      </c>
      <c r="F546" s="1436">
        <v>0</v>
      </c>
      <c r="G546" s="1436">
        <v>0.30000001192092896</v>
      </c>
      <c r="H546" s="1436">
        <v>0</v>
      </c>
      <c r="I546" s="1436">
        <v>0.1666666716337204</v>
      </c>
      <c r="J546" s="1436">
        <v>0</v>
      </c>
      <c r="K546" s="1436">
        <v>0.1666666716337204</v>
      </c>
      <c r="L546" s="1436">
        <v>0</v>
      </c>
      <c r="M546" s="1436">
        <v>0.3333333432674408</v>
      </c>
      <c r="N546" s="1436">
        <v>0</v>
      </c>
      <c r="O546" s="1436">
        <v>0</v>
      </c>
      <c r="P546" s="1436">
        <v>0</v>
      </c>
      <c r="Q546" s="1436">
        <v>0</v>
      </c>
      <c r="R546" s="1436">
        <v>0</v>
      </c>
      <c r="S546" s="1436">
        <v>0</v>
      </c>
      <c r="T546" s="1436">
        <v>0</v>
      </c>
      <c r="U546" s="1436">
        <v>0.15384615957736969</v>
      </c>
      <c r="V546" s="1438">
        <v>0.30000001192092896</v>
      </c>
    </row>
    <row r="547" spans="1:22" ht="15" x14ac:dyDescent="0.25">
      <c r="A547" s="1299" t="s">
        <v>809</v>
      </c>
      <c r="B547" s="1298" t="s">
        <v>900</v>
      </c>
      <c r="C547" s="1301" t="s">
        <v>1011</v>
      </c>
      <c r="D547" s="1436">
        <v>0</v>
      </c>
      <c r="E547" s="1436">
        <v>0</v>
      </c>
      <c r="F547" s="1436">
        <v>0</v>
      </c>
      <c r="G547" s="1436">
        <v>3</v>
      </c>
      <c r="H547" s="1436">
        <v>0</v>
      </c>
      <c r="I547" s="1436">
        <v>1</v>
      </c>
      <c r="J547" s="1436">
        <v>0</v>
      </c>
      <c r="K547" s="1436">
        <v>1</v>
      </c>
      <c r="L547" s="1436">
        <v>0</v>
      </c>
      <c r="M547" s="1436">
        <v>1</v>
      </c>
      <c r="N547" s="1436">
        <v>0</v>
      </c>
      <c r="O547" s="1436">
        <v>0</v>
      </c>
      <c r="P547" s="1436">
        <v>0</v>
      </c>
      <c r="Q547" s="1436">
        <v>0</v>
      </c>
      <c r="R547" s="1436">
        <v>0</v>
      </c>
      <c r="S547" s="1436">
        <v>0</v>
      </c>
      <c r="T547" s="1436">
        <v>0</v>
      </c>
      <c r="U547" s="1436">
        <v>2</v>
      </c>
      <c r="V547" s="1438">
        <v>3</v>
      </c>
    </row>
    <row r="548" spans="1:22" ht="15" x14ac:dyDescent="0.25">
      <c r="A548" s="1299" t="s">
        <v>809</v>
      </c>
      <c r="B548" s="1298" t="s">
        <v>900</v>
      </c>
      <c r="C548" s="1301" t="s">
        <v>87</v>
      </c>
      <c r="D548" s="1436">
        <v>0</v>
      </c>
      <c r="E548" s="1436">
        <v>0</v>
      </c>
      <c r="F548" s="1436">
        <v>0</v>
      </c>
      <c r="G548" s="1436">
        <v>4</v>
      </c>
      <c r="H548" s="1436">
        <v>0</v>
      </c>
      <c r="I548" s="1436">
        <v>1</v>
      </c>
      <c r="J548" s="1436">
        <v>0</v>
      </c>
      <c r="K548" s="1436">
        <v>1</v>
      </c>
      <c r="L548" s="1436">
        <v>0</v>
      </c>
      <c r="M548" s="1436">
        <v>0</v>
      </c>
      <c r="N548" s="1436">
        <v>0</v>
      </c>
      <c r="O548" s="1436">
        <v>0</v>
      </c>
      <c r="P548" s="1436">
        <v>0</v>
      </c>
      <c r="Q548" s="1436">
        <v>0</v>
      </c>
      <c r="R548" s="1436">
        <v>0</v>
      </c>
      <c r="S548" s="1436">
        <v>0</v>
      </c>
      <c r="T548" s="1436">
        <v>0</v>
      </c>
      <c r="U548" s="1436">
        <v>3</v>
      </c>
      <c r="V548" s="1438">
        <v>1</v>
      </c>
    </row>
    <row r="549" spans="1:22" ht="15" x14ac:dyDescent="0.25">
      <c r="A549" s="1299" t="s">
        <v>709</v>
      </c>
      <c r="B549" s="1298" t="s">
        <v>901</v>
      </c>
      <c r="C549" s="1301" t="s">
        <v>1010</v>
      </c>
      <c r="D549" s="1436">
        <v>38</v>
      </c>
      <c r="E549" s="1436">
        <v>40</v>
      </c>
      <c r="F549" s="1436">
        <v>40</v>
      </c>
      <c r="G549" s="1436">
        <v>30</v>
      </c>
      <c r="H549" s="1436">
        <v>31</v>
      </c>
      <c r="I549" s="1436">
        <v>26</v>
      </c>
      <c r="J549" s="1436">
        <v>22</v>
      </c>
      <c r="K549" s="1436">
        <v>23</v>
      </c>
      <c r="L549" s="1436">
        <v>28</v>
      </c>
      <c r="M549" s="1436">
        <v>20</v>
      </c>
      <c r="N549" s="1436">
        <v>22</v>
      </c>
      <c r="O549" s="1436">
        <v>15</v>
      </c>
      <c r="P549" s="1436">
        <v>15</v>
      </c>
      <c r="Q549" s="1436">
        <v>15</v>
      </c>
      <c r="R549" s="1436">
        <v>17</v>
      </c>
      <c r="S549" s="1436">
        <v>17</v>
      </c>
      <c r="T549" s="1436">
        <v>19</v>
      </c>
      <c r="U549" s="1436">
        <v>21</v>
      </c>
      <c r="V549" s="1438">
        <v>23</v>
      </c>
    </row>
    <row r="550" spans="1:22" ht="15" x14ac:dyDescent="0.25">
      <c r="A550" s="1299" t="s">
        <v>709</v>
      </c>
      <c r="B550" s="1298" t="s">
        <v>901</v>
      </c>
      <c r="C550" s="1301" t="s">
        <v>79</v>
      </c>
      <c r="D550" s="1436">
        <v>0.23684211075305939</v>
      </c>
      <c r="E550" s="1436">
        <v>0.25</v>
      </c>
      <c r="F550" s="1436">
        <v>7.5000002980232239E-2</v>
      </c>
      <c r="G550" s="1436">
        <v>0.13333334028720856</v>
      </c>
      <c r="H550" s="1436">
        <v>0.12903225421905518</v>
      </c>
      <c r="I550" s="1436">
        <v>0.30769231915473938</v>
      </c>
      <c r="J550" s="1436">
        <v>0.22727273404598236</v>
      </c>
      <c r="K550" s="1436">
        <v>0.26086956262588501</v>
      </c>
      <c r="L550" s="1436">
        <v>0.3214285671710968</v>
      </c>
      <c r="M550" s="1436">
        <v>0.40000000596046448</v>
      </c>
      <c r="N550" s="1436">
        <v>0.45454546809196472</v>
      </c>
      <c r="O550" s="1436">
        <v>0.60000002384185791</v>
      </c>
      <c r="P550" s="1436">
        <v>0.60000002384185791</v>
      </c>
      <c r="Q550" s="1436">
        <v>0.26666668057441711</v>
      </c>
      <c r="R550" s="1436">
        <v>0.64705884456634521</v>
      </c>
      <c r="S550" s="1436">
        <v>0.23529411852359772</v>
      </c>
      <c r="T550" s="1436">
        <v>0.57894736528396606</v>
      </c>
      <c r="U550" s="1436">
        <v>0.28571429848670959</v>
      </c>
      <c r="V550" s="1438">
        <v>0.26086956262588501</v>
      </c>
    </row>
    <row r="551" spans="1:22" ht="15" x14ac:dyDescent="0.25">
      <c r="A551" s="1299" t="s">
        <v>709</v>
      </c>
      <c r="B551" s="1298" t="s">
        <v>901</v>
      </c>
      <c r="C551" s="1301" t="s">
        <v>1011</v>
      </c>
      <c r="D551" s="1436">
        <v>9</v>
      </c>
      <c r="E551" s="1436">
        <v>10</v>
      </c>
      <c r="F551" s="1436">
        <v>3</v>
      </c>
      <c r="G551" s="1436">
        <v>4</v>
      </c>
      <c r="H551" s="1436">
        <v>4</v>
      </c>
      <c r="I551" s="1436">
        <v>8</v>
      </c>
      <c r="J551" s="1436">
        <v>5</v>
      </c>
      <c r="K551" s="1436">
        <v>6</v>
      </c>
      <c r="L551" s="1436">
        <v>9</v>
      </c>
      <c r="M551" s="1436">
        <v>8</v>
      </c>
      <c r="N551" s="1436">
        <v>10</v>
      </c>
      <c r="O551" s="1436">
        <v>9</v>
      </c>
      <c r="P551" s="1436">
        <v>9</v>
      </c>
      <c r="Q551" s="1436">
        <v>4</v>
      </c>
      <c r="R551" s="1436">
        <v>11</v>
      </c>
      <c r="S551" s="1436">
        <v>4</v>
      </c>
      <c r="T551" s="1436">
        <v>11</v>
      </c>
      <c r="U551" s="1436">
        <v>6</v>
      </c>
      <c r="V551" s="1438">
        <v>6</v>
      </c>
    </row>
    <row r="552" spans="1:22" ht="15" x14ac:dyDescent="0.25">
      <c r="A552" s="1299" t="s">
        <v>709</v>
      </c>
      <c r="B552" s="1298" t="s">
        <v>901</v>
      </c>
      <c r="C552" s="1301" t="s">
        <v>87</v>
      </c>
      <c r="D552" s="1436">
        <v>0</v>
      </c>
      <c r="E552" s="1436">
        <v>0</v>
      </c>
      <c r="F552" s="1436">
        <v>0</v>
      </c>
      <c r="G552" s="1436">
        <v>0</v>
      </c>
      <c r="H552" s="1436">
        <v>0</v>
      </c>
      <c r="I552" s="1436">
        <v>0</v>
      </c>
      <c r="J552" s="1436">
        <v>0</v>
      </c>
      <c r="K552" s="1436">
        <v>0</v>
      </c>
      <c r="L552" s="1436">
        <v>7</v>
      </c>
      <c r="M552" s="1436">
        <v>0</v>
      </c>
      <c r="N552" s="1436">
        <v>0</v>
      </c>
      <c r="O552" s="1436">
        <v>0</v>
      </c>
      <c r="P552" s="1436">
        <v>0</v>
      </c>
      <c r="Q552" s="1436">
        <v>0</v>
      </c>
      <c r="R552" s="1436">
        <v>1</v>
      </c>
      <c r="S552" s="1436">
        <v>0</v>
      </c>
      <c r="T552" s="1436">
        <v>1</v>
      </c>
      <c r="U552" s="1436">
        <v>0</v>
      </c>
      <c r="V552" s="1438">
        <v>0</v>
      </c>
    </row>
    <row r="553" spans="1:22" ht="15" x14ac:dyDescent="0.25">
      <c r="A553" s="1299" t="s">
        <v>709</v>
      </c>
      <c r="B553" s="1298" t="s">
        <v>902</v>
      </c>
      <c r="C553" s="1301" t="s">
        <v>1010</v>
      </c>
      <c r="D553" s="1436">
        <v>0</v>
      </c>
      <c r="E553" s="1436">
        <v>0</v>
      </c>
      <c r="F553" s="1436">
        <v>0</v>
      </c>
      <c r="G553" s="1436">
        <v>0</v>
      </c>
      <c r="H553" s="1436">
        <v>0</v>
      </c>
      <c r="I553" s="1436">
        <v>0</v>
      </c>
      <c r="J553" s="1436">
        <v>0</v>
      </c>
      <c r="K553" s="1436">
        <v>0</v>
      </c>
      <c r="L553" s="1436">
        <v>0</v>
      </c>
      <c r="M553" s="1436">
        <v>0</v>
      </c>
      <c r="N553" s="1436">
        <v>0</v>
      </c>
      <c r="O553" s="1436">
        <v>0</v>
      </c>
      <c r="P553" s="1436">
        <v>2</v>
      </c>
      <c r="Q553" s="1436">
        <v>2</v>
      </c>
      <c r="R553" s="1436">
        <v>2</v>
      </c>
      <c r="S553" s="1436">
        <v>2</v>
      </c>
      <c r="T553" s="1436">
        <v>4</v>
      </c>
      <c r="U553" s="1436">
        <v>6</v>
      </c>
      <c r="V553" s="1438">
        <v>6</v>
      </c>
    </row>
    <row r="554" spans="1:22" ht="15" x14ac:dyDescent="0.25">
      <c r="A554" s="1299" t="s">
        <v>709</v>
      </c>
      <c r="B554" s="1298" t="s">
        <v>902</v>
      </c>
      <c r="C554" s="1301" t="s">
        <v>79</v>
      </c>
      <c r="D554" s="1436">
        <v>0</v>
      </c>
      <c r="E554" s="1436">
        <v>0</v>
      </c>
      <c r="F554" s="1436">
        <v>0</v>
      </c>
      <c r="G554" s="1436">
        <v>0</v>
      </c>
      <c r="H554" s="1436">
        <v>0</v>
      </c>
      <c r="I554" s="1436">
        <v>0</v>
      </c>
      <c r="J554" s="1436">
        <v>0</v>
      </c>
      <c r="K554" s="1436">
        <v>0</v>
      </c>
      <c r="L554" s="1436">
        <v>0</v>
      </c>
      <c r="M554" s="1436">
        <v>0</v>
      </c>
      <c r="N554" s="1436">
        <v>0</v>
      </c>
      <c r="O554" s="1436">
        <v>0</v>
      </c>
      <c r="P554" s="1436">
        <v>0.5</v>
      </c>
      <c r="Q554" s="1436">
        <v>0</v>
      </c>
      <c r="R554" s="1436">
        <v>0</v>
      </c>
      <c r="S554" s="1436">
        <v>0.5</v>
      </c>
      <c r="T554" s="1436">
        <v>0.25</v>
      </c>
      <c r="U554" s="1436">
        <v>0.1666666716337204</v>
      </c>
      <c r="V554" s="1438">
        <v>0.3333333432674408</v>
      </c>
    </row>
    <row r="555" spans="1:22" ht="15" x14ac:dyDescent="0.25">
      <c r="A555" s="1299" t="s">
        <v>709</v>
      </c>
      <c r="B555" s="1298" t="s">
        <v>902</v>
      </c>
      <c r="C555" s="1301" t="s">
        <v>1011</v>
      </c>
      <c r="D555" s="1436">
        <v>0</v>
      </c>
      <c r="E555" s="1436">
        <v>0</v>
      </c>
      <c r="F555" s="1436">
        <v>0</v>
      </c>
      <c r="G555" s="1436">
        <v>0</v>
      </c>
      <c r="H555" s="1436">
        <v>0</v>
      </c>
      <c r="I555" s="1436">
        <v>0</v>
      </c>
      <c r="J555" s="1436">
        <v>0</v>
      </c>
      <c r="K555" s="1436">
        <v>0</v>
      </c>
      <c r="L555" s="1436">
        <v>0</v>
      </c>
      <c r="M555" s="1436">
        <v>0</v>
      </c>
      <c r="N555" s="1436">
        <v>0</v>
      </c>
      <c r="O555" s="1436">
        <v>0</v>
      </c>
      <c r="P555" s="1436">
        <v>1</v>
      </c>
      <c r="Q555" s="1436">
        <v>0</v>
      </c>
      <c r="R555" s="1436">
        <v>0</v>
      </c>
      <c r="S555" s="1436">
        <v>1</v>
      </c>
      <c r="T555" s="1436">
        <v>1</v>
      </c>
      <c r="U555" s="1436">
        <v>1</v>
      </c>
      <c r="V555" s="1438">
        <v>2</v>
      </c>
    </row>
    <row r="556" spans="1:22" ht="15" x14ac:dyDescent="0.25">
      <c r="A556" s="1299" t="s">
        <v>709</v>
      </c>
      <c r="B556" s="1298" t="s">
        <v>902</v>
      </c>
      <c r="C556" s="1301" t="s">
        <v>87</v>
      </c>
      <c r="D556" s="1436">
        <v>0</v>
      </c>
      <c r="E556" s="1436">
        <v>0</v>
      </c>
      <c r="F556" s="1436">
        <v>0</v>
      </c>
      <c r="G556" s="1436">
        <v>0</v>
      </c>
      <c r="H556" s="1436">
        <v>0</v>
      </c>
      <c r="I556" s="1436">
        <v>0</v>
      </c>
      <c r="J556" s="1436">
        <v>0</v>
      </c>
      <c r="K556" s="1436">
        <v>0</v>
      </c>
      <c r="L556" s="1436">
        <v>0</v>
      </c>
      <c r="M556" s="1436">
        <v>0</v>
      </c>
      <c r="N556" s="1436">
        <v>0</v>
      </c>
      <c r="O556" s="1436">
        <v>0</v>
      </c>
      <c r="P556" s="1436">
        <v>2</v>
      </c>
      <c r="Q556" s="1436">
        <v>0</v>
      </c>
      <c r="R556" s="1436">
        <v>0</v>
      </c>
      <c r="S556" s="1436">
        <v>0</v>
      </c>
      <c r="T556" s="1436">
        <v>2</v>
      </c>
      <c r="U556" s="1436">
        <v>2</v>
      </c>
      <c r="V556" s="1438">
        <v>1</v>
      </c>
    </row>
    <row r="557" spans="1:22" ht="15" x14ac:dyDescent="0.25">
      <c r="A557" s="1299" t="s">
        <v>709</v>
      </c>
      <c r="B557" s="1298" t="s">
        <v>903</v>
      </c>
      <c r="C557" s="1301" t="s">
        <v>1010</v>
      </c>
      <c r="D557" s="1436">
        <v>0</v>
      </c>
      <c r="E557" s="1436">
        <v>0</v>
      </c>
      <c r="F557" s="1436">
        <v>0</v>
      </c>
      <c r="G557" s="1436">
        <v>0</v>
      </c>
      <c r="H557" s="1436">
        <v>2</v>
      </c>
      <c r="I557" s="1436">
        <v>4</v>
      </c>
      <c r="J557" s="1436">
        <v>8</v>
      </c>
      <c r="K557" s="1436">
        <v>8</v>
      </c>
      <c r="L557" s="1436">
        <v>8</v>
      </c>
      <c r="M557" s="1436">
        <v>0</v>
      </c>
      <c r="N557" s="1436">
        <v>0</v>
      </c>
      <c r="O557" s="1436">
        <v>0</v>
      </c>
      <c r="P557" s="1436">
        <v>0</v>
      </c>
      <c r="Q557" s="1436">
        <v>0</v>
      </c>
      <c r="R557" s="1436">
        <v>0</v>
      </c>
      <c r="S557" s="1436">
        <v>0</v>
      </c>
      <c r="T557" s="1436">
        <v>0</v>
      </c>
      <c r="U557" s="1436">
        <v>0</v>
      </c>
      <c r="V557" s="1438">
        <v>0</v>
      </c>
    </row>
    <row r="558" spans="1:22" ht="15" x14ac:dyDescent="0.25">
      <c r="A558" s="1299" t="s">
        <v>709</v>
      </c>
      <c r="B558" s="1298" t="s">
        <v>903</v>
      </c>
      <c r="C558" s="1301" t="s">
        <v>79</v>
      </c>
      <c r="D558" s="1436">
        <v>0</v>
      </c>
      <c r="E558" s="1436">
        <v>0</v>
      </c>
      <c r="F558" s="1436">
        <v>0</v>
      </c>
      <c r="G558" s="1436">
        <v>0</v>
      </c>
      <c r="H558" s="1436">
        <v>1</v>
      </c>
      <c r="I558" s="1436">
        <v>1</v>
      </c>
      <c r="J558" s="1436">
        <v>0.75</v>
      </c>
      <c r="K558" s="1436">
        <v>0.375</v>
      </c>
      <c r="L558" s="1436">
        <v>0.25</v>
      </c>
      <c r="M558" s="1436">
        <v>0</v>
      </c>
      <c r="N558" s="1436">
        <v>0</v>
      </c>
      <c r="O558" s="1436">
        <v>0</v>
      </c>
      <c r="P558" s="1436">
        <v>0</v>
      </c>
      <c r="Q558" s="1436">
        <v>0</v>
      </c>
      <c r="R558" s="1436">
        <v>0</v>
      </c>
      <c r="S558" s="1436">
        <v>0</v>
      </c>
      <c r="T558" s="1436">
        <v>0</v>
      </c>
      <c r="U558" s="1436">
        <v>0</v>
      </c>
      <c r="V558" s="1438">
        <v>0</v>
      </c>
    </row>
    <row r="559" spans="1:22" ht="15" x14ac:dyDescent="0.25">
      <c r="A559" s="1299" t="s">
        <v>709</v>
      </c>
      <c r="B559" s="1298" t="s">
        <v>903</v>
      </c>
      <c r="C559" s="1301" t="s">
        <v>1011</v>
      </c>
      <c r="D559" s="1436">
        <v>0</v>
      </c>
      <c r="E559" s="1436">
        <v>0</v>
      </c>
      <c r="F559" s="1436">
        <v>0</v>
      </c>
      <c r="G559" s="1436">
        <v>0</v>
      </c>
      <c r="H559" s="1436">
        <v>2</v>
      </c>
      <c r="I559" s="1436">
        <v>4</v>
      </c>
      <c r="J559" s="1436">
        <v>6</v>
      </c>
      <c r="K559" s="1436">
        <v>3</v>
      </c>
      <c r="L559" s="1436">
        <v>2</v>
      </c>
      <c r="M559" s="1436">
        <v>0</v>
      </c>
      <c r="N559" s="1436">
        <v>0</v>
      </c>
      <c r="O559" s="1436">
        <v>0</v>
      </c>
      <c r="P559" s="1436">
        <v>0</v>
      </c>
      <c r="Q559" s="1436">
        <v>0</v>
      </c>
      <c r="R559" s="1436">
        <v>0</v>
      </c>
      <c r="S559" s="1436">
        <v>0</v>
      </c>
      <c r="T559" s="1436">
        <v>0</v>
      </c>
      <c r="U559" s="1436">
        <v>0</v>
      </c>
      <c r="V559" s="1438">
        <v>0</v>
      </c>
    </row>
    <row r="560" spans="1:22" ht="15" x14ac:dyDescent="0.25">
      <c r="A560" s="1299" t="s">
        <v>709</v>
      </c>
      <c r="B560" s="1298" t="s">
        <v>903</v>
      </c>
      <c r="C560" s="1301" t="s">
        <v>87</v>
      </c>
      <c r="D560" s="1436">
        <v>0</v>
      </c>
      <c r="E560" s="1436">
        <v>0</v>
      </c>
      <c r="F560" s="1436">
        <v>0</v>
      </c>
      <c r="G560" s="1436">
        <v>0</v>
      </c>
      <c r="H560" s="1436">
        <v>2</v>
      </c>
      <c r="I560" s="1436">
        <v>2</v>
      </c>
      <c r="J560" s="1436">
        <v>4</v>
      </c>
      <c r="K560" s="1436">
        <v>0</v>
      </c>
      <c r="L560" s="1436">
        <v>1</v>
      </c>
      <c r="M560" s="1436">
        <v>0</v>
      </c>
      <c r="N560" s="1436">
        <v>0</v>
      </c>
      <c r="O560" s="1436">
        <v>0</v>
      </c>
      <c r="P560" s="1436">
        <v>0</v>
      </c>
      <c r="Q560" s="1436">
        <v>0</v>
      </c>
      <c r="R560" s="1436">
        <v>0</v>
      </c>
      <c r="S560" s="1436">
        <v>0</v>
      </c>
      <c r="T560" s="1436">
        <v>0</v>
      </c>
      <c r="U560" s="1436">
        <v>0</v>
      </c>
      <c r="V560" s="1438">
        <v>0</v>
      </c>
    </row>
    <row r="561" spans="1:22" ht="15" x14ac:dyDescent="0.25">
      <c r="A561" s="1299" t="s">
        <v>709</v>
      </c>
      <c r="B561" s="1298" t="s">
        <v>904</v>
      </c>
      <c r="C561" s="1301" t="s">
        <v>1010</v>
      </c>
      <c r="D561" s="1436">
        <v>9</v>
      </c>
      <c r="E561" s="1436">
        <v>10</v>
      </c>
      <c r="F561" s="1436">
        <v>10</v>
      </c>
      <c r="G561" s="1436">
        <v>8</v>
      </c>
      <c r="H561" s="1436">
        <v>9</v>
      </c>
      <c r="I561" s="1436">
        <v>9</v>
      </c>
      <c r="J561" s="1436">
        <v>17</v>
      </c>
      <c r="K561" s="1436">
        <v>16</v>
      </c>
      <c r="L561" s="1436">
        <v>16</v>
      </c>
      <c r="M561" s="1436">
        <v>0</v>
      </c>
      <c r="N561" s="1436">
        <v>0</v>
      </c>
      <c r="O561" s="1436">
        <v>0</v>
      </c>
      <c r="P561" s="1436">
        <v>0</v>
      </c>
      <c r="Q561" s="1436">
        <v>0</v>
      </c>
      <c r="R561" s="1436">
        <v>0</v>
      </c>
      <c r="S561" s="1436">
        <v>0</v>
      </c>
      <c r="T561" s="1436">
        <v>0</v>
      </c>
      <c r="U561" s="1436">
        <v>0</v>
      </c>
      <c r="V561" s="1438">
        <v>0</v>
      </c>
    </row>
    <row r="562" spans="1:22" ht="15" x14ac:dyDescent="0.25">
      <c r="A562" s="1299" t="s">
        <v>709</v>
      </c>
      <c r="B562" s="1298" t="s">
        <v>904</v>
      </c>
      <c r="C562" s="1301" t="s">
        <v>79</v>
      </c>
      <c r="D562" s="1436">
        <v>0</v>
      </c>
      <c r="E562" s="1436">
        <v>0.30000001192092896</v>
      </c>
      <c r="F562" s="1436">
        <v>0.20000000298023224</v>
      </c>
      <c r="G562" s="1436">
        <v>0.125</v>
      </c>
      <c r="H562" s="1436">
        <v>0.2222222238779068</v>
      </c>
      <c r="I562" s="1436">
        <v>0</v>
      </c>
      <c r="J562" s="1436">
        <v>0.11764705926179886</v>
      </c>
      <c r="K562" s="1436">
        <v>0.125</v>
      </c>
      <c r="L562" s="1436">
        <v>0</v>
      </c>
      <c r="M562" s="1436">
        <v>0</v>
      </c>
      <c r="N562" s="1436">
        <v>0</v>
      </c>
      <c r="O562" s="1436">
        <v>0</v>
      </c>
      <c r="P562" s="1436">
        <v>0</v>
      </c>
      <c r="Q562" s="1436">
        <v>0</v>
      </c>
      <c r="R562" s="1436">
        <v>0</v>
      </c>
      <c r="S562" s="1436">
        <v>0</v>
      </c>
      <c r="T562" s="1436">
        <v>0</v>
      </c>
      <c r="U562" s="1436">
        <v>0</v>
      </c>
      <c r="V562" s="1438">
        <v>0</v>
      </c>
    </row>
    <row r="563" spans="1:22" ht="15" x14ac:dyDescent="0.25">
      <c r="A563" s="1299" t="s">
        <v>709</v>
      </c>
      <c r="B563" s="1298" t="s">
        <v>904</v>
      </c>
      <c r="C563" s="1301" t="s">
        <v>1011</v>
      </c>
      <c r="D563" s="1436">
        <v>0</v>
      </c>
      <c r="E563" s="1436">
        <v>3</v>
      </c>
      <c r="F563" s="1436">
        <v>2</v>
      </c>
      <c r="G563" s="1436">
        <v>1</v>
      </c>
      <c r="H563" s="1436">
        <v>2</v>
      </c>
      <c r="I563" s="1436">
        <v>0</v>
      </c>
      <c r="J563" s="1436">
        <v>2</v>
      </c>
      <c r="K563" s="1436">
        <v>2</v>
      </c>
      <c r="L563" s="1436">
        <v>0</v>
      </c>
      <c r="M563" s="1436">
        <v>0</v>
      </c>
      <c r="N563" s="1436">
        <v>0</v>
      </c>
      <c r="O563" s="1436">
        <v>0</v>
      </c>
      <c r="P563" s="1436">
        <v>0</v>
      </c>
      <c r="Q563" s="1436">
        <v>0</v>
      </c>
      <c r="R563" s="1436">
        <v>0</v>
      </c>
      <c r="S563" s="1436">
        <v>0</v>
      </c>
      <c r="T563" s="1436">
        <v>0</v>
      </c>
      <c r="U563" s="1436">
        <v>0</v>
      </c>
      <c r="V563" s="1438">
        <v>0</v>
      </c>
    </row>
    <row r="564" spans="1:22" ht="15" x14ac:dyDescent="0.25">
      <c r="A564" s="1299" t="s">
        <v>709</v>
      </c>
      <c r="B564" s="1298" t="s">
        <v>904</v>
      </c>
      <c r="C564" s="1301" t="s">
        <v>87</v>
      </c>
      <c r="D564" s="1436">
        <v>0</v>
      </c>
      <c r="E564" s="1436">
        <v>1</v>
      </c>
      <c r="F564" s="1436">
        <v>0</v>
      </c>
      <c r="G564" s="1436">
        <v>0</v>
      </c>
      <c r="H564" s="1436">
        <v>0</v>
      </c>
      <c r="I564" s="1436">
        <v>0</v>
      </c>
      <c r="J564" s="1436">
        <v>0</v>
      </c>
      <c r="K564" s="1436">
        <v>0</v>
      </c>
      <c r="L564" s="1436">
        <v>0</v>
      </c>
      <c r="M564" s="1436">
        <v>0</v>
      </c>
      <c r="N564" s="1436">
        <v>0</v>
      </c>
      <c r="O564" s="1436">
        <v>0</v>
      </c>
      <c r="P564" s="1436">
        <v>0</v>
      </c>
      <c r="Q564" s="1436">
        <v>0</v>
      </c>
      <c r="R564" s="1436">
        <v>0</v>
      </c>
      <c r="S564" s="1436">
        <v>0</v>
      </c>
      <c r="T564" s="1436">
        <v>0</v>
      </c>
      <c r="U564" s="1436">
        <v>0</v>
      </c>
      <c r="V564" s="1438">
        <v>0</v>
      </c>
    </row>
    <row r="565" spans="1:22" ht="15" x14ac:dyDescent="0.25">
      <c r="A565" s="1299" t="s">
        <v>709</v>
      </c>
      <c r="B565" s="1298" t="s">
        <v>905</v>
      </c>
      <c r="C565" s="1301" t="s">
        <v>1010</v>
      </c>
      <c r="D565" s="1436">
        <v>0</v>
      </c>
      <c r="E565" s="1436">
        <v>0</v>
      </c>
      <c r="F565" s="1436">
        <v>0</v>
      </c>
      <c r="G565" s="1436">
        <v>0</v>
      </c>
      <c r="H565" s="1436">
        <v>0</v>
      </c>
      <c r="I565" s="1436">
        <v>0</v>
      </c>
      <c r="J565" s="1436">
        <v>0</v>
      </c>
      <c r="K565" s="1436">
        <v>0</v>
      </c>
      <c r="L565" s="1436">
        <v>0</v>
      </c>
      <c r="M565" s="1436">
        <v>0</v>
      </c>
      <c r="N565" s="1436">
        <v>0</v>
      </c>
      <c r="O565" s="1436">
        <v>0</v>
      </c>
      <c r="P565" s="1436">
        <v>0</v>
      </c>
      <c r="Q565" s="1436">
        <v>0</v>
      </c>
      <c r="R565" s="1436">
        <v>0</v>
      </c>
      <c r="S565" s="1436">
        <v>1</v>
      </c>
      <c r="T565" s="1436">
        <v>7</v>
      </c>
      <c r="U565" s="1436">
        <v>9</v>
      </c>
      <c r="V565" s="1438">
        <v>8</v>
      </c>
    </row>
    <row r="566" spans="1:22" ht="15" x14ac:dyDescent="0.25">
      <c r="A566" s="1299" t="s">
        <v>709</v>
      </c>
      <c r="B566" s="1298" t="s">
        <v>905</v>
      </c>
      <c r="C566" s="1301" t="s">
        <v>79</v>
      </c>
      <c r="D566" s="1436">
        <v>0</v>
      </c>
      <c r="E566" s="1436">
        <v>0</v>
      </c>
      <c r="F566" s="1436">
        <v>0</v>
      </c>
      <c r="G566" s="1436">
        <v>0</v>
      </c>
      <c r="H566" s="1436">
        <v>0</v>
      </c>
      <c r="I566" s="1436">
        <v>0</v>
      </c>
      <c r="J566" s="1436">
        <v>0</v>
      </c>
      <c r="K566" s="1436">
        <v>0</v>
      </c>
      <c r="L566" s="1436">
        <v>0</v>
      </c>
      <c r="M566" s="1436">
        <v>0</v>
      </c>
      <c r="N566" s="1436">
        <v>0</v>
      </c>
      <c r="O566" s="1436">
        <v>0</v>
      </c>
      <c r="P566" s="1436">
        <v>0</v>
      </c>
      <c r="Q566" s="1436">
        <v>0</v>
      </c>
      <c r="R566" s="1436">
        <v>0</v>
      </c>
      <c r="S566" s="1436">
        <v>0</v>
      </c>
      <c r="T566" s="1436">
        <v>0.8571428656578064</v>
      </c>
      <c r="U566" s="1436">
        <v>0.4444444477558136</v>
      </c>
      <c r="V566" s="1438">
        <v>0.125</v>
      </c>
    </row>
    <row r="567" spans="1:22" ht="15" x14ac:dyDescent="0.25">
      <c r="A567" s="1299" t="s">
        <v>709</v>
      </c>
      <c r="B567" s="1298" t="s">
        <v>905</v>
      </c>
      <c r="C567" s="1301" t="s">
        <v>1011</v>
      </c>
      <c r="D567" s="1436">
        <v>0</v>
      </c>
      <c r="E567" s="1436">
        <v>0</v>
      </c>
      <c r="F567" s="1436">
        <v>0</v>
      </c>
      <c r="G567" s="1436">
        <v>0</v>
      </c>
      <c r="H567" s="1436">
        <v>0</v>
      </c>
      <c r="I567" s="1436">
        <v>0</v>
      </c>
      <c r="J567" s="1436">
        <v>0</v>
      </c>
      <c r="K567" s="1436">
        <v>0</v>
      </c>
      <c r="L567" s="1436">
        <v>0</v>
      </c>
      <c r="M567" s="1436">
        <v>0</v>
      </c>
      <c r="N567" s="1436">
        <v>0</v>
      </c>
      <c r="O567" s="1436">
        <v>0</v>
      </c>
      <c r="P567" s="1436">
        <v>0</v>
      </c>
      <c r="Q567" s="1436">
        <v>0</v>
      </c>
      <c r="R567" s="1436">
        <v>0</v>
      </c>
      <c r="S567" s="1436">
        <v>0</v>
      </c>
      <c r="T567" s="1436">
        <v>6</v>
      </c>
      <c r="U567" s="1436">
        <v>4</v>
      </c>
      <c r="V567" s="1438">
        <v>1</v>
      </c>
    </row>
    <row r="568" spans="1:22" ht="15" x14ac:dyDescent="0.25">
      <c r="A568" s="1299" t="s">
        <v>709</v>
      </c>
      <c r="B568" s="1298" t="s">
        <v>905</v>
      </c>
      <c r="C568" s="1301" t="s">
        <v>87</v>
      </c>
      <c r="D568" s="1436">
        <v>0</v>
      </c>
      <c r="E568" s="1436">
        <v>0</v>
      </c>
      <c r="F568" s="1436">
        <v>0</v>
      </c>
      <c r="G568" s="1436">
        <v>0</v>
      </c>
      <c r="H568" s="1436">
        <v>0</v>
      </c>
      <c r="I568" s="1436">
        <v>0</v>
      </c>
      <c r="J568" s="1436">
        <v>0</v>
      </c>
      <c r="K568" s="1436">
        <v>0</v>
      </c>
      <c r="L568" s="1436">
        <v>0</v>
      </c>
      <c r="M568" s="1436">
        <v>0</v>
      </c>
      <c r="N568" s="1436">
        <v>0</v>
      </c>
      <c r="O568" s="1436">
        <v>0</v>
      </c>
      <c r="P568" s="1436">
        <v>0</v>
      </c>
      <c r="Q568" s="1436">
        <v>0</v>
      </c>
      <c r="R568" s="1436">
        <v>0</v>
      </c>
      <c r="S568" s="1436">
        <v>1</v>
      </c>
      <c r="T568" s="1436">
        <v>6</v>
      </c>
      <c r="U568" s="1436">
        <v>2</v>
      </c>
      <c r="V568" s="1438">
        <v>0</v>
      </c>
    </row>
    <row r="569" spans="1:22" ht="15" x14ac:dyDescent="0.25">
      <c r="A569" s="1299" t="s">
        <v>709</v>
      </c>
      <c r="B569" s="1298" t="s">
        <v>906</v>
      </c>
      <c r="C569" s="1301" t="s">
        <v>1010</v>
      </c>
      <c r="D569" s="1436">
        <v>0</v>
      </c>
      <c r="E569" s="1436">
        <v>0</v>
      </c>
      <c r="F569" s="1436">
        <v>0</v>
      </c>
      <c r="G569" s="1436">
        <v>0</v>
      </c>
      <c r="H569" s="1436">
        <v>0</v>
      </c>
      <c r="I569" s="1436">
        <v>0</v>
      </c>
      <c r="J569" s="1436">
        <v>0</v>
      </c>
      <c r="K569" s="1436">
        <v>0</v>
      </c>
      <c r="L569" s="1436">
        <v>0</v>
      </c>
      <c r="M569" s="1436">
        <v>0</v>
      </c>
      <c r="N569" s="1436">
        <v>0</v>
      </c>
      <c r="O569" s="1436">
        <v>0</v>
      </c>
      <c r="P569" s="1436">
        <v>0</v>
      </c>
      <c r="Q569" s="1436">
        <v>1</v>
      </c>
      <c r="R569" s="1436">
        <v>1</v>
      </c>
      <c r="S569" s="1436">
        <v>1</v>
      </c>
      <c r="T569" s="1436">
        <v>3</v>
      </c>
      <c r="U569" s="1436">
        <v>3</v>
      </c>
      <c r="V569" s="1438">
        <v>4</v>
      </c>
    </row>
    <row r="570" spans="1:22" ht="15" x14ac:dyDescent="0.25">
      <c r="A570" s="1299" t="s">
        <v>709</v>
      </c>
      <c r="B570" s="1298" t="s">
        <v>906</v>
      </c>
      <c r="C570" s="1301" t="s">
        <v>79</v>
      </c>
      <c r="D570" s="1436">
        <v>0</v>
      </c>
      <c r="E570" s="1436">
        <v>0</v>
      </c>
      <c r="F570" s="1436">
        <v>0</v>
      </c>
      <c r="G570" s="1436">
        <v>0</v>
      </c>
      <c r="H570" s="1436">
        <v>0</v>
      </c>
      <c r="I570" s="1436">
        <v>0</v>
      </c>
      <c r="J570" s="1436">
        <v>0</v>
      </c>
      <c r="K570" s="1436">
        <v>0</v>
      </c>
      <c r="L570" s="1436">
        <v>0</v>
      </c>
      <c r="M570" s="1436">
        <v>0</v>
      </c>
      <c r="N570" s="1436">
        <v>0</v>
      </c>
      <c r="O570" s="1436">
        <v>0</v>
      </c>
      <c r="P570" s="1436">
        <v>0</v>
      </c>
      <c r="Q570" s="1436">
        <v>1</v>
      </c>
      <c r="R570" s="1436">
        <v>1</v>
      </c>
      <c r="S570" s="1436">
        <v>1</v>
      </c>
      <c r="T570" s="1436">
        <v>0.3333333432674408</v>
      </c>
      <c r="U570" s="1436">
        <v>1</v>
      </c>
      <c r="V570" s="1438">
        <v>0</v>
      </c>
    </row>
    <row r="571" spans="1:22" ht="15" x14ac:dyDescent="0.25">
      <c r="A571" s="1299" t="s">
        <v>709</v>
      </c>
      <c r="B571" s="1298" t="s">
        <v>906</v>
      </c>
      <c r="C571" s="1301" t="s">
        <v>1011</v>
      </c>
      <c r="D571" s="1436">
        <v>0</v>
      </c>
      <c r="E571" s="1436">
        <v>0</v>
      </c>
      <c r="F571" s="1436">
        <v>0</v>
      </c>
      <c r="G571" s="1436">
        <v>0</v>
      </c>
      <c r="H571" s="1436">
        <v>0</v>
      </c>
      <c r="I571" s="1436">
        <v>0</v>
      </c>
      <c r="J571" s="1436">
        <v>0</v>
      </c>
      <c r="K571" s="1436">
        <v>0</v>
      </c>
      <c r="L571" s="1436">
        <v>0</v>
      </c>
      <c r="M571" s="1436">
        <v>0</v>
      </c>
      <c r="N571" s="1436">
        <v>0</v>
      </c>
      <c r="O571" s="1436">
        <v>0</v>
      </c>
      <c r="P571" s="1436">
        <v>0</v>
      </c>
      <c r="Q571" s="1436">
        <v>1</v>
      </c>
      <c r="R571" s="1436">
        <v>1</v>
      </c>
      <c r="S571" s="1436">
        <v>1</v>
      </c>
      <c r="T571" s="1436">
        <v>1</v>
      </c>
      <c r="U571" s="1436">
        <v>3</v>
      </c>
      <c r="V571" s="1438">
        <v>0</v>
      </c>
    </row>
    <row r="572" spans="1:22" ht="15" x14ac:dyDescent="0.25">
      <c r="A572" s="1299" t="s">
        <v>709</v>
      </c>
      <c r="B572" s="1298" t="s">
        <v>906</v>
      </c>
      <c r="C572" s="1301" t="s">
        <v>87</v>
      </c>
      <c r="D572" s="1436">
        <v>0</v>
      </c>
      <c r="E572" s="1436">
        <v>0</v>
      </c>
      <c r="F572" s="1436">
        <v>0</v>
      </c>
      <c r="G572" s="1436">
        <v>0</v>
      </c>
      <c r="H572" s="1436">
        <v>0</v>
      </c>
      <c r="I572" s="1436">
        <v>0</v>
      </c>
      <c r="J572" s="1436">
        <v>0</v>
      </c>
      <c r="K572" s="1436">
        <v>0</v>
      </c>
      <c r="L572" s="1436">
        <v>0</v>
      </c>
      <c r="M572" s="1436">
        <v>0</v>
      </c>
      <c r="N572" s="1436">
        <v>0</v>
      </c>
      <c r="O572" s="1436">
        <v>0</v>
      </c>
      <c r="P572" s="1436">
        <v>0</v>
      </c>
      <c r="Q572" s="1436">
        <v>1</v>
      </c>
      <c r="R572" s="1436">
        <v>0</v>
      </c>
      <c r="S572" s="1436">
        <v>0</v>
      </c>
      <c r="T572" s="1436">
        <v>2</v>
      </c>
      <c r="U572" s="1436">
        <v>0</v>
      </c>
      <c r="V572" s="1438">
        <v>0</v>
      </c>
    </row>
    <row r="573" spans="1:22" ht="15" x14ac:dyDescent="0.25">
      <c r="A573" s="1299" t="s">
        <v>709</v>
      </c>
      <c r="B573" s="1298" t="s">
        <v>907</v>
      </c>
      <c r="C573" s="1301" t="s">
        <v>1010</v>
      </c>
      <c r="D573" s="1436">
        <v>5</v>
      </c>
      <c r="E573" s="1436">
        <v>5</v>
      </c>
      <c r="F573" s="1436">
        <v>5</v>
      </c>
      <c r="G573" s="1436">
        <v>4</v>
      </c>
      <c r="H573" s="1436">
        <v>4</v>
      </c>
      <c r="I573" s="1436">
        <v>4</v>
      </c>
      <c r="J573" s="1436">
        <v>0</v>
      </c>
      <c r="K573" s="1436">
        <v>0</v>
      </c>
      <c r="L573" s="1436">
        <v>0</v>
      </c>
      <c r="M573" s="1436">
        <v>0</v>
      </c>
      <c r="N573" s="1436">
        <v>0</v>
      </c>
      <c r="O573" s="1436">
        <v>0</v>
      </c>
      <c r="P573" s="1436">
        <v>0</v>
      </c>
      <c r="Q573" s="1436">
        <v>0</v>
      </c>
      <c r="R573" s="1436">
        <v>0</v>
      </c>
      <c r="S573" s="1436">
        <v>0</v>
      </c>
      <c r="T573" s="1436">
        <v>0</v>
      </c>
      <c r="U573" s="1436">
        <v>0</v>
      </c>
      <c r="V573" s="1438">
        <v>0</v>
      </c>
    </row>
    <row r="574" spans="1:22" ht="15" x14ac:dyDescent="0.25">
      <c r="A574" s="1299" t="s">
        <v>709</v>
      </c>
      <c r="B574" s="1298" t="s">
        <v>907</v>
      </c>
      <c r="C574" s="1301" t="s">
        <v>79</v>
      </c>
      <c r="D574" s="1436">
        <v>0</v>
      </c>
      <c r="E574" s="1436">
        <v>0</v>
      </c>
      <c r="F574" s="1436">
        <v>0</v>
      </c>
      <c r="G574" s="1436">
        <v>0.25</v>
      </c>
      <c r="H574" s="1436">
        <v>0</v>
      </c>
      <c r="I574" s="1436">
        <v>0</v>
      </c>
      <c r="J574" s="1436">
        <v>0</v>
      </c>
      <c r="K574" s="1436">
        <v>0</v>
      </c>
      <c r="L574" s="1436">
        <v>0</v>
      </c>
      <c r="M574" s="1436">
        <v>0</v>
      </c>
      <c r="N574" s="1436">
        <v>0</v>
      </c>
      <c r="O574" s="1436">
        <v>0</v>
      </c>
      <c r="P574" s="1436">
        <v>0</v>
      </c>
      <c r="Q574" s="1436">
        <v>0</v>
      </c>
      <c r="R574" s="1436">
        <v>0</v>
      </c>
      <c r="S574" s="1436">
        <v>0</v>
      </c>
      <c r="T574" s="1436">
        <v>0</v>
      </c>
      <c r="U574" s="1436">
        <v>0</v>
      </c>
      <c r="V574" s="1438">
        <v>0</v>
      </c>
    </row>
    <row r="575" spans="1:22" ht="15" x14ac:dyDescent="0.25">
      <c r="A575" s="1299" t="s">
        <v>709</v>
      </c>
      <c r="B575" s="1298" t="s">
        <v>907</v>
      </c>
      <c r="C575" s="1301" t="s">
        <v>1011</v>
      </c>
      <c r="D575" s="1436">
        <v>0</v>
      </c>
      <c r="E575" s="1436">
        <v>0</v>
      </c>
      <c r="F575" s="1436">
        <v>0</v>
      </c>
      <c r="G575" s="1436">
        <v>1</v>
      </c>
      <c r="H575" s="1436">
        <v>0</v>
      </c>
      <c r="I575" s="1436">
        <v>0</v>
      </c>
      <c r="J575" s="1436">
        <v>0</v>
      </c>
      <c r="K575" s="1436">
        <v>0</v>
      </c>
      <c r="L575" s="1436">
        <v>0</v>
      </c>
      <c r="M575" s="1436">
        <v>0</v>
      </c>
      <c r="N575" s="1436">
        <v>0</v>
      </c>
      <c r="O575" s="1436">
        <v>0</v>
      </c>
      <c r="P575" s="1436">
        <v>0</v>
      </c>
      <c r="Q575" s="1436">
        <v>0</v>
      </c>
      <c r="R575" s="1436">
        <v>0</v>
      </c>
      <c r="S575" s="1436">
        <v>0</v>
      </c>
      <c r="T575" s="1436">
        <v>0</v>
      </c>
      <c r="U575" s="1436">
        <v>0</v>
      </c>
      <c r="V575" s="1438">
        <v>0</v>
      </c>
    </row>
    <row r="576" spans="1:22" ht="15" x14ac:dyDescent="0.25">
      <c r="A576" s="1299" t="s">
        <v>709</v>
      </c>
      <c r="B576" s="1298" t="s">
        <v>908</v>
      </c>
      <c r="C576" s="1301" t="s">
        <v>1010</v>
      </c>
      <c r="D576" s="1436">
        <v>19</v>
      </c>
      <c r="E576" s="1436">
        <v>20</v>
      </c>
      <c r="F576" s="1436">
        <v>26</v>
      </c>
      <c r="G576" s="1436">
        <v>25</v>
      </c>
      <c r="H576" s="1436">
        <v>26</v>
      </c>
      <c r="I576" s="1436">
        <v>27</v>
      </c>
      <c r="J576" s="1436">
        <v>21</v>
      </c>
      <c r="K576" s="1436">
        <v>24</v>
      </c>
      <c r="L576" s="1436">
        <v>25</v>
      </c>
      <c r="M576" s="1436">
        <v>25</v>
      </c>
      <c r="N576" s="1436">
        <v>25</v>
      </c>
      <c r="O576" s="1436">
        <v>24</v>
      </c>
      <c r="P576" s="1436">
        <v>24</v>
      </c>
      <c r="Q576" s="1436">
        <v>23</v>
      </c>
      <c r="R576" s="1436">
        <v>24</v>
      </c>
      <c r="S576" s="1436">
        <v>25</v>
      </c>
      <c r="T576" s="1436">
        <v>29</v>
      </c>
      <c r="U576" s="1436">
        <v>22</v>
      </c>
      <c r="V576" s="1438">
        <v>19</v>
      </c>
    </row>
    <row r="577" spans="1:22" ht="15" x14ac:dyDescent="0.25">
      <c r="A577" s="1299" t="s">
        <v>709</v>
      </c>
      <c r="B577" s="1298" t="s">
        <v>908</v>
      </c>
      <c r="C577" s="1301" t="s">
        <v>79</v>
      </c>
      <c r="D577" s="1436">
        <v>0.57894736528396606</v>
      </c>
      <c r="E577" s="1436">
        <v>0.40000000596046448</v>
      </c>
      <c r="F577" s="1436">
        <v>0.42307692766189575</v>
      </c>
      <c r="G577" s="1436">
        <v>0.40000000596046448</v>
      </c>
      <c r="H577" s="1436">
        <v>0.30769231915473938</v>
      </c>
      <c r="I577" s="1436">
        <v>0.29629629850387573</v>
      </c>
      <c r="J577" s="1436">
        <v>0.4761904776096344</v>
      </c>
      <c r="K577" s="1436">
        <v>0.25</v>
      </c>
      <c r="L577" s="1436">
        <v>0.2800000011920929</v>
      </c>
      <c r="M577" s="1436">
        <v>0.31999999284744263</v>
      </c>
      <c r="N577" s="1436">
        <v>0.36000001430511475</v>
      </c>
      <c r="O577" s="1436">
        <v>0.4583333432674408</v>
      </c>
      <c r="P577" s="1436">
        <v>0.2083333283662796</v>
      </c>
      <c r="Q577" s="1436">
        <v>0</v>
      </c>
      <c r="R577" s="1436">
        <v>0.25</v>
      </c>
      <c r="S577" s="1436">
        <v>0.31999999284744263</v>
      </c>
      <c r="T577" s="1436">
        <v>0.41379311680793762</v>
      </c>
      <c r="U577" s="1436">
        <v>0.27272728085517883</v>
      </c>
      <c r="V577" s="1438">
        <v>0.3684210479259491</v>
      </c>
    </row>
    <row r="578" spans="1:22" ht="15" x14ac:dyDescent="0.25">
      <c r="A578" s="1299" t="s">
        <v>709</v>
      </c>
      <c r="B578" s="1298" t="s">
        <v>908</v>
      </c>
      <c r="C578" s="1301" t="s">
        <v>1011</v>
      </c>
      <c r="D578" s="1436">
        <v>11</v>
      </c>
      <c r="E578" s="1436">
        <v>8</v>
      </c>
      <c r="F578" s="1436">
        <v>11</v>
      </c>
      <c r="G578" s="1436">
        <v>10</v>
      </c>
      <c r="H578" s="1436">
        <v>8</v>
      </c>
      <c r="I578" s="1436">
        <v>8</v>
      </c>
      <c r="J578" s="1436">
        <v>10</v>
      </c>
      <c r="K578" s="1436">
        <v>6</v>
      </c>
      <c r="L578" s="1436">
        <v>7</v>
      </c>
      <c r="M578" s="1436">
        <v>8</v>
      </c>
      <c r="N578" s="1436">
        <v>9</v>
      </c>
      <c r="O578" s="1436">
        <v>11</v>
      </c>
      <c r="P578" s="1436">
        <v>5</v>
      </c>
      <c r="Q578" s="1436">
        <v>0</v>
      </c>
      <c r="R578" s="1436">
        <v>6</v>
      </c>
      <c r="S578" s="1436">
        <v>8</v>
      </c>
      <c r="T578" s="1436">
        <v>12</v>
      </c>
      <c r="U578" s="1436">
        <v>6</v>
      </c>
      <c r="V578" s="1438">
        <v>7</v>
      </c>
    </row>
    <row r="579" spans="1:22" ht="15" x14ac:dyDescent="0.25">
      <c r="A579" s="1299" t="s">
        <v>709</v>
      </c>
      <c r="B579" s="1298" t="s">
        <v>908</v>
      </c>
      <c r="C579" s="1301" t="s">
        <v>87</v>
      </c>
      <c r="D579" s="1436">
        <v>2</v>
      </c>
      <c r="E579" s="1436">
        <v>1</v>
      </c>
      <c r="F579" s="1436">
        <v>4</v>
      </c>
      <c r="G579" s="1436">
        <v>0</v>
      </c>
      <c r="H579" s="1436">
        <v>1</v>
      </c>
      <c r="I579" s="1436">
        <v>1</v>
      </c>
      <c r="J579" s="1436">
        <v>2</v>
      </c>
      <c r="K579" s="1436">
        <v>1</v>
      </c>
      <c r="L579" s="1436">
        <v>0</v>
      </c>
      <c r="M579" s="1436">
        <v>1</v>
      </c>
      <c r="N579" s="1436">
        <v>2</v>
      </c>
      <c r="O579" s="1436">
        <v>1</v>
      </c>
      <c r="P579" s="1436">
        <v>2</v>
      </c>
      <c r="Q579" s="1436">
        <v>0</v>
      </c>
      <c r="R579" s="1436">
        <v>2</v>
      </c>
      <c r="S579" s="1436">
        <v>5</v>
      </c>
      <c r="T579" s="1436">
        <v>5</v>
      </c>
      <c r="U579" s="1436">
        <v>0</v>
      </c>
      <c r="V579" s="1438">
        <v>0</v>
      </c>
    </row>
    <row r="580" spans="1:22" ht="15" x14ac:dyDescent="0.25">
      <c r="A580" s="1299" t="s">
        <v>709</v>
      </c>
      <c r="B580" s="1298" t="s">
        <v>909</v>
      </c>
      <c r="C580" s="1301" t="s">
        <v>1010</v>
      </c>
      <c r="D580" s="1436">
        <v>21</v>
      </c>
      <c r="E580" s="1436">
        <v>17</v>
      </c>
      <c r="F580" s="1436">
        <v>17</v>
      </c>
      <c r="G580" s="1436">
        <v>12</v>
      </c>
      <c r="H580" s="1436">
        <v>12</v>
      </c>
      <c r="I580" s="1436">
        <v>10</v>
      </c>
      <c r="J580" s="1436">
        <v>7</v>
      </c>
      <c r="K580" s="1436">
        <v>7</v>
      </c>
      <c r="L580" s="1436">
        <v>6</v>
      </c>
      <c r="M580" s="1436">
        <v>5</v>
      </c>
      <c r="N580" s="1436">
        <v>5</v>
      </c>
      <c r="O580" s="1436">
        <v>5</v>
      </c>
      <c r="P580" s="1436">
        <v>5</v>
      </c>
      <c r="Q580" s="1436">
        <v>5</v>
      </c>
      <c r="R580" s="1436">
        <v>5</v>
      </c>
      <c r="S580" s="1436">
        <v>4</v>
      </c>
      <c r="T580" s="1436">
        <v>4</v>
      </c>
      <c r="U580" s="1436">
        <v>4</v>
      </c>
      <c r="V580" s="1438">
        <v>3</v>
      </c>
    </row>
    <row r="581" spans="1:22" ht="15" x14ac:dyDescent="0.25">
      <c r="A581" s="1299" t="s">
        <v>709</v>
      </c>
      <c r="B581" s="1298" t="s">
        <v>909</v>
      </c>
      <c r="C581" s="1301" t="s">
        <v>79</v>
      </c>
      <c r="D581" s="1436">
        <v>0</v>
      </c>
      <c r="E581" s="1436">
        <v>0</v>
      </c>
      <c r="F581" s="1436">
        <v>0.11764705926179886</v>
      </c>
      <c r="G581" s="1436">
        <v>0</v>
      </c>
      <c r="H581" s="1436">
        <v>0</v>
      </c>
      <c r="I581" s="1436">
        <v>0.30000001192092896</v>
      </c>
      <c r="J581" s="1436">
        <v>0</v>
      </c>
      <c r="K581" s="1436">
        <v>0.28571429848670959</v>
      </c>
      <c r="L581" s="1436">
        <v>0</v>
      </c>
      <c r="M581" s="1436">
        <v>0.20000000298023224</v>
      </c>
      <c r="N581" s="1436">
        <v>0.20000000298023224</v>
      </c>
      <c r="O581" s="1436">
        <v>0.20000000298023224</v>
      </c>
      <c r="P581" s="1436">
        <v>0.20000000298023224</v>
      </c>
      <c r="Q581" s="1436">
        <v>0</v>
      </c>
      <c r="R581" s="1436">
        <v>0.20000000298023224</v>
      </c>
      <c r="S581" s="1436">
        <v>0</v>
      </c>
      <c r="T581" s="1436">
        <v>0</v>
      </c>
      <c r="U581" s="1436">
        <v>0</v>
      </c>
      <c r="V581" s="1438">
        <v>0.3333333432674408</v>
      </c>
    </row>
    <row r="582" spans="1:22" ht="15" x14ac:dyDescent="0.25">
      <c r="A582" s="1299" t="s">
        <v>709</v>
      </c>
      <c r="B582" s="1298" t="s">
        <v>909</v>
      </c>
      <c r="C582" s="1301" t="s">
        <v>1011</v>
      </c>
      <c r="D582" s="1436">
        <v>0</v>
      </c>
      <c r="E582" s="1436">
        <v>0</v>
      </c>
      <c r="F582" s="1436">
        <v>2</v>
      </c>
      <c r="G582" s="1436">
        <v>0</v>
      </c>
      <c r="H582" s="1436">
        <v>0</v>
      </c>
      <c r="I582" s="1436">
        <v>3</v>
      </c>
      <c r="J582" s="1436">
        <v>0</v>
      </c>
      <c r="K582" s="1436">
        <v>2</v>
      </c>
      <c r="L582" s="1436">
        <v>0</v>
      </c>
      <c r="M582" s="1436">
        <v>1</v>
      </c>
      <c r="N582" s="1436">
        <v>1</v>
      </c>
      <c r="O582" s="1436">
        <v>1</v>
      </c>
      <c r="P582" s="1436">
        <v>1</v>
      </c>
      <c r="Q582" s="1436">
        <v>0</v>
      </c>
      <c r="R582" s="1436">
        <v>1</v>
      </c>
      <c r="S582" s="1436">
        <v>0</v>
      </c>
      <c r="T582" s="1436">
        <v>0</v>
      </c>
      <c r="U582" s="1436">
        <v>0</v>
      </c>
      <c r="V582" s="1438">
        <v>1</v>
      </c>
    </row>
    <row r="583" spans="1:22" ht="15" x14ac:dyDescent="0.25">
      <c r="A583" s="1299" t="s">
        <v>709</v>
      </c>
      <c r="B583" s="1298" t="s">
        <v>910</v>
      </c>
      <c r="C583" s="1301" t="s">
        <v>1010</v>
      </c>
      <c r="D583" s="1436">
        <v>14</v>
      </c>
      <c r="E583" s="1436">
        <v>11</v>
      </c>
      <c r="F583" s="1436">
        <v>0</v>
      </c>
      <c r="G583" s="1436">
        <v>0</v>
      </c>
      <c r="H583" s="1436">
        <v>0</v>
      </c>
      <c r="I583" s="1436">
        <v>0</v>
      </c>
      <c r="J583" s="1436">
        <v>0</v>
      </c>
      <c r="K583" s="1436">
        <v>0</v>
      </c>
      <c r="L583" s="1436">
        <v>0</v>
      </c>
      <c r="M583" s="1436">
        <v>0</v>
      </c>
      <c r="N583" s="1436">
        <v>0</v>
      </c>
      <c r="O583" s="1436">
        <v>0</v>
      </c>
      <c r="P583" s="1436">
        <v>0</v>
      </c>
      <c r="Q583" s="1436">
        <v>0</v>
      </c>
      <c r="R583" s="1436">
        <v>0</v>
      </c>
      <c r="S583" s="1436">
        <v>0</v>
      </c>
      <c r="T583" s="1436">
        <v>0</v>
      </c>
      <c r="U583" s="1436">
        <v>0</v>
      </c>
      <c r="V583" s="1438">
        <v>0</v>
      </c>
    </row>
    <row r="584" spans="1:22" ht="15" x14ac:dyDescent="0.25">
      <c r="A584" s="1299" t="s">
        <v>709</v>
      </c>
      <c r="B584" s="1298" t="s">
        <v>911</v>
      </c>
      <c r="C584" s="1301" t="s">
        <v>1010</v>
      </c>
      <c r="D584" s="1436">
        <v>25</v>
      </c>
      <c r="E584" s="1436">
        <v>25</v>
      </c>
      <c r="F584" s="1436">
        <v>25</v>
      </c>
      <c r="G584" s="1436">
        <v>19</v>
      </c>
      <c r="H584" s="1436">
        <v>12</v>
      </c>
      <c r="I584" s="1436">
        <v>12</v>
      </c>
      <c r="J584" s="1436">
        <v>12</v>
      </c>
      <c r="K584" s="1436">
        <v>15</v>
      </c>
      <c r="L584" s="1436">
        <v>14</v>
      </c>
      <c r="M584" s="1436">
        <v>8</v>
      </c>
      <c r="N584" s="1436">
        <v>7</v>
      </c>
      <c r="O584" s="1436">
        <v>7</v>
      </c>
      <c r="P584" s="1436">
        <v>6</v>
      </c>
      <c r="Q584" s="1436">
        <v>6</v>
      </c>
      <c r="R584" s="1436">
        <v>6</v>
      </c>
      <c r="S584" s="1436">
        <v>4</v>
      </c>
      <c r="T584" s="1436">
        <v>4</v>
      </c>
      <c r="U584" s="1436">
        <v>7</v>
      </c>
      <c r="V584" s="1438">
        <v>8</v>
      </c>
    </row>
    <row r="585" spans="1:22" ht="15" x14ac:dyDescent="0.25">
      <c r="A585" s="1299" t="s">
        <v>709</v>
      </c>
      <c r="B585" s="1298" t="s">
        <v>911</v>
      </c>
      <c r="C585" s="1301" t="s">
        <v>79</v>
      </c>
      <c r="D585" s="1436">
        <v>0</v>
      </c>
      <c r="E585" s="1436">
        <v>0.23999999463558197</v>
      </c>
      <c r="F585" s="1436">
        <v>0</v>
      </c>
      <c r="G585" s="1436">
        <v>0.21052631735801697</v>
      </c>
      <c r="H585" s="1436">
        <v>0</v>
      </c>
      <c r="I585" s="1436">
        <v>0</v>
      </c>
      <c r="J585" s="1436">
        <v>0.1666666716337204</v>
      </c>
      <c r="K585" s="1436">
        <v>0.13333334028720856</v>
      </c>
      <c r="L585" s="1436">
        <v>0.2142857164144516</v>
      </c>
      <c r="M585" s="1436">
        <v>0</v>
      </c>
      <c r="N585" s="1436">
        <v>0</v>
      </c>
      <c r="O585" s="1436">
        <v>0.28571429848670959</v>
      </c>
      <c r="P585" s="1436">
        <v>0</v>
      </c>
      <c r="Q585" s="1436">
        <v>0</v>
      </c>
      <c r="R585" s="1436">
        <v>0</v>
      </c>
      <c r="S585" s="1436">
        <v>0</v>
      </c>
      <c r="T585" s="1436">
        <v>0</v>
      </c>
      <c r="U585" s="1436">
        <v>0.4285714328289032</v>
      </c>
      <c r="V585" s="1438">
        <v>0.375</v>
      </c>
    </row>
    <row r="586" spans="1:22" ht="15" x14ac:dyDescent="0.25">
      <c r="A586" s="1299" t="s">
        <v>709</v>
      </c>
      <c r="B586" s="1298" t="s">
        <v>911</v>
      </c>
      <c r="C586" s="1301" t="s">
        <v>1011</v>
      </c>
      <c r="D586" s="1436">
        <v>0</v>
      </c>
      <c r="E586" s="1436">
        <v>6</v>
      </c>
      <c r="F586" s="1436">
        <v>0</v>
      </c>
      <c r="G586" s="1436">
        <v>4</v>
      </c>
      <c r="H586" s="1436">
        <v>0</v>
      </c>
      <c r="I586" s="1436">
        <v>0</v>
      </c>
      <c r="J586" s="1436">
        <v>2</v>
      </c>
      <c r="K586" s="1436">
        <v>2</v>
      </c>
      <c r="L586" s="1436">
        <v>3</v>
      </c>
      <c r="M586" s="1436">
        <v>0</v>
      </c>
      <c r="N586" s="1436">
        <v>0</v>
      </c>
      <c r="O586" s="1436">
        <v>2</v>
      </c>
      <c r="P586" s="1436">
        <v>0</v>
      </c>
      <c r="Q586" s="1436">
        <v>0</v>
      </c>
      <c r="R586" s="1436">
        <v>0</v>
      </c>
      <c r="S586" s="1436">
        <v>0</v>
      </c>
      <c r="T586" s="1436">
        <v>0</v>
      </c>
      <c r="U586" s="1436">
        <v>3</v>
      </c>
      <c r="V586" s="1438">
        <v>3</v>
      </c>
    </row>
    <row r="587" spans="1:22" ht="15" x14ac:dyDescent="0.25">
      <c r="A587" s="1299" t="s">
        <v>709</v>
      </c>
      <c r="B587" s="1298" t="s">
        <v>911</v>
      </c>
      <c r="C587" s="1301" t="s">
        <v>87</v>
      </c>
      <c r="D587" s="1436">
        <v>0</v>
      </c>
      <c r="E587" s="1436">
        <v>1</v>
      </c>
      <c r="F587" s="1436">
        <v>0</v>
      </c>
      <c r="G587" s="1436">
        <v>0</v>
      </c>
      <c r="H587" s="1436">
        <v>0</v>
      </c>
      <c r="I587" s="1436">
        <v>0</v>
      </c>
      <c r="J587" s="1436">
        <v>0</v>
      </c>
      <c r="K587" s="1436">
        <v>3</v>
      </c>
      <c r="L587" s="1436">
        <v>0</v>
      </c>
      <c r="M587" s="1436">
        <v>0</v>
      </c>
      <c r="N587" s="1436">
        <v>0</v>
      </c>
      <c r="O587" s="1436">
        <v>0</v>
      </c>
      <c r="P587" s="1436">
        <v>0</v>
      </c>
      <c r="Q587" s="1436">
        <v>0</v>
      </c>
      <c r="R587" s="1436">
        <v>1</v>
      </c>
      <c r="S587" s="1436">
        <v>1</v>
      </c>
      <c r="T587" s="1436">
        <v>0</v>
      </c>
      <c r="U587" s="1436">
        <v>3</v>
      </c>
      <c r="V587" s="1438">
        <v>1</v>
      </c>
    </row>
    <row r="588" spans="1:22" ht="15" x14ac:dyDescent="0.25">
      <c r="A588" s="1299" t="s">
        <v>709</v>
      </c>
      <c r="B588" s="1298" t="s">
        <v>912</v>
      </c>
      <c r="C588" s="1301" t="s">
        <v>1010</v>
      </c>
      <c r="D588" s="1436">
        <v>46</v>
      </c>
      <c r="E588" s="1436">
        <v>45</v>
      </c>
      <c r="F588" s="1436">
        <v>50</v>
      </c>
      <c r="G588" s="1436">
        <v>49</v>
      </c>
      <c r="H588" s="1436">
        <v>49</v>
      </c>
      <c r="I588" s="1436">
        <v>45</v>
      </c>
      <c r="J588" s="1436">
        <v>43</v>
      </c>
      <c r="K588" s="1436">
        <v>15</v>
      </c>
      <c r="L588" s="1436">
        <v>16</v>
      </c>
      <c r="M588" s="1436">
        <v>12</v>
      </c>
      <c r="N588" s="1436">
        <v>11</v>
      </c>
      <c r="O588" s="1436">
        <v>11</v>
      </c>
      <c r="P588" s="1436">
        <v>0</v>
      </c>
      <c r="Q588" s="1436">
        <v>0</v>
      </c>
      <c r="R588" s="1436">
        <v>0</v>
      </c>
      <c r="S588" s="1436">
        <v>0</v>
      </c>
      <c r="T588" s="1436">
        <v>0</v>
      </c>
      <c r="U588" s="1436">
        <v>0</v>
      </c>
      <c r="V588" s="1438">
        <v>0</v>
      </c>
    </row>
    <row r="589" spans="1:22" ht="15" x14ac:dyDescent="0.25">
      <c r="A589" s="1299" t="s">
        <v>709</v>
      </c>
      <c r="B589" s="1298" t="s">
        <v>912</v>
      </c>
      <c r="C589" s="1301" t="s">
        <v>79</v>
      </c>
      <c r="D589" s="1436">
        <v>0.30434781312942505</v>
      </c>
      <c r="E589" s="1436">
        <v>0.24444444477558136</v>
      </c>
      <c r="F589" s="1436">
        <v>0.43999999761581421</v>
      </c>
      <c r="G589" s="1436">
        <v>0.26530611515045166</v>
      </c>
      <c r="H589" s="1436">
        <v>0.26530611515045166</v>
      </c>
      <c r="I589" s="1436">
        <v>0.40000000596046448</v>
      </c>
      <c r="J589" s="1436">
        <v>0.32558140158653259</v>
      </c>
      <c r="K589" s="1436">
        <v>0.26666668057441711</v>
      </c>
      <c r="L589" s="1436">
        <v>0.25</v>
      </c>
      <c r="M589" s="1436">
        <v>0.25</v>
      </c>
      <c r="N589" s="1436">
        <v>9.0909093618392944E-2</v>
      </c>
      <c r="O589" s="1436">
        <v>0.45454546809196472</v>
      </c>
      <c r="P589" s="1436">
        <v>0</v>
      </c>
      <c r="Q589" s="1436">
        <v>0</v>
      </c>
      <c r="R589" s="1436">
        <v>0</v>
      </c>
      <c r="S589" s="1436">
        <v>0</v>
      </c>
      <c r="T589" s="1436">
        <v>0</v>
      </c>
      <c r="U589" s="1436">
        <v>0</v>
      </c>
      <c r="V589" s="1438">
        <v>0</v>
      </c>
    </row>
    <row r="590" spans="1:22" ht="15" x14ac:dyDescent="0.25">
      <c r="A590" s="1299" t="s">
        <v>709</v>
      </c>
      <c r="B590" s="1298" t="s">
        <v>912</v>
      </c>
      <c r="C590" s="1301" t="s">
        <v>1011</v>
      </c>
      <c r="D590" s="1436">
        <v>14</v>
      </c>
      <c r="E590" s="1436">
        <v>11</v>
      </c>
      <c r="F590" s="1436">
        <v>22</v>
      </c>
      <c r="G590" s="1436">
        <v>13</v>
      </c>
      <c r="H590" s="1436">
        <v>13</v>
      </c>
      <c r="I590" s="1436">
        <v>18</v>
      </c>
      <c r="J590" s="1436">
        <v>14</v>
      </c>
      <c r="K590" s="1436">
        <v>4</v>
      </c>
      <c r="L590" s="1436">
        <v>4</v>
      </c>
      <c r="M590" s="1436">
        <v>3</v>
      </c>
      <c r="N590" s="1436">
        <v>1</v>
      </c>
      <c r="O590" s="1436">
        <v>5</v>
      </c>
      <c r="P590" s="1436">
        <v>0</v>
      </c>
      <c r="Q590" s="1436">
        <v>0</v>
      </c>
      <c r="R590" s="1436">
        <v>0</v>
      </c>
      <c r="S590" s="1436">
        <v>0</v>
      </c>
      <c r="T590" s="1436">
        <v>0</v>
      </c>
      <c r="U590" s="1436">
        <v>0</v>
      </c>
      <c r="V590" s="1438">
        <v>0</v>
      </c>
    </row>
    <row r="591" spans="1:22" ht="15" x14ac:dyDescent="0.25">
      <c r="A591" s="1299" t="s">
        <v>709</v>
      </c>
      <c r="B591" s="1298" t="s">
        <v>912</v>
      </c>
      <c r="C591" s="1301" t="s">
        <v>87</v>
      </c>
      <c r="D591" s="1436">
        <v>6</v>
      </c>
      <c r="E591" s="1436">
        <v>0</v>
      </c>
      <c r="F591" s="1436">
        <v>1</v>
      </c>
      <c r="G591" s="1436">
        <v>0</v>
      </c>
      <c r="H591" s="1436">
        <v>0</v>
      </c>
      <c r="I591" s="1436">
        <v>0</v>
      </c>
      <c r="J591" s="1436">
        <v>0</v>
      </c>
      <c r="K591" s="1436">
        <v>0</v>
      </c>
      <c r="L591" s="1436">
        <v>0</v>
      </c>
      <c r="M591" s="1436">
        <v>0</v>
      </c>
      <c r="N591" s="1436">
        <v>0</v>
      </c>
      <c r="O591" s="1436">
        <v>0</v>
      </c>
      <c r="P591" s="1436">
        <v>0</v>
      </c>
      <c r="Q591" s="1436">
        <v>0</v>
      </c>
      <c r="R591" s="1436">
        <v>0</v>
      </c>
      <c r="S591" s="1436">
        <v>0</v>
      </c>
      <c r="T591" s="1436">
        <v>0</v>
      </c>
      <c r="U591" s="1436">
        <v>0</v>
      </c>
      <c r="V591" s="1438">
        <v>0</v>
      </c>
    </row>
    <row r="592" spans="1:22" ht="15" x14ac:dyDescent="0.25">
      <c r="A592" s="1299" t="s">
        <v>709</v>
      </c>
      <c r="B592" s="1298" t="s">
        <v>913</v>
      </c>
      <c r="C592" s="1301" t="s">
        <v>1010</v>
      </c>
      <c r="D592" s="1436">
        <v>24</v>
      </c>
      <c r="E592" s="1436">
        <v>22</v>
      </c>
      <c r="F592" s="1436">
        <v>0</v>
      </c>
      <c r="G592" s="1436">
        <v>0</v>
      </c>
      <c r="H592" s="1436">
        <v>0</v>
      </c>
      <c r="I592" s="1436">
        <v>0</v>
      </c>
      <c r="J592" s="1436">
        <v>0</v>
      </c>
      <c r="K592" s="1436">
        <v>0</v>
      </c>
      <c r="L592" s="1436">
        <v>0</v>
      </c>
      <c r="M592" s="1436">
        <v>0</v>
      </c>
      <c r="N592" s="1436">
        <v>0</v>
      </c>
      <c r="O592" s="1436">
        <v>0</v>
      </c>
      <c r="P592" s="1436">
        <v>0</v>
      </c>
      <c r="Q592" s="1436">
        <v>0</v>
      </c>
      <c r="R592" s="1436">
        <v>0</v>
      </c>
      <c r="S592" s="1436">
        <v>0</v>
      </c>
      <c r="T592" s="1436">
        <v>0</v>
      </c>
      <c r="U592" s="1436">
        <v>0</v>
      </c>
      <c r="V592" s="1438">
        <v>0</v>
      </c>
    </row>
    <row r="593" spans="1:22" ht="15" x14ac:dyDescent="0.25">
      <c r="A593" s="1299" t="s">
        <v>709</v>
      </c>
      <c r="B593" s="1298" t="s">
        <v>913</v>
      </c>
      <c r="C593" s="1301" t="s">
        <v>79</v>
      </c>
      <c r="D593" s="1436">
        <v>4.1666664183139801E-2</v>
      </c>
      <c r="E593" s="1436">
        <v>4.5454546809196472E-2</v>
      </c>
      <c r="F593" s="1436">
        <v>0</v>
      </c>
      <c r="G593" s="1436">
        <v>0</v>
      </c>
      <c r="H593" s="1436">
        <v>0</v>
      </c>
      <c r="I593" s="1436">
        <v>0</v>
      </c>
      <c r="J593" s="1436">
        <v>0</v>
      </c>
      <c r="K593" s="1436">
        <v>0</v>
      </c>
      <c r="L593" s="1436">
        <v>0</v>
      </c>
      <c r="M593" s="1436">
        <v>0</v>
      </c>
      <c r="N593" s="1436">
        <v>0</v>
      </c>
      <c r="O593" s="1436">
        <v>0</v>
      </c>
      <c r="P593" s="1436">
        <v>0</v>
      </c>
      <c r="Q593" s="1436">
        <v>0</v>
      </c>
      <c r="R593" s="1436">
        <v>0</v>
      </c>
      <c r="S593" s="1436">
        <v>0</v>
      </c>
      <c r="T593" s="1436">
        <v>0</v>
      </c>
      <c r="U593" s="1436">
        <v>0</v>
      </c>
      <c r="V593" s="1438">
        <v>0</v>
      </c>
    </row>
    <row r="594" spans="1:22" ht="15" x14ac:dyDescent="0.25">
      <c r="A594" s="1299" t="s">
        <v>709</v>
      </c>
      <c r="B594" s="1298" t="s">
        <v>913</v>
      </c>
      <c r="C594" s="1301" t="s">
        <v>1011</v>
      </c>
      <c r="D594" s="1436">
        <v>1</v>
      </c>
      <c r="E594" s="1436">
        <v>1</v>
      </c>
      <c r="F594" s="1436">
        <v>0</v>
      </c>
      <c r="G594" s="1436">
        <v>0</v>
      </c>
      <c r="H594" s="1436">
        <v>0</v>
      </c>
      <c r="I594" s="1436">
        <v>0</v>
      </c>
      <c r="J594" s="1436">
        <v>0</v>
      </c>
      <c r="K594" s="1436">
        <v>0</v>
      </c>
      <c r="L594" s="1436">
        <v>0</v>
      </c>
      <c r="M594" s="1436">
        <v>0</v>
      </c>
      <c r="N594" s="1436">
        <v>0</v>
      </c>
      <c r="O594" s="1436">
        <v>0</v>
      </c>
      <c r="P594" s="1436">
        <v>0</v>
      </c>
      <c r="Q594" s="1436">
        <v>0</v>
      </c>
      <c r="R594" s="1436">
        <v>0</v>
      </c>
      <c r="S594" s="1436">
        <v>0</v>
      </c>
      <c r="T594" s="1436">
        <v>0</v>
      </c>
      <c r="U594" s="1436">
        <v>0</v>
      </c>
      <c r="V594" s="1438">
        <v>0</v>
      </c>
    </row>
    <row r="595" spans="1:22" ht="15" x14ac:dyDescent="0.25">
      <c r="A595" s="1299" t="s">
        <v>709</v>
      </c>
      <c r="B595" s="1298" t="s">
        <v>1158</v>
      </c>
      <c r="C595" s="1301" t="s">
        <v>1010</v>
      </c>
      <c r="D595" s="1436">
        <v>25</v>
      </c>
      <c r="E595" s="1436">
        <v>21</v>
      </c>
      <c r="F595" s="1436">
        <v>19</v>
      </c>
      <c r="G595" s="1436">
        <v>4</v>
      </c>
      <c r="H595" s="1436">
        <v>4</v>
      </c>
      <c r="I595" s="1436">
        <v>4</v>
      </c>
      <c r="J595" s="1436">
        <v>3</v>
      </c>
      <c r="K595" s="1436">
        <v>3</v>
      </c>
      <c r="L595" s="1436">
        <v>3</v>
      </c>
      <c r="M595" s="1436">
        <v>3</v>
      </c>
      <c r="N595" s="1436">
        <v>0</v>
      </c>
      <c r="O595" s="1436">
        <v>3</v>
      </c>
      <c r="P595" s="1436">
        <v>3</v>
      </c>
      <c r="Q595" s="1436">
        <v>3</v>
      </c>
      <c r="R595" s="1436">
        <v>3</v>
      </c>
      <c r="S595" s="1436">
        <v>3</v>
      </c>
      <c r="T595" s="1436">
        <v>3</v>
      </c>
      <c r="U595" s="1436">
        <v>2</v>
      </c>
      <c r="V595" s="1438">
        <v>1</v>
      </c>
    </row>
    <row r="596" spans="1:22" ht="15" x14ac:dyDescent="0.25">
      <c r="A596" s="1299" t="s">
        <v>709</v>
      </c>
      <c r="B596" s="1298" t="s">
        <v>1158</v>
      </c>
      <c r="C596" s="1301" t="s">
        <v>79</v>
      </c>
      <c r="D596" s="1436">
        <v>3.9999999105930328E-2</v>
      </c>
      <c r="E596" s="1436">
        <v>4.76190485060215E-2</v>
      </c>
      <c r="F596" s="1436">
        <v>0</v>
      </c>
      <c r="G596" s="1436">
        <v>0</v>
      </c>
      <c r="H596" s="1436">
        <v>0</v>
      </c>
      <c r="I596" s="1436">
        <v>0</v>
      </c>
      <c r="J596" s="1436">
        <v>0</v>
      </c>
      <c r="K596" s="1436">
        <v>0</v>
      </c>
      <c r="L596" s="1436">
        <v>0</v>
      </c>
      <c r="M596" s="1436">
        <v>0</v>
      </c>
      <c r="N596" s="1436">
        <v>0</v>
      </c>
      <c r="O596" s="1436">
        <v>0</v>
      </c>
      <c r="P596" s="1436">
        <v>0</v>
      </c>
      <c r="Q596" s="1436">
        <v>0</v>
      </c>
      <c r="R596" s="1436">
        <v>0</v>
      </c>
      <c r="S596" s="1436">
        <v>0</v>
      </c>
      <c r="T596" s="1436">
        <v>0</v>
      </c>
      <c r="U596" s="1436">
        <v>0</v>
      </c>
      <c r="V596" s="1438">
        <v>0</v>
      </c>
    </row>
    <row r="597" spans="1:22" ht="15" x14ac:dyDescent="0.25">
      <c r="A597" s="1299" t="s">
        <v>709</v>
      </c>
      <c r="B597" s="1298" t="s">
        <v>1158</v>
      </c>
      <c r="C597" s="1301" t="s">
        <v>1011</v>
      </c>
      <c r="D597" s="1436">
        <v>1</v>
      </c>
      <c r="E597" s="1436">
        <v>1</v>
      </c>
      <c r="F597" s="1436">
        <v>0</v>
      </c>
      <c r="G597" s="1436">
        <v>0</v>
      </c>
      <c r="H597" s="1436">
        <v>0</v>
      </c>
      <c r="I597" s="1436">
        <v>0</v>
      </c>
      <c r="J597" s="1436">
        <v>0</v>
      </c>
      <c r="K597" s="1436">
        <v>0</v>
      </c>
      <c r="L597" s="1436">
        <v>0</v>
      </c>
      <c r="M597" s="1436">
        <v>0</v>
      </c>
      <c r="N597" s="1436">
        <v>0</v>
      </c>
      <c r="O597" s="1436">
        <v>0</v>
      </c>
      <c r="P597" s="1436">
        <v>0</v>
      </c>
      <c r="Q597" s="1436">
        <v>0</v>
      </c>
      <c r="R597" s="1436">
        <v>0</v>
      </c>
      <c r="S597" s="1436">
        <v>0</v>
      </c>
      <c r="T597" s="1436">
        <v>0</v>
      </c>
      <c r="U597" s="1436">
        <v>0</v>
      </c>
      <c r="V597" s="1438">
        <v>0</v>
      </c>
    </row>
    <row r="598" spans="1:22" ht="15" x14ac:dyDescent="0.25">
      <c r="A598" s="1299" t="s">
        <v>709</v>
      </c>
      <c r="B598" s="1298" t="s">
        <v>915</v>
      </c>
      <c r="C598" s="1301" t="s">
        <v>1010</v>
      </c>
      <c r="D598" s="1436">
        <v>26</v>
      </c>
      <c r="E598" s="1436">
        <v>23</v>
      </c>
      <c r="F598" s="1436">
        <v>0</v>
      </c>
      <c r="G598" s="1436">
        <v>0</v>
      </c>
      <c r="H598" s="1436">
        <v>0</v>
      </c>
      <c r="I598" s="1436">
        <v>0</v>
      </c>
      <c r="J598" s="1436">
        <v>0</v>
      </c>
      <c r="K598" s="1436">
        <v>0</v>
      </c>
      <c r="L598" s="1436">
        <v>0</v>
      </c>
      <c r="M598" s="1436">
        <v>0</v>
      </c>
      <c r="N598" s="1436">
        <v>0</v>
      </c>
      <c r="O598" s="1436">
        <v>7</v>
      </c>
      <c r="P598" s="1436">
        <v>3</v>
      </c>
      <c r="Q598" s="1436">
        <v>3</v>
      </c>
      <c r="R598" s="1436">
        <v>3</v>
      </c>
      <c r="S598" s="1436">
        <v>3</v>
      </c>
      <c r="T598" s="1436">
        <v>3</v>
      </c>
      <c r="U598" s="1436">
        <v>3</v>
      </c>
      <c r="V598" s="1438">
        <v>2</v>
      </c>
    </row>
    <row r="599" spans="1:22" ht="15" x14ac:dyDescent="0.25">
      <c r="A599" s="1299" t="s">
        <v>709</v>
      </c>
      <c r="B599" s="1298" t="s">
        <v>915</v>
      </c>
      <c r="C599" s="1301" t="s">
        <v>79</v>
      </c>
      <c r="D599" s="1436">
        <v>0</v>
      </c>
      <c r="E599" s="1436">
        <v>4.3478261679410934E-2</v>
      </c>
      <c r="F599" s="1436">
        <v>0</v>
      </c>
      <c r="G599" s="1436">
        <v>0</v>
      </c>
      <c r="H599" s="1436">
        <v>0</v>
      </c>
      <c r="I599" s="1436">
        <v>0</v>
      </c>
      <c r="J599" s="1436">
        <v>0</v>
      </c>
      <c r="K599" s="1436">
        <v>0</v>
      </c>
      <c r="L599" s="1436">
        <v>0</v>
      </c>
      <c r="M599" s="1436">
        <v>0</v>
      </c>
      <c r="N599" s="1436">
        <v>0</v>
      </c>
      <c r="O599" s="1436">
        <v>0</v>
      </c>
      <c r="P599" s="1436">
        <v>0</v>
      </c>
      <c r="Q599" s="1436">
        <v>0</v>
      </c>
      <c r="R599" s="1436">
        <v>0</v>
      </c>
      <c r="S599" s="1436">
        <v>0</v>
      </c>
      <c r="T599" s="1436">
        <v>0</v>
      </c>
      <c r="U599" s="1436">
        <v>0</v>
      </c>
      <c r="V599" s="1438">
        <v>0</v>
      </c>
    </row>
    <row r="600" spans="1:22" ht="15" x14ac:dyDescent="0.25">
      <c r="A600" s="1299" t="s">
        <v>709</v>
      </c>
      <c r="B600" s="1298" t="s">
        <v>915</v>
      </c>
      <c r="C600" s="1301" t="s">
        <v>1011</v>
      </c>
      <c r="D600" s="1436">
        <v>0</v>
      </c>
      <c r="E600" s="1436">
        <v>1</v>
      </c>
      <c r="F600" s="1436">
        <v>0</v>
      </c>
      <c r="G600" s="1436">
        <v>0</v>
      </c>
      <c r="H600" s="1436">
        <v>0</v>
      </c>
      <c r="I600" s="1436">
        <v>0</v>
      </c>
      <c r="J600" s="1436">
        <v>0</v>
      </c>
      <c r="K600" s="1436">
        <v>0</v>
      </c>
      <c r="L600" s="1436">
        <v>0</v>
      </c>
      <c r="M600" s="1436">
        <v>0</v>
      </c>
      <c r="N600" s="1436">
        <v>0</v>
      </c>
      <c r="O600" s="1436">
        <v>0</v>
      </c>
      <c r="P600" s="1436">
        <v>0</v>
      </c>
      <c r="Q600" s="1436">
        <v>0</v>
      </c>
      <c r="R600" s="1436">
        <v>0</v>
      </c>
      <c r="S600" s="1436">
        <v>0</v>
      </c>
      <c r="T600" s="1436">
        <v>0</v>
      </c>
      <c r="U600" s="1436">
        <v>0</v>
      </c>
      <c r="V600" s="1438">
        <v>0</v>
      </c>
    </row>
    <row r="601" spans="1:22" ht="15" x14ac:dyDescent="0.25">
      <c r="A601" s="1299" t="s">
        <v>709</v>
      </c>
      <c r="B601" s="1298" t="s">
        <v>916</v>
      </c>
      <c r="C601" s="1301" t="s">
        <v>1010</v>
      </c>
      <c r="D601" s="1436">
        <v>0</v>
      </c>
      <c r="E601" s="1436">
        <v>0</v>
      </c>
      <c r="F601" s="1436">
        <v>0</v>
      </c>
      <c r="G601" s="1436">
        <v>0</v>
      </c>
      <c r="H601" s="1436">
        <v>0</v>
      </c>
      <c r="I601" s="1436">
        <v>0</v>
      </c>
      <c r="J601" s="1436">
        <v>0</v>
      </c>
      <c r="K601" s="1436">
        <v>0</v>
      </c>
      <c r="L601" s="1436">
        <v>0</v>
      </c>
      <c r="M601" s="1436">
        <v>0</v>
      </c>
      <c r="N601" s="1436">
        <v>8</v>
      </c>
      <c r="O601" s="1436">
        <v>7</v>
      </c>
      <c r="P601" s="1436">
        <v>10</v>
      </c>
      <c r="Q601" s="1436">
        <v>10</v>
      </c>
      <c r="R601" s="1436">
        <v>14</v>
      </c>
      <c r="S601" s="1436">
        <v>15</v>
      </c>
      <c r="T601" s="1436">
        <v>16</v>
      </c>
      <c r="U601" s="1436">
        <v>16</v>
      </c>
      <c r="V601" s="1438">
        <v>17</v>
      </c>
    </row>
    <row r="602" spans="1:22" ht="15" x14ac:dyDescent="0.25">
      <c r="A602" s="1299" t="s">
        <v>709</v>
      </c>
      <c r="B602" s="1298" t="s">
        <v>916</v>
      </c>
      <c r="C602" s="1301" t="s">
        <v>79</v>
      </c>
      <c r="D602" s="1436">
        <v>0</v>
      </c>
      <c r="E602" s="1436">
        <v>0</v>
      </c>
      <c r="F602" s="1436">
        <v>0</v>
      </c>
      <c r="G602" s="1436">
        <v>0</v>
      </c>
      <c r="H602" s="1436">
        <v>0</v>
      </c>
      <c r="I602" s="1436">
        <v>0</v>
      </c>
      <c r="J602" s="1436">
        <v>0</v>
      </c>
      <c r="K602" s="1436">
        <v>0</v>
      </c>
      <c r="L602" s="1436">
        <v>0</v>
      </c>
      <c r="M602" s="1436">
        <v>0</v>
      </c>
      <c r="N602" s="1436">
        <v>0.875</v>
      </c>
      <c r="O602" s="1436">
        <v>0.28571429848670959</v>
      </c>
      <c r="P602" s="1436">
        <v>0.30000001192092896</v>
      </c>
      <c r="Q602" s="1436">
        <v>0</v>
      </c>
      <c r="R602" s="1436">
        <v>0.3571428656578064</v>
      </c>
      <c r="S602" s="1436">
        <v>0.20000000298023224</v>
      </c>
      <c r="T602" s="1436">
        <v>0.375</v>
      </c>
      <c r="U602" s="1436">
        <v>0.125</v>
      </c>
      <c r="V602" s="1438">
        <v>0.29411765933036804</v>
      </c>
    </row>
    <row r="603" spans="1:22" ht="15" x14ac:dyDescent="0.25">
      <c r="A603" s="1299" t="s">
        <v>709</v>
      </c>
      <c r="B603" s="1298" t="s">
        <v>916</v>
      </c>
      <c r="C603" s="1301" t="s">
        <v>1011</v>
      </c>
      <c r="D603" s="1436">
        <v>0</v>
      </c>
      <c r="E603" s="1436">
        <v>0</v>
      </c>
      <c r="F603" s="1436">
        <v>0</v>
      </c>
      <c r="G603" s="1436">
        <v>0</v>
      </c>
      <c r="H603" s="1436">
        <v>0</v>
      </c>
      <c r="I603" s="1436">
        <v>0</v>
      </c>
      <c r="J603" s="1436">
        <v>0</v>
      </c>
      <c r="K603" s="1436">
        <v>0</v>
      </c>
      <c r="L603" s="1436">
        <v>0</v>
      </c>
      <c r="M603" s="1436">
        <v>0</v>
      </c>
      <c r="N603" s="1436">
        <v>7</v>
      </c>
      <c r="O603" s="1436">
        <v>2</v>
      </c>
      <c r="P603" s="1436">
        <v>3</v>
      </c>
      <c r="Q603" s="1436">
        <v>0</v>
      </c>
      <c r="R603" s="1436">
        <v>5</v>
      </c>
      <c r="S603" s="1436">
        <v>3</v>
      </c>
      <c r="T603" s="1436">
        <v>6</v>
      </c>
      <c r="U603" s="1436">
        <v>2</v>
      </c>
      <c r="V603" s="1438">
        <v>5</v>
      </c>
    </row>
    <row r="604" spans="1:22" ht="15" x14ac:dyDescent="0.25">
      <c r="A604" s="1299" t="s">
        <v>709</v>
      </c>
      <c r="B604" s="1298" t="s">
        <v>916</v>
      </c>
      <c r="C604" s="1301" t="s">
        <v>87</v>
      </c>
      <c r="D604" s="1436">
        <v>0</v>
      </c>
      <c r="E604" s="1436">
        <v>0</v>
      </c>
      <c r="F604" s="1436">
        <v>0</v>
      </c>
      <c r="G604" s="1436">
        <v>0</v>
      </c>
      <c r="H604" s="1436">
        <v>0</v>
      </c>
      <c r="I604" s="1436">
        <v>0</v>
      </c>
      <c r="J604" s="1436">
        <v>0</v>
      </c>
      <c r="K604" s="1436">
        <v>0</v>
      </c>
      <c r="L604" s="1436">
        <v>0</v>
      </c>
      <c r="M604" s="1436">
        <v>0</v>
      </c>
      <c r="N604" s="1436">
        <v>8</v>
      </c>
      <c r="O604" s="1436">
        <v>0</v>
      </c>
      <c r="P604" s="1436">
        <v>1</v>
      </c>
      <c r="Q604" s="1436">
        <v>0</v>
      </c>
      <c r="R604" s="1436">
        <v>4</v>
      </c>
      <c r="S604" s="1436">
        <v>1</v>
      </c>
      <c r="T604" s="1436">
        <v>2</v>
      </c>
      <c r="U604" s="1436">
        <v>0</v>
      </c>
      <c r="V604" s="1438">
        <v>4</v>
      </c>
    </row>
    <row r="605" spans="1:22" ht="15" x14ac:dyDescent="0.25">
      <c r="A605" s="1299" t="s">
        <v>709</v>
      </c>
      <c r="B605" s="1298" t="s">
        <v>917</v>
      </c>
      <c r="C605" s="1301" t="s">
        <v>1010</v>
      </c>
      <c r="D605" s="1436">
        <v>0</v>
      </c>
      <c r="E605" s="1436">
        <v>0</v>
      </c>
      <c r="F605" s="1436">
        <v>0</v>
      </c>
      <c r="G605" s="1436">
        <v>0</v>
      </c>
      <c r="H605" s="1436">
        <v>0</v>
      </c>
      <c r="I605" s="1436">
        <v>0</v>
      </c>
      <c r="J605" s="1436">
        <v>2</v>
      </c>
      <c r="K605" s="1436">
        <v>7</v>
      </c>
      <c r="L605" s="1436">
        <v>7</v>
      </c>
      <c r="M605" s="1436">
        <v>8</v>
      </c>
      <c r="N605" s="1436">
        <v>7</v>
      </c>
      <c r="O605" s="1436">
        <v>7</v>
      </c>
      <c r="P605" s="1436">
        <v>6</v>
      </c>
      <c r="Q605" s="1436">
        <v>7</v>
      </c>
      <c r="R605" s="1436">
        <v>8</v>
      </c>
      <c r="S605" s="1436">
        <v>7</v>
      </c>
      <c r="T605" s="1436">
        <v>0</v>
      </c>
      <c r="U605" s="1436">
        <v>0</v>
      </c>
      <c r="V605" s="1438">
        <v>0</v>
      </c>
    </row>
    <row r="606" spans="1:22" ht="15" x14ac:dyDescent="0.25">
      <c r="A606" s="1299" t="s">
        <v>709</v>
      </c>
      <c r="B606" s="1298" t="s">
        <v>917</v>
      </c>
      <c r="C606" s="1301" t="s">
        <v>79</v>
      </c>
      <c r="D606" s="1436">
        <v>0</v>
      </c>
      <c r="E606" s="1436">
        <v>0</v>
      </c>
      <c r="F606" s="1436">
        <v>0</v>
      </c>
      <c r="G606" s="1436">
        <v>0</v>
      </c>
      <c r="H606" s="1436">
        <v>0</v>
      </c>
      <c r="I606" s="1436">
        <v>0</v>
      </c>
      <c r="J606" s="1436">
        <v>0.5</v>
      </c>
      <c r="K606" s="1436">
        <v>0.4285714328289032</v>
      </c>
      <c r="L606" s="1436">
        <v>0.8571428656578064</v>
      </c>
      <c r="M606" s="1436">
        <v>0.75</v>
      </c>
      <c r="N606" s="1436">
        <v>0.71428573131561279</v>
      </c>
      <c r="O606" s="1436">
        <v>0.8571428656578064</v>
      </c>
      <c r="P606" s="1436">
        <v>0.66666668653488159</v>
      </c>
      <c r="Q606" s="1436">
        <v>0.28571429848670959</v>
      </c>
      <c r="R606" s="1436">
        <v>0.375</v>
      </c>
      <c r="S606" s="1436">
        <v>0.1428571492433548</v>
      </c>
      <c r="T606" s="1436">
        <v>0</v>
      </c>
      <c r="U606" s="1436">
        <v>0</v>
      </c>
      <c r="V606" s="1438">
        <v>0</v>
      </c>
    </row>
    <row r="607" spans="1:22" ht="15" x14ac:dyDescent="0.25">
      <c r="A607" s="1299" t="s">
        <v>709</v>
      </c>
      <c r="B607" s="1298" t="s">
        <v>917</v>
      </c>
      <c r="C607" s="1301" t="s">
        <v>1011</v>
      </c>
      <c r="D607" s="1436">
        <v>0</v>
      </c>
      <c r="E607" s="1436">
        <v>0</v>
      </c>
      <c r="F607" s="1436">
        <v>0</v>
      </c>
      <c r="G607" s="1436">
        <v>0</v>
      </c>
      <c r="H607" s="1436">
        <v>0</v>
      </c>
      <c r="I607" s="1436">
        <v>0</v>
      </c>
      <c r="J607" s="1436">
        <v>1</v>
      </c>
      <c r="K607" s="1436">
        <v>3</v>
      </c>
      <c r="L607" s="1436">
        <v>6</v>
      </c>
      <c r="M607" s="1436">
        <v>6</v>
      </c>
      <c r="N607" s="1436">
        <v>5</v>
      </c>
      <c r="O607" s="1436">
        <v>6</v>
      </c>
      <c r="P607" s="1436">
        <v>4</v>
      </c>
      <c r="Q607" s="1436">
        <v>2</v>
      </c>
      <c r="R607" s="1436">
        <v>3</v>
      </c>
      <c r="S607" s="1436">
        <v>1</v>
      </c>
      <c r="T607" s="1436">
        <v>0</v>
      </c>
      <c r="U607" s="1436">
        <v>0</v>
      </c>
      <c r="V607" s="1438">
        <v>0</v>
      </c>
    </row>
    <row r="608" spans="1:22" ht="15" x14ac:dyDescent="0.25">
      <c r="A608" s="1299" t="s">
        <v>709</v>
      </c>
      <c r="B608" s="1298" t="s">
        <v>917</v>
      </c>
      <c r="C608" s="1301" t="s">
        <v>87</v>
      </c>
      <c r="D608" s="1436">
        <v>0</v>
      </c>
      <c r="E608" s="1436">
        <v>0</v>
      </c>
      <c r="F608" s="1436">
        <v>0</v>
      </c>
      <c r="G608" s="1436">
        <v>0</v>
      </c>
      <c r="H608" s="1436">
        <v>0</v>
      </c>
      <c r="I608" s="1436">
        <v>0</v>
      </c>
      <c r="J608" s="1436">
        <v>2</v>
      </c>
      <c r="K608" s="1436">
        <v>5</v>
      </c>
      <c r="L608" s="1436">
        <v>0</v>
      </c>
      <c r="M608" s="1436">
        <v>1</v>
      </c>
      <c r="N608" s="1436">
        <v>0</v>
      </c>
      <c r="O608" s="1436">
        <v>0</v>
      </c>
      <c r="P608" s="1436">
        <v>0</v>
      </c>
      <c r="Q608" s="1436">
        <v>0</v>
      </c>
      <c r="R608" s="1436">
        <v>0</v>
      </c>
      <c r="S608" s="1436">
        <v>0</v>
      </c>
      <c r="T608" s="1436">
        <v>0</v>
      </c>
      <c r="U608" s="1436">
        <v>0</v>
      </c>
      <c r="V608" s="1438">
        <v>0</v>
      </c>
    </row>
    <row r="609" spans="1:22" ht="15" x14ac:dyDescent="0.25">
      <c r="A609" s="1299" t="s">
        <v>709</v>
      </c>
      <c r="B609" s="1298" t="s">
        <v>918</v>
      </c>
      <c r="C609" s="1301" t="s">
        <v>1010</v>
      </c>
      <c r="D609" s="1436">
        <v>19</v>
      </c>
      <c r="E609" s="1436">
        <v>17</v>
      </c>
      <c r="F609" s="1436">
        <v>21</v>
      </c>
      <c r="G609" s="1436">
        <v>0</v>
      </c>
      <c r="H609" s="1436">
        <v>0</v>
      </c>
      <c r="I609" s="1436">
        <v>0</v>
      </c>
      <c r="J609" s="1436">
        <v>0</v>
      </c>
      <c r="K609" s="1436">
        <v>0</v>
      </c>
      <c r="L609" s="1436">
        <v>0</v>
      </c>
      <c r="M609" s="1436">
        <v>0</v>
      </c>
      <c r="N609" s="1436">
        <v>0</v>
      </c>
      <c r="O609" s="1436">
        <v>0</v>
      </c>
      <c r="P609" s="1436">
        <v>0</v>
      </c>
      <c r="Q609" s="1436">
        <v>0</v>
      </c>
      <c r="R609" s="1436">
        <v>0</v>
      </c>
      <c r="S609" s="1436">
        <v>0</v>
      </c>
      <c r="T609" s="1436">
        <v>0</v>
      </c>
      <c r="U609" s="1436">
        <v>0</v>
      </c>
      <c r="V609" s="1438">
        <v>0</v>
      </c>
    </row>
    <row r="610" spans="1:22" ht="15" x14ac:dyDescent="0.25">
      <c r="A610" s="1299" t="s">
        <v>709</v>
      </c>
      <c r="B610" s="1298" t="s">
        <v>918</v>
      </c>
      <c r="C610" s="1301" t="s">
        <v>79</v>
      </c>
      <c r="D610" s="1436">
        <v>0</v>
      </c>
      <c r="E610" s="1436">
        <v>0.23529411852359772</v>
      </c>
      <c r="F610" s="1436">
        <v>0.190476194024086</v>
      </c>
      <c r="G610" s="1436">
        <v>0</v>
      </c>
      <c r="H610" s="1436">
        <v>0</v>
      </c>
      <c r="I610" s="1436">
        <v>0</v>
      </c>
      <c r="J610" s="1436">
        <v>0</v>
      </c>
      <c r="K610" s="1436">
        <v>0</v>
      </c>
      <c r="L610" s="1436">
        <v>0</v>
      </c>
      <c r="M610" s="1436">
        <v>0</v>
      </c>
      <c r="N610" s="1436">
        <v>0</v>
      </c>
      <c r="O610" s="1436">
        <v>0</v>
      </c>
      <c r="P610" s="1436">
        <v>0</v>
      </c>
      <c r="Q610" s="1436">
        <v>0</v>
      </c>
      <c r="R610" s="1436">
        <v>0</v>
      </c>
      <c r="S610" s="1436">
        <v>0</v>
      </c>
      <c r="T610" s="1436">
        <v>0</v>
      </c>
      <c r="U610" s="1436">
        <v>0</v>
      </c>
      <c r="V610" s="1438">
        <v>0</v>
      </c>
    </row>
    <row r="611" spans="1:22" ht="15" x14ac:dyDescent="0.25">
      <c r="A611" s="1299" t="s">
        <v>709</v>
      </c>
      <c r="B611" s="1298" t="s">
        <v>918</v>
      </c>
      <c r="C611" s="1301" t="s">
        <v>1011</v>
      </c>
      <c r="D611" s="1436">
        <v>0</v>
      </c>
      <c r="E611" s="1436">
        <v>4</v>
      </c>
      <c r="F611" s="1436">
        <v>4</v>
      </c>
      <c r="G611" s="1436">
        <v>0</v>
      </c>
      <c r="H611" s="1436">
        <v>0</v>
      </c>
      <c r="I611" s="1436">
        <v>0</v>
      </c>
      <c r="J611" s="1436">
        <v>0</v>
      </c>
      <c r="K611" s="1436">
        <v>0</v>
      </c>
      <c r="L611" s="1436">
        <v>0</v>
      </c>
      <c r="M611" s="1436">
        <v>0</v>
      </c>
      <c r="N611" s="1436">
        <v>0</v>
      </c>
      <c r="O611" s="1436">
        <v>0</v>
      </c>
      <c r="P611" s="1436">
        <v>0</v>
      </c>
      <c r="Q611" s="1436">
        <v>0</v>
      </c>
      <c r="R611" s="1436">
        <v>0</v>
      </c>
      <c r="S611" s="1436">
        <v>0</v>
      </c>
      <c r="T611" s="1436">
        <v>0</v>
      </c>
      <c r="U611" s="1436">
        <v>0</v>
      </c>
      <c r="V611" s="1438">
        <v>0</v>
      </c>
    </row>
    <row r="612" spans="1:22" ht="15" x14ac:dyDescent="0.25">
      <c r="A612" s="1299" t="s">
        <v>709</v>
      </c>
      <c r="B612" s="1298" t="s">
        <v>918</v>
      </c>
      <c r="C612" s="1301" t="s">
        <v>87</v>
      </c>
      <c r="D612" s="1436">
        <v>0</v>
      </c>
      <c r="E612" s="1436">
        <v>1</v>
      </c>
      <c r="F612" s="1436">
        <v>2</v>
      </c>
      <c r="G612" s="1436">
        <v>0</v>
      </c>
      <c r="H612" s="1436">
        <v>0</v>
      </c>
      <c r="I612" s="1436">
        <v>0</v>
      </c>
      <c r="J612" s="1436">
        <v>0</v>
      </c>
      <c r="K612" s="1436">
        <v>0</v>
      </c>
      <c r="L612" s="1436">
        <v>0</v>
      </c>
      <c r="M612" s="1436">
        <v>0</v>
      </c>
      <c r="N612" s="1436">
        <v>0</v>
      </c>
      <c r="O612" s="1436">
        <v>0</v>
      </c>
      <c r="P612" s="1436">
        <v>0</v>
      </c>
      <c r="Q612" s="1436">
        <v>0</v>
      </c>
      <c r="R612" s="1436">
        <v>0</v>
      </c>
      <c r="S612" s="1436">
        <v>0</v>
      </c>
      <c r="T612" s="1436">
        <v>0</v>
      </c>
      <c r="U612" s="1436">
        <v>0</v>
      </c>
      <c r="V612" s="1438">
        <v>0</v>
      </c>
    </row>
    <row r="613" spans="1:22" ht="15" x14ac:dyDescent="0.25">
      <c r="A613" s="1299" t="s">
        <v>709</v>
      </c>
      <c r="B613" s="1298" t="s">
        <v>919</v>
      </c>
      <c r="C613" s="1301" t="s">
        <v>1010</v>
      </c>
      <c r="D613" s="1436">
        <v>17</v>
      </c>
      <c r="E613" s="1436">
        <v>17</v>
      </c>
      <c r="F613" s="1436">
        <v>9</v>
      </c>
      <c r="G613" s="1436">
        <v>9</v>
      </c>
      <c r="H613" s="1436">
        <v>9</v>
      </c>
      <c r="I613" s="1436">
        <v>10</v>
      </c>
      <c r="J613" s="1436">
        <v>8</v>
      </c>
      <c r="K613" s="1436">
        <v>8</v>
      </c>
      <c r="L613" s="1436">
        <v>9</v>
      </c>
      <c r="M613" s="1436">
        <v>9</v>
      </c>
      <c r="N613" s="1436">
        <v>11</v>
      </c>
      <c r="O613" s="1436">
        <v>10</v>
      </c>
      <c r="P613" s="1436">
        <v>8</v>
      </c>
      <c r="Q613" s="1436">
        <v>8</v>
      </c>
      <c r="R613" s="1436">
        <v>8</v>
      </c>
      <c r="S613" s="1436">
        <v>8</v>
      </c>
      <c r="T613" s="1436">
        <v>8</v>
      </c>
      <c r="U613" s="1436">
        <v>7</v>
      </c>
      <c r="V613" s="1438">
        <v>7</v>
      </c>
    </row>
    <row r="614" spans="1:22" ht="15" x14ac:dyDescent="0.25">
      <c r="A614" s="1299" t="s">
        <v>709</v>
      </c>
      <c r="B614" s="1298" t="s">
        <v>919</v>
      </c>
      <c r="C614" s="1301" t="s">
        <v>79</v>
      </c>
      <c r="D614" s="1436">
        <v>0.23529411852359772</v>
      </c>
      <c r="E614" s="1436">
        <v>0</v>
      </c>
      <c r="F614" s="1436">
        <v>0.55555558204650879</v>
      </c>
      <c r="G614" s="1436">
        <v>0.2222222238779068</v>
      </c>
      <c r="H614" s="1436">
        <v>0.55555558204650879</v>
      </c>
      <c r="I614" s="1436">
        <v>0.60000002384185791</v>
      </c>
      <c r="J614" s="1436">
        <v>0.125</v>
      </c>
      <c r="K614" s="1436">
        <v>0.5</v>
      </c>
      <c r="L614" s="1436">
        <v>0.66666668653488159</v>
      </c>
      <c r="M614" s="1436">
        <v>0</v>
      </c>
      <c r="N614" s="1436">
        <v>0.36363637447357178</v>
      </c>
      <c r="O614" s="1436">
        <v>0.60000002384185791</v>
      </c>
      <c r="P614" s="1436">
        <v>0.25</v>
      </c>
      <c r="Q614" s="1436">
        <v>0</v>
      </c>
      <c r="R614" s="1436">
        <v>0.625</v>
      </c>
      <c r="S614" s="1436">
        <v>0</v>
      </c>
      <c r="T614" s="1436">
        <v>0</v>
      </c>
      <c r="U614" s="1436">
        <v>0.71428573131561279</v>
      </c>
      <c r="V614" s="1438">
        <v>0.1428571492433548</v>
      </c>
    </row>
    <row r="615" spans="1:22" ht="15" x14ac:dyDescent="0.25">
      <c r="A615" s="1299" t="s">
        <v>709</v>
      </c>
      <c r="B615" s="1298" t="s">
        <v>919</v>
      </c>
      <c r="C615" s="1301" t="s">
        <v>1011</v>
      </c>
      <c r="D615" s="1436">
        <v>4</v>
      </c>
      <c r="E615" s="1436">
        <v>0</v>
      </c>
      <c r="F615" s="1436">
        <v>5</v>
      </c>
      <c r="G615" s="1436">
        <v>2</v>
      </c>
      <c r="H615" s="1436">
        <v>5</v>
      </c>
      <c r="I615" s="1436">
        <v>6</v>
      </c>
      <c r="J615" s="1436">
        <v>1</v>
      </c>
      <c r="K615" s="1436">
        <v>4</v>
      </c>
      <c r="L615" s="1436">
        <v>6</v>
      </c>
      <c r="M615" s="1436">
        <v>0</v>
      </c>
      <c r="N615" s="1436">
        <v>4</v>
      </c>
      <c r="O615" s="1436">
        <v>6</v>
      </c>
      <c r="P615" s="1436">
        <v>2</v>
      </c>
      <c r="Q615" s="1436">
        <v>0</v>
      </c>
      <c r="R615" s="1436">
        <v>5</v>
      </c>
      <c r="S615" s="1436">
        <v>0</v>
      </c>
      <c r="T615" s="1436">
        <v>0</v>
      </c>
      <c r="U615" s="1436">
        <v>5</v>
      </c>
      <c r="V615" s="1438">
        <v>1</v>
      </c>
    </row>
    <row r="616" spans="1:22" ht="15" x14ac:dyDescent="0.25">
      <c r="A616" s="1299" t="s">
        <v>709</v>
      </c>
      <c r="B616" s="1298" t="s">
        <v>919</v>
      </c>
      <c r="C616" s="1301" t="s">
        <v>87</v>
      </c>
      <c r="D616" s="1436">
        <v>0</v>
      </c>
      <c r="E616" s="1436">
        <v>0</v>
      </c>
      <c r="F616" s="1436">
        <v>0</v>
      </c>
      <c r="G616" s="1436">
        <v>1</v>
      </c>
      <c r="H616" s="1436">
        <v>0</v>
      </c>
      <c r="I616" s="1436">
        <v>0</v>
      </c>
      <c r="J616" s="1436">
        <v>0</v>
      </c>
      <c r="K616" s="1436">
        <v>0</v>
      </c>
      <c r="L616" s="1436">
        <v>0</v>
      </c>
      <c r="M616" s="1436">
        <v>0</v>
      </c>
      <c r="N616" s="1436">
        <v>0</v>
      </c>
      <c r="O616" s="1436">
        <v>0</v>
      </c>
      <c r="P616" s="1436">
        <v>0</v>
      </c>
      <c r="Q616" s="1436">
        <v>0</v>
      </c>
      <c r="R616" s="1436">
        <v>0</v>
      </c>
      <c r="S616" s="1436">
        <v>0</v>
      </c>
      <c r="T616" s="1436">
        <v>0</v>
      </c>
      <c r="U616" s="1436">
        <v>0</v>
      </c>
      <c r="V616" s="1438">
        <v>0</v>
      </c>
    </row>
    <row r="617" spans="1:22" ht="15" x14ac:dyDescent="0.25">
      <c r="A617" s="1299" t="s">
        <v>709</v>
      </c>
      <c r="B617" s="1298" t="s">
        <v>920</v>
      </c>
      <c r="C617" s="1301" t="s">
        <v>1010</v>
      </c>
      <c r="D617" s="1436">
        <v>18</v>
      </c>
      <c r="E617" s="1436">
        <v>20</v>
      </c>
      <c r="F617" s="1436">
        <v>19</v>
      </c>
      <c r="G617" s="1436">
        <v>25</v>
      </c>
      <c r="H617" s="1436">
        <v>25</v>
      </c>
      <c r="I617" s="1436">
        <v>24</v>
      </c>
      <c r="J617" s="1436">
        <v>20</v>
      </c>
      <c r="K617" s="1436">
        <v>20</v>
      </c>
      <c r="L617" s="1436">
        <v>19</v>
      </c>
      <c r="M617" s="1436">
        <v>18</v>
      </c>
      <c r="N617" s="1436">
        <v>18</v>
      </c>
      <c r="O617" s="1436">
        <v>19</v>
      </c>
      <c r="P617" s="1436">
        <v>22</v>
      </c>
      <c r="Q617" s="1436">
        <v>22</v>
      </c>
      <c r="R617" s="1436">
        <v>21</v>
      </c>
      <c r="S617" s="1436">
        <v>20</v>
      </c>
      <c r="T617" s="1436">
        <v>19</v>
      </c>
      <c r="U617" s="1436">
        <v>18</v>
      </c>
      <c r="V617" s="1438">
        <v>17</v>
      </c>
    </row>
    <row r="618" spans="1:22" ht="15" x14ac:dyDescent="0.25">
      <c r="A618" s="1299" t="s">
        <v>709</v>
      </c>
      <c r="B618" s="1298" t="s">
        <v>920</v>
      </c>
      <c r="C618" s="1301" t="s">
        <v>79</v>
      </c>
      <c r="D618" s="1436">
        <v>5.55555559694767E-2</v>
      </c>
      <c r="E618" s="1436">
        <v>0.10000000149011612</v>
      </c>
      <c r="F618" s="1436">
        <v>0.26315790414810181</v>
      </c>
      <c r="G618" s="1436">
        <v>0.11999999731779099</v>
      </c>
      <c r="H618" s="1436">
        <v>7.9999998211860657E-2</v>
      </c>
      <c r="I618" s="1436">
        <v>0.1666666716337204</v>
      </c>
      <c r="J618" s="1436">
        <v>0.20000000298023224</v>
      </c>
      <c r="K618" s="1436">
        <v>0.25</v>
      </c>
      <c r="L618" s="1436">
        <v>0.3684210479259491</v>
      </c>
      <c r="M618" s="1436">
        <v>0.1666666716337204</v>
      </c>
      <c r="N618" s="1436">
        <v>5.55555559694767E-2</v>
      </c>
      <c r="O618" s="1436">
        <v>0.26315790414810181</v>
      </c>
      <c r="P618" s="1436">
        <v>0.18181818723678589</v>
      </c>
      <c r="Q618" s="1436">
        <v>9.0909093618392944E-2</v>
      </c>
      <c r="R618" s="1436">
        <v>0.190476194024086</v>
      </c>
      <c r="S618" s="1436">
        <v>0.10000000149011612</v>
      </c>
      <c r="T618" s="1436">
        <v>0</v>
      </c>
      <c r="U618" s="1436">
        <v>0.27777779102325439</v>
      </c>
      <c r="V618" s="1438">
        <v>0.29411765933036804</v>
      </c>
    </row>
    <row r="619" spans="1:22" ht="15" x14ac:dyDescent="0.25">
      <c r="A619" s="1299" t="s">
        <v>709</v>
      </c>
      <c r="B619" s="1298" t="s">
        <v>920</v>
      </c>
      <c r="C619" s="1301" t="s">
        <v>1011</v>
      </c>
      <c r="D619" s="1436">
        <v>1</v>
      </c>
      <c r="E619" s="1436">
        <v>2</v>
      </c>
      <c r="F619" s="1436">
        <v>5</v>
      </c>
      <c r="G619" s="1436">
        <v>3</v>
      </c>
      <c r="H619" s="1436">
        <v>2</v>
      </c>
      <c r="I619" s="1436">
        <v>4</v>
      </c>
      <c r="J619" s="1436">
        <v>4</v>
      </c>
      <c r="K619" s="1436">
        <v>5</v>
      </c>
      <c r="L619" s="1436">
        <v>7</v>
      </c>
      <c r="M619" s="1436">
        <v>3</v>
      </c>
      <c r="N619" s="1436">
        <v>1</v>
      </c>
      <c r="O619" s="1436">
        <v>5</v>
      </c>
      <c r="P619" s="1436">
        <v>4</v>
      </c>
      <c r="Q619" s="1436">
        <v>2</v>
      </c>
      <c r="R619" s="1436">
        <v>4</v>
      </c>
      <c r="S619" s="1436">
        <v>2</v>
      </c>
      <c r="T619" s="1436">
        <v>0</v>
      </c>
      <c r="U619" s="1436">
        <v>5</v>
      </c>
      <c r="V619" s="1438">
        <v>5</v>
      </c>
    </row>
    <row r="620" spans="1:22" ht="15" x14ac:dyDescent="0.25">
      <c r="A620" s="1299" t="s">
        <v>709</v>
      </c>
      <c r="B620" s="1298" t="s">
        <v>920</v>
      </c>
      <c r="C620" s="1301" t="s">
        <v>87</v>
      </c>
      <c r="D620" s="1436">
        <v>0</v>
      </c>
      <c r="E620" s="1436">
        <v>0</v>
      </c>
      <c r="F620" s="1436">
        <v>0</v>
      </c>
      <c r="G620" s="1436">
        <v>0</v>
      </c>
      <c r="H620" s="1436">
        <v>0</v>
      </c>
      <c r="I620" s="1436">
        <v>0</v>
      </c>
      <c r="J620" s="1436">
        <v>0</v>
      </c>
      <c r="K620" s="1436">
        <v>0</v>
      </c>
      <c r="L620" s="1436">
        <v>0</v>
      </c>
      <c r="M620" s="1436">
        <v>0</v>
      </c>
      <c r="N620" s="1436">
        <v>0</v>
      </c>
      <c r="O620" s="1436">
        <v>2</v>
      </c>
      <c r="P620" s="1436">
        <v>0</v>
      </c>
      <c r="Q620" s="1436">
        <v>0</v>
      </c>
      <c r="R620" s="1436">
        <v>0</v>
      </c>
      <c r="S620" s="1436">
        <v>0</v>
      </c>
      <c r="T620" s="1436">
        <v>0</v>
      </c>
      <c r="U620" s="1436">
        <v>0</v>
      </c>
      <c r="V620" s="1438">
        <v>0</v>
      </c>
    </row>
    <row r="621" spans="1:22" ht="15" x14ac:dyDescent="0.25">
      <c r="A621" s="1299" t="s">
        <v>709</v>
      </c>
      <c r="B621" s="1298" t="s">
        <v>921</v>
      </c>
      <c r="C621" s="1301" t="s">
        <v>1010</v>
      </c>
      <c r="D621" s="1436">
        <v>0</v>
      </c>
      <c r="E621" s="1436">
        <v>0</v>
      </c>
      <c r="F621" s="1436">
        <v>0</v>
      </c>
      <c r="G621" s="1436">
        <v>0</v>
      </c>
      <c r="H621" s="1436">
        <v>0</v>
      </c>
      <c r="I621" s="1436">
        <v>0</v>
      </c>
      <c r="J621" s="1436">
        <v>0</v>
      </c>
      <c r="K621" s="1436">
        <v>4</v>
      </c>
      <c r="L621" s="1436">
        <v>5</v>
      </c>
      <c r="M621" s="1436">
        <v>5</v>
      </c>
      <c r="N621" s="1436">
        <v>0</v>
      </c>
      <c r="O621" s="1436">
        <v>0</v>
      </c>
      <c r="P621" s="1436">
        <v>0</v>
      </c>
      <c r="Q621" s="1436">
        <v>0</v>
      </c>
      <c r="R621" s="1436">
        <v>0</v>
      </c>
      <c r="S621" s="1436">
        <v>0</v>
      </c>
      <c r="T621" s="1436">
        <v>15</v>
      </c>
      <c r="U621" s="1436">
        <v>31</v>
      </c>
      <c r="V621" s="1438">
        <v>60</v>
      </c>
    </row>
    <row r="622" spans="1:22" ht="15" x14ac:dyDescent="0.25">
      <c r="A622" s="1299" t="s">
        <v>709</v>
      </c>
      <c r="B622" s="1298" t="s">
        <v>921</v>
      </c>
      <c r="C622" s="1301" t="s">
        <v>79</v>
      </c>
      <c r="D622" s="1436">
        <v>0</v>
      </c>
      <c r="E622" s="1436">
        <v>0</v>
      </c>
      <c r="F622" s="1436">
        <v>0</v>
      </c>
      <c r="G622" s="1436">
        <v>0</v>
      </c>
      <c r="H622" s="1436">
        <v>0</v>
      </c>
      <c r="I622" s="1436">
        <v>0</v>
      </c>
      <c r="J622" s="1436">
        <v>0</v>
      </c>
      <c r="K622" s="1436">
        <v>0.75</v>
      </c>
      <c r="L622" s="1436">
        <v>0.80000001192092896</v>
      </c>
      <c r="M622" s="1436">
        <v>0</v>
      </c>
      <c r="N622" s="1436">
        <v>0</v>
      </c>
      <c r="O622" s="1436">
        <v>0</v>
      </c>
      <c r="P622" s="1436">
        <v>0</v>
      </c>
      <c r="Q622" s="1436">
        <v>0</v>
      </c>
      <c r="R622" s="1436">
        <v>0</v>
      </c>
      <c r="S622" s="1436">
        <v>0</v>
      </c>
      <c r="T622" s="1436">
        <v>0.53333336114883423</v>
      </c>
      <c r="U622" s="1436">
        <v>0.70967739820480347</v>
      </c>
      <c r="V622" s="1438">
        <v>0.55000001192092896</v>
      </c>
    </row>
    <row r="623" spans="1:22" ht="15" x14ac:dyDescent="0.25">
      <c r="A623" s="1299" t="s">
        <v>709</v>
      </c>
      <c r="B623" s="1298" t="s">
        <v>921</v>
      </c>
      <c r="C623" s="1301" t="s">
        <v>1011</v>
      </c>
      <c r="D623" s="1436">
        <v>0</v>
      </c>
      <c r="E623" s="1436">
        <v>0</v>
      </c>
      <c r="F623" s="1436">
        <v>0</v>
      </c>
      <c r="G623" s="1436">
        <v>0</v>
      </c>
      <c r="H623" s="1436">
        <v>0</v>
      </c>
      <c r="I623" s="1436">
        <v>0</v>
      </c>
      <c r="J623" s="1436">
        <v>0</v>
      </c>
      <c r="K623" s="1436">
        <v>3</v>
      </c>
      <c r="L623" s="1436">
        <v>4</v>
      </c>
      <c r="M623" s="1436">
        <v>0</v>
      </c>
      <c r="N623" s="1436">
        <v>0</v>
      </c>
      <c r="O623" s="1436">
        <v>0</v>
      </c>
      <c r="P623" s="1436">
        <v>0</v>
      </c>
      <c r="Q623" s="1436">
        <v>0</v>
      </c>
      <c r="R623" s="1436">
        <v>0</v>
      </c>
      <c r="S623" s="1436">
        <v>0</v>
      </c>
      <c r="T623" s="1436">
        <v>8</v>
      </c>
      <c r="U623" s="1436">
        <v>22</v>
      </c>
      <c r="V623" s="1438">
        <v>33</v>
      </c>
    </row>
    <row r="624" spans="1:22" ht="15" x14ac:dyDescent="0.25">
      <c r="A624" s="1299" t="s">
        <v>709</v>
      </c>
      <c r="B624" s="1298" t="s">
        <v>921</v>
      </c>
      <c r="C624" s="1301" t="s">
        <v>87</v>
      </c>
      <c r="D624" s="1436">
        <v>0</v>
      </c>
      <c r="E624" s="1436">
        <v>0</v>
      </c>
      <c r="F624" s="1436">
        <v>0</v>
      </c>
      <c r="G624" s="1436">
        <v>0</v>
      </c>
      <c r="H624" s="1436">
        <v>0</v>
      </c>
      <c r="I624" s="1436">
        <v>0</v>
      </c>
      <c r="J624" s="1436">
        <v>0</v>
      </c>
      <c r="K624" s="1436">
        <v>4</v>
      </c>
      <c r="L624" s="1436">
        <v>1</v>
      </c>
      <c r="M624" s="1436">
        <v>0</v>
      </c>
      <c r="N624" s="1436">
        <v>0</v>
      </c>
      <c r="O624" s="1436">
        <v>0</v>
      </c>
      <c r="P624" s="1436">
        <v>0</v>
      </c>
      <c r="Q624" s="1436">
        <v>0</v>
      </c>
      <c r="R624" s="1436">
        <v>0</v>
      </c>
      <c r="S624" s="1436">
        <v>0</v>
      </c>
      <c r="T624" s="1436">
        <v>2</v>
      </c>
      <c r="U624" s="1436">
        <v>15</v>
      </c>
      <c r="V624" s="1438">
        <v>17</v>
      </c>
    </row>
    <row r="625" spans="1:22" ht="15" x14ac:dyDescent="0.25">
      <c r="A625" s="1299" t="s">
        <v>709</v>
      </c>
      <c r="B625" s="1298" t="s">
        <v>922</v>
      </c>
      <c r="C625" s="1301" t="s">
        <v>1010</v>
      </c>
      <c r="D625" s="1436">
        <v>52</v>
      </c>
      <c r="E625" s="1436">
        <v>59</v>
      </c>
      <c r="F625" s="1436">
        <v>65</v>
      </c>
      <c r="G625" s="1436">
        <v>51</v>
      </c>
      <c r="H625" s="1436">
        <v>50</v>
      </c>
      <c r="I625" s="1436">
        <v>52</v>
      </c>
      <c r="J625" s="1436">
        <v>45</v>
      </c>
      <c r="K625" s="1436">
        <v>45</v>
      </c>
      <c r="L625" s="1436">
        <v>42</v>
      </c>
      <c r="M625" s="1436">
        <v>33</v>
      </c>
      <c r="N625" s="1436">
        <v>38</v>
      </c>
      <c r="O625" s="1436">
        <v>40</v>
      </c>
      <c r="P625" s="1436">
        <v>38</v>
      </c>
      <c r="Q625" s="1436">
        <v>38</v>
      </c>
      <c r="R625" s="1436">
        <v>39</v>
      </c>
      <c r="S625" s="1436">
        <v>33</v>
      </c>
      <c r="T625" s="1436">
        <v>32</v>
      </c>
      <c r="U625" s="1436">
        <v>34</v>
      </c>
      <c r="V625" s="1438">
        <v>30</v>
      </c>
    </row>
    <row r="626" spans="1:22" ht="15" x14ac:dyDescent="0.25">
      <c r="A626" s="1299" t="s">
        <v>709</v>
      </c>
      <c r="B626" s="1298" t="s">
        <v>922</v>
      </c>
      <c r="C626" s="1301" t="s">
        <v>79</v>
      </c>
      <c r="D626" s="1436">
        <v>0.3461538553237915</v>
      </c>
      <c r="E626" s="1436">
        <v>0.4237288236618042</v>
      </c>
      <c r="F626" s="1436">
        <v>0.41538462042808533</v>
      </c>
      <c r="G626" s="1436">
        <v>0.2549019455909729</v>
      </c>
      <c r="H626" s="1436">
        <v>0.2199999988079071</v>
      </c>
      <c r="I626" s="1436">
        <v>0.44230768084526062</v>
      </c>
      <c r="J626" s="1436">
        <v>0.3333333432674408</v>
      </c>
      <c r="K626" s="1436">
        <v>0.17777778208255768</v>
      </c>
      <c r="L626" s="1436">
        <v>0.3333333432674408</v>
      </c>
      <c r="M626" s="1436">
        <v>0.24242423474788666</v>
      </c>
      <c r="N626" s="1436">
        <v>0.28947368264198303</v>
      </c>
      <c r="O626" s="1436">
        <v>0.44999998807907104</v>
      </c>
      <c r="P626" s="1436">
        <v>0.1315789520740509</v>
      </c>
      <c r="Q626" s="1436">
        <v>0</v>
      </c>
      <c r="R626" s="1436">
        <v>0.12820512056350708</v>
      </c>
      <c r="S626" s="1436">
        <v>0.12121211737394333</v>
      </c>
      <c r="T626" s="1436">
        <v>0.21875</v>
      </c>
      <c r="U626" s="1436">
        <v>0.35294118523597717</v>
      </c>
      <c r="V626" s="1438">
        <v>0.1666666716337204</v>
      </c>
    </row>
    <row r="627" spans="1:22" ht="15" x14ac:dyDescent="0.25">
      <c r="A627" s="1299" t="s">
        <v>709</v>
      </c>
      <c r="B627" s="1298" t="s">
        <v>922</v>
      </c>
      <c r="C627" s="1301" t="s">
        <v>1011</v>
      </c>
      <c r="D627" s="1436">
        <v>18</v>
      </c>
      <c r="E627" s="1436">
        <v>25</v>
      </c>
      <c r="F627" s="1436">
        <v>27</v>
      </c>
      <c r="G627" s="1436">
        <v>13</v>
      </c>
      <c r="H627" s="1436">
        <v>11</v>
      </c>
      <c r="I627" s="1436">
        <v>23</v>
      </c>
      <c r="J627" s="1436">
        <v>15</v>
      </c>
      <c r="K627" s="1436">
        <v>8</v>
      </c>
      <c r="L627" s="1436">
        <v>14</v>
      </c>
      <c r="M627" s="1436">
        <v>8</v>
      </c>
      <c r="N627" s="1436">
        <v>11</v>
      </c>
      <c r="O627" s="1436">
        <v>18</v>
      </c>
      <c r="P627" s="1436">
        <v>5</v>
      </c>
      <c r="Q627" s="1436">
        <v>0</v>
      </c>
      <c r="R627" s="1436">
        <v>5</v>
      </c>
      <c r="S627" s="1436">
        <v>4</v>
      </c>
      <c r="T627" s="1436">
        <v>7</v>
      </c>
      <c r="U627" s="1436">
        <v>12</v>
      </c>
      <c r="V627" s="1438">
        <v>5</v>
      </c>
    </row>
    <row r="628" spans="1:22" ht="15" x14ac:dyDescent="0.25">
      <c r="A628" s="1299" t="s">
        <v>709</v>
      </c>
      <c r="B628" s="1298" t="s">
        <v>922</v>
      </c>
      <c r="C628" s="1301" t="s">
        <v>87</v>
      </c>
      <c r="D628" s="1436">
        <v>1</v>
      </c>
      <c r="E628" s="1436">
        <v>8</v>
      </c>
      <c r="F628" s="1436">
        <v>5</v>
      </c>
      <c r="G628" s="1436">
        <v>3</v>
      </c>
      <c r="H628" s="1436">
        <v>1</v>
      </c>
      <c r="I628" s="1436">
        <v>0</v>
      </c>
      <c r="J628" s="1436">
        <v>0</v>
      </c>
      <c r="K628" s="1436">
        <v>0</v>
      </c>
      <c r="L628" s="1436">
        <v>0</v>
      </c>
      <c r="M628" s="1436">
        <v>0</v>
      </c>
      <c r="N628" s="1436">
        <v>0</v>
      </c>
      <c r="O628" s="1436">
        <v>0</v>
      </c>
      <c r="P628" s="1436">
        <v>1</v>
      </c>
      <c r="Q628" s="1436">
        <v>0</v>
      </c>
      <c r="R628" s="1436">
        <v>0</v>
      </c>
      <c r="S628" s="1436">
        <v>1</v>
      </c>
      <c r="T628" s="1436">
        <v>4</v>
      </c>
      <c r="U628" s="1436">
        <v>3</v>
      </c>
      <c r="V628" s="1438">
        <v>0</v>
      </c>
    </row>
    <row r="629" spans="1:22" ht="15" x14ac:dyDescent="0.25">
      <c r="A629" s="1299" t="s">
        <v>709</v>
      </c>
      <c r="B629" s="1298" t="s">
        <v>923</v>
      </c>
      <c r="C629" s="1301" t="s">
        <v>1010</v>
      </c>
      <c r="D629" s="1436">
        <v>17</v>
      </c>
      <c r="E629" s="1436">
        <v>18</v>
      </c>
      <c r="F629" s="1436">
        <v>17</v>
      </c>
      <c r="G629" s="1436">
        <v>18</v>
      </c>
      <c r="H629" s="1436">
        <v>22</v>
      </c>
      <c r="I629" s="1436">
        <v>28</v>
      </c>
      <c r="J629" s="1436">
        <v>22</v>
      </c>
      <c r="K629" s="1436">
        <v>32</v>
      </c>
      <c r="L629" s="1436">
        <v>35</v>
      </c>
      <c r="M629" s="1436">
        <v>30</v>
      </c>
      <c r="N629" s="1436">
        <v>28</v>
      </c>
      <c r="O629" s="1436">
        <v>24</v>
      </c>
      <c r="P629" s="1436">
        <v>22</v>
      </c>
      <c r="Q629" s="1436">
        <v>22</v>
      </c>
      <c r="R629" s="1436">
        <v>18</v>
      </c>
      <c r="S629" s="1436">
        <v>13</v>
      </c>
      <c r="T629" s="1436">
        <v>0</v>
      </c>
      <c r="U629" s="1436">
        <v>0</v>
      </c>
      <c r="V629" s="1438">
        <v>0</v>
      </c>
    </row>
    <row r="630" spans="1:22" ht="15" x14ac:dyDescent="0.25">
      <c r="A630" s="1299" t="s">
        <v>709</v>
      </c>
      <c r="B630" s="1298" t="s">
        <v>923</v>
      </c>
      <c r="C630" s="1301" t="s">
        <v>79</v>
      </c>
      <c r="D630" s="1436">
        <v>0</v>
      </c>
      <c r="E630" s="1436">
        <v>0.3888888955116272</v>
      </c>
      <c r="F630" s="1436">
        <v>0.29411765933036804</v>
      </c>
      <c r="G630" s="1436">
        <v>0.3888888955116272</v>
      </c>
      <c r="H630" s="1436">
        <v>4.5454546809196472E-2</v>
      </c>
      <c r="I630" s="1436">
        <v>0.25</v>
      </c>
      <c r="J630" s="1436">
        <v>0.22727273404598236</v>
      </c>
      <c r="K630" s="1436">
        <v>0.4375</v>
      </c>
      <c r="L630" s="1436">
        <v>0.11428571492433548</v>
      </c>
      <c r="M630" s="1436">
        <v>3.3333331346511841E-2</v>
      </c>
      <c r="N630" s="1436">
        <v>3.5714283585548401E-2</v>
      </c>
      <c r="O630" s="1436">
        <v>0.1666666716337204</v>
      </c>
      <c r="P630" s="1436">
        <v>9.0909093618392944E-2</v>
      </c>
      <c r="Q630" s="1436">
        <v>0</v>
      </c>
      <c r="R630" s="1436">
        <v>0.1666666716337204</v>
      </c>
      <c r="S630" s="1436">
        <v>0</v>
      </c>
      <c r="T630" s="1436">
        <v>0</v>
      </c>
      <c r="U630" s="1436">
        <v>0</v>
      </c>
      <c r="V630" s="1438">
        <v>0</v>
      </c>
    </row>
    <row r="631" spans="1:22" ht="15" x14ac:dyDescent="0.25">
      <c r="A631" s="1299" t="s">
        <v>709</v>
      </c>
      <c r="B631" s="1298" t="s">
        <v>923</v>
      </c>
      <c r="C631" s="1301" t="s">
        <v>1011</v>
      </c>
      <c r="D631" s="1436">
        <v>0</v>
      </c>
      <c r="E631" s="1436">
        <v>7</v>
      </c>
      <c r="F631" s="1436">
        <v>5</v>
      </c>
      <c r="G631" s="1436">
        <v>7</v>
      </c>
      <c r="H631" s="1436">
        <v>1</v>
      </c>
      <c r="I631" s="1436">
        <v>7</v>
      </c>
      <c r="J631" s="1436">
        <v>5</v>
      </c>
      <c r="K631" s="1436">
        <v>14</v>
      </c>
      <c r="L631" s="1436">
        <v>4</v>
      </c>
      <c r="M631" s="1436">
        <v>1</v>
      </c>
      <c r="N631" s="1436">
        <v>1</v>
      </c>
      <c r="O631" s="1436">
        <v>4</v>
      </c>
      <c r="P631" s="1436">
        <v>2</v>
      </c>
      <c r="Q631" s="1436">
        <v>0</v>
      </c>
      <c r="R631" s="1436">
        <v>3</v>
      </c>
      <c r="S631" s="1436">
        <v>0</v>
      </c>
      <c r="T631" s="1436">
        <v>0</v>
      </c>
      <c r="U631" s="1436">
        <v>0</v>
      </c>
      <c r="V631" s="1438">
        <v>0</v>
      </c>
    </row>
    <row r="632" spans="1:22" ht="15" x14ac:dyDescent="0.25">
      <c r="A632" s="1299" t="s">
        <v>709</v>
      </c>
      <c r="B632" s="1298" t="s">
        <v>923</v>
      </c>
      <c r="C632" s="1301" t="s">
        <v>87</v>
      </c>
      <c r="D632" s="1436">
        <v>0</v>
      </c>
      <c r="E632" s="1436">
        <v>1</v>
      </c>
      <c r="F632" s="1436">
        <v>0</v>
      </c>
      <c r="G632" s="1436">
        <v>1</v>
      </c>
      <c r="H632" s="1436">
        <v>0</v>
      </c>
      <c r="I632" s="1436">
        <v>4</v>
      </c>
      <c r="J632" s="1436">
        <v>0</v>
      </c>
      <c r="K632" s="1436">
        <v>8</v>
      </c>
      <c r="L632" s="1436">
        <v>0</v>
      </c>
      <c r="M632" s="1436">
        <v>0</v>
      </c>
      <c r="N632" s="1436">
        <v>0</v>
      </c>
      <c r="O632" s="1436">
        <v>0</v>
      </c>
      <c r="P632" s="1436">
        <v>0</v>
      </c>
      <c r="Q632" s="1436">
        <v>0</v>
      </c>
      <c r="R632" s="1436">
        <v>1</v>
      </c>
      <c r="S632" s="1436">
        <v>0</v>
      </c>
      <c r="T632" s="1436">
        <v>0</v>
      </c>
      <c r="U632" s="1436">
        <v>0</v>
      </c>
      <c r="V632" s="1438">
        <v>0</v>
      </c>
    </row>
    <row r="633" spans="1:22" ht="15" x14ac:dyDescent="0.25">
      <c r="A633" s="1299" t="s">
        <v>709</v>
      </c>
      <c r="B633" s="1298" t="s">
        <v>924</v>
      </c>
      <c r="C633" s="1301" t="s">
        <v>1010</v>
      </c>
      <c r="D633" s="1436">
        <v>23</v>
      </c>
      <c r="E633" s="1436">
        <v>23</v>
      </c>
      <c r="F633" s="1436">
        <v>20</v>
      </c>
      <c r="G633" s="1436">
        <v>15</v>
      </c>
      <c r="H633" s="1436">
        <v>17</v>
      </c>
      <c r="I633" s="1436">
        <v>17</v>
      </c>
      <c r="J633" s="1436">
        <v>16</v>
      </c>
      <c r="K633" s="1436">
        <v>17</v>
      </c>
      <c r="L633" s="1436">
        <v>16</v>
      </c>
      <c r="M633" s="1436">
        <v>18</v>
      </c>
      <c r="N633" s="1436">
        <v>18</v>
      </c>
      <c r="O633" s="1436">
        <v>18</v>
      </c>
      <c r="P633" s="1436">
        <v>16</v>
      </c>
      <c r="Q633" s="1436">
        <v>16</v>
      </c>
      <c r="R633" s="1436">
        <v>16</v>
      </c>
      <c r="S633" s="1436">
        <v>13</v>
      </c>
      <c r="T633" s="1436">
        <v>13</v>
      </c>
      <c r="U633" s="1436">
        <v>13</v>
      </c>
      <c r="V633" s="1438">
        <v>19</v>
      </c>
    </row>
    <row r="634" spans="1:22" ht="15" x14ac:dyDescent="0.25">
      <c r="A634" s="1299" t="s">
        <v>709</v>
      </c>
      <c r="B634" s="1298" t="s">
        <v>924</v>
      </c>
      <c r="C634" s="1301" t="s">
        <v>79</v>
      </c>
      <c r="D634" s="1436">
        <v>0</v>
      </c>
      <c r="E634" s="1436">
        <v>0</v>
      </c>
      <c r="F634" s="1436">
        <v>5.000000074505806E-2</v>
      </c>
      <c r="G634" s="1436">
        <v>0.26666668057441711</v>
      </c>
      <c r="H634" s="1436">
        <v>0.23529411852359772</v>
      </c>
      <c r="I634" s="1436">
        <v>0.29411765933036804</v>
      </c>
      <c r="J634" s="1436">
        <v>0.1875</v>
      </c>
      <c r="K634" s="1436">
        <v>0.23529411852359772</v>
      </c>
      <c r="L634" s="1436">
        <v>0.3125</v>
      </c>
      <c r="M634" s="1436">
        <v>0.27777779102325439</v>
      </c>
      <c r="N634" s="1436">
        <v>0.27777779102325439</v>
      </c>
      <c r="O634" s="1436">
        <v>5.55555559694767E-2</v>
      </c>
      <c r="P634" s="1436">
        <v>0.3125</v>
      </c>
      <c r="Q634" s="1436">
        <v>0</v>
      </c>
      <c r="R634" s="1436">
        <v>0</v>
      </c>
      <c r="S634" s="1436">
        <v>7.6923072338104248E-2</v>
      </c>
      <c r="T634" s="1436">
        <v>7.6923072338104248E-2</v>
      </c>
      <c r="U634" s="1436">
        <v>0.30769231915473938</v>
      </c>
      <c r="V634" s="1438">
        <v>0.21052631735801697</v>
      </c>
    </row>
    <row r="635" spans="1:22" ht="15" x14ac:dyDescent="0.25">
      <c r="A635" s="1299" t="s">
        <v>709</v>
      </c>
      <c r="B635" s="1298" t="s">
        <v>924</v>
      </c>
      <c r="C635" s="1301" t="s">
        <v>1011</v>
      </c>
      <c r="D635" s="1436">
        <v>0</v>
      </c>
      <c r="E635" s="1436">
        <v>0</v>
      </c>
      <c r="F635" s="1436">
        <v>1</v>
      </c>
      <c r="G635" s="1436">
        <v>4</v>
      </c>
      <c r="H635" s="1436">
        <v>4</v>
      </c>
      <c r="I635" s="1436">
        <v>5</v>
      </c>
      <c r="J635" s="1436">
        <v>3</v>
      </c>
      <c r="K635" s="1436">
        <v>4</v>
      </c>
      <c r="L635" s="1436">
        <v>5</v>
      </c>
      <c r="M635" s="1436">
        <v>5</v>
      </c>
      <c r="N635" s="1436">
        <v>5</v>
      </c>
      <c r="O635" s="1436">
        <v>1</v>
      </c>
      <c r="P635" s="1436">
        <v>5</v>
      </c>
      <c r="Q635" s="1436">
        <v>0</v>
      </c>
      <c r="R635" s="1436">
        <v>0</v>
      </c>
      <c r="S635" s="1436">
        <v>1</v>
      </c>
      <c r="T635" s="1436">
        <v>1</v>
      </c>
      <c r="U635" s="1436">
        <v>4</v>
      </c>
      <c r="V635" s="1438">
        <v>4</v>
      </c>
    </row>
    <row r="636" spans="1:22" ht="15" x14ac:dyDescent="0.25">
      <c r="A636" s="1299" t="s">
        <v>709</v>
      </c>
      <c r="B636" s="1298" t="s">
        <v>924</v>
      </c>
      <c r="C636" s="1301" t="s">
        <v>87</v>
      </c>
      <c r="D636" s="1436">
        <v>0</v>
      </c>
      <c r="E636" s="1436">
        <v>0</v>
      </c>
      <c r="F636" s="1436">
        <v>0</v>
      </c>
      <c r="G636" s="1436">
        <v>0</v>
      </c>
      <c r="H636" s="1436">
        <v>2</v>
      </c>
      <c r="I636" s="1436">
        <v>2</v>
      </c>
      <c r="J636" s="1436">
        <v>0</v>
      </c>
      <c r="K636" s="1436">
        <v>1</v>
      </c>
      <c r="L636" s="1436">
        <v>0</v>
      </c>
      <c r="M636" s="1436">
        <v>0</v>
      </c>
      <c r="N636" s="1436">
        <v>0</v>
      </c>
      <c r="O636" s="1436">
        <v>0</v>
      </c>
      <c r="P636" s="1436">
        <v>1</v>
      </c>
      <c r="Q636" s="1436">
        <v>0</v>
      </c>
      <c r="R636" s="1436">
        <v>0</v>
      </c>
      <c r="S636" s="1436">
        <v>0</v>
      </c>
      <c r="T636" s="1436">
        <v>0</v>
      </c>
      <c r="U636" s="1436">
        <v>0</v>
      </c>
      <c r="V636" s="1438">
        <v>0</v>
      </c>
    </row>
    <row r="637" spans="1:22" ht="15" x14ac:dyDescent="0.25">
      <c r="A637" s="1299" t="s">
        <v>709</v>
      </c>
      <c r="B637" s="1298" t="s">
        <v>1159</v>
      </c>
      <c r="C637" s="1301" t="s">
        <v>1010</v>
      </c>
      <c r="D637" s="1436">
        <v>0</v>
      </c>
      <c r="E637" s="1436">
        <v>0</v>
      </c>
      <c r="F637" s="1436">
        <v>0</v>
      </c>
      <c r="G637" s="1436">
        <v>0</v>
      </c>
      <c r="H637" s="1436">
        <v>0</v>
      </c>
      <c r="I637" s="1436">
        <v>0</v>
      </c>
      <c r="J637" s="1436">
        <v>3</v>
      </c>
      <c r="K637" s="1436">
        <v>3</v>
      </c>
      <c r="L637" s="1436">
        <v>4</v>
      </c>
      <c r="M637" s="1436">
        <v>5</v>
      </c>
      <c r="N637" s="1436">
        <v>6</v>
      </c>
      <c r="O637" s="1436">
        <v>9</v>
      </c>
      <c r="P637" s="1436">
        <v>9</v>
      </c>
      <c r="Q637" s="1436">
        <v>9</v>
      </c>
      <c r="R637" s="1436">
        <v>12</v>
      </c>
      <c r="S637" s="1436">
        <v>13</v>
      </c>
      <c r="T637" s="1436">
        <v>13</v>
      </c>
      <c r="U637" s="1436">
        <v>15</v>
      </c>
      <c r="V637" s="1438">
        <v>14</v>
      </c>
    </row>
    <row r="638" spans="1:22" ht="15" x14ac:dyDescent="0.25">
      <c r="A638" s="1299" t="s">
        <v>709</v>
      </c>
      <c r="B638" s="1298" t="s">
        <v>1159</v>
      </c>
      <c r="C638" s="1301" t="s">
        <v>79</v>
      </c>
      <c r="D638" s="1436">
        <v>0</v>
      </c>
      <c r="E638" s="1436">
        <v>0</v>
      </c>
      <c r="F638" s="1436">
        <v>0</v>
      </c>
      <c r="G638" s="1436">
        <v>0</v>
      </c>
      <c r="H638" s="1436">
        <v>0</v>
      </c>
      <c r="I638" s="1436">
        <v>0</v>
      </c>
      <c r="J638" s="1436">
        <v>1</v>
      </c>
      <c r="K638" s="1436">
        <v>0</v>
      </c>
      <c r="L638" s="1436">
        <v>0.25</v>
      </c>
      <c r="M638" s="1436">
        <v>0.60000002384185791</v>
      </c>
      <c r="N638" s="1436">
        <v>0.5</v>
      </c>
      <c r="O638" s="1436">
        <v>0.4444444477558136</v>
      </c>
      <c r="P638" s="1436">
        <v>0.2222222238779068</v>
      </c>
      <c r="Q638" s="1436">
        <v>0.66666668653488159</v>
      </c>
      <c r="R638" s="1436">
        <v>0.58333331346511841</v>
      </c>
      <c r="S638" s="1436">
        <v>0.23076923191547394</v>
      </c>
      <c r="T638" s="1436">
        <v>0.15384615957736969</v>
      </c>
      <c r="U638" s="1436">
        <v>0.53333336114883423</v>
      </c>
      <c r="V638" s="1438">
        <v>0.28571429848670959</v>
      </c>
    </row>
    <row r="639" spans="1:22" ht="15" x14ac:dyDescent="0.25">
      <c r="A639" s="1299" t="s">
        <v>709</v>
      </c>
      <c r="B639" s="1298" t="s">
        <v>1159</v>
      </c>
      <c r="C639" s="1301" t="s">
        <v>1011</v>
      </c>
      <c r="D639" s="1436">
        <v>0</v>
      </c>
      <c r="E639" s="1436">
        <v>0</v>
      </c>
      <c r="F639" s="1436">
        <v>0</v>
      </c>
      <c r="G639" s="1436">
        <v>0</v>
      </c>
      <c r="H639" s="1436">
        <v>0</v>
      </c>
      <c r="I639" s="1436">
        <v>0</v>
      </c>
      <c r="J639" s="1436">
        <v>3</v>
      </c>
      <c r="K639" s="1436">
        <v>0</v>
      </c>
      <c r="L639" s="1436">
        <v>1</v>
      </c>
      <c r="M639" s="1436">
        <v>3</v>
      </c>
      <c r="N639" s="1436">
        <v>3</v>
      </c>
      <c r="O639" s="1436">
        <v>4</v>
      </c>
      <c r="P639" s="1436">
        <v>2</v>
      </c>
      <c r="Q639" s="1436">
        <v>6</v>
      </c>
      <c r="R639" s="1436">
        <v>7</v>
      </c>
      <c r="S639" s="1436">
        <v>3</v>
      </c>
      <c r="T639" s="1436">
        <v>2</v>
      </c>
      <c r="U639" s="1436">
        <v>8</v>
      </c>
      <c r="V639" s="1438">
        <v>4</v>
      </c>
    </row>
    <row r="640" spans="1:22" ht="15" x14ac:dyDescent="0.25">
      <c r="A640" s="1299" t="s">
        <v>709</v>
      </c>
      <c r="B640" s="1298" t="s">
        <v>1159</v>
      </c>
      <c r="C640" s="1301" t="s">
        <v>87</v>
      </c>
      <c r="D640" s="1436">
        <v>0</v>
      </c>
      <c r="E640" s="1436">
        <v>0</v>
      </c>
      <c r="F640" s="1436">
        <v>0</v>
      </c>
      <c r="G640" s="1436">
        <v>0</v>
      </c>
      <c r="H640" s="1436">
        <v>0</v>
      </c>
      <c r="I640" s="1436">
        <v>0</v>
      </c>
      <c r="J640" s="1436">
        <v>3</v>
      </c>
      <c r="K640" s="1436">
        <v>0</v>
      </c>
      <c r="L640" s="1436">
        <v>1</v>
      </c>
      <c r="M640" s="1436">
        <v>1</v>
      </c>
      <c r="N640" s="1436">
        <v>1</v>
      </c>
      <c r="O640" s="1436">
        <v>2</v>
      </c>
      <c r="P640" s="1436">
        <v>0</v>
      </c>
      <c r="Q640" s="1436">
        <v>0</v>
      </c>
      <c r="R640" s="1436">
        <v>3</v>
      </c>
      <c r="S640" s="1436">
        <v>0</v>
      </c>
      <c r="T640" s="1436">
        <v>0</v>
      </c>
      <c r="U640" s="1436">
        <v>0</v>
      </c>
      <c r="V640" s="1438">
        <v>1</v>
      </c>
    </row>
    <row r="641" spans="1:22" ht="15" x14ac:dyDescent="0.25">
      <c r="A641" s="1299" t="s">
        <v>709</v>
      </c>
      <c r="B641" s="1298" t="s">
        <v>925</v>
      </c>
      <c r="C641" s="1301" t="s">
        <v>1010</v>
      </c>
      <c r="D641" s="1436">
        <v>0</v>
      </c>
      <c r="E641" s="1436">
        <v>0</v>
      </c>
      <c r="F641" s="1436">
        <v>0</v>
      </c>
      <c r="G641" s="1436">
        <v>0</v>
      </c>
      <c r="H641" s="1436">
        <v>0</v>
      </c>
      <c r="I641" s="1436">
        <v>20</v>
      </c>
      <c r="J641" s="1436">
        <v>18</v>
      </c>
      <c r="K641" s="1436">
        <v>18</v>
      </c>
      <c r="L641" s="1436">
        <v>17</v>
      </c>
      <c r="M641" s="1436">
        <v>16</v>
      </c>
      <c r="N641" s="1436">
        <v>16</v>
      </c>
      <c r="O641" s="1436">
        <v>16</v>
      </c>
      <c r="P641" s="1436">
        <v>16</v>
      </c>
      <c r="Q641" s="1436">
        <v>16</v>
      </c>
      <c r="R641" s="1436">
        <v>16</v>
      </c>
      <c r="S641" s="1436">
        <v>16</v>
      </c>
      <c r="T641" s="1436">
        <v>16</v>
      </c>
      <c r="U641" s="1436">
        <v>16</v>
      </c>
      <c r="V641" s="1438">
        <v>15</v>
      </c>
    </row>
    <row r="642" spans="1:22" ht="15" x14ac:dyDescent="0.25">
      <c r="A642" s="1299" t="s">
        <v>709</v>
      </c>
      <c r="B642" s="1298" t="s">
        <v>925</v>
      </c>
      <c r="C642" s="1301" t="s">
        <v>79</v>
      </c>
      <c r="D642" s="1436">
        <v>0</v>
      </c>
      <c r="E642" s="1436">
        <v>0</v>
      </c>
      <c r="F642" s="1436">
        <v>0</v>
      </c>
      <c r="G642" s="1436">
        <v>0</v>
      </c>
      <c r="H642" s="1436">
        <v>0</v>
      </c>
      <c r="I642" s="1436">
        <v>0.10000000149011612</v>
      </c>
      <c r="J642" s="1436">
        <v>0.2222222238779068</v>
      </c>
      <c r="K642" s="1436">
        <v>0.27777779102325439</v>
      </c>
      <c r="L642" s="1436">
        <v>0.35294118523597717</v>
      </c>
      <c r="M642" s="1436">
        <v>0.1875</v>
      </c>
      <c r="N642" s="1436">
        <v>0.375</v>
      </c>
      <c r="O642" s="1436">
        <v>0.375</v>
      </c>
      <c r="P642" s="1436">
        <v>0.3125</v>
      </c>
      <c r="Q642" s="1436">
        <v>6.25E-2</v>
      </c>
      <c r="R642" s="1436">
        <v>0.4375</v>
      </c>
      <c r="S642" s="1436">
        <v>0.4375</v>
      </c>
      <c r="T642" s="1436">
        <v>0.25</v>
      </c>
      <c r="U642" s="1436">
        <v>0.625</v>
      </c>
      <c r="V642" s="1438">
        <v>0.26666668057441711</v>
      </c>
    </row>
    <row r="643" spans="1:22" ht="15" x14ac:dyDescent="0.25">
      <c r="A643" s="1299" t="s">
        <v>709</v>
      </c>
      <c r="B643" s="1298" t="s">
        <v>925</v>
      </c>
      <c r="C643" s="1301" t="s">
        <v>1011</v>
      </c>
      <c r="D643" s="1436">
        <v>0</v>
      </c>
      <c r="E643" s="1436">
        <v>0</v>
      </c>
      <c r="F643" s="1436">
        <v>0</v>
      </c>
      <c r="G643" s="1436">
        <v>0</v>
      </c>
      <c r="H643" s="1436">
        <v>0</v>
      </c>
      <c r="I643" s="1436">
        <v>2</v>
      </c>
      <c r="J643" s="1436">
        <v>4</v>
      </c>
      <c r="K643" s="1436">
        <v>5</v>
      </c>
      <c r="L643" s="1436">
        <v>6</v>
      </c>
      <c r="M643" s="1436">
        <v>3</v>
      </c>
      <c r="N643" s="1436">
        <v>6</v>
      </c>
      <c r="O643" s="1436">
        <v>6</v>
      </c>
      <c r="P643" s="1436">
        <v>5</v>
      </c>
      <c r="Q643" s="1436">
        <v>1</v>
      </c>
      <c r="R643" s="1436">
        <v>7</v>
      </c>
      <c r="S643" s="1436">
        <v>7</v>
      </c>
      <c r="T643" s="1436">
        <v>4</v>
      </c>
      <c r="U643" s="1436">
        <v>10</v>
      </c>
      <c r="V643" s="1438">
        <v>4</v>
      </c>
    </row>
    <row r="644" spans="1:22" ht="15" x14ac:dyDescent="0.25">
      <c r="A644" s="1299" t="s">
        <v>709</v>
      </c>
      <c r="B644" s="1298" t="s">
        <v>926</v>
      </c>
      <c r="C644" s="1301" t="s">
        <v>1010</v>
      </c>
      <c r="D644" s="1436">
        <v>20</v>
      </c>
      <c r="E644" s="1436">
        <v>22</v>
      </c>
      <c r="F644" s="1436">
        <v>25</v>
      </c>
      <c r="G644" s="1436">
        <v>19</v>
      </c>
      <c r="H644" s="1436">
        <v>19</v>
      </c>
      <c r="I644" s="1436">
        <v>21</v>
      </c>
      <c r="J644" s="1436">
        <v>22</v>
      </c>
      <c r="K644" s="1436">
        <v>23</v>
      </c>
      <c r="L644" s="1436">
        <v>20</v>
      </c>
      <c r="M644" s="1436">
        <v>22</v>
      </c>
      <c r="N644" s="1436">
        <v>23</v>
      </c>
      <c r="O644" s="1436">
        <v>24</v>
      </c>
      <c r="P644" s="1436">
        <v>23</v>
      </c>
      <c r="Q644" s="1436">
        <v>23</v>
      </c>
      <c r="R644" s="1436">
        <v>27</v>
      </c>
      <c r="S644" s="1436">
        <v>27</v>
      </c>
      <c r="T644" s="1436">
        <v>34</v>
      </c>
      <c r="U644" s="1436">
        <v>37</v>
      </c>
      <c r="V644" s="1438">
        <v>37</v>
      </c>
    </row>
    <row r="645" spans="1:22" ht="15" x14ac:dyDescent="0.25">
      <c r="A645" s="1299" t="s">
        <v>709</v>
      </c>
      <c r="B645" s="1298" t="s">
        <v>926</v>
      </c>
      <c r="C645" s="1301" t="s">
        <v>79</v>
      </c>
      <c r="D645" s="1436">
        <v>5.000000074505806E-2</v>
      </c>
      <c r="E645" s="1436">
        <v>0.22727273404598236</v>
      </c>
      <c r="F645" s="1436">
        <v>0.15999999642372131</v>
      </c>
      <c r="G645" s="1436">
        <v>5.2631579339504242E-2</v>
      </c>
      <c r="H645" s="1436">
        <v>0.21052631735801697</v>
      </c>
      <c r="I645" s="1436">
        <v>0.2380952388048172</v>
      </c>
      <c r="J645" s="1436">
        <v>0.36363637447357178</v>
      </c>
      <c r="K645" s="1436">
        <v>0.17391304671764374</v>
      </c>
      <c r="L645" s="1436">
        <v>0.15000000596046448</v>
      </c>
      <c r="M645" s="1436">
        <v>0.22727273404598236</v>
      </c>
      <c r="N645" s="1436">
        <v>0.30434781312942505</v>
      </c>
      <c r="O645" s="1436">
        <v>0.3333333432674408</v>
      </c>
      <c r="P645" s="1436">
        <v>8.6956523358821869E-2</v>
      </c>
      <c r="Q645" s="1436">
        <v>4.3478261679410934E-2</v>
      </c>
      <c r="R645" s="1436">
        <v>0.40740740299224854</v>
      </c>
      <c r="S645" s="1436">
        <v>7.4074074625968933E-2</v>
      </c>
      <c r="T645" s="1436">
        <v>0.38235294818878174</v>
      </c>
      <c r="U645" s="1436">
        <v>0.51351350545883179</v>
      </c>
      <c r="V645" s="1438">
        <v>0.18918919563293457</v>
      </c>
    </row>
    <row r="646" spans="1:22" ht="15" x14ac:dyDescent="0.25">
      <c r="A646" s="1299" t="s">
        <v>709</v>
      </c>
      <c r="B646" s="1298" t="s">
        <v>926</v>
      </c>
      <c r="C646" s="1301" t="s">
        <v>1011</v>
      </c>
      <c r="D646" s="1436">
        <v>1</v>
      </c>
      <c r="E646" s="1436">
        <v>5</v>
      </c>
      <c r="F646" s="1436">
        <v>4</v>
      </c>
      <c r="G646" s="1436">
        <v>1</v>
      </c>
      <c r="H646" s="1436">
        <v>4</v>
      </c>
      <c r="I646" s="1436">
        <v>5</v>
      </c>
      <c r="J646" s="1436">
        <v>8</v>
      </c>
      <c r="K646" s="1436">
        <v>4</v>
      </c>
      <c r="L646" s="1436">
        <v>3</v>
      </c>
      <c r="M646" s="1436">
        <v>5</v>
      </c>
      <c r="N646" s="1436">
        <v>7</v>
      </c>
      <c r="O646" s="1436">
        <v>8</v>
      </c>
      <c r="P646" s="1436">
        <v>2</v>
      </c>
      <c r="Q646" s="1436">
        <v>1</v>
      </c>
      <c r="R646" s="1436">
        <v>11</v>
      </c>
      <c r="S646" s="1436">
        <v>2</v>
      </c>
      <c r="T646" s="1436">
        <v>13</v>
      </c>
      <c r="U646" s="1436">
        <v>19</v>
      </c>
      <c r="V646" s="1438">
        <v>7</v>
      </c>
    </row>
    <row r="647" spans="1:22" ht="15" x14ac:dyDescent="0.25">
      <c r="A647" s="1299" t="s">
        <v>709</v>
      </c>
      <c r="B647" s="1298" t="s">
        <v>926</v>
      </c>
      <c r="C647" s="1301" t="s">
        <v>87</v>
      </c>
      <c r="D647" s="1436">
        <v>1</v>
      </c>
      <c r="E647" s="1436">
        <v>4</v>
      </c>
      <c r="F647" s="1436">
        <v>1</v>
      </c>
      <c r="G647" s="1436">
        <v>0</v>
      </c>
      <c r="H647" s="1436">
        <v>1</v>
      </c>
      <c r="I647" s="1436">
        <v>2</v>
      </c>
      <c r="J647" s="1436">
        <v>3</v>
      </c>
      <c r="K647" s="1436">
        <v>2</v>
      </c>
      <c r="L647" s="1436">
        <v>0</v>
      </c>
      <c r="M647" s="1436">
        <v>1</v>
      </c>
      <c r="N647" s="1436">
        <v>0</v>
      </c>
      <c r="O647" s="1436">
        <v>0</v>
      </c>
      <c r="P647" s="1436">
        <v>0</v>
      </c>
      <c r="Q647" s="1436">
        <v>0</v>
      </c>
      <c r="R647" s="1436">
        <v>6</v>
      </c>
      <c r="S647" s="1436">
        <v>0</v>
      </c>
      <c r="T647" s="1436">
        <v>7</v>
      </c>
      <c r="U647" s="1436">
        <v>3</v>
      </c>
      <c r="V647" s="1438">
        <v>1</v>
      </c>
    </row>
    <row r="648" spans="1:22" ht="15" x14ac:dyDescent="0.25">
      <c r="A648" s="1299" t="s">
        <v>709</v>
      </c>
      <c r="B648" s="1298" t="s">
        <v>1120</v>
      </c>
      <c r="C648" s="1301" t="s">
        <v>1010</v>
      </c>
      <c r="D648" s="1436">
        <v>0</v>
      </c>
      <c r="E648" s="1436">
        <v>0</v>
      </c>
      <c r="F648" s="1436">
        <v>0</v>
      </c>
      <c r="G648" s="1436">
        <v>0</v>
      </c>
      <c r="H648" s="1436">
        <v>0</v>
      </c>
      <c r="I648" s="1436">
        <v>0</v>
      </c>
      <c r="J648" s="1436">
        <v>0</v>
      </c>
      <c r="K648" s="1436">
        <v>0</v>
      </c>
      <c r="L648" s="1436">
        <v>0</v>
      </c>
      <c r="M648" s="1436">
        <v>0</v>
      </c>
      <c r="N648" s="1436">
        <v>0</v>
      </c>
      <c r="O648" s="1436">
        <v>0</v>
      </c>
      <c r="P648" s="1436">
        <v>0</v>
      </c>
      <c r="Q648" s="1436">
        <v>0</v>
      </c>
      <c r="R648" s="1436">
        <v>0</v>
      </c>
      <c r="S648" s="1436">
        <v>0</v>
      </c>
      <c r="T648" s="1436">
        <v>0</v>
      </c>
      <c r="U648" s="1436">
        <v>4</v>
      </c>
      <c r="V648" s="1438">
        <v>6</v>
      </c>
    </row>
    <row r="649" spans="1:22" ht="15" x14ac:dyDescent="0.25">
      <c r="A649" s="1299" t="s">
        <v>709</v>
      </c>
      <c r="B649" s="1298" t="s">
        <v>1120</v>
      </c>
      <c r="C649" s="1301" t="s">
        <v>79</v>
      </c>
      <c r="D649" s="1436">
        <v>0</v>
      </c>
      <c r="E649" s="1436">
        <v>0</v>
      </c>
      <c r="F649" s="1436">
        <v>0</v>
      </c>
      <c r="G649" s="1436">
        <v>0</v>
      </c>
      <c r="H649" s="1436">
        <v>0</v>
      </c>
      <c r="I649" s="1436">
        <v>0</v>
      </c>
      <c r="J649" s="1436">
        <v>0</v>
      </c>
      <c r="K649" s="1436">
        <v>0</v>
      </c>
      <c r="L649" s="1436">
        <v>0</v>
      </c>
      <c r="M649" s="1436">
        <v>0</v>
      </c>
      <c r="N649" s="1436">
        <v>0</v>
      </c>
      <c r="O649" s="1436">
        <v>0</v>
      </c>
      <c r="P649" s="1436">
        <v>0</v>
      </c>
      <c r="Q649" s="1436">
        <v>0</v>
      </c>
      <c r="R649" s="1436">
        <v>0</v>
      </c>
      <c r="S649" s="1436">
        <v>0</v>
      </c>
      <c r="T649" s="1436">
        <v>0</v>
      </c>
      <c r="U649" s="1436">
        <v>0.75</v>
      </c>
      <c r="V649" s="1438">
        <v>0.66666668653488159</v>
      </c>
    </row>
    <row r="650" spans="1:22" ht="15" x14ac:dyDescent="0.25">
      <c r="A650" s="1299" t="s">
        <v>709</v>
      </c>
      <c r="B650" s="1298" t="s">
        <v>1120</v>
      </c>
      <c r="C650" s="1301" t="s">
        <v>1011</v>
      </c>
      <c r="D650" s="1436">
        <v>0</v>
      </c>
      <c r="E650" s="1436">
        <v>0</v>
      </c>
      <c r="F650" s="1436">
        <v>0</v>
      </c>
      <c r="G650" s="1436">
        <v>0</v>
      </c>
      <c r="H650" s="1436">
        <v>0</v>
      </c>
      <c r="I650" s="1436">
        <v>0</v>
      </c>
      <c r="J650" s="1436">
        <v>0</v>
      </c>
      <c r="K650" s="1436">
        <v>0</v>
      </c>
      <c r="L650" s="1436">
        <v>0</v>
      </c>
      <c r="M650" s="1436">
        <v>0</v>
      </c>
      <c r="N650" s="1436">
        <v>0</v>
      </c>
      <c r="O650" s="1436">
        <v>0</v>
      </c>
      <c r="P650" s="1436">
        <v>0</v>
      </c>
      <c r="Q650" s="1436">
        <v>0</v>
      </c>
      <c r="R650" s="1436">
        <v>0</v>
      </c>
      <c r="S650" s="1436">
        <v>0</v>
      </c>
      <c r="T650" s="1436">
        <v>0</v>
      </c>
      <c r="U650" s="1436">
        <v>3</v>
      </c>
      <c r="V650" s="1438">
        <v>4</v>
      </c>
    </row>
    <row r="651" spans="1:22" ht="15" x14ac:dyDescent="0.25">
      <c r="A651" s="1299" t="s">
        <v>709</v>
      </c>
      <c r="B651" s="1298" t="s">
        <v>1120</v>
      </c>
      <c r="C651" s="1301" t="s">
        <v>87</v>
      </c>
      <c r="D651" s="1436">
        <v>0</v>
      </c>
      <c r="E651" s="1436">
        <v>0</v>
      </c>
      <c r="F651" s="1436">
        <v>0</v>
      </c>
      <c r="G651" s="1436">
        <v>0</v>
      </c>
      <c r="H651" s="1436">
        <v>0</v>
      </c>
      <c r="I651" s="1436">
        <v>0</v>
      </c>
      <c r="J651" s="1436">
        <v>0</v>
      </c>
      <c r="K651" s="1436">
        <v>0</v>
      </c>
      <c r="L651" s="1436">
        <v>0</v>
      </c>
      <c r="M651" s="1436">
        <v>0</v>
      </c>
      <c r="N651" s="1436">
        <v>0</v>
      </c>
      <c r="O651" s="1436">
        <v>0</v>
      </c>
      <c r="P651" s="1436">
        <v>0</v>
      </c>
      <c r="Q651" s="1436">
        <v>0</v>
      </c>
      <c r="R651" s="1436">
        <v>0</v>
      </c>
      <c r="S651" s="1436">
        <v>0</v>
      </c>
      <c r="T651" s="1436">
        <v>0</v>
      </c>
      <c r="U651" s="1436">
        <v>4</v>
      </c>
      <c r="V651" s="1438">
        <v>2</v>
      </c>
    </row>
    <row r="652" spans="1:22" ht="15" x14ac:dyDescent="0.25">
      <c r="A652" s="1299" t="s">
        <v>709</v>
      </c>
      <c r="B652" s="1298" t="s">
        <v>927</v>
      </c>
      <c r="C652" s="1301" t="s">
        <v>1010</v>
      </c>
      <c r="D652" s="1436">
        <v>52</v>
      </c>
      <c r="E652" s="1436">
        <v>54</v>
      </c>
      <c r="F652" s="1436">
        <v>75</v>
      </c>
      <c r="G652" s="1436">
        <v>69</v>
      </c>
      <c r="H652" s="1436">
        <v>74</v>
      </c>
      <c r="I652" s="1436">
        <v>75</v>
      </c>
      <c r="J652" s="1436">
        <v>70</v>
      </c>
      <c r="K652" s="1436">
        <v>88</v>
      </c>
      <c r="L652" s="1436">
        <v>87</v>
      </c>
      <c r="M652" s="1436">
        <v>72</v>
      </c>
      <c r="N652" s="1436">
        <v>70</v>
      </c>
      <c r="O652" s="1436">
        <v>71</v>
      </c>
      <c r="P652" s="1436">
        <v>60</v>
      </c>
      <c r="Q652" s="1436">
        <v>59</v>
      </c>
      <c r="R652" s="1436">
        <v>59</v>
      </c>
      <c r="S652" s="1436">
        <v>52</v>
      </c>
      <c r="T652" s="1436">
        <v>56</v>
      </c>
      <c r="U652" s="1436">
        <v>54</v>
      </c>
      <c r="V652" s="1438">
        <v>44</v>
      </c>
    </row>
    <row r="653" spans="1:22" ht="15" x14ac:dyDescent="0.25">
      <c r="A653" s="1299" t="s">
        <v>709</v>
      </c>
      <c r="B653" s="1298" t="s">
        <v>927</v>
      </c>
      <c r="C653" s="1301" t="s">
        <v>79</v>
      </c>
      <c r="D653" s="1436">
        <v>7.6923072338104248E-2</v>
      </c>
      <c r="E653" s="1436">
        <v>0.1666666716337204</v>
      </c>
      <c r="F653" s="1436">
        <v>0.20000000298023224</v>
      </c>
      <c r="G653" s="1436">
        <v>0.21739129722118378</v>
      </c>
      <c r="H653" s="1436">
        <v>0.28378379344940186</v>
      </c>
      <c r="I653" s="1436">
        <v>0.37333333492279053</v>
      </c>
      <c r="J653" s="1436">
        <v>0.20000000298023224</v>
      </c>
      <c r="K653" s="1436">
        <v>0.28409090638160706</v>
      </c>
      <c r="L653" s="1436">
        <v>0.31034481525421143</v>
      </c>
      <c r="M653" s="1436">
        <v>0.2222222238779068</v>
      </c>
      <c r="N653" s="1436">
        <v>0.31428572535514832</v>
      </c>
      <c r="O653" s="1436">
        <v>0.36619716882705688</v>
      </c>
      <c r="P653" s="1436">
        <v>0.1666666716337204</v>
      </c>
      <c r="Q653" s="1436">
        <v>0</v>
      </c>
      <c r="R653" s="1436">
        <v>0.20338982343673706</v>
      </c>
      <c r="S653" s="1436">
        <v>0.23076923191547394</v>
      </c>
      <c r="T653" s="1436">
        <v>0.1607142835855484</v>
      </c>
      <c r="U653" s="1436">
        <v>0.31481480598449707</v>
      </c>
      <c r="V653" s="1438">
        <v>0.34090909361839294</v>
      </c>
    </row>
    <row r="654" spans="1:22" ht="15" x14ac:dyDescent="0.25">
      <c r="A654" s="1299" t="s">
        <v>709</v>
      </c>
      <c r="B654" s="1298" t="s">
        <v>927</v>
      </c>
      <c r="C654" s="1301" t="s">
        <v>1011</v>
      </c>
      <c r="D654" s="1436">
        <v>4</v>
      </c>
      <c r="E654" s="1436">
        <v>9</v>
      </c>
      <c r="F654" s="1436">
        <v>15</v>
      </c>
      <c r="G654" s="1436">
        <v>15</v>
      </c>
      <c r="H654" s="1436">
        <v>21</v>
      </c>
      <c r="I654" s="1436">
        <v>28</v>
      </c>
      <c r="J654" s="1436">
        <v>14</v>
      </c>
      <c r="K654" s="1436">
        <v>25</v>
      </c>
      <c r="L654" s="1436">
        <v>27</v>
      </c>
      <c r="M654" s="1436">
        <v>16</v>
      </c>
      <c r="N654" s="1436">
        <v>22</v>
      </c>
      <c r="O654" s="1436">
        <v>26</v>
      </c>
      <c r="P654" s="1436">
        <v>10</v>
      </c>
      <c r="Q654" s="1436">
        <v>0</v>
      </c>
      <c r="R654" s="1436">
        <v>12</v>
      </c>
      <c r="S654" s="1436">
        <v>12</v>
      </c>
      <c r="T654" s="1436">
        <v>9</v>
      </c>
      <c r="U654" s="1436">
        <v>17</v>
      </c>
      <c r="V654" s="1438">
        <v>15</v>
      </c>
    </row>
    <row r="655" spans="1:22" ht="15" x14ac:dyDescent="0.25">
      <c r="A655" s="1299" t="s">
        <v>709</v>
      </c>
      <c r="B655" s="1298" t="s">
        <v>927</v>
      </c>
      <c r="C655" s="1301" t="s">
        <v>87</v>
      </c>
      <c r="D655" s="1436">
        <v>0</v>
      </c>
      <c r="E655" s="1436">
        <v>0</v>
      </c>
      <c r="F655" s="1436">
        <v>0</v>
      </c>
      <c r="G655" s="1436">
        <v>3</v>
      </c>
      <c r="H655" s="1436">
        <v>4</v>
      </c>
      <c r="I655" s="1436">
        <v>4</v>
      </c>
      <c r="J655" s="1436">
        <v>2</v>
      </c>
      <c r="K655" s="1436">
        <v>4</v>
      </c>
      <c r="L655" s="1436">
        <v>0</v>
      </c>
      <c r="M655" s="1436">
        <v>2</v>
      </c>
      <c r="N655" s="1436">
        <v>0</v>
      </c>
      <c r="O655" s="1436">
        <v>1</v>
      </c>
      <c r="P655" s="1436">
        <v>0</v>
      </c>
      <c r="Q655" s="1436">
        <v>0</v>
      </c>
      <c r="R655" s="1436">
        <v>2</v>
      </c>
      <c r="S655" s="1436">
        <v>1</v>
      </c>
      <c r="T655" s="1436">
        <v>6</v>
      </c>
      <c r="U655" s="1436">
        <v>3</v>
      </c>
      <c r="V655" s="1438">
        <v>0</v>
      </c>
    </row>
    <row r="656" spans="1:22" ht="15" x14ac:dyDescent="0.25">
      <c r="A656" s="1299" t="s">
        <v>709</v>
      </c>
      <c r="B656" s="1298" t="s">
        <v>928</v>
      </c>
      <c r="C656" s="1301" t="s">
        <v>1010</v>
      </c>
      <c r="D656" s="1436">
        <v>27</v>
      </c>
      <c r="E656" s="1436">
        <v>22</v>
      </c>
      <c r="F656" s="1436">
        <v>27</v>
      </c>
      <c r="G656" s="1436">
        <v>17</v>
      </c>
      <c r="H656" s="1436">
        <v>20</v>
      </c>
      <c r="I656" s="1436">
        <v>21</v>
      </c>
      <c r="J656" s="1436">
        <v>19</v>
      </c>
      <c r="K656" s="1436">
        <v>0</v>
      </c>
      <c r="L656" s="1436">
        <v>0</v>
      </c>
      <c r="M656" s="1436">
        <v>0</v>
      </c>
      <c r="N656" s="1436">
        <v>0</v>
      </c>
      <c r="O656" s="1436">
        <v>0</v>
      </c>
      <c r="P656" s="1436">
        <v>0</v>
      </c>
      <c r="Q656" s="1436">
        <v>0</v>
      </c>
      <c r="R656" s="1436">
        <v>0</v>
      </c>
      <c r="S656" s="1436">
        <v>0</v>
      </c>
      <c r="T656" s="1436">
        <v>0</v>
      </c>
      <c r="U656" s="1436">
        <v>0</v>
      </c>
      <c r="V656" s="1438">
        <v>0</v>
      </c>
    </row>
    <row r="657" spans="1:22" ht="15" x14ac:dyDescent="0.25">
      <c r="A657" s="1299" t="s">
        <v>709</v>
      </c>
      <c r="B657" s="1298" t="s">
        <v>928</v>
      </c>
      <c r="C657" s="1301" t="s">
        <v>79</v>
      </c>
      <c r="D657" s="1436">
        <v>3.7037037312984467E-2</v>
      </c>
      <c r="E657" s="1436">
        <v>0.13636364042758942</v>
      </c>
      <c r="F657" s="1436">
        <v>0.37037035822868347</v>
      </c>
      <c r="G657" s="1436">
        <v>0.29411765933036804</v>
      </c>
      <c r="H657" s="1436">
        <v>0.15000000596046448</v>
      </c>
      <c r="I657" s="1436">
        <v>0.2380952388048172</v>
      </c>
      <c r="J657" s="1436">
        <v>0.26315790414810181</v>
      </c>
      <c r="K657" s="1436">
        <v>0</v>
      </c>
      <c r="L657" s="1436">
        <v>0</v>
      </c>
      <c r="M657" s="1436">
        <v>0</v>
      </c>
      <c r="N657" s="1436">
        <v>0</v>
      </c>
      <c r="O657" s="1436">
        <v>0</v>
      </c>
      <c r="P657" s="1436">
        <v>0</v>
      </c>
      <c r="Q657" s="1436">
        <v>0</v>
      </c>
      <c r="R657" s="1436">
        <v>0</v>
      </c>
      <c r="S657" s="1436">
        <v>0</v>
      </c>
      <c r="T657" s="1436">
        <v>0</v>
      </c>
      <c r="U657" s="1436">
        <v>0</v>
      </c>
      <c r="V657" s="1438">
        <v>0</v>
      </c>
    </row>
    <row r="658" spans="1:22" ht="15" x14ac:dyDescent="0.25">
      <c r="A658" s="1299" t="s">
        <v>709</v>
      </c>
      <c r="B658" s="1298" t="s">
        <v>928</v>
      </c>
      <c r="C658" s="1301" t="s">
        <v>1011</v>
      </c>
      <c r="D658" s="1436">
        <v>1</v>
      </c>
      <c r="E658" s="1436">
        <v>3</v>
      </c>
      <c r="F658" s="1436">
        <v>10</v>
      </c>
      <c r="G658" s="1436">
        <v>5</v>
      </c>
      <c r="H658" s="1436">
        <v>3</v>
      </c>
      <c r="I658" s="1436">
        <v>5</v>
      </c>
      <c r="J658" s="1436">
        <v>5</v>
      </c>
      <c r="K658" s="1436">
        <v>0</v>
      </c>
      <c r="L658" s="1436">
        <v>0</v>
      </c>
      <c r="M658" s="1436">
        <v>0</v>
      </c>
      <c r="N658" s="1436">
        <v>0</v>
      </c>
      <c r="O658" s="1436">
        <v>0</v>
      </c>
      <c r="P658" s="1436">
        <v>0</v>
      </c>
      <c r="Q658" s="1436">
        <v>0</v>
      </c>
      <c r="R658" s="1436">
        <v>0</v>
      </c>
      <c r="S658" s="1436">
        <v>0</v>
      </c>
      <c r="T658" s="1436">
        <v>0</v>
      </c>
      <c r="U658" s="1436">
        <v>0</v>
      </c>
      <c r="V658" s="1438">
        <v>0</v>
      </c>
    </row>
    <row r="659" spans="1:22" ht="15" x14ac:dyDescent="0.25">
      <c r="A659" s="1299" t="s">
        <v>709</v>
      </c>
      <c r="B659" s="1298" t="s">
        <v>928</v>
      </c>
      <c r="C659" s="1301" t="s">
        <v>87</v>
      </c>
      <c r="D659" s="1436">
        <v>0</v>
      </c>
      <c r="E659" s="1436">
        <v>1</v>
      </c>
      <c r="F659" s="1436">
        <v>5</v>
      </c>
      <c r="G659" s="1436">
        <v>0</v>
      </c>
      <c r="H659" s="1436">
        <v>0</v>
      </c>
      <c r="I659" s="1436">
        <v>0</v>
      </c>
      <c r="J659" s="1436">
        <v>0</v>
      </c>
      <c r="K659" s="1436">
        <v>0</v>
      </c>
      <c r="L659" s="1436">
        <v>0</v>
      </c>
      <c r="M659" s="1436">
        <v>0</v>
      </c>
      <c r="N659" s="1436">
        <v>0</v>
      </c>
      <c r="O659" s="1436">
        <v>0</v>
      </c>
      <c r="P659" s="1436">
        <v>0</v>
      </c>
      <c r="Q659" s="1436">
        <v>0</v>
      </c>
      <c r="R659" s="1436">
        <v>0</v>
      </c>
      <c r="S659" s="1436">
        <v>0</v>
      </c>
      <c r="T659" s="1436">
        <v>0</v>
      </c>
      <c r="U659" s="1436">
        <v>0</v>
      </c>
      <c r="V659" s="1438">
        <v>0</v>
      </c>
    </row>
    <row r="660" spans="1:22" ht="15" x14ac:dyDescent="0.25">
      <c r="A660" s="1299" t="s">
        <v>709</v>
      </c>
      <c r="B660" s="1298" t="s">
        <v>929</v>
      </c>
      <c r="C660" s="1301" t="s">
        <v>1010</v>
      </c>
      <c r="D660" s="1436">
        <v>0</v>
      </c>
      <c r="E660" s="1436">
        <v>9</v>
      </c>
      <c r="F660" s="1436">
        <v>14</v>
      </c>
      <c r="G660" s="1436">
        <v>16</v>
      </c>
      <c r="H660" s="1436">
        <v>19</v>
      </c>
      <c r="I660" s="1436">
        <v>27</v>
      </c>
      <c r="J660" s="1436">
        <v>31</v>
      </c>
      <c r="K660" s="1436">
        <v>33</v>
      </c>
      <c r="L660" s="1436">
        <v>35</v>
      </c>
      <c r="M660" s="1436">
        <v>37</v>
      </c>
      <c r="N660" s="1436">
        <v>42</v>
      </c>
      <c r="O660" s="1436">
        <v>46</v>
      </c>
      <c r="P660" s="1436">
        <v>47</v>
      </c>
      <c r="Q660" s="1436">
        <v>45</v>
      </c>
      <c r="R660" s="1436">
        <v>48</v>
      </c>
      <c r="S660" s="1436">
        <v>38</v>
      </c>
      <c r="T660" s="1436">
        <v>38</v>
      </c>
      <c r="U660" s="1436">
        <v>63</v>
      </c>
      <c r="V660" s="1438">
        <v>55</v>
      </c>
    </row>
    <row r="661" spans="1:22" ht="15" x14ac:dyDescent="0.25">
      <c r="A661" s="1299" t="s">
        <v>709</v>
      </c>
      <c r="B661" s="1298" t="s">
        <v>929</v>
      </c>
      <c r="C661" s="1301" t="s">
        <v>79</v>
      </c>
      <c r="D661" s="1436">
        <v>0</v>
      </c>
      <c r="E661" s="1436">
        <v>0.8888888955116272</v>
      </c>
      <c r="F661" s="1436">
        <v>0.8571428656578064</v>
      </c>
      <c r="G661" s="1436">
        <v>0.625</v>
      </c>
      <c r="H661" s="1436">
        <v>0.3684210479259491</v>
      </c>
      <c r="I661" s="1436">
        <v>0.85185188055038452</v>
      </c>
      <c r="J661" s="1436">
        <v>0.5161290168762207</v>
      </c>
      <c r="K661" s="1436">
        <v>0.48484846949577332</v>
      </c>
      <c r="L661" s="1436">
        <v>0.51428574323654175</v>
      </c>
      <c r="M661" s="1436">
        <v>0.59459459781646729</v>
      </c>
      <c r="N661" s="1436">
        <v>0.5476190447807312</v>
      </c>
      <c r="O661" s="1436">
        <v>0.41304346919059753</v>
      </c>
      <c r="P661" s="1436">
        <v>0.36170211434364319</v>
      </c>
      <c r="Q661" s="1436">
        <v>0.2222222238779068</v>
      </c>
      <c r="R661" s="1436">
        <v>0.3333333432674408</v>
      </c>
      <c r="S661" s="1436">
        <v>0.34210526943206787</v>
      </c>
      <c r="T661" s="1436">
        <v>0.28947368264198303</v>
      </c>
      <c r="U661" s="1436">
        <v>0.3174603283405304</v>
      </c>
      <c r="V661" s="1438">
        <v>0.23636363446712494</v>
      </c>
    </row>
    <row r="662" spans="1:22" ht="15" x14ac:dyDescent="0.25">
      <c r="A662" s="1299" t="s">
        <v>709</v>
      </c>
      <c r="B662" s="1298" t="s">
        <v>929</v>
      </c>
      <c r="C662" s="1301" t="s">
        <v>1011</v>
      </c>
      <c r="D662" s="1436">
        <v>0</v>
      </c>
      <c r="E662" s="1436">
        <v>8</v>
      </c>
      <c r="F662" s="1436">
        <v>12</v>
      </c>
      <c r="G662" s="1436">
        <v>10</v>
      </c>
      <c r="H662" s="1436">
        <v>7</v>
      </c>
      <c r="I662" s="1436">
        <v>23</v>
      </c>
      <c r="J662" s="1436">
        <v>16</v>
      </c>
      <c r="K662" s="1436">
        <v>16</v>
      </c>
      <c r="L662" s="1436">
        <v>18</v>
      </c>
      <c r="M662" s="1436">
        <v>22</v>
      </c>
      <c r="N662" s="1436">
        <v>23</v>
      </c>
      <c r="O662" s="1436">
        <v>19</v>
      </c>
      <c r="P662" s="1436">
        <v>17</v>
      </c>
      <c r="Q662" s="1436">
        <v>10</v>
      </c>
      <c r="R662" s="1436">
        <v>16</v>
      </c>
      <c r="S662" s="1436">
        <v>13</v>
      </c>
      <c r="T662" s="1436">
        <v>11</v>
      </c>
      <c r="U662" s="1436">
        <v>20</v>
      </c>
      <c r="V662" s="1438">
        <v>13</v>
      </c>
    </row>
    <row r="663" spans="1:22" ht="15" x14ac:dyDescent="0.25">
      <c r="A663" s="1299" t="s">
        <v>709</v>
      </c>
      <c r="B663" s="1298" t="s">
        <v>929</v>
      </c>
      <c r="C663" s="1301" t="s">
        <v>87</v>
      </c>
      <c r="D663" s="1436">
        <v>0</v>
      </c>
      <c r="E663" s="1436">
        <v>9</v>
      </c>
      <c r="F663" s="1436">
        <v>5</v>
      </c>
      <c r="G663" s="1436">
        <v>1</v>
      </c>
      <c r="H663" s="1436">
        <v>4</v>
      </c>
      <c r="I663" s="1436">
        <v>2</v>
      </c>
      <c r="J663" s="1436">
        <v>5</v>
      </c>
      <c r="K663" s="1436">
        <v>3</v>
      </c>
      <c r="L663" s="1436">
        <v>4</v>
      </c>
      <c r="M663" s="1436">
        <v>2</v>
      </c>
      <c r="N663" s="1436">
        <v>1</v>
      </c>
      <c r="O663" s="1436">
        <v>0</v>
      </c>
      <c r="P663" s="1436">
        <v>2</v>
      </c>
      <c r="Q663" s="1436">
        <v>0</v>
      </c>
      <c r="R663" s="1436">
        <v>3</v>
      </c>
      <c r="S663" s="1436">
        <v>2</v>
      </c>
      <c r="T663" s="1436">
        <v>2</v>
      </c>
      <c r="U663" s="1436">
        <v>1</v>
      </c>
      <c r="V663" s="1438">
        <v>1</v>
      </c>
    </row>
    <row r="664" spans="1:22" ht="15" x14ac:dyDescent="0.25">
      <c r="A664" s="1299" t="s">
        <v>709</v>
      </c>
      <c r="B664" s="1298" t="s">
        <v>930</v>
      </c>
      <c r="C664" s="1301" t="s">
        <v>1010</v>
      </c>
      <c r="D664" s="1436">
        <v>0</v>
      </c>
      <c r="E664" s="1436">
        <v>0</v>
      </c>
      <c r="F664" s="1436">
        <v>0</v>
      </c>
      <c r="G664" s="1436">
        <v>0</v>
      </c>
      <c r="H664" s="1436">
        <v>0</v>
      </c>
      <c r="I664" s="1436">
        <v>0</v>
      </c>
      <c r="J664" s="1436">
        <v>0</v>
      </c>
      <c r="K664" s="1436">
        <v>0</v>
      </c>
      <c r="L664" s="1436">
        <v>0</v>
      </c>
      <c r="M664" s="1436">
        <v>10</v>
      </c>
      <c r="N664" s="1436">
        <v>12</v>
      </c>
      <c r="O664" s="1436">
        <v>15</v>
      </c>
      <c r="P664" s="1436">
        <v>24</v>
      </c>
      <c r="Q664" s="1436">
        <v>26</v>
      </c>
      <c r="R664" s="1436">
        <v>28</v>
      </c>
      <c r="S664" s="1436">
        <v>24</v>
      </c>
      <c r="T664" s="1436">
        <v>26</v>
      </c>
      <c r="U664" s="1436">
        <v>0</v>
      </c>
      <c r="V664" s="1438">
        <v>0</v>
      </c>
    </row>
    <row r="665" spans="1:22" ht="15" x14ac:dyDescent="0.25">
      <c r="A665" s="1299" t="s">
        <v>709</v>
      </c>
      <c r="B665" s="1298" t="s">
        <v>930</v>
      </c>
      <c r="C665" s="1301" t="s">
        <v>79</v>
      </c>
      <c r="D665" s="1436">
        <v>0</v>
      </c>
      <c r="E665" s="1436">
        <v>0</v>
      </c>
      <c r="F665" s="1436">
        <v>0</v>
      </c>
      <c r="G665" s="1436">
        <v>0</v>
      </c>
      <c r="H665" s="1436">
        <v>0</v>
      </c>
      <c r="I665" s="1436">
        <v>0</v>
      </c>
      <c r="J665" s="1436">
        <v>0</v>
      </c>
      <c r="K665" s="1436">
        <v>0</v>
      </c>
      <c r="L665" s="1436">
        <v>0</v>
      </c>
      <c r="M665" s="1436">
        <v>0.89999997615814209</v>
      </c>
      <c r="N665" s="1436">
        <v>0.58333331346511841</v>
      </c>
      <c r="O665" s="1436">
        <v>0.80000001192092896</v>
      </c>
      <c r="P665" s="1436">
        <v>0.375</v>
      </c>
      <c r="Q665" s="1436">
        <v>0.26923078298568726</v>
      </c>
      <c r="R665" s="1436">
        <v>0.3928571343421936</v>
      </c>
      <c r="S665" s="1436">
        <v>0.375</v>
      </c>
      <c r="T665" s="1436">
        <v>0.23076923191547394</v>
      </c>
      <c r="U665" s="1436">
        <v>0</v>
      </c>
      <c r="V665" s="1438">
        <v>0</v>
      </c>
    </row>
    <row r="666" spans="1:22" ht="15" x14ac:dyDescent="0.25">
      <c r="A666" s="1299" t="s">
        <v>709</v>
      </c>
      <c r="B666" s="1298" t="s">
        <v>930</v>
      </c>
      <c r="C666" s="1301" t="s">
        <v>1011</v>
      </c>
      <c r="D666" s="1436">
        <v>0</v>
      </c>
      <c r="E666" s="1436">
        <v>0</v>
      </c>
      <c r="F666" s="1436">
        <v>0</v>
      </c>
      <c r="G666" s="1436">
        <v>0</v>
      </c>
      <c r="H666" s="1436">
        <v>0</v>
      </c>
      <c r="I666" s="1436">
        <v>0</v>
      </c>
      <c r="J666" s="1436">
        <v>0</v>
      </c>
      <c r="K666" s="1436">
        <v>0</v>
      </c>
      <c r="L666" s="1436">
        <v>0</v>
      </c>
      <c r="M666" s="1436">
        <v>9</v>
      </c>
      <c r="N666" s="1436">
        <v>7</v>
      </c>
      <c r="O666" s="1436">
        <v>12</v>
      </c>
      <c r="P666" s="1436">
        <v>9</v>
      </c>
      <c r="Q666" s="1436">
        <v>7</v>
      </c>
      <c r="R666" s="1436">
        <v>11</v>
      </c>
      <c r="S666" s="1436">
        <v>9</v>
      </c>
      <c r="T666" s="1436">
        <v>6</v>
      </c>
      <c r="U666" s="1436">
        <v>0</v>
      </c>
      <c r="V666" s="1438">
        <v>0</v>
      </c>
    </row>
    <row r="667" spans="1:22" ht="15" x14ac:dyDescent="0.25">
      <c r="A667" s="1299" t="s">
        <v>709</v>
      </c>
      <c r="B667" s="1298" t="s">
        <v>930</v>
      </c>
      <c r="C667" s="1301" t="s">
        <v>87</v>
      </c>
      <c r="D667" s="1436">
        <v>0</v>
      </c>
      <c r="E667" s="1436">
        <v>0</v>
      </c>
      <c r="F667" s="1436">
        <v>0</v>
      </c>
      <c r="G667" s="1436">
        <v>0</v>
      </c>
      <c r="H667" s="1436">
        <v>0</v>
      </c>
      <c r="I667" s="1436">
        <v>0</v>
      </c>
      <c r="J667" s="1436">
        <v>0</v>
      </c>
      <c r="K667" s="1436">
        <v>0</v>
      </c>
      <c r="L667" s="1436">
        <v>0</v>
      </c>
      <c r="M667" s="1436">
        <v>10</v>
      </c>
      <c r="N667" s="1436">
        <v>2</v>
      </c>
      <c r="O667" s="1436">
        <v>3</v>
      </c>
      <c r="P667" s="1436">
        <v>9</v>
      </c>
      <c r="Q667" s="1436">
        <v>1</v>
      </c>
      <c r="R667" s="1436">
        <v>2</v>
      </c>
      <c r="S667" s="1436">
        <v>1</v>
      </c>
      <c r="T667" s="1436">
        <v>1</v>
      </c>
      <c r="U667" s="1436">
        <v>0</v>
      </c>
      <c r="V667" s="1438">
        <v>0</v>
      </c>
    </row>
    <row r="668" spans="1:22" ht="15" x14ac:dyDescent="0.25">
      <c r="A668" s="1299" t="s">
        <v>709</v>
      </c>
      <c r="B668" s="1298" t="s">
        <v>931</v>
      </c>
      <c r="C668" s="1301" t="s">
        <v>1010</v>
      </c>
      <c r="D668" s="1436">
        <v>0</v>
      </c>
      <c r="E668" s="1436">
        <v>0</v>
      </c>
      <c r="F668" s="1436">
        <v>1</v>
      </c>
      <c r="G668" s="1436">
        <v>13</v>
      </c>
      <c r="H668" s="1436">
        <v>20</v>
      </c>
      <c r="I668" s="1436">
        <v>26</v>
      </c>
      <c r="J668" s="1436">
        <v>28</v>
      </c>
      <c r="K668" s="1436">
        <v>31</v>
      </c>
      <c r="L668" s="1436">
        <v>32</v>
      </c>
      <c r="M668" s="1436">
        <v>37</v>
      </c>
      <c r="N668" s="1436">
        <v>38</v>
      </c>
      <c r="O668" s="1436">
        <v>30</v>
      </c>
      <c r="P668" s="1436">
        <v>28</v>
      </c>
      <c r="Q668" s="1436">
        <v>29</v>
      </c>
      <c r="R668" s="1436">
        <v>32</v>
      </c>
      <c r="S668" s="1436">
        <v>31</v>
      </c>
      <c r="T668" s="1436">
        <v>27</v>
      </c>
      <c r="U668" s="1436">
        <v>30</v>
      </c>
      <c r="V668" s="1438">
        <v>36</v>
      </c>
    </row>
    <row r="669" spans="1:22" ht="15" x14ac:dyDescent="0.25">
      <c r="A669" s="1299" t="s">
        <v>709</v>
      </c>
      <c r="B669" s="1298" t="s">
        <v>931</v>
      </c>
      <c r="C669" s="1301" t="s">
        <v>79</v>
      </c>
      <c r="D669" s="1436">
        <v>0</v>
      </c>
      <c r="E669" s="1436">
        <v>0</v>
      </c>
      <c r="F669" s="1436">
        <v>1</v>
      </c>
      <c r="G669" s="1436">
        <v>0.8461538553237915</v>
      </c>
      <c r="H669" s="1436">
        <v>0.55000001192092896</v>
      </c>
      <c r="I669" s="1436">
        <v>0.73076921701431274</v>
      </c>
      <c r="J669" s="1436">
        <v>0.46428570151329041</v>
      </c>
      <c r="K669" s="1436">
        <v>0.48387095332145691</v>
      </c>
      <c r="L669" s="1436">
        <v>0.40625</v>
      </c>
      <c r="M669" s="1436">
        <v>0.45945945382118225</v>
      </c>
      <c r="N669" s="1436">
        <v>0.34210526943206787</v>
      </c>
      <c r="O669" s="1436">
        <v>0.60000002384185791</v>
      </c>
      <c r="P669" s="1436">
        <v>0.57142859697341919</v>
      </c>
      <c r="Q669" s="1436">
        <v>0</v>
      </c>
      <c r="R669" s="1436">
        <v>0.40625</v>
      </c>
      <c r="S669" s="1436">
        <v>0.25806450843811035</v>
      </c>
      <c r="T669" s="1436">
        <v>0.55555558204650879</v>
      </c>
      <c r="U669" s="1436">
        <v>0.43333333730697632</v>
      </c>
      <c r="V669" s="1438">
        <v>0.3888888955116272</v>
      </c>
    </row>
    <row r="670" spans="1:22" ht="15" x14ac:dyDescent="0.25">
      <c r="A670" s="1299" t="s">
        <v>709</v>
      </c>
      <c r="B670" s="1298" t="s">
        <v>931</v>
      </c>
      <c r="C670" s="1301" t="s">
        <v>1011</v>
      </c>
      <c r="D670" s="1436">
        <v>0</v>
      </c>
      <c r="E670" s="1436">
        <v>0</v>
      </c>
      <c r="F670" s="1436">
        <v>1</v>
      </c>
      <c r="G670" s="1436">
        <v>11</v>
      </c>
      <c r="H670" s="1436">
        <v>11</v>
      </c>
      <c r="I670" s="1436">
        <v>19</v>
      </c>
      <c r="J670" s="1436">
        <v>13</v>
      </c>
      <c r="K670" s="1436">
        <v>15</v>
      </c>
      <c r="L670" s="1436">
        <v>13</v>
      </c>
      <c r="M670" s="1436">
        <v>17</v>
      </c>
      <c r="N670" s="1436">
        <v>13</v>
      </c>
      <c r="O670" s="1436">
        <v>18</v>
      </c>
      <c r="P670" s="1436">
        <v>16</v>
      </c>
      <c r="Q670" s="1436">
        <v>0</v>
      </c>
      <c r="R670" s="1436">
        <v>13</v>
      </c>
      <c r="S670" s="1436">
        <v>8</v>
      </c>
      <c r="T670" s="1436">
        <v>15</v>
      </c>
      <c r="U670" s="1436">
        <v>13</v>
      </c>
      <c r="V670" s="1438">
        <v>14</v>
      </c>
    </row>
    <row r="671" spans="1:22" ht="15" x14ac:dyDescent="0.25">
      <c r="A671" s="1299" t="s">
        <v>709</v>
      </c>
      <c r="B671" s="1298" t="s">
        <v>931</v>
      </c>
      <c r="C671" s="1301" t="s">
        <v>87</v>
      </c>
      <c r="D671" s="1436">
        <v>0</v>
      </c>
      <c r="E671" s="1436">
        <v>0</v>
      </c>
      <c r="F671" s="1436">
        <v>1</v>
      </c>
      <c r="G671" s="1436">
        <v>12</v>
      </c>
      <c r="H671" s="1436">
        <v>5</v>
      </c>
      <c r="I671" s="1436">
        <v>4</v>
      </c>
      <c r="J671" s="1436">
        <v>3</v>
      </c>
      <c r="K671" s="1436">
        <v>2</v>
      </c>
      <c r="L671" s="1436">
        <v>0</v>
      </c>
      <c r="M671" s="1436">
        <v>3</v>
      </c>
      <c r="N671" s="1436">
        <v>1</v>
      </c>
      <c r="O671" s="1436">
        <v>0</v>
      </c>
      <c r="P671" s="1436">
        <v>0</v>
      </c>
      <c r="Q671" s="1436">
        <v>0</v>
      </c>
      <c r="R671" s="1436">
        <v>2</v>
      </c>
      <c r="S671" s="1436">
        <v>2</v>
      </c>
      <c r="T671" s="1436">
        <v>2</v>
      </c>
      <c r="U671" s="1436">
        <v>1</v>
      </c>
      <c r="V671" s="1438">
        <v>5</v>
      </c>
    </row>
    <row r="672" spans="1:22" ht="15" x14ac:dyDescent="0.25">
      <c r="A672" s="1299" t="s">
        <v>709</v>
      </c>
      <c r="B672" s="1298" t="s">
        <v>932</v>
      </c>
      <c r="C672" s="1301" t="s">
        <v>1010</v>
      </c>
      <c r="D672" s="1436">
        <v>36</v>
      </c>
      <c r="E672" s="1436">
        <v>35</v>
      </c>
      <c r="F672" s="1436">
        <v>32</v>
      </c>
      <c r="G672" s="1436">
        <v>28</v>
      </c>
      <c r="H672" s="1436">
        <v>31</v>
      </c>
      <c r="I672" s="1436">
        <v>29</v>
      </c>
      <c r="J672" s="1436">
        <v>21</v>
      </c>
      <c r="K672" s="1436">
        <v>20</v>
      </c>
      <c r="L672" s="1436">
        <v>19</v>
      </c>
      <c r="M672" s="1436">
        <v>14</v>
      </c>
      <c r="N672" s="1436">
        <v>15</v>
      </c>
      <c r="O672" s="1436">
        <v>14</v>
      </c>
      <c r="P672" s="1436">
        <v>14</v>
      </c>
      <c r="Q672" s="1436">
        <v>16</v>
      </c>
      <c r="R672" s="1436">
        <v>13</v>
      </c>
      <c r="S672" s="1436">
        <v>12</v>
      </c>
      <c r="T672" s="1436">
        <v>15</v>
      </c>
      <c r="U672" s="1436">
        <v>0</v>
      </c>
      <c r="V672" s="1438">
        <v>0</v>
      </c>
    </row>
    <row r="673" spans="1:22" ht="15" x14ac:dyDescent="0.25">
      <c r="A673" s="1299" t="s">
        <v>709</v>
      </c>
      <c r="B673" s="1298" t="s">
        <v>932</v>
      </c>
      <c r="C673" s="1301" t="s">
        <v>79</v>
      </c>
      <c r="D673" s="1436">
        <v>8.3333335816860199E-2</v>
      </c>
      <c r="E673" s="1436">
        <v>0.1428571492433548</v>
      </c>
      <c r="F673" s="1436">
        <v>0.28125</v>
      </c>
      <c r="G673" s="1436">
        <v>0.1071428582072258</v>
      </c>
      <c r="H673" s="1436">
        <v>0.16129031777381897</v>
      </c>
      <c r="I673" s="1436">
        <v>0.27586206793785095</v>
      </c>
      <c r="J673" s="1436">
        <v>0.28571429848670959</v>
      </c>
      <c r="K673" s="1436">
        <v>0.15000000596046448</v>
      </c>
      <c r="L673" s="1436">
        <v>0.3684210479259491</v>
      </c>
      <c r="M673" s="1436">
        <v>0.2142857164144516</v>
      </c>
      <c r="N673" s="1436">
        <v>0.13333334028720856</v>
      </c>
      <c r="O673" s="1436">
        <v>0.28571429848670959</v>
      </c>
      <c r="P673" s="1436">
        <v>0.1428571492433548</v>
      </c>
      <c r="Q673" s="1436">
        <v>0</v>
      </c>
      <c r="R673" s="1436">
        <v>0.38461539149284363</v>
      </c>
      <c r="S673" s="1436">
        <v>0.25</v>
      </c>
      <c r="T673" s="1436">
        <v>0</v>
      </c>
      <c r="U673" s="1436">
        <v>0</v>
      </c>
      <c r="V673" s="1438">
        <v>0</v>
      </c>
    </row>
    <row r="674" spans="1:22" ht="15" x14ac:dyDescent="0.25">
      <c r="A674" s="1299" t="s">
        <v>709</v>
      </c>
      <c r="B674" s="1298" t="s">
        <v>932</v>
      </c>
      <c r="C674" s="1301" t="s">
        <v>1011</v>
      </c>
      <c r="D674" s="1436">
        <v>3</v>
      </c>
      <c r="E674" s="1436">
        <v>5</v>
      </c>
      <c r="F674" s="1436">
        <v>9</v>
      </c>
      <c r="G674" s="1436">
        <v>3</v>
      </c>
      <c r="H674" s="1436">
        <v>5</v>
      </c>
      <c r="I674" s="1436">
        <v>8</v>
      </c>
      <c r="J674" s="1436">
        <v>6</v>
      </c>
      <c r="K674" s="1436">
        <v>3</v>
      </c>
      <c r="L674" s="1436">
        <v>7</v>
      </c>
      <c r="M674" s="1436">
        <v>3</v>
      </c>
      <c r="N674" s="1436">
        <v>2</v>
      </c>
      <c r="O674" s="1436">
        <v>4</v>
      </c>
      <c r="P674" s="1436">
        <v>2</v>
      </c>
      <c r="Q674" s="1436">
        <v>0</v>
      </c>
      <c r="R674" s="1436">
        <v>5</v>
      </c>
      <c r="S674" s="1436">
        <v>3</v>
      </c>
      <c r="T674" s="1436">
        <v>0</v>
      </c>
      <c r="U674" s="1436">
        <v>0</v>
      </c>
      <c r="V674" s="1438">
        <v>0</v>
      </c>
    </row>
    <row r="675" spans="1:22" ht="15" x14ac:dyDescent="0.25">
      <c r="A675" s="1299" t="s">
        <v>709</v>
      </c>
      <c r="B675" s="1298" t="s">
        <v>932</v>
      </c>
      <c r="C675" s="1301" t="s">
        <v>87</v>
      </c>
      <c r="D675" s="1436">
        <v>0</v>
      </c>
      <c r="E675" s="1436">
        <v>0</v>
      </c>
      <c r="F675" s="1436">
        <v>1</v>
      </c>
      <c r="G675" s="1436">
        <v>0</v>
      </c>
      <c r="H675" s="1436">
        <v>2</v>
      </c>
      <c r="I675" s="1436">
        <v>1</v>
      </c>
      <c r="J675" s="1436">
        <v>0</v>
      </c>
      <c r="K675" s="1436">
        <v>0</v>
      </c>
      <c r="L675" s="1436">
        <v>0</v>
      </c>
      <c r="M675" s="1436">
        <v>0</v>
      </c>
      <c r="N675" s="1436">
        <v>0</v>
      </c>
      <c r="O675" s="1436">
        <v>0</v>
      </c>
      <c r="P675" s="1436">
        <v>0</v>
      </c>
      <c r="Q675" s="1436">
        <v>0</v>
      </c>
      <c r="R675" s="1436">
        <v>0</v>
      </c>
      <c r="S675" s="1436">
        <v>0</v>
      </c>
      <c r="T675" s="1436">
        <v>0</v>
      </c>
      <c r="U675" s="1436">
        <v>0</v>
      </c>
      <c r="V675" s="1438">
        <v>0</v>
      </c>
    </row>
    <row r="676" spans="1:22" ht="15" x14ac:dyDescent="0.25">
      <c r="A676" s="1299" t="s">
        <v>709</v>
      </c>
      <c r="B676" s="1298" t="s">
        <v>933</v>
      </c>
      <c r="C676" s="1301" t="s">
        <v>1010</v>
      </c>
      <c r="D676" s="1436">
        <v>26</v>
      </c>
      <c r="E676" s="1436">
        <v>27</v>
      </c>
      <c r="F676" s="1436">
        <v>30</v>
      </c>
      <c r="G676" s="1436">
        <v>28</v>
      </c>
      <c r="H676" s="1436">
        <v>29</v>
      </c>
      <c r="I676" s="1436">
        <v>30</v>
      </c>
      <c r="J676" s="1436">
        <v>25</v>
      </c>
      <c r="K676" s="1436">
        <v>25</v>
      </c>
      <c r="L676" s="1436">
        <v>21</v>
      </c>
      <c r="M676" s="1436">
        <v>21</v>
      </c>
      <c r="N676" s="1436">
        <v>22</v>
      </c>
      <c r="O676" s="1436">
        <v>18</v>
      </c>
      <c r="P676" s="1436">
        <v>19</v>
      </c>
      <c r="Q676" s="1436">
        <v>20</v>
      </c>
      <c r="R676" s="1436">
        <v>19</v>
      </c>
      <c r="S676" s="1436">
        <v>18</v>
      </c>
      <c r="T676" s="1436">
        <v>17</v>
      </c>
      <c r="U676" s="1436">
        <v>17</v>
      </c>
      <c r="V676" s="1438">
        <v>14</v>
      </c>
    </row>
    <row r="677" spans="1:22" ht="15" x14ac:dyDescent="0.25">
      <c r="A677" s="1299" t="s">
        <v>709</v>
      </c>
      <c r="B677" s="1298" t="s">
        <v>933</v>
      </c>
      <c r="C677" s="1301" t="s">
        <v>79</v>
      </c>
      <c r="D677" s="1436">
        <v>0.11538461595773697</v>
      </c>
      <c r="E677" s="1436">
        <v>0.14814814925193787</v>
      </c>
      <c r="F677" s="1436">
        <v>0.23333333432674408</v>
      </c>
      <c r="G677" s="1436">
        <v>0.2142857164144516</v>
      </c>
      <c r="H677" s="1436">
        <v>0.27586206793785095</v>
      </c>
      <c r="I677" s="1436">
        <v>0.1666666716337204</v>
      </c>
      <c r="J677" s="1436">
        <v>0.11999999731779099</v>
      </c>
      <c r="K677" s="1436">
        <v>0.15999999642372131</v>
      </c>
      <c r="L677" s="1436">
        <v>4.76190485060215E-2</v>
      </c>
      <c r="M677" s="1436">
        <v>0.1428571492433548</v>
      </c>
      <c r="N677" s="1436">
        <v>0.13636364042758942</v>
      </c>
      <c r="O677" s="1436">
        <v>0.2222222238779068</v>
      </c>
      <c r="P677" s="1436">
        <v>0.26315790414810181</v>
      </c>
      <c r="Q677" s="1436">
        <v>0.10000000149011612</v>
      </c>
      <c r="R677" s="1436">
        <v>0.21052631735801697</v>
      </c>
      <c r="S677" s="1436">
        <v>0.2222222238779068</v>
      </c>
      <c r="T677" s="1436">
        <v>0.23529411852359772</v>
      </c>
      <c r="U677" s="1436">
        <v>0.29411765933036804</v>
      </c>
      <c r="V677" s="1438">
        <v>0.2142857164144516</v>
      </c>
    </row>
    <row r="678" spans="1:22" ht="15" x14ac:dyDescent="0.25">
      <c r="A678" s="1299" t="s">
        <v>709</v>
      </c>
      <c r="B678" s="1298" t="s">
        <v>933</v>
      </c>
      <c r="C678" s="1301" t="s">
        <v>1011</v>
      </c>
      <c r="D678" s="1436">
        <v>3</v>
      </c>
      <c r="E678" s="1436">
        <v>4</v>
      </c>
      <c r="F678" s="1436">
        <v>7</v>
      </c>
      <c r="G678" s="1436">
        <v>6</v>
      </c>
      <c r="H678" s="1436">
        <v>8</v>
      </c>
      <c r="I678" s="1436">
        <v>5</v>
      </c>
      <c r="J678" s="1436">
        <v>3</v>
      </c>
      <c r="K678" s="1436">
        <v>4</v>
      </c>
      <c r="L678" s="1436">
        <v>1</v>
      </c>
      <c r="M678" s="1436">
        <v>3</v>
      </c>
      <c r="N678" s="1436">
        <v>3</v>
      </c>
      <c r="O678" s="1436">
        <v>4</v>
      </c>
      <c r="P678" s="1436">
        <v>5</v>
      </c>
      <c r="Q678" s="1436">
        <v>2</v>
      </c>
      <c r="R678" s="1436">
        <v>4</v>
      </c>
      <c r="S678" s="1436">
        <v>4</v>
      </c>
      <c r="T678" s="1436">
        <v>4</v>
      </c>
      <c r="U678" s="1436">
        <v>5</v>
      </c>
      <c r="V678" s="1438">
        <v>3</v>
      </c>
    </row>
    <row r="679" spans="1:22" ht="15" x14ac:dyDescent="0.25">
      <c r="A679" s="1299" t="s">
        <v>709</v>
      </c>
      <c r="B679" s="1298" t="s">
        <v>933</v>
      </c>
      <c r="C679" s="1301" t="s">
        <v>87</v>
      </c>
      <c r="D679" s="1436">
        <v>1</v>
      </c>
      <c r="E679" s="1436">
        <v>0</v>
      </c>
      <c r="F679" s="1436">
        <v>0</v>
      </c>
      <c r="G679" s="1436">
        <v>0</v>
      </c>
      <c r="H679" s="1436">
        <v>0</v>
      </c>
      <c r="I679" s="1436">
        <v>0</v>
      </c>
      <c r="J679" s="1436">
        <v>0</v>
      </c>
      <c r="K679" s="1436">
        <v>0</v>
      </c>
      <c r="L679" s="1436">
        <v>0</v>
      </c>
      <c r="M679" s="1436">
        <v>0</v>
      </c>
      <c r="N679" s="1436">
        <v>1</v>
      </c>
      <c r="O679" s="1436">
        <v>2</v>
      </c>
      <c r="P679" s="1436">
        <v>0</v>
      </c>
      <c r="Q679" s="1436">
        <v>1</v>
      </c>
      <c r="R679" s="1436">
        <v>0</v>
      </c>
      <c r="S679" s="1436">
        <v>0</v>
      </c>
      <c r="T679" s="1436">
        <v>0</v>
      </c>
      <c r="U679" s="1436">
        <v>0</v>
      </c>
      <c r="V679" s="1438">
        <v>0</v>
      </c>
    </row>
    <row r="680" spans="1:22" ht="15" x14ac:dyDescent="0.25">
      <c r="A680" s="1299" t="s">
        <v>709</v>
      </c>
      <c r="B680" s="1298" t="s">
        <v>934</v>
      </c>
      <c r="C680" s="1301" t="s">
        <v>1010</v>
      </c>
      <c r="D680" s="1436">
        <v>28</v>
      </c>
      <c r="E680" s="1436">
        <v>34</v>
      </c>
      <c r="F680" s="1436">
        <v>40</v>
      </c>
      <c r="G680" s="1436">
        <v>59</v>
      </c>
      <c r="H680" s="1436">
        <v>58</v>
      </c>
      <c r="I680" s="1436">
        <v>51</v>
      </c>
      <c r="J680" s="1436">
        <v>47</v>
      </c>
      <c r="K680" s="1436">
        <v>48</v>
      </c>
      <c r="L680" s="1436">
        <v>27</v>
      </c>
      <c r="M680" s="1436">
        <v>25</v>
      </c>
      <c r="N680" s="1436">
        <v>32</v>
      </c>
      <c r="O680" s="1436">
        <v>32</v>
      </c>
      <c r="P680" s="1436">
        <v>35</v>
      </c>
      <c r="Q680" s="1436">
        <v>38</v>
      </c>
      <c r="R680" s="1436">
        <v>38</v>
      </c>
      <c r="S680" s="1436">
        <v>36</v>
      </c>
      <c r="T680" s="1436">
        <v>29</v>
      </c>
      <c r="U680" s="1436">
        <v>33</v>
      </c>
      <c r="V680" s="1438">
        <v>37</v>
      </c>
    </row>
    <row r="681" spans="1:22" ht="15" x14ac:dyDescent="0.25">
      <c r="A681" s="1299" t="s">
        <v>709</v>
      </c>
      <c r="B681" s="1298" t="s">
        <v>934</v>
      </c>
      <c r="C681" s="1301" t="s">
        <v>79</v>
      </c>
      <c r="D681" s="1436">
        <v>0.1071428582072258</v>
      </c>
      <c r="E681" s="1436">
        <v>0.23529411852359772</v>
      </c>
      <c r="F681" s="1436">
        <v>0.27500000596046448</v>
      </c>
      <c r="G681" s="1436">
        <v>0.16949152946472168</v>
      </c>
      <c r="H681" s="1436">
        <v>8.6206898093223572E-2</v>
      </c>
      <c r="I681" s="1436">
        <v>0.27450981736183167</v>
      </c>
      <c r="J681" s="1436">
        <v>0.1702127605676651</v>
      </c>
      <c r="K681" s="1436">
        <v>0.1666666716337204</v>
      </c>
      <c r="L681" s="1436">
        <v>0.25925925374031067</v>
      </c>
      <c r="M681" s="1436">
        <v>7.9999998211860657E-2</v>
      </c>
      <c r="N681" s="1436">
        <v>0.3125</v>
      </c>
      <c r="O681" s="1436">
        <v>0.59375</v>
      </c>
      <c r="P681" s="1436">
        <v>0.31428572535514832</v>
      </c>
      <c r="Q681" s="1436">
        <v>0.18421052396297455</v>
      </c>
      <c r="R681" s="1436">
        <v>0.31578946113586426</v>
      </c>
      <c r="S681" s="1436">
        <v>0.1666666716337204</v>
      </c>
      <c r="T681" s="1436">
        <v>0.48275861144065857</v>
      </c>
      <c r="U681" s="1436">
        <v>0.42424243688583374</v>
      </c>
      <c r="V681" s="1438">
        <v>0.35135135054588318</v>
      </c>
    </row>
    <row r="682" spans="1:22" ht="15" x14ac:dyDescent="0.25">
      <c r="A682" s="1299" t="s">
        <v>709</v>
      </c>
      <c r="B682" s="1298" t="s">
        <v>934</v>
      </c>
      <c r="C682" s="1301" t="s">
        <v>1011</v>
      </c>
      <c r="D682" s="1436">
        <v>3</v>
      </c>
      <c r="E682" s="1436">
        <v>8</v>
      </c>
      <c r="F682" s="1436">
        <v>11</v>
      </c>
      <c r="G682" s="1436">
        <v>10</v>
      </c>
      <c r="H682" s="1436">
        <v>5</v>
      </c>
      <c r="I682" s="1436">
        <v>14</v>
      </c>
      <c r="J682" s="1436">
        <v>8</v>
      </c>
      <c r="K682" s="1436">
        <v>8</v>
      </c>
      <c r="L682" s="1436">
        <v>7</v>
      </c>
      <c r="M682" s="1436">
        <v>2</v>
      </c>
      <c r="N682" s="1436">
        <v>10</v>
      </c>
      <c r="O682" s="1436">
        <v>19</v>
      </c>
      <c r="P682" s="1436">
        <v>11</v>
      </c>
      <c r="Q682" s="1436">
        <v>7</v>
      </c>
      <c r="R682" s="1436">
        <v>12</v>
      </c>
      <c r="S682" s="1436">
        <v>6</v>
      </c>
      <c r="T682" s="1436">
        <v>14</v>
      </c>
      <c r="U682" s="1436">
        <v>14</v>
      </c>
      <c r="V682" s="1438">
        <v>13</v>
      </c>
    </row>
    <row r="683" spans="1:22" ht="15" x14ac:dyDescent="0.25">
      <c r="A683" s="1299" t="s">
        <v>709</v>
      </c>
      <c r="B683" s="1298" t="s">
        <v>934</v>
      </c>
      <c r="C683" s="1301" t="s">
        <v>87</v>
      </c>
      <c r="D683" s="1436">
        <v>0</v>
      </c>
      <c r="E683" s="1436">
        <v>6</v>
      </c>
      <c r="F683" s="1436">
        <v>2</v>
      </c>
      <c r="G683" s="1436">
        <v>1</v>
      </c>
      <c r="H683" s="1436">
        <v>0</v>
      </c>
      <c r="I683" s="1436">
        <v>3</v>
      </c>
      <c r="J683" s="1436">
        <v>1</v>
      </c>
      <c r="K683" s="1436">
        <v>2</v>
      </c>
      <c r="L683" s="1436">
        <v>0</v>
      </c>
      <c r="M683" s="1436">
        <v>0</v>
      </c>
      <c r="N683" s="1436">
        <v>6</v>
      </c>
      <c r="O683" s="1436">
        <v>3</v>
      </c>
      <c r="P683" s="1436">
        <v>6</v>
      </c>
      <c r="Q683" s="1436">
        <v>3</v>
      </c>
      <c r="R683" s="1436">
        <v>1</v>
      </c>
      <c r="S683" s="1436">
        <v>1</v>
      </c>
      <c r="T683" s="1436">
        <v>3</v>
      </c>
      <c r="U683" s="1436">
        <v>3</v>
      </c>
      <c r="V683" s="1438">
        <v>3</v>
      </c>
    </row>
    <row r="684" spans="1:22" ht="15" x14ac:dyDescent="0.25">
      <c r="A684" s="1299" t="s">
        <v>709</v>
      </c>
      <c r="B684" s="1298" t="s">
        <v>935</v>
      </c>
      <c r="C684" s="1301" t="s">
        <v>1010</v>
      </c>
      <c r="D684" s="1436">
        <v>38</v>
      </c>
      <c r="E684" s="1436">
        <v>47</v>
      </c>
      <c r="F684" s="1436">
        <v>47</v>
      </c>
      <c r="G684" s="1436">
        <v>59</v>
      </c>
      <c r="H684" s="1436">
        <v>63</v>
      </c>
      <c r="I684" s="1436">
        <v>66</v>
      </c>
      <c r="J684" s="1436">
        <v>57</v>
      </c>
      <c r="K684" s="1436">
        <v>56</v>
      </c>
      <c r="L684" s="1436">
        <v>55</v>
      </c>
      <c r="M684" s="1436">
        <v>48</v>
      </c>
      <c r="N684" s="1436">
        <v>46</v>
      </c>
      <c r="O684" s="1436">
        <v>48</v>
      </c>
      <c r="P684" s="1436">
        <v>43</v>
      </c>
      <c r="Q684" s="1436">
        <v>40</v>
      </c>
      <c r="R684" s="1436">
        <v>36</v>
      </c>
      <c r="S684" s="1436">
        <v>34</v>
      </c>
      <c r="T684" s="1436">
        <v>32</v>
      </c>
      <c r="U684" s="1436">
        <v>31</v>
      </c>
      <c r="V684" s="1438">
        <v>28</v>
      </c>
    </row>
    <row r="685" spans="1:22" ht="15" x14ac:dyDescent="0.25">
      <c r="A685" s="1299" t="s">
        <v>709</v>
      </c>
      <c r="B685" s="1298" t="s">
        <v>935</v>
      </c>
      <c r="C685" s="1301" t="s">
        <v>79</v>
      </c>
      <c r="D685" s="1436">
        <v>0.10526315867900848</v>
      </c>
      <c r="E685" s="1436">
        <v>0.25531914830207825</v>
      </c>
      <c r="F685" s="1436">
        <v>0.29787233471870422</v>
      </c>
      <c r="G685" s="1436">
        <v>0.22033898532390594</v>
      </c>
      <c r="H685" s="1436">
        <v>0.2222222238779068</v>
      </c>
      <c r="I685" s="1436">
        <v>0.36363637447357178</v>
      </c>
      <c r="J685" s="1436">
        <v>0.19298245012760162</v>
      </c>
      <c r="K685" s="1436">
        <v>0.28571429848670959</v>
      </c>
      <c r="L685" s="1436">
        <v>0.30909091234207153</v>
      </c>
      <c r="M685" s="1436">
        <v>0.2291666716337204</v>
      </c>
      <c r="N685" s="1436">
        <v>0.39130434393882751</v>
      </c>
      <c r="O685" s="1436">
        <v>0.375</v>
      </c>
      <c r="P685" s="1436">
        <v>0.25581395626068115</v>
      </c>
      <c r="Q685" s="1436">
        <v>2.500000037252903E-2</v>
      </c>
      <c r="R685" s="1436">
        <v>0.3611111044883728</v>
      </c>
      <c r="S685" s="1436">
        <v>0.17647059261798859</v>
      </c>
      <c r="T685" s="1436">
        <v>0.15625</v>
      </c>
      <c r="U685" s="1436">
        <v>0.22580644488334656</v>
      </c>
      <c r="V685" s="1438">
        <v>0.25</v>
      </c>
    </row>
    <row r="686" spans="1:22" ht="15" x14ac:dyDescent="0.25">
      <c r="A686" s="1299" t="s">
        <v>709</v>
      </c>
      <c r="B686" s="1298" t="s">
        <v>935</v>
      </c>
      <c r="C686" s="1301" t="s">
        <v>1011</v>
      </c>
      <c r="D686" s="1436">
        <v>4</v>
      </c>
      <c r="E686" s="1436">
        <v>12</v>
      </c>
      <c r="F686" s="1436">
        <v>14</v>
      </c>
      <c r="G686" s="1436">
        <v>13</v>
      </c>
      <c r="H686" s="1436">
        <v>14</v>
      </c>
      <c r="I686" s="1436">
        <v>24</v>
      </c>
      <c r="J686" s="1436">
        <v>11</v>
      </c>
      <c r="K686" s="1436">
        <v>16</v>
      </c>
      <c r="L686" s="1436">
        <v>17</v>
      </c>
      <c r="M686" s="1436">
        <v>11</v>
      </c>
      <c r="N686" s="1436">
        <v>18</v>
      </c>
      <c r="O686" s="1436">
        <v>18</v>
      </c>
      <c r="P686" s="1436">
        <v>11</v>
      </c>
      <c r="Q686" s="1436">
        <v>1</v>
      </c>
      <c r="R686" s="1436">
        <v>13</v>
      </c>
      <c r="S686" s="1436">
        <v>6</v>
      </c>
      <c r="T686" s="1436">
        <v>5</v>
      </c>
      <c r="U686" s="1436">
        <v>7</v>
      </c>
      <c r="V686" s="1438">
        <v>7</v>
      </c>
    </row>
    <row r="687" spans="1:22" ht="15" x14ac:dyDescent="0.25">
      <c r="A687" s="1299" t="s">
        <v>709</v>
      </c>
      <c r="B687" s="1298" t="s">
        <v>935</v>
      </c>
      <c r="C687" s="1301" t="s">
        <v>87</v>
      </c>
      <c r="D687" s="1436">
        <v>0</v>
      </c>
      <c r="E687" s="1436">
        <v>2</v>
      </c>
      <c r="F687" s="1436">
        <v>0</v>
      </c>
      <c r="G687" s="1436">
        <v>0</v>
      </c>
      <c r="H687" s="1436">
        <v>0</v>
      </c>
      <c r="I687" s="1436">
        <v>0</v>
      </c>
      <c r="J687" s="1436">
        <v>0</v>
      </c>
      <c r="K687" s="1436">
        <v>0</v>
      </c>
      <c r="L687" s="1436">
        <v>0</v>
      </c>
      <c r="M687" s="1436">
        <v>0</v>
      </c>
      <c r="N687" s="1436">
        <v>0</v>
      </c>
      <c r="O687" s="1436">
        <v>0</v>
      </c>
      <c r="P687" s="1436">
        <v>0</v>
      </c>
      <c r="Q687" s="1436">
        <v>0</v>
      </c>
      <c r="R687" s="1436">
        <v>0</v>
      </c>
      <c r="S687" s="1436">
        <v>0</v>
      </c>
      <c r="T687" s="1436">
        <v>0</v>
      </c>
      <c r="U687" s="1436">
        <v>0</v>
      </c>
      <c r="V687" s="1438">
        <v>0</v>
      </c>
    </row>
    <row r="688" spans="1:22" ht="15" x14ac:dyDescent="0.25">
      <c r="A688" s="1299" t="s">
        <v>709</v>
      </c>
      <c r="B688" s="1298" t="s">
        <v>936</v>
      </c>
      <c r="C688" s="1301" t="s">
        <v>1010</v>
      </c>
      <c r="D688" s="1436">
        <v>0</v>
      </c>
      <c r="E688" s="1436">
        <v>0</v>
      </c>
      <c r="F688" s="1436">
        <v>0</v>
      </c>
      <c r="G688" s="1436">
        <v>0</v>
      </c>
      <c r="H688" s="1436">
        <v>0</v>
      </c>
      <c r="I688" s="1436">
        <v>0</v>
      </c>
      <c r="J688" s="1436">
        <v>5</v>
      </c>
      <c r="K688" s="1436">
        <v>9</v>
      </c>
      <c r="L688" s="1436">
        <v>11</v>
      </c>
      <c r="M688" s="1436">
        <v>13</v>
      </c>
      <c r="N688" s="1436">
        <v>12</v>
      </c>
      <c r="O688" s="1436">
        <v>14</v>
      </c>
      <c r="P688" s="1436">
        <v>10</v>
      </c>
      <c r="Q688" s="1436">
        <v>10</v>
      </c>
      <c r="R688" s="1436">
        <v>9</v>
      </c>
      <c r="S688" s="1436">
        <v>0</v>
      </c>
      <c r="T688" s="1436">
        <v>0</v>
      </c>
      <c r="U688" s="1436">
        <v>3</v>
      </c>
      <c r="V688" s="1438">
        <v>5</v>
      </c>
    </row>
    <row r="689" spans="1:22" ht="15" x14ac:dyDescent="0.25">
      <c r="A689" s="1299" t="s">
        <v>709</v>
      </c>
      <c r="B689" s="1298" t="s">
        <v>936</v>
      </c>
      <c r="C689" s="1301" t="s">
        <v>79</v>
      </c>
      <c r="D689" s="1436">
        <v>0</v>
      </c>
      <c r="E689" s="1436">
        <v>0</v>
      </c>
      <c r="F689" s="1436">
        <v>0</v>
      </c>
      <c r="G689" s="1436">
        <v>0</v>
      </c>
      <c r="H689" s="1436">
        <v>0</v>
      </c>
      <c r="I689" s="1436">
        <v>0</v>
      </c>
      <c r="J689" s="1436">
        <v>1</v>
      </c>
      <c r="K689" s="1436">
        <v>0.55555558204650879</v>
      </c>
      <c r="L689" s="1436">
        <v>0.45454546809196472</v>
      </c>
      <c r="M689" s="1436">
        <v>0.15384615957736969</v>
      </c>
      <c r="N689" s="1436">
        <v>0.4166666567325592</v>
      </c>
      <c r="O689" s="1436">
        <v>0.4285714328289032</v>
      </c>
      <c r="P689" s="1436">
        <v>0</v>
      </c>
      <c r="Q689" s="1436">
        <v>0</v>
      </c>
      <c r="R689" s="1436">
        <v>0</v>
      </c>
      <c r="S689" s="1436">
        <v>0</v>
      </c>
      <c r="T689" s="1436">
        <v>0</v>
      </c>
      <c r="U689" s="1436">
        <v>0</v>
      </c>
      <c r="V689" s="1438">
        <v>0.20000000298023224</v>
      </c>
    </row>
    <row r="690" spans="1:22" ht="15" x14ac:dyDescent="0.25">
      <c r="A690" s="1299" t="s">
        <v>709</v>
      </c>
      <c r="B690" s="1298" t="s">
        <v>936</v>
      </c>
      <c r="C690" s="1301" t="s">
        <v>1011</v>
      </c>
      <c r="D690" s="1436">
        <v>0</v>
      </c>
      <c r="E690" s="1436">
        <v>0</v>
      </c>
      <c r="F690" s="1436">
        <v>0</v>
      </c>
      <c r="G690" s="1436">
        <v>0</v>
      </c>
      <c r="H690" s="1436">
        <v>0</v>
      </c>
      <c r="I690" s="1436">
        <v>0</v>
      </c>
      <c r="J690" s="1436">
        <v>5</v>
      </c>
      <c r="K690" s="1436">
        <v>5</v>
      </c>
      <c r="L690" s="1436">
        <v>5</v>
      </c>
      <c r="M690" s="1436">
        <v>2</v>
      </c>
      <c r="N690" s="1436">
        <v>5</v>
      </c>
      <c r="O690" s="1436">
        <v>6</v>
      </c>
      <c r="P690" s="1436">
        <v>0</v>
      </c>
      <c r="Q690" s="1436">
        <v>0</v>
      </c>
      <c r="R690" s="1436">
        <v>0</v>
      </c>
      <c r="S690" s="1436">
        <v>0</v>
      </c>
      <c r="T690" s="1436">
        <v>0</v>
      </c>
      <c r="U690" s="1436">
        <v>0</v>
      </c>
      <c r="V690" s="1438">
        <v>1</v>
      </c>
    </row>
    <row r="691" spans="1:22" ht="15" x14ac:dyDescent="0.25">
      <c r="A691" s="1299" t="s">
        <v>709</v>
      </c>
      <c r="B691" s="1298" t="s">
        <v>936</v>
      </c>
      <c r="C691" s="1301" t="s">
        <v>87</v>
      </c>
      <c r="D691" s="1436">
        <v>0</v>
      </c>
      <c r="E691" s="1436">
        <v>0</v>
      </c>
      <c r="F691" s="1436">
        <v>0</v>
      </c>
      <c r="G691" s="1436">
        <v>0</v>
      </c>
      <c r="H691" s="1436">
        <v>0</v>
      </c>
      <c r="I691" s="1436">
        <v>0</v>
      </c>
      <c r="J691" s="1436">
        <v>5</v>
      </c>
      <c r="K691" s="1436">
        <v>4</v>
      </c>
      <c r="L691" s="1436">
        <v>2</v>
      </c>
      <c r="M691" s="1436">
        <v>2</v>
      </c>
      <c r="N691" s="1436">
        <v>0</v>
      </c>
      <c r="O691" s="1436">
        <v>2</v>
      </c>
      <c r="P691" s="1436">
        <v>0</v>
      </c>
      <c r="Q691" s="1436">
        <v>0</v>
      </c>
      <c r="R691" s="1436">
        <v>0</v>
      </c>
      <c r="S691" s="1436">
        <v>0</v>
      </c>
      <c r="T691" s="1436">
        <v>0</v>
      </c>
      <c r="U691" s="1436">
        <v>0</v>
      </c>
      <c r="V691" s="1438">
        <v>3</v>
      </c>
    </row>
    <row r="692" spans="1:22" ht="15" x14ac:dyDescent="0.25">
      <c r="A692" s="1299" t="s">
        <v>709</v>
      </c>
      <c r="B692" s="1298" t="s">
        <v>937</v>
      </c>
      <c r="C692" s="1301" t="s">
        <v>1010</v>
      </c>
      <c r="D692" s="1436">
        <v>0</v>
      </c>
      <c r="E692" s="1436">
        <v>0</v>
      </c>
      <c r="F692" s="1436">
        <v>23</v>
      </c>
      <c r="G692" s="1436">
        <v>48</v>
      </c>
      <c r="H692" s="1436">
        <v>40</v>
      </c>
      <c r="I692" s="1436">
        <v>39</v>
      </c>
      <c r="J692" s="1436">
        <v>38</v>
      </c>
      <c r="K692" s="1436">
        <v>32</v>
      </c>
      <c r="L692" s="1436">
        <v>31</v>
      </c>
      <c r="M692" s="1436">
        <v>25</v>
      </c>
      <c r="N692" s="1436">
        <v>20</v>
      </c>
      <c r="O692" s="1436">
        <v>19</v>
      </c>
      <c r="P692" s="1436">
        <v>17</v>
      </c>
      <c r="Q692" s="1436">
        <v>18</v>
      </c>
      <c r="R692" s="1436">
        <v>20</v>
      </c>
      <c r="S692" s="1436">
        <v>19</v>
      </c>
      <c r="T692" s="1436">
        <v>18</v>
      </c>
      <c r="U692" s="1436">
        <v>21</v>
      </c>
      <c r="V692" s="1438">
        <v>22</v>
      </c>
    </row>
    <row r="693" spans="1:22" ht="15" x14ac:dyDescent="0.25">
      <c r="A693" s="1299" t="s">
        <v>709</v>
      </c>
      <c r="B693" s="1298" t="s">
        <v>937</v>
      </c>
      <c r="C693" s="1301" t="s">
        <v>79</v>
      </c>
      <c r="D693" s="1436">
        <v>0</v>
      </c>
      <c r="E693" s="1436">
        <v>0</v>
      </c>
      <c r="F693" s="1436">
        <v>0.21739129722118378</v>
      </c>
      <c r="G693" s="1436">
        <v>0.1458333283662796</v>
      </c>
      <c r="H693" s="1436">
        <v>0.15000000596046448</v>
      </c>
      <c r="I693" s="1436">
        <v>0.23076923191547394</v>
      </c>
      <c r="J693" s="1436">
        <v>7.8947365283966064E-2</v>
      </c>
      <c r="K693" s="1436">
        <v>0.3125</v>
      </c>
      <c r="L693" s="1436">
        <v>0.19354838132858276</v>
      </c>
      <c r="M693" s="1436">
        <v>0.15999999642372131</v>
      </c>
      <c r="N693" s="1436">
        <v>0.34999999403953552</v>
      </c>
      <c r="O693" s="1436">
        <v>0.26315790414810181</v>
      </c>
      <c r="P693" s="1436">
        <v>0.11764705926179886</v>
      </c>
      <c r="Q693" s="1436">
        <v>0.1111111119389534</v>
      </c>
      <c r="R693" s="1436">
        <v>0.30000001192092896</v>
      </c>
      <c r="S693" s="1436">
        <v>0.26315790414810181</v>
      </c>
      <c r="T693" s="1436">
        <v>0.2222222238779068</v>
      </c>
      <c r="U693" s="1436">
        <v>0.4285714328289032</v>
      </c>
      <c r="V693" s="1438">
        <v>9.0909093618392944E-2</v>
      </c>
    </row>
    <row r="694" spans="1:22" ht="15" x14ac:dyDescent="0.25">
      <c r="A694" s="1299" t="s">
        <v>709</v>
      </c>
      <c r="B694" s="1298" t="s">
        <v>937</v>
      </c>
      <c r="C694" s="1301" t="s">
        <v>1011</v>
      </c>
      <c r="D694" s="1436">
        <v>0</v>
      </c>
      <c r="E694" s="1436">
        <v>0</v>
      </c>
      <c r="F694" s="1436">
        <v>5</v>
      </c>
      <c r="G694" s="1436">
        <v>7</v>
      </c>
      <c r="H694" s="1436">
        <v>6</v>
      </c>
      <c r="I694" s="1436">
        <v>9</v>
      </c>
      <c r="J694" s="1436">
        <v>3</v>
      </c>
      <c r="K694" s="1436">
        <v>10</v>
      </c>
      <c r="L694" s="1436">
        <v>6</v>
      </c>
      <c r="M694" s="1436">
        <v>4</v>
      </c>
      <c r="N694" s="1436">
        <v>7</v>
      </c>
      <c r="O694" s="1436">
        <v>5</v>
      </c>
      <c r="P694" s="1436">
        <v>2</v>
      </c>
      <c r="Q694" s="1436">
        <v>2</v>
      </c>
      <c r="R694" s="1436">
        <v>6</v>
      </c>
      <c r="S694" s="1436">
        <v>5</v>
      </c>
      <c r="T694" s="1436">
        <v>4</v>
      </c>
      <c r="U694" s="1436">
        <v>9</v>
      </c>
      <c r="V694" s="1438">
        <v>2</v>
      </c>
    </row>
    <row r="695" spans="1:22" ht="15" x14ac:dyDescent="0.25">
      <c r="A695" s="1299" t="s">
        <v>709</v>
      </c>
      <c r="B695" s="1298" t="s">
        <v>937</v>
      </c>
      <c r="C695" s="1301" t="s">
        <v>87</v>
      </c>
      <c r="D695" s="1436">
        <v>0</v>
      </c>
      <c r="E695" s="1436">
        <v>0</v>
      </c>
      <c r="F695" s="1436">
        <v>0</v>
      </c>
      <c r="G695" s="1436">
        <v>2</v>
      </c>
      <c r="H695" s="1436">
        <v>0</v>
      </c>
      <c r="I695" s="1436">
        <v>1</v>
      </c>
      <c r="J695" s="1436">
        <v>0</v>
      </c>
      <c r="K695" s="1436">
        <v>0</v>
      </c>
      <c r="L695" s="1436">
        <v>0</v>
      </c>
      <c r="M695" s="1436">
        <v>0</v>
      </c>
      <c r="N695" s="1436">
        <v>0</v>
      </c>
      <c r="O695" s="1436">
        <v>0</v>
      </c>
      <c r="P695" s="1436">
        <v>0</v>
      </c>
      <c r="Q695" s="1436">
        <v>0</v>
      </c>
      <c r="R695" s="1436">
        <v>2</v>
      </c>
      <c r="S695" s="1436">
        <v>0</v>
      </c>
      <c r="T695" s="1436">
        <v>0</v>
      </c>
      <c r="U695" s="1436">
        <v>1</v>
      </c>
      <c r="V695" s="1438">
        <v>0</v>
      </c>
    </row>
    <row r="696" spans="1:22" ht="15" x14ac:dyDescent="0.25">
      <c r="A696" s="1299" t="s">
        <v>709</v>
      </c>
      <c r="B696" s="1298" t="s">
        <v>938</v>
      </c>
      <c r="C696" s="1301" t="s">
        <v>1010</v>
      </c>
      <c r="D696" s="1436">
        <v>41</v>
      </c>
      <c r="E696" s="1436">
        <v>48</v>
      </c>
      <c r="F696" s="1436">
        <v>49</v>
      </c>
      <c r="G696" s="1436">
        <v>58</v>
      </c>
      <c r="H696" s="1436">
        <v>62</v>
      </c>
      <c r="I696" s="1436">
        <v>53</v>
      </c>
      <c r="J696" s="1436">
        <v>44</v>
      </c>
      <c r="K696" s="1436">
        <v>40</v>
      </c>
      <c r="L696" s="1436">
        <v>36</v>
      </c>
      <c r="M696" s="1436">
        <v>33</v>
      </c>
      <c r="N696" s="1436">
        <v>34</v>
      </c>
      <c r="O696" s="1436">
        <v>36</v>
      </c>
      <c r="P696" s="1436">
        <v>50</v>
      </c>
      <c r="Q696" s="1436">
        <v>55</v>
      </c>
      <c r="R696" s="1436">
        <v>55</v>
      </c>
      <c r="S696" s="1436">
        <v>57</v>
      </c>
      <c r="T696" s="1436">
        <v>56</v>
      </c>
      <c r="U696" s="1436">
        <v>46</v>
      </c>
      <c r="V696" s="1438">
        <v>47</v>
      </c>
    </row>
    <row r="697" spans="1:22" ht="15" x14ac:dyDescent="0.25">
      <c r="A697" s="1299" t="s">
        <v>709</v>
      </c>
      <c r="B697" s="1298" t="s">
        <v>938</v>
      </c>
      <c r="C697" s="1301" t="s">
        <v>79</v>
      </c>
      <c r="D697" s="1436">
        <v>0.56097561120986938</v>
      </c>
      <c r="E697" s="1436">
        <v>0.4791666567325592</v>
      </c>
      <c r="F697" s="1436">
        <v>0.32653060555458069</v>
      </c>
      <c r="G697" s="1436">
        <v>0.20689655840396881</v>
      </c>
      <c r="H697" s="1436">
        <v>0.22580644488334656</v>
      </c>
      <c r="I697" s="1436">
        <v>0.39622640609741211</v>
      </c>
      <c r="J697" s="1436">
        <v>0.27272728085517883</v>
      </c>
      <c r="K697" s="1436">
        <v>0.42500001192092896</v>
      </c>
      <c r="L697" s="1436">
        <v>0.5</v>
      </c>
      <c r="M697" s="1436">
        <v>0.5151515007019043</v>
      </c>
      <c r="N697" s="1436">
        <v>0.55882352590560913</v>
      </c>
      <c r="O697" s="1436">
        <v>0.52777779102325439</v>
      </c>
      <c r="P697" s="1436">
        <v>0.30000001192092896</v>
      </c>
      <c r="Q697" s="1436">
        <v>0.18181818723678589</v>
      </c>
      <c r="R697" s="1436">
        <v>0.29090908169746399</v>
      </c>
      <c r="S697" s="1436">
        <v>0.26315790414810181</v>
      </c>
      <c r="T697" s="1436">
        <v>0.28571429848670959</v>
      </c>
      <c r="U697" s="1436">
        <v>0.47826087474822998</v>
      </c>
      <c r="V697" s="1438">
        <v>0.21276596188545227</v>
      </c>
    </row>
    <row r="698" spans="1:22" ht="15" x14ac:dyDescent="0.25">
      <c r="A698" s="1299" t="s">
        <v>709</v>
      </c>
      <c r="B698" s="1298" t="s">
        <v>938</v>
      </c>
      <c r="C698" s="1301" t="s">
        <v>1011</v>
      </c>
      <c r="D698" s="1436">
        <v>23</v>
      </c>
      <c r="E698" s="1436">
        <v>23</v>
      </c>
      <c r="F698" s="1436">
        <v>16</v>
      </c>
      <c r="G698" s="1436">
        <v>12</v>
      </c>
      <c r="H698" s="1436">
        <v>14</v>
      </c>
      <c r="I698" s="1436">
        <v>21</v>
      </c>
      <c r="J698" s="1436">
        <v>12</v>
      </c>
      <c r="K698" s="1436">
        <v>17</v>
      </c>
      <c r="L698" s="1436">
        <v>18</v>
      </c>
      <c r="M698" s="1436">
        <v>17</v>
      </c>
      <c r="N698" s="1436">
        <v>19</v>
      </c>
      <c r="O698" s="1436">
        <v>19</v>
      </c>
      <c r="P698" s="1436">
        <v>15</v>
      </c>
      <c r="Q698" s="1436">
        <v>10</v>
      </c>
      <c r="R698" s="1436">
        <v>16</v>
      </c>
      <c r="S698" s="1436">
        <v>15</v>
      </c>
      <c r="T698" s="1436">
        <v>16</v>
      </c>
      <c r="U698" s="1436">
        <v>22</v>
      </c>
      <c r="V698" s="1438">
        <v>10</v>
      </c>
    </row>
    <row r="699" spans="1:22" ht="15" x14ac:dyDescent="0.25">
      <c r="A699" s="1299" t="s">
        <v>709</v>
      </c>
      <c r="B699" s="1298" t="s">
        <v>938</v>
      </c>
      <c r="C699" s="1301" t="s">
        <v>87</v>
      </c>
      <c r="D699" s="1436">
        <v>16</v>
      </c>
      <c r="E699" s="1436">
        <v>7</v>
      </c>
      <c r="F699" s="1436">
        <v>1</v>
      </c>
      <c r="G699" s="1436">
        <v>4</v>
      </c>
      <c r="H699" s="1436">
        <v>1</v>
      </c>
      <c r="I699" s="1436">
        <v>0</v>
      </c>
      <c r="J699" s="1436">
        <v>0</v>
      </c>
      <c r="K699" s="1436">
        <v>0</v>
      </c>
      <c r="L699" s="1436">
        <v>0</v>
      </c>
      <c r="M699" s="1436">
        <v>0</v>
      </c>
      <c r="N699" s="1436">
        <v>0</v>
      </c>
      <c r="O699" s="1436">
        <v>0</v>
      </c>
      <c r="P699" s="1436">
        <v>0</v>
      </c>
      <c r="Q699" s="1436">
        <v>0</v>
      </c>
      <c r="R699" s="1436">
        <v>1</v>
      </c>
      <c r="S699" s="1436">
        <v>1</v>
      </c>
      <c r="T699" s="1436">
        <v>0</v>
      </c>
      <c r="U699" s="1436">
        <v>2</v>
      </c>
      <c r="V699" s="1438">
        <v>0</v>
      </c>
    </row>
    <row r="700" spans="1:22" ht="15" x14ac:dyDescent="0.25">
      <c r="A700" s="1299" t="s">
        <v>709</v>
      </c>
      <c r="B700" s="1298" t="s">
        <v>939</v>
      </c>
      <c r="C700" s="1301" t="s">
        <v>1010</v>
      </c>
      <c r="D700" s="1436">
        <v>34</v>
      </c>
      <c r="E700" s="1436">
        <v>41</v>
      </c>
      <c r="F700" s="1436">
        <v>50</v>
      </c>
      <c r="G700" s="1436">
        <v>45</v>
      </c>
      <c r="H700" s="1436">
        <v>42</v>
      </c>
      <c r="I700" s="1436">
        <v>40</v>
      </c>
      <c r="J700" s="1436">
        <v>35</v>
      </c>
      <c r="K700" s="1436">
        <v>36</v>
      </c>
      <c r="L700" s="1436">
        <v>38</v>
      </c>
      <c r="M700" s="1436">
        <v>32</v>
      </c>
      <c r="N700" s="1436">
        <v>31</v>
      </c>
      <c r="O700" s="1436">
        <v>21</v>
      </c>
      <c r="P700" s="1436">
        <v>20</v>
      </c>
      <c r="Q700" s="1436">
        <v>21</v>
      </c>
      <c r="R700" s="1436">
        <v>23</v>
      </c>
      <c r="S700" s="1436">
        <v>23</v>
      </c>
      <c r="T700" s="1436">
        <v>26</v>
      </c>
      <c r="U700" s="1436">
        <v>29</v>
      </c>
      <c r="V700" s="1438">
        <v>26</v>
      </c>
    </row>
    <row r="701" spans="1:22" ht="15" x14ac:dyDescent="0.25">
      <c r="A701" s="1299" t="s">
        <v>709</v>
      </c>
      <c r="B701" s="1298" t="s">
        <v>939</v>
      </c>
      <c r="C701" s="1301" t="s">
        <v>79</v>
      </c>
      <c r="D701" s="1436">
        <v>0.17647059261798859</v>
      </c>
      <c r="E701" s="1436">
        <v>0.31707316637039185</v>
      </c>
      <c r="F701" s="1436">
        <v>0.37999999523162842</v>
      </c>
      <c r="G701" s="1436">
        <v>0.26666668057441711</v>
      </c>
      <c r="H701" s="1436">
        <v>0.2380952388048172</v>
      </c>
      <c r="I701" s="1436">
        <v>0.27500000596046448</v>
      </c>
      <c r="J701" s="1436">
        <v>0.25714287161827087</v>
      </c>
      <c r="K701" s="1436">
        <v>0.27777779102325439</v>
      </c>
      <c r="L701" s="1436">
        <v>0.18421052396297455</v>
      </c>
      <c r="M701" s="1436">
        <v>0.21875</v>
      </c>
      <c r="N701" s="1436">
        <v>0.32258063554763794</v>
      </c>
      <c r="O701" s="1436">
        <v>0.8095238208770752</v>
      </c>
      <c r="P701" s="1436">
        <v>5.000000074505806E-2</v>
      </c>
      <c r="Q701" s="1436">
        <v>0</v>
      </c>
      <c r="R701" s="1436">
        <v>0.56521737575531006</v>
      </c>
      <c r="S701" s="1436">
        <v>0</v>
      </c>
      <c r="T701" s="1436">
        <v>0.30769231915473938</v>
      </c>
      <c r="U701" s="1436">
        <v>0.27586206793785095</v>
      </c>
      <c r="V701" s="1438">
        <v>0.15384615957736969</v>
      </c>
    </row>
    <row r="702" spans="1:22" ht="15" x14ac:dyDescent="0.25">
      <c r="A702" s="1299" t="s">
        <v>709</v>
      </c>
      <c r="B702" s="1298" t="s">
        <v>939</v>
      </c>
      <c r="C702" s="1301" t="s">
        <v>1011</v>
      </c>
      <c r="D702" s="1436">
        <v>6</v>
      </c>
      <c r="E702" s="1436">
        <v>13</v>
      </c>
      <c r="F702" s="1436">
        <v>19</v>
      </c>
      <c r="G702" s="1436">
        <v>12</v>
      </c>
      <c r="H702" s="1436">
        <v>10</v>
      </c>
      <c r="I702" s="1436">
        <v>11</v>
      </c>
      <c r="J702" s="1436">
        <v>9</v>
      </c>
      <c r="K702" s="1436">
        <v>10</v>
      </c>
      <c r="L702" s="1436">
        <v>7</v>
      </c>
      <c r="M702" s="1436">
        <v>7</v>
      </c>
      <c r="N702" s="1436">
        <v>10</v>
      </c>
      <c r="O702" s="1436">
        <v>17</v>
      </c>
      <c r="P702" s="1436">
        <v>1</v>
      </c>
      <c r="Q702" s="1436">
        <v>0</v>
      </c>
      <c r="R702" s="1436">
        <v>13</v>
      </c>
      <c r="S702" s="1436">
        <v>0</v>
      </c>
      <c r="T702" s="1436">
        <v>8</v>
      </c>
      <c r="U702" s="1436">
        <v>8</v>
      </c>
      <c r="V702" s="1438">
        <v>4</v>
      </c>
    </row>
    <row r="703" spans="1:22" ht="15" x14ac:dyDescent="0.25">
      <c r="A703" s="1299" t="s">
        <v>709</v>
      </c>
      <c r="B703" s="1298" t="s">
        <v>939</v>
      </c>
      <c r="C703" s="1301" t="s">
        <v>87</v>
      </c>
      <c r="D703" s="1436">
        <v>4</v>
      </c>
      <c r="E703" s="1436">
        <v>7</v>
      </c>
      <c r="F703" s="1436">
        <v>2</v>
      </c>
      <c r="G703" s="1436">
        <v>0</v>
      </c>
      <c r="H703" s="1436">
        <v>1</v>
      </c>
      <c r="I703" s="1436">
        <v>0</v>
      </c>
      <c r="J703" s="1436">
        <v>1</v>
      </c>
      <c r="K703" s="1436">
        <v>0</v>
      </c>
      <c r="L703" s="1436">
        <v>2</v>
      </c>
      <c r="M703" s="1436">
        <v>0</v>
      </c>
      <c r="N703" s="1436">
        <v>0</v>
      </c>
      <c r="O703" s="1436">
        <v>0</v>
      </c>
      <c r="P703" s="1436">
        <v>0</v>
      </c>
      <c r="Q703" s="1436">
        <v>0</v>
      </c>
      <c r="R703" s="1436">
        <v>2</v>
      </c>
      <c r="S703" s="1436">
        <v>0</v>
      </c>
      <c r="T703" s="1436">
        <v>2</v>
      </c>
      <c r="U703" s="1436">
        <v>3</v>
      </c>
      <c r="V703" s="1438">
        <v>1</v>
      </c>
    </row>
    <row r="704" spans="1:22" ht="15" x14ac:dyDescent="0.25">
      <c r="A704" s="1299" t="s">
        <v>709</v>
      </c>
      <c r="B704" s="1298" t="s">
        <v>940</v>
      </c>
      <c r="C704" s="1301" t="s">
        <v>1010</v>
      </c>
      <c r="D704" s="1436">
        <v>0</v>
      </c>
      <c r="E704" s="1436">
        <v>0</v>
      </c>
      <c r="F704" s="1436">
        <v>0</v>
      </c>
      <c r="G704" s="1436">
        <v>5</v>
      </c>
      <c r="H704" s="1436">
        <v>7</v>
      </c>
      <c r="I704" s="1436">
        <v>9</v>
      </c>
      <c r="J704" s="1436">
        <v>11</v>
      </c>
      <c r="K704" s="1436">
        <v>11</v>
      </c>
      <c r="L704" s="1436">
        <v>10</v>
      </c>
      <c r="M704" s="1436">
        <v>8</v>
      </c>
      <c r="N704" s="1436">
        <v>15</v>
      </c>
      <c r="O704" s="1436">
        <v>16</v>
      </c>
      <c r="P704" s="1436">
        <v>14</v>
      </c>
      <c r="Q704" s="1436">
        <v>18</v>
      </c>
      <c r="R704" s="1436">
        <v>18</v>
      </c>
      <c r="S704" s="1436">
        <v>21</v>
      </c>
      <c r="T704" s="1436">
        <v>22</v>
      </c>
      <c r="U704" s="1436">
        <v>21</v>
      </c>
      <c r="V704" s="1438">
        <v>18</v>
      </c>
    </row>
    <row r="705" spans="1:22" ht="15" x14ac:dyDescent="0.25">
      <c r="A705" s="1299" t="s">
        <v>709</v>
      </c>
      <c r="B705" s="1298" t="s">
        <v>940</v>
      </c>
      <c r="C705" s="1301" t="s">
        <v>79</v>
      </c>
      <c r="D705" s="1436">
        <v>0</v>
      </c>
      <c r="E705" s="1436">
        <v>0</v>
      </c>
      <c r="F705" s="1436">
        <v>0</v>
      </c>
      <c r="G705" s="1436">
        <v>1</v>
      </c>
      <c r="H705" s="1436">
        <v>0.57142859697341919</v>
      </c>
      <c r="I705" s="1436">
        <v>0.55555558204650879</v>
      </c>
      <c r="J705" s="1436">
        <v>0.36363637447357178</v>
      </c>
      <c r="K705" s="1436">
        <v>0.27272728085517883</v>
      </c>
      <c r="L705" s="1436">
        <v>0.30000001192092896</v>
      </c>
      <c r="M705" s="1436">
        <v>0.25</v>
      </c>
      <c r="N705" s="1436">
        <v>0.53333336114883423</v>
      </c>
      <c r="O705" s="1436">
        <v>0.3125</v>
      </c>
      <c r="P705" s="1436">
        <v>7.1428574621677399E-2</v>
      </c>
      <c r="Q705" s="1436">
        <v>0.5</v>
      </c>
      <c r="R705" s="1436">
        <v>0.1666666716337204</v>
      </c>
      <c r="S705" s="1436">
        <v>0.28571429848670959</v>
      </c>
      <c r="T705" s="1436">
        <v>0.27272728085517883</v>
      </c>
      <c r="U705" s="1436">
        <v>0.3333333432674408</v>
      </c>
      <c r="V705" s="1438">
        <v>0.3333333432674408</v>
      </c>
    </row>
    <row r="706" spans="1:22" ht="15" x14ac:dyDescent="0.25">
      <c r="A706" s="1299" t="s">
        <v>709</v>
      </c>
      <c r="B706" s="1298" t="s">
        <v>940</v>
      </c>
      <c r="C706" s="1301" t="s">
        <v>1011</v>
      </c>
      <c r="D706" s="1436">
        <v>0</v>
      </c>
      <c r="E706" s="1436">
        <v>0</v>
      </c>
      <c r="F706" s="1436">
        <v>0</v>
      </c>
      <c r="G706" s="1436">
        <v>5</v>
      </c>
      <c r="H706" s="1436">
        <v>4</v>
      </c>
      <c r="I706" s="1436">
        <v>5</v>
      </c>
      <c r="J706" s="1436">
        <v>4</v>
      </c>
      <c r="K706" s="1436">
        <v>3</v>
      </c>
      <c r="L706" s="1436">
        <v>3</v>
      </c>
      <c r="M706" s="1436">
        <v>2</v>
      </c>
      <c r="N706" s="1436">
        <v>8</v>
      </c>
      <c r="O706" s="1436">
        <v>5</v>
      </c>
      <c r="P706" s="1436">
        <v>1</v>
      </c>
      <c r="Q706" s="1436">
        <v>9</v>
      </c>
      <c r="R706" s="1436">
        <v>3</v>
      </c>
      <c r="S706" s="1436">
        <v>6</v>
      </c>
      <c r="T706" s="1436">
        <v>6</v>
      </c>
      <c r="U706" s="1436">
        <v>7</v>
      </c>
      <c r="V706" s="1438">
        <v>6</v>
      </c>
    </row>
    <row r="707" spans="1:22" ht="15" x14ac:dyDescent="0.25">
      <c r="A707" s="1299" t="s">
        <v>709</v>
      </c>
      <c r="B707" s="1298" t="s">
        <v>940</v>
      </c>
      <c r="C707" s="1301" t="s">
        <v>87</v>
      </c>
      <c r="D707" s="1436">
        <v>0</v>
      </c>
      <c r="E707" s="1436">
        <v>0</v>
      </c>
      <c r="F707" s="1436">
        <v>0</v>
      </c>
      <c r="G707" s="1436">
        <v>5</v>
      </c>
      <c r="H707" s="1436">
        <v>2</v>
      </c>
      <c r="I707" s="1436">
        <v>2</v>
      </c>
      <c r="J707" s="1436">
        <v>1</v>
      </c>
      <c r="K707" s="1436">
        <v>1</v>
      </c>
      <c r="L707" s="1436">
        <v>0</v>
      </c>
      <c r="M707" s="1436">
        <v>0</v>
      </c>
      <c r="N707" s="1436">
        <v>7</v>
      </c>
      <c r="O707" s="1436">
        <v>0</v>
      </c>
      <c r="P707" s="1436">
        <v>1</v>
      </c>
      <c r="Q707" s="1436">
        <v>4</v>
      </c>
      <c r="R707" s="1436">
        <v>0</v>
      </c>
      <c r="S707" s="1436">
        <v>4</v>
      </c>
      <c r="T707" s="1436">
        <v>3</v>
      </c>
      <c r="U707" s="1436">
        <v>2</v>
      </c>
      <c r="V707" s="1438">
        <v>0</v>
      </c>
    </row>
    <row r="708" spans="1:22" ht="15" x14ac:dyDescent="0.25">
      <c r="A708" s="1299" t="s">
        <v>709</v>
      </c>
      <c r="B708" s="1298" t="s">
        <v>941</v>
      </c>
      <c r="C708" s="1301" t="s">
        <v>1010</v>
      </c>
      <c r="D708" s="1436">
        <v>83</v>
      </c>
      <c r="E708" s="1436">
        <v>85</v>
      </c>
      <c r="F708" s="1436">
        <v>85</v>
      </c>
      <c r="G708" s="1436">
        <v>60</v>
      </c>
      <c r="H708" s="1436">
        <v>73</v>
      </c>
      <c r="I708" s="1436">
        <v>73</v>
      </c>
      <c r="J708" s="1436">
        <v>69</v>
      </c>
      <c r="K708" s="1436">
        <v>56</v>
      </c>
      <c r="L708" s="1436">
        <v>65</v>
      </c>
      <c r="M708" s="1436">
        <v>55</v>
      </c>
      <c r="N708" s="1436">
        <v>48</v>
      </c>
      <c r="O708" s="1436">
        <v>50</v>
      </c>
      <c r="P708" s="1436">
        <v>46</v>
      </c>
      <c r="Q708" s="1436">
        <v>48</v>
      </c>
      <c r="R708" s="1436">
        <v>41</v>
      </c>
      <c r="S708" s="1436">
        <v>33</v>
      </c>
      <c r="T708" s="1436">
        <v>35</v>
      </c>
      <c r="U708" s="1436">
        <v>35</v>
      </c>
      <c r="V708" s="1438">
        <v>29</v>
      </c>
    </row>
    <row r="709" spans="1:22" ht="15" x14ac:dyDescent="0.25">
      <c r="A709" s="1299" t="s">
        <v>709</v>
      </c>
      <c r="B709" s="1298" t="s">
        <v>941</v>
      </c>
      <c r="C709" s="1301" t="s">
        <v>79</v>
      </c>
      <c r="D709" s="1436">
        <v>0.18072289228439331</v>
      </c>
      <c r="E709" s="1436">
        <v>0.18823529779911041</v>
      </c>
      <c r="F709" s="1436">
        <v>0.30588236451148987</v>
      </c>
      <c r="G709" s="1436">
        <v>0.40000000596046448</v>
      </c>
      <c r="H709" s="1436">
        <v>0.34246575832366943</v>
      </c>
      <c r="I709" s="1436">
        <v>0.58904111385345459</v>
      </c>
      <c r="J709" s="1436">
        <v>0.36231884360313416</v>
      </c>
      <c r="K709" s="1436">
        <v>0.3928571343421936</v>
      </c>
      <c r="L709" s="1436">
        <v>0.27692309021949768</v>
      </c>
      <c r="M709" s="1436">
        <v>0.18181818723678589</v>
      </c>
      <c r="N709" s="1436">
        <v>0.3541666567325592</v>
      </c>
      <c r="O709" s="1436">
        <v>0.46000000834465027</v>
      </c>
      <c r="P709" s="1436">
        <v>0.19565217196941376</v>
      </c>
      <c r="Q709" s="1436">
        <v>0</v>
      </c>
      <c r="R709" s="1436">
        <v>0.41463413834571838</v>
      </c>
      <c r="S709" s="1436">
        <v>0.3333333432674408</v>
      </c>
      <c r="T709" s="1436">
        <v>0.25714287161827087</v>
      </c>
      <c r="U709" s="1436">
        <v>0.48571428656578064</v>
      </c>
      <c r="V709" s="1438">
        <v>0.4482758641242981</v>
      </c>
    </row>
    <row r="710" spans="1:22" ht="15" x14ac:dyDescent="0.25">
      <c r="A710" s="1299" t="s">
        <v>709</v>
      </c>
      <c r="B710" s="1298" t="s">
        <v>941</v>
      </c>
      <c r="C710" s="1301" t="s">
        <v>1011</v>
      </c>
      <c r="D710" s="1436">
        <v>15</v>
      </c>
      <c r="E710" s="1436">
        <v>16</v>
      </c>
      <c r="F710" s="1436">
        <v>26</v>
      </c>
      <c r="G710" s="1436">
        <v>24</v>
      </c>
      <c r="H710" s="1436">
        <v>25</v>
      </c>
      <c r="I710" s="1436">
        <v>43</v>
      </c>
      <c r="J710" s="1436">
        <v>25</v>
      </c>
      <c r="K710" s="1436">
        <v>22</v>
      </c>
      <c r="L710" s="1436">
        <v>18</v>
      </c>
      <c r="M710" s="1436">
        <v>10</v>
      </c>
      <c r="N710" s="1436">
        <v>17</v>
      </c>
      <c r="O710" s="1436">
        <v>23</v>
      </c>
      <c r="P710" s="1436">
        <v>9</v>
      </c>
      <c r="Q710" s="1436">
        <v>0</v>
      </c>
      <c r="R710" s="1436">
        <v>17</v>
      </c>
      <c r="S710" s="1436">
        <v>11</v>
      </c>
      <c r="T710" s="1436">
        <v>9</v>
      </c>
      <c r="U710" s="1436">
        <v>17</v>
      </c>
      <c r="V710" s="1438">
        <v>13</v>
      </c>
    </row>
    <row r="711" spans="1:22" ht="15" x14ac:dyDescent="0.25">
      <c r="A711" s="1299" t="s">
        <v>709</v>
      </c>
      <c r="B711" s="1298" t="s">
        <v>941</v>
      </c>
      <c r="C711" s="1301" t="s">
        <v>87</v>
      </c>
      <c r="D711" s="1436">
        <v>1</v>
      </c>
      <c r="E711" s="1436">
        <v>0</v>
      </c>
      <c r="F711" s="1436">
        <v>0</v>
      </c>
      <c r="G711" s="1436">
        <v>0</v>
      </c>
      <c r="H711" s="1436">
        <v>1</v>
      </c>
      <c r="I711" s="1436">
        <v>0</v>
      </c>
      <c r="J711" s="1436">
        <v>0</v>
      </c>
      <c r="K711" s="1436">
        <v>0</v>
      </c>
      <c r="L711" s="1436">
        <v>0</v>
      </c>
      <c r="M711" s="1436">
        <v>0</v>
      </c>
      <c r="N711" s="1436">
        <v>0</v>
      </c>
      <c r="O711" s="1436">
        <v>0</v>
      </c>
      <c r="P711" s="1436">
        <v>0</v>
      </c>
      <c r="Q711" s="1436">
        <v>0</v>
      </c>
      <c r="R711" s="1436">
        <v>0</v>
      </c>
      <c r="S711" s="1436">
        <v>0</v>
      </c>
      <c r="T711" s="1436">
        <v>1</v>
      </c>
      <c r="U711" s="1436">
        <v>0</v>
      </c>
      <c r="V711" s="1438">
        <v>0</v>
      </c>
    </row>
    <row r="712" spans="1:22" ht="15" x14ac:dyDescent="0.25">
      <c r="A712" s="1299" t="s">
        <v>709</v>
      </c>
      <c r="B712" s="1298" t="s">
        <v>942</v>
      </c>
      <c r="C712" s="1301" t="s">
        <v>1010</v>
      </c>
      <c r="D712" s="1436">
        <v>18</v>
      </c>
      <c r="E712" s="1436">
        <v>21</v>
      </c>
      <c r="F712" s="1436">
        <v>21</v>
      </c>
      <c r="G712" s="1436">
        <v>16</v>
      </c>
      <c r="H712" s="1436">
        <v>20</v>
      </c>
      <c r="I712" s="1436">
        <v>24</v>
      </c>
      <c r="J712" s="1436">
        <v>22</v>
      </c>
      <c r="K712" s="1436">
        <v>23</v>
      </c>
      <c r="L712" s="1436">
        <v>25</v>
      </c>
      <c r="M712" s="1436">
        <v>28</v>
      </c>
      <c r="N712" s="1436">
        <v>34</v>
      </c>
      <c r="O712" s="1436">
        <v>33</v>
      </c>
      <c r="P712" s="1436">
        <v>38</v>
      </c>
      <c r="Q712" s="1436">
        <v>39</v>
      </c>
      <c r="R712" s="1436">
        <v>36</v>
      </c>
      <c r="S712" s="1436">
        <v>35</v>
      </c>
      <c r="T712" s="1436">
        <v>26</v>
      </c>
      <c r="U712" s="1436">
        <v>30</v>
      </c>
      <c r="V712" s="1438">
        <v>18</v>
      </c>
    </row>
    <row r="713" spans="1:22" ht="15" x14ac:dyDescent="0.25">
      <c r="A713" s="1299" t="s">
        <v>709</v>
      </c>
      <c r="B713" s="1298" t="s">
        <v>942</v>
      </c>
      <c r="C713" s="1301" t="s">
        <v>79</v>
      </c>
      <c r="D713" s="1436">
        <v>0.3333333432674408</v>
      </c>
      <c r="E713" s="1436">
        <v>0.4285714328289032</v>
      </c>
      <c r="F713" s="1436">
        <v>0.57142859697341919</v>
      </c>
      <c r="G713" s="1436">
        <v>0.6875</v>
      </c>
      <c r="H713" s="1436">
        <v>0.34999999403953552</v>
      </c>
      <c r="I713" s="1436">
        <v>0.625</v>
      </c>
      <c r="J713" s="1436">
        <v>0.54545456171035767</v>
      </c>
      <c r="K713" s="1436">
        <v>0.47826087474822998</v>
      </c>
      <c r="L713" s="1436">
        <v>0.56000000238418579</v>
      </c>
      <c r="M713" s="1436">
        <v>0.78571426868438721</v>
      </c>
      <c r="N713" s="1436">
        <v>0.55882352590560913</v>
      </c>
      <c r="O713" s="1436">
        <v>0.57575756311416626</v>
      </c>
      <c r="P713" s="1436">
        <v>0.31578946113586426</v>
      </c>
      <c r="Q713" s="1436">
        <v>0</v>
      </c>
      <c r="R713" s="1436">
        <v>0.52777779102325439</v>
      </c>
      <c r="S713" s="1436">
        <v>0.20000000298023224</v>
      </c>
      <c r="T713" s="1436">
        <v>0.38461539149284363</v>
      </c>
      <c r="U713" s="1436">
        <v>0.56666666269302368</v>
      </c>
      <c r="V713" s="1438">
        <v>0.3888888955116272</v>
      </c>
    </row>
    <row r="714" spans="1:22" ht="15" x14ac:dyDescent="0.25">
      <c r="A714" s="1299" t="s">
        <v>709</v>
      </c>
      <c r="B714" s="1298" t="s">
        <v>942</v>
      </c>
      <c r="C714" s="1301" t="s">
        <v>1011</v>
      </c>
      <c r="D714" s="1436">
        <v>6</v>
      </c>
      <c r="E714" s="1436">
        <v>9</v>
      </c>
      <c r="F714" s="1436">
        <v>12</v>
      </c>
      <c r="G714" s="1436">
        <v>11</v>
      </c>
      <c r="H714" s="1436">
        <v>7</v>
      </c>
      <c r="I714" s="1436">
        <v>15</v>
      </c>
      <c r="J714" s="1436">
        <v>12</v>
      </c>
      <c r="K714" s="1436">
        <v>11</v>
      </c>
      <c r="L714" s="1436">
        <v>14</v>
      </c>
      <c r="M714" s="1436">
        <v>22</v>
      </c>
      <c r="N714" s="1436">
        <v>19</v>
      </c>
      <c r="O714" s="1436">
        <v>19</v>
      </c>
      <c r="P714" s="1436">
        <v>12</v>
      </c>
      <c r="Q714" s="1436">
        <v>0</v>
      </c>
      <c r="R714" s="1436">
        <v>19</v>
      </c>
      <c r="S714" s="1436">
        <v>7</v>
      </c>
      <c r="T714" s="1436">
        <v>10</v>
      </c>
      <c r="U714" s="1436">
        <v>17</v>
      </c>
      <c r="V714" s="1438">
        <v>7</v>
      </c>
    </row>
    <row r="715" spans="1:22" ht="15" x14ac:dyDescent="0.25">
      <c r="A715" s="1299" t="s">
        <v>709</v>
      </c>
      <c r="B715" s="1298" t="s">
        <v>942</v>
      </c>
      <c r="C715" s="1301" t="s">
        <v>87</v>
      </c>
      <c r="D715" s="1436">
        <v>4</v>
      </c>
      <c r="E715" s="1436">
        <v>3</v>
      </c>
      <c r="F715" s="1436">
        <v>0</v>
      </c>
      <c r="G715" s="1436">
        <v>0</v>
      </c>
      <c r="H715" s="1436">
        <v>3</v>
      </c>
      <c r="I715" s="1436">
        <v>0</v>
      </c>
      <c r="J715" s="1436">
        <v>2</v>
      </c>
      <c r="K715" s="1436">
        <v>0</v>
      </c>
      <c r="L715" s="1436">
        <v>1</v>
      </c>
      <c r="M715" s="1436">
        <v>2</v>
      </c>
      <c r="N715" s="1436">
        <v>1</v>
      </c>
      <c r="O715" s="1436">
        <v>0</v>
      </c>
      <c r="P715" s="1436">
        <v>0</v>
      </c>
      <c r="Q715" s="1436">
        <v>0</v>
      </c>
      <c r="R715" s="1436">
        <v>0</v>
      </c>
      <c r="S715" s="1436">
        <v>0</v>
      </c>
      <c r="T715" s="1436">
        <v>3</v>
      </c>
      <c r="U715" s="1436">
        <v>5</v>
      </c>
      <c r="V715" s="1438">
        <v>0</v>
      </c>
    </row>
    <row r="716" spans="1:22" ht="15" x14ac:dyDescent="0.25">
      <c r="A716" s="1299" t="s">
        <v>709</v>
      </c>
      <c r="B716" s="1298" t="s">
        <v>943</v>
      </c>
      <c r="C716" s="1301" t="s">
        <v>1010</v>
      </c>
      <c r="D716" s="1436">
        <v>0</v>
      </c>
      <c r="E716" s="1436">
        <v>0</v>
      </c>
      <c r="F716" s="1436">
        <v>0</v>
      </c>
      <c r="G716" s="1436">
        <v>0</v>
      </c>
      <c r="H716" s="1436">
        <v>10</v>
      </c>
      <c r="I716" s="1436">
        <v>15</v>
      </c>
      <c r="J716" s="1436">
        <v>18</v>
      </c>
      <c r="K716" s="1436">
        <v>20</v>
      </c>
      <c r="L716" s="1436">
        <v>21</v>
      </c>
      <c r="M716" s="1436">
        <v>18</v>
      </c>
      <c r="N716" s="1436">
        <v>18</v>
      </c>
      <c r="O716" s="1436">
        <v>18</v>
      </c>
      <c r="P716" s="1436">
        <v>17</v>
      </c>
      <c r="Q716" s="1436">
        <v>18</v>
      </c>
      <c r="R716" s="1436">
        <v>22</v>
      </c>
      <c r="S716" s="1436">
        <v>21</v>
      </c>
      <c r="T716" s="1436">
        <v>23</v>
      </c>
      <c r="U716" s="1436">
        <v>19</v>
      </c>
      <c r="V716" s="1438">
        <v>19</v>
      </c>
    </row>
    <row r="717" spans="1:22" ht="15" x14ac:dyDescent="0.25">
      <c r="A717" s="1299" t="s">
        <v>709</v>
      </c>
      <c r="B717" s="1298" t="s">
        <v>943</v>
      </c>
      <c r="C717" s="1301" t="s">
        <v>79</v>
      </c>
      <c r="D717" s="1436">
        <v>0</v>
      </c>
      <c r="E717" s="1436">
        <v>0</v>
      </c>
      <c r="F717" s="1436">
        <v>0</v>
      </c>
      <c r="G717" s="1436">
        <v>0</v>
      </c>
      <c r="H717" s="1436">
        <v>0.69999998807907104</v>
      </c>
      <c r="I717" s="1436">
        <v>0.53333336114883423</v>
      </c>
      <c r="J717" s="1436">
        <v>0.4444444477558136</v>
      </c>
      <c r="K717" s="1436">
        <v>0.5</v>
      </c>
      <c r="L717" s="1436">
        <v>0.57142859697341919</v>
      </c>
      <c r="M717" s="1436">
        <v>0.5</v>
      </c>
      <c r="N717" s="1436">
        <v>0.27777779102325439</v>
      </c>
      <c r="O717" s="1436">
        <v>0.3888888955116272</v>
      </c>
      <c r="P717" s="1436">
        <v>0.52941179275512695</v>
      </c>
      <c r="Q717" s="1436">
        <v>0</v>
      </c>
      <c r="R717" s="1436">
        <v>0.45454546809196472</v>
      </c>
      <c r="S717" s="1436">
        <v>0.4761904776096344</v>
      </c>
      <c r="T717" s="1436">
        <v>0.30434781312942505</v>
      </c>
      <c r="U717" s="1436">
        <v>0.3684210479259491</v>
      </c>
      <c r="V717" s="1438">
        <v>0.15789473056793213</v>
      </c>
    </row>
    <row r="718" spans="1:22" ht="15" x14ac:dyDescent="0.25">
      <c r="A718" s="1299" t="s">
        <v>709</v>
      </c>
      <c r="B718" s="1298" t="s">
        <v>943</v>
      </c>
      <c r="C718" s="1301" t="s">
        <v>1011</v>
      </c>
      <c r="D718" s="1436">
        <v>0</v>
      </c>
      <c r="E718" s="1436">
        <v>0</v>
      </c>
      <c r="F718" s="1436">
        <v>0</v>
      </c>
      <c r="G718" s="1436">
        <v>0</v>
      </c>
      <c r="H718" s="1436">
        <v>7</v>
      </c>
      <c r="I718" s="1436">
        <v>8</v>
      </c>
      <c r="J718" s="1436">
        <v>8</v>
      </c>
      <c r="K718" s="1436">
        <v>10</v>
      </c>
      <c r="L718" s="1436">
        <v>12</v>
      </c>
      <c r="M718" s="1436">
        <v>9</v>
      </c>
      <c r="N718" s="1436">
        <v>5</v>
      </c>
      <c r="O718" s="1436">
        <v>7</v>
      </c>
      <c r="P718" s="1436">
        <v>9</v>
      </c>
      <c r="Q718" s="1436">
        <v>0</v>
      </c>
      <c r="R718" s="1436">
        <v>10</v>
      </c>
      <c r="S718" s="1436">
        <v>10</v>
      </c>
      <c r="T718" s="1436">
        <v>7</v>
      </c>
      <c r="U718" s="1436">
        <v>7</v>
      </c>
      <c r="V718" s="1438">
        <v>3</v>
      </c>
    </row>
    <row r="719" spans="1:22" ht="15" x14ac:dyDescent="0.25">
      <c r="A719" s="1299" t="s">
        <v>709</v>
      </c>
      <c r="B719" s="1298" t="s">
        <v>943</v>
      </c>
      <c r="C719" s="1301" t="s">
        <v>87</v>
      </c>
      <c r="D719" s="1436">
        <v>0</v>
      </c>
      <c r="E719" s="1436">
        <v>0</v>
      </c>
      <c r="F719" s="1436">
        <v>0</v>
      </c>
      <c r="G719" s="1436">
        <v>0</v>
      </c>
      <c r="H719" s="1436">
        <v>0</v>
      </c>
      <c r="I719" s="1436">
        <v>2</v>
      </c>
      <c r="J719" s="1436">
        <v>2</v>
      </c>
      <c r="K719" s="1436">
        <v>2</v>
      </c>
      <c r="L719" s="1436">
        <v>0</v>
      </c>
      <c r="M719" s="1436">
        <v>0</v>
      </c>
      <c r="N719" s="1436">
        <v>0</v>
      </c>
      <c r="O719" s="1436">
        <v>0</v>
      </c>
      <c r="P719" s="1436">
        <v>0</v>
      </c>
      <c r="Q719" s="1436">
        <v>0</v>
      </c>
      <c r="R719" s="1436">
        <v>4</v>
      </c>
      <c r="S719" s="1436">
        <v>3</v>
      </c>
      <c r="T719" s="1436">
        <v>0</v>
      </c>
      <c r="U719" s="1436">
        <v>1</v>
      </c>
      <c r="V719" s="1438">
        <v>0</v>
      </c>
    </row>
    <row r="720" spans="1:22" ht="15" x14ac:dyDescent="0.25">
      <c r="A720" s="1299" t="s">
        <v>709</v>
      </c>
      <c r="B720" s="1298" t="s">
        <v>944</v>
      </c>
      <c r="C720" s="1301" t="s">
        <v>1010</v>
      </c>
      <c r="D720" s="1436">
        <v>32</v>
      </c>
      <c r="E720" s="1436">
        <v>32</v>
      </c>
      <c r="F720" s="1436">
        <v>29</v>
      </c>
      <c r="G720" s="1436">
        <v>48</v>
      </c>
      <c r="H720" s="1436">
        <v>48</v>
      </c>
      <c r="I720" s="1436">
        <v>32</v>
      </c>
      <c r="J720" s="1436">
        <v>31</v>
      </c>
      <c r="K720" s="1436">
        <v>26</v>
      </c>
      <c r="L720" s="1436">
        <v>26</v>
      </c>
      <c r="M720" s="1436">
        <v>17</v>
      </c>
      <c r="N720" s="1436">
        <v>17</v>
      </c>
      <c r="O720" s="1436">
        <v>15</v>
      </c>
      <c r="P720" s="1436">
        <v>16</v>
      </c>
      <c r="Q720" s="1436">
        <v>18</v>
      </c>
      <c r="R720" s="1436">
        <v>18</v>
      </c>
      <c r="S720" s="1436">
        <v>14</v>
      </c>
      <c r="T720" s="1436">
        <v>19</v>
      </c>
      <c r="U720" s="1436">
        <v>22</v>
      </c>
      <c r="V720" s="1438">
        <v>20</v>
      </c>
    </row>
    <row r="721" spans="1:22" ht="15" x14ac:dyDescent="0.25">
      <c r="A721" s="1299" t="s">
        <v>709</v>
      </c>
      <c r="B721" s="1298" t="s">
        <v>944</v>
      </c>
      <c r="C721" s="1301" t="s">
        <v>79</v>
      </c>
      <c r="D721" s="1436">
        <v>0.25</v>
      </c>
      <c r="E721" s="1436">
        <v>0.3125</v>
      </c>
      <c r="F721" s="1436">
        <v>0.31034481525421143</v>
      </c>
      <c r="G721" s="1436">
        <v>0.2083333283662796</v>
      </c>
      <c r="H721" s="1436">
        <v>6.25E-2</v>
      </c>
      <c r="I721" s="1436">
        <v>0.28125</v>
      </c>
      <c r="J721" s="1436">
        <v>0.19354838132858276</v>
      </c>
      <c r="K721" s="1436">
        <v>0.26923078298568726</v>
      </c>
      <c r="L721" s="1436">
        <v>0.15384615957736969</v>
      </c>
      <c r="M721" s="1436">
        <v>0.29411765933036804</v>
      </c>
      <c r="N721" s="1436">
        <v>0.29411765933036804</v>
      </c>
      <c r="O721" s="1436">
        <v>0.46666666865348816</v>
      </c>
      <c r="P721" s="1436">
        <v>0.4375</v>
      </c>
      <c r="Q721" s="1436">
        <v>0.1666666716337204</v>
      </c>
      <c r="R721" s="1436">
        <v>0.2222222238779068</v>
      </c>
      <c r="S721" s="1436">
        <v>0.2142857164144516</v>
      </c>
      <c r="T721" s="1436">
        <v>0.52631580829620361</v>
      </c>
      <c r="U721" s="1436">
        <v>0.36363637447357178</v>
      </c>
      <c r="V721" s="1438">
        <v>0.25</v>
      </c>
    </row>
    <row r="722" spans="1:22" ht="15" x14ac:dyDescent="0.25">
      <c r="A722" s="1299" t="s">
        <v>709</v>
      </c>
      <c r="B722" s="1298" t="s">
        <v>944</v>
      </c>
      <c r="C722" s="1301" t="s">
        <v>1011</v>
      </c>
      <c r="D722" s="1436">
        <v>8</v>
      </c>
      <c r="E722" s="1436">
        <v>10</v>
      </c>
      <c r="F722" s="1436">
        <v>9</v>
      </c>
      <c r="G722" s="1436">
        <v>10</v>
      </c>
      <c r="H722" s="1436">
        <v>3</v>
      </c>
      <c r="I722" s="1436">
        <v>9</v>
      </c>
      <c r="J722" s="1436">
        <v>6</v>
      </c>
      <c r="K722" s="1436">
        <v>7</v>
      </c>
      <c r="L722" s="1436">
        <v>4</v>
      </c>
      <c r="M722" s="1436">
        <v>5</v>
      </c>
      <c r="N722" s="1436">
        <v>5</v>
      </c>
      <c r="O722" s="1436">
        <v>7</v>
      </c>
      <c r="P722" s="1436">
        <v>7</v>
      </c>
      <c r="Q722" s="1436">
        <v>3</v>
      </c>
      <c r="R722" s="1436">
        <v>4</v>
      </c>
      <c r="S722" s="1436">
        <v>3</v>
      </c>
      <c r="T722" s="1436">
        <v>10</v>
      </c>
      <c r="U722" s="1436">
        <v>8</v>
      </c>
      <c r="V722" s="1438">
        <v>5</v>
      </c>
    </row>
    <row r="723" spans="1:22" ht="15" x14ac:dyDescent="0.25">
      <c r="A723" s="1299" t="s">
        <v>709</v>
      </c>
      <c r="B723" s="1298" t="s">
        <v>944</v>
      </c>
      <c r="C723" s="1301" t="s">
        <v>87</v>
      </c>
      <c r="D723" s="1436">
        <v>4</v>
      </c>
      <c r="E723" s="1436">
        <v>3</v>
      </c>
      <c r="F723" s="1436">
        <v>0</v>
      </c>
      <c r="G723" s="1436">
        <v>0</v>
      </c>
      <c r="H723" s="1436">
        <v>0</v>
      </c>
      <c r="I723" s="1436">
        <v>1</v>
      </c>
      <c r="J723" s="1436">
        <v>0</v>
      </c>
      <c r="K723" s="1436">
        <v>0</v>
      </c>
      <c r="L723" s="1436">
        <v>0</v>
      </c>
      <c r="M723" s="1436">
        <v>0</v>
      </c>
      <c r="N723" s="1436">
        <v>0</v>
      </c>
      <c r="O723" s="1436">
        <v>0</v>
      </c>
      <c r="P723" s="1436">
        <v>1</v>
      </c>
      <c r="Q723" s="1436">
        <v>2</v>
      </c>
      <c r="R723" s="1436">
        <v>0</v>
      </c>
      <c r="S723" s="1436">
        <v>0</v>
      </c>
      <c r="T723" s="1436">
        <v>4</v>
      </c>
      <c r="U723" s="1436">
        <v>1</v>
      </c>
      <c r="V723" s="1438">
        <v>0</v>
      </c>
    </row>
    <row r="724" spans="1:22" ht="15" x14ac:dyDescent="0.25">
      <c r="A724" s="1299" t="s">
        <v>709</v>
      </c>
      <c r="B724" s="1298" t="s">
        <v>945</v>
      </c>
      <c r="C724" s="1301" t="s">
        <v>1010</v>
      </c>
      <c r="D724" s="1436">
        <v>16</v>
      </c>
      <c r="E724" s="1436">
        <v>18</v>
      </c>
      <c r="F724" s="1436">
        <v>24</v>
      </c>
      <c r="G724" s="1436">
        <v>24</v>
      </c>
      <c r="H724" s="1436">
        <v>25</v>
      </c>
      <c r="I724" s="1436">
        <v>28</v>
      </c>
      <c r="J724" s="1436">
        <v>27</v>
      </c>
      <c r="K724" s="1436">
        <v>38</v>
      </c>
      <c r="L724" s="1436">
        <v>39</v>
      </c>
      <c r="M724" s="1436">
        <v>24</v>
      </c>
      <c r="N724" s="1436">
        <v>27</v>
      </c>
      <c r="O724" s="1436">
        <v>26</v>
      </c>
      <c r="P724" s="1436">
        <v>23</v>
      </c>
      <c r="Q724" s="1436">
        <v>22</v>
      </c>
      <c r="R724" s="1436">
        <v>26</v>
      </c>
      <c r="S724" s="1436">
        <v>23</v>
      </c>
      <c r="T724" s="1436">
        <v>20</v>
      </c>
      <c r="U724" s="1436">
        <v>20</v>
      </c>
      <c r="V724" s="1438">
        <v>21</v>
      </c>
    </row>
    <row r="725" spans="1:22" ht="15" x14ac:dyDescent="0.25">
      <c r="A725" s="1299" t="s">
        <v>709</v>
      </c>
      <c r="B725" s="1298" t="s">
        <v>945</v>
      </c>
      <c r="C725" s="1301" t="s">
        <v>79</v>
      </c>
      <c r="D725" s="1436">
        <v>0.125</v>
      </c>
      <c r="E725" s="1436">
        <v>0.66666668653488159</v>
      </c>
      <c r="F725" s="1436">
        <v>0.58333331346511841</v>
      </c>
      <c r="G725" s="1436">
        <v>0.3333333432674408</v>
      </c>
      <c r="H725" s="1436">
        <v>0.2800000011920929</v>
      </c>
      <c r="I725" s="1436">
        <v>0.3571428656578064</v>
      </c>
      <c r="J725" s="1436">
        <v>0.29629629850387573</v>
      </c>
      <c r="K725" s="1436">
        <v>0.21052631735801697</v>
      </c>
      <c r="L725" s="1436">
        <v>0.15384615957736969</v>
      </c>
      <c r="M725" s="1436">
        <v>8.3333335816860199E-2</v>
      </c>
      <c r="N725" s="1436">
        <v>0.25925925374031067</v>
      </c>
      <c r="O725" s="1436">
        <v>0.30769231915473938</v>
      </c>
      <c r="P725" s="1436">
        <v>8.6956523358821869E-2</v>
      </c>
      <c r="Q725" s="1436">
        <v>0</v>
      </c>
      <c r="R725" s="1436">
        <v>0.53846156597137451</v>
      </c>
      <c r="S725" s="1436">
        <v>0.39130434393882751</v>
      </c>
      <c r="T725" s="1436">
        <v>0.34999999403953552</v>
      </c>
      <c r="U725" s="1436">
        <v>0.34999999403953552</v>
      </c>
      <c r="V725" s="1438">
        <v>0.2380952388048172</v>
      </c>
    </row>
    <row r="726" spans="1:22" ht="15" x14ac:dyDescent="0.25">
      <c r="A726" s="1299" t="s">
        <v>709</v>
      </c>
      <c r="B726" s="1298" t="s">
        <v>945</v>
      </c>
      <c r="C726" s="1301" t="s">
        <v>1011</v>
      </c>
      <c r="D726" s="1436">
        <v>2</v>
      </c>
      <c r="E726" s="1436">
        <v>12</v>
      </c>
      <c r="F726" s="1436">
        <v>14</v>
      </c>
      <c r="G726" s="1436">
        <v>8</v>
      </c>
      <c r="H726" s="1436">
        <v>7</v>
      </c>
      <c r="I726" s="1436">
        <v>10</v>
      </c>
      <c r="J726" s="1436">
        <v>8</v>
      </c>
      <c r="K726" s="1436">
        <v>8</v>
      </c>
      <c r="L726" s="1436">
        <v>6</v>
      </c>
      <c r="M726" s="1436">
        <v>2</v>
      </c>
      <c r="N726" s="1436">
        <v>7</v>
      </c>
      <c r="O726" s="1436">
        <v>8</v>
      </c>
      <c r="P726" s="1436">
        <v>2</v>
      </c>
      <c r="Q726" s="1436">
        <v>0</v>
      </c>
      <c r="R726" s="1436">
        <v>14</v>
      </c>
      <c r="S726" s="1436">
        <v>9</v>
      </c>
      <c r="T726" s="1436">
        <v>7</v>
      </c>
      <c r="U726" s="1436">
        <v>7</v>
      </c>
      <c r="V726" s="1438">
        <v>5</v>
      </c>
    </row>
    <row r="727" spans="1:22" ht="15" x14ac:dyDescent="0.25">
      <c r="A727" s="1299" t="s">
        <v>709</v>
      </c>
      <c r="B727" s="1298" t="s">
        <v>945</v>
      </c>
      <c r="C727" s="1301" t="s">
        <v>87</v>
      </c>
      <c r="D727" s="1436">
        <v>1</v>
      </c>
      <c r="E727" s="1436">
        <v>1</v>
      </c>
      <c r="F727" s="1436">
        <v>1</v>
      </c>
      <c r="G727" s="1436">
        <v>0</v>
      </c>
      <c r="H727" s="1436">
        <v>0</v>
      </c>
      <c r="I727" s="1436">
        <v>2</v>
      </c>
      <c r="J727" s="1436">
        <v>2</v>
      </c>
      <c r="K727" s="1436">
        <v>1</v>
      </c>
      <c r="L727" s="1436">
        <v>2</v>
      </c>
      <c r="M727" s="1436">
        <v>0</v>
      </c>
      <c r="N727" s="1436">
        <v>3</v>
      </c>
      <c r="O727" s="1436">
        <v>1</v>
      </c>
      <c r="P727" s="1436">
        <v>0</v>
      </c>
      <c r="Q727" s="1436">
        <v>0</v>
      </c>
      <c r="R727" s="1436">
        <v>4</v>
      </c>
      <c r="S727" s="1436">
        <v>1</v>
      </c>
      <c r="T727" s="1436">
        <v>2</v>
      </c>
      <c r="U727" s="1436">
        <v>2</v>
      </c>
      <c r="V727" s="1438">
        <v>0</v>
      </c>
    </row>
    <row r="728" spans="1:22" ht="15" x14ac:dyDescent="0.25">
      <c r="A728" s="1299" t="s">
        <v>709</v>
      </c>
      <c r="B728" s="1298" t="s">
        <v>946</v>
      </c>
      <c r="C728" s="1301" t="s">
        <v>1010</v>
      </c>
      <c r="D728" s="1436">
        <v>15</v>
      </c>
      <c r="E728" s="1436">
        <v>26</v>
      </c>
      <c r="F728" s="1436">
        <v>27</v>
      </c>
      <c r="G728" s="1436">
        <v>27</v>
      </c>
      <c r="H728" s="1436">
        <v>30</v>
      </c>
      <c r="I728" s="1436">
        <v>30</v>
      </c>
      <c r="J728" s="1436">
        <v>30</v>
      </c>
      <c r="K728" s="1436">
        <v>30</v>
      </c>
      <c r="L728" s="1436">
        <v>38</v>
      </c>
      <c r="M728" s="1436">
        <v>37</v>
      </c>
      <c r="N728" s="1436">
        <v>28</v>
      </c>
      <c r="O728" s="1436">
        <v>29</v>
      </c>
      <c r="P728" s="1436">
        <v>28</v>
      </c>
      <c r="Q728" s="1436">
        <v>27</v>
      </c>
      <c r="R728" s="1436">
        <v>25</v>
      </c>
      <c r="S728" s="1436">
        <v>21</v>
      </c>
      <c r="T728" s="1436">
        <v>17</v>
      </c>
      <c r="U728" s="1436">
        <v>12</v>
      </c>
      <c r="V728" s="1438">
        <v>7</v>
      </c>
    </row>
    <row r="729" spans="1:22" ht="15" x14ac:dyDescent="0.25">
      <c r="A729" s="1299" t="s">
        <v>709</v>
      </c>
      <c r="B729" s="1298" t="s">
        <v>946</v>
      </c>
      <c r="C729" s="1301" t="s">
        <v>79</v>
      </c>
      <c r="D729" s="1436">
        <v>0</v>
      </c>
      <c r="E729" s="1436">
        <v>0.46153846383094788</v>
      </c>
      <c r="F729" s="1436">
        <v>7.4074074625968933E-2</v>
      </c>
      <c r="G729" s="1436">
        <v>7.4074074625968933E-2</v>
      </c>
      <c r="H729" s="1436">
        <v>0.23333333432674408</v>
      </c>
      <c r="I729" s="1436">
        <v>0.23333333432674408</v>
      </c>
      <c r="J729" s="1436">
        <v>0.23333333432674408</v>
      </c>
      <c r="K729" s="1436">
        <v>0.26666668057441711</v>
      </c>
      <c r="L729" s="1436">
        <v>7.8947365283966064E-2</v>
      </c>
      <c r="M729" s="1436">
        <v>0</v>
      </c>
      <c r="N729" s="1436">
        <v>0.3214285671710968</v>
      </c>
      <c r="O729" s="1436">
        <v>0.37931033968925476</v>
      </c>
      <c r="P729" s="1436">
        <v>0</v>
      </c>
      <c r="Q729" s="1436">
        <v>0</v>
      </c>
      <c r="R729" s="1436">
        <v>7.9999998211860657E-2</v>
      </c>
      <c r="S729" s="1436">
        <v>0</v>
      </c>
      <c r="T729" s="1436">
        <v>0</v>
      </c>
      <c r="U729" s="1436">
        <v>8.3333335816860199E-2</v>
      </c>
      <c r="V729" s="1438">
        <v>0</v>
      </c>
    </row>
    <row r="730" spans="1:22" ht="15" x14ac:dyDescent="0.25">
      <c r="A730" s="1299" t="s">
        <v>709</v>
      </c>
      <c r="B730" s="1298" t="s">
        <v>946</v>
      </c>
      <c r="C730" s="1301" t="s">
        <v>1011</v>
      </c>
      <c r="D730" s="1436">
        <v>0</v>
      </c>
      <c r="E730" s="1436">
        <v>12</v>
      </c>
      <c r="F730" s="1436">
        <v>2</v>
      </c>
      <c r="G730" s="1436">
        <v>2</v>
      </c>
      <c r="H730" s="1436">
        <v>7</v>
      </c>
      <c r="I730" s="1436">
        <v>7</v>
      </c>
      <c r="J730" s="1436">
        <v>7</v>
      </c>
      <c r="K730" s="1436">
        <v>8</v>
      </c>
      <c r="L730" s="1436">
        <v>3</v>
      </c>
      <c r="M730" s="1436">
        <v>0</v>
      </c>
      <c r="N730" s="1436">
        <v>9</v>
      </c>
      <c r="O730" s="1436">
        <v>11</v>
      </c>
      <c r="P730" s="1436">
        <v>0</v>
      </c>
      <c r="Q730" s="1436">
        <v>0</v>
      </c>
      <c r="R730" s="1436">
        <v>2</v>
      </c>
      <c r="S730" s="1436">
        <v>0</v>
      </c>
      <c r="T730" s="1436">
        <v>0</v>
      </c>
      <c r="U730" s="1436">
        <v>1</v>
      </c>
      <c r="V730" s="1438">
        <v>0</v>
      </c>
    </row>
    <row r="731" spans="1:22" ht="15" x14ac:dyDescent="0.25">
      <c r="A731" s="1299" t="s">
        <v>709</v>
      </c>
      <c r="B731" s="1298" t="s">
        <v>947</v>
      </c>
      <c r="C731" s="1301" t="s">
        <v>1010</v>
      </c>
      <c r="D731" s="1436">
        <v>46</v>
      </c>
      <c r="E731" s="1436">
        <v>50</v>
      </c>
      <c r="F731" s="1436">
        <v>54</v>
      </c>
      <c r="G731" s="1436">
        <v>61</v>
      </c>
      <c r="H731" s="1436">
        <v>60</v>
      </c>
      <c r="I731" s="1436">
        <v>62</v>
      </c>
      <c r="J731" s="1436">
        <v>47</v>
      </c>
      <c r="K731" s="1436">
        <v>44</v>
      </c>
      <c r="L731" s="1436">
        <v>26</v>
      </c>
      <c r="M731" s="1436">
        <v>27</v>
      </c>
      <c r="N731" s="1436">
        <v>30</v>
      </c>
      <c r="O731" s="1436">
        <v>33</v>
      </c>
      <c r="P731" s="1436">
        <v>36</v>
      </c>
      <c r="Q731" s="1436">
        <v>33</v>
      </c>
      <c r="R731" s="1436">
        <v>36</v>
      </c>
      <c r="S731" s="1436">
        <v>37</v>
      </c>
      <c r="T731" s="1436">
        <v>40</v>
      </c>
      <c r="U731" s="1436">
        <v>35</v>
      </c>
      <c r="V731" s="1438">
        <v>32</v>
      </c>
    </row>
    <row r="732" spans="1:22" ht="15" x14ac:dyDescent="0.25">
      <c r="A732" s="1299" t="s">
        <v>709</v>
      </c>
      <c r="B732" s="1298" t="s">
        <v>947</v>
      </c>
      <c r="C732" s="1301" t="s">
        <v>79</v>
      </c>
      <c r="D732" s="1436">
        <v>0.1304347813129425</v>
      </c>
      <c r="E732" s="1436">
        <v>0.41999998688697815</v>
      </c>
      <c r="F732" s="1436">
        <v>0.42592591047286987</v>
      </c>
      <c r="G732" s="1436">
        <v>0.19672131538391113</v>
      </c>
      <c r="H732" s="1436">
        <v>0.15000000596046448</v>
      </c>
      <c r="I732" s="1436">
        <v>0.46774193644523621</v>
      </c>
      <c r="J732" s="1436">
        <v>0.25531914830207825</v>
      </c>
      <c r="K732" s="1436">
        <v>0.22727273404598236</v>
      </c>
      <c r="L732" s="1436">
        <v>0.46153846383094788</v>
      </c>
      <c r="M732" s="1436">
        <v>0.55555558204650879</v>
      </c>
      <c r="N732" s="1436">
        <v>0.56666666269302368</v>
      </c>
      <c r="O732" s="1436">
        <v>0.63636362552642822</v>
      </c>
      <c r="P732" s="1436">
        <v>0.2222222238779068</v>
      </c>
      <c r="Q732" s="1436">
        <v>0</v>
      </c>
      <c r="R732" s="1436">
        <v>0.4444444477558136</v>
      </c>
      <c r="S732" s="1436">
        <v>0.24324324727058411</v>
      </c>
      <c r="T732" s="1436">
        <v>0.32499998807907104</v>
      </c>
      <c r="U732" s="1436">
        <v>0.22857142984867096</v>
      </c>
      <c r="V732" s="1438">
        <v>0.34375</v>
      </c>
    </row>
    <row r="733" spans="1:22" ht="15" x14ac:dyDescent="0.25">
      <c r="A733" s="1299" t="s">
        <v>709</v>
      </c>
      <c r="B733" s="1298" t="s">
        <v>947</v>
      </c>
      <c r="C733" s="1301" t="s">
        <v>1011</v>
      </c>
      <c r="D733" s="1436">
        <v>6</v>
      </c>
      <c r="E733" s="1436">
        <v>21</v>
      </c>
      <c r="F733" s="1436">
        <v>23</v>
      </c>
      <c r="G733" s="1436">
        <v>12</v>
      </c>
      <c r="H733" s="1436">
        <v>9</v>
      </c>
      <c r="I733" s="1436">
        <v>29</v>
      </c>
      <c r="J733" s="1436">
        <v>12</v>
      </c>
      <c r="K733" s="1436">
        <v>10</v>
      </c>
      <c r="L733" s="1436">
        <v>12</v>
      </c>
      <c r="M733" s="1436">
        <v>15</v>
      </c>
      <c r="N733" s="1436">
        <v>17</v>
      </c>
      <c r="O733" s="1436">
        <v>21</v>
      </c>
      <c r="P733" s="1436">
        <v>8</v>
      </c>
      <c r="Q733" s="1436">
        <v>0</v>
      </c>
      <c r="R733" s="1436">
        <v>16</v>
      </c>
      <c r="S733" s="1436">
        <v>9</v>
      </c>
      <c r="T733" s="1436">
        <v>13</v>
      </c>
      <c r="U733" s="1436">
        <v>8</v>
      </c>
      <c r="V733" s="1438">
        <v>11</v>
      </c>
    </row>
    <row r="734" spans="1:22" ht="15" x14ac:dyDescent="0.25">
      <c r="A734" s="1299" t="s">
        <v>709</v>
      </c>
      <c r="B734" s="1298" t="s">
        <v>947</v>
      </c>
      <c r="C734" s="1301" t="s">
        <v>87</v>
      </c>
      <c r="D734" s="1436">
        <v>0</v>
      </c>
      <c r="E734" s="1436">
        <v>5</v>
      </c>
      <c r="F734" s="1436">
        <v>5</v>
      </c>
      <c r="G734" s="1436">
        <v>2</v>
      </c>
      <c r="H734" s="1436">
        <v>1</v>
      </c>
      <c r="I734" s="1436">
        <v>1</v>
      </c>
      <c r="J734" s="1436">
        <v>0</v>
      </c>
      <c r="K734" s="1436">
        <v>0</v>
      </c>
      <c r="L734" s="1436">
        <v>2</v>
      </c>
      <c r="M734" s="1436">
        <v>1</v>
      </c>
      <c r="N734" s="1436">
        <v>1</v>
      </c>
      <c r="O734" s="1436">
        <v>1</v>
      </c>
      <c r="P734" s="1436">
        <v>0</v>
      </c>
      <c r="Q734" s="1436">
        <v>0</v>
      </c>
      <c r="R734" s="1436">
        <v>1</v>
      </c>
      <c r="S734" s="1436">
        <v>2</v>
      </c>
      <c r="T734" s="1436">
        <v>3</v>
      </c>
      <c r="U734" s="1436">
        <v>1</v>
      </c>
      <c r="V734" s="1438">
        <v>3</v>
      </c>
    </row>
    <row r="735" spans="1:22" ht="15" x14ac:dyDescent="0.25">
      <c r="A735" s="1299" t="s">
        <v>709</v>
      </c>
      <c r="B735" s="1298" t="s">
        <v>948</v>
      </c>
      <c r="C735" s="1301" t="s">
        <v>1010</v>
      </c>
      <c r="D735" s="1436">
        <v>117</v>
      </c>
      <c r="E735" s="1436">
        <v>122</v>
      </c>
      <c r="F735" s="1436">
        <v>110</v>
      </c>
      <c r="G735" s="1436">
        <v>87</v>
      </c>
      <c r="H735" s="1436">
        <v>86</v>
      </c>
      <c r="I735" s="1436">
        <v>83</v>
      </c>
      <c r="J735" s="1436">
        <v>67</v>
      </c>
      <c r="K735" s="1436">
        <v>71</v>
      </c>
      <c r="L735" s="1436">
        <v>60</v>
      </c>
      <c r="M735" s="1436">
        <v>47</v>
      </c>
      <c r="N735" s="1436">
        <v>40</v>
      </c>
      <c r="O735" s="1436">
        <v>40</v>
      </c>
      <c r="P735" s="1436">
        <v>34</v>
      </c>
      <c r="Q735" s="1436">
        <v>33</v>
      </c>
      <c r="R735" s="1436">
        <v>33</v>
      </c>
      <c r="S735" s="1436">
        <v>32</v>
      </c>
      <c r="T735" s="1436">
        <v>29</v>
      </c>
      <c r="U735" s="1436">
        <v>32</v>
      </c>
      <c r="V735" s="1438">
        <v>22</v>
      </c>
    </row>
    <row r="736" spans="1:22" ht="15" x14ac:dyDescent="0.25">
      <c r="A736" s="1299" t="s">
        <v>709</v>
      </c>
      <c r="B736" s="1298" t="s">
        <v>948</v>
      </c>
      <c r="C736" s="1301" t="s">
        <v>79</v>
      </c>
      <c r="D736" s="1436">
        <v>0.14529915153980255</v>
      </c>
      <c r="E736" s="1436">
        <v>0.14754098653793335</v>
      </c>
      <c r="F736" s="1436">
        <v>8.1818178296089172E-2</v>
      </c>
      <c r="G736" s="1436">
        <v>0.1149425283074379</v>
      </c>
      <c r="H736" s="1436">
        <v>0.1627907007932663</v>
      </c>
      <c r="I736" s="1436">
        <v>0.28915661573410034</v>
      </c>
      <c r="J736" s="1436">
        <v>0.1492537260055542</v>
      </c>
      <c r="K736" s="1436">
        <v>0.29577463865280151</v>
      </c>
      <c r="L736" s="1436">
        <v>0.15000000596046448</v>
      </c>
      <c r="M736" s="1436">
        <v>0.31914892792701721</v>
      </c>
      <c r="N736" s="1436">
        <v>0.20000000298023224</v>
      </c>
      <c r="O736" s="1436">
        <v>0.44999998807907104</v>
      </c>
      <c r="P736" s="1436">
        <v>0.11764705926179886</v>
      </c>
      <c r="Q736" s="1436">
        <v>0.12121211737394333</v>
      </c>
      <c r="R736" s="1436">
        <v>0.15151515603065491</v>
      </c>
      <c r="S736" s="1436">
        <v>0.25</v>
      </c>
      <c r="T736" s="1436">
        <v>0.17241379618644714</v>
      </c>
      <c r="U736" s="1436">
        <v>0.25</v>
      </c>
      <c r="V736" s="1438">
        <v>0.27272728085517883</v>
      </c>
    </row>
    <row r="737" spans="1:22" ht="15" x14ac:dyDescent="0.25">
      <c r="A737" s="1299" t="s">
        <v>709</v>
      </c>
      <c r="B737" s="1298" t="s">
        <v>948</v>
      </c>
      <c r="C737" s="1301" t="s">
        <v>1011</v>
      </c>
      <c r="D737" s="1436">
        <v>17</v>
      </c>
      <c r="E737" s="1436">
        <v>18</v>
      </c>
      <c r="F737" s="1436">
        <v>9</v>
      </c>
      <c r="G737" s="1436">
        <v>10</v>
      </c>
      <c r="H737" s="1436">
        <v>14</v>
      </c>
      <c r="I737" s="1436">
        <v>24</v>
      </c>
      <c r="J737" s="1436">
        <v>10</v>
      </c>
      <c r="K737" s="1436">
        <v>21</v>
      </c>
      <c r="L737" s="1436">
        <v>9</v>
      </c>
      <c r="M737" s="1436">
        <v>15</v>
      </c>
      <c r="N737" s="1436">
        <v>8</v>
      </c>
      <c r="O737" s="1436">
        <v>18</v>
      </c>
      <c r="P737" s="1436">
        <v>4</v>
      </c>
      <c r="Q737" s="1436">
        <v>4</v>
      </c>
      <c r="R737" s="1436">
        <v>5</v>
      </c>
      <c r="S737" s="1436">
        <v>8</v>
      </c>
      <c r="T737" s="1436">
        <v>5</v>
      </c>
      <c r="U737" s="1436">
        <v>8</v>
      </c>
      <c r="V737" s="1438">
        <v>6</v>
      </c>
    </row>
    <row r="738" spans="1:22" ht="15" x14ac:dyDescent="0.25">
      <c r="A738" s="1299" t="s">
        <v>709</v>
      </c>
      <c r="B738" s="1298" t="s">
        <v>948</v>
      </c>
      <c r="C738" s="1301" t="s">
        <v>87</v>
      </c>
      <c r="D738" s="1436">
        <v>6</v>
      </c>
      <c r="E738" s="1436">
        <v>3</v>
      </c>
      <c r="F738" s="1436">
        <v>0</v>
      </c>
      <c r="G738" s="1436">
        <v>1</v>
      </c>
      <c r="H738" s="1436">
        <v>0</v>
      </c>
      <c r="I738" s="1436">
        <v>0</v>
      </c>
      <c r="J738" s="1436">
        <v>1</v>
      </c>
      <c r="K738" s="1436">
        <v>3</v>
      </c>
      <c r="L738" s="1436">
        <v>0</v>
      </c>
      <c r="M738" s="1436">
        <v>2</v>
      </c>
      <c r="N738" s="1436">
        <v>4</v>
      </c>
      <c r="O738" s="1436">
        <v>0</v>
      </c>
      <c r="P738" s="1436">
        <v>0</v>
      </c>
      <c r="Q738" s="1436">
        <v>0</v>
      </c>
      <c r="R738" s="1436">
        <v>0</v>
      </c>
      <c r="S738" s="1436">
        <v>2</v>
      </c>
      <c r="T738" s="1436">
        <v>0</v>
      </c>
      <c r="U738" s="1436">
        <v>4</v>
      </c>
      <c r="V738" s="1438">
        <v>1</v>
      </c>
    </row>
    <row r="739" spans="1:22" ht="15" x14ac:dyDescent="0.25">
      <c r="A739" s="1299" t="s">
        <v>709</v>
      </c>
      <c r="B739" s="1298" t="s">
        <v>949</v>
      </c>
      <c r="C739" s="1301" t="s">
        <v>1010</v>
      </c>
      <c r="D739" s="1436">
        <v>61</v>
      </c>
      <c r="E739" s="1436">
        <v>82</v>
      </c>
      <c r="F739" s="1436">
        <v>80</v>
      </c>
      <c r="G739" s="1436">
        <v>77</v>
      </c>
      <c r="H739" s="1436">
        <v>79</v>
      </c>
      <c r="I739" s="1436">
        <v>71</v>
      </c>
      <c r="J739" s="1436">
        <v>66</v>
      </c>
      <c r="K739" s="1436">
        <v>68</v>
      </c>
      <c r="L739" s="1436">
        <v>71</v>
      </c>
      <c r="M739" s="1436">
        <v>67</v>
      </c>
      <c r="N739" s="1436">
        <v>63</v>
      </c>
      <c r="O739" s="1436">
        <v>74</v>
      </c>
      <c r="P739" s="1436">
        <v>69</v>
      </c>
      <c r="Q739" s="1436">
        <v>72</v>
      </c>
      <c r="R739" s="1436">
        <v>71</v>
      </c>
      <c r="S739" s="1436">
        <v>77</v>
      </c>
      <c r="T739" s="1436">
        <v>81</v>
      </c>
      <c r="U739" s="1436">
        <v>94</v>
      </c>
      <c r="V739" s="1438">
        <v>88</v>
      </c>
    </row>
    <row r="740" spans="1:22" ht="15" x14ac:dyDescent="0.25">
      <c r="A740" s="1299" t="s">
        <v>709</v>
      </c>
      <c r="B740" s="1298" t="s">
        <v>949</v>
      </c>
      <c r="C740" s="1301" t="s">
        <v>79</v>
      </c>
      <c r="D740" s="1436">
        <v>0.26229506731033325</v>
      </c>
      <c r="E740" s="1436">
        <v>0.30487805604934692</v>
      </c>
      <c r="F740" s="1436">
        <v>0.30000001192092896</v>
      </c>
      <c r="G740" s="1436">
        <v>0.22077922523021698</v>
      </c>
      <c r="H740" s="1436">
        <v>0.35443037748336792</v>
      </c>
      <c r="I740" s="1436">
        <v>0.33802816271781921</v>
      </c>
      <c r="J740" s="1436">
        <v>0.25757575035095215</v>
      </c>
      <c r="K740" s="1436">
        <v>0.38235294818878174</v>
      </c>
      <c r="L740" s="1436">
        <v>0.33802816271781921</v>
      </c>
      <c r="M740" s="1436">
        <v>0.28358209133148193</v>
      </c>
      <c r="N740" s="1436">
        <v>0.4444444477558136</v>
      </c>
      <c r="O740" s="1436">
        <v>0.63513511419296265</v>
      </c>
      <c r="P740" s="1436">
        <v>0.34782609343528748</v>
      </c>
      <c r="Q740" s="1436">
        <v>0</v>
      </c>
      <c r="R740" s="1436">
        <v>0.26760563254356384</v>
      </c>
      <c r="S740" s="1436">
        <v>0.24675324559211731</v>
      </c>
      <c r="T740" s="1436">
        <v>0.29629629850387573</v>
      </c>
      <c r="U740" s="1436">
        <v>0.36170211434364319</v>
      </c>
      <c r="V740" s="1438">
        <v>0.32954546809196472</v>
      </c>
    </row>
    <row r="741" spans="1:22" ht="15" x14ac:dyDescent="0.25">
      <c r="A741" s="1299" t="s">
        <v>709</v>
      </c>
      <c r="B741" s="1298" t="s">
        <v>949</v>
      </c>
      <c r="C741" s="1301" t="s">
        <v>1011</v>
      </c>
      <c r="D741" s="1436">
        <v>16</v>
      </c>
      <c r="E741" s="1436">
        <v>25</v>
      </c>
      <c r="F741" s="1436">
        <v>24</v>
      </c>
      <c r="G741" s="1436">
        <v>17</v>
      </c>
      <c r="H741" s="1436">
        <v>28</v>
      </c>
      <c r="I741" s="1436">
        <v>24</v>
      </c>
      <c r="J741" s="1436">
        <v>17</v>
      </c>
      <c r="K741" s="1436">
        <v>26</v>
      </c>
      <c r="L741" s="1436">
        <v>24</v>
      </c>
      <c r="M741" s="1436">
        <v>19</v>
      </c>
      <c r="N741" s="1436">
        <v>28</v>
      </c>
      <c r="O741" s="1436">
        <v>47</v>
      </c>
      <c r="P741" s="1436">
        <v>24</v>
      </c>
      <c r="Q741" s="1436">
        <v>0</v>
      </c>
      <c r="R741" s="1436">
        <v>19</v>
      </c>
      <c r="S741" s="1436">
        <v>19</v>
      </c>
      <c r="T741" s="1436">
        <v>24</v>
      </c>
      <c r="U741" s="1436">
        <v>34</v>
      </c>
      <c r="V741" s="1438">
        <v>29</v>
      </c>
    </row>
    <row r="742" spans="1:22" ht="15" x14ac:dyDescent="0.25">
      <c r="A742" s="1299" t="s">
        <v>709</v>
      </c>
      <c r="B742" s="1298" t="s">
        <v>949</v>
      </c>
      <c r="C742" s="1301" t="s">
        <v>87</v>
      </c>
      <c r="D742" s="1436">
        <v>3</v>
      </c>
      <c r="E742" s="1436">
        <v>6</v>
      </c>
      <c r="F742" s="1436">
        <v>1</v>
      </c>
      <c r="G742" s="1436">
        <v>0</v>
      </c>
      <c r="H742" s="1436">
        <v>2</v>
      </c>
      <c r="I742" s="1436">
        <v>2</v>
      </c>
      <c r="J742" s="1436">
        <v>1</v>
      </c>
      <c r="K742" s="1436">
        <v>0</v>
      </c>
      <c r="L742" s="1436">
        <v>0</v>
      </c>
      <c r="M742" s="1436">
        <v>1</v>
      </c>
      <c r="N742" s="1436">
        <v>0</v>
      </c>
      <c r="O742" s="1436">
        <v>6</v>
      </c>
      <c r="P742" s="1436">
        <v>0</v>
      </c>
      <c r="Q742" s="1436">
        <v>0</v>
      </c>
      <c r="R742" s="1436">
        <v>0</v>
      </c>
      <c r="S742" s="1436">
        <v>1</v>
      </c>
      <c r="T742" s="1436">
        <v>3</v>
      </c>
      <c r="U742" s="1436">
        <v>15</v>
      </c>
      <c r="V742" s="1438">
        <v>5</v>
      </c>
    </row>
    <row r="743" spans="1:22" ht="15" x14ac:dyDescent="0.25">
      <c r="A743" s="1299" t="s">
        <v>709</v>
      </c>
      <c r="B743" s="1298" t="s">
        <v>950</v>
      </c>
      <c r="C743" s="1301" t="s">
        <v>1010</v>
      </c>
      <c r="D743" s="1436">
        <v>0</v>
      </c>
      <c r="E743" s="1436">
        <v>0</v>
      </c>
      <c r="F743" s="1436">
        <v>0</v>
      </c>
      <c r="G743" s="1436">
        <v>14</v>
      </c>
      <c r="H743" s="1436">
        <v>13</v>
      </c>
      <c r="I743" s="1436">
        <v>13</v>
      </c>
      <c r="J743" s="1436">
        <v>13</v>
      </c>
      <c r="K743" s="1436">
        <v>16</v>
      </c>
      <c r="L743" s="1436">
        <v>17</v>
      </c>
      <c r="M743" s="1436">
        <v>14</v>
      </c>
      <c r="N743" s="1436">
        <v>15</v>
      </c>
      <c r="O743" s="1436">
        <v>16</v>
      </c>
      <c r="P743" s="1436">
        <v>16</v>
      </c>
      <c r="Q743" s="1436">
        <v>18</v>
      </c>
      <c r="R743" s="1436">
        <v>18</v>
      </c>
      <c r="S743" s="1436">
        <v>17</v>
      </c>
      <c r="T743" s="1436">
        <v>17</v>
      </c>
      <c r="U743" s="1436">
        <v>18</v>
      </c>
      <c r="V743" s="1438">
        <v>19</v>
      </c>
    </row>
    <row r="744" spans="1:22" ht="15" x14ac:dyDescent="0.25">
      <c r="A744" s="1299" t="s">
        <v>709</v>
      </c>
      <c r="B744" s="1298" t="s">
        <v>950</v>
      </c>
      <c r="C744" s="1301" t="s">
        <v>79</v>
      </c>
      <c r="D744" s="1436">
        <v>0</v>
      </c>
      <c r="E744" s="1436">
        <v>0</v>
      </c>
      <c r="F744" s="1436">
        <v>0</v>
      </c>
      <c r="G744" s="1436">
        <v>0.57142859697341919</v>
      </c>
      <c r="H744" s="1436">
        <v>0.38461539149284363</v>
      </c>
      <c r="I744" s="1436">
        <v>0.53846156597137451</v>
      </c>
      <c r="J744" s="1436">
        <v>0.69230771064758301</v>
      </c>
      <c r="K744" s="1436">
        <v>0.375</v>
      </c>
      <c r="L744" s="1436">
        <v>0.35294118523597717</v>
      </c>
      <c r="M744" s="1436">
        <v>0.3571428656578064</v>
      </c>
      <c r="N744" s="1436">
        <v>0.60000002384185791</v>
      </c>
      <c r="O744" s="1436">
        <v>0.6875</v>
      </c>
      <c r="P744" s="1436">
        <v>0.375</v>
      </c>
      <c r="Q744" s="1436">
        <v>5.55555559694767E-2</v>
      </c>
      <c r="R744" s="1436">
        <v>0.5</v>
      </c>
      <c r="S744" s="1436">
        <v>0.11764705926179886</v>
      </c>
      <c r="T744" s="1436">
        <v>0.4117647111415863</v>
      </c>
      <c r="U744" s="1436">
        <v>0.3333333432674408</v>
      </c>
      <c r="V744" s="1438">
        <v>0.26315790414810181</v>
      </c>
    </row>
    <row r="745" spans="1:22" ht="15" x14ac:dyDescent="0.25">
      <c r="A745" s="1299" t="s">
        <v>709</v>
      </c>
      <c r="B745" s="1298" t="s">
        <v>950</v>
      </c>
      <c r="C745" s="1301" t="s">
        <v>1011</v>
      </c>
      <c r="D745" s="1436">
        <v>0</v>
      </c>
      <c r="E745" s="1436">
        <v>0</v>
      </c>
      <c r="F745" s="1436">
        <v>0</v>
      </c>
      <c r="G745" s="1436">
        <v>8</v>
      </c>
      <c r="H745" s="1436">
        <v>5</v>
      </c>
      <c r="I745" s="1436">
        <v>7</v>
      </c>
      <c r="J745" s="1436">
        <v>9</v>
      </c>
      <c r="K745" s="1436">
        <v>6</v>
      </c>
      <c r="L745" s="1436">
        <v>6</v>
      </c>
      <c r="M745" s="1436">
        <v>5</v>
      </c>
      <c r="N745" s="1436">
        <v>9</v>
      </c>
      <c r="O745" s="1436">
        <v>11</v>
      </c>
      <c r="P745" s="1436">
        <v>6</v>
      </c>
      <c r="Q745" s="1436">
        <v>1</v>
      </c>
      <c r="R745" s="1436">
        <v>9</v>
      </c>
      <c r="S745" s="1436">
        <v>2</v>
      </c>
      <c r="T745" s="1436">
        <v>7</v>
      </c>
      <c r="U745" s="1436">
        <v>6</v>
      </c>
      <c r="V745" s="1438">
        <v>5</v>
      </c>
    </row>
    <row r="746" spans="1:22" ht="15" x14ac:dyDescent="0.25">
      <c r="A746" s="1299" t="s">
        <v>709</v>
      </c>
      <c r="B746" s="1298" t="s">
        <v>950</v>
      </c>
      <c r="C746" s="1301" t="s">
        <v>87</v>
      </c>
      <c r="D746" s="1436">
        <v>0</v>
      </c>
      <c r="E746" s="1436">
        <v>0</v>
      </c>
      <c r="F746" s="1436">
        <v>0</v>
      </c>
      <c r="G746" s="1436">
        <v>1</v>
      </c>
      <c r="H746" s="1436">
        <v>0</v>
      </c>
      <c r="I746" s="1436">
        <v>0</v>
      </c>
      <c r="J746" s="1436">
        <v>0</v>
      </c>
      <c r="K746" s="1436">
        <v>1</v>
      </c>
      <c r="L746" s="1436">
        <v>1</v>
      </c>
      <c r="M746" s="1436">
        <v>0</v>
      </c>
      <c r="N746" s="1436">
        <v>1</v>
      </c>
      <c r="O746" s="1436">
        <v>1</v>
      </c>
      <c r="P746" s="1436">
        <v>0</v>
      </c>
      <c r="Q746" s="1436">
        <v>0</v>
      </c>
      <c r="R746" s="1436">
        <v>0</v>
      </c>
      <c r="S746" s="1436">
        <v>0</v>
      </c>
      <c r="T746" s="1436">
        <v>1</v>
      </c>
      <c r="U746" s="1436">
        <v>1</v>
      </c>
      <c r="V746" s="1438">
        <v>1</v>
      </c>
    </row>
    <row r="747" spans="1:22" ht="15" x14ac:dyDescent="0.25">
      <c r="A747" s="1299" t="s">
        <v>709</v>
      </c>
      <c r="B747" s="1298" t="s">
        <v>951</v>
      </c>
      <c r="C747" s="1301" t="s">
        <v>1010</v>
      </c>
      <c r="D747" s="1436">
        <v>14</v>
      </c>
      <c r="E747" s="1436">
        <v>17</v>
      </c>
      <c r="F747" s="1436">
        <v>18</v>
      </c>
      <c r="G747" s="1436">
        <v>19</v>
      </c>
      <c r="H747" s="1436">
        <v>19</v>
      </c>
      <c r="I747" s="1436">
        <v>18</v>
      </c>
      <c r="J747" s="1436">
        <v>27</v>
      </c>
      <c r="K747" s="1436">
        <v>24</v>
      </c>
      <c r="L747" s="1436">
        <v>21</v>
      </c>
      <c r="M747" s="1436">
        <v>21</v>
      </c>
      <c r="N747" s="1436">
        <v>20</v>
      </c>
      <c r="O747" s="1436">
        <v>19</v>
      </c>
      <c r="P747" s="1436">
        <v>16</v>
      </c>
      <c r="Q747" s="1436">
        <v>16</v>
      </c>
      <c r="R747" s="1436">
        <v>13</v>
      </c>
      <c r="S747" s="1436">
        <v>11</v>
      </c>
      <c r="T747" s="1436">
        <v>11</v>
      </c>
      <c r="U747" s="1436">
        <v>12</v>
      </c>
      <c r="V747" s="1438">
        <v>12</v>
      </c>
    </row>
    <row r="748" spans="1:22" ht="15" x14ac:dyDescent="0.25">
      <c r="A748" s="1299" t="s">
        <v>709</v>
      </c>
      <c r="B748" s="1298" t="s">
        <v>951</v>
      </c>
      <c r="C748" s="1301" t="s">
        <v>79</v>
      </c>
      <c r="D748" s="1436">
        <v>7.1428574621677399E-2</v>
      </c>
      <c r="E748" s="1436">
        <v>0.11764705926179886</v>
      </c>
      <c r="F748" s="1436">
        <v>0.1111111119389534</v>
      </c>
      <c r="G748" s="1436">
        <v>0.15789473056793213</v>
      </c>
      <c r="H748" s="1436">
        <v>0.31578946113586426</v>
      </c>
      <c r="I748" s="1436">
        <v>0.3333333432674408</v>
      </c>
      <c r="J748" s="1436">
        <v>0.14814814925193787</v>
      </c>
      <c r="K748" s="1436">
        <v>8.3333335816860199E-2</v>
      </c>
      <c r="L748" s="1436">
        <v>0.190476194024086</v>
      </c>
      <c r="M748" s="1436">
        <v>9.5238097012042999E-2</v>
      </c>
      <c r="N748" s="1436">
        <v>0.30000001192092896</v>
      </c>
      <c r="O748" s="1436">
        <v>0.26315790414810181</v>
      </c>
      <c r="P748" s="1436">
        <v>0.125</v>
      </c>
      <c r="Q748" s="1436">
        <v>0</v>
      </c>
      <c r="R748" s="1436">
        <v>0.38461539149284363</v>
      </c>
      <c r="S748" s="1436">
        <v>0.63636362552642822</v>
      </c>
      <c r="T748" s="1436">
        <v>0.27272728085517883</v>
      </c>
      <c r="U748" s="1436">
        <v>0.5</v>
      </c>
      <c r="V748" s="1438">
        <v>0.25</v>
      </c>
    </row>
    <row r="749" spans="1:22" ht="15" x14ac:dyDescent="0.25">
      <c r="A749" s="1299" t="s">
        <v>709</v>
      </c>
      <c r="B749" s="1298" t="s">
        <v>951</v>
      </c>
      <c r="C749" s="1301" t="s">
        <v>1011</v>
      </c>
      <c r="D749" s="1436">
        <v>1</v>
      </c>
      <c r="E749" s="1436">
        <v>2</v>
      </c>
      <c r="F749" s="1436">
        <v>2</v>
      </c>
      <c r="G749" s="1436">
        <v>3</v>
      </c>
      <c r="H749" s="1436">
        <v>6</v>
      </c>
      <c r="I749" s="1436">
        <v>6</v>
      </c>
      <c r="J749" s="1436">
        <v>4</v>
      </c>
      <c r="K749" s="1436">
        <v>2</v>
      </c>
      <c r="L749" s="1436">
        <v>4</v>
      </c>
      <c r="M749" s="1436">
        <v>2</v>
      </c>
      <c r="N749" s="1436">
        <v>6</v>
      </c>
      <c r="O749" s="1436">
        <v>5</v>
      </c>
      <c r="P749" s="1436">
        <v>2</v>
      </c>
      <c r="Q749" s="1436">
        <v>0</v>
      </c>
      <c r="R749" s="1436">
        <v>5</v>
      </c>
      <c r="S749" s="1436">
        <v>7</v>
      </c>
      <c r="T749" s="1436">
        <v>3</v>
      </c>
      <c r="U749" s="1436">
        <v>6</v>
      </c>
      <c r="V749" s="1438">
        <v>3</v>
      </c>
    </row>
    <row r="750" spans="1:22" ht="15" x14ac:dyDescent="0.25">
      <c r="A750" s="1299" t="s">
        <v>709</v>
      </c>
      <c r="B750" s="1298" t="s">
        <v>951</v>
      </c>
      <c r="C750" s="1301" t="s">
        <v>87</v>
      </c>
      <c r="D750" s="1436">
        <v>0</v>
      </c>
      <c r="E750" s="1436">
        <v>0</v>
      </c>
      <c r="F750" s="1436">
        <v>0</v>
      </c>
      <c r="G750" s="1436">
        <v>0</v>
      </c>
      <c r="H750" s="1436">
        <v>0</v>
      </c>
      <c r="I750" s="1436">
        <v>0</v>
      </c>
      <c r="J750" s="1436">
        <v>1</v>
      </c>
      <c r="K750" s="1436">
        <v>0</v>
      </c>
      <c r="L750" s="1436">
        <v>0</v>
      </c>
      <c r="M750" s="1436">
        <v>0</v>
      </c>
      <c r="N750" s="1436">
        <v>0</v>
      </c>
      <c r="O750" s="1436">
        <v>0</v>
      </c>
      <c r="P750" s="1436">
        <v>0</v>
      </c>
      <c r="Q750" s="1436">
        <v>0</v>
      </c>
      <c r="R750" s="1436">
        <v>0</v>
      </c>
      <c r="S750" s="1436">
        <v>0</v>
      </c>
      <c r="T750" s="1436">
        <v>0</v>
      </c>
      <c r="U750" s="1436">
        <v>1</v>
      </c>
      <c r="V750" s="1438">
        <v>0</v>
      </c>
    </row>
    <row r="751" spans="1:22" ht="15" x14ac:dyDescent="0.25">
      <c r="A751" s="1299" t="s">
        <v>709</v>
      </c>
      <c r="B751" s="1298" t="s">
        <v>952</v>
      </c>
      <c r="C751" s="1301" t="s">
        <v>1010</v>
      </c>
      <c r="D751" s="1436">
        <v>0</v>
      </c>
      <c r="E751" s="1436">
        <v>13</v>
      </c>
      <c r="F751" s="1436">
        <v>13</v>
      </c>
      <c r="G751" s="1436">
        <v>15</v>
      </c>
      <c r="H751" s="1436">
        <v>14</v>
      </c>
      <c r="I751" s="1436">
        <v>12</v>
      </c>
      <c r="J751" s="1436">
        <v>13</v>
      </c>
      <c r="K751" s="1436">
        <v>12</v>
      </c>
      <c r="L751" s="1436">
        <v>11</v>
      </c>
      <c r="M751" s="1436">
        <v>11</v>
      </c>
      <c r="N751" s="1436">
        <v>12</v>
      </c>
      <c r="O751" s="1436">
        <v>13</v>
      </c>
      <c r="P751" s="1436">
        <v>13</v>
      </c>
      <c r="Q751" s="1436">
        <v>13</v>
      </c>
      <c r="R751" s="1436">
        <v>14</v>
      </c>
      <c r="S751" s="1436">
        <v>13</v>
      </c>
      <c r="T751" s="1436">
        <v>14</v>
      </c>
      <c r="U751" s="1436">
        <v>14</v>
      </c>
      <c r="V751" s="1438">
        <v>14</v>
      </c>
    </row>
    <row r="752" spans="1:22" ht="15" x14ac:dyDescent="0.25">
      <c r="A752" s="1299" t="s">
        <v>709</v>
      </c>
      <c r="B752" s="1298" t="s">
        <v>952</v>
      </c>
      <c r="C752" s="1301" t="s">
        <v>79</v>
      </c>
      <c r="D752" s="1436">
        <v>0</v>
      </c>
      <c r="E752" s="1436">
        <v>0.76923078298568726</v>
      </c>
      <c r="F752" s="1436">
        <v>7.6923072338104248E-2</v>
      </c>
      <c r="G752" s="1436">
        <v>0.60000002384185791</v>
      </c>
      <c r="H752" s="1436">
        <v>0.4285714328289032</v>
      </c>
      <c r="I752" s="1436">
        <v>0.25</v>
      </c>
      <c r="J752" s="1436">
        <v>0.46153846383094788</v>
      </c>
      <c r="K752" s="1436">
        <v>0.3333333432674408</v>
      </c>
      <c r="L752" s="1436">
        <v>0.45454546809196472</v>
      </c>
      <c r="M752" s="1436">
        <v>0.45454546809196472</v>
      </c>
      <c r="N752" s="1436">
        <v>0.66666668653488159</v>
      </c>
      <c r="O752" s="1436">
        <v>0.46153846383094788</v>
      </c>
      <c r="P752" s="1436">
        <v>0.53846156597137451</v>
      </c>
      <c r="Q752" s="1436">
        <v>0.53846156597137451</v>
      </c>
      <c r="R752" s="1436">
        <v>0.5</v>
      </c>
      <c r="S752" s="1436">
        <v>0</v>
      </c>
      <c r="T752" s="1436">
        <v>7.1428574621677399E-2</v>
      </c>
      <c r="U752" s="1436">
        <v>0.57142859697341919</v>
      </c>
      <c r="V752" s="1438">
        <v>7.1428574621677399E-2</v>
      </c>
    </row>
    <row r="753" spans="1:22" ht="15" x14ac:dyDescent="0.25">
      <c r="A753" s="1299" t="s">
        <v>709</v>
      </c>
      <c r="B753" s="1298" t="s">
        <v>952</v>
      </c>
      <c r="C753" s="1301" t="s">
        <v>1011</v>
      </c>
      <c r="D753" s="1436">
        <v>0</v>
      </c>
      <c r="E753" s="1436">
        <v>10</v>
      </c>
      <c r="F753" s="1436">
        <v>1</v>
      </c>
      <c r="G753" s="1436">
        <v>9</v>
      </c>
      <c r="H753" s="1436">
        <v>6</v>
      </c>
      <c r="I753" s="1436">
        <v>3</v>
      </c>
      <c r="J753" s="1436">
        <v>6</v>
      </c>
      <c r="K753" s="1436">
        <v>4</v>
      </c>
      <c r="L753" s="1436">
        <v>5</v>
      </c>
      <c r="M753" s="1436">
        <v>5</v>
      </c>
      <c r="N753" s="1436">
        <v>8</v>
      </c>
      <c r="O753" s="1436">
        <v>6</v>
      </c>
      <c r="P753" s="1436">
        <v>7</v>
      </c>
      <c r="Q753" s="1436">
        <v>7</v>
      </c>
      <c r="R753" s="1436">
        <v>7</v>
      </c>
      <c r="S753" s="1436">
        <v>0</v>
      </c>
      <c r="T753" s="1436">
        <v>1</v>
      </c>
      <c r="U753" s="1436">
        <v>8</v>
      </c>
      <c r="V753" s="1438">
        <v>1</v>
      </c>
    </row>
    <row r="754" spans="1:22" ht="15" x14ac:dyDescent="0.25">
      <c r="A754" s="1299" t="s">
        <v>709</v>
      </c>
      <c r="B754" s="1298" t="s">
        <v>952</v>
      </c>
      <c r="C754" s="1301" t="s">
        <v>87</v>
      </c>
      <c r="D754" s="1436">
        <v>0</v>
      </c>
      <c r="E754" s="1436">
        <v>13</v>
      </c>
      <c r="F754" s="1436">
        <v>0</v>
      </c>
      <c r="G754" s="1436">
        <v>2</v>
      </c>
      <c r="H754" s="1436">
        <v>1</v>
      </c>
      <c r="I754" s="1436">
        <v>0</v>
      </c>
      <c r="J754" s="1436">
        <v>1</v>
      </c>
      <c r="K754" s="1436">
        <v>0</v>
      </c>
      <c r="L754" s="1436">
        <v>1</v>
      </c>
      <c r="M754" s="1436">
        <v>1</v>
      </c>
      <c r="N754" s="1436">
        <v>2</v>
      </c>
      <c r="O754" s="1436">
        <v>1</v>
      </c>
      <c r="P754" s="1436">
        <v>0</v>
      </c>
      <c r="Q754" s="1436">
        <v>0</v>
      </c>
      <c r="R754" s="1436">
        <v>1</v>
      </c>
      <c r="S754" s="1436">
        <v>0</v>
      </c>
      <c r="T754" s="1436">
        <v>0</v>
      </c>
      <c r="U754" s="1436">
        <v>1</v>
      </c>
      <c r="V754" s="1438">
        <v>0</v>
      </c>
    </row>
    <row r="755" spans="1:22" ht="15" x14ac:dyDescent="0.25">
      <c r="A755" s="1299" t="s">
        <v>709</v>
      </c>
      <c r="B755" s="1298" t="s">
        <v>953</v>
      </c>
      <c r="C755" s="1301" t="s">
        <v>1010</v>
      </c>
      <c r="D755" s="1436">
        <v>0</v>
      </c>
      <c r="E755" s="1436">
        <v>0</v>
      </c>
      <c r="F755" s="1436">
        <v>0</v>
      </c>
      <c r="G755" s="1436">
        <v>0</v>
      </c>
      <c r="H755" s="1436">
        <v>0</v>
      </c>
      <c r="I755" s="1436">
        <v>0</v>
      </c>
      <c r="J755" s="1436">
        <v>0</v>
      </c>
      <c r="K755" s="1436">
        <v>0</v>
      </c>
      <c r="L755" s="1436">
        <v>0</v>
      </c>
      <c r="M755" s="1436">
        <v>12</v>
      </c>
      <c r="N755" s="1436">
        <v>14</v>
      </c>
      <c r="O755" s="1436">
        <v>18</v>
      </c>
      <c r="P755" s="1436">
        <v>21</v>
      </c>
      <c r="Q755" s="1436">
        <v>21</v>
      </c>
      <c r="R755" s="1436">
        <v>20</v>
      </c>
      <c r="S755" s="1436">
        <v>12</v>
      </c>
      <c r="T755" s="1436">
        <v>10</v>
      </c>
      <c r="U755" s="1436">
        <v>10</v>
      </c>
      <c r="V755" s="1438">
        <v>7</v>
      </c>
    </row>
    <row r="756" spans="1:22" ht="15" x14ac:dyDescent="0.25">
      <c r="A756" s="1299" t="s">
        <v>709</v>
      </c>
      <c r="B756" s="1298" t="s">
        <v>953</v>
      </c>
      <c r="C756" s="1301" t="s">
        <v>79</v>
      </c>
      <c r="D756" s="1436">
        <v>0</v>
      </c>
      <c r="E756" s="1436">
        <v>0</v>
      </c>
      <c r="F756" s="1436">
        <v>0</v>
      </c>
      <c r="G756" s="1436">
        <v>0</v>
      </c>
      <c r="H756" s="1436">
        <v>0</v>
      </c>
      <c r="I756" s="1436">
        <v>0</v>
      </c>
      <c r="J756" s="1436">
        <v>0</v>
      </c>
      <c r="K756" s="1436">
        <v>0</v>
      </c>
      <c r="L756" s="1436">
        <v>0</v>
      </c>
      <c r="M756" s="1436">
        <v>0.5</v>
      </c>
      <c r="N756" s="1436">
        <v>0.5</v>
      </c>
      <c r="O756" s="1436">
        <v>0.6111111044883728</v>
      </c>
      <c r="P756" s="1436">
        <v>0.190476194024086</v>
      </c>
      <c r="Q756" s="1436">
        <v>0</v>
      </c>
      <c r="R756" s="1436">
        <v>0.10000000149011612</v>
      </c>
      <c r="S756" s="1436">
        <v>0</v>
      </c>
      <c r="T756" s="1436">
        <v>0.20000000298023224</v>
      </c>
      <c r="U756" s="1436">
        <v>0.30000001192092896</v>
      </c>
      <c r="V756" s="1438">
        <v>0.28571429848670959</v>
      </c>
    </row>
    <row r="757" spans="1:22" ht="15" x14ac:dyDescent="0.25">
      <c r="A757" s="1299" t="s">
        <v>709</v>
      </c>
      <c r="B757" s="1298" t="s">
        <v>953</v>
      </c>
      <c r="C757" s="1301" t="s">
        <v>1011</v>
      </c>
      <c r="D757" s="1436">
        <v>0</v>
      </c>
      <c r="E757" s="1436">
        <v>0</v>
      </c>
      <c r="F757" s="1436">
        <v>0</v>
      </c>
      <c r="G757" s="1436">
        <v>0</v>
      </c>
      <c r="H757" s="1436">
        <v>0</v>
      </c>
      <c r="I757" s="1436">
        <v>0</v>
      </c>
      <c r="J757" s="1436">
        <v>0</v>
      </c>
      <c r="K757" s="1436">
        <v>0</v>
      </c>
      <c r="L757" s="1436">
        <v>0</v>
      </c>
      <c r="M757" s="1436">
        <v>6</v>
      </c>
      <c r="N757" s="1436">
        <v>7</v>
      </c>
      <c r="O757" s="1436">
        <v>11</v>
      </c>
      <c r="P757" s="1436">
        <v>4</v>
      </c>
      <c r="Q757" s="1436">
        <v>0</v>
      </c>
      <c r="R757" s="1436">
        <v>2</v>
      </c>
      <c r="S757" s="1436">
        <v>0</v>
      </c>
      <c r="T757" s="1436">
        <v>2</v>
      </c>
      <c r="U757" s="1436">
        <v>3</v>
      </c>
      <c r="V757" s="1438">
        <v>2</v>
      </c>
    </row>
    <row r="758" spans="1:22" ht="15" x14ac:dyDescent="0.25">
      <c r="A758" s="1299" t="s">
        <v>709</v>
      </c>
      <c r="B758" s="1298" t="s">
        <v>953</v>
      </c>
      <c r="C758" s="1301" t="s">
        <v>87</v>
      </c>
      <c r="D758" s="1436">
        <v>0</v>
      </c>
      <c r="E758" s="1436">
        <v>0</v>
      </c>
      <c r="F758" s="1436">
        <v>0</v>
      </c>
      <c r="G758" s="1436">
        <v>0</v>
      </c>
      <c r="H758" s="1436">
        <v>0</v>
      </c>
      <c r="I758" s="1436">
        <v>0</v>
      </c>
      <c r="J758" s="1436">
        <v>0</v>
      </c>
      <c r="K758" s="1436">
        <v>0</v>
      </c>
      <c r="L758" s="1436">
        <v>0</v>
      </c>
      <c r="M758" s="1436">
        <v>12</v>
      </c>
      <c r="N758" s="1436">
        <v>2</v>
      </c>
      <c r="O758" s="1436">
        <v>4</v>
      </c>
      <c r="P758" s="1436">
        <v>3</v>
      </c>
      <c r="Q758" s="1436">
        <v>0</v>
      </c>
      <c r="R758" s="1436">
        <v>0</v>
      </c>
      <c r="S758" s="1436">
        <v>0</v>
      </c>
      <c r="T758" s="1436">
        <v>0</v>
      </c>
      <c r="U758" s="1436">
        <v>0</v>
      </c>
      <c r="V758" s="1438">
        <v>0</v>
      </c>
    </row>
    <row r="759" spans="1:22" ht="15" x14ac:dyDescent="0.25">
      <c r="A759" s="1299" t="s">
        <v>709</v>
      </c>
      <c r="B759" s="1298" t="s">
        <v>954</v>
      </c>
      <c r="C759" s="1301" t="s">
        <v>1010</v>
      </c>
      <c r="D759" s="1436">
        <v>9</v>
      </c>
      <c r="E759" s="1436">
        <v>9</v>
      </c>
      <c r="F759" s="1436">
        <v>20</v>
      </c>
      <c r="G759" s="1436">
        <v>10</v>
      </c>
      <c r="H759" s="1436">
        <v>8</v>
      </c>
      <c r="I759" s="1436">
        <v>8</v>
      </c>
      <c r="J759" s="1436">
        <v>8</v>
      </c>
      <c r="K759" s="1436">
        <v>8</v>
      </c>
      <c r="L759" s="1436">
        <v>9</v>
      </c>
      <c r="M759" s="1436">
        <v>9</v>
      </c>
      <c r="N759" s="1436">
        <v>9</v>
      </c>
      <c r="O759" s="1436">
        <v>10</v>
      </c>
      <c r="P759" s="1436">
        <v>9</v>
      </c>
      <c r="Q759" s="1436">
        <v>9</v>
      </c>
      <c r="R759" s="1436">
        <v>10</v>
      </c>
      <c r="S759" s="1436">
        <v>8</v>
      </c>
      <c r="T759" s="1436">
        <v>15</v>
      </c>
      <c r="U759" s="1436">
        <v>15</v>
      </c>
      <c r="V759" s="1438">
        <v>13</v>
      </c>
    </row>
    <row r="760" spans="1:22" ht="15" x14ac:dyDescent="0.25">
      <c r="A760" s="1299" t="s">
        <v>709</v>
      </c>
      <c r="B760" s="1298" t="s">
        <v>954</v>
      </c>
      <c r="C760" s="1301" t="s">
        <v>79</v>
      </c>
      <c r="D760" s="1436">
        <v>0.1111111119389534</v>
      </c>
      <c r="E760" s="1436">
        <v>0.1111111119389534</v>
      </c>
      <c r="F760" s="1436">
        <v>0.10000000149011612</v>
      </c>
      <c r="G760" s="1436">
        <v>0.30000001192092896</v>
      </c>
      <c r="H760" s="1436">
        <v>0.125</v>
      </c>
      <c r="I760" s="1436">
        <v>0.125</v>
      </c>
      <c r="J760" s="1436">
        <v>0.125</v>
      </c>
      <c r="K760" s="1436">
        <v>0.125</v>
      </c>
      <c r="L760" s="1436">
        <v>0.2222222238779068</v>
      </c>
      <c r="M760" s="1436">
        <v>0.55555558204650879</v>
      </c>
      <c r="N760" s="1436">
        <v>0.4444444477558136</v>
      </c>
      <c r="O760" s="1436">
        <v>0.30000001192092896</v>
      </c>
      <c r="P760" s="1436">
        <v>0.2222222238779068</v>
      </c>
      <c r="Q760" s="1436">
        <v>0</v>
      </c>
      <c r="R760" s="1436">
        <v>0.20000000298023224</v>
      </c>
      <c r="S760" s="1436">
        <v>0.125</v>
      </c>
      <c r="T760" s="1436">
        <v>0.20000000298023224</v>
      </c>
      <c r="U760" s="1436">
        <v>0.13333334028720856</v>
      </c>
      <c r="V760" s="1438">
        <v>0.15384615957736969</v>
      </c>
    </row>
    <row r="761" spans="1:22" ht="15" x14ac:dyDescent="0.25">
      <c r="A761" s="1299" t="s">
        <v>709</v>
      </c>
      <c r="B761" s="1298" t="s">
        <v>954</v>
      </c>
      <c r="C761" s="1301" t="s">
        <v>1011</v>
      </c>
      <c r="D761" s="1436">
        <v>1</v>
      </c>
      <c r="E761" s="1436">
        <v>1</v>
      </c>
      <c r="F761" s="1436">
        <v>2</v>
      </c>
      <c r="G761" s="1436">
        <v>3</v>
      </c>
      <c r="H761" s="1436">
        <v>1</v>
      </c>
      <c r="I761" s="1436">
        <v>1</v>
      </c>
      <c r="J761" s="1436">
        <v>1</v>
      </c>
      <c r="K761" s="1436">
        <v>1</v>
      </c>
      <c r="L761" s="1436">
        <v>2</v>
      </c>
      <c r="M761" s="1436">
        <v>5</v>
      </c>
      <c r="N761" s="1436">
        <v>4</v>
      </c>
      <c r="O761" s="1436">
        <v>3</v>
      </c>
      <c r="P761" s="1436">
        <v>2</v>
      </c>
      <c r="Q761" s="1436">
        <v>0</v>
      </c>
      <c r="R761" s="1436">
        <v>2</v>
      </c>
      <c r="S761" s="1436">
        <v>1</v>
      </c>
      <c r="T761" s="1436">
        <v>3</v>
      </c>
      <c r="U761" s="1436">
        <v>2</v>
      </c>
      <c r="V761" s="1438">
        <v>2</v>
      </c>
    </row>
    <row r="762" spans="1:22" ht="15" x14ac:dyDescent="0.25">
      <c r="A762" s="1299" t="s">
        <v>709</v>
      </c>
      <c r="B762" s="1298" t="s">
        <v>954</v>
      </c>
      <c r="C762" s="1301" t="s">
        <v>87</v>
      </c>
      <c r="D762" s="1436">
        <v>1</v>
      </c>
      <c r="E762" s="1436">
        <v>0</v>
      </c>
      <c r="F762" s="1436">
        <v>0</v>
      </c>
      <c r="G762" s="1436">
        <v>0</v>
      </c>
      <c r="H762" s="1436">
        <v>0</v>
      </c>
      <c r="I762" s="1436">
        <v>0</v>
      </c>
      <c r="J762" s="1436">
        <v>0</v>
      </c>
      <c r="K762" s="1436">
        <v>0</v>
      </c>
      <c r="L762" s="1436">
        <v>2</v>
      </c>
      <c r="M762" s="1436">
        <v>1</v>
      </c>
      <c r="N762" s="1436">
        <v>0</v>
      </c>
      <c r="O762" s="1436">
        <v>1</v>
      </c>
      <c r="P762" s="1436">
        <v>0</v>
      </c>
      <c r="Q762" s="1436">
        <v>0</v>
      </c>
      <c r="R762" s="1436">
        <v>1</v>
      </c>
      <c r="S762" s="1436">
        <v>0</v>
      </c>
      <c r="T762" s="1436">
        <v>0</v>
      </c>
      <c r="U762" s="1436">
        <v>0</v>
      </c>
      <c r="V762" s="1438">
        <v>0</v>
      </c>
    </row>
    <row r="763" spans="1:22" ht="15" x14ac:dyDescent="0.25">
      <c r="A763" s="1299" t="s">
        <v>709</v>
      </c>
      <c r="B763" s="1298" t="s">
        <v>955</v>
      </c>
      <c r="C763" s="1301" t="s">
        <v>1010</v>
      </c>
      <c r="D763" s="1436">
        <v>0</v>
      </c>
      <c r="E763" s="1436">
        <v>0</v>
      </c>
      <c r="F763" s="1436">
        <v>0</v>
      </c>
      <c r="G763" s="1436">
        <v>0</v>
      </c>
      <c r="H763" s="1436">
        <v>0</v>
      </c>
      <c r="I763" s="1436">
        <v>0</v>
      </c>
      <c r="J763" s="1436">
        <v>0</v>
      </c>
      <c r="K763" s="1436">
        <v>2</v>
      </c>
      <c r="L763" s="1436">
        <v>10</v>
      </c>
      <c r="M763" s="1436">
        <v>19</v>
      </c>
      <c r="N763" s="1436">
        <v>21</v>
      </c>
      <c r="O763" s="1436">
        <v>23</v>
      </c>
      <c r="P763" s="1436">
        <v>23</v>
      </c>
      <c r="Q763" s="1436">
        <v>20</v>
      </c>
      <c r="R763" s="1436">
        <v>14</v>
      </c>
      <c r="S763" s="1436">
        <v>17</v>
      </c>
      <c r="T763" s="1436">
        <v>15</v>
      </c>
      <c r="U763" s="1436">
        <v>15</v>
      </c>
      <c r="V763" s="1438">
        <v>10</v>
      </c>
    </row>
    <row r="764" spans="1:22" ht="15" x14ac:dyDescent="0.25">
      <c r="A764" s="1299" t="s">
        <v>709</v>
      </c>
      <c r="B764" s="1298" t="s">
        <v>955</v>
      </c>
      <c r="C764" s="1301" t="s">
        <v>79</v>
      </c>
      <c r="D764" s="1436">
        <v>0</v>
      </c>
      <c r="E764" s="1436">
        <v>0</v>
      </c>
      <c r="F764" s="1436">
        <v>0</v>
      </c>
      <c r="G764" s="1436">
        <v>0</v>
      </c>
      <c r="H764" s="1436">
        <v>0</v>
      </c>
      <c r="I764" s="1436">
        <v>0</v>
      </c>
      <c r="J764" s="1436">
        <v>0</v>
      </c>
      <c r="K764" s="1436">
        <v>1</v>
      </c>
      <c r="L764" s="1436">
        <v>0.69999998807907104</v>
      </c>
      <c r="M764" s="1436">
        <v>0.26315790414810181</v>
      </c>
      <c r="N764" s="1436">
        <v>0.3333333432674408</v>
      </c>
      <c r="O764" s="1436">
        <v>0.30434781312942505</v>
      </c>
      <c r="P764" s="1436">
        <v>4.3478261679410934E-2</v>
      </c>
      <c r="Q764" s="1436">
        <v>5.000000074505806E-2</v>
      </c>
      <c r="R764" s="1436">
        <v>7.1428574621677399E-2</v>
      </c>
      <c r="S764" s="1436">
        <v>0.29411765933036804</v>
      </c>
      <c r="T764" s="1436">
        <v>0.3333333432674408</v>
      </c>
      <c r="U764" s="1436">
        <v>6.6666662693023682E-2</v>
      </c>
      <c r="V764" s="1438">
        <v>0.30000001192092896</v>
      </c>
    </row>
    <row r="765" spans="1:22" ht="15" x14ac:dyDescent="0.25">
      <c r="A765" s="1299" t="s">
        <v>709</v>
      </c>
      <c r="B765" s="1298" t="s">
        <v>955</v>
      </c>
      <c r="C765" s="1301" t="s">
        <v>1011</v>
      </c>
      <c r="D765" s="1436">
        <v>0</v>
      </c>
      <c r="E765" s="1436">
        <v>0</v>
      </c>
      <c r="F765" s="1436">
        <v>0</v>
      </c>
      <c r="G765" s="1436">
        <v>0</v>
      </c>
      <c r="H765" s="1436">
        <v>0</v>
      </c>
      <c r="I765" s="1436">
        <v>0</v>
      </c>
      <c r="J765" s="1436">
        <v>0</v>
      </c>
      <c r="K765" s="1436">
        <v>2</v>
      </c>
      <c r="L765" s="1436">
        <v>7</v>
      </c>
      <c r="M765" s="1436">
        <v>5</v>
      </c>
      <c r="N765" s="1436">
        <v>7</v>
      </c>
      <c r="O765" s="1436">
        <v>7</v>
      </c>
      <c r="P765" s="1436">
        <v>1</v>
      </c>
      <c r="Q765" s="1436">
        <v>1</v>
      </c>
      <c r="R765" s="1436">
        <v>1</v>
      </c>
      <c r="S765" s="1436">
        <v>5</v>
      </c>
      <c r="T765" s="1436">
        <v>5</v>
      </c>
      <c r="U765" s="1436">
        <v>1</v>
      </c>
      <c r="V765" s="1438">
        <v>3</v>
      </c>
    </row>
    <row r="766" spans="1:22" ht="15" x14ac:dyDescent="0.25">
      <c r="A766" s="1299" t="s">
        <v>709</v>
      </c>
      <c r="B766" s="1298" t="s">
        <v>955</v>
      </c>
      <c r="C766" s="1301" t="s">
        <v>87</v>
      </c>
      <c r="D766" s="1436">
        <v>0</v>
      </c>
      <c r="E766" s="1436">
        <v>0</v>
      </c>
      <c r="F766" s="1436">
        <v>0</v>
      </c>
      <c r="G766" s="1436">
        <v>0</v>
      </c>
      <c r="H766" s="1436">
        <v>0</v>
      </c>
      <c r="I766" s="1436">
        <v>0</v>
      </c>
      <c r="J766" s="1436">
        <v>0</v>
      </c>
      <c r="K766" s="1436">
        <v>2</v>
      </c>
      <c r="L766" s="1436">
        <v>8</v>
      </c>
      <c r="M766" s="1436">
        <v>2</v>
      </c>
      <c r="N766" s="1436">
        <v>3</v>
      </c>
      <c r="O766" s="1436">
        <v>1</v>
      </c>
      <c r="P766" s="1436">
        <v>1</v>
      </c>
      <c r="Q766" s="1436">
        <v>0</v>
      </c>
      <c r="R766" s="1436">
        <v>0</v>
      </c>
      <c r="S766" s="1436">
        <v>5</v>
      </c>
      <c r="T766" s="1436">
        <v>1</v>
      </c>
      <c r="U766" s="1436">
        <v>0</v>
      </c>
      <c r="V766" s="1438">
        <v>1</v>
      </c>
    </row>
    <row r="767" spans="1:22" ht="15" x14ac:dyDescent="0.25">
      <c r="A767" s="1299" t="s">
        <v>709</v>
      </c>
      <c r="B767" s="1298" t="s">
        <v>956</v>
      </c>
      <c r="C767" s="1301" t="s">
        <v>1010</v>
      </c>
      <c r="D767" s="1436">
        <v>0</v>
      </c>
      <c r="E767" s="1436">
        <v>0</v>
      </c>
      <c r="F767" s="1436">
        <v>0</v>
      </c>
      <c r="G767" s="1436">
        <v>0</v>
      </c>
      <c r="H767" s="1436">
        <v>0</v>
      </c>
      <c r="I767" s="1436">
        <v>0</v>
      </c>
      <c r="J767" s="1436">
        <v>0</v>
      </c>
      <c r="K767" s="1436">
        <v>0</v>
      </c>
      <c r="L767" s="1436">
        <v>0</v>
      </c>
      <c r="M767" s="1436">
        <v>0</v>
      </c>
      <c r="N767" s="1436">
        <v>0</v>
      </c>
      <c r="O767" s="1436">
        <v>0</v>
      </c>
      <c r="P767" s="1436">
        <v>0</v>
      </c>
      <c r="Q767" s="1436">
        <v>0</v>
      </c>
      <c r="R767" s="1436">
        <v>3</v>
      </c>
      <c r="S767" s="1436">
        <v>9</v>
      </c>
      <c r="T767" s="1436">
        <v>34</v>
      </c>
      <c r="U767" s="1436">
        <v>42</v>
      </c>
      <c r="V767" s="1438">
        <v>45</v>
      </c>
    </row>
    <row r="768" spans="1:22" ht="15" x14ac:dyDescent="0.25">
      <c r="A768" s="1299" t="s">
        <v>709</v>
      </c>
      <c r="B768" s="1298" t="s">
        <v>956</v>
      </c>
      <c r="C768" s="1301" t="s">
        <v>79</v>
      </c>
      <c r="D768" s="1436">
        <v>0</v>
      </c>
      <c r="E768" s="1436">
        <v>0</v>
      </c>
      <c r="F768" s="1436">
        <v>0</v>
      </c>
      <c r="G768" s="1436">
        <v>0</v>
      </c>
      <c r="H768" s="1436">
        <v>0</v>
      </c>
      <c r="I768" s="1436">
        <v>0</v>
      </c>
      <c r="J768" s="1436">
        <v>0</v>
      </c>
      <c r="K768" s="1436">
        <v>0</v>
      </c>
      <c r="L768" s="1436">
        <v>0</v>
      </c>
      <c r="M768" s="1436">
        <v>0</v>
      </c>
      <c r="N768" s="1436">
        <v>0</v>
      </c>
      <c r="O768" s="1436">
        <v>0</v>
      </c>
      <c r="P768" s="1436">
        <v>0</v>
      </c>
      <c r="Q768" s="1436">
        <v>0</v>
      </c>
      <c r="R768" s="1436">
        <v>1</v>
      </c>
      <c r="S768" s="1436">
        <v>0.77777779102325439</v>
      </c>
      <c r="T768" s="1436">
        <v>0.67647057771682739</v>
      </c>
      <c r="U768" s="1436">
        <v>0.5</v>
      </c>
      <c r="V768" s="1438">
        <v>0.35555556416511536</v>
      </c>
    </row>
    <row r="769" spans="1:22" ht="15" x14ac:dyDescent="0.25">
      <c r="A769" s="1299" t="s">
        <v>709</v>
      </c>
      <c r="B769" s="1298" t="s">
        <v>956</v>
      </c>
      <c r="C769" s="1301" t="s">
        <v>1011</v>
      </c>
      <c r="D769" s="1436">
        <v>0</v>
      </c>
      <c r="E769" s="1436">
        <v>0</v>
      </c>
      <c r="F769" s="1436">
        <v>0</v>
      </c>
      <c r="G769" s="1436">
        <v>0</v>
      </c>
      <c r="H769" s="1436">
        <v>0</v>
      </c>
      <c r="I769" s="1436">
        <v>0</v>
      </c>
      <c r="J769" s="1436">
        <v>0</v>
      </c>
      <c r="K769" s="1436">
        <v>0</v>
      </c>
      <c r="L769" s="1436">
        <v>0</v>
      </c>
      <c r="M769" s="1436">
        <v>0</v>
      </c>
      <c r="N769" s="1436">
        <v>0</v>
      </c>
      <c r="O769" s="1436">
        <v>0</v>
      </c>
      <c r="P769" s="1436">
        <v>0</v>
      </c>
      <c r="Q769" s="1436">
        <v>0</v>
      </c>
      <c r="R769" s="1436">
        <v>3</v>
      </c>
      <c r="S769" s="1436">
        <v>7</v>
      </c>
      <c r="T769" s="1436">
        <v>23</v>
      </c>
      <c r="U769" s="1436">
        <v>21</v>
      </c>
      <c r="V769" s="1438">
        <v>16</v>
      </c>
    </row>
    <row r="770" spans="1:22" ht="15" x14ac:dyDescent="0.25">
      <c r="A770" s="1299" t="s">
        <v>709</v>
      </c>
      <c r="B770" s="1298" t="s">
        <v>956</v>
      </c>
      <c r="C770" s="1301" t="s">
        <v>87</v>
      </c>
      <c r="D770" s="1436">
        <v>0</v>
      </c>
      <c r="E770" s="1436">
        <v>0</v>
      </c>
      <c r="F770" s="1436">
        <v>0</v>
      </c>
      <c r="G770" s="1436">
        <v>0</v>
      </c>
      <c r="H770" s="1436">
        <v>0</v>
      </c>
      <c r="I770" s="1436">
        <v>0</v>
      </c>
      <c r="J770" s="1436">
        <v>0</v>
      </c>
      <c r="K770" s="1436">
        <v>0</v>
      </c>
      <c r="L770" s="1436">
        <v>0</v>
      </c>
      <c r="M770" s="1436">
        <v>0</v>
      </c>
      <c r="N770" s="1436">
        <v>0</v>
      </c>
      <c r="O770" s="1436">
        <v>0</v>
      </c>
      <c r="P770" s="1436">
        <v>0</v>
      </c>
      <c r="Q770" s="1436">
        <v>0</v>
      </c>
      <c r="R770" s="1436">
        <v>3</v>
      </c>
      <c r="S770" s="1436">
        <v>6</v>
      </c>
      <c r="T770" s="1436">
        <v>25</v>
      </c>
      <c r="U770" s="1436">
        <v>8</v>
      </c>
      <c r="V770" s="1438">
        <v>4</v>
      </c>
    </row>
    <row r="771" spans="1:22" ht="15" x14ac:dyDescent="0.25">
      <c r="A771" s="1299" t="s">
        <v>709</v>
      </c>
      <c r="B771" s="1298" t="s">
        <v>957</v>
      </c>
      <c r="C771" s="1301" t="s">
        <v>1010</v>
      </c>
      <c r="D771" s="1436">
        <v>0</v>
      </c>
      <c r="E771" s="1436">
        <v>0</v>
      </c>
      <c r="F771" s="1436">
        <v>0</v>
      </c>
      <c r="G771" s="1436">
        <v>0</v>
      </c>
      <c r="H771" s="1436">
        <v>0</v>
      </c>
      <c r="I771" s="1436">
        <v>0</v>
      </c>
      <c r="J771" s="1436">
        <v>0</v>
      </c>
      <c r="K771" s="1436">
        <v>0</v>
      </c>
      <c r="L771" s="1436">
        <v>8</v>
      </c>
      <c r="M771" s="1436">
        <v>10</v>
      </c>
      <c r="N771" s="1436">
        <v>14</v>
      </c>
      <c r="O771" s="1436">
        <v>14</v>
      </c>
      <c r="P771" s="1436">
        <v>15</v>
      </c>
      <c r="Q771" s="1436">
        <v>15</v>
      </c>
      <c r="R771" s="1436">
        <v>16</v>
      </c>
      <c r="S771" s="1436">
        <v>15</v>
      </c>
      <c r="T771" s="1436">
        <v>20</v>
      </c>
      <c r="U771" s="1436">
        <v>28</v>
      </c>
      <c r="V771" s="1438">
        <v>25</v>
      </c>
    </row>
    <row r="772" spans="1:22" ht="15" x14ac:dyDescent="0.25">
      <c r="A772" s="1299" t="s">
        <v>709</v>
      </c>
      <c r="B772" s="1298" t="s">
        <v>957</v>
      </c>
      <c r="C772" s="1301" t="s">
        <v>79</v>
      </c>
      <c r="D772" s="1436">
        <v>0</v>
      </c>
      <c r="E772" s="1436">
        <v>0</v>
      </c>
      <c r="F772" s="1436">
        <v>0</v>
      </c>
      <c r="G772" s="1436">
        <v>0</v>
      </c>
      <c r="H772" s="1436">
        <v>0</v>
      </c>
      <c r="I772" s="1436">
        <v>0</v>
      </c>
      <c r="J772" s="1436">
        <v>0</v>
      </c>
      <c r="K772" s="1436">
        <v>0</v>
      </c>
      <c r="L772" s="1436">
        <v>1</v>
      </c>
      <c r="M772" s="1436">
        <v>0.69999998807907104</v>
      </c>
      <c r="N772" s="1436">
        <v>0.6428571343421936</v>
      </c>
      <c r="O772" s="1436">
        <v>0.57142859697341919</v>
      </c>
      <c r="P772" s="1436">
        <v>0.53333336114883423</v>
      </c>
      <c r="Q772" s="1436">
        <v>0.20000000298023224</v>
      </c>
      <c r="R772" s="1436">
        <v>0.4375</v>
      </c>
      <c r="S772" s="1436">
        <v>0.26666668057441711</v>
      </c>
      <c r="T772" s="1436">
        <v>0.40000000596046448</v>
      </c>
      <c r="U772" s="1436">
        <v>0.6071428656578064</v>
      </c>
      <c r="V772" s="1438">
        <v>0.15999999642372131</v>
      </c>
    </row>
    <row r="773" spans="1:22" ht="15" x14ac:dyDescent="0.25">
      <c r="A773" s="1299" t="s">
        <v>709</v>
      </c>
      <c r="B773" s="1298" t="s">
        <v>957</v>
      </c>
      <c r="C773" s="1301" t="s">
        <v>1011</v>
      </c>
      <c r="D773" s="1436">
        <v>0</v>
      </c>
      <c r="E773" s="1436">
        <v>0</v>
      </c>
      <c r="F773" s="1436">
        <v>0</v>
      </c>
      <c r="G773" s="1436">
        <v>0</v>
      </c>
      <c r="H773" s="1436">
        <v>0</v>
      </c>
      <c r="I773" s="1436">
        <v>0</v>
      </c>
      <c r="J773" s="1436">
        <v>0</v>
      </c>
      <c r="K773" s="1436">
        <v>0</v>
      </c>
      <c r="L773" s="1436">
        <v>8</v>
      </c>
      <c r="M773" s="1436">
        <v>7</v>
      </c>
      <c r="N773" s="1436">
        <v>9</v>
      </c>
      <c r="O773" s="1436">
        <v>8</v>
      </c>
      <c r="P773" s="1436">
        <v>8</v>
      </c>
      <c r="Q773" s="1436">
        <v>3</v>
      </c>
      <c r="R773" s="1436">
        <v>7</v>
      </c>
      <c r="S773" s="1436">
        <v>4</v>
      </c>
      <c r="T773" s="1436">
        <v>8</v>
      </c>
      <c r="U773" s="1436">
        <v>17</v>
      </c>
      <c r="V773" s="1438">
        <v>4</v>
      </c>
    </row>
    <row r="774" spans="1:22" ht="15" x14ac:dyDescent="0.25">
      <c r="A774" s="1299" t="s">
        <v>709</v>
      </c>
      <c r="B774" s="1298" t="s">
        <v>957</v>
      </c>
      <c r="C774" s="1301" t="s">
        <v>87</v>
      </c>
      <c r="D774" s="1436">
        <v>0</v>
      </c>
      <c r="E774" s="1436">
        <v>0</v>
      </c>
      <c r="F774" s="1436">
        <v>0</v>
      </c>
      <c r="G774" s="1436">
        <v>0</v>
      </c>
      <c r="H774" s="1436">
        <v>0</v>
      </c>
      <c r="I774" s="1436">
        <v>0</v>
      </c>
      <c r="J774" s="1436">
        <v>0</v>
      </c>
      <c r="K774" s="1436">
        <v>0</v>
      </c>
      <c r="L774" s="1436">
        <v>8</v>
      </c>
      <c r="M774" s="1436">
        <v>2</v>
      </c>
      <c r="N774" s="1436">
        <v>4</v>
      </c>
      <c r="O774" s="1436">
        <v>3</v>
      </c>
      <c r="P774" s="1436">
        <v>2</v>
      </c>
      <c r="Q774" s="1436">
        <v>0</v>
      </c>
      <c r="R774" s="1436">
        <v>1</v>
      </c>
      <c r="S774" s="1436">
        <v>2</v>
      </c>
      <c r="T774" s="1436">
        <v>5</v>
      </c>
      <c r="U774" s="1436">
        <v>7</v>
      </c>
      <c r="V774" s="1438">
        <v>2</v>
      </c>
    </row>
    <row r="775" spans="1:22" ht="15" x14ac:dyDescent="0.25">
      <c r="A775" s="1299" t="s">
        <v>709</v>
      </c>
      <c r="B775" s="1298" t="s">
        <v>958</v>
      </c>
      <c r="C775" s="1301" t="s">
        <v>1010</v>
      </c>
      <c r="D775" s="1436">
        <v>0</v>
      </c>
      <c r="E775" s="1436">
        <v>0</v>
      </c>
      <c r="F775" s="1436">
        <v>0</v>
      </c>
      <c r="G775" s="1436">
        <v>0</v>
      </c>
      <c r="H775" s="1436">
        <v>0</v>
      </c>
      <c r="I775" s="1436">
        <v>0</v>
      </c>
      <c r="J775" s="1436">
        <v>0</v>
      </c>
      <c r="K775" s="1436">
        <v>0</v>
      </c>
      <c r="L775" s="1436">
        <v>0</v>
      </c>
      <c r="M775" s="1436">
        <v>0</v>
      </c>
      <c r="N775" s="1436">
        <v>0</v>
      </c>
      <c r="O775" s="1436">
        <v>29</v>
      </c>
      <c r="P775" s="1436">
        <v>29</v>
      </c>
      <c r="Q775" s="1436">
        <v>28</v>
      </c>
      <c r="R775" s="1436">
        <v>27</v>
      </c>
      <c r="S775" s="1436">
        <v>24</v>
      </c>
      <c r="T775" s="1436">
        <v>26</v>
      </c>
      <c r="U775" s="1436">
        <v>33</v>
      </c>
      <c r="V775" s="1438">
        <v>33</v>
      </c>
    </row>
    <row r="776" spans="1:22" ht="15" x14ac:dyDescent="0.25">
      <c r="A776" s="1299" t="s">
        <v>709</v>
      </c>
      <c r="B776" s="1298" t="s">
        <v>958</v>
      </c>
      <c r="C776" s="1301" t="s">
        <v>79</v>
      </c>
      <c r="D776" s="1436">
        <v>0</v>
      </c>
      <c r="E776" s="1436">
        <v>0</v>
      </c>
      <c r="F776" s="1436">
        <v>0</v>
      </c>
      <c r="G776" s="1436">
        <v>0</v>
      </c>
      <c r="H776" s="1436">
        <v>0</v>
      </c>
      <c r="I776" s="1436">
        <v>0</v>
      </c>
      <c r="J776" s="1436">
        <v>0</v>
      </c>
      <c r="K776" s="1436">
        <v>0</v>
      </c>
      <c r="L776" s="1436">
        <v>0</v>
      </c>
      <c r="M776" s="1436">
        <v>0</v>
      </c>
      <c r="N776" s="1436">
        <v>0</v>
      </c>
      <c r="O776" s="1436">
        <v>0.48275861144065857</v>
      </c>
      <c r="P776" s="1436">
        <v>0.41379311680793762</v>
      </c>
      <c r="Q776" s="1436">
        <v>0.1071428582072258</v>
      </c>
      <c r="R776" s="1436">
        <v>0.2222222238779068</v>
      </c>
      <c r="S776" s="1436">
        <v>0.2083333283662796</v>
      </c>
      <c r="T776" s="1436">
        <v>0.19230769574642181</v>
      </c>
      <c r="U776" s="1436">
        <v>0.18181818723678589</v>
      </c>
      <c r="V776" s="1438">
        <v>0.21212121844291687</v>
      </c>
    </row>
    <row r="777" spans="1:22" ht="15" x14ac:dyDescent="0.25">
      <c r="A777" s="1299" t="s">
        <v>709</v>
      </c>
      <c r="B777" s="1298" t="s">
        <v>958</v>
      </c>
      <c r="C777" s="1301" t="s">
        <v>1011</v>
      </c>
      <c r="D777" s="1436">
        <v>0</v>
      </c>
      <c r="E777" s="1436">
        <v>0</v>
      </c>
      <c r="F777" s="1436">
        <v>0</v>
      </c>
      <c r="G777" s="1436">
        <v>0</v>
      </c>
      <c r="H777" s="1436">
        <v>0</v>
      </c>
      <c r="I777" s="1436">
        <v>0</v>
      </c>
      <c r="J777" s="1436">
        <v>0</v>
      </c>
      <c r="K777" s="1436">
        <v>0</v>
      </c>
      <c r="L777" s="1436">
        <v>0</v>
      </c>
      <c r="M777" s="1436">
        <v>0</v>
      </c>
      <c r="N777" s="1436">
        <v>0</v>
      </c>
      <c r="O777" s="1436">
        <v>14</v>
      </c>
      <c r="P777" s="1436">
        <v>12</v>
      </c>
      <c r="Q777" s="1436">
        <v>3</v>
      </c>
      <c r="R777" s="1436">
        <v>6</v>
      </c>
      <c r="S777" s="1436">
        <v>5</v>
      </c>
      <c r="T777" s="1436">
        <v>5</v>
      </c>
      <c r="U777" s="1436">
        <v>6</v>
      </c>
      <c r="V777" s="1438">
        <v>7</v>
      </c>
    </row>
    <row r="778" spans="1:22" ht="15" x14ac:dyDescent="0.25">
      <c r="A778" s="1299" t="s">
        <v>709</v>
      </c>
      <c r="B778" s="1298" t="s">
        <v>958</v>
      </c>
      <c r="C778" s="1301" t="s">
        <v>87</v>
      </c>
      <c r="D778" s="1436">
        <v>0</v>
      </c>
      <c r="E778" s="1436">
        <v>0</v>
      </c>
      <c r="F778" s="1436">
        <v>0</v>
      </c>
      <c r="G778" s="1436">
        <v>0</v>
      </c>
      <c r="H778" s="1436">
        <v>0</v>
      </c>
      <c r="I778" s="1436">
        <v>0</v>
      </c>
      <c r="J778" s="1436">
        <v>0</v>
      </c>
      <c r="K778" s="1436">
        <v>0</v>
      </c>
      <c r="L778" s="1436">
        <v>0</v>
      </c>
      <c r="M778" s="1436">
        <v>0</v>
      </c>
      <c r="N778" s="1436">
        <v>0</v>
      </c>
      <c r="O778" s="1436">
        <v>5</v>
      </c>
      <c r="P778" s="1436">
        <v>0</v>
      </c>
      <c r="Q778" s="1436">
        <v>1</v>
      </c>
      <c r="R778" s="1436">
        <v>0</v>
      </c>
      <c r="S778" s="1436">
        <v>0</v>
      </c>
      <c r="T778" s="1436">
        <v>1</v>
      </c>
      <c r="U778" s="1436">
        <v>2</v>
      </c>
      <c r="V778" s="1438">
        <v>4</v>
      </c>
    </row>
    <row r="779" spans="1:22" ht="15" x14ac:dyDescent="0.25">
      <c r="A779" s="1299" t="s">
        <v>709</v>
      </c>
      <c r="B779" s="1298" t="s">
        <v>959</v>
      </c>
      <c r="C779" s="1301" t="s">
        <v>1010</v>
      </c>
      <c r="D779" s="1436">
        <v>0</v>
      </c>
      <c r="E779" s="1436">
        <v>5</v>
      </c>
      <c r="F779" s="1436">
        <v>18</v>
      </c>
      <c r="G779" s="1436">
        <v>19</v>
      </c>
      <c r="H779" s="1436">
        <v>31</v>
      </c>
      <c r="I779" s="1436">
        <v>30</v>
      </c>
      <c r="J779" s="1436">
        <v>31</v>
      </c>
      <c r="K779" s="1436">
        <v>29</v>
      </c>
      <c r="L779" s="1436">
        <v>32</v>
      </c>
      <c r="M779" s="1436">
        <v>28</v>
      </c>
      <c r="N779" s="1436">
        <v>31</v>
      </c>
      <c r="O779" s="1436">
        <v>32</v>
      </c>
      <c r="P779" s="1436">
        <v>23</v>
      </c>
      <c r="Q779" s="1436">
        <v>24</v>
      </c>
      <c r="R779" s="1436">
        <v>25</v>
      </c>
      <c r="S779" s="1436">
        <v>22</v>
      </c>
      <c r="T779" s="1436">
        <v>23</v>
      </c>
      <c r="U779" s="1436">
        <v>17</v>
      </c>
      <c r="V779" s="1438">
        <v>17</v>
      </c>
    </row>
    <row r="780" spans="1:22" ht="15" x14ac:dyDescent="0.25">
      <c r="A780" s="1299" t="s">
        <v>709</v>
      </c>
      <c r="B780" s="1298" t="s">
        <v>959</v>
      </c>
      <c r="C780" s="1301" t="s">
        <v>79</v>
      </c>
      <c r="D780" s="1436">
        <v>0</v>
      </c>
      <c r="E780" s="1436">
        <v>0.80000001192092896</v>
      </c>
      <c r="F780" s="1436">
        <v>0.77777779102325439</v>
      </c>
      <c r="G780" s="1436">
        <v>0.3684210479259491</v>
      </c>
      <c r="H780" s="1436">
        <v>0.35483869910240173</v>
      </c>
      <c r="I780" s="1436">
        <v>0.36666667461395264</v>
      </c>
      <c r="J780" s="1436">
        <v>0.38709676265716553</v>
      </c>
      <c r="K780" s="1436">
        <v>0.51724135875701904</v>
      </c>
      <c r="L780" s="1436">
        <v>0.1875</v>
      </c>
      <c r="M780" s="1436">
        <v>0.3571428656578064</v>
      </c>
      <c r="N780" s="1436">
        <v>0.41935482621192932</v>
      </c>
      <c r="O780" s="1436">
        <v>0.5625</v>
      </c>
      <c r="P780" s="1436">
        <v>0.30434781312942505</v>
      </c>
      <c r="Q780" s="1436">
        <v>0.2083333283662796</v>
      </c>
      <c r="R780" s="1436">
        <v>0.2800000011920929</v>
      </c>
      <c r="S780" s="1436">
        <v>0.18181818723678589</v>
      </c>
      <c r="T780" s="1436">
        <v>0.26086956262588501</v>
      </c>
      <c r="U780" s="1436">
        <v>0.47058823704719543</v>
      </c>
      <c r="V780" s="1438">
        <v>0.52941179275512695</v>
      </c>
    </row>
    <row r="781" spans="1:22" ht="15" x14ac:dyDescent="0.25">
      <c r="A781" s="1299" t="s">
        <v>709</v>
      </c>
      <c r="B781" s="1298" t="s">
        <v>959</v>
      </c>
      <c r="C781" s="1301" t="s">
        <v>1011</v>
      </c>
      <c r="D781" s="1436">
        <v>0</v>
      </c>
      <c r="E781" s="1436">
        <v>4</v>
      </c>
      <c r="F781" s="1436">
        <v>14</v>
      </c>
      <c r="G781" s="1436">
        <v>7</v>
      </c>
      <c r="H781" s="1436">
        <v>11</v>
      </c>
      <c r="I781" s="1436">
        <v>11</v>
      </c>
      <c r="J781" s="1436">
        <v>12</v>
      </c>
      <c r="K781" s="1436">
        <v>15</v>
      </c>
      <c r="L781" s="1436">
        <v>6</v>
      </c>
      <c r="M781" s="1436">
        <v>10</v>
      </c>
      <c r="N781" s="1436">
        <v>13</v>
      </c>
      <c r="O781" s="1436">
        <v>18</v>
      </c>
      <c r="P781" s="1436">
        <v>7</v>
      </c>
      <c r="Q781" s="1436">
        <v>5</v>
      </c>
      <c r="R781" s="1436">
        <v>7</v>
      </c>
      <c r="S781" s="1436">
        <v>4</v>
      </c>
      <c r="T781" s="1436">
        <v>6</v>
      </c>
      <c r="U781" s="1436">
        <v>8</v>
      </c>
      <c r="V781" s="1438">
        <v>9</v>
      </c>
    </row>
    <row r="782" spans="1:22" ht="15" x14ac:dyDescent="0.25">
      <c r="A782" s="1299" t="s">
        <v>709</v>
      </c>
      <c r="B782" s="1298" t="s">
        <v>959</v>
      </c>
      <c r="C782" s="1301" t="s">
        <v>87</v>
      </c>
      <c r="D782" s="1436">
        <v>0</v>
      </c>
      <c r="E782" s="1436">
        <v>5</v>
      </c>
      <c r="F782" s="1436">
        <v>4</v>
      </c>
      <c r="G782" s="1436">
        <v>1</v>
      </c>
      <c r="H782" s="1436">
        <v>5</v>
      </c>
      <c r="I782" s="1436">
        <v>1</v>
      </c>
      <c r="J782" s="1436">
        <v>1</v>
      </c>
      <c r="K782" s="1436">
        <v>1</v>
      </c>
      <c r="L782" s="1436">
        <v>0</v>
      </c>
      <c r="M782" s="1436">
        <v>0</v>
      </c>
      <c r="N782" s="1436">
        <v>2</v>
      </c>
      <c r="O782" s="1436">
        <v>1</v>
      </c>
      <c r="P782" s="1436">
        <v>0</v>
      </c>
      <c r="Q782" s="1436">
        <v>3</v>
      </c>
      <c r="R782" s="1436">
        <v>1</v>
      </c>
      <c r="S782" s="1436">
        <v>0</v>
      </c>
      <c r="T782" s="1436">
        <v>0</v>
      </c>
      <c r="U782" s="1436">
        <v>1</v>
      </c>
      <c r="V782" s="1438">
        <v>1</v>
      </c>
    </row>
    <row r="783" spans="1:22" ht="15" x14ac:dyDescent="0.25">
      <c r="A783" s="1299" t="s">
        <v>709</v>
      </c>
      <c r="B783" s="1298" t="s">
        <v>960</v>
      </c>
      <c r="C783" s="1301" t="s">
        <v>1010</v>
      </c>
      <c r="D783" s="1436">
        <v>0</v>
      </c>
      <c r="E783" s="1436">
        <v>0</v>
      </c>
      <c r="F783" s="1436">
        <v>0</v>
      </c>
      <c r="G783" s="1436">
        <v>0</v>
      </c>
      <c r="H783" s="1436">
        <v>0</v>
      </c>
      <c r="I783" s="1436">
        <v>0</v>
      </c>
      <c r="J783" s="1436">
        <v>0</v>
      </c>
      <c r="K783" s="1436">
        <v>0</v>
      </c>
      <c r="L783" s="1436">
        <v>0</v>
      </c>
      <c r="M783" s="1436">
        <v>0</v>
      </c>
      <c r="N783" s="1436">
        <v>0</v>
      </c>
      <c r="O783" s="1436">
        <v>0</v>
      </c>
      <c r="P783" s="1436">
        <v>8</v>
      </c>
      <c r="Q783" s="1436">
        <v>8</v>
      </c>
      <c r="R783" s="1436">
        <v>11</v>
      </c>
      <c r="S783" s="1436">
        <v>16</v>
      </c>
      <c r="T783" s="1436">
        <v>17</v>
      </c>
      <c r="U783" s="1436">
        <v>16</v>
      </c>
      <c r="V783" s="1438">
        <v>15</v>
      </c>
    </row>
    <row r="784" spans="1:22" ht="15" x14ac:dyDescent="0.25">
      <c r="A784" s="1299" t="s">
        <v>709</v>
      </c>
      <c r="B784" s="1298" t="s">
        <v>960</v>
      </c>
      <c r="C784" s="1301" t="s">
        <v>79</v>
      </c>
      <c r="D784" s="1436">
        <v>0</v>
      </c>
      <c r="E784" s="1436">
        <v>0</v>
      </c>
      <c r="F784" s="1436">
        <v>0</v>
      </c>
      <c r="G784" s="1436">
        <v>0</v>
      </c>
      <c r="H784" s="1436">
        <v>0</v>
      </c>
      <c r="I784" s="1436">
        <v>0</v>
      </c>
      <c r="J784" s="1436">
        <v>0</v>
      </c>
      <c r="K784" s="1436">
        <v>0</v>
      </c>
      <c r="L784" s="1436">
        <v>0</v>
      </c>
      <c r="M784" s="1436">
        <v>0</v>
      </c>
      <c r="N784" s="1436">
        <v>0</v>
      </c>
      <c r="O784" s="1436">
        <v>0</v>
      </c>
      <c r="P784" s="1436">
        <v>0.75</v>
      </c>
      <c r="Q784" s="1436">
        <v>0.25</v>
      </c>
      <c r="R784" s="1436">
        <v>0.45454546809196472</v>
      </c>
      <c r="S784" s="1436">
        <v>0.1875</v>
      </c>
      <c r="T784" s="1436">
        <v>0.35294118523597717</v>
      </c>
      <c r="U784" s="1436">
        <v>0.375</v>
      </c>
      <c r="V784" s="1438">
        <v>0.40000000596046448</v>
      </c>
    </row>
    <row r="785" spans="1:22" ht="15" x14ac:dyDescent="0.25">
      <c r="A785" s="1299" t="s">
        <v>709</v>
      </c>
      <c r="B785" s="1298" t="s">
        <v>960</v>
      </c>
      <c r="C785" s="1301" t="s">
        <v>1011</v>
      </c>
      <c r="D785" s="1436">
        <v>0</v>
      </c>
      <c r="E785" s="1436">
        <v>0</v>
      </c>
      <c r="F785" s="1436">
        <v>0</v>
      </c>
      <c r="G785" s="1436">
        <v>0</v>
      </c>
      <c r="H785" s="1436">
        <v>0</v>
      </c>
      <c r="I785" s="1436">
        <v>0</v>
      </c>
      <c r="J785" s="1436">
        <v>0</v>
      </c>
      <c r="K785" s="1436">
        <v>0</v>
      </c>
      <c r="L785" s="1436">
        <v>0</v>
      </c>
      <c r="M785" s="1436">
        <v>0</v>
      </c>
      <c r="N785" s="1436">
        <v>0</v>
      </c>
      <c r="O785" s="1436">
        <v>0</v>
      </c>
      <c r="P785" s="1436">
        <v>6</v>
      </c>
      <c r="Q785" s="1436">
        <v>2</v>
      </c>
      <c r="R785" s="1436">
        <v>5</v>
      </c>
      <c r="S785" s="1436">
        <v>3</v>
      </c>
      <c r="T785" s="1436">
        <v>6</v>
      </c>
      <c r="U785" s="1436">
        <v>6</v>
      </c>
      <c r="V785" s="1438">
        <v>6</v>
      </c>
    </row>
    <row r="786" spans="1:22" ht="15" x14ac:dyDescent="0.25">
      <c r="A786" s="1299" t="s">
        <v>709</v>
      </c>
      <c r="B786" s="1298" t="s">
        <v>960</v>
      </c>
      <c r="C786" s="1301" t="s">
        <v>87</v>
      </c>
      <c r="D786" s="1436">
        <v>0</v>
      </c>
      <c r="E786" s="1436">
        <v>0</v>
      </c>
      <c r="F786" s="1436">
        <v>0</v>
      </c>
      <c r="G786" s="1436">
        <v>0</v>
      </c>
      <c r="H786" s="1436">
        <v>0</v>
      </c>
      <c r="I786" s="1436">
        <v>0</v>
      </c>
      <c r="J786" s="1436">
        <v>0</v>
      </c>
      <c r="K786" s="1436">
        <v>0</v>
      </c>
      <c r="L786" s="1436">
        <v>0</v>
      </c>
      <c r="M786" s="1436">
        <v>0</v>
      </c>
      <c r="N786" s="1436">
        <v>0</v>
      </c>
      <c r="O786" s="1436">
        <v>0</v>
      </c>
      <c r="P786" s="1436">
        <v>8</v>
      </c>
      <c r="Q786" s="1436">
        <v>0</v>
      </c>
      <c r="R786" s="1436">
        <v>2</v>
      </c>
      <c r="S786" s="1436">
        <v>1</v>
      </c>
      <c r="T786" s="1436">
        <v>1</v>
      </c>
      <c r="U786" s="1436">
        <v>2</v>
      </c>
      <c r="V786" s="1438">
        <v>0</v>
      </c>
    </row>
    <row r="787" spans="1:22" ht="15" x14ac:dyDescent="0.25">
      <c r="A787" s="1299" t="s">
        <v>709</v>
      </c>
      <c r="B787" s="1298" t="s">
        <v>961</v>
      </c>
      <c r="C787" s="1301" t="s">
        <v>1010</v>
      </c>
      <c r="D787" s="1436">
        <v>28</v>
      </c>
      <c r="E787" s="1436">
        <v>28</v>
      </c>
      <c r="F787" s="1436">
        <v>30</v>
      </c>
      <c r="G787" s="1436">
        <v>22</v>
      </c>
      <c r="H787" s="1436">
        <v>19</v>
      </c>
      <c r="I787" s="1436">
        <v>18</v>
      </c>
      <c r="J787" s="1436">
        <v>17</v>
      </c>
      <c r="K787" s="1436">
        <v>17</v>
      </c>
      <c r="L787" s="1436">
        <v>18</v>
      </c>
      <c r="M787" s="1436">
        <v>16</v>
      </c>
      <c r="N787" s="1436">
        <v>15</v>
      </c>
      <c r="O787" s="1436">
        <v>11</v>
      </c>
      <c r="P787" s="1436">
        <v>10</v>
      </c>
      <c r="Q787" s="1436">
        <v>10</v>
      </c>
      <c r="R787" s="1436">
        <v>9</v>
      </c>
      <c r="S787" s="1436">
        <v>8</v>
      </c>
      <c r="T787" s="1436">
        <v>15</v>
      </c>
      <c r="U787" s="1436">
        <v>14</v>
      </c>
      <c r="V787" s="1438">
        <v>13</v>
      </c>
    </row>
    <row r="788" spans="1:22" ht="15" x14ac:dyDescent="0.25">
      <c r="A788" s="1299" t="s">
        <v>709</v>
      </c>
      <c r="B788" s="1298" t="s">
        <v>961</v>
      </c>
      <c r="C788" s="1301" t="s">
        <v>79</v>
      </c>
      <c r="D788" s="1436">
        <v>3.5714283585548401E-2</v>
      </c>
      <c r="E788" s="1436">
        <v>0.1071428582072258</v>
      </c>
      <c r="F788" s="1436">
        <v>0.1666666716337204</v>
      </c>
      <c r="G788" s="1436">
        <v>9.0909093618392944E-2</v>
      </c>
      <c r="H788" s="1436">
        <v>0.15789473056793213</v>
      </c>
      <c r="I788" s="1436">
        <v>0.3333333432674408</v>
      </c>
      <c r="J788" s="1436">
        <v>0.17647059261798859</v>
      </c>
      <c r="K788" s="1436">
        <v>0.29411765933036804</v>
      </c>
      <c r="L788" s="1436">
        <v>0.27777779102325439</v>
      </c>
      <c r="M788" s="1436">
        <v>0.3125</v>
      </c>
      <c r="N788" s="1436">
        <v>6.6666662693023682E-2</v>
      </c>
      <c r="O788" s="1436">
        <v>0.18181818723678589</v>
      </c>
      <c r="P788" s="1436">
        <v>0.10000000149011612</v>
      </c>
      <c r="Q788" s="1436">
        <v>0</v>
      </c>
      <c r="R788" s="1436">
        <v>0.1111111119389534</v>
      </c>
      <c r="S788" s="1436">
        <v>0.125</v>
      </c>
      <c r="T788" s="1436">
        <v>0.13333334028720856</v>
      </c>
      <c r="U788" s="1436">
        <v>0.1428571492433548</v>
      </c>
      <c r="V788" s="1438">
        <v>7.6923072338104248E-2</v>
      </c>
    </row>
    <row r="789" spans="1:22" ht="15" x14ac:dyDescent="0.25">
      <c r="A789" s="1299" t="s">
        <v>709</v>
      </c>
      <c r="B789" s="1298" t="s">
        <v>961</v>
      </c>
      <c r="C789" s="1301" t="s">
        <v>1011</v>
      </c>
      <c r="D789" s="1436">
        <v>1</v>
      </c>
      <c r="E789" s="1436">
        <v>3</v>
      </c>
      <c r="F789" s="1436">
        <v>5</v>
      </c>
      <c r="G789" s="1436">
        <v>2</v>
      </c>
      <c r="H789" s="1436">
        <v>3</v>
      </c>
      <c r="I789" s="1436">
        <v>6</v>
      </c>
      <c r="J789" s="1436">
        <v>3</v>
      </c>
      <c r="K789" s="1436">
        <v>5</v>
      </c>
      <c r="L789" s="1436">
        <v>5</v>
      </c>
      <c r="M789" s="1436">
        <v>5</v>
      </c>
      <c r="N789" s="1436">
        <v>1</v>
      </c>
      <c r="O789" s="1436">
        <v>2</v>
      </c>
      <c r="P789" s="1436">
        <v>1</v>
      </c>
      <c r="Q789" s="1436">
        <v>0</v>
      </c>
      <c r="R789" s="1436">
        <v>1</v>
      </c>
      <c r="S789" s="1436">
        <v>1</v>
      </c>
      <c r="T789" s="1436">
        <v>2</v>
      </c>
      <c r="U789" s="1436">
        <v>2</v>
      </c>
      <c r="V789" s="1438">
        <v>1</v>
      </c>
    </row>
    <row r="790" spans="1:22" ht="15" x14ac:dyDescent="0.25">
      <c r="A790" s="1299" t="s">
        <v>709</v>
      </c>
      <c r="B790" s="1298" t="s">
        <v>961</v>
      </c>
      <c r="C790" s="1301" t="s">
        <v>87</v>
      </c>
      <c r="D790" s="1436">
        <v>0</v>
      </c>
      <c r="E790" s="1436">
        <v>0</v>
      </c>
      <c r="F790" s="1436">
        <v>0</v>
      </c>
      <c r="G790" s="1436">
        <v>0</v>
      </c>
      <c r="H790" s="1436">
        <v>0</v>
      </c>
      <c r="I790" s="1436">
        <v>1</v>
      </c>
      <c r="J790" s="1436">
        <v>0</v>
      </c>
      <c r="K790" s="1436">
        <v>0</v>
      </c>
      <c r="L790" s="1436">
        <v>1</v>
      </c>
      <c r="M790" s="1436">
        <v>1</v>
      </c>
      <c r="N790" s="1436">
        <v>0</v>
      </c>
      <c r="O790" s="1436">
        <v>0</v>
      </c>
      <c r="P790" s="1436">
        <v>0</v>
      </c>
      <c r="Q790" s="1436">
        <v>0</v>
      </c>
      <c r="R790" s="1436">
        <v>0</v>
      </c>
      <c r="S790" s="1436">
        <v>0</v>
      </c>
      <c r="T790" s="1436">
        <v>1</v>
      </c>
      <c r="U790" s="1436">
        <v>0</v>
      </c>
      <c r="V790" s="1438">
        <v>0</v>
      </c>
    </row>
    <row r="791" spans="1:22" ht="15" x14ac:dyDescent="0.25">
      <c r="A791" s="1299" t="s">
        <v>709</v>
      </c>
      <c r="B791" s="1298" t="s">
        <v>962</v>
      </c>
      <c r="C791" s="1301" t="s">
        <v>1010</v>
      </c>
      <c r="D791" s="1436">
        <v>24</v>
      </c>
      <c r="E791" s="1436">
        <v>22</v>
      </c>
      <c r="F791" s="1436">
        <v>32</v>
      </c>
      <c r="G791" s="1436">
        <v>26</v>
      </c>
      <c r="H791" s="1436">
        <v>23</v>
      </c>
      <c r="I791" s="1436">
        <v>24</v>
      </c>
      <c r="J791" s="1436">
        <v>21</v>
      </c>
      <c r="K791" s="1436">
        <v>19</v>
      </c>
      <c r="L791" s="1436">
        <v>18</v>
      </c>
      <c r="M791" s="1436">
        <v>14</v>
      </c>
      <c r="N791" s="1436">
        <v>14</v>
      </c>
      <c r="O791" s="1436">
        <v>14</v>
      </c>
      <c r="P791" s="1436">
        <v>12</v>
      </c>
      <c r="Q791" s="1436">
        <v>12</v>
      </c>
      <c r="R791" s="1436">
        <v>13</v>
      </c>
      <c r="S791" s="1436">
        <v>13</v>
      </c>
      <c r="T791" s="1436">
        <v>14</v>
      </c>
      <c r="U791" s="1436">
        <v>14</v>
      </c>
      <c r="V791" s="1438">
        <v>14</v>
      </c>
    </row>
    <row r="792" spans="1:22" ht="15" x14ac:dyDescent="0.25">
      <c r="A792" s="1299" t="s">
        <v>709</v>
      </c>
      <c r="B792" s="1298" t="s">
        <v>962</v>
      </c>
      <c r="C792" s="1301" t="s">
        <v>79</v>
      </c>
      <c r="D792" s="1436">
        <v>4.1666664183139801E-2</v>
      </c>
      <c r="E792" s="1436">
        <v>0</v>
      </c>
      <c r="F792" s="1436">
        <v>9.375E-2</v>
      </c>
      <c r="G792" s="1436">
        <v>0.30769231915473938</v>
      </c>
      <c r="H792" s="1436">
        <v>0.17391304671764374</v>
      </c>
      <c r="I792" s="1436">
        <v>0.2083333283662796</v>
      </c>
      <c r="J792" s="1436">
        <v>4.76190485060215E-2</v>
      </c>
      <c r="K792" s="1436">
        <v>5.2631579339504242E-2</v>
      </c>
      <c r="L792" s="1436">
        <v>0.1111111119389534</v>
      </c>
      <c r="M792" s="1436">
        <v>0.1428571492433548</v>
      </c>
      <c r="N792" s="1436">
        <v>0.3571428656578064</v>
      </c>
      <c r="O792" s="1436">
        <v>0.5</v>
      </c>
      <c r="P792" s="1436">
        <v>0.1666666716337204</v>
      </c>
      <c r="Q792" s="1436">
        <v>0</v>
      </c>
      <c r="R792" s="1436">
        <v>0.38461539149284363</v>
      </c>
      <c r="S792" s="1436">
        <v>0.30769231915473938</v>
      </c>
      <c r="T792" s="1436">
        <v>7.1428574621677399E-2</v>
      </c>
      <c r="U792" s="1436">
        <v>0.4285714328289032</v>
      </c>
      <c r="V792" s="1438">
        <v>0.4285714328289032</v>
      </c>
    </row>
    <row r="793" spans="1:22" ht="15" x14ac:dyDescent="0.25">
      <c r="A793" s="1299" t="s">
        <v>709</v>
      </c>
      <c r="B793" s="1298" t="s">
        <v>962</v>
      </c>
      <c r="C793" s="1301" t="s">
        <v>1011</v>
      </c>
      <c r="D793" s="1436">
        <v>1</v>
      </c>
      <c r="E793" s="1436">
        <v>0</v>
      </c>
      <c r="F793" s="1436">
        <v>3</v>
      </c>
      <c r="G793" s="1436">
        <v>8</v>
      </c>
      <c r="H793" s="1436">
        <v>4</v>
      </c>
      <c r="I793" s="1436">
        <v>5</v>
      </c>
      <c r="J793" s="1436">
        <v>1</v>
      </c>
      <c r="K793" s="1436">
        <v>1</v>
      </c>
      <c r="L793" s="1436">
        <v>2</v>
      </c>
      <c r="M793" s="1436">
        <v>2</v>
      </c>
      <c r="N793" s="1436">
        <v>5</v>
      </c>
      <c r="O793" s="1436">
        <v>7</v>
      </c>
      <c r="P793" s="1436">
        <v>2</v>
      </c>
      <c r="Q793" s="1436">
        <v>0</v>
      </c>
      <c r="R793" s="1436">
        <v>5</v>
      </c>
      <c r="S793" s="1436">
        <v>4</v>
      </c>
      <c r="T793" s="1436">
        <v>1</v>
      </c>
      <c r="U793" s="1436">
        <v>6</v>
      </c>
      <c r="V793" s="1438">
        <v>6</v>
      </c>
    </row>
    <row r="794" spans="1:22" ht="15" x14ac:dyDescent="0.25">
      <c r="A794" s="1299" t="s">
        <v>709</v>
      </c>
      <c r="B794" s="1298" t="s">
        <v>962</v>
      </c>
      <c r="C794" s="1301" t="s">
        <v>87</v>
      </c>
      <c r="D794" s="1436">
        <v>0</v>
      </c>
      <c r="E794" s="1436">
        <v>0</v>
      </c>
      <c r="F794" s="1436">
        <v>0</v>
      </c>
      <c r="G794" s="1436">
        <v>0</v>
      </c>
      <c r="H794" s="1436">
        <v>0</v>
      </c>
      <c r="I794" s="1436">
        <v>1</v>
      </c>
      <c r="J794" s="1436">
        <v>0</v>
      </c>
      <c r="K794" s="1436">
        <v>0</v>
      </c>
      <c r="L794" s="1436">
        <v>0</v>
      </c>
      <c r="M794" s="1436">
        <v>0</v>
      </c>
      <c r="N794" s="1436">
        <v>1</v>
      </c>
      <c r="O794" s="1436">
        <v>3</v>
      </c>
      <c r="P794" s="1436">
        <v>0</v>
      </c>
      <c r="Q794" s="1436">
        <v>0</v>
      </c>
      <c r="R794" s="1436">
        <v>0</v>
      </c>
      <c r="S794" s="1436">
        <v>0</v>
      </c>
      <c r="T794" s="1436">
        <v>0</v>
      </c>
      <c r="U794" s="1436">
        <v>0</v>
      </c>
      <c r="V794" s="1438">
        <v>0</v>
      </c>
    </row>
    <row r="795" spans="1:22" ht="15" x14ac:dyDescent="0.25">
      <c r="A795" s="1299" t="s">
        <v>709</v>
      </c>
      <c r="B795" s="1298" t="s">
        <v>963</v>
      </c>
      <c r="C795" s="1301" t="s">
        <v>1010</v>
      </c>
      <c r="D795" s="1436">
        <v>51</v>
      </c>
      <c r="E795" s="1436">
        <v>54</v>
      </c>
      <c r="F795" s="1436">
        <v>52</v>
      </c>
      <c r="G795" s="1436">
        <v>51</v>
      </c>
      <c r="H795" s="1436">
        <v>25</v>
      </c>
      <c r="I795" s="1436">
        <v>22</v>
      </c>
      <c r="J795" s="1436">
        <v>22</v>
      </c>
      <c r="K795" s="1436">
        <v>21</v>
      </c>
      <c r="L795" s="1436">
        <v>21</v>
      </c>
      <c r="M795" s="1436">
        <v>31</v>
      </c>
      <c r="N795" s="1436">
        <v>26</v>
      </c>
      <c r="O795" s="1436">
        <v>23</v>
      </c>
      <c r="P795" s="1436">
        <v>21</v>
      </c>
      <c r="Q795" s="1436">
        <v>21</v>
      </c>
      <c r="R795" s="1436">
        <v>17</v>
      </c>
      <c r="S795" s="1436">
        <v>14</v>
      </c>
      <c r="T795" s="1436">
        <v>13</v>
      </c>
      <c r="U795" s="1436">
        <v>13</v>
      </c>
      <c r="V795" s="1438">
        <v>13</v>
      </c>
    </row>
    <row r="796" spans="1:22" ht="15" x14ac:dyDescent="0.25">
      <c r="A796" s="1299" t="s">
        <v>709</v>
      </c>
      <c r="B796" s="1298" t="s">
        <v>963</v>
      </c>
      <c r="C796" s="1301" t="s">
        <v>79</v>
      </c>
      <c r="D796" s="1436">
        <v>0.15686275064945221</v>
      </c>
      <c r="E796" s="1436">
        <v>1.8518518656492233E-2</v>
      </c>
      <c r="F796" s="1436">
        <v>0.15384615957736969</v>
      </c>
      <c r="G796" s="1436">
        <v>9.8039217293262482E-2</v>
      </c>
      <c r="H796" s="1436">
        <v>3.9999999105930328E-2</v>
      </c>
      <c r="I796" s="1436">
        <v>9.0909093618392944E-2</v>
      </c>
      <c r="J796" s="1436">
        <v>0</v>
      </c>
      <c r="K796" s="1436">
        <v>4.76190485060215E-2</v>
      </c>
      <c r="L796" s="1436">
        <v>4.76190485060215E-2</v>
      </c>
      <c r="M796" s="1436">
        <v>6.4516127109527588E-2</v>
      </c>
      <c r="N796" s="1436">
        <v>0.11538461595773697</v>
      </c>
      <c r="O796" s="1436">
        <v>0.21739129722118378</v>
      </c>
      <c r="P796" s="1436">
        <v>0.1428571492433548</v>
      </c>
      <c r="Q796" s="1436">
        <v>9.5238097012042999E-2</v>
      </c>
      <c r="R796" s="1436">
        <v>0.23529411852359772</v>
      </c>
      <c r="S796" s="1436">
        <v>0.28571429848670959</v>
      </c>
      <c r="T796" s="1436">
        <v>7.6923072338104248E-2</v>
      </c>
      <c r="U796" s="1436">
        <v>0.30769231915473938</v>
      </c>
      <c r="V796" s="1438">
        <v>0.23076923191547394</v>
      </c>
    </row>
    <row r="797" spans="1:22" ht="15" x14ac:dyDescent="0.25">
      <c r="A797" s="1299" t="s">
        <v>709</v>
      </c>
      <c r="B797" s="1298" t="s">
        <v>963</v>
      </c>
      <c r="C797" s="1301" t="s">
        <v>1011</v>
      </c>
      <c r="D797" s="1436">
        <v>8</v>
      </c>
      <c r="E797" s="1436">
        <v>1</v>
      </c>
      <c r="F797" s="1436">
        <v>8</v>
      </c>
      <c r="G797" s="1436">
        <v>5</v>
      </c>
      <c r="H797" s="1436">
        <v>1</v>
      </c>
      <c r="I797" s="1436">
        <v>2</v>
      </c>
      <c r="J797" s="1436">
        <v>0</v>
      </c>
      <c r="K797" s="1436">
        <v>1</v>
      </c>
      <c r="L797" s="1436">
        <v>1</v>
      </c>
      <c r="M797" s="1436">
        <v>2</v>
      </c>
      <c r="N797" s="1436">
        <v>3</v>
      </c>
      <c r="O797" s="1436">
        <v>5</v>
      </c>
      <c r="P797" s="1436">
        <v>3</v>
      </c>
      <c r="Q797" s="1436">
        <v>2</v>
      </c>
      <c r="R797" s="1436">
        <v>4</v>
      </c>
      <c r="S797" s="1436">
        <v>4</v>
      </c>
      <c r="T797" s="1436">
        <v>1</v>
      </c>
      <c r="U797" s="1436">
        <v>4</v>
      </c>
      <c r="V797" s="1438">
        <v>3</v>
      </c>
    </row>
    <row r="798" spans="1:22" ht="15" x14ac:dyDescent="0.25">
      <c r="A798" s="1299" t="s">
        <v>709</v>
      </c>
      <c r="B798" s="1298" t="s">
        <v>963</v>
      </c>
      <c r="C798" s="1301" t="s">
        <v>87</v>
      </c>
      <c r="D798" s="1436">
        <v>0</v>
      </c>
      <c r="E798" s="1436">
        <v>0</v>
      </c>
      <c r="F798" s="1436">
        <v>0</v>
      </c>
      <c r="G798" s="1436">
        <v>0</v>
      </c>
      <c r="H798" s="1436">
        <v>0</v>
      </c>
      <c r="I798" s="1436">
        <v>0</v>
      </c>
      <c r="J798" s="1436">
        <v>0</v>
      </c>
      <c r="K798" s="1436">
        <v>0</v>
      </c>
      <c r="L798" s="1436">
        <v>0</v>
      </c>
      <c r="M798" s="1436">
        <v>0</v>
      </c>
      <c r="N798" s="1436">
        <v>0</v>
      </c>
      <c r="O798" s="1436">
        <v>4</v>
      </c>
      <c r="P798" s="1436">
        <v>1</v>
      </c>
      <c r="Q798" s="1436">
        <v>0</v>
      </c>
      <c r="R798" s="1436">
        <v>0</v>
      </c>
      <c r="S798" s="1436">
        <v>0</v>
      </c>
      <c r="T798" s="1436">
        <v>0</v>
      </c>
      <c r="U798" s="1436">
        <v>0</v>
      </c>
      <c r="V798" s="1438">
        <v>0</v>
      </c>
    </row>
    <row r="799" spans="1:22" ht="15" x14ac:dyDescent="0.25">
      <c r="A799" s="1299" t="s">
        <v>709</v>
      </c>
      <c r="B799" s="1298" t="s">
        <v>964</v>
      </c>
      <c r="C799" s="1301" t="s">
        <v>1010</v>
      </c>
      <c r="D799" s="1436">
        <v>0</v>
      </c>
      <c r="E799" s="1436">
        <v>0</v>
      </c>
      <c r="F799" s="1436">
        <v>0</v>
      </c>
      <c r="G799" s="1436">
        <v>0</v>
      </c>
      <c r="H799" s="1436">
        <v>0</v>
      </c>
      <c r="I799" s="1436">
        <v>0</v>
      </c>
      <c r="J799" s="1436">
        <v>3</v>
      </c>
      <c r="K799" s="1436">
        <v>6</v>
      </c>
      <c r="L799" s="1436">
        <v>8</v>
      </c>
      <c r="M799" s="1436">
        <v>14</v>
      </c>
      <c r="N799" s="1436">
        <v>16</v>
      </c>
      <c r="O799" s="1436">
        <v>17</v>
      </c>
      <c r="P799" s="1436">
        <v>21</v>
      </c>
      <c r="Q799" s="1436">
        <v>22</v>
      </c>
      <c r="R799" s="1436">
        <v>22</v>
      </c>
      <c r="S799" s="1436">
        <v>20</v>
      </c>
      <c r="T799" s="1436">
        <v>21</v>
      </c>
      <c r="U799" s="1436">
        <v>23</v>
      </c>
      <c r="V799" s="1438">
        <v>21</v>
      </c>
    </row>
    <row r="800" spans="1:22" ht="15" x14ac:dyDescent="0.25">
      <c r="A800" s="1299" t="s">
        <v>709</v>
      </c>
      <c r="B800" s="1298" t="s">
        <v>964</v>
      </c>
      <c r="C800" s="1301" t="s">
        <v>79</v>
      </c>
      <c r="D800" s="1436">
        <v>0</v>
      </c>
      <c r="E800" s="1436">
        <v>0</v>
      </c>
      <c r="F800" s="1436">
        <v>0</v>
      </c>
      <c r="G800" s="1436">
        <v>0</v>
      </c>
      <c r="H800" s="1436">
        <v>0</v>
      </c>
      <c r="I800" s="1436">
        <v>0</v>
      </c>
      <c r="J800" s="1436">
        <v>0.66666668653488159</v>
      </c>
      <c r="K800" s="1436">
        <v>0.5</v>
      </c>
      <c r="L800" s="1436">
        <v>0.75</v>
      </c>
      <c r="M800" s="1436">
        <v>0.6428571343421936</v>
      </c>
      <c r="N800" s="1436">
        <v>0.375</v>
      </c>
      <c r="O800" s="1436">
        <v>0.4117647111415863</v>
      </c>
      <c r="P800" s="1436">
        <v>0.28571429848670959</v>
      </c>
      <c r="Q800" s="1436">
        <v>4.5454546809196472E-2</v>
      </c>
      <c r="R800" s="1436">
        <v>0.22727273404598236</v>
      </c>
      <c r="S800" s="1436">
        <v>0.10000000149011612</v>
      </c>
      <c r="T800" s="1436">
        <v>0.28571429848670959</v>
      </c>
      <c r="U800" s="1436">
        <v>0.43478259444236755</v>
      </c>
      <c r="V800" s="1438">
        <v>0.190476194024086</v>
      </c>
    </row>
    <row r="801" spans="1:22" ht="15" x14ac:dyDescent="0.25">
      <c r="A801" s="1299" t="s">
        <v>709</v>
      </c>
      <c r="B801" s="1298" t="s">
        <v>964</v>
      </c>
      <c r="C801" s="1301" t="s">
        <v>1011</v>
      </c>
      <c r="D801" s="1436">
        <v>0</v>
      </c>
      <c r="E801" s="1436">
        <v>0</v>
      </c>
      <c r="F801" s="1436">
        <v>0</v>
      </c>
      <c r="G801" s="1436">
        <v>0</v>
      </c>
      <c r="H801" s="1436">
        <v>0</v>
      </c>
      <c r="I801" s="1436">
        <v>0</v>
      </c>
      <c r="J801" s="1436">
        <v>2</v>
      </c>
      <c r="K801" s="1436">
        <v>3</v>
      </c>
      <c r="L801" s="1436">
        <v>6</v>
      </c>
      <c r="M801" s="1436">
        <v>9</v>
      </c>
      <c r="N801" s="1436">
        <v>6</v>
      </c>
      <c r="O801" s="1436">
        <v>7</v>
      </c>
      <c r="P801" s="1436">
        <v>6</v>
      </c>
      <c r="Q801" s="1436">
        <v>1</v>
      </c>
      <c r="R801" s="1436">
        <v>5</v>
      </c>
      <c r="S801" s="1436">
        <v>2</v>
      </c>
      <c r="T801" s="1436">
        <v>6</v>
      </c>
      <c r="U801" s="1436">
        <v>10</v>
      </c>
      <c r="V801" s="1438">
        <v>4</v>
      </c>
    </row>
    <row r="802" spans="1:22" ht="15" x14ac:dyDescent="0.25">
      <c r="A802" s="1299" t="s">
        <v>709</v>
      </c>
      <c r="B802" s="1298" t="s">
        <v>964</v>
      </c>
      <c r="C802" s="1301" t="s">
        <v>87</v>
      </c>
      <c r="D802" s="1436">
        <v>0</v>
      </c>
      <c r="E802" s="1436">
        <v>0</v>
      </c>
      <c r="F802" s="1436">
        <v>0</v>
      </c>
      <c r="G802" s="1436">
        <v>0</v>
      </c>
      <c r="H802" s="1436">
        <v>0</v>
      </c>
      <c r="I802" s="1436">
        <v>0</v>
      </c>
      <c r="J802" s="1436">
        <v>3</v>
      </c>
      <c r="K802" s="1436">
        <v>2</v>
      </c>
      <c r="L802" s="1436">
        <v>2</v>
      </c>
      <c r="M802" s="1436">
        <v>2</v>
      </c>
      <c r="N802" s="1436">
        <v>2</v>
      </c>
      <c r="O802" s="1436">
        <v>1</v>
      </c>
      <c r="P802" s="1436">
        <v>0</v>
      </c>
      <c r="Q802" s="1436">
        <v>0</v>
      </c>
      <c r="R802" s="1436">
        <v>0</v>
      </c>
      <c r="S802" s="1436">
        <v>0</v>
      </c>
      <c r="T802" s="1436">
        <v>0</v>
      </c>
      <c r="U802" s="1436">
        <v>3</v>
      </c>
      <c r="V802" s="1438">
        <v>0</v>
      </c>
    </row>
    <row r="803" spans="1:22" ht="15" x14ac:dyDescent="0.25">
      <c r="A803" s="1299" t="s">
        <v>709</v>
      </c>
      <c r="B803" s="1298" t="s">
        <v>965</v>
      </c>
      <c r="C803" s="1301" t="s">
        <v>1010</v>
      </c>
      <c r="D803" s="1436">
        <v>17</v>
      </c>
      <c r="E803" s="1436">
        <v>16</v>
      </c>
      <c r="F803" s="1436">
        <v>18</v>
      </c>
      <c r="G803" s="1436">
        <v>17</v>
      </c>
      <c r="H803" s="1436">
        <v>18</v>
      </c>
      <c r="I803" s="1436">
        <v>19</v>
      </c>
      <c r="J803" s="1436">
        <v>18</v>
      </c>
      <c r="K803" s="1436">
        <v>20</v>
      </c>
      <c r="L803" s="1436">
        <v>15</v>
      </c>
      <c r="M803" s="1436">
        <v>20</v>
      </c>
      <c r="N803" s="1436">
        <v>19</v>
      </c>
      <c r="O803" s="1436">
        <v>18</v>
      </c>
      <c r="P803" s="1436">
        <v>17</v>
      </c>
      <c r="Q803" s="1436">
        <v>17</v>
      </c>
      <c r="R803" s="1436">
        <v>17</v>
      </c>
      <c r="S803" s="1436">
        <v>15</v>
      </c>
      <c r="T803" s="1436">
        <v>16</v>
      </c>
      <c r="U803" s="1436">
        <v>15</v>
      </c>
      <c r="V803" s="1438">
        <v>13</v>
      </c>
    </row>
    <row r="804" spans="1:22" ht="15" x14ac:dyDescent="0.25">
      <c r="A804" s="1299" t="s">
        <v>709</v>
      </c>
      <c r="B804" s="1298" t="s">
        <v>965</v>
      </c>
      <c r="C804" s="1301" t="s">
        <v>79</v>
      </c>
      <c r="D804" s="1436">
        <v>0.23529411852359772</v>
      </c>
      <c r="E804" s="1436">
        <v>0.125</v>
      </c>
      <c r="F804" s="1436">
        <v>0.2222222238779068</v>
      </c>
      <c r="G804" s="1436">
        <v>5.8823529630899429E-2</v>
      </c>
      <c r="H804" s="1436">
        <v>0.2222222238779068</v>
      </c>
      <c r="I804" s="1436">
        <v>0.21052631735801697</v>
      </c>
      <c r="J804" s="1436">
        <v>0.1666666716337204</v>
      </c>
      <c r="K804" s="1436">
        <v>0.30000001192092896</v>
      </c>
      <c r="L804" s="1436">
        <v>0.20000000298023224</v>
      </c>
      <c r="M804" s="1436">
        <v>0.30000001192092896</v>
      </c>
      <c r="N804" s="1436">
        <v>0.15789473056793213</v>
      </c>
      <c r="O804" s="1436">
        <v>0.27777779102325439</v>
      </c>
      <c r="P804" s="1436">
        <v>0.17647059261798859</v>
      </c>
      <c r="Q804" s="1436">
        <v>0</v>
      </c>
      <c r="R804" s="1436">
        <v>0.17647059261798859</v>
      </c>
      <c r="S804" s="1436">
        <v>0.13333334028720856</v>
      </c>
      <c r="T804" s="1436">
        <v>0.375</v>
      </c>
      <c r="U804" s="1436">
        <v>0.26666668057441711</v>
      </c>
      <c r="V804" s="1438">
        <v>0.38461539149284363</v>
      </c>
    </row>
    <row r="805" spans="1:22" ht="15" x14ac:dyDescent="0.25">
      <c r="A805" s="1299" t="s">
        <v>709</v>
      </c>
      <c r="B805" s="1298" t="s">
        <v>965</v>
      </c>
      <c r="C805" s="1301" t="s">
        <v>1011</v>
      </c>
      <c r="D805" s="1436">
        <v>4</v>
      </c>
      <c r="E805" s="1436">
        <v>2</v>
      </c>
      <c r="F805" s="1436">
        <v>4</v>
      </c>
      <c r="G805" s="1436">
        <v>1</v>
      </c>
      <c r="H805" s="1436">
        <v>4</v>
      </c>
      <c r="I805" s="1436">
        <v>4</v>
      </c>
      <c r="J805" s="1436">
        <v>3</v>
      </c>
      <c r="K805" s="1436">
        <v>6</v>
      </c>
      <c r="L805" s="1436">
        <v>3</v>
      </c>
      <c r="M805" s="1436">
        <v>6</v>
      </c>
      <c r="N805" s="1436">
        <v>3</v>
      </c>
      <c r="O805" s="1436">
        <v>5</v>
      </c>
      <c r="P805" s="1436">
        <v>3</v>
      </c>
      <c r="Q805" s="1436">
        <v>0</v>
      </c>
      <c r="R805" s="1436">
        <v>3</v>
      </c>
      <c r="S805" s="1436">
        <v>2</v>
      </c>
      <c r="T805" s="1436">
        <v>6</v>
      </c>
      <c r="U805" s="1436">
        <v>4</v>
      </c>
      <c r="V805" s="1438">
        <v>5</v>
      </c>
    </row>
    <row r="806" spans="1:22" ht="15" x14ac:dyDescent="0.25">
      <c r="A806" s="1299" t="s">
        <v>709</v>
      </c>
      <c r="B806" s="1298" t="s">
        <v>965</v>
      </c>
      <c r="C806" s="1301" t="s">
        <v>87</v>
      </c>
      <c r="D806" s="1436">
        <v>0</v>
      </c>
      <c r="E806" s="1436">
        <v>0</v>
      </c>
      <c r="F806" s="1436">
        <v>0</v>
      </c>
      <c r="G806" s="1436">
        <v>0</v>
      </c>
      <c r="H806" s="1436">
        <v>1</v>
      </c>
      <c r="I806" s="1436">
        <v>1</v>
      </c>
      <c r="J806" s="1436">
        <v>1</v>
      </c>
      <c r="K806" s="1436">
        <v>2</v>
      </c>
      <c r="L806" s="1436">
        <v>0</v>
      </c>
      <c r="M806" s="1436">
        <v>0</v>
      </c>
      <c r="N806" s="1436">
        <v>0</v>
      </c>
      <c r="O806" s="1436">
        <v>0</v>
      </c>
      <c r="P806" s="1436">
        <v>0</v>
      </c>
      <c r="Q806" s="1436">
        <v>0</v>
      </c>
      <c r="R806" s="1436">
        <v>0</v>
      </c>
      <c r="S806" s="1436">
        <v>0</v>
      </c>
      <c r="T806" s="1436">
        <v>0</v>
      </c>
      <c r="U806" s="1436">
        <v>0</v>
      </c>
      <c r="V806" s="1438">
        <v>0</v>
      </c>
    </row>
    <row r="807" spans="1:22" ht="15" x14ac:dyDescent="0.25">
      <c r="A807" s="1299" t="s">
        <v>709</v>
      </c>
      <c r="B807" s="1298" t="s">
        <v>966</v>
      </c>
      <c r="C807" s="1301" t="s">
        <v>1010</v>
      </c>
      <c r="D807" s="1436">
        <v>48</v>
      </c>
      <c r="E807" s="1436">
        <v>48</v>
      </c>
      <c r="F807" s="1436">
        <v>44</v>
      </c>
      <c r="G807" s="1436">
        <v>36</v>
      </c>
      <c r="H807" s="1436">
        <v>39</v>
      </c>
      <c r="I807" s="1436">
        <v>40</v>
      </c>
      <c r="J807" s="1436">
        <v>34</v>
      </c>
      <c r="K807" s="1436">
        <v>35</v>
      </c>
      <c r="L807" s="1436">
        <v>35</v>
      </c>
      <c r="M807" s="1436">
        <v>36</v>
      </c>
      <c r="N807" s="1436">
        <v>29</v>
      </c>
      <c r="O807" s="1436">
        <v>29</v>
      </c>
      <c r="P807" s="1436">
        <v>27</v>
      </c>
      <c r="Q807" s="1436">
        <v>27</v>
      </c>
      <c r="R807" s="1436">
        <v>30</v>
      </c>
      <c r="S807" s="1436">
        <v>27</v>
      </c>
      <c r="T807" s="1436">
        <v>35</v>
      </c>
      <c r="U807" s="1436">
        <v>37</v>
      </c>
      <c r="V807" s="1438">
        <v>36</v>
      </c>
    </row>
    <row r="808" spans="1:22" ht="15" x14ac:dyDescent="0.25">
      <c r="A808" s="1299" t="s">
        <v>709</v>
      </c>
      <c r="B808" s="1298" t="s">
        <v>966</v>
      </c>
      <c r="C808" s="1301" t="s">
        <v>79</v>
      </c>
      <c r="D808" s="1436">
        <v>0.1666666716337204</v>
      </c>
      <c r="E808" s="1436">
        <v>0.2083333283662796</v>
      </c>
      <c r="F808" s="1436">
        <v>0.31818181276321411</v>
      </c>
      <c r="G808" s="1436">
        <v>0.4166666567325592</v>
      </c>
      <c r="H808" s="1436">
        <v>0.41025641560554504</v>
      </c>
      <c r="I808" s="1436">
        <v>0.44999998807907104</v>
      </c>
      <c r="J808" s="1436">
        <v>0.4117647111415863</v>
      </c>
      <c r="K808" s="1436">
        <v>0.4285714328289032</v>
      </c>
      <c r="L808" s="1436">
        <v>0.45714285969734192</v>
      </c>
      <c r="M808" s="1436">
        <v>0.3333333432674408</v>
      </c>
      <c r="N808" s="1436">
        <v>0.24137930572032928</v>
      </c>
      <c r="O808" s="1436">
        <v>0.51724135875701904</v>
      </c>
      <c r="P808" s="1436">
        <v>0.18518517911434174</v>
      </c>
      <c r="Q808" s="1436">
        <v>0</v>
      </c>
      <c r="R808" s="1436">
        <v>0.46666666865348816</v>
      </c>
      <c r="S808" s="1436">
        <v>0.29629629850387573</v>
      </c>
      <c r="T808" s="1436">
        <v>0.48571428656578064</v>
      </c>
      <c r="U808" s="1436">
        <v>0.45945945382118225</v>
      </c>
      <c r="V808" s="1438">
        <v>0.27777779102325439</v>
      </c>
    </row>
    <row r="809" spans="1:22" ht="15" x14ac:dyDescent="0.25">
      <c r="A809" s="1299" t="s">
        <v>709</v>
      </c>
      <c r="B809" s="1298" t="s">
        <v>966</v>
      </c>
      <c r="C809" s="1301" t="s">
        <v>1011</v>
      </c>
      <c r="D809" s="1436">
        <v>8</v>
      </c>
      <c r="E809" s="1436">
        <v>10</v>
      </c>
      <c r="F809" s="1436">
        <v>14</v>
      </c>
      <c r="G809" s="1436">
        <v>15</v>
      </c>
      <c r="H809" s="1436">
        <v>16</v>
      </c>
      <c r="I809" s="1436">
        <v>18</v>
      </c>
      <c r="J809" s="1436">
        <v>14</v>
      </c>
      <c r="K809" s="1436">
        <v>15</v>
      </c>
      <c r="L809" s="1436">
        <v>16</v>
      </c>
      <c r="M809" s="1436">
        <v>12</v>
      </c>
      <c r="N809" s="1436">
        <v>7</v>
      </c>
      <c r="O809" s="1436">
        <v>15</v>
      </c>
      <c r="P809" s="1436">
        <v>5</v>
      </c>
      <c r="Q809" s="1436">
        <v>0</v>
      </c>
      <c r="R809" s="1436">
        <v>14</v>
      </c>
      <c r="S809" s="1436">
        <v>8</v>
      </c>
      <c r="T809" s="1436">
        <v>17</v>
      </c>
      <c r="U809" s="1436">
        <v>17</v>
      </c>
      <c r="V809" s="1438">
        <v>10</v>
      </c>
    </row>
    <row r="810" spans="1:22" ht="15" x14ac:dyDescent="0.25">
      <c r="A810" s="1299" t="s">
        <v>709</v>
      </c>
      <c r="B810" s="1298" t="s">
        <v>966</v>
      </c>
      <c r="C810" s="1301" t="s">
        <v>87</v>
      </c>
      <c r="D810" s="1436">
        <v>1</v>
      </c>
      <c r="E810" s="1436">
        <v>1</v>
      </c>
      <c r="F810" s="1436">
        <v>0</v>
      </c>
      <c r="G810" s="1436">
        <v>1</v>
      </c>
      <c r="H810" s="1436">
        <v>3</v>
      </c>
      <c r="I810" s="1436">
        <v>1</v>
      </c>
      <c r="J810" s="1436">
        <v>1</v>
      </c>
      <c r="K810" s="1436">
        <v>0</v>
      </c>
      <c r="L810" s="1436">
        <v>1</v>
      </c>
      <c r="M810" s="1436">
        <v>0</v>
      </c>
      <c r="N810" s="1436">
        <v>0</v>
      </c>
      <c r="O810" s="1436">
        <v>0</v>
      </c>
      <c r="P810" s="1436">
        <v>0</v>
      </c>
      <c r="Q810" s="1436">
        <v>0</v>
      </c>
      <c r="R810" s="1436">
        <v>3</v>
      </c>
      <c r="S810" s="1436">
        <v>0</v>
      </c>
      <c r="T810" s="1436">
        <v>10</v>
      </c>
      <c r="U810" s="1436">
        <v>2</v>
      </c>
      <c r="V810" s="1438">
        <v>0</v>
      </c>
    </row>
    <row r="811" spans="1:22" ht="15" x14ac:dyDescent="0.25">
      <c r="A811" s="1299" t="s">
        <v>709</v>
      </c>
      <c r="B811" s="1298" t="s">
        <v>967</v>
      </c>
      <c r="C811" s="1301" t="s">
        <v>1010</v>
      </c>
      <c r="D811" s="1436">
        <v>27</v>
      </c>
      <c r="E811" s="1436">
        <v>27</v>
      </c>
      <c r="F811" s="1436">
        <v>24</v>
      </c>
      <c r="G811" s="1436">
        <v>23</v>
      </c>
      <c r="H811" s="1436">
        <v>27</v>
      </c>
      <c r="I811" s="1436">
        <v>28</v>
      </c>
      <c r="J811" s="1436">
        <v>23</v>
      </c>
      <c r="K811" s="1436">
        <v>22</v>
      </c>
      <c r="L811" s="1436">
        <v>22</v>
      </c>
      <c r="M811" s="1436">
        <v>17</v>
      </c>
      <c r="N811" s="1436">
        <v>16</v>
      </c>
      <c r="O811" s="1436">
        <v>16</v>
      </c>
      <c r="P811" s="1436">
        <v>10</v>
      </c>
      <c r="Q811" s="1436">
        <v>9</v>
      </c>
      <c r="R811" s="1436">
        <v>9</v>
      </c>
      <c r="S811" s="1436">
        <v>5</v>
      </c>
      <c r="T811" s="1436">
        <v>5</v>
      </c>
      <c r="U811" s="1436">
        <v>5</v>
      </c>
      <c r="V811" s="1438">
        <v>4</v>
      </c>
    </row>
    <row r="812" spans="1:22" ht="15" x14ac:dyDescent="0.25">
      <c r="A812" s="1299" t="s">
        <v>709</v>
      </c>
      <c r="B812" s="1298" t="s">
        <v>967</v>
      </c>
      <c r="C812" s="1301" t="s">
        <v>79</v>
      </c>
      <c r="D812" s="1436">
        <v>0</v>
      </c>
      <c r="E812" s="1436">
        <v>0.40740740299224854</v>
      </c>
      <c r="F812" s="1436">
        <v>0.4166666567325592</v>
      </c>
      <c r="G812" s="1436">
        <v>4.3478261679410934E-2</v>
      </c>
      <c r="H812" s="1436">
        <v>0.37037035822868347</v>
      </c>
      <c r="I812" s="1436">
        <v>0.3571428656578064</v>
      </c>
      <c r="J812" s="1436">
        <v>0.26086956262588501</v>
      </c>
      <c r="K812" s="1436">
        <v>0.36363637447357178</v>
      </c>
      <c r="L812" s="1436">
        <v>9.0909093618392944E-2</v>
      </c>
      <c r="M812" s="1436">
        <v>0.23529411852359772</v>
      </c>
      <c r="N812" s="1436">
        <v>0</v>
      </c>
      <c r="O812" s="1436">
        <v>0</v>
      </c>
      <c r="P812" s="1436">
        <v>0</v>
      </c>
      <c r="Q812" s="1436">
        <v>0</v>
      </c>
      <c r="R812" s="1436">
        <v>0</v>
      </c>
      <c r="S812" s="1436">
        <v>0</v>
      </c>
      <c r="T812" s="1436">
        <v>0</v>
      </c>
      <c r="U812" s="1436">
        <v>0</v>
      </c>
      <c r="V812" s="1438">
        <v>0</v>
      </c>
    </row>
    <row r="813" spans="1:22" ht="15" x14ac:dyDescent="0.25">
      <c r="A813" s="1299" t="s">
        <v>709</v>
      </c>
      <c r="B813" s="1298" t="s">
        <v>967</v>
      </c>
      <c r="C813" s="1301" t="s">
        <v>1011</v>
      </c>
      <c r="D813" s="1436">
        <v>0</v>
      </c>
      <c r="E813" s="1436">
        <v>11</v>
      </c>
      <c r="F813" s="1436">
        <v>10</v>
      </c>
      <c r="G813" s="1436">
        <v>1</v>
      </c>
      <c r="H813" s="1436">
        <v>10</v>
      </c>
      <c r="I813" s="1436">
        <v>10</v>
      </c>
      <c r="J813" s="1436">
        <v>6</v>
      </c>
      <c r="K813" s="1436">
        <v>8</v>
      </c>
      <c r="L813" s="1436">
        <v>2</v>
      </c>
      <c r="M813" s="1436">
        <v>4</v>
      </c>
      <c r="N813" s="1436">
        <v>0</v>
      </c>
      <c r="O813" s="1436">
        <v>0</v>
      </c>
      <c r="P813" s="1436">
        <v>0</v>
      </c>
      <c r="Q813" s="1436">
        <v>0</v>
      </c>
      <c r="R813" s="1436">
        <v>0</v>
      </c>
      <c r="S813" s="1436">
        <v>0</v>
      </c>
      <c r="T813" s="1436">
        <v>0</v>
      </c>
      <c r="U813" s="1436">
        <v>0</v>
      </c>
      <c r="V813" s="1438">
        <v>0</v>
      </c>
    </row>
    <row r="814" spans="1:22" ht="15" x14ac:dyDescent="0.25">
      <c r="A814" s="1299" t="s">
        <v>709</v>
      </c>
      <c r="B814" s="1298" t="s">
        <v>967</v>
      </c>
      <c r="C814" s="1301" t="s">
        <v>87</v>
      </c>
      <c r="D814" s="1436">
        <v>0</v>
      </c>
      <c r="E814" s="1436">
        <v>1</v>
      </c>
      <c r="F814" s="1436">
        <v>1</v>
      </c>
      <c r="G814" s="1436">
        <v>0</v>
      </c>
      <c r="H814" s="1436">
        <v>4</v>
      </c>
      <c r="I814" s="1436">
        <v>2</v>
      </c>
      <c r="J814" s="1436">
        <v>2</v>
      </c>
      <c r="K814" s="1436">
        <v>1</v>
      </c>
      <c r="L814" s="1436">
        <v>1</v>
      </c>
      <c r="M814" s="1436">
        <v>0</v>
      </c>
      <c r="N814" s="1436">
        <v>1</v>
      </c>
      <c r="O814" s="1436">
        <v>0</v>
      </c>
      <c r="P814" s="1436">
        <v>0</v>
      </c>
      <c r="Q814" s="1436">
        <v>0</v>
      </c>
      <c r="R814" s="1436">
        <v>0</v>
      </c>
      <c r="S814" s="1436">
        <v>0</v>
      </c>
      <c r="T814" s="1436">
        <v>0</v>
      </c>
      <c r="U814" s="1436">
        <v>0</v>
      </c>
      <c r="V814" s="1438">
        <v>0</v>
      </c>
    </row>
    <row r="815" spans="1:22" ht="15" x14ac:dyDescent="0.25">
      <c r="A815" s="1299" t="s">
        <v>709</v>
      </c>
      <c r="B815" s="1298" t="s">
        <v>968</v>
      </c>
      <c r="C815" s="1301" t="s">
        <v>1010</v>
      </c>
      <c r="D815" s="1436">
        <v>43</v>
      </c>
      <c r="E815" s="1436">
        <v>47</v>
      </c>
      <c r="F815" s="1436">
        <v>48</v>
      </c>
      <c r="G815" s="1436">
        <v>47</v>
      </c>
      <c r="H815" s="1436">
        <v>49</v>
      </c>
      <c r="I815" s="1436">
        <v>48</v>
      </c>
      <c r="J815" s="1436">
        <v>44</v>
      </c>
      <c r="K815" s="1436">
        <v>33</v>
      </c>
      <c r="L815" s="1436">
        <v>31</v>
      </c>
      <c r="M815" s="1436">
        <v>27</v>
      </c>
      <c r="N815" s="1436">
        <v>27</v>
      </c>
      <c r="O815" s="1436">
        <v>16</v>
      </c>
      <c r="P815" s="1436">
        <v>14</v>
      </c>
      <c r="Q815" s="1436">
        <v>14</v>
      </c>
      <c r="R815" s="1436">
        <v>15</v>
      </c>
      <c r="S815" s="1436">
        <v>10</v>
      </c>
      <c r="T815" s="1436">
        <v>11</v>
      </c>
      <c r="U815" s="1436">
        <v>12</v>
      </c>
      <c r="V815" s="1438">
        <v>8</v>
      </c>
    </row>
    <row r="816" spans="1:22" ht="15" x14ac:dyDescent="0.25">
      <c r="A816" s="1299" t="s">
        <v>709</v>
      </c>
      <c r="B816" s="1298" t="s">
        <v>968</v>
      </c>
      <c r="C816" s="1301" t="s">
        <v>79</v>
      </c>
      <c r="D816" s="1436">
        <v>0.23255814611911774</v>
      </c>
      <c r="E816" s="1436">
        <v>0.31914892792701721</v>
      </c>
      <c r="F816" s="1436">
        <v>0.375</v>
      </c>
      <c r="G816" s="1436">
        <v>0.3404255211353302</v>
      </c>
      <c r="H816" s="1436">
        <v>0.16326530277729034</v>
      </c>
      <c r="I816" s="1436">
        <v>0.4166666567325592</v>
      </c>
      <c r="J816" s="1436">
        <v>0.15909090638160706</v>
      </c>
      <c r="K816" s="1436">
        <v>0.18181818723678589</v>
      </c>
      <c r="L816" s="1436">
        <v>0.32258063554763794</v>
      </c>
      <c r="M816" s="1436">
        <v>0.2222222238779068</v>
      </c>
      <c r="N816" s="1436">
        <v>0.29629629850387573</v>
      </c>
      <c r="O816" s="1436">
        <v>0.4375</v>
      </c>
      <c r="P816" s="1436">
        <v>0</v>
      </c>
      <c r="Q816" s="1436">
        <v>0.28571429848670959</v>
      </c>
      <c r="R816" s="1436">
        <v>6.6666662693023682E-2</v>
      </c>
      <c r="S816" s="1436">
        <v>0</v>
      </c>
      <c r="T816" s="1436">
        <v>0.27272728085517883</v>
      </c>
      <c r="U816" s="1436">
        <v>0.1666666716337204</v>
      </c>
      <c r="V816" s="1438">
        <v>0</v>
      </c>
    </row>
    <row r="817" spans="1:22" ht="15" x14ac:dyDescent="0.25">
      <c r="A817" s="1299" t="s">
        <v>709</v>
      </c>
      <c r="B817" s="1298" t="s">
        <v>968</v>
      </c>
      <c r="C817" s="1301" t="s">
        <v>1011</v>
      </c>
      <c r="D817" s="1436">
        <v>10</v>
      </c>
      <c r="E817" s="1436">
        <v>15</v>
      </c>
      <c r="F817" s="1436">
        <v>18</v>
      </c>
      <c r="G817" s="1436">
        <v>16</v>
      </c>
      <c r="H817" s="1436">
        <v>8</v>
      </c>
      <c r="I817" s="1436">
        <v>20</v>
      </c>
      <c r="J817" s="1436">
        <v>7</v>
      </c>
      <c r="K817" s="1436">
        <v>6</v>
      </c>
      <c r="L817" s="1436">
        <v>10</v>
      </c>
      <c r="M817" s="1436">
        <v>6</v>
      </c>
      <c r="N817" s="1436">
        <v>8</v>
      </c>
      <c r="O817" s="1436">
        <v>7</v>
      </c>
      <c r="P817" s="1436">
        <v>0</v>
      </c>
      <c r="Q817" s="1436">
        <v>4</v>
      </c>
      <c r="R817" s="1436">
        <v>1</v>
      </c>
      <c r="S817" s="1436">
        <v>0</v>
      </c>
      <c r="T817" s="1436">
        <v>3</v>
      </c>
      <c r="U817" s="1436">
        <v>2</v>
      </c>
      <c r="V817" s="1438">
        <v>0</v>
      </c>
    </row>
    <row r="818" spans="1:22" ht="15" x14ac:dyDescent="0.25">
      <c r="A818" s="1299" t="s">
        <v>709</v>
      </c>
      <c r="B818" s="1298" t="s">
        <v>968</v>
      </c>
      <c r="C818" s="1301" t="s">
        <v>87</v>
      </c>
      <c r="D818" s="1436">
        <v>4</v>
      </c>
      <c r="E818" s="1436">
        <v>4</v>
      </c>
      <c r="F818" s="1436">
        <v>2</v>
      </c>
      <c r="G818" s="1436">
        <v>0</v>
      </c>
      <c r="H818" s="1436">
        <v>1</v>
      </c>
      <c r="I818" s="1436">
        <v>1</v>
      </c>
      <c r="J818" s="1436">
        <v>1</v>
      </c>
      <c r="K818" s="1436">
        <v>0</v>
      </c>
      <c r="L818" s="1436">
        <v>1</v>
      </c>
      <c r="M818" s="1436">
        <v>1</v>
      </c>
      <c r="N818" s="1436">
        <v>0</v>
      </c>
      <c r="O818" s="1436">
        <v>0</v>
      </c>
      <c r="P818" s="1436">
        <v>0</v>
      </c>
      <c r="Q818" s="1436">
        <v>0</v>
      </c>
      <c r="R818" s="1436">
        <v>0</v>
      </c>
      <c r="S818" s="1436">
        <v>0</v>
      </c>
      <c r="T818" s="1436">
        <v>1</v>
      </c>
      <c r="U818" s="1436">
        <v>0</v>
      </c>
      <c r="V818" s="1438">
        <v>0</v>
      </c>
    </row>
    <row r="819" spans="1:22" ht="15" x14ac:dyDescent="0.25">
      <c r="A819" s="1299" t="s">
        <v>709</v>
      </c>
      <c r="B819" s="1298" t="s">
        <v>969</v>
      </c>
      <c r="C819" s="1301" t="s">
        <v>1010</v>
      </c>
      <c r="D819" s="1436">
        <v>21</v>
      </c>
      <c r="E819" s="1436">
        <v>21</v>
      </c>
      <c r="F819" s="1436">
        <v>21</v>
      </c>
      <c r="G819" s="1436">
        <v>34</v>
      </c>
      <c r="H819" s="1436">
        <v>34</v>
      </c>
      <c r="I819" s="1436">
        <v>34</v>
      </c>
      <c r="J819" s="1436">
        <v>29</v>
      </c>
      <c r="K819" s="1436">
        <v>28</v>
      </c>
      <c r="L819" s="1436">
        <v>27</v>
      </c>
      <c r="M819" s="1436">
        <v>26</v>
      </c>
      <c r="N819" s="1436">
        <v>25</v>
      </c>
      <c r="O819" s="1436">
        <v>24</v>
      </c>
      <c r="P819" s="1436">
        <v>20</v>
      </c>
      <c r="Q819" s="1436">
        <v>16</v>
      </c>
      <c r="R819" s="1436">
        <v>17</v>
      </c>
      <c r="S819" s="1436">
        <v>14</v>
      </c>
      <c r="T819" s="1436">
        <v>12</v>
      </c>
      <c r="U819" s="1436">
        <v>20</v>
      </c>
      <c r="V819" s="1438">
        <v>22</v>
      </c>
    </row>
    <row r="820" spans="1:22" ht="15" x14ac:dyDescent="0.25">
      <c r="A820" s="1299" t="s">
        <v>709</v>
      </c>
      <c r="B820" s="1298" t="s">
        <v>969</v>
      </c>
      <c r="C820" s="1301" t="s">
        <v>79</v>
      </c>
      <c r="D820" s="1436">
        <v>0.1428571492433548</v>
      </c>
      <c r="E820" s="1436">
        <v>9.5238097012042999E-2</v>
      </c>
      <c r="F820" s="1436">
        <v>0.1428571492433548</v>
      </c>
      <c r="G820" s="1436">
        <v>0.11764705926179886</v>
      </c>
      <c r="H820" s="1436">
        <v>0.11764705926179886</v>
      </c>
      <c r="I820" s="1436">
        <v>0.14705882966518402</v>
      </c>
      <c r="J820" s="1436">
        <v>0.10344827175140381</v>
      </c>
      <c r="K820" s="1436">
        <v>0.1785714328289032</v>
      </c>
      <c r="L820" s="1436">
        <v>0.18518517911434174</v>
      </c>
      <c r="M820" s="1436">
        <v>3.8461536169052124E-2</v>
      </c>
      <c r="N820" s="1436">
        <v>0.20000000298023224</v>
      </c>
      <c r="O820" s="1436">
        <v>0.25</v>
      </c>
      <c r="P820" s="1436">
        <v>5.000000074505806E-2</v>
      </c>
      <c r="Q820" s="1436">
        <v>0</v>
      </c>
      <c r="R820" s="1436">
        <v>0.4117647111415863</v>
      </c>
      <c r="S820" s="1436">
        <v>0.2142857164144516</v>
      </c>
      <c r="T820" s="1436">
        <v>0</v>
      </c>
      <c r="U820" s="1436">
        <v>0.30000001192092896</v>
      </c>
      <c r="V820" s="1438">
        <v>0.45454546809196472</v>
      </c>
    </row>
    <row r="821" spans="1:22" ht="15" x14ac:dyDescent="0.25">
      <c r="A821" s="1299" t="s">
        <v>709</v>
      </c>
      <c r="B821" s="1298" t="s">
        <v>969</v>
      </c>
      <c r="C821" s="1301" t="s">
        <v>1011</v>
      </c>
      <c r="D821" s="1436">
        <v>3</v>
      </c>
      <c r="E821" s="1436">
        <v>2</v>
      </c>
      <c r="F821" s="1436">
        <v>3</v>
      </c>
      <c r="G821" s="1436">
        <v>4</v>
      </c>
      <c r="H821" s="1436">
        <v>4</v>
      </c>
      <c r="I821" s="1436">
        <v>5</v>
      </c>
      <c r="J821" s="1436">
        <v>3</v>
      </c>
      <c r="K821" s="1436">
        <v>5</v>
      </c>
      <c r="L821" s="1436">
        <v>5</v>
      </c>
      <c r="M821" s="1436">
        <v>1</v>
      </c>
      <c r="N821" s="1436">
        <v>5</v>
      </c>
      <c r="O821" s="1436">
        <v>6</v>
      </c>
      <c r="P821" s="1436">
        <v>1</v>
      </c>
      <c r="Q821" s="1436">
        <v>0</v>
      </c>
      <c r="R821" s="1436">
        <v>7</v>
      </c>
      <c r="S821" s="1436">
        <v>3</v>
      </c>
      <c r="T821" s="1436">
        <v>0</v>
      </c>
      <c r="U821" s="1436">
        <v>6</v>
      </c>
      <c r="V821" s="1438">
        <v>10</v>
      </c>
    </row>
    <row r="822" spans="1:22" ht="15" x14ac:dyDescent="0.25">
      <c r="A822" s="1299" t="s">
        <v>709</v>
      </c>
      <c r="B822" s="1298" t="s">
        <v>969</v>
      </c>
      <c r="C822" s="1301" t="s">
        <v>87</v>
      </c>
      <c r="D822" s="1436">
        <v>0</v>
      </c>
      <c r="E822" s="1436">
        <v>0</v>
      </c>
      <c r="F822" s="1436">
        <v>0</v>
      </c>
      <c r="G822" s="1436">
        <v>0</v>
      </c>
      <c r="H822" s="1436">
        <v>0</v>
      </c>
      <c r="I822" s="1436">
        <v>0</v>
      </c>
      <c r="J822" s="1436">
        <v>0</v>
      </c>
      <c r="K822" s="1436">
        <v>0</v>
      </c>
      <c r="L822" s="1436">
        <v>0</v>
      </c>
      <c r="M822" s="1436">
        <v>0</v>
      </c>
      <c r="N822" s="1436">
        <v>0</v>
      </c>
      <c r="O822" s="1436">
        <v>0</v>
      </c>
      <c r="P822" s="1436">
        <v>0</v>
      </c>
      <c r="Q822" s="1436">
        <v>0</v>
      </c>
      <c r="R822" s="1436">
        <v>0</v>
      </c>
      <c r="S822" s="1436">
        <v>0</v>
      </c>
      <c r="T822" s="1436">
        <v>0</v>
      </c>
      <c r="U822" s="1436">
        <v>0</v>
      </c>
      <c r="V822" s="1438">
        <v>3</v>
      </c>
    </row>
    <row r="823" spans="1:22" ht="15" x14ac:dyDescent="0.25">
      <c r="A823" s="1299" t="s">
        <v>709</v>
      </c>
      <c r="B823" s="1298" t="s">
        <v>970</v>
      </c>
      <c r="C823" s="1301" t="s">
        <v>1010</v>
      </c>
      <c r="D823" s="1436">
        <v>0</v>
      </c>
      <c r="E823" s="1436">
        <v>0</v>
      </c>
      <c r="F823" s="1436">
        <v>0</v>
      </c>
      <c r="G823" s="1436">
        <v>0</v>
      </c>
      <c r="H823" s="1436">
        <v>0</v>
      </c>
      <c r="I823" s="1436">
        <v>0</v>
      </c>
      <c r="J823" s="1436">
        <v>0</v>
      </c>
      <c r="K823" s="1436">
        <v>0</v>
      </c>
      <c r="L823" s="1436">
        <v>6</v>
      </c>
      <c r="M823" s="1436">
        <v>7</v>
      </c>
      <c r="N823" s="1436">
        <v>13</v>
      </c>
      <c r="O823" s="1436">
        <v>15</v>
      </c>
      <c r="P823" s="1436">
        <v>14</v>
      </c>
      <c r="Q823" s="1436">
        <v>14</v>
      </c>
      <c r="R823" s="1436">
        <v>13</v>
      </c>
      <c r="S823" s="1436">
        <v>10</v>
      </c>
      <c r="T823" s="1436">
        <v>11</v>
      </c>
      <c r="U823" s="1436">
        <v>13</v>
      </c>
      <c r="V823" s="1438">
        <v>9</v>
      </c>
    </row>
    <row r="824" spans="1:22" ht="15" x14ac:dyDescent="0.25">
      <c r="A824" s="1299" t="s">
        <v>709</v>
      </c>
      <c r="B824" s="1298" t="s">
        <v>970</v>
      </c>
      <c r="C824" s="1301" t="s">
        <v>79</v>
      </c>
      <c r="D824" s="1436">
        <v>0</v>
      </c>
      <c r="E824" s="1436">
        <v>0</v>
      </c>
      <c r="F824" s="1436">
        <v>0</v>
      </c>
      <c r="G824" s="1436">
        <v>0</v>
      </c>
      <c r="H824" s="1436">
        <v>0</v>
      </c>
      <c r="I824" s="1436">
        <v>0</v>
      </c>
      <c r="J824" s="1436">
        <v>0</v>
      </c>
      <c r="K824" s="1436">
        <v>0</v>
      </c>
      <c r="L824" s="1436">
        <v>1</v>
      </c>
      <c r="M824" s="1436">
        <v>0.71428573131561279</v>
      </c>
      <c r="N824" s="1436">
        <v>0.61538463830947876</v>
      </c>
      <c r="O824" s="1436">
        <v>0.26666668057441711</v>
      </c>
      <c r="P824" s="1436">
        <v>0.3571428656578064</v>
      </c>
      <c r="Q824" s="1436">
        <v>0</v>
      </c>
      <c r="R824" s="1436">
        <v>7.6923072338104248E-2</v>
      </c>
      <c r="S824" s="1436">
        <v>0.5</v>
      </c>
      <c r="T824" s="1436">
        <v>0.27272728085517883</v>
      </c>
      <c r="U824" s="1436">
        <v>0.38461539149284363</v>
      </c>
      <c r="V824" s="1438">
        <v>0.77777779102325439</v>
      </c>
    </row>
    <row r="825" spans="1:22" ht="15" x14ac:dyDescent="0.25">
      <c r="A825" s="1299" t="s">
        <v>709</v>
      </c>
      <c r="B825" s="1298" t="s">
        <v>970</v>
      </c>
      <c r="C825" s="1301" t="s">
        <v>1011</v>
      </c>
      <c r="D825" s="1436">
        <v>0</v>
      </c>
      <c r="E825" s="1436">
        <v>0</v>
      </c>
      <c r="F825" s="1436">
        <v>0</v>
      </c>
      <c r="G825" s="1436">
        <v>0</v>
      </c>
      <c r="H825" s="1436">
        <v>0</v>
      </c>
      <c r="I825" s="1436">
        <v>0</v>
      </c>
      <c r="J825" s="1436">
        <v>0</v>
      </c>
      <c r="K825" s="1436">
        <v>0</v>
      </c>
      <c r="L825" s="1436">
        <v>6</v>
      </c>
      <c r="M825" s="1436">
        <v>5</v>
      </c>
      <c r="N825" s="1436">
        <v>8</v>
      </c>
      <c r="O825" s="1436">
        <v>4</v>
      </c>
      <c r="P825" s="1436">
        <v>5</v>
      </c>
      <c r="Q825" s="1436">
        <v>0</v>
      </c>
      <c r="R825" s="1436">
        <v>1</v>
      </c>
      <c r="S825" s="1436">
        <v>5</v>
      </c>
      <c r="T825" s="1436">
        <v>3</v>
      </c>
      <c r="U825" s="1436">
        <v>5</v>
      </c>
      <c r="V825" s="1438">
        <v>7</v>
      </c>
    </row>
    <row r="826" spans="1:22" ht="15" x14ac:dyDescent="0.25">
      <c r="A826" s="1299" t="s">
        <v>709</v>
      </c>
      <c r="B826" s="1298" t="s">
        <v>970</v>
      </c>
      <c r="C826" s="1301" t="s">
        <v>87</v>
      </c>
      <c r="D826" s="1436">
        <v>0</v>
      </c>
      <c r="E826" s="1436">
        <v>0</v>
      </c>
      <c r="F826" s="1436">
        <v>0</v>
      </c>
      <c r="G826" s="1436">
        <v>0</v>
      </c>
      <c r="H826" s="1436">
        <v>0</v>
      </c>
      <c r="I826" s="1436">
        <v>0</v>
      </c>
      <c r="J826" s="1436">
        <v>0</v>
      </c>
      <c r="K826" s="1436">
        <v>0</v>
      </c>
      <c r="L826" s="1436">
        <v>6</v>
      </c>
      <c r="M826" s="1436">
        <v>1</v>
      </c>
      <c r="N826" s="1436">
        <v>6</v>
      </c>
      <c r="O826" s="1436">
        <v>1</v>
      </c>
      <c r="P826" s="1436">
        <v>1</v>
      </c>
      <c r="Q826" s="1436">
        <v>0</v>
      </c>
      <c r="R826" s="1436">
        <v>0</v>
      </c>
      <c r="S826" s="1436">
        <v>1</v>
      </c>
      <c r="T826" s="1436">
        <v>1</v>
      </c>
      <c r="U826" s="1436">
        <v>0</v>
      </c>
      <c r="V826" s="1438">
        <v>0</v>
      </c>
    </row>
    <row r="827" spans="1:22" ht="15" x14ac:dyDescent="0.25">
      <c r="A827" s="1299" t="s">
        <v>709</v>
      </c>
      <c r="B827" s="1298" t="s">
        <v>971</v>
      </c>
      <c r="C827" s="1301" t="s">
        <v>1010</v>
      </c>
      <c r="D827" s="1436">
        <v>28</v>
      </c>
      <c r="E827" s="1436">
        <v>28</v>
      </c>
      <c r="F827" s="1436">
        <v>28</v>
      </c>
      <c r="G827" s="1436">
        <v>25</v>
      </c>
      <c r="H827" s="1436">
        <v>27</v>
      </c>
      <c r="I827" s="1436">
        <v>23</v>
      </c>
      <c r="J827" s="1436">
        <v>23</v>
      </c>
      <c r="K827" s="1436">
        <v>22</v>
      </c>
      <c r="L827" s="1436">
        <v>22</v>
      </c>
      <c r="M827" s="1436">
        <v>15</v>
      </c>
      <c r="N827" s="1436">
        <v>14</v>
      </c>
      <c r="O827" s="1436">
        <v>14</v>
      </c>
      <c r="P827" s="1436">
        <v>12</v>
      </c>
      <c r="Q827" s="1436">
        <v>12</v>
      </c>
      <c r="R827" s="1436">
        <v>10</v>
      </c>
      <c r="S827" s="1436">
        <v>6</v>
      </c>
      <c r="T827" s="1436">
        <v>6</v>
      </c>
      <c r="U827" s="1436">
        <v>5</v>
      </c>
      <c r="V827" s="1438">
        <v>3</v>
      </c>
    </row>
    <row r="828" spans="1:22" ht="15" x14ac:dyDescent="0.25">
      <c r="A828" s="1299" t="s">
        <v>709</v>
      </c>
      <c r="B828" s="1298" t="s">
        <v>971</v>
      </c>
      <c r="C828" s="1301" t="s">
        <v>79</v>
      </c>
      <c r="D828" s="1436">
        <v>0</v>
      </c>
      <c r="E828" s="1436">
        <v>0.3571428656578064</v>
      </c>
      <c r="F828" s="1436">
        <v>0.5</v>
      </c>
      <c r="G828" s="1436">
        <v>0.51999998092651367</v>
      </c>
      <c r="H828" s="1436">
        <v>0.4444444477558136</v>
      </c>
      <c r="I828" s="1436">
        <v>0.56521737575531006</v>
      </c>
      <c r="J828" s="1436">
        <v>0.47826087474822998</v>
      </c>
      <c r="K828" s="1436">
        <v>0.45454546809196472</v>
      </c>
      <c r="L828" s="1436">
        <v>0.45454546809196472</v>
      </c>
      <c r="M828" s="1436">
        <v>0.46666666865348816</v>
      </c>
      <c r="N828" s="1436">
        <v>0.4285714328289032</v>
      </c>
      <c r="O828" s="1436">
        <v>0.28571429848670959</v>
      </c>
      <c r="P828" s="1436">
        <v>0.5</v>
      </c>
      <c r="Q828" s="1436">
        <v>0</v>
      </c>
      <c r="R828" s="1436">
        <v>0.69999998807907104</v>
      </c>
      <c r="S828" s="1436">
        <v>0.5</v>
      </c>
      <c r="T828" s="1436">
        <v>0</v>
      </c>
      <c r="U828" s="1436">
        <v>0</v>
      </c>
      <c r="V828" s="1438">
        <v>0</v>
      </c>
    </row>
    <row r="829" spans="1:22" ht="15" x14ac:dyDescent="0.25">
      <c r="A829" s="1299" t="s">
        <v>709</v>
      </c>
      <c r="B829" s="1298" t="s">
        <v>971</v>
      </c>
      <c r="C829" s="1301" t="s">
        <v>1011</v>
      </c>
      <c r="D829" s="1436">
        <v>0</v>
      </c>
      <c r="E829" s="1436">
        <v>10</v>
      </c>
      <c r="F829" s="1436">
        <v>14</v>
      </c>
      <c r="G829" s="1436">
        <v>13</v>
      </c>
      <c r="H829" s="1436">
        <v>12</v>
      </c>
      <c r="I829" s="1436">
        <v>13</v>
      </c>
      <c r="J829" s="1436">
        <v>11</v>
      </c>
      <c r="K829" s="1436">
        <v>10</v>
      </c>
      <c r="L829" s="1436">
        <v>10</v>
      </c>
      <c r="M829" s="1436">
        <v>7</v>
      </c>
      <c r="N829" s="1436">
        <v>6</v>
      </c>
      <c r="O829" s="1436">
        <v>4</v>
      </c>
      <c r="P829" s="1436">
        <v>6</v>
      </c>
      <c r="Q829" s="1436">
        <v>0</v>
      </c>
      <c r="R829" s="1436">
        <v>7</v>
      </c>
      <c r="S829" s="1436">
        <v>3</v>
      </c>
      <c r="T829" s="1436">
        <v>0</v>
      </c>
      <c r="U829" s="1436">
        <v>0</v>
      </c>
      <c r="V829" s="1438">
        <v>0</v>
      </c>
    </row>
    <row r="830" spans="1:22" ht="15" x14ac:dyDescent="0.25">
      <c r="A830" s="1299" t="s">
        <v>709</v>
      </c>
      <c r="B830" s="1298" t="s">
        <v>971</v>
      </c>
      <c r="C830" s="1301" t="s">
        <v>87</v>
      </c>
      <c r="D830" s="1436">
        <v>0</v>
      </c>
      <c r="E830" s="1436">
        <v>1</v>
      </c>
      <c r="F830" s="1436">
        <v>0</v>
      </c>
      <c r="G830" s="1436">
        <v>0</v>
      </c>
      <c r="H830" s="1436">
        <v>0</v>
      </c>
      <c r="I830" s="1436">
        <v>0</v>
      </c>
      <c r="J830" s="1436">
        <v>0</v>
      </c>
      <c r="K830" s="1436">
        <v>1</v>
      </c>
      <c r="L830" s="1436">
        <v>0</v>
      </c>
      <c r="M830" s="1436">
        <v>0</v>
      </c>
      <c r="N830" s="1436">
        <v>0</v>
      </c>
      <c r="O830" s="1436">
        <v>0</v>
      </c>
      <c r="P830" s="1436">
        <v>0</v>
      </c>
      <c r="Q830" s="1436">
        <v>0</v>
      </c>
      <c r="R830" s="1436">
        <v>0</v>
      </c>
      <c r="S830" s="1436">
        <v>0</v>
      </c>
      <c r="T830" s="1436">
        <v>0</v>
      </c>
      <c r="U830" s="1436">
        <v>0</v>
      </c>
      <c r="V830" s="1438">
        <v>0</v>
      </c>
    </row>
    <row r="831" spans="1:22" ht="15" x14ac:dyDescent="0.25">
      <c r="A831" s="1299" t="s">
        <v>709</v>
      </c>
      <c r="B831" s="1298" t="s">
        <v>972</v>
      </c>
      <c r="C831" s="1301" t="s">
        <v>1010</v>
      </c>
      <c r="D831" s="1436">
        <v>40</v>
      </c>
      <c r="E831" s="1436">
        <v>38</v>
      </c>
      <c r="F831" s="1436">
        <v>16</v>
      </c>
      <c r="G831" s="1436">
        <v>20</v>
      </c>
      <c r="H831" s="1436">
        <v>25</v>
      </c>
      <c r="I831" s="1436">
        <v>25</v>
      </c>
      <c r="J831" s="1436">
        <v>28</v>
      </c>
      <c r="K831" s="1436">
        <v>31</v>
      </c>
      <c r="L831" s="1436">
        <v>29</v>
      </c>
      <c r="M831" s="1436">
        <v>26</v>
      </c>
      <c r="N831" s="1436">
        <v>31</v>
      </c>
      <c r="O831" s="1436">
        <v>25</v>
      </c>
      <c r="P831" s="1436">
        <v>22</v>
      </c>
      <c r="Q831" s="1436">
        <v>15</v>
      </c>
      <c r="R831" s="1436">
        <v>16</v>
      </c>
      <c r="S831" s="1436">
        <v>15</v>
      </c>
      <c r="T831" s="1436">
        <v>14</v>
      </c>
      <c r="U831" s="1436">
        <v>20</v>
      </c>
      <c r="V831" s="1438">
        <v>18</v>
      </c>
    </row>
    <row r="832" spans="1:22" ht="15" x14ac:dyDescent="0.25">
      <c r="A832" s="1299" t="s">
        <v>709</v>
      </c>
      <c r="B832" s="1298" t="s">
        <v>972</v>
      </c>
      <c r="C832" s="1301" t="s">
        <v>79</v>
      </c>
      <c r="D832" s="1436">
        <v>0.30000001192092896</v>
      </c>
      <c r="E832" s="1436">
        <v>0.23684211075305939</v>
      </c>
      <c r="F832" s="1436">
        <v>0.625</v>
      </c>
      <c r="G832" s="1436">
        <v>0.20000000298023224</v>
      </c>
      <c r="H832" s="1436">
        <v>0.20000000298023224</v>
      </c>
      <c r="I832" s="1436">
        <v>0.63999998569488525</v>
      </c>
      <c r="J832" s="1436">
        <v>0.46428570151329041</v>
      </c>
      <c r="K832" s="1436">
        <v>9.6774190664291382E-2</v>
      </c>
      <c r="L832" s="1436">
        <v>0.31034481525421143</v>
      </c>
      <c r="M832" s="1436">
        <v>0.30769231915473938</v>
      </c>
      <c r="N832" s="1436">
        <v>0.22580644488334656</v>
      </c>
      <c r="O832" s="1436">
        <v>0.36000001430511475</v>
      </c>
      <c r="P832" s="1436">
        <v>0.27272728085517883</v>
      </c>
      <c r="Q832" s="1436">
        <v>0</v>
      </c>
      <c r="R832" s="1436">
        <v>0.4375</v>
      </c>
      <c r="S832" s="1436">
        <v>0.20000000298023224</v>
      </c>
      <c r="T832" s="1436">
        <v>0.28571429848670959</v>
      </c>
      <c r="U832" s="1436">
        <v>0.64999997615814209</v>
      </c>
      <c r="V832" s="1438">
        <v>0.4444444477558136</v>
      </c>
    </row>
    <row r="833" spans="1:22" ht="15" x14ac:dyDescent="0.25">
      <c r="A833" s="1299" t="s">
        <v>709</v>
      </c>
      <c r="B833" s="1298" t="s">
        <v>972</v>
      </c>
      <c r="C833" s="1301" t="s">
        <v>1011</v>
      </c>
      <c r="D833" s="1436">
        <v>12</v>
      </c>
      <c r="E833" s="1436">
        <v>9</v>
      </c>
      <c r="F833" s="1436">
        <v>10</v>
      </c>
      <c r="G833" s="1436">
        <v>4</v>
      </c>
      <c r="H833" s="1436">
        <v>5</v>
      </c>
      <c r="I833" s="1436">
        <v>16</v>
      </c>
      <c r="J833" s="1436">
        <v>13</v>
      </c>
      <c r="K833" s="1436">
        <v>3</v>
      </c>
      <c r="L833" s="1436">
        <v>9</v>
      </c>
      <c r="M833" s="1436">
        <v>8</v>
      </c>
      <c r="N833" s="1436">
        <v>7</v>
      </c>
      <c r="O833" s="1436">
        <v>9</v>
      </c>
      <c r="P833" s="1436">
        <v>6</v>
      </c>
      <c r="Q833" s="1436">
        <v>0</v>
      </c>
      <c r="R833" s="1436">
        <v>7</v>
      </c>
      <c r="S833" s="1436">
        <v>3</v>
      </c>
      <c r="T833" s="1436">
        <v>4</v>
      </c>
      <c r="U833" s="1436">
        <v>13</v>
      </c>
      <c r="V833" s="1438">
        <v>8</v>
      </c>
    </row>
    <row r="834" spans="1:22" ht="15" x14ac:dyDescent="0.25">
      <c r="A834" s="1299" t="s">
        <v>709</v>
      </c>
      <c r="B834" s="1298" t="s">
        <v>972</v>
      </c>
      <c r="C834" s="1301" t="s">
        <v>87</v>
      </c>
      <c r="D834" s="1436">
        <v>2</v>
      </c>
      <c r="E834" s="1436">
        <v>1</v>
      </c>
      <c r="F834" s="1436">
        <v>0</v>
      </c>
      <c r="G834" s="1436">
        <v>1</v>
      </c>
      <c r="H834" s="1436">
        <v>2</v>
      </c>
      <c r="I834" s="1436">
        <v>0</v>
      </c>
      <c r="J834" s="1436">
        <v>0</v>
      </c>
      <c r="K834" s="1436">
        <v>0</v>
      </c>
      <c r="L834" s="1436">
        <v>0</v>
      </c>
      <c r="M834" s="1436">
        <v>0</v>
      </c>
      <c r="N834" s="1436">
        <v>3</v>
      </c>
      <c r="O834" s="1436">
        <v>1</v>
      </c>
      <c r="P834" s="1436">
        <v>0</v>
      </c>
      <c r="Q834" s="1436">
        <v>0</v>
      </c>
      <c r="R834" s="1436">
        <v>0</v>
      </c>
      <c r="S834" s="1436">
        <v>0</v>
      </c>
      <c r="T834" s="1436">
        <v>1</v>
      </c>
      <c r="U834" s="1436">
        <v>7</v>
      </c>
      <c r="V834" s="1438">
        <v>0</v>
      </c>
    </row>
    <row r="835" spans="1:22" ht="15" x14ac:dyDescent="0.25">
      <c r="A835" s="1299" t="s">
        <v>709</v>
      </c>
      <c r="B835" s="1298" t="s">
        <v>973</v>
      </c>
      <c r="C835" s="1301" t="s">
        <v>1010</v>
      </c>
      <c r="D835" s="1436">
        <v>42</v>
      </c>
      <c r="E835" s="1436">
        <v>40</v>
      </c>
      <c r="F835" s="1436">
        <v>38</v>
      </c>
      <c r="G835" s="1436">
        <v>41</v>
      </c>
      <c r="H835" s="1436">
        <v>44</v>
      </c>
      <c r="I835" s="1436">
        <v>46</v>
      </c>
      <c r="J835" s="1436">
        <v>39</v>
      </c>
      <c r="K835" s="1436">
        <v>38</v>
      </c>
      <c r="L835" s="1436">
        <v>32</v>
      </c>
      <c r="M835" s="1436">
        <v>50</v>
      </c>
      <c r="N835" s="1436">
        <v>52</v>
      </c>
      <c r="O835" s="1436">
        <v>53</v>
      </c>
      <c r="P835" s="1436">
        <v>42</v>
      </c>
      <c r="Q835" s="1436">
        <v>43</v>
      </c>
      <c r="R835" s="1436">
        <v>47</v>
      </c>
      <c r="S835" s="1436">
        <v>41</v>
      </c>
      <c r="T835" s="1436">
        <v>45</v>
      </c>
      <c r="U835" s="1436">
        <v>42</v>
      </c>
      <c r="V835" s="1438">
        <v>53</v>
      </c>
    </row>
    <row r="836" spans="1:22" ht="15" x14ac:dyDescent="0.25">
      <c r="A836" s="1299" t="s">
        <v>709</v>
      </c>
      <c r="B836" s="1298" t="s">
        <v>973</v>
      </c>
      <c r="C836" s="1301" t="s">
        <v>79</v>
      </c>
      <c r="D836" s="1436">
        <v>7.1428574621677399E-2</v>
      </c>
      <c r="E836" s="1436">
        <v>7.5000002980232239E-2</v>
      </c>
      <c r="F836" s="1436">
        <v>0.34210526943206787</v>
      </c>
      <c r="G836" s="1436">
        <v>0.41463413834571838</v>
      </c>
      <c r="H836" s="1436">
        <v>0.11363635957241058</v>
      </c>
      <c r="I836" s="1436">
        <v>0.39130434393882751</v>
      </c>
      <c r="J836" s="1436">
        <v>0.17948718369007111</v>
      </c>
      <c r="K836" s="1436">
        <v>0.26315790414810181</v>
      </c>
      <c r="L836" s="1436">
        <v>0.3125</v>
      </c>
      <c r="M836" s="1436">
        <v>0.36000001430511475</v>
      </c>
      <c r="N836" s="1436">
        <v>0.38461539149284363</v>
      </c>
      <c r="O836" s="1436">
        <v>0.37735849618911743</v>
      </c>
      <c r="P836" s="1436">
        <v>0.1666666716337204</v>
      </c>
      <c r="Q836" s="1436">
        <v>6.9767437875270844E-2</v>
      </c>
      <c r="R836" s="1436">
        <v>0.29787233471870422</v>
      </c>
      <c r="S836" s="1436">
        <v>0.17073170840740204</v>
      </c>
      <c r="T836" s="1436">
        <v>0.31111112236976624</v>
      </c>
      <c r="U836" s="1436">
        <v>0.4047619104385376</v>
      </c>
      <c r="V836" s="1438">
        <v>0.39622640609741211</v>
      </c>
    </row>
    <row r="837" spans="1:22" ht="15" x14ac:dyDescent="0.25">
      <c r="A837" s="1299" t="s">
        <v>709</v>
      </c>
      <c r="B837" s="1298" t="s">
        <v>973</v>
      </c>
      <c r="C837" s="1301" t="s">
        <v>1011</v>
      </c>
      <c r="D837" s="1436">
        <v>3</v>
      </c>
      <c r="E837" s="1436">
        <v>3</v>
      </c>
      <c r="F837" s="1436">
        <v>13</v>
      </c>
      <c r="G837" s="1436">
        <v>17</v>
      </c>
      <c r="H837" s="1436">
        <v>5</v>
      </c>
      <c r="I837" s="1436">
        <v>18</v>
      </c>
      <c r="J837" s="1436">
        <v>7</v>
      </c>
      <c r="K837" s="1436">
        <v>10</v>
      </c>
      <c r="L837" s="1436">
        <v>10</v>
      </c>
      <c r="M837" s="1436">
        <v>18</v>
      </c>
      <c r="N837" s="1436">
        <v>20</v>
      </c>
      <c r="O837" s="1436">
        <v>20</v>
      </c>
      <c r="P837" s="1436">
        <v>7</v>
      </c>
      <c r="Q837" s="1436">
        <v>3</v>
      </c>
      <c r="R837" s="1436">
        <v>14</v>
      </c>
      <c r="S837" s="1436">
        <v>7</v>
      </c>
      <c r="T837" s="1436">
        <v>14</v>
      </c>
      <c r="U837" s="1436">
        <v>17</v>
      </c>
      <c r="V837" s="1438">
        <v>21</v>
      </c>
    </row>
    <row r="838" spans="1:22" ht="15" x14ac:dyDescent="0.25">
      <c r="A838" s="1299" t="s">
        <v>709</v>
      </c>
      <c r="B838" s="1298" t="s">
        <v>973</v>
      </c>
      <c r="C838" s="1301" t="s">
        <v>87</v>
      </c>
      <c r="D838" s="1436">
        <v>1</v>
      </c>
      <c r="E838" s="1436">
        <v>0</v>
      </c>
      <c r="F838" s="1436">
        <v>2</v>
      </c>
      <c r="G838" s="1436">
        <v>2</v>
      </c>
      <c r="H838" s="1436">
        <v>0</v>
      </c>
      <c r="I838" s="1436">
        <v>1</v>
      </c>
      <c r="J838" s="1436">
        <v>1</v>
      </c>
      <c r="K838" s="1436">
        <v>1</v>
      </c>
      <c r="L838" s="1436">
        <v>0</v>
      </c>
      <c r="M838" s="1436">
        <v>6</v>
      </c>
      <c r="N838" s="1436">
        <v>3</v>
      </c>
      <c r="O838" s="1436">
        <v>2</v>
      </c>
      <c r="P838" s="1436">
        <v>1</v>
      </c>
      <c r="Q838" s="1436">
        <v>1</v>
      </c>
      <c r="R838" s="1436">
        <v>4</v>
      </c>
      <c r="S838" s="1436">
        <v>1</v>
      </c>
      <c r="T838" s="1436">
        <v>5</v>
      </c>
      <c r="U838" s="1436">
        <v>8</v>
      </c>
      <c r="V838" s="1438">
        <v>13</v>
      </c>
    </row>
    <row r="839" spans="1:22" ht="15" x14ac:dyDescent="0.25">
      <c r="A839" s="1299" t="s">
        <v>709</v>
      </c>
      <c r="B839" s="1298" t="s">
        <v>974</v>
      </c>
      <c r="C839" s="1301" t="s">
        <v>1010</v>
      </c>
      <c r="D839" s="1436">
        <v>40</v>
      </c>
      <c r="E839" s="1436">
        <v>42</v>
      </c>
      <c r="F839" s="1436">
        <v>37</v>
      </c>
      <c r="G839" s="1436">
        <v>44</v>
      </c>
      <c r="H839" s="1436">
        <v>35</v>
      </c>
      <c r="I839" s="1436">
        <v>40</v>
      </c>
      <c r="J839" s="1436">
        <v>35</v>
      </c>
      <c r="K839" s="1436">
        <v>32</v>
      </c>
      <c r="L839" s="1436">
        <v>30</v>
      </c>
      <c r="M839" s="1436">
        <v>32</v>
      </c>
      <c r="N839" s="1436">
        <v>28</v>
      </c>
      <c r="O839" s="1436">
        <v>30</v>
      </c>
      <c r="P839" s="1436">
        <v>23</v>
      </c>
      <c r="Q839" s="1436">
        <v>23</v>
      </c>
      <c r="R839" s="1436">
        <v>23</v>
      </c>
      <c r="S839" s="1436">
        <v>28</v>
      </c>
      <c r="T839" s="1436">
        <v>31</v>
      </c>
      <c r="U839" s="1436">
        <v>33</v>
      </c>
      <c r="V839" s="1438">
        <v>19</v>
      </c>
    </row>
    <row r="840" spans="1:22" ht="15" x14ac:dyDescent="0.25">
      <c r="A840" s="1299" t="s">
        <v>709</v>
      </c>
      <c r="B840" s="1298" t="s">
        <v>974</v>
      </c>
      <c r="C840" s="1301" t="s">
        <v>79</v>
      </c>
      <c r="D840" s="1436">
        <v>0.34999999403953552</v>
      </c>
      <c r="E840" s="1436">
        <v>0.52380955219268799</v>
      </c>
      <c r="F840" s="1436">
        <v>0.27027025818824768</v>
      </c>
      <c r="G840" s="1436">
        <v>0.31818181276321411</v>
      </c>
      <c r="H840" s="1436">
        <v>0.28571429848670959</v>
      </c>
      <c r="I840" s="1436">
        <v>0.52499997615814209</v>
      </c>
      <c r="J840" s="1436">
        <v>0.4285714328289032</v>
      </c>
      <c r="K840" s="1436">
        <v>0.4375</v>
      </c>
      <c r="L840" s="1436">
        <v>0.53333336114883423</v>
      </c>
      <c r="M840" s="1436">
        <v>0.4375</v>
      </c>
      <c r="N840" s="1436">
        <v>0.46428570151329041</v>
      </c>
      <c r="O840" s="1436">
        <v>0.5</v>
      </c>
      <c r="P840" s="1436">
        <v>0.34782609343528748</v>
      </c>
      <c r="Q840" s="1436">
        <v>0</v>
      </c>
      <c r="R840" s="1436">
        <v>0.26086956262588501</v>
      </c>
      <c r="S840" s="1436">
        <v>0.3571428656578064</v>
      </c>
      <c r="T840" s="1436">
        <v>0.5161290168762207</v>
      </c>
      <c r="U840" s="1436">
        <v>0.39393940567970276</v>
      </c>
      <c r="V840" s="1438">
        <v>0.15789473056793213</v>
      </c>
    </row>
    <row r="841" spans="1:22" ht="15" x14ac:dyDescent="0.25">
      <c r="A841" s="1299" t="s">
        <v>709</v>
      </c>
      <c r="B841" s="1298" t="s">
        <v>974</v>
      </c>
      <c r="C841" s="1301" t="s">
        <v>1011</v>
      </c>
      <c r="D841" s="1436">
        <v>14</v>
      </c>
      <c r="E841" s="1436">
        <v>22</v>
      </c>
      <c r="F841" s="1436">
        <v>10</v>
      </c>
      <c r="G841" s="1436">
        <v>14</v>
      </c>
      <c r="H841" s="1436">
        <v>10</v>
      </c>
      <c r="I841" s="1436">
        <v>21</v>
      </c>
      <c r="J841" s="1436">
        <v>15</v>
      </c>
      <c r="K841" s="1436">
        <v>14</v>
      </c>
      <c r="L841" s="1436">
        <v>16</v>
      </c>
      <c r="M841" s="1436">
        <v>14</v>
      </c>
      <c r="N841" s="1436">
        <v>13</v>
      </c>
      <c r="O841" s="1436">
        <v>15</v>
      </c>
      <c r="P841" s="1436">
        <v>8</v>
      </c>
      <c r="Q841" s="1436">
        <v>0</v>
      </c>
      <c r="R841" s="1436">
        <v>6</v>
      </c>
      <c r="S841" s="1436">
        <v>10</v>
      </c>
      <c r="T841" s="1436">
        <v>16</v>
      </c>
      <c r="U841" s="1436">
        <v>13</v>
      </c>
      <c r="V841" s="1438">
        <v>3</v>
      </c>
    </row>
    <row r="842" spans="1:22" ht="15" x14ac:dyDescent="0.25">
      <c r="A842" s="1299" t="s">
        <v>709</v>
      </c>
      <c r="B842" s="1298" t="s">
        <v>974</v>
      </c>
      <c r="C842" s="1301" t="s">
        <v>87</v>
      </c>
      <c r="D842" s="1436">
        <v>2</v>
      </c>
      <c r="E842" s="1436">
        <v>3</v>
      </c>
      <c r="F842" s="1436">
        <v>0</v>
      </c>
      <c r="G842" s="1436">
        <v>0</v>
      </c>
      <c r="H842" s="1436">
        <v>0</v>
      </c>
      <c r="I842" s="1436">
        <v>5</v>
      </c>
      <c r="J842" s="1436">
        <v>0</v>
      </c>
      <c r="K842" s="1436">
        <v>1</v>
      </c>
      <c r="L842" s="1436">
        <v>0</v>
      </c>
      <c r="M842" s="1436">
        <v>0</v>
      </c>
      <c r="N842" s="1436">
        <v>0</v>
      </c>
      <c r="O842" s="1436">
        <v>1</v>
      </c>
      <c r="P842" s="1436">
        <v>0</v>
      </c>
      <c r="Q842" s="1436">
        <v>0</v>
      </c>
      <c r="R842" s="1436">
        <v>1</v>
      </c>
      <c r="S842" s="1436">
        <v>15</v>
      </c>
      <c r="T842" s="1436">
        <v>6</v>
      </c>
      <c r="U842" s="1436">
        <v>5</v>
      </c>
      <c r="V842" s="1438">
        <v>0</v>
      </c>
    </row>
    <row r="843" spans="1:22" ht="15" x14ac:dyDescent="0.25">
      <c r="A843" s="1299" t="s">
        <v>709</v>
      </c>
      <c r="B843" s="1298" t="s">
        <v>975</v>
      </c>
      <c r="C843" s="1301" t="s">
        <v>1010</v>
      </c>
      <c r="D843" s="1436">
        <v>29</v>
      </c>
      <c r="E843" s="1436">
        <v>33</v>
      </c>
      <c r="F843" s="1436">
        <v>43</v>
      </c>
      <c r="G843" s="1436">
        <v>47</v>
      </c>
      <c r="H843" s="1436">
        <v>46</v>
      </c>
      <c r="I843" s="1436">
        <v>38</v>
      </c>
      <c r="J843" s="1436">
        <v>35</v>
      </c>
      <c r="K843" s="1436">
        <v>41</v>
      </c>
      <c r="L843" s="1436">
        <v>42</v>
      </c>
      <c r="M843" s="1436">
        <v>43</v>
      </c>
      <c r="N843" s="1436">
        <v>42</v>
      </c>
      <c r="O843" s="1436">
        <v>24</v>
      </c>
      <c r="P843" s="1436">
        <v>33</v>
      </c>
      <c r="Q843" s="1436">
        <v>36</v>
      </c>
      <c r="R843" s="1436">
        <v>35</v>
      </c>
      <c r="S843" s="1436">
        <v>29</v>
      </c>
      <c r="T843" s="1436">
        <v>33</v>
      </c>
      <c r="U843" s="1436">
        <v>31</v>
      </c>
      <c r="V843" s="1438">
        <v>31</v>
      </c>
    </row>
    <row r="844" spans="1:22" ht="15" x14ac:dyDescent="0.25">
      <c r="A844" s="1299" t="s">
        <v>709</v>
      </c>
      <c r="B844" s="1298" t="s">
        <v>975</v>
      </c>
      <c r="C844" s="1301" t="s">
        <v>79</v>
      </c>
      <c r="D844" s="1436">
        <v>0.51724135875701904</v>
      </c>
      <c r="E844" s="1436">
        <v>0.36363637447357178</v>
      </c>
      <c r="F844" s="1436">
        <v>0.4883720874786377</v>
      </c>
      <c r="G844" s="1436">
        <v>0.1702127605676651</v>
      </c>
      <c r="H844" s="1436">
        <v>0.15217390656471252</v>
      </c>
      <c r="I844" s="1436">
        <v>0.42105263471603394</v>
      </c>
      <c r="J844" s="1436">
        <v>0.40000000596046448</v>
      </c>
      <c r="K844" s="1436">
        <v>0.43902438879013062</v>
      </c>
      <c r="L844" s="1436">
        <v>0.52380955219268799</v>
      </c>
      <c r="M844" s="1436">
        <v>0.39534884691238403</v>
      </c>
      <c r="N844" s="1436">
        <v>0.28571429848670959</v>
      </c>
      <c r="O844" s="1436">
        <v>0.4166666567325592</v>
      </c>
      <c r="P844" s="1436">
        <v>0.36363637447357178</v>
      </c>
      <c r="Q844" s="1436">
        <v>0.138888880610466</v>
      </c>
      <c r="R844" s="1436">
        <v>0.20000000298023224</v>
      </c>
      <c r="S844" s="1436">
        <v>0.27586206793785095</v>
      </c>
      <c r="T844" s="1436">
        <v>0.30303031206130981</v>
      </c>
      <c r="U844" s="1436">
        <v>0.29032257199287415</v>
      </c>
      <c r="V844" s="1438">
        <v>0.35483869910240173</v>
      </c>
    </row>
    <row r="845" spans="1:22" ht="15" x14ac:dyDescent="0.25">
      <c r="A845" s="1299" t="s">
        <v>709</v>
      </c>
      <c r="B845" s="1298" t="s">
        <v>975</v>
      </c>
      <c r="C845" s="1301" t="s">
        <v>1011</v>
      </c>
      <c r="D845" s="1436">
        <v>15</v>
      </c>
      <c r="E845" s="1436">
        <v>12</v>
      </c>
      <c r="F845" s="1436">
        <v>21</v>
      </c>
      <c r="G845" s="1436">
        <v>8</v>
      </c>
      <c r="H845" s="1436">
        <v>7</v>
      </c>
      <c r="I845" s="1436">
        <v>16</v>
      </c>
      <c r="J845" s="1436">
        <v>14</v>
      </c>
      <c r="K845" s="1436">
        <v>18</v>
      </c>
      <c r="L845" s="1436">
        <v>22</v>
      </c>
      <c r="M845" s="1436">
        <v>17</v>
      </c>
      <c r="N845" s="1436">
        <v>12</v>
      </c>
      <c r="O845" s="1436">
        <v>10</v>
      </c>
      <c r="P845" s="1436">
        <v>12</v>
      </c>
      <c r="Q845" s="1436">
        <v>5</v>
      </c>
      <c r="R845" s="1436">
        <v>7</v>
      </c>
      <c r="S845" s="1436">
        <v>8</v>
      </c>
      <c r="T845" s="1436">
        <v>10</v>
      </c>
      <c r="U845" s="1436">
        <v>9</v>
      </c>
      <c r="V845" s="1438">
        <v>11</v>
      </c>
    </row>
    <row r="846" spans="1:22" ht="15" x14ac:dyDescent="0.25">
      <c r="A846" s="1299" t="s">
        <v>709</v>
      </c>
      <c r="B846" s="1298" t="s">
        <v>975</v>
      </c>
      <c r="C846" s="1301" t="s">
        <v>87</v>
      </c>
      <c r="D846" s="1436">
        <v>9</v>
      </c>
      <c r="E846" s="1436">
        <v>4</v>
      </c>
      <c r="F846" s="1436">
        <v>8</v>
      </c>
      <c r="G846" s="1436">
        <v>1</v>
      </c>
      <c r="H846" s="1436">
        <v>0</v>
      </c>
      <c r="I846" s="1436">
        <v>1</v>
      </c>
      <c r="J846" s="1436">
        <v>2</v>
      </c>
      <c r="K846" s="1436">
        <v>9</v>
      </c>
      <c r="L846" s="1436">
        <v>2</v>
      </c>
      <c r="M846" s="1436">
        <v>1</v>
      </c>
      <c r="N846" s="1436">
        <v>0</v>
      </c>
      <c r="O846" s="1436">
        <v>3</v>
      </c>
      <c r="P846" s="1436">
        <v>1</v>
      </c>
      <c r="Q846" s="1436">
        <v>2</v>
      </c>
      <c r="R846" s="1436">
        <v>2</v>
      </c>
      <c r="S846" s="1436">
        <v>0</v>
      </c>
      <c r="T846" s="1436">
        <v>2</v>
      </c>
      <c r="U846" s="1436">
        <v>0</v>
      </c>
      <c r="V846" s="1438">
        <v>3</v>
      </c>
    </row>
    <row r="847" spans="1:22" ht="15" x14ac:dyDescent="0.25">
      <c r="A847" s="1299" t="s">
        <v>709</v>
      </c>
      <c r="B847" s="1298" t="s">
        <v>976</v>
      </c>
      <c r="C847" s="1301" t="s">
        <v>1010</v>
      </c>
      <c r="D847" s="1436">
        <v>0</v>
      </c>
      <c r="E847" s="1436">
        <v>0</v>
      </c>
      <c r="F847" s="1436">
        <v>0</v>
      </c>
      <c r="G847" s="1436">
        <v>0</v>
      </c>
      <c r="H847" s="1436">
        <v>0</v>
      </c>
      <c r="I847" s="1436">
        <v>0</v>
      </c>
      <c r="J847" s="1436">
        <v>0</v>
      </c>
      <c r="K847" s="1436">
        <v>26</v>
      </c>
      <c r="L847" s="1436">
        <v>23</v>
      </c>
      <c r="M847" s="1436">
        <v>22</v>
      </c>
      <c r="N847" s="1436">
        <v>29</v>
      </c>
      <c r="O847" s="1436">
        <v>28</v>
      </c>
      <c r="P847" s="1436">
        <v>31</v>
      </c>
      <c r="Q847" s="1436">
        <v>32</v>
      </c>
      <c r="R847" s="1436">
        <v>32</v>
      </c>
      <c r="S847" s="1436">
        <v>28</v>
      </c>
      <c r="T847" s="1436">
        <v>31</v>
      </c>
      <c r="U847" s="1436">
        <v>36</v>
      </c>
      <c r="V847" s="1438">
        <v>32</v>
      </c>
    </row>
    <row r="848" spans="1:22" ht="15" x14ac:dyDescent="0.25">
      <c r="A848" s="1299" t="s">
        <v>709</v>
      </c>
      <c r="B848" s="1298" t="s">
        <v>976</v>
      </c>
      <c r="C848" s="1301" t="s">
        <v>79</v>
      </c>
      <c r="D848" s="1436">
        <v>0</v>
      </c>
      <c r="E848" s="1436">
        <v>0</v>
      </c>
      <c r="F848" s="1436">
        <v>0</v>
      </c>
      <c r="G848" s="1436">
        <v>0</v>
      </c>
      <c r="H848" s="1436">
        <v>0</v>
      </c>
      <c r="I848" s="1436">
        <v>0</v>
      </c>
      <c r="J848" s="1436">
        <v>0</v>
      </c>
      <c r="K848" s="1436">
        <v>0.3461538553237915</v>
      </c>
      <c r="L848" s="1436">
        <v>0.47826087474822998</v>
      </c>
      <c r="M848" s="1436">
        <v>0.27272728085517883</v>
      </c>
      <c r="N848" s="1436">
        <v>0.5517241358757019</v>
      </c>
      <c r="O848" s="1436">
        <v>0.5</v>
      </c>
      <c r="P848" s="1436">
        <v>0.32258063554763794</v>
      </c>
      <c r="Q848" s="1436">
        <v>3.125E-2</v>
      </c>
      <c r="R848" s="1436">
        <v>0.25</v>
      </c>
      <c r="S848" s="1436">
        <v>7.1428574621677399E-2</v>
      </c>
      <c r="T848" s="1436">
        <v>0.32258063554763794</v>
      </c>
      <c r="U848" s="1436">
        <v>0.3055555522441864</v>
      </c>
      <c r="V848" s="1438">
        <v>0.3125</v>
      </c>
    </row>
    <row r="849" spans="1:22" ht="15" x14ac:dyDescent="0.25">
      <c r="A849" s="1299" t="s">
        <v>709</v>
      </c>
      <c r="B849" s="1298" t="s">
        <v>976</v>
      </c>
      <c r="C849" s="1301" t="s">
        <v>1011</v>
      </c>
      <c r="D849" s="1436">
        <v>0</v>
      </c>
      <c r="E849" s="1436">
        <v>0</v>
      </c>
      <c r="F849" s="1436">
        <v>0</v>
      </c>
      <c r="G849" s="1436">
        <v>0</v>
      </c>
      <c r="H849" s="1436">
        <v>0</v>
      </c>
      <c r="I849" s="1436">
        <v>0</v>
      </c>
      <c r="J849" s="1436">
        <v>0</v>
      </c>
      <c r="K849" s="1436">
        <v>9</v>
      </c>
      <c r="L849" s="1436">
        <v>11</v>
      </c>
      <c r="M849" s="1436">
        <v>6</v>
      </c>
      <c r="N849" s="1436">
        <v>16</v>
      </c>
      <c r="O849" s="1436">
        <v>14</v>
      </c>
      <c r="P849" s="1436">
        <v>10</v>
      </c>
      <c r="Q849" s="1436">
        <v>1</v>
      </c>
      <c r="R849" s="1436">
        <v>8</v>
      </c>
      <c r="S849" s="1436">
        <v>2</v>
      </c>
      <c r="T849" s="1436">
        <v>10</v>
      </c>
      <c r="U849" s="1436">
        <v>11</v>
      </c>
      <c r="V849" s="1438">
        <v>10</v>
      </c>
    </row>
    <row r="850" spans="1:22" ht="15" x14ac:dyDescent="0.25">
      <c r="A850" s="1299" t="s">
        <v>709</v>
      </c>
      <c r="B850" s="1298" t="s">
        <v>976</v>
      </c>
      <c r="C850" s="1301" t="s">
        <v>87</v>
      </c>
      <c r="D850" s="1436">
        <v>0</v>
      </c>
      <c r="E850" s="1436">
        <v>0</v>
      </c>
      <c r="F850" s="1436">
        <v>0</v>
      </c>
      <c r="G850" s="1436">
        <v>0</v>
      </c>
      <c r="H850" s="1436">
        <v>0</v>
      </c>
      <c r="I850" s="1436">
        <v>0</v>
      </c>
      <c r="J850" s="1436">
        <v>0</v>
      </c>
      <c r="K850" s="1436">
        <v>1</v>
      </c>
      <c r="L850" s="1436">
        <v>0</v>
      </c>
      <c r="M850" s="1436">
        <v>0</v>
      </c>
      <c r="N850" s="1436">
        <v>7</v>
      </c>
      <c r="O850" s="1436">
        <v>1</v>
      </c>
      <c r="P850" s="1436">
        <v>1</v>
      </c>
      <c r="Q850" s="1436">
        <v>1</v>
      </c>
      <c r="R850" s="1436">
        <v>1</v>
      </c>
      <c r="S850" s="1436">
        <v>0</v>
      </c>
      <c r="T850" s="1436">
        <v>4</v>
      </c>
      <c r="U850" s="1436">
        <v>3</v>
      </c>
      <c r="V850" s="1438">
        <v>3</v>
      </c>
    </row>
    <row r="851" spans="1:22" ht="15" x14ac:dyDescent="0.25">
      <c r="A851" s="1299" t="s">
        <v>709</v>
      </c>
      <c r="B851" s="1298" t="s">
        <v>977</v>
      </c>
      <c r="C851" s="1301" t="s">
        <v>1010</v>
      </c>
      <c r="D851" s="1436">
        <v>0</v>
      </c>
      <c r="E851" s="1436">
        <v>4</v>
      </c>
      <c r="F851" s="1436">
        <v>4</v>
      </c>
      <c r="G851" s="1436">
        <v>5</v>
      </c>
      <c r="H851" s="1436">
        <v>7</v>
      </c>
      <c r="I851" s="1436">
        <v>8</v>
      </c>
      <c r="J851" s="1436">
        <v>9</v>
      </c>
      <c r="K851" s="1436">
        <v>9</v>
      </c>
      <c r="L851" s="1436">
        <v>8</v>
      </c>
      <c r="M851" s="1436">
        <v>13</v>
      </c>
      <c r="N851" s="1436">
        <v>12</v>
      </c>
      <c r="O851" s="1436">
        <v>11</v>
      </c>
      <c r="P851" s="1436">
        <v>12</v>
      </c>
      <c r="Q851" s="1436">
        <v>15</v>
      </c>
      <c r="R851" s="1436">
        <v>17</v>
      </c>
      <c r="S851" s="1436">
        <v>15</v>
      </c>
      <c r="T851" s="1436">
        <v>15</v>
      </c>
      <c r="U851" s="1436">
        <v>14</v>
      </c>
      <c r="V851" s="1438">
        <v>15</v>
      </c>
    </row>
    <row r="852" spans="1:22" ht="15" x14ac:dyDescent="0.25">
      <c r="A852" s="1299" t="s">
        <v>709</v>
      </c>
      <c r="B852" s="1298" t="s">
        <v>977</v>
      </c>
      <c r="C852" s="1301" t="s">
        <v>79</v>
      </c>
      <c r="D852" s="1436">
        <v>0</v>
      </c>
      <c r="E852" s="1436">
        <v>0.75</v>
      </c>
      <c r="F852" s="1436">
        <v>0.75</v>
      </c>
      <c r="G852" s="1436">
        <v>0.20000000298023224</v>
      </c>
      <c r="H852" s="1436">
        <v>0.71428573131561279</v>
      </c>
      <c r="I852" s="1436">
        <v>0.375</v>
      </c>
      <c r="J852" s="1436">
        <v>0.4444444477558136</v>
      </c>
      <c r="K852" s="1436">
        <v>0</v>
      </c>
      <c r="L852" s="1436">
        <v>0.125</v>
      </c>
      <c r="M852" s="1436">
        <v>0.23076923191547394</v>
      </c>
      <c r="N852" s="1436">
        <v>0.1666666716337204</v>
      </c>
      <c r="O852" s="1436">
        <v>0.54545456171035767</v>
      </c>
      <c r="P852" s="1436">
        <v>0.3333333432674408</v>
      </c>
      <c r="Q852" s="1436">
        <v>0.20000000298023224</v>
      </c>
      <c r="R852" s="1436">
        <v>0.23529411852359772</v>
      </c>
      <c r="S852" s="1436">
        <v>0.13333334028720856</v>
      </c>
      <c r="T852" s="1436">
        <v>0.13333334028720856</v>
      </c>
      <c r="U852" s="1436">
        <v>0.1428571492433548</v>
      </c>
      <c r="V852" s="1438">
        <v>0.13333334028720856</v>
      </c>
    </row>
    <row r="853" spans="1:22" ht="15" x14ac:dyDescent="0.25">
      <c r="A853" s="1299" t="s">
        <v>709</v>
      </c>
      <c r="B853" s="1298" t="s">
        <v>977</v>
      </c>
      <c r="C853" s="1301" t="s">
        <v>1011</v>
      </c>
      <c r="D853" s="1436">
        <v>0</v>
      </c>
      <c r="E853" s="1436">
        <v>3</v>
      </c>
      <c r="F853" s="1436">
        <v>3</v>
      </c>
      <c r="G853" s="1436">
        <v>1</v>
      </c>
      <c r="H853" s="1436">
        <v>5</v>
      </c>
      <c r="I853" s="1436">
        <v>3</v>
      </c>
      <c r="J853" s="1436">
        <v>4</v>
      </c>
      <c r="K853" s="1436">
        <v>0</v>
      </c>
      <c r="L853" s="1436">
        <v>1</v>
      </c>
      <c r="M853" s="1436">
        <v>3</v>
      </c>
      <c r="N853" s="1436">
        <v>2</v>
      </c>
      <c r="O853" s="1436">
        <v>6</v>
      </c>
      <c r="P853" s="1436">
        <v>4</v>
      </c>
      <c r="Q853" s="1436">
        <v>3</v>
      </c>
      <c r="R853" s="1436">
        <v>4</v>
      </c>
      <c r="S853" s="1436">
        <v>2</v>
      </c>
      <c r="T853" s="1436">
        <v>2</v>
      </c>
      <c r="U853" s="1436">
        <v>2</v>
      </c>
      <c r="V853" s="1438">
        <v>2</v>
      </c>
    </row>
    <row r="854" spans="1:22" ht="15" x14ac:dyDescent="0.25">
      <c r="A854" s="1299" t="s">
        <v>709</v>
      </c>
      <c r="B854" s="1298" t="s">
        <v>977</v>
      </c>
      <c r="C854" s="1301" t="s">
        <v>87</v>
      </c>
      <c r="D854" s="1436">
        <v>0</v>
      </c>
      <c r="E854" s="1436">
        <v>4</v>
      </c>
      <c r="F854" s="1436">
        <v>0</v>
      </c>
      <c r="G854" s="1436">
        <v>1</v>
      </c>
      <c r="H854" s="1436">
        <v>2</v>
      </c>
      <c r="I854" s="1436">
        <v>1</v>
      </c>
      <c r="J854" s="1436">
        <v>1</v>
      </c>
      <c r="K854" s="1436">
        <v>0</v>
      </c>
      <c r="L854" s="1436">
        <v>0</v>
      </c>
      <c r="M854" s="1436">
        <v>5</v>
      </c>
      <c r="N854" s="1436">
        <v>0</v>
      </c>
      <c r="O854" s="1436">
        <v>2</v>
      </c>
      <c r="P854" s="1436">
        <v>1</v>
      </c>
      <c r="Q854" s="1436">
        <v>3</v>
      </c>
      <c r="R854" s="1436">
        <v>2</v>
      </c>
      <c r="S854" s="1436">
        <v>1</v>
      </c>
      <c r="T854" s="1436">
        <v>0</v>
      </c>
      <c r="U854" s="1436">
        <v>0</v>
      </c>
      <c r="V854" s="1438">
        <v>0</v>
      </c>
    </row>
    <row r="855" spans="1:22" ht="15" x14ac:dyDescent="0.25">
      <c r="A855" s="1299" t="s">
        <v>709</v>
      </c>
      <c r="B855" s="1298" t="s">
        <v>978</v>
      </c>
      <c r="C855" s="1301" t="s">
        <v>1010</v>
      </c>
      <c r="D855" s="1436">
        <v>9</v>
      </c>
      <c r="E855" s="1436">
        <v>9</v>
      </c>
      <c r="F855" s="1436">
        <v>9</v>
      </c>
      <c r="G855" s="1436">
        <v>7</v>
      </c>
      <c r="H855" s="1436">
        <v>5</v>
      </c>
      <c r="I855" s="1436">
        <v>4</v>
      </c>
      <c r="J855" s="1436">
        <v>4</v>
      </c>
      <c r="K855" s="1436">
        <v>9</v>
      </c>
      <c r="L855" s="1436">
        <v>13</v>
      </c>
      <c r="M855" s="1436">
        <v>12</v>
      </c>
      <c r="N855" s="1436">
        <v>12</v>
      </c>
      <c r="O855" s="1436">
        <v>13</v>
      </c>
      <c r="P855" s="1436">
        <v>13</v>
      </c>
      <c r="Q855" s="1436">
        <v>13</v>
      </c>
      <c r="R855" s="1436">
        <v>11</v>
      </c>
      <c r="S855" s="1436">
        <v>8</v>
      </c>
      <c r="T855" s="1436">
        <v>8</v>
      </c>
      <c r="U855" s="1436">
        <v>7</v>
      </c>
      <c r="V855" s="1438">
        <v>5</v>
      </c>
    </row>
    <row r="856" spans="1:22" ht="15" x14ac:dyDescent="0.25">
      <c r="A856" s="1299" t="s">
        <v>709</v>
      </c>
      <c r="B856" s="1298" t="s">
        <v>978</v>
      </c>
      <c r="C856" s="1301" t="s">
        <v>79</v>
      </c>
      <c r="D856" s="1436">
        <v>0.4444444477558136</v>
      </c>
      <c r="E856" s="1436">
        <v>0</v>
      </c>
      <c r="F856" s="1436">
        <v>0.4444444477558136</v>
      </c>
      <c r="G856" s="1436">
        <v>0.28571429848670959</v>
      </c>
      <c r="H856" s="1436">
        <v>0.40000000596046448</v>
      </c>
      <c r="I856" s="1436">
        <v>0</v>
      </c>
      <c r="J856" s="1436">
        <v>0.25</v>
      </c>
      <c r="K856" s="1436">
        <v>0.66666668653488159</v>
      </c>
      <c r="L856" s="1436">
        <v>0.53846156597137451</v>
      </c>
      <c r="M856" s="1436">
        <v>0.5</v>
      </c>
      <c r="N856" s="1436">
        <v>0.58333331346511841</v>
      </c>
      <c r="O856" s="1436">
        <v>0.46153846383094788</v>
      </c>
      <c r="P856" s="1436">
        <v>0</v>
      </c>
      <c r="Q856" s="1436">
        <v>0</v>
      </c>
      <c r="R856" s="1436">
        <v>0</v>
      </c>
      <c r="S856" s="1436">
        <v>0</v>
      </c>
      <c r="T856" s="1436">
        <v>0</v>
      </c>
      <c r="U856" s="1436">
        <v>0</v>
      </c>
      <c r="V856" s="1438">
        <v>0</v>
      </c>
    </row>
    <row r="857" spans="1:22" ht="15" x14ac:dyDescent="0.25">
      <c r="A857" s="1299" t="s">
        <v>709</v>
      </c>
      <c r="B857" s="1298" t="s">
        <v>978</v>
      </c>
      <c r="C857" s="1301" t="s">
        <v>1011</v>
      </c>
      <c r="D857" s="1436">
        <v>4</v>
      </c>
      <c r="E857" s="1436">
        <v>0</v>
      </c>
      <c r="F857" s="1436">
        <v>4</v>
      </c>
      <c r="G857" s="1436">
        <v>2</v>
      </c>
      <c r="H857" s="1436">
        <v>2</v>
      </c>
      <c r="I857" s="1436">
        <v>0</v>
      </c>
      <c r="J857" s="1436">
        <v>1</v>
      </c>
      <c r="K857" s="1436">
        <v>6</v>
      </c>
      <c r="L857" s="1436">
        <v>7</v>
      </c>
      <c r="M857" s="1436">
        <v>6</v>
      </c>
      <c r="N857" s="1436">
        <v>7</v>
      </c>
      <c r="O857" s="1436">
        <v>6</v>
      </c>
      <c r="P857" s="1436">
        <v>0</v>
      </c>
      <c r="Q857" s="1436">
        <v>0</v>
      </c>
      <c r="R857" s="1436">
        <v>0</v>
      </c>
      <c r="S857" s="1436">
        <v>0</v>
      </c>
      <c r="T857" s="1436">
        <v>0</v>
      </c>
      <c r="U857" s="1436">
        <v>0</v>
      </c>
      <c r="V857" s="1438">
        <v>0</v>
      </c>
    </row>
    <row r="858" spans="1:22" ht="15" x14ac:dyDescent="0.25">
      <c r="A858" s="1299" t="s">
        <v>709</v>
      </c>
      <c r="B858" s="1298" t="s">
        <v>978</v>
      </c>
      <c r="C858" s="1301" t="s">
        <v>87</v>
      </c>
      <c r="D858" s="1436">
        <v>1</v>
      </c>
      <c r="E858" s="1436">
        <v>0</v>
      </c>
      <c r="F858" s="1436">
        <v>0</v>
      </c>
      <c r="G858" s="1436">
        <v>0</v>
      </c>
      <c r="H858" s="1436">
        <v>0</v>
      </c>
      <c r="I858" s="1436">
        <v>0</v>
      </c>
      <c r="J858" s="1436">
        <v>0</v>
      </c>
      <c r="K858" s="1436">
        <v>6</v>
      </c>
      <c r="L858" s="1436">
        <v>4</v>
      </c>
      <c r="M858" s="1436">
        <v>0</v>
      </c>
      <c r="N858" s="1436">
        <v>2</v>
      </c>
      <c r="O858" s="1436">
        <v>1</v>
      </c>
      <c r="P858" s="1436">
        <v>0</v>
      </c>
      <c r="Q858" s="1436">
        <v>0</v>
      </c>
      <c r="R858" s="1436">
        <v>0</v>
      </c>
      <c r="S858" s="1436">
        <v>0</v>
      </c>
      <c r="T858" s="1436">
        <v>0</v>
      </c>
      <c r="U858" s="1436">
        <v>0</v>
      </c>
      <c r="V858" s="1438">
        <v>0</v>
      </c>
    </row>
    <row r="859" spans="1:22" ht="15" x14ac:dyDescent="0.25">
      <c r="A859" s="1299" t="s">
        <v>709</v>
      </c>
      <c r="B859" s="1298" t="s">
        <v>979</v>
      </c>
      <c r="C859" s="1301" t="s">
        <v>1010</v>
      </c>
      <c r="D859" s="1436">
        <v>47</v>
      </c>
      <c r="E859" s="1436">
        <v>43</v>
      </c>
      <c r="F859" s="1436">
        <v>41</v>
      </c>
      <c r="G859" s="1436">
        <v>40</v>
      </c>
      <c r="H859" s="1436">
        <v>39</v>
      </c>
      <c r="I859" s="1436">
        <v>34</v>
      </c>
      <c r="J859" s="1436">
        <v>22</v>
      </c>
      <c r="K859" s="1436">
        <v>17</v>
      </c>
      <c r="L859" s="1436">
        <v>34</v>
      </c>
      <c r="M859" s="1436">
        <v>15</v>
      </c>
      <c r="N859" s="1436">
        <v>13</v>
      </c>
      <c r="O859" s="1436">
        <v>12</v>
      </c>
      <c r="P859" s="1436">
        <v>8</v>
      </c>
      <c r="Q859" s="1436">
        <v>8</v>
      </c>
      <c r="R859" s="1436">
        <v>6</v>
      </c>
      <c r="S859" s="1436">
        <v>6</v>
      </c>
      <c r="T859" s="1436">
        <v>6</v>
      </c>
      <c r="U859" s="1436">
        <v>5</v>
      </c>
      <c r="V859" s="1438">
        <v>3</v>
      </c>
    </row>
    <row r="860" spans="1:22" ht="15" x14ac:dyDescent="0.25">
      <c r="A860" s="1299" t="s">
        <v>709</v>
      </c>
      <c r="B860" s="1298" t="s">
        <v>979</v>
      </c>
      <c r="C860" s="1301" t="s">
        <v>79</v>
      </c>
      <c r="D860" s="1436">
        <v>0.12765957415103912</v>
      </c>
      <c r="E860" s="1436">
        <v>0.13953487575054169</v>
      </c>
      <c r="F860" s="1436">
        <v>7.3170728981494904E-2</v>
      </c>
      <c r="G860" s="1436">
        <v>0.15000000596046448</v>
      </c>
      <c r="H860" s="1436">
        <v>0.10256410390138626</v>
      </c>
      <c r="I860" s="1436">
        <v>0.14705882966518402</v>
      </c>
      <c r="J860" s="1436">
        <v>4.5454546809196472E-2</v>
      </c>
      <c r="K860" s="1436">
        <v>0.17647059261798859</v>
      </c>
      <c r="L860" s="1436">
        <v>8.8235296308994293E-2</v>
      </c>
      <c r="M860" s="1436">
        <v>6.6666662693023682E-2</v>
      </c>
      <c r="N860" s="1436">
        <v>0.30769231915473938</v>
      </c>
      <c r="O860" s="1436">
        <v>0.25</v>
      </c>
      <c r="P860" s="1436">
        <v>0.125</v>
      </c>
      <c r="Q860" s="1436">
        <v>0</v>
      </c>
      <c r="R860" s="1436">
        <v>0</v>
      </c>
      <c r="S860" s="1436">
        <v>0.1666666716337204</v>
      </c>
      <c r="T860" s="1436">
        <v>0.3333333432674408</v>
      </c>
      <c r="U860" s="1436">
        <v>0</v>
      </c>
      <c r="V860" s="1438">
        <v>0</v>
      </c>
    </row>
    <row r="861" spans="1:22" ht="15" x14ac:dyDescent="0.25">
      <c r="A861" s="1299" t="s">
        <v>709</v>
      </c>
      <c r="B861" s="1298" t="s">
        <v>979</v>
      </c>
      <c r="C861" s="1301" t="s">
        <v>1011</v>
      </c>
      <c r="D861" s="1436">
        <v>6</v>
      </c>
      <c r="E861" s="1436">
        <v>6</v>
      </c>
      <c r="F861" s="1436">
        <v>3</v>
      </c>
      <c r="G861" s="1436">
        <v>6</v>
      </c>
      <c r="H861" s="1436">
        <v>4</v>
      </c>
      <c r="I861" s="1436">
        <v>5</v>
      </c>
      <c r="J861" s="1436">
        <v>1</v>
      </c>
      <c r="K861" s="1436">
        <v>3</v>
      </c>
      <c r="L861" s="1436">
        <v>3</v>
      </c>
      <c r="M861" s="1436">
        <v>1</v>
      </c>
      <c r="N861" s="1436">
        <v>4</v>
      </c>
      <c r="O861" s="1436">
        <v>3</v>
      </c>
      <c r="P861" s="1436">
        <v>1</v>
      </c>
      <c r="Q861" s="1436">
        <v>0</v>
      </c>
      <c r="R861" s="1436">
        <v>0</v>
      </c>
      <c r="S861" s="1436">
        <v>1</v>
      </c>
      <c r="T861" s="1436">
        <v>2</v>
      </c>
      <c r="U861" s="1436">
        <v>0</v>
      </c>
      <c r="V861" s="1438">
        <v>0</v>
      </c>
    </row>
    <row r="862" spans="1:22" ht="15" x14ac:dyDescent="0.25">
      <c r="A862" s="1299" t="s">
        <v>709</v>
      </c>
      <c r="B862" s="1298" t="s">
        <v>979</v>
      </c>
      <c r="C862" s="1301" t="s">
        <v>87</v>
      </c>
      <c r="D862" s="1436">
        <v>0</v>
      </c>
      <c r="E862" s="1436">
        <v>0</v>
      </c>
      <c r="F862" s="1436">
        <v>0</v>
      </c>
      <c r="G862" s="1436">
        <v>1</v>
      </c>
      <c r="H862" s="1436">
        <v>0</v>
      </c>
      <c r="I862" s="1436">
        <v>0</v>
      </c>
      <c r="J862" s="1436">
        <v>0</v>
      </c>
      <c r="K862" s="1436">
        <v>0</v>
      </c>
      <c r="L862" s="1436">
        <v>0</v>
      </c>
      <c r="M862" s="1436">
        <v>0</v>
      </c>
      <c r="N862" s="1436">
        <v>0</v>
      </c>
      <c r="O862" s="1436">
        <v>0</v>
      </c>
      <c r="P862" s="1436">
        <v>0</v>
      </c>
      <c r="Q862" s="1436">
        <v>0</v>
      </c>
      <c r="R862" s="1436">
        <v>0</v>
      </c>
      <c r="S862" s="1436">
        <v>0</v>
      </c>
      <c r="T862" s="1436">
        <v>0</v>
      </c>
      <c r="U862" s="1436">
        <v>0</v>
      </c>
      <c r="V862" s="1438">
        <v>0</v>
      </c>
    </row>
    <row r="863" spans="1:22" ht="15" x14ac:dyDescent="0.25">
      <c r="A863" s="1299" t="s">
        <v>709</v>
      </c>
      <c r="B863" s="1298" t="s">
        <v>980</v>
      </c>
      <c r="C863" s="1301" t="s">
        <v>1010</v>
      </c>
      <c r="D863" s="1436">
        <v>45</v>
      </c>
      <c r="E863" s="1436">
        <v>48</v>
      </c>
      <c r="F863" s="1436">
        <v>46</v>
      </c>
      <c r="G863" s="1436">
        <v>0</v>
      </c>
      <c r="H863" s="1436">
        <v>0</v>
      </c>
      <c r="I863" s="1436">
        <v>0</v>
      </c>
      <c r="J863" s="1436">
        <v>0</v>
      </c>
      <c r="K863" s="1436">
        <v>0</v>
      </c>
      <c r="L863" s="1436">
        <v>0</v>
      </c>
      <c r="M863" s="1436">
        <v>0</v>
      </c>
      <c r="N863" s="1436">
        <v>0</v>
      </c>
      <c r="O863" s="1436">
        <v>0</v>
      </c>
      <c r="P863" s="1436">
        <v>0</v>
      </c>
      <c r="Q863" s="1436">
        <v>0</v>
      </c>
      <c r="R863" s="1436">
        <v>0</v>
      </c>
      <c r="S863" s="1436">
        <v>0</v>
      </c>
      <c r="T863" s="1436">
        <v>0</v>
      </c>
      <c r="U863" s="1436">
        <v>0</v>
      </c>
      <c r="V863" s="1438">
        <v>0</v>
      </c>
    </row>
    <row r="864" spans="1:22" ht="15" x14ac:dyDescent="0.25">
      <c r="A864" s="1299" t="s">
        <v>709</v>
      </c>
      <c r="B864" s="1298" t="s">
        <v>980</v>
      </c>
      <c r="C864" s="1301" t="s">
        <v>79</v>
      </c>
      <c r="D864" s="1436">
        <v>0.20000000298023224</v>
      </c>
      <c r="E864" s="1436">
        <v>0.3125</v>
      </c>
      <c r="F864" s="1436">
        <v>0.30434781312942505</v>
      </c>
      <c r="G864" s="1436">
        <v>0</v>
      </c>
      <c r="H864" s="1436">
        <v>0</v>
      </c>
      <c r="I864" s="1436">
        <v>0</v>
      </c>
      <c r="J864" s="1436">
        <v>0</v>
      </c>
      <c r="K864" s="1436">
        <v>0</v>
      </c>
      <c r="L864" s="1436">
        <v>0</v>
      </c>
      <c r="M864" s="1436">
        <v>0</v>
      </c>
      <c r="N864" s="1436">
        <v>0</v>
      </c>
      <c r="O864" s="1436">
        <v>0</v>
      </c>
      <c r="P864" s="1436">
        <v>0</v>
      </c>
      <c r="Q864" s="1436">
        <v>0</v>
      </c>
      <c r="R864" s="1436">
        <v>0</v>
      </c>
      <c r="S864" s="1436">
        <v>0</v>
      </c>
      <c r="T864" s="1436">
        <v>0</v>
      </c>
      <c r="U864" s="1436">
        <v>0</v>
      </c>
      <c r="V864" s="1438">
        <v>0</v>
      </c>
    </row>
    <row r="865" spans="1:22" ht="15" x14ac:dyDescent="0.25">
      <c r="A865" s="1299" t="s">
        <v>709</v>
      </c>
      <c r="B865" s="1298" t="s">
        <v>980</v>
      </c>
      <c r="C865" s="1301" t="s">
        <v>1011</v>
      </c>
      <c r="D865" s="1436">
        <v>9</v>
      </c>
      <c r="E865" s="1436">
        <v>15</v>
      </c>
      <c r="F865" s="1436">
        <v>14</v>
      </c>
      <c r="G865" s="1436">
        <v>0</v>
      </c>
      <c r="H865" s="1436">
        <v>0</v>
      </c>
      <c r="I865" s="1436">
        <v>0</v>
      </c>
      <c r="J865" s="1436">
        <v>0</v>
      </c>
      <c r="K865" s="1436">
        <v>0</v>
      </c>
      <c r="L865" s="1436">
        <v>0</v>
      </c>
      <c r="M865" s="1436">
        <v>0</v>
      </c>
      <c r="N865" s="1436">
        <v>0</v>
      </c>
      <c r="O865" s="1436">
        <v>0</v>
      </c>
      <c r="P865" s="1436">
        <v>0</v>
      </c>
      <c r="Q865" s="1436">
        <v>0</v>
      </c>
      <c r="R865" s="1436">
        <v>0</v>
      </c>
      <c r="S865" s="1436">
        <v>0</v>
      </c>
      <c r="T865" s="1436">
        <v>0</v>
      </c>
      <c r="U865" s="1436">
        <v>0</v>
      </c>
      <c r="V865" s="1438">
        <v>0</v>
      </c>
    </row>
    <row r="866" spans="1:22" ht="15" x14ac:dyDescent="0.25">
      <c r="A866" s="1299" t="s">
        <v>709</v>
      </c>
      <c r="B866" s="1298" t="s">
        <v>980</v>
      </c>
      <c r="C866" s="1301" t="s">
        <v>87</v>
      </c>
      <c r="D866" s="1436">
        <v>0</v>
      </c>
      <c r="E866" s="1436">
        <v>0</v>
      </c>
      <c r="F866" s="1436">
        <v>1</v>
      </c>
      <c r="G866" s="1436">
        <v>0</v>
      </c>
      <c r="H866" s="1436">
        <v>0</v>
      </c>
      <c r="I866" s="1436">
        <v>0</v>
      </c>
      <c r="J866" s="1436">
        <v>0</v>
      </c>
      <c r="K866" s="1436">
        <v>0</v>
      </c>
      <c r="L866" s="1436">
        <v>0</v>
      </c>
      <c r="M866" s="1436">
        <v>0</v>
      </c>
      <c r="N866" s="1436">
        <v>0</v>
      </c>
      <c r="O866" s="1436">
        <v>0</v>
      </c>
      <c r="P866" s="1436">
        <v>0</v>
      </c>
      <c r="Q866" s="1436">
        <v>0</v>
      </c>
      <c r="R866" s="1436">
        <v>0</v>
      </c>
      <c r="S866" s="1436">
        <v>0</v>
      </c>
      <c r="T866" s="1436">
        <v>0</v>
      </c>
      <c r="U866" s="1436">
        <v>0</v>
      </c>
      <c r="V866" s="1438">
        <v>0</v>
      </c>
    </row>
    <row r="867" spans="1:22" ht="15" x14ac:dyDescent="0.25">
      <c r="A867" s="1299" t="s">
        <v>709</v>
      </c>
      <c r="B867" s="1298" t="s">
        <v>981</v>
      </c>
      <c r="C867" s="1301" t="s">
        <v>1010</v>
      </c>
      <c r="D867" s="1436">
        <v>0</v>
      </c>
      <c r="E867" s="1436">
        <v>0</v>
      </c>
      <c r="F867" s="1436">
        <v>0</v>
      </c>
      <c r="G867" s="1436">
        <v>0</v>
      </c>
      <c r="H867" s="1436">
        <v>0</v>
      </c>
      <c r="I867" s="1436">
        <v>0</v>
      </c>
      <c r="J867" s="1436">
        <v>0</v>
      </c>
      <c r="K867" s="1436">
        <v>0</v>
      </c>
      <c r="L867" s="1436">
        <v>2</v>
      </c>
      <c r="M867" s="1436">
        <v>2</v>
      </c>
      <c r="N867" s="1436">
        <v>2</v>
      </c>
      <c r="O867" s="1436">
        <v>2</v>
      </c>
      <c r="P867" s="1436">
        <v>1</v>
      </c>
      <c r="Q867" s="1436">
        <v>1</v>
      </c>
      <c r="R867" s="1436">
        <v>1</v>
      </c>
      <c r="S867" s="1436">
        <v>0</v>
      </c>
      <c r="T867" s="1436">
        <v>0</v>
      </c>
      <c r="U867" s="1436">
        <v>0</v>
      </c>
      <c r="V867" s="1438">
        <v>0</v>
      </c>
    </row>
    <row r="868" spans="1:22" ht="15" x14ac:dyDescent="0.25">
      <c r="A868" s="1299" t="s">
        <v>709</v>
      </c>
      <c r="B868" s="1298" t="s">
        <v>981</v>
      </c>
      <c r="C868" s="1301" t="s">
        <v>79</v>
      </c>
      <c r="D868" s="1436">
        <v>0</v>
      </c>
      <c r="E868" s="1436">
        <v>0</v>
      </c>
      <c r="F868" s="1436">
        <v>0</v>
      </c>
      <c r="G868" s="1436">
        <v>0</v>
      </c>
      <c r="H868" s="1436">
        <v>0</v>
      </c>
      <c r="I868" s="1436">
        <v>0</v>
      </c>
      <c r="J868" s="1436">
        <v>0</v>
      </c>
      <c r="K868" s="1436">
        <v>0</v>
      </c>
      <c r="L868" s="1436">
        <v>1</v>
      </c>
      <c r="M868" s="1436">
        <v>0</v>
      </c>
      <c r="N868" s="1436">
        <v>0</v>
      </c>
      <c r="O868" s="1436">
        <v>0</v>
      </c>
      <c r="P868" s="1436">
        <v>0</v>
      </c>
      <c r="Q868" s="1436">
        <v>0</v>
      </c>
      <c r="R868" s="1436">
        <v>0</v>
      </c>
      <c r="S868" s="1436">
        <v>0</v>
      </c>
      <c r="T868" s="1436">
        <v>0</v>
      </c>
      <c r="U868" s="1436">
        <v>0</v>
      </c>
      <c r="V868" s="1438">
        <v>0</v>
      </c>
    </row>
    <row r="869" spans="1:22" ht="15" x14ac:dyDescent="0.25">
      <c r="A869" s="1299" t="s">
        <v>709</v>
      </c>
      <c r="B869" s="1298" t="s">
        <v>981</v>
      </c>
      <c r="C869" s="1301" t="s">
        <v>1011</v>
      </c>
      <c r="D869" s="1436">
        <v>0</v>
      </c>
      <c r="E869" s="1436">
        <v>0</v>
      </c>
      <c r="F869" s="1436">
        <v>0</v>
      </c>
      <c r="G869" s="1436">
        <v>0</v>
      </c>
      <c r="H869" s="1436">
        <v>0</v>
      </c>
      <c r="I869" s="1436">
        <v>0</v>
      </c>
      <c r="J869" s="1436">
        <v>0</v>
      </c>
      <c r="K869" s="1436">
        <v>0</v>
      </c>
      <c r="L869" s="1436">
        <v>2</v>
      </c>
      <c r="M869" s="1436">
        <v>0</v>
      </c>
      <c r="N869" s="1436">
        <v>0</v>
      </c>
      <c r="O869" s="1436">
        <v>0</v>
      </c>
      <c r="P869" s="1436">
        <v>0</v>
      </c>
      <c r="Q869" s="1436">
        <v>0</v>
      </c>
      <c r="R869" s="1436">
        <v>0</v>
      </c>
      <c r="S869" s="1436">
        <v>0</v>
      </c>
      <c r="T869" s="1436">
        <v>0</v>
      </c>
      <c r="U869" s="1436">
        <v>0</v>
      </c>
      <c r="V869" s="1438">
        <v>0</v>
      </c>
    </row>
    <row r="870" spans="1:22" ht="15" x14ac:dyDescent="0.25">
      <c r="A870" s="1299" t="s">
        <v>709</v>
      </c>
      <c r="B870" s="1298" t="s">
        <v>981</v>
      </c>
      <c r="C870" s="1301" t="s">
        <v>87</v>
      </c>
      <c r="D870" s="1436">
        <v>0</v>
      </c>
      <c r="E870" s="1436">
        <v>0</v>
      </c>
      <c r="F870" s="1436">
        <v>0</v>
      </c>
      <c r="G870" s="1436">
        <v>0</v>
      </c>
      <c r="H870" s="1436">
        <v>0</v>
      </c>
      <c r="I870" s="1436">
        <v>0</v>
      </c>
      <c r="J870" s="1436">
        <v>0</v>
      </c>
      <c r="K870" s="1436">
        <v>0</v>
      </c>
      <c r="L870" s="1436">
        <v>2</v>
      </c>
      <c r="M870" s="1436">
        <v>0</v>
      </c>
      <c r="N870" s="1436">
        <v>0</v>
      </c>
      <c r="O870" s="1436">
        <v>0</v>
      </c>
      <c r="P870" s="1436">
        <v>0</v>
      </c>
      <c r="Q870" s="1436">
        <v>0</v>
      </c>
      <c r="R870" s="1436">
        <v>0</v>
      </c>
      <c r="S870" s="1436">
        <v>0</v>
      </c>
      <c r="T870" s="1436">
        <v>0</v>
      </c>
      <c r="U870" s="1436">
        <v>0</v>
      </c>
      <c r="V870" s="1438">
        <v>0</v>
      </c>
    </row>
    <row r="871" spans="1:22" ht="15" x14ac:dyDescent="0.25">
      <c r="A871" s="1299" t="s">
        <v>709</v>
      </c>
      <c r="B871" s="1298" t="s">
        <v>1160</v>
      </c>
      <c r="C871" s="1301" t="s">
        <v>1010</v>
      </c>
      <c r="D871" s="1436">
        <v>0</v>
      </c>
      <c r="E871" s="1436">
        <v>0</v>
      </c>
      <c r="F871" s="1436">
        <v>0</v>
      </c>
      <c r="G871" s="1436">
        <v>0</v>
      </c>
      <c r="H871" s="1436">
        <v>0</v>
      </c>
      <c r="I871" s="1436">
        <v>0</v>
      </c>
      <c r="J871" s="1436">
        <v>0</v>
      </c>
      <c r="K871" s="1436">
        <v>0</v>
      </c>
      <c r="L871" s="1436">
        <v>0</v>
      </c>
      <c r="M871" s="1436">
        <v>0</v>
      </c>
      <c r="N871" s="1436">
        <v>0</v>
      </c>
      <c r="O871" s="1436">
        <v>0</v>
      </c>
      <c r="P871" s="1436">
        <v>0</v>
      </c>
      <c r="Q871" s="1436">
        <v>0</v>
      </c>
      <c r="R871" s="1436">
        <v>0</v>
      </c>
      <c r="S871" s="1436">
        <v>0</v>
      </c>
      <c r="T871" s="1436">
        <v>0</v>
      </c>
      <c r="U871" s="1436">
        <v>0</v>
      </c>
      <c r="V871" s="1438">
        <v>5</v>
      </c>
    </row>
    <row r="872" spans="1:22" ht="15" x14ac:dyDescent="0.25">
      <c r="A872" s="1299" t="s">
        <v>709</v>
      </c>
      <c r="B872" s="1298" t="s">
        <v>1160</v>
      </c>
      <c r="C872" s="1301" t="s">
        <v>79</v>
      </c>
      <c r="D872" s="1436">
        <v>0</v>
      </c>
      <c r="E872" s="1436">
        <v>0</v>
      </c>
      <c r="F872" s="1436">
        <v>0</v>
      </c>
      <c r="G872" s="1436">
        <v>0</v>
      </c>
      <c r="H872" s="1436">
        <v>0</v>
      </c>
      <c r="I872" s="1436">
        <v>0</v>
      </c>
      <c r="J872" s="1436">
        <v>0</v>
      </c>
      <c r="K872" s="1436">
        <v>0</v>
      </c>
      <c r="L872" s="1436">
        <v>0</v>
      </c>
      <c r="M872" s="1436">
        <v>0</v>
      </c>
      <c r="N872" s="1436">
        <v>0</v>
      </c>
      <c r="O872" s="1436">
        <v>0</v>
      </c>
      <c r="P872" s="1436">
        <v>0</v>
      </c>
      <c r="Q872" s="1436">
        <v>0</v>
      </c>
      <c r="R872" s="1436">
        <v>0</v>
      </c>
      <c r="S872" s="1436">
        <v>0</v>
      </c>
      <c r="T872" s="1436">
        <v>0</v>
      </c>
      <c r="U872" s="1436">
        <v>0</v>
      </c>
      <c r="V872" s="1438">
        <v>0.20000000298023224</v>
      </c>
    </row>
    <row r="873" spans="1:22" ht="15" x14ac:dyDescent="0.25">
      <c r="A873" s="1299" t="s">
        <v>709</v>
      </c>
      <c r="B873" s="1298" t="s">
        <v>1160</v>
      </c>
      <c r="C873" s="1301" t="s">
        <v>1011</v>
      </c>
      <c r="D873" s="1436">
        <v>0</v>
      </c>
      <c r="E873" s="1436">
        <v>0</v>
      </c>
      <c r="F873" s="1436">
        <v>0</v>
      </c>
      <c r="G873" s="1436">
        <v>0</v>
      </c>
      <c r="H873" s="1436">
        <v>0</v>
      </c>
      <c r="I873" s="1436">
        <v>0</v>
      </c>
      <c r="J873" s="1436">
        <v>0</v>
      </c>
      <c r="K873" s="1436">
        <v>0</v>
      </c>
      <c r="L873" s="1436">
        <v>0</v>
      </c>
      <c r="M873" s="1436">
        <v>0</v>
      </c>
      <c r="N873" s="1436">
        <v>0</v>
      </c>
      <c r="O873" s="1436">
        <v>0</v>
      </c>
      <c r="P873" s="1436">
        <v>0</v>
      </c>
      <c r="Q873" s="1436">
        <v>0</v>
      </c>
      <c r="R873" s="1436">
        <v>0</v>
      </c>
      <c r="S873" s="1436">
        <v>0</v>
      </c>
      <c r="T873" s="1436">
        <v>0</v>
      </c>
      <c r="U873" s="1436">
        <v>0</v>
      </c>
      <c r="V873" s="1438">
        <v>1</v>
      </c>
    </row>
    <row r="874" spans="1:22" ht="15" x14ac:dyDescent="0.25">
      <c r="A874" s="1299" t="s">
        <v>709</v>
      </c>
      <c r="B874" s="1298" t="s">
        <v>1160</v>
      </c>
      <c r="C874" s="1301" t="s">
        <v>87</v>
      </c>
      <c r="D874" s="1436">
        <v>0</v>
      </c>
      <c r="E874" s="1436">
        <v>0</v>
      </c>
      <c r="F874" s="1436">
        <v>0</v>
      </c>
      <c r="G874" s="1436">
        <v>0</v>
      </c>
      <c r="H874" s="1436">
        <v>0</v>
      </c>
      <c r="I874" s="1436">
        <v>0</v>
      </c>
      <c r="J874" s="1436">
        <v>0</v>
      </c>
      <c r="K874" s="1436">
        <v>0</v>
      </c>
      <c r="L874" s="1436">
        <v>0</v>
      </c>
      <c r="M874" s="1436">
        <v>0</v>
      </c>
      <c r="N874" s="1436">
        <v>0</v>
      </c>
      <c r="O874" s="1436">
        <v>0</v>
      </c>
      <c r="P874" s="1436">
        <v>0</v>
      </c>
      <c r="Q874" s="1436">
        <v>0</v>
      </c>
      <c r="R874" s="1436">
        <v>0</v>
      </c>
      <c r="S874" s="1436">
        <v>0</v>
      </c>
      <c r="T874" s="1436">
        <v>0</v>
      </c>
      <c r="U874" s="1436">
        <v>0</v>
      </c>
      <c r="V874" s="1438">
        <v>5</v>
      </c>
    </row>
    <row r="875" spans="1:22" ht="15" x14ac:dyDescent="0.25">
      <c r="A875" s="1299" t="s">
        <v>709</v>
      </c>
      <c r="B875" s="1298" t="s">
        <v>982</v>
      </c>
      <c r="C875" s="1301" t="s">
        <v>1010</v>
      </c>
      <c r="D875" s="1436">
        <v>1</v>
      </c>
      <c r="E875" s="1436">
        <v>6</v>
      </c>
      <c r="F875" s="1436">
        <v>16</v>
      </c>
      <c r="G875" s="1436">
        <v>13</v>
      </c>
      <c r="H875" s="1436">
        <v>25</v>
      </c>
      <c r="I875" s="1436">
        <v>25</v>
      </c>
      <c r="J875" s="1436">
        <v>25</v>
      </c>
      <c r="K875" s="1436">
        <v>25</v>
      </c>
      <c r="L875" s="1436">
        <v>23</v>
      </c>
      <c r="M875" s="1436">
        <v>15</v>
      </c>
      <c r="N875" s="1436">
        <v>18</v>
      </c>
      <c r="O875" s="1436">
        <v>18</v>
      </c>
      <c r="P875" s="1436">
        <v>16</v>
      </c>
      <c r="Q875" s="1436">
        <v>17</v>
      </c>
      <c r="R875" s="1436">
        <v>16</v>
      </c>
      <c r="S875" s="1436">
        <v>12</v>
      </c>
      <c r="T875" s="1436">
        <v>10</v>
      </c>
      <c r="U875" s="1436">
        <v>10</v>
      </c>
      <c r="V875" s="1438">
        <v>7</v>
      </c>
    </row>
    <row r="876" spans="1:22" ht="15" x14ac:dyDescent="0.25">
      <c r="A876" s="1299" t="s">
        <v>709</v>
      </c>
      <c r="B876" s="1298" t="s">
        <v>982</v>
      </c>
      <c r="C876" s="1301" t="s">
        <v>79</v>
      </c>
      <c r="D876" s="1436">
        <v>0</v>
      </c>
      <c r="E876" s="1436">
        <v>0.83333331346511841</v>
      </c>
      <c r="F876" s="1436">
        <v>0.1875</v>
      </c>
      <c r="G876" s="1436">
        <v>0</v>
      </c>
      <c r="H876" s="1436">
        <v>0.20000000298023224</v>
      </c>
      <c r="I876" s="1436">
        <v>0.2800000011920929</v>
      </c>
      <c r="J876" s="1436">
        <v>0</v>
      </c>
      <c r="K876" s="1436">
        <v>0.11999999731779099</v>
      </c>
      <c r="L876" s="1436">
        <v>8.6956523358821869E-2</v>
      </c>
      <c r="M876" s="1436">
        <v>6.6666662693023682E-2</v>
      </c>
      <c r="N876" s="1436">
        <v>0.6111111044883728</v>
      </c>
      <c r="O876" s="1436">
        <v>0.2222222238779068</v>
      </c>
      <c r="P876" s="1436">
        <v>0.25</v>
      </c>
      <c r="Q876" s="1436">
        <v>0.35294118523597717</v>
      </c>
      <c r="R876" s="1436">
        <v>0.25</v>
      </c>
      <c r="S876" s="1436">
        <v>0.25</v>
      </c>
      <c r="T876" s="1436">
        <v>0.20000000298023224</v>
      </c>
      <c r="U876" s="1436">
        <v>0.10000000149011612</v>
      </c>
      <c r="V876" s="1438">
        <v>0</v>
      </c>
    </row>
    <row r="877" spans="1:22" ht="15" x14ac:dyDescent="0.25">
      <c r="A877" s="1299" t="s">
        <v>709</v>
      </c>
      <c r="B877" s="1298" t="s">
        <v>982</v>
      </c>
      <c r="C877" s="1301" t="s">
        <v>1011</v>
      </c>
      <c r="D877" s="1436">
        <v>0</v>
      </c>
      <c r="E877" s="1436">
        <v>5</v>
      </c>
      <c r="F877" s="1436">
        <v>3</v>
      </c>
      <c r="G877" s="1436">
        <v>0</v>
      </c>
      <c r="H877" s="1436">
        <v>5</v>
      </c>
      <c r="I877" s="1436">
        <v>7</v>
      </c>
      <c r="J877" s="1436">
        <v>0</v>
      </c>
      <c r="K877" s="1436">
        <v>3</v>
      </c>
      <c r="L877" s="1436">
        <v>2</v>
      </c>
      <c r="M877" s="1436">
        <v>1</v>
      </c>
      <c r="N877" s="1436">
        <v>11</v>
      </c>
      <c r="O877" s="1436">
        <v>4</v>
      </c>
      <c r="P877" s="1436">
        <v>4</v>
      </c>
      <c r="Q877" s="1436">
        <v>6</v>
      </c>
      <c r="R877" s="1436">
        <v>4</v>
      </c>
      <c r="S877" s="1436">
        <v>3</v>
      </c>
      <c r="T877" s="1436">
        <v>2</v>
      </c>
      <c r="U877" s="1436">
        <v>1</v>
      </c>
      <c r="V877" s="1438">
        <v>0</v>
      </c>
    </row>
    <row r="878" spans="1:22" ht="15" x14ac:dyDescent="0.25">
      <c r="A878" s="1299" t="s">
        <v>709</v>
      </c>
      <c r="B878" s="1298" t="s">
        <v>982</v>
      </c>
      <c r="C878" s="1301" t="s">
        <v>87</v>
      </c>
      <c r="D878" s="1436">
        <v>0</v>
      </c>
      <c r="E878" s="1436">
        <v>5</v>
      </c>
      <c r="F878" s="1436">
        <v>1</v>
      </c>
      <c r="G878" s="1436">
        <v>0</v>
      </c>
      <c r="H878" s="1436">
        <v>1</v>
      </c>
      <c r="I878" s="1436">
        <v>0</v>
      </c>
      <c r="J878" s="1436">
        <v>0</v>
      </c>
      <c r="K878" s="1436">
        <v>0</v>
      </c>
      <c r="L878" s="1436">
        <v>0</v>
      </c>
      <c r="M878" s="1436">
        <v>0</v>
      </c>
      <c r="N878" s="1436">
        <v>8</v>
      </c>
      <c r="O878" s="1436">
        <v>0</v>
      </c>
      <c r="P878" s="1436">
        <v>0</v>
      </c>
      <c r="Q878" s="1436">
        <v>1</v>
      </c>
      <c r="R878" s="1436">
        <v>0</v>
      </c>
      <c r="S878" s="1436">
        <v>0</v>
      </c>
      <c r="T878" s="1436">
        <v>0</v>
      </c>
      <c r="U878" s="1436">
        <v>0</v>
      </c>
      <c r="V878" s="1438">
        <v>0</v>
      </c>
    </row>
    <row r="879" spans="1:22" ht="15" x14ac:dyDescent="0.25">
      <c r="A879" s="1299" t="s">
        <v>709</v>
      </c>
      <c r="B879" s="1298" t="s">
        <v>983</v>
      </c>
      <c r="C879" s="1301" t="s">
        <v>1010</v>
      </c>
      <c r="D879" s="1436">
        <v>0</v>
      </c>
      <c r="E879" s="1436">
        <v>0</v>
      </c>
      <c r="F879" s="1436">
        <v>0</v>
      </c>
      <c r="G879" s="1436">
        <v>0</v>
      </c>
      <c r="H879" s="1436">
        <v>0</v>
      </c>
      <c r="I879" s="1436">
        <v>0</v>
      </c>
      <c r="J879" s="1436">
        <v>3</v>
      </c>
      <c r="K879" s="1436">
        <v>5</v>
      </c>
      <c r="L879" s="1436">
        <v>7</v>
      </c>
      <c r="M879" s="1436">
        <v>9</v>
      </c>
      <c r="N879" s="1436">
        <v>9</v>
      </c>
      <c r="O879" s="1436">
        <v>9</v>
      </c>
      <c r="P879" s="1436">
        <v>10</v>
      </c>
      <c r="Q879" s="1436">
        <v>10</v>
      </c>
      <c r="R879" s="1436">
        <v>9</v>
      </c>
      <c r="S879" s="1436">
        <v>6</v>
      </c>
      <c r="T879" s="1436">
        <v>0</v>
      </c>
      <c r="U879" s="1436">
        <v>0</v>
      </c>
      <c r="V879" s="1438">
        <v>0</v>
      </c>
    </row>
    <row r="880" spans="1:22" ht="15" x14ac:dyDescent="0.25">
      <c r="A880" s="1299" t="s">
        <v>709</v>
      </c>
      <c r="B880" s="1298" t="s">
        <v>983</v>
      </c>
      <c r="C880" s="1301" t="s">
        <v>79</v>
      </c>
      <c r="D880" s="1436">
        <v>0</v>
      </c>
      <c r="E880" s="1436">
        <v>0</v>
      </c>
      <c r="F880" s="1436">
        <v>0</v>
      </c>
      <c r="G880" s="1436">
        <v>0</v>
      </c>
      <c r="H880" s="1436">
        <v>0</v>
      </c>
      <c r="I880" s="1436">
        <v>0</v>
      </c>
      <c r="J880" s="1436">
        <v>0.3333333432674408</v>
      </c>
      <c r="K880" s="1436">
        <v>0.80000001192092896</v>
      </c>
      <c r="L880" s="1436">
        <v>0.4285714328289032</v>
      </c>
      <c r="M880" s="1436">
        <v>0.4444444477558136</v>
      </c>
      <c r="N880" s="1436">
        <v>0.4444444477558136</v>
      </c>
      <c r="O880" s="1436">
        <v>0.55555558204650879</v>
      </c>
      <c r="P880" s="1436">
        <v>0.30000001192092896</v>
      </c>
      <c r="Q880" s="1436">
        <v>0</v>
      </c>
      <c r="R880" s="1436">
        <v>0</v>
      </c>
      <c r="S880" s="1436">
        <v>0.1666666716337204</v>
      </c>
      <c r="T880" s="1436">
        <v>0</v>
      </c>
      <c r="U880" s="1436">
        <v>0</v>
      </c>
      <c r="V880" s="1438">
        <v>0</v>
      </c>
    </row>
    <row r="881" spans="1:22" ht="15" x14ac:dyDescent="0.25">
      <c r="A881" s="1299" t="s">
        <v>709</v>
      </c>
      <c r="B881" s="1298" t="s">
        <v>983</v>
      </c>
      <c r="C881" s="1301" t="s">
        <v>1011</v>
      </c>
      <c r="D881" s="1436">
        <v>0</v>
      </c>
      <c r="E881" s="1436">
        <v>0</v>
      </c>
      <c r="F881" s="1436">
        <v>0</v>
      </c>
      <c r="G881" s="1436">
        <v>0</v>
      </c>
      <c r="H881" s="1436">
        <v>0</v>
      </c>
      <c r="I881" s="1436">
        <v>0</v>
      </c>
      <c r="J881" s="1436">
        <v>1</v>
      </c>
      <c r="K881" s="1436">
        <v>4</v>
      </c>
      <c r="L881" s="1436">
        <v>3</v>
      </c>
      <c r="M881" s="1436">
        <v>4</v>
      </c>
      <c r="N881" s="1436">
        <v>4</v>
      </c>
      <c r="O881" s="1436">
        <v>5</v>
      </c>
      <c r="P881" s="1436">
        <v>3</v>
      </c>
      <c r="Q881" s="1436">
        <v>0</v>
      </c>
      <c r="R881" s="1436">
        <v>0</v>
      </c>
      <c r="S881" s="1436">
        <v>1</v>
      </c>
      <c r="T881" s="1436">
        <v>0</v>
      </c>
      <c r="U881" s="1436">
        <v>0</v>
      </c>
      <c r="V881" s="1438">
        <v>0</v>
      </c>
    </row>
    <row r="882" spans="1:22" ht="15" x14ac:dyDescent="0.25">
      <c r="A882" s="1299" t="s">
        <v>709</v>
      </c>
      <c r="B882" s="1298" t="s">
        <v>983</v>
      </c>
      <c r="C882" s="1301" t="s">
        <v>87</v>
      </c>
      <c r="D882" s="1436">
        <v>0</v>
      </c>
      <c r="E882" s="1436">
        <v>0</v>
      </c>
      <c r="F882" s="1436">
        <v>0</v>
      </c>
      <c r="G882" s="1436">
        <v>0</v>
      </c>
      <c r="H882" s="1436">
        <v>0</v>
      </c>
      <c r="I882" s="1436">
        <v>0</v>
      </c>
      <c r="J882" s="1436">
        <v>3</v>
      </c>
      <c r="K882" s="1436">
        <v>2</v>
      </c>
      <c r="L882" s="1436">
        <v>2</v>
      </c>
      <c r="M882" s="1436">
        <v>2</v>
      </c>
      <c r="N882" s="1436">
        <v>1</v>
      </c>
      <c r="O882" s="1436">
        <v>0</v>
      </c>
      <c r="P882" s="1436">
        <v>0</v>
      </c>
      <c r="Q882" s="1436">
        <v>0</v>
      </c>
      <c r="R882" s="1436">
        <v>0</v>
      </c>
      <c r="S882" s="1436">
        <v>0</v>
      </c>
      <c r="T882" s="1436">
        <v>0</v>
      </c>
      <c r="U882" s="1436">
        <v>0</v>
      </c>
      <c r="V882" s="1438">
        <v>0</v>
      </c>
    </row>
    <row r="883" spans="1:22" ht="15" x14ac:dyDescent="0.25">
      <c r="A883" s="1299" t="s">
        <v>709</v>
      </c>
      <c r="B883" s="1298" t="s">
        <v>984</v>
      </c>
      <c r="C883" s="1301" t="s">
        <v>1010</v>
      </c>
      <c r="D883" s="1436">
        <v>6</v>
      </c>
      <c r="E883" s="1436">
        <v>6</v>
      </c>
      <c r="F883" s="1436">
        <v>6</v>
      </c>
      <c r="G883" s="1436">
        <v>7</v>
      </c>
      <c r="H883" s="1436">
        <v>7</v>
      </c>
      <c r="I883" s="1436">
        <v>7</v>
      </c>
      <c r="J883" s="1436">
        <v>7</v>
      </c>
      <c r="K883" s="1436">
        <v>7</v>
      </c>
      <c r="L883" s="1436">
        <v>6</v>
      </c>
      <c r="M883" s="1436">
        <v>0</v>
      </c>
      <c r="N883" s="1436">
        <v>0</v>
      </c>
      <c r="O883" s="1436">
        <v>0</v>
      </c>
      <c r="P883" s="1436">
        <v>0</v>
      </c>
      <c r="Q883" s="1436">
        <v>0</v>
      </c>
      <c r="R883" s="1436">
        <v>0</v>
      </c>
      <c r="S883" s="1436">
        <v>0</v>
      </c>
      <c r="T883" s="1436">
        <v>0</v>
      </c>
      <c r="U883" s="1436">
        <v>0</v>
      </c>
      <c r="V883" s="1438">
        <v>0</v>
      </c>
    </row>
    <row r="884" spans="1:22" ht="15" x14ac:dyDescent="0.25">
      <c r="A884" s="1299" t="s">
        <v>709</v>
      </c>
      <c r="B884" s="1298" t="s">
        <v>984</v>
      </c>
      <c r="C884" s="1301" t="s">
        <v>79</v>
      </c>
      <c r="D884" s="1436">
        <v>0.1666666716337204</v>
      </c>
      <c r="E884" s="1436">
        <v>0.1666666716337204</v>
      </c>
      <c r="F884" s="1436">
        <v>0.1666666716337204</v>
      </c>
      <c r="G884" s="1436">
        <v>0.71428573131561279</v>
      </c>
      <c r="H884" s="1436">
        <v>0</v>
      </c>
      <c r="I884" s="1436">
        <v>0.1428571492433548</v>
      </c>
      <c r="J884" s="1436">
        <v>0.1428571492433548</v>
      </c>
      <c r="K884" s="1436">
        <v>0.4285714328289032</v>
      </c>
      <c r="L884" s="1436">
        <v>0.1666666716337204</v>
      </c>
      <c r="M884" s="1436">
        <v>0</v>
      </c>
      <c r="N884" s="1436">
        <v>0</v>
      </c>
      <c r="O884" s="1436">
        <v>0</v>
      </c>
      <c r="P884" s="1436">
        <v>0</v>
      </c>
      <c r="Q884" s="1436">
        <v>0</v>
      </c>
      <c r="R884" s="1436">
        <v>0</v>
      </c>
      <c r="S884" s="1436">
        <v>0</v>
      </c>
      <c r="T884" s="1436">
        <v>0</v>
      </c>
      <c r="U884" s="1436">
        <v>0</v>
      </c>
      <c r="V884" s="1438">
        <v>0</v>
      </c>
    </row>
    <row r="885" spans="1:22" ht="15" x14ac:dyDescent="0.25">
      <c r="A885" s="1299" t="s">
        <v>709</v>
      </c>
      <c r="B885" s="1298" t="s">
        <v>984</v>
      </c>
      <c r="C885" s="1301" t="s">
        <v>1011</v>
      </c>
      <c r="D885" s="1436">
        <v>1</v>
      </c>
      <c r="E885" s="1436">
        <v>1</v>
      </c>
      <c r="F885" s="1436">
        <v>1</v>
      </c>
      <c r="G885" s="1436">
        <v>5</v>
      </c>
      <c r="H885" s="1436">
        <v>0</v>
      </c>
      <c r="I885" s="1436">
        <v>1</v>
      </c>
      <c r="J885" s="1436">
        <v>1</v>
      </c>
      <c r="K885" s="1436">
        <v>3</v>
      </c>
      <c r="L885" s="1436">
        <v>1</v>
      </c>
      <c r="M885" s="1436">
        <v>0</v>
      </c>
      <c r="N885" s="1436">
        <v>0</v>
      </c>
      <c r="O885" s="1436">
        <v>0</v>
      </c>
      <c r="P885" s="1436">
        <v>0</v>
      </c>
      <c r="Q885" s="1436">
        <v>0</v>
      </c>
      <c r="R885" s="1436">
        <v>0</v>
      </c>
      <c r="S885" s="1436">
        <v>0</v>
      </c>
      <c r="T885" s="1436">
        <v>0</v>
      </c>
      <c r="U885" s="1436">
        <v>0</v>
      </c>
      <c r="V885" s="1438">
        <v>0</v>
      </c>
    </row>
    <row r="886" spans="1:22" ht="15" x14ac:dyDescent="0.25">
      <c r="A886" s="1299" t="s">
        <v>709</v>
      </c>
      <c r="B886" s="1298" t="s">
        <v>984</v>
      </c>
      <c r="C886" s="1301" t="s">
        <v>87</v>
      </c>
      <c r="D886" s="1436">
        <v>0</v>
      </c>
      <c r="E886" s="1436">
        <v>0</v>
      </c>
      <c r="F886" s="1436">
        <v>0</v>
      </c>
      <c r="G886" s="1436">
        <v>1</v>
      </c>
      <c r="H886" s="1436">
        <v>0</v>
      </c>
      <c r="I886" s="1436">
        <v>0</v>
      </c>
      <c r="J886" s="1436">
        <v>0</v>
      </c>
      <c r="K886" s="1436">
        <v>0</v>
      </c>
      <c r="L886" s="1436">
        <v>0</v>
      </c>
      <c r="M886" s="1436">
        <v>0</v>
      </c>
      <c r="N886" s="1436">
        <v>0</v>
      </c>
      <c r="O886" s="1436">
        <v>0</v>
      </c>
      <c r="P886" s="1436">
        <v>0</v>
      </c>
      <c r="Q886" s="1436">
        <v>0</v>
      </c>
      <c r="R886" s="1436">
        <v>0</v>
      </c>
      <c r="S886" s="1436">
        <v>0</v>
      </c>
      <c r="T886" s="1436">
        <v>0</v>
      </c>
      <c r="U886" s="1436">
        <v>0</v>
      </c>
      <c r="V886" s="1438">
        <v>0</v>
      </c>
    </row>
    <row r="887" spans="1:22" ht="15" x14ac:dyDescent="0.25">
      <c r="A887" s="1299" t="s">
        <v>709</v>
      </c>
      <c r="B887" s="1298" t="s">
        <v>985</v>
      </c>
      <c r="C887" s="1301" t="s">
        <v>1010</v>
      </c>
      <c r="D887" s="1436">
        <v>6</v>
      </c>
      <c r="E887" s="1436">
        <v>6</v>
      </c>
      <c r="F887" s="1436">
        <v>6</v>
      </c>
      <c r="G887" s="1436">
        <v>0</v>
      </c>
      <c r="H887" s="1436">
        <v>0</v>
      </c>
      <c r="I887" s="1436">
        <v>0</v>
      </c>
      <c r="J887" s="1436">
        <v>0</v>
      </c>
      <c r="K887" s="1436">
        <v>0</v>
      </c>
      <c r="L887" s="1436">
        <v>0</v>
      </c>
      <c r="M887" s="1436">
        <v>0</v>
      </c>
      <c r="N887" s="1436">
        <v>0</v>
      </c>
      <c r="O887" s="1436">
        <v>0</v>
      </c>
      <c r="P887" s="1436">
        <v>0</v>
      </c>
      <c r="Q887" s="1436">
        <v>0</v>
      </c>
      <c r="R887" s="1436">
        <v>0</v>
      </c>
      <c r="S887" s="1436">
        <v>0</v>
      </c>
      <c r="T887" s="1436">
        <v>0</v>
      </c>
      <c r="U887" s="1436">
        <v>0</v>
      </c>
      <c r="V887" s="1438">
        <v>0</v>
      </c>
    </row>
    <row r="888" spans="1:22" ht="15" x14ac:dyDescent="0.25">
      <c r="A888" s="1299" t="s">
        <v>709</v>
      </c>
      <c r="B888" s="1298" t="s">
        <v>985</v>
      </c>
      <c r="C888" s="1301" t="s">
        <v>79</v>
      </c>
      <c r="D888" s="1436">
        <v>0.1666666716337204</v>
      </c>
      <c r="E888" s="1436">
        <v>0</v>
      </c>
      <c r="F888" s="1436">
        <v>0.1666666716337204</v>
      </c>
      <c r="G888" s="1436">
        <v>0</v>
      </c>
      <c r="H888" s="1436">
        <v>0</v>
      </c>
      <c r="I888" s="1436">
        <v>0</v>
      </c>
      <c r="J888" s="1436">
        <v>0</v>
      </c>
      <c r="K888" s="1436">
        <v>0</v>
      </c>
      <c r="L888" s="1436">
        <v>0</v>
      </c>
      <c r="M888" s="1436">
        <v>0</v>
      </c>
      <c r="N888" s="1436">
        <v>0</v>
      </c>
      <c r="O888" s="1436">
        <v>0</v>
      </c>
      <c r="P888" s="1436">
        <v>0</v>
      </c>
      <c r="Q888" s="1436">
        <v>0</v>
      </c>
      <c r="R888" s="1436">
        <v>0</v>
      </c>
      <c r="S888" s="1436">
        <v>0</v>
      </c>
      <c r="T888" s="1436">
        <v>0</v>
      </c>
      <c r="U888" s="1436">
        <v>0</v>
      </c>
      <c r="V888" s="1438">
        <v>0</v>
      </c>
    </row>
    <row r="889" spans="1:22" ht="15" x14ac:dyDescent="0.25">
      <c r="A889" s="1299" t="s">
        <v>709</v>
      </c>
      <c r="B889" s="1298" t="s">
        <v>985</v>
      </c>
      <c r="C889" s="1301" t="s">
        <v>1011</v>
      </c>
      <c r="D889" s="1436">
        <v>1</v>
      </c>
      <c r="E889" s="1436">
        <v>0</v>
      </c>
      <c r="F889" s="1436">
        <v>1</v>
      </c>
      <c r="G889" s="1436">
        <v>0</v>
      </c>
      <c r="H889" s="1436">
        <v>0</v>
      </c>
      <c r="I889" s="1436">
        <v>0</v>
      </c>
      <c r="J889" s="1436">
        <v>0</v>
      </c>
      <c r="K889" s="1436">
        <v>0</v>
      </c>
      <c r="L889" s="1436">
        <v>0</v>
      </c>
      <c r="M889" s="1436">
        <v>0</v>
      </c>
      <c r="N889" s="1436">
        <v>0</v>
      </c>
      <c r="O889" s="1436">
        <v>0</v>
      </c>
      <c r="P889" s="1436">
        <v>0</v>
      </c>
      <c r="Q889" s="1436">
        <v>0</v>
      </c>
      <c r="R889" s="1436">
        <v>0</v>
      </c>
      <c r="S889" s="1436">
        <v>0</v>
      </c>
      <c r="T889" s="1436">
        <v>0</v>
      </c>
      <c r="U889" s="1436">
        <v>0</v>
      </c>
      <c r="V889" s="1438">
        <v>0</v>
      </c>
    </row>
    <row r="890" spans="1:22" ht="15" x14ac:dyDescent="0.25">
      <c r="A890" s="1299" t="s">
        <v>709</v>
      </c>
      <c r="B890" s="1298" t="s">
        <v>986</v>
      </c>
      <c r="C890" s="1301" t="s">
        <v>1010</v>
      </c>
      <c r="D890" s="1436">
        <v>0</v>
      </c>
      <c r="E890" s="1436">
        <v>0</v>
      </c>
      <c r="F890" s="1436">
        <v>0</v>
      </c>
      <c r="G890" s="1436">
        <v>0</v>
      </c>
      <c r="H890" s="1436">
        <v>0</v>
      </c>
      <c r="I890" s="1436">
        <v>0</v>
      </c>
      <c r="J890" s="1436">
        <v>0</v>
      </c>
      <c r="K890" s="1436">
        <v>0</v>
      </c>
      <c r="L890" s="1436">
        <v>0</v>
      </c>
      <c r="M890" s="1436">
        <v>0</v>
      </c>
      <c r="N890" s="1436">
        <v>0</v>
      </c>
      <c r="O890" s="1436">
        <v>2</v>
      </c>
      <c r="P890" s="1436">
        <v>0</v>
      </c>
      <c r="Q890" s="1436">
        <v>0</v>
      </c>
      <c r="R890" s="1436">
        <v>0</v>
      </c>
      <c r="S890" s="1436">
        <v>0</v>
      </c>
      <c r="T890" s="1436">
        <v>0</v>
      </c>
      <c r="U890" s="1436">
        <v>0</v>
      </c>
      <c r="V890" s="1438">
        <v>0</v>
      </c>
    </row>
    <row r="891" spans="1:22" ht="15" x14ac:dyDescent="0.25">
      <c r="A891" s="1299" t="s">
        <v>709</v>
      </c>
      <c r="B891" s="1298" t="s">
        <v>986</v>
      </c>
      <c r="C891" s="1301" t="s">
        <v>79</v>
      </c>
      <c r="D891" s="1436">
        <v>0</v>
      </c>
      <c r="E891" s="1436">
        <v>0</v>
      </c>
      <c r="F891" s="1436">
        <v>0</v>
      </c>
      <c r="G891" s="1436">
        <v>0</v>
      </c>
      <c r="H891" s="1436">
        <v>0</v>
      </c>
      <c r="I891" s="1436">
        <v>0</v>
      </c>
      <c r="J891" s="1436">
        <v>0</v>
      </c>
      <c r="K891" s="1436">
        <v>0</v>
      </c>
      <c r="L891" s="1436">
        <v>0</v>
      </c>
      <c r="M891" s="1436">
        <v>0</v>
      </c>
      <c r="N891" s="1436">
        <v>0</v>
      </c>
      <c r="O891" s="1436">
        <v>0.5</v>
      </c>
      <c r="P891" s="1436">
        <v>0</v>
      </c>
      <c r="Q891" s="1436">
        <v>0</v>
      </c>
      <c r="R891" s="1436">
        <v>0</v>
      </c>
      <c r="S891" s="1436">
        <v>0</v>
      </c>
      <c r="T891" s="1436">
        <v>0</v>
      </c>
      <c r="U891" s="1436">
        <v>0</v>
      </c>
      <c r="V891" s="1438">
        <v>0</v>
      </c>
    </row>
    <row r="892" spans="1:22" ht="15" x14ac:dyDescent="0.25">
      <c r="A892" s="1299" t="s">
        <v>709</v>
      </c>
      <c r="B892" s="1298" t="s">
        <v>986</v>
      </c>
      <c r="C892" s="1301" t="s">
        <v>1011</v>
      </c>
      <c r="D892" s="1436">
        <v>0</v>
      </c>
      <c r="E892" s="1436">
        <v>0</v>
      </c>
      <c r="F892" s="1436">
        <v>0</v>
      </c>
      <c r="G892" s="1436">
        <v>0</v>
      </c>
      <c r="H892" s="1436">
        <v>0</v>
      </c>
      <c r="I892" s="1436">
        <v>0</v>
      </c>
      <c r="J892" s="1436">
        <v>0</v>
      </c>
      <c r="K892" s="1436">
        <v>0</v>
      </c>
      <c r="L892" s="1436">
        <v>0</v>
      </c>
      <c r="M892" s="1436">
        <v>0</v>
      </c>
      <c r="N892" s="1436">
        <v>0</v>
      </c>
      <c r="O892" s="1436">
        <v>1</v>
      </c>
      <c r="P892" s="1436">
        <v>0</v>
      </c>
      <c r="Q892" s="1436">
        <v>0</v>
      </c>
      <c r="R892" s="1436">
        <v>0</v>
      </c>
      <c r="S892" s="1436">
        <v>0</v>
      </c>
      <c r="T892" s="1436">
        <v>0</v>
      </c>
      <c r="U892" s="1436">
        <v>0</v>
      </c>
      <c r="V892" s="1438">
        <v>0</v>
      </c>
    </row>
    <row r="893" spans="1:22" ht="15" x14ac:dyDescent="0.25">
      <c r="A893" s="1299" t="s">
        <v>709</v>
      </c>
      <c r="B893" s="1298" t="s">
        <v>986</v>
      </c>
      <c r="C893" s="1301" t="s">
        <v>87</v>
      </c>
      <c r="D893" s="1436">
        <v>0</v>
      </c>
      <c r="E893" s="1436">
        <v>0</v>
      </c>
      <c r="F893" s="1436">
        <v>0</v>
      </c>
      <c r="G893" s="1436">
        <v>0</v>
      </c>
      <c r="H893" s="1436">
        <v>0</v>
      </c>
      <c r="I893" s="1436">
        <v>0</v>
      </c>
      <c r="J893" s="1436">
        <v>0</v>
      </c>
      <c r="K893" s="1436">
        <v>0</v>
      </c>
      <c r="L893" s="1436">
        <v>0</v>
      </c>
      <c r="M893" s="1436">
        <v>0</v>
      </c>
      <c r="N893" s="1436">
        <v>0</v>
      </c>
      <c r="O893" s="1436">
        <v>1</v>
      </c>
      <c r="P893" s="1436">
        <v>0</v>
      </c>
      <c r="Q893" s="1436">
        <v>0</v>
      </c>
      <c r="R893" s="1436">
        <v>0</v>
      </c>
      <c r="S893" s="1436">
        <v>0</v>
      </c>
      <c r="T893" s="1436">
        <v>0</v>
      </c>
      <c r="U893" s="1436">
        <v>0</v>
      </c>
      <c r="V893" s="1438">
        <v>0</v>
      </c>
    </row>
    <row r="894" spans="1:22" ht="15" x14ac:dyDescent="0.25">
      <c r="A894" s="1299" t="s">
        <v>709</v>
      </c>
      <c r="B894" s="1298" t="s">
        <v>987</v>
      </c>
      <c r="C894" s="1301" t="s">
        <v>1010</v>
      </c>
      <c r="D894" s="1436">
        <v>18</v>
      </c>
      <c r="E894" s="1436">
        <v>17</v>
      </c>
      <c r="F894" s="1436">
        <v>17</v>
      </c>
      <c r="G894" s="1436">
        <v>14</v>
      </c>
      <c r="H894" s="1436">
        <v>13</v>
      </c>
      <c r="I894" s="1436">
        <v>13</v>
      </c>
      <c r="J894" s="1436">
        <v>9</v>
      </c>
      <c r="K894" s="1436">
        <v>0</v>
      </c>
      <c r="L894" s="1436">
        <v>0</v>
      </c>
      <c r="M894" s="1436">
        <v>0</v>
      </c>
      <c r="N894" s="1436">
        <v>0</v>
      </c>
      <c r="O894" s="1436">
        <v>0</v>
      </c>
      <c r="P894" s="1436">
        <v>0</v>
      </c>
      <c r="Q894" s="1436">
        <v>0</v>
      </c>
      <c r="R894" s="1436">
        <v>0</v>
      </c>
      <c r="S894" s="1436">
        <v>0</v>
      </c>
      <c r="T894" s="1436">
        <v>0</v>
      </c>
      <c r="U894" s="1436">
        <v>0</v>
      </c>
      <c r="V894" s="1438">
        <v>0</v>
      </c>
    </row>
    <row r="895" spans="1:22" ht="15" x14ac:dyDescent="0.25">
      <c r="A895" s="1299" t="s">
        <v>709</v>
      </c>
      <c r="B895" s="1298" t="s">
        <v>987</v>
      </c>
      <c r="C895" s="1301" t="s">
        <v>79</v>
      </c>
      <c r="D895" s="1436">
        <v>0</v>
      </c>
      <c r="E895" s="1436">
        <v>0.17647059261798859</v>
      </c>
      <c r="F895" s="1436">
        <v>0.11764705926179886</v>
      </c>
      <c r="G895" s="1436">
        <v>0.2142857164144516</v>
      </c>
      <c r="H895" s="1436">
        <v>0.23076923191547394</v>
      </c>
      <c r="I895" s="1436">
        <v>7.6923072338104248E-2</v>
      </c>
      <c r="J895" s="1436">
        <v>0.1111111119389534</v>
      </c>
      <c r="K895" s="1436">
        <v>0</v>
      </c>
      <c r="L895" s="1436">
        <v>0</v>
      </c>
      <c r="M895" s="1436">
        <v>0</v>
      </c>
      <c r="N895" s="1436">
        <v>0</v>
      </c>
      <c r="O895" s="1436">
        <v>0</v>
      </c>
      <c r="P895" s="1436">
        <v>0</v>
      </c>
      <c r="Q895" s="1436">
        <v>0</v>
      </c>
      <c r="R895" s="1436">
        <v>0</v>
      </c>
      <c r="S895" s="1436">
        <v>0</v>
      </c>
      <c r="T895" s="1436">
        <v>0</v>
      </c>
      <c r="U895" s="1436">
        <v>0</v>
      </c>
      <c r="V895" s="1438">
        <v>0</v>
      </c>
    </row>
    <row r="896" spans="1:22" ht="15" x14ac:dyDescent="0.25">
      <c r="A896" s="1299" t="s">
        <v>709</v>
      </c>
      <c r="B896" s="1298" t="s">
        <v>987</v>
      </c>
      <c r="C896" s="1301" t="s">
        <v>1011</v>
      </c>
      <c r="D896" s="1436">
        <v>0</v>
      </c>
      <c r="E896" s="1436">
        <v>3</v>
      </c>
      <c r="F896" s="1436">
        <v>2</v>
      </c>
      <c r="G896" s="1436">
        <v>3</v>
      </c>
      <c r="H896" s="1436">
        <v>3</v>
      </c>
      <c r="I896" s="1436">
        <v>1</v>
      </c>
      <c r="J896" s="1436">
        <v>1</v>
      </c>
      <c r="K896" s="1436">
        <v>0</v>
      </c>
      <c r="L896" s="1436">
        <v>0</v>
      </c>
      <c r="M896" s="1436">
        <v>0</v>
      </c>
      <c r="N896" s="1436">
        <v>0</v>
      </c>
      <c r="O896" s="1436">
        <v>0</v>
      </c>
      <c r="P896" s="1436">
        <v>0</v>
      </c>
      <c r="Q896" s="1436">
        <v>0</v>
      </c>
      <c r="R896" s="1436">
        <v>0</v>
      </c>
      <c r="S896" s="1436">
        <v>0</v>
      </c>
      <c r="T896" s="1436">
        <v>0</v>
      </c>
      <c r="U896" s="1436">
        <v>0</v>
      </c>
      <c r="V896" s="1438">
        <v>0</v>
      </c>
    </row>
    <row r="897" spans="1:22" ht="15" x14ac:dyDescent="0.25">
      <c r="A897" s="1299" t="s">
        <v>709</v>
      </c>
      <c r="B897" s="1298" t="s">
        <v>987</v>
      </c>
      <c r="C897" s="1301" t="s">
        <v>87</v>
      </c>
      <c r="D897" s="1436">
        <v>0</v>
      </c>
      <c r="E897" s="1436">
        <v>1</v>
      </c>
      <c r="F897" s="1436">
        <v>0</v>
      </c>
      <c r="G897" s="1436">
        <v>0</v>
      </c>
      <c r="H897" s="1436">
        <v>0</v>
      </c>
      <c r="I897" s="1436">
        <v>0</v>
      </c>
      <c r="J897" s="1436">
        <v>0</v>
      </c>
      <c r="K897" s="1436">
        <v>0</v>
      </c>
      <c r="L897" s="1436">
        <v>0</v>
      </c>
      <c r="M897" s="1436">
        <v>0</v>
      </c>
      <c r="N897" s="1436">
        <v>0</v>
      </c>
      <c r="O897" s="1436">
        <v>0</v>
      </c>
      <c r="P897" s="1436">
        <v>0</v>
      </c>
      <c r="Q897" s="1436">
        <v>0</v>
      </c>
      <c r="R897" s="1436">
        <v>0</v>
      </c>
      <c r="S897" s="1436">
        <v>0</v>
      </c>
      <c r="T897" s="1436">
        <v>0</v>
      </c>
      <c r="U897" s="1436">
        <v>0</v>
      </c>
      <c r="V897" s="1438">
        <v>0</v>
      </c>
    </row>
    <row r="898" spans="1:22" ht="15" x14ac:dyDescent="0.25">
      <c r="A898" s="1299" t="s">
        <v>709</v>
      </c>
      <c r="B898" s="1298" t="s">
        <v>988</v>
      </c>
      <c r="C898" s="1301" t="s">
        <v>1010</v>
      </c>
      <c r="D898" s="1436">
        <v>15</v>
      </c>
      <c r="E898" s="1436">
        <v>15</v>
      </c>
      <c r="F898" s="1436">
        <v>0</v>
      </c>
      <c r="G898" s="1436">
        <v>0</v>
      </c>
      <c r="H898" s="1436">
        <v>0</v>
      </c>
      <c r="I898" s="1436">
        <v>0</v>
      </c>
      <c r="J898" s="1436">
        <v>0</v>
      </c>
      <c r="K898" s="1436">
        <v>0</v>
      </c>
      <c r="L898" s="1436">
        <v>0</v>
      </c>
      <c r="M898" s="1436">
        <v>0</v>
      </c>
      <c r="N898" s="1436">
        <v>0</v>
      </c>
      <c r="O898" s="1436">
        <v>0</v>
      </c>
      <c r="P898" s="1436">
        <v>0</v>
      </c>
      <c r="Q898" s="1436">
        <v>0</v>
      </c>
      <c r="R898" s="1436">
        <v>0</v>
      </c>
      <c r="S898" s="1436">
        <v>0</v>
      </c>
      <c r="T898" s="1436">
        <v>0</v>
      </c>
      <c r="U898" s="1436">
        <v>0</v>
      </c>
      <c r="V898" s="1438">
        <v>0</v>
      </c>
    </row>
    <row r="899" spans="1:22" ht="15" x14ac:dyDescent="0.25">
      <c r="A899" s="1299" t="s">
        <v>709</v>
      </c>
      <c r="B899" s="1298" t="s">
        <v>988</v>
      </c>
      <c r="C899" s="1301" t="s">
        <v>79</v>
      </c>
      <c r="D899" s="1436">
        <v>0.20000000298023224</v>
      </c>
      <c r="E899" s="1436">
        <v>0.13333334028720856</v>
      </c>
      <c r="F899" s="1436">
        <v>0</v>
      </c>
      <c r="G899" s="1436">
        <v>0</v>
      </c>
      <c r="H899" s="1436">
        <v>0</v>
      </c>
      <c r="I899" s="1436">
        <v>0</v>
      </c>
      <c r="J899" s="1436">
        <v>0</v>
      </c>
      <c r="K899" s="1436">
        <v>0</v>
      </c>
      <c r="L899" s="1436">
        <v>0</v>
      </c>
      <c r="M899" s="1436">
        <v>0</v>
      </c>
      <c r="N899" s="1436">
        <v>0</v>
      </c>
      <c r="O899" s="1436">
        <v>0</v>
      </c>
      <c r="P899" s="1436">
        <v>0</v>
      </c>
      <c r="Q899" s="1436">
        <v>0</v>
      </c>
      <c r="R899" s="1436">
        <v>0</v>
      </c>
      <c r="S899" s="1436">
        <v>0</v>
      </c>
      <c r="T899" s="1436">
        <v>0</v>
      </c>
      <c r="U899" s="1436">
        <v>0</v>
      </c>
      <c r="V899" s="1438">
        <v>0</v>
      </c>
    </row>
    <row r="900" spans="1:22" ht="15" x14ac:dyDescent="0.25">
      <c r="A900" s="1299" t="s">
        <v>709</v>
      </c>
      <c r="B900" s="1298" t="s">
        <v>988</v>
      </c>
      <c r="C900" s="1301" t="s">
        <v>1011</v>
      </c>
      <c r="D900" s="1436">
        <v>3</v>
      </c>
      <c r="E900" s="1436">
        <v>2</v>
      </c>
      <c r="F900" s="1436">
        <v>0</v>
      </c>
      <c r="G900" s="1436">
        <v>0</v>
      </c>
      <c r="H900" s="1436">
        <v>0</v>
      </c>
      <c r="I900" s="1436">
        <v>0</v>
      </c>
      <c r="J900" s="1436">
        <v>0</v>
      </c>
      <c r="K900" s="1436">
        <v>0</v>
      </c>
      <c r="L900" s="1436">
        <v>0</v>
      </c>
      <c r="M900" s="1436">
        <v>0</v>
      </c>
      <c r="N900" s="1436">
        <v>0</v>
      </c>
      <c r="O900" s="1436">
        <v>0</v>
      </c>
      <c r="P900" s="1436">
        <v>0</v>
      </c>
      <c r="Q900" s="1436">
        <v>0</v>
      </c>
      <c r="R900" s="1436">
        <v>0</v>
      </c>
      <c r="S900" s="1436">
        <v>0</v>
      </c>
      <c r="T900" s="1436">
        <v>0</v>
      </c>
      <c r="U900" s="1436">
        <v>0</v>
      </c>
      <c r="V900" s="1438">
        <v>0</v>
      </c>
    </row>
    <row r="901" spans="1:22" ht="15" x14ac:dyDescent="0.25">
      <c r="A901" s="1299" t="s">
        <v>709</v>
      </c>
      <c r="B901" s="1298" t="s">
        <v>989</v>
      </c>
      <c r="C901" s="1301" t="s">
        <v>1010</v>
      </c>
      <c r="D901" s="1436">
        <v>29</v>
      </c>
      <c r="E901" s="1436">
        <v>28</v>
      </c>
      <c r="F901" s="1436">
        <v>29</v>
      </c>
      <c r="G901" s="1436">
        <v>29</v>
      </c>
      <c r="H901" s="1436">
        <v>30</v>
      </c>
      <c r="I901" s="1436">
        <v>10</v>
      </c>
      <c r="J901" s="1436">
        <v>0</v>
      </c>
      <c r="K901" s="1436">
        <v>0</v>
      </c>
      <c r="L901" s="1436">
        <v>0</v>
      </c>
      <c r="M901" s="1436">
        <v>0</v>
      </c>
      <c r="N901" s="1436">
        <v>0</v>
      </c>
      <c r="O901" s="1436">
        <v>0</v>
      </c>
      <c r="P901" s="1436">
        <v>0</v>
      </c>
      <c r="Q901" s="1436">
        <v>0</v>
      </c>
      <c r="R901" s="1436">
        <v>0</v>
      </c>
      <c r="S901" s="1436">
        <v>0</v>
      </c>
      <c r="T901" s="1436">
        <v>0</v>
      </c>
      <c r="U901" s="1436">
        <v>0</v>
      </c>
      <c r="V901" s="1438">
        <v>0</v>
      </c>
    </row>
    <row r="902" spans="1:22" ht="15" x14ac:dyDescent="0.25">
      <c r="A902" s="1299" t="s">
        <v>709</v>
      </c>
      <c r="B902" s="1298" t="s">
        <v>989</v>
      </c>
      <c r="C902" s="1301" t="s">
        <v>79</v>
      </c>
      <c r="D902" s="1436">
        <v>0</v>
      </c>
      <c r="E902" s="1436">
        <v>0.1785714328289032</v>
      </c>
      <c r="F902" s="1436">
        <v>6.8965516984462738E-2</v>
      </c>
      <c r="G902" s="1436">
        <v>0.10344827175140381</v>
      </c>
      <c r="H902" s="1436">
        <v>0.20000000298023224</v>
      </c>
      <c r="I902" s="1436">
        <v>0</v>
      </c>
      <c r="J902" s="1436">
        <v>0</v>
      </c>
      <c r="K902" s="1436">
        <v>0</v>
      </c>
      <c r="L902" s="1436">
        <v>0</v>
      </c>
      <c r="M902" s="1436">
        <v>0</v>
      </c>
      <c r="N902" s="1436">
        <v>0</v>
      </c>
      <c r="O902" s="1436">
        <v>0</v>
      </c>
      <c r="P902" s="1436">
        <v>0</v>
      </c>
      <c r="Q902" s="1436">
        <v>0</v>
      </c>
      <c r="R902" s="1436">
        <v>0</v>
      </c>
      <c r="S902" s="1436">
        <v>0</v>
      </c>
      <c r="T902" s="1436">
        <v>0</v>
      </c>
      <c r="U902" s="1436">
        <v>0</v>
      </c>
      <c r="V902" s="1438">
        <v>0</v>
      </c>
    </row>
    <row r="903" spans="1:22" ht="15" x14ac:dyDescent="0.25">
      <c r="A903" s="1299" t="s">
        <v>709</v>
      </c>
      <c r="B903" s="1298" t="s">
        <v>989</v>
      </c>
      <c r="C903" s="1301" t="s">
        <v>1011</v>
      </c>
      <c r="D903" s="1436">
        <v>0</v>
      </c>
      <c r="E903" s="1436">
        <v>5</v>
      </c>
      <c r="F903" s="1436">
        <v>2</v>
      </c>
      <c r="G903" s="1436">
        <v>3</v>
      </c>
      <c r="H903" s="1436">
        <v>6</v>
      </c>
      <c r="I903" s="1436">
        <v>0</v>
      </c>
      <c r="J903" s="1436">
        <v>0</v>
      </c>
      <c r="K903" s="1436">
        <v>0</v>
      </c>
      <c r="L903" s="1436">
        <v>0</v>
      </c>
      <c r="M903" s="1436">
        <v>0</v>
      </c>
      <c r="N903" s="1436">
        <v>0</v>
      </c>
      <c r="O903" s="1436">
        <v>0</v>
      </c>
      <c r="P903" s="1436">
        <v>0</v>
      </c>
      <c r="Q903" s="1436">
        <v>0</v>
      </c>
      <c r="R903" s="1436">
        <v>0</v>
      </c>
      <c r="S903" s="1436">
        <v>0</v>
      </c>
      <c r="T903" s="1436">
        <v>0</v>
      </c>
      <c r="U903" s="1436">
        <v>0</v>
      </c>
      <c r="V903" s="1438">
        <v>0</v>
      </c>
    </row>
    <row r="904" spans="1:22" ht="15" x14ac:dyDescent="0.25">
      <c r="A904" s="1299" t="s">
        <v>709</v>
      </c>
      <c r="B904" s="1298" t="s">
        <v>989</v>
      </c>
      <c r="C904" s="1301" t="s">
        <v>87</v>
      </c>
      <c r="D904" s="1436">
        <v>0</v>
      </c>
      <c r="E904" s="1436">
        <v>1</v>
      </c>
      <c r="F904" s="1436">
        <v>0</v>
      </c>
      <c r="G904" s="1436">
        <v>0</v>
      </c>
      <c r="H904" s="1436">
        <v>0</v>
      </c>
      <c r="I904" s="1436">
        <v>0</v>
      </c>
      <c r="J904" s="1436">
        <v>0</v>
      </c>
      <c r="K904" s="1436">
        <v>0</v>
      </c>
      <c r="L904" s="1436">
        <v>0</v>
      </c>
      <c r="M904" s="1436">
        <v>0</v>
      </c>
      <c r="N904" s="1436">
        <v>0</v>
      </c>
      <c r="O904" s="1436">
        <v>0</v>
      </c>
      <c r="P904" s="1436">
        <v>0</v>
      </c>
      <c r="Q904" s="1436">
        <v>0</v>
      </c>
      <c r="R904" s="1436">
        <v>0</v>
      </c>
      <c r="S904" s="1436">
        <v>0</v>
      </c>
      <c r="T904" s="1436">
        <v>0</v>
      </c>
      <c r="U904" s="1436">
        <v>0</v>
      </c>
      <c r="V904" s="1438">
        <v>0</v>
      </c>
    </row>
    <row r="905" spans="1:22" ht="15" x14ac:dyDescent="0.25">
      <c r="A905" s="1299" t="s">
        <v>709</v>
      </c>
      <c r="B905" s="1298" t="s">
        <v>1121</v>
      </c>
      <c r="C905" s="1301" t="s">
        <v>1010</v>
      </c>
      <c r="D905" s="1436">
        <v>0</v>
      </c>
      <c r="E905" s="1436">
        <v>0</v>
      </c>
      <c r="F905" s="1436">
        <v>0</v>
      </c>
      <c r="G905" s="1436">
        <v>0</v>
      </c>
      <c r="H905" s="1436">
        <v>0</v>
      </c>
      <c r="I905" s="1436">
        <v>0</v>
      </c>
      <c r="J905" s="1436">
        <v>0</v>
      </c>
      <c r="K905" s="1436">
        <v>0</v>
      </c>
      <c r="L905" s="1436">
        <v>0</v>
      </c>
      <c r="M905" s="1436">
        <v>0</v>
      </c>
      <c r="N905" s="1436">
        <v>0</v>
      </c>
      <c r="O905" s="1436">
        <v>0</v>
      </c>
      <c r="P905" s="1436">
        <v>0</v>
      </c>
      <c r="Q905" s="1436">
        <v>0</v>
      </c>
      <c r="R905" s="1436">
        <v>0</v>
      </c>
      <c r="S905" s="1436">
        <v>0</v>
      </c>
      <c r="T905" s="1436">
        <v>0</v>
      </c>
      <c r="U905" s="1436">
        <v>5</v>
      </c>
      <c r="V905" s="1438">
        <v>10</v>
      </c>
    </row>
    <row r="906" spans="1:22" ht="15" x14ac:dyDescent="0.25">
      <c r="A906" s="1299" t="s">
        <v>709</v>
      </c>
      <c r="B906" s="1298" t="s">
        <v>1121</v>
      </c>
      <c r="C906" s="1301" t="s">
        <v>79</v>
      </c>
      <c r="D906" s="1436">
        <v>0</v>
      </c>
      <c r="E906" s="1436">
        <v>0</v>
      </c>
      <c r="F906" s="1436">
        <v>0</v>
      </c>
      <c r="G906" s="1436">
        <v>0</v>
      </c>
      <c r="H906" s="1436">
        <v>0</v>
      </c>
      <c r="I906" s="1436">
        <v>0</v>
      </c>
      <c r="J906" s="1436">
        <v>0</v>
      </c>
      <c r="K906" s="1436">
        <v>0</v>
      </c>
      <c r="L906" s="1436">
        <v>0</v>
      </c>
      <c r="M906" s="1436">
        <v>0</v>
      </c>
      <c r="N906" s="1436">
        <v>0</v>
      </c>
      <c r="O906" s="1436">
        <v>0</v>
      </c>
      <c r="P906" s="1436">
        <v>0</v>
      </c>
      <c r="Q906" s="1436">
        <v>0</v>
      </c>
      <c r="R906" s="1436">
        <v>0</v>
      </c>
      <c r="S906" s="1436">
        <v>0</v>
      </c>
      <c r="T906" s="1436">
        <v>0</v>
      </c>
      <c r="U906" s="1436">
        <v>0.60000002384185791</v>
      </c>
      <c r="V906" s="1438">
        <v>0.60000002384185791</v>
      </c>
    </row>
    <row r="907" spans="1:22" ht="15" x14ac:dyDescent="0.25">
      <c r="A907" s="1299" t="s">
        <v>709</v>
      </c>
      <c r="B907" s="1298" t="s">
        <v>1121</v>
      </c>
      <c r="C907" s="1301" t="s">
        <v>1011</v>
      </c>
      <c r="D907" s="1436">
        <v>0</v>
      </c>
      <c r="E907" s="1436">
        <v>0</v>
      </c>
      <c r="F907" s="1436">
        <v>0</v>
      </c>
      <c r="G907" s="1436">
        <v>0</v>
      </c>
      <c r="H907" s="1436">
        <v>0</v>
      </c>
      <c r="I907" s="1436">
        <v>0</v>
      </c>
      <c r="J907" s="1436">
        <v>0</v>
      </c>
      <c r="K907" s="1436">
        <v>0</v>
      </c>
      <c r="L907" s="1436">
        <v>0</v>
      </c>
      <c r="M907" s="1436">
        <v>0</v>
      </c>
      <c r="N907" s="1436">
        <v>0</v>
      </c>
      <c r="O907" s="1436">
        <v>0</v>
      </c>
      <c r="P907" s="1436">
        <v>0</v>
      </c>
      <c r="Q907" s="1436">
        <v>0</v>
      </c>
      <c r="R907" s="1436">
        <v>0</v>
      </c>
      <c r="S907" s="1436">
        <v>0</v>
      </c>
      <c r="T907" s="1436">
        <v>0</v>
      </c>
      <c r="U907" s="1436">
        <v>3</v>
      </c>
      <c r="V907" s="1438">
        <v>6</v>
      </c>
    </row>
    <row r="908" spans="1:22" ht="15" x14ac:dyDescent="0.25">
      <c r="A908" s="1299" t="s">
        <v>709</v>
      </c>
      <c r="B908" s="1298" t="s">
        <v>1121</v>
      </c>
      <c r="C908" s="1301" t="s">
        <v>87</v>
      </c>
      <c r="D908" s="1436">
        <v>0</v>
      </c>
      <c r="E908" s="1436">
        <v>0</v>
      </c>
      <c r="F908" s="1436">
        <v>0</v>
      </c>
      <c r="G908" s="1436">
        <v>0</v>
      </c>
      <c r="H908" s="1436">
        <v>0</v>
      </c>
      <c r="I908" s="1436">
        <v>0</v>
      </c>
      <c r="J908" s="1436">
        <v>0</v>
      </c>
      <c r="K908" s="1436">
        <v>0</v>
      </c>
      <c r="L908" s="1436">
        <v>0</v>
      </c>
      <c r="M908" s="1436">
        <v>0</v>
      </c>
      <c r="N908" s="1436">
        <v>0</v>
      </c>
      <c r="O908" s="1436">
        <v>0</v>
      </c>
      <c r="P908" s="1436">
        <v>0</v>
      </c>
      <c r="Q908" s="1436">
        <v>0</v>
      </c>
      <c r="R908" s="1436">
        <v>0</v>
      </c>
      <c r="S908" s="1436">
        <v>0</v>
      </c>
      <c r="T908" s="1436">
        <v>0</v>
      </c>
      <c r="U908" s="1436">
        <v>5</v>
      </c>
      <c r="V908" s="1438">
        <v>5</v>
      </c>
    </row>
    <row r="909" spans="1:22" ht="15" x14ac:dyDescent="0.25">
      <c r="A909" s="1299" t="s">
        <v>709</v>
      </c>
      <c r="B909" s="1298" t="s">
        <v>990</v>
      </c>
      <c r="C909" s="1301" t="s">
        <v>1010</v>
      </c>
      <c r="D909" s="1436">
        <v>14</v>
      </c>
      <c r="E909" s="1436">
        <v>14</v>
      </c>
      <c r="F909" s="1436">
        <v>0</v>
      </c>
      <c r="G909" s="1436">
        <v>0</v>
      </c>
      <c r="H909" s="1436">
        <v>0</v>
      </c>
      <c r="I909" s="1436">
        <v>0</v>
      </c>
      <c r="J909" s="1436">
        <v>0</v>
      </c>
      <c r="K909" s="1436">
        <v>0</v>
      </c>
      <c r="L909" s="1436">
        <v>0</v>
      </c>
      <c r="M909" s="1436">
        <v>0</v>
      </c>
      <c r="N909" s="1436">
        <v>0</v>
      </c>
      <c r="O909" s="1436">
        <v>0</v>
      </c>
      <c r="P909" s="1436">
        <v>0</v>
      </c>
      <c r="Q909" s="1436">
        <v>0</v>
      </c>
      <c r="R909" s="1436">
        <v>0</v>
      </c>
      <c r="S909" s="1436">
        <v>0</v>
      </c>
      <c r="T909" s="1436">
        <v>0</v>
      </c>
      <c r="U909" s="1436">
        <v>0</v>
      </c>
      <c r="V909" s="1438">
        <v>0</v>
      </c>
    </row>
    <row r="910" spans="1:22" ht="15" x14ac:dyDescent="0.25">
      <c r="A910" s="1299" t="s">
        <v>709</v>
      </c>
      <c r="B910" s="1298" t="s">
        <v>991</v>
      </c>
      <c r="C910" s="1301" t="s">
        <v>1010</v>
      </c>
      <c r="D910" s="1436">
        <v>11</v>
      </c>
      <c r="E910" s="1436">
        <v>11</v>
      </c>
      <c r="F910" s="1436">
        <v>12</v>
      </c>
      <c r="G910" s="1436">
        <v>9</v>
      </c>
      <c r="H910" s="1436">
        <v>8</v>
      </c>
      <c r="I910" s="1436">
        <v>8</v>
      </c>
      <c r="J910" s="1436">
        <v>8</v>
      </c>
      <c r="K910" s="1436">
        <v>8</v>
      </c>
      <c r="L910" s="1436">
        <v>6</v>
      </c>
      <c r="M910" s="1436">
        <v>0</v>
      </c>
      <c r="N910" s="1436">
        <v>0</v>
      </c>
      <c r="O910" s="1436">
        <v>0</v>
      </c>
      <c r="P910" s="1436">
        <v>0</v>
      </c>
      <c r="Q910" s="1436">
        <v>0</v>
      </c>
      <c r="R910" s="1436">
        <v>0</v>
      </c>
      <c r="S910" s="1436">
        <v>0</v>
      </c>
      <c r="T910" s="1436">
        <v>0</v>
      </c>
      <c r="U910" s="1436">
        <v>0</v>
      </c>
      <c r="V910" s="1438">
        <v>0</v>
      </c>
    </row>
    <row r="911" spans="1:22" ht="15" x14ac:dyDescent="0.25">
      <c r="A911" s="1299" t="s">
        <v>709</v>
      </c>
      <c r="B911" s="1298" t="s">
        <v>991</v>
      </c>
      <c r="C911" s="1301" t="s">
        <v>79</v>
      </c>
      <c r="D911" s="1436">
        <v>0.18181818723678589</v>
      </c>
      <c r="E911" s="1436">
        <v>0.18181818723678589</v>
      </c>
      <c r="F911" s="1436">
        <v>0.1666666716337204</v>
      </c>
      <c r="G911" s="1436">
        <v>0</v>
      </c>
      <c r="H911" s="1436">
        <v>0.125</v>
      </c>
      <c r="I911" s="1436">
        <v>0.125</v>
      </c>
      <c r="J911" s="1436">
        <v>0</v>
      </c>
      <c r="K911" s="1436">
        <v>0.375</v>
      </c>
      <c r="L911" s="1436">
        <v>0.3333333432674408</v>
      </c>
      <c r="M911" s="1436">
        <v>0</v>
      </c>
      <c r="N911" s="1436">
        <v>0</v>
      </c>
      <c r="O911" s="1436">
        <v>0</v>
      </c>
      <c r="P911" s="1436">
        <v>0</v>
      </c>
      <c r="Q911" s="1436">
        <v>0</v>
      </c>
      <c r="R911" s="1436">
        <v>0</v>
      </c>
      <c r="S911" s="1436">
        <v>0</v>
      </c>
      <c r="T911" s="1436">
        <v>0</v>
      </c>
      <c r="U911" s="1436">
        <v>0</v>
      </c>
      <c r="V911" s="1438">
        <v>0</v>
      </c>
    </row>
    <row r="912" spans="1:22" ht="15" x14ac:dyDescent="0.25">
      <c r="A912" s="1299" t="s">
        <v>709</v>
      </c>
      <c r="B912" s="1298" t="s">
        <v>991</v>
      </c>
      <c r="C912" s="1301" t="s">
        <v>1011</v>
      </c>
      <c r="D912" s="1436">
        <v>2</v>
      </c>
      <c r="E912" s="1436">
        <v>2</v>
      </c>
      <c r="F912" s="1436">
        <v>2</v>
      </c>
      <c r="G912" s="1436">
        <v>0</v>
      </c>
      <c r="H912" s="1436">
        <v>1</v>
      </c>
      <c r="I912" s="1436">
        <v>1</v>
      </c>
      <c r="J912" s="1436">
        <v>0</v>
      </c>
      <c r="K912" s="1436">
        <v>3</v>
      </c>
      <c r="L912" s="1436">
        <v>2</v>
      </c>
      <c r="M912" s="1436">
        <v>0</v>
      </c>
      <c r="N912" s="1436">
        <v>0</v>
      </c>
      <c r="O912" s="1436">
        <v>0</v>
      </c>
      <c r="P912" s="1436">
        <v>0</v>
      </c>
      <c r="Q912" s="1436">
        <v>0</v>
      </c>
      <c r="R912" s="1436">
        <v>0</v>
      </c>
      <c r="S912" s="1436">
        <v>0</v>
      </c>
      <c r="T912" s="1436">
        <v>0</v>
      </c>
      <c r="U912" s="1436">
        <v>0</v>
      </c>
      <c r="V912" s="1438">
        <v>0</v>
      </c>
    </row>
    <row r="913" spans="1:22" ht="15" x14ac:dyDescent="0.25">
      <c r="A913" s="1299" t="s">
        <v>709</v>
      </c>
      <c r="B913" s="1298" t="s">
        <v>1161</v>
      </c>
      <c r="C913" s="1301" t="s">
        <v>1010</v>
      </c>
      <c r="D913" s="1436">
        <v>10</v>
      </c>
      <c r="E913" s="1436">
        <v>10</v>
      </c>
      <c r="F913" s="1436">
        <v>13</v>
      </c>
      <c r="G913" s="1436">
        <v>13</v>
      </c>
      <c r="H913" s="1436">
        <v>16</v>
      </c>
      <c r="I913" s="1436">
        <v>16</v>
      </c>
      <c r="J913" s="1436">
        <v>16</v>
      </c>
      <c r="K913" s="1436">
        <v>16</v>
      </c>
      <c r="L913" s="1436">
        <v>17</v>
      </c>
      <c r="M913" s="1436">
        <v>17</v>
      </c>
      <c r="N913" s="1436">
        <v>17</v>
      </c>
      <c r="O913" s="1436">
        <v>19</v>
      </c>
      <c r="P913" s="1436">
        <v>21</v>
      </c>
      <c r="Q913" s="1436">
        <v>21</v>
      </c>
      <c r="R913" s="1436">
        <v>19</v>
      </c>
      <c r="S913" s="1436">
        <v>14</v>
      </c>
      <c r="T913" s="1436">
        <v>13</v>
      </c>
      <c r="U913" s="1436">
        <v>10</v>
      </c>
      <c r="V913" s="1438">
        <v>9</v>
      </c>
    </row>
    <row r="914" spans="1:22" ht="15" x14ac:dyDescent="0.25">
      <c r="A914" s="1299" t="s">
        <v>709</v>
      </c>
      <c r="B914" s="1298" t="s">
        <v>1161</v>
      </c>
      <c r="C914" s="1301" t="s">
        <v>79</v>
      </c>
      <c r="D914" s="1436">
        <v>0</v>
      </c>
      <c r="E914" s="1436">
        <v>0.10000000149011612</v>
      </c>
      <c r="F914" s="1436">
        <v>0.53846156597137451</v>
      </c>
      <c r="G914" s="1436">
        <v>0.15384615957736969</v>
      </c>
      <c r="H914" s="1436">
        <v>0.3125</v>
      </c>
      <c r="I914" s="1436">
        <v>6.25E-2</v>
      </c>
      <c r="J914" s="1436">
        <v>0.125</v>
      </c>
      <c r="K914" s="1436">
        <v>6.25E-2</v>
      </c>
      <c r="L914" s="1436">
        <v>0.64705884456634521</v>
      </c>
      <c r="M914" s="1436">
        <v>0</v>
      </c>
      <c r="N914" s="1436">
        <v>0</v>
      </c>
      <c r="O914" s="1436">
        <v>0.26315790414810181</v>
      </c>
      <c r="P914" s="1436">
        <v>0</v>
      </c>
      <c r="Q914" s="1436">
        <v>0</v>
      </c>
      <c r="R914" s="1436">
        <v>0</v>
      </c>
      <c r="S914" s="1436">
        <v>7.1428574621677399E-2</v>
      </c>
      <c r="T914" s="1436">
        <v>0</v>
      </c>
      <c r="U914" s="1436">
        <v>0.30000001192092896</v>
      </c>
      <c r="V914" s="1438">
        <v>0</v>
      </c>
    </row>
    <row r="915" spans="1:22" ht="15" x14ac:dyDescent="0.25">
      <c r="A915" s="1299" t="s">
        <v>709</v>
      </c>
      <c r="B915" s="1298" t="s">
        <v>1161</v>
      </c>
      <c r="C915" s="1301" t="s">
        <v>1011</v>
      </c>
      <c r="D915" s="1436">
        <v>0</v>
      </c>
      <c r="E915" s="1436">
        <v>1</v>
      </c>
      <c r="F915" s="1436">
        <v>7</v>
      </c>
      <c r="G915" s="1436">
        <v>2</v>
      </c>
      <c r="H915" s="1436">
        <v>5</v>
      </c>
      <c r="I915" s="1436">
        <v>1</v>
      </c>
      <c r="J915" s="1436">
        <v>2</v>
      </c>
      <c r="K915" s="1436">
        <v>1</v>
      </c>
      <c r="L915" s="1436">
        <v>11</v>
      </c>
      <c r="M915" s="1436">
        <v>0</v>
      </c>
      <c r="N915" s="1436">
        <v>0</v>
      </c>
      <c r="O915" s="1436">
        <v>5</v>
      </c>
      <c r="P915" s="1436">
        <v>0</v>
      </c>
      <c r="Q915" s="1436">
        <v>0</v>
      </c>
      <c r="R915" s="1436">
        <v>0</v>
      </c>
      <c r="S915" s="1436">
        <v>1</v>
      </c>
      <c r="T915" s="1436">
        <v>0</v>
      </c>
      <c r="U915" s="1436">
        <v>3</v>
      </c>
      <c r="V915" s="1438">
        <v>0</v>
      </c>
    </row>
    <row r="916" spans="1:22" ht="15" x14ac:dyDescent="0.25">
      <c r="A916" s="1299" t="s">
        <v>709</v>
      </c>
      <c r="B916" s="1298" t="s">
        <v>992</v>
      </c>
      <c r="C916" s="1301" t="s">
        <v>1010</v>
      </c>
      <c r="D916" s="1436">
        <v>31</v>
      </c>
      <c r="E916" s="1436">
        <v>32</v>
      </c>
      <c r="F916" s="1436">
        <v>32</v>
      </c>
      <c r="G916" s="1436">
        <v>31</v>
      </c>
      <c r="H916" s="1436">
        <v>30</v>
      </c>
      <c r="I916" s="1436">
        <v>30</v>
      </c>
      <c r="J916" s="1436">
        <v>26</v>
      </c>
      <c r="K916" s="1436">
        <v>27</v>
      </c>
      <c r="L916" s="1436">
        <v>22</v>
      </c>
      <c r="M916" s="1436">
        <v>0</v>
      </c>
      <c r="N916" s="1436">
        <v>0</v>
      </c>
      <c r="O916" s="1436">
        <v>0</v>
      </c>
      <c r="P916" s="1436">
        <v>0</v>
      </c>
      <c r="Q916" s="1436">
        <v>0</v>
      </c>
      <c r="R916" s="1436">
        <v>0</v>
      </c>
      <c r="S916" s="1436">
        <v>0</v>
      </c>
      <c r="T916" s="1436">
        <v>0</v>
      </c>
      <c r="U916" s="1436">
        <v>0</v>
      </c>
      <c r="V916" s="1438">
        <v>0</v>
      </c>
    </row>
    <row r="917" spans="1:22" ht="15" x14ac:dyDescent="0.25">
      <c r="A917" s="1299" t="s">
        <v>709</v>
      </c>
      <c r="B917" s="1298" t="s">
        <v>992</v>
      </c>
      <c r="C917" s="1301" t="s">
        <v>79</v>
      </c>
      <c r="D917" s="1436">
        <v>3.2258063554763794E-2</v>
      </c>
      <c r="E917" s="1436">
        <v>0.34375</v>
      </c>
      <c r="F917" s="1436">
        <v>0.28125</v>
      </c>
      <c r="G917" s="1436">
        <v>0.22580644488334656</v>
      </c>
      <c r="H917" s="1436">
        <v>6.6666662693023682E-2</v>
      </c>
      <c r="I917" s="1436">
        <v>0.40000000596046448</v>
      </c>
      <c r="J917" s="1436">
        <v>0.30769231915473938</v>
      </c>
      <c r="K917" s="1436">
        <v>0.3333333432674408</v>
      </c>
      <c r="L917" s="1436">
        <v>0.13636364042758942</v>
      </c>
      <c r="M917" s="1436">
        <v>0</v>
      </c>
      <c r="N917" s="1436">
        <v>0</v>
      </c>
      <c r="O917" s="1436">
        <v>0</v>
      </c>
      <c r="P917" s="1436">
        <v>0</v>
      </c>
      <c r="Q917" s="1436">
        <v>0</v>
      </c>
      <c r="R917" s="1436">
        <v>0</v>
      </c>
      <c r="S917" s="1436">
        <v>0</v>
      </c>
      <c r="T917" s="1436">
        <v>0</v>
      </c>
      <c r="U917" s="1436">
        <v>0</v>
      </c>
      <c r="V917" s="1438">
        <v>0</v>
      </c>
    </row>
    <row r="918" spans="1:22" ht="15" x14ac:dyDescent="0.25">
      <c r="A918" s="1299" t="s">
        <v>709</v>
      </c>
      <c r="B918" s="1298" t="s">
        <v>992</v>
      </c>
      <c r="C918" s="1301" t="s">
        <v>1011</v>
      </c>
      <c r="D918" s="1436">
        <v>1</v>
      </c>
      <c r="E918" s="1436">
        <v>11</v>
      </c>
      <c r="F918" s="1436">
        <v>9</v>
      </c>
      <c r="G918" s="1436">
        <v>7</v>
      </c>
      <c r="H918" s="1436">
        <v>2</v>
      </c>
      <c r="I918" s="1436">
        <v>12</v>
      </c>
      <c r="J918" s="1436">
        <v>8</v>
      </c>
      <c r="K918" s="1436">
        <v>9</v>
      </c>
      <c r="L918" s="1436">
        <v>3</v>
      </c>
      <c r="M918" s="1436">
        <v>0</v>
      </c>
      <c r="N918" s="1436">
        <v>0</v>
      </c>
      <c r="O918" s="1436">
        <v>0</v>
      </c>
      <c r="P918" s="1436">
        <v>0</v>
      </c>
      <c r="Q918" s="1436">
        <v>0</v>
      </c>
      <c r="R918" s="1436">
        <v>0</v>
      </c>
      <c r="S918" s="1436">
        <v>0</v>
      </c>
      <c r="T918" s="1436">
        <v>0</v>
      </c>
      <c r="U918" s="1436">
        <v>0</v>
      </c>
      <c r="V918" s="1438">
        <v>0</v>
      </c>
    </row>
    <row r="919" spans="1:22" ht="15" x14ac:dyDescent="0.25">
      <c r="A919" s="1299" t="s">
        <v>709</v>
      </c>
      <c r="B919" s="1298" t="s">
        <v>992</v>
      </c>
      <c r="C919" s="1301" t="s">
        <v>87</v>
      </c>
      <c r="D919" s="1436">
        <v>0</v>
      </c>
      <c r="E919" s="1436">
        <v>4</v>
      </c>
      <c r="F919" s="1436">
        <v>1</v>
      </c>
      <c r="G919" s="1436">
        <v>1</v>
      </c>
      <c r="H919" s="1436">
        <v>0</v>
      </c>
      <c r="I919" s="1436">
        <v>0</v>
      </c>
      <c r="J919" s="1436">
        <v>1</v>
      </c>
      <c r="K919" s="1436">
        <v>1</v>
      </c>
      <c r="L919" s="1436">
        <v>0</v>
      </c>
      <c r="M919" s="1436">
        <v>0</v>
      </c>
      <c r="N919" s="1436">
        <v>0</v>
      </c>
      <c r="O919" s="1436">
        <v>0</v>
      </c>
      <c r="P919" s="1436">
        <v>0</v>
      </c>
      <c r="Q919" s="1436">
        <v>0</v>
      </c>
      <c r="R919" s="1436">
        <v>0</v>
      </c>
      <c r="S919" s="1436">
        <v>0</v>
      </c>
      <c r="T919" s="1436">
        <v>0</v>
      </c>
      <c r="U919" s="1436">
        <v>0</v>
      </c>
      <c r="V919" s="1438">
        <v>0</v>
      </c>
    </row>
    <row r="920" spans="1:22" ht="15" x14ac:dyDescent="0.25">
      <c r="A920" s="1299" t="s">
        <v>709</v>
      </c>
      <c r="B920" s="1298" t="s">
        <v>993</v>
      </c>
      <c r="C920" s="1301" t="s">
        <v>1010</v>
      </c>
      <c r="D920" s="1436">
        <v>0</v>
      </c>
      <c r="E920" s="1436">
        <v>0</v>
      </c>
      <c r="F920" s="1436">
        <v>0</v>
      </c>
      <c r="G920" s="1436">
        <v>0</v>
      </c>
      <c r="H920" s="1436">
        <v>0</v>
      </c>
      <c r="I920" s="1436">
        <v>0</v>
      </c>
      <c r="J920" s="1436">
        <v>0</v>
      </c>
      <c r="K920" s="1436">
        <v>0</v>
      </c>
      <c r="L920" s="1436">
        <v>0</v>
      </c>
      <c r="M920" s="1436">
        <v>0</v>
      </c>
      <c r="N920" s="1436">
        <v>0</v>
      </c>
      <c r="O920" s="1436">
        <v>0</v>
      </c>
      <c r="P920" s="1436">
        <v>0</v>
      </c>
      <c r="Q920" s="1436">
        <v>5</v>
      </c>
      <c r="R920" s="1436">
        <v>5</v>
      </c>
      <c r="S920" s="1436">
        <v>6</v>
      </c>
      <c r="T920" s="1436">
        <v>6</v>
      </c>
      <c r="U920" s="1436">
        <v>0</v>
      </c>
      <c r="V920" s="1438">
        <v>0</v>
      </c>
    </row>
    <row r="921" spans="1:22" ht="15" x14ac:dyDescent="0.25">
      <c r="A921" s="1299" t="s">
        <v>709</v>
      </c>
      <c r="B921" s="1298" t="s">
        <v>993</v>
      </c>
      <c r="C921" s="1301" t="s">
        <v>79</v>
      </c>
      <c r="D921" s="1436">
        <v>0</v>
      </c>
      <c r="E921" s="1436">
        <v>0</v>
      </c>
      <c r="F921" s="1436">
        <v>0</v>
      </c>
      <c r="G921" s="1436">
        <v>0</v>
      </c>
      <c r="H921" s="1436">
        <v>0</v>
      </c>
      <c r="I921" s="1436">
        <v>0</v>
      </c>
      <c r="J921" s="1436">
        <v>0</v>
      </c>
      <c r="K921" s="1436">
        <v>0</v>
      </c>
      <c r="L921" s="1436">
        <v>0</v>
      </c>
      <c r="M921" s="1436">
        <v>0</v>
      </c>
      <c r="N921" s="1436">
        <v>0</v>
      </c>
      <c r="O921" s="1436">
        <v>0</v>
      </c>
      <c r="P921" s="1436">
        <v>0</v>
      </c>
      <c r="Q921" s="1436">
        <v>0.60000002384185791</v>
      </c>
      <c r="R921" s="1436">
        <v>0.20000000298023224</v>
      </c>
      <c r="S921" s="1436">
        <v>0.1666666716337204</v>
      </c>
      <c r="T921" s="1436">
        <v>0</v>
      </c>
      <c r="U921" s="1436">
        <v>0</v>
      </c>
      <c r="V921" s="1438">
        <v>0</v>
      </c>
    </row>
    <row r="922" spans="1:22" ht="15" x14ac:dyDescent="0.25">
      <c r="A922" s="1299" t="s">
        <v>709</v>
      </c>
      <c r="B922" s="1298" t="s">
        <v>993</v>
      </c>
      <c r="C922" s="1301" t="s">
        <v>1011</v>
      </c>
      <c r="D922" s="1436">
        <v>0</v>
      </c>
      <c r="E922" s="1436">
        <v>0</v>
      </c>
      <c r="F922" s="1436">
        <v>0</v>
      </c>
      <c r="G922" s="1436">
        <v>0</v>
      </c>
      <c r="H922" s="1436">
        <v>0</v>
      </c>
      <c r="I922" s="1436">
        <v>0</v>
      </c>
      <c r="J922" s="1436">
        <v>0</v>
      </c>
      <c r="K922" s="1436">
        <v>0</v>
      </c>
      <c r="L922" s="1436">
        <v>0</v>
      </c>
      <c r="M922" s="1436">
        <v>0</v>
      </c>
      <c r="N922" s="1436">
        <v>0</v>
      </c>
      <c r="O922" s="1436">
        <v>0</v>
      </c>
      <c r="P922" s="1436">
        <v>0</v>
      </c>
      <c r="Q922" s="1436">
        <v>3</v>
      </c>
      <c r="R922" s="1436">
        <v>1</v>
      </c>
      <c r="S922" s="1436">
        <v>1</v>
      </c>
      <c r="T922" s="1436">
        <v>0</v>
      </c>
      <c r="U922" s="1436">
        <v>0</v>
      </c>
      <c r="V922" s="1438">
        <v>0</v>
      </c>
    </row>
    <row r="923" spans="1:22" ht="15" x14ac:dyDescent="0.25">
      <c r="A923" s="1299" t="s">
        <v>709</v>
      </c>
      <c r="B923" s="1298" t="s">
        <v>993</v>
      </c>
      <c r="C923" s="1301" t="s">
        <v>87</v>
      </c>
      <c r="D923" s="1436">
        <v>0</v>
      </c>
      <c r="E923" s="1436">
        <v>0</v>
      </c>
      <c r="F923" s="1436">
        <v>0</v>
      </c>
      <c r="G923" s="1436">
        <v>0</v>
      </c>
      <c r="H923" s="1436">
        <v>0</v>
      </c>
      <c r="I923" s="1436">
        <v>0</v>
      </c>
      <c r="J923" s="1436">
        <v>0</v>
      </c>
      <c r="K923" s="1436">
        <v>0</v>
      </c>
      <c r="L923" s="1436">
        <v>0</v>
      </c>
      <c r="M923" s="1436">
        <v>0</v>
      </c>
      <c r="N923" s="1436">
        <v>0</v>
      </c>
      <c r="O923" s="1436">
        <v>0</v>
      </c>
      <c r="P923" s="1436">
        <v>0</v>
      </c>
      <c r="Q923" s="1436">
        <v>5</v>
      </c>
      <c r="R923" s="1436">
        <v>0</v>
      </c>
      <c r="S923" s="1436">
        <v>1</v>
      </c>
      <c r="T923" s="1436">
        <v>0</v>
      </c>
      <c r="U923" s="1436">
        <v>0</v>
      </c>
      <c r="V923" s="1438">
        <v>0</v>
      </c>
    </row>
    <row r="924" spans="1:22" ht="15" x14ac:dyDescent="0.25">
      <c r="A924" s="1299" t="s">
        <v>709</v>
      </c>
      <c r="B924" s="1298" t="s">
        <v>994</v>
      </c>
      <c r="C924" s="1301" t="s">
        <v>1010</v>
      </c>
      <c r="D924" s="1436">
        <v>0</v>
      </c>
      <c r="E924" s="1436">
        <v>9</v>
      </c>
      <c r="F924" s="1436">
        <v>0</v>
      </c>
      <c r="G924" s="1436">
        <v>0</v>
      </c>
      <c r="H924" s="1436">
        <v>0</v>
      </c>
      <c r="I924" s="1436">
        <v>0</v>
      </c>
      <c r="J924" s="1436">
        <v>0</v>
      </c>
      <c r="K924" s="1436">
        <v>0</v>
      </c>
      <c r="L924" s="1436">
        <v>0</v>
      </c>
      <c r="M924" s="1436">
        <v>0</v>
      </c>
      <c r="N924" s="1436">
        <v>0</v>
      </c>
      <c r="O924" s="1436">
        <v>0</v>
      </c>
      <c r="P924" s="1436">
        <v>0</v>
      </c>
      <c r="Q924" s="1436">
        <v>0</v>
      </c>
      <c r="R924" s="1436">
        <v>0</v>
      </c>
      <c r="S924" s="1436">
        <v>0</v>
      </c>
      <c r="T924" s="1436">
        <v>0</v>
      </c>
      <c r="U924" s="1436">
        <v>0</v>
      </c>
      <c r="V924" s="1438">
        <v>0</v>
      </c>
    </row>
    <row r="925" spans="1:22" ht="15" x14ac:dyDescent="0.25">
      <c r="A925" s="1299" t="s">
        <v>709</v>
      </c>
      <c r="B925" s="1298" t="s">
        <v>994</v>
      </c>
      <c r="C925" s="1301" t="s">
        <v>79</v>
      </c>
      <c r="D925" s="1436">
        <v>0</v>
      </c>
      <c r="E925" s="1436">
        <v>1</v>
      </c>
      <c r="F925" s="1436">
        <v>0</v>
      </c>
      <c r="G925" s="1436">
        <v>0</v>
      </c>
      <c r="H925" s="1436">
        <v>0</v>
      </c>
      <c r="I925" s="1436">
        <v>0</v>
      </c>
      <c r="J925" s="1436">
        <v>0</v>
      </c>
      <c r="K925" s="1436">
        <v>0</v>
      </c>
      <c r="L925" s="1436">
        <v>0</v>
      </c>
      <c r="M925" s="1436">
        <v>0</v>
      </c>
      <c r="N925" s="1436">
        <v>0</v>
      </c>
      <c r="O925" s="1436">
        <v>0</v>
      </c>
      <c r="P925" s="1436">
        <v>0</v>
      </c>
      <c r="Q925" s="1436">
        <v>0</v>
      </c>
      <c r="R925" s="1436">
        <v>0</v>
      </c>
      <c r="S925" s="1436">
        <v>0</v>
      </c>
      <c r="T925" s="1436">
        <v>0</v>
      </c>
      <c r="U925" s="1436">
        <v>0</v>
      </c>
      <c r="V925" s="1438">
        <v>0</v>
      </c>
    </row>
    <row r="926" spans="1:22" ht="15" x14ac:dyDescent="0.25">
      <c r="A926" s="1299" t="s">
        <v>709</v>
      </c>
      <c r="B926" s="1298" t="s">
        <v>994</v>
      </c>
      <c r="C926" s="1301" t="s">
        <v>1011</v>
      </c>
      <c r="D926" s="1436">
        <v>0</v>
      </c>
      <c r="E926" s="1436">
        <v>9</v>
      </c>
      <c r="F926" s="1436">
        <v>0</v>
      </c>
      <c r="G926" s="1436">
        <v>0</v>
      </c>
      <c r="H926" s="1436">
        <v>0</v>
      </c>
      <c r="I926" s="1436">
        <v>0</v>
      </c>
      <c r="J926" s="1436">
        <v>0</v>
      </c>
      <c r="K926" s="1436">
        <v>0</v>
      </c>
      <c r="L926" s="1436">
        <v>0</v>
      </c>
      <c r="M926" s="1436">
        <v>0</v>
      </c>
      <c r="N926" s="1436">
        <v>0</v>
      </c>
      <c r="O926" s="1436">
        <v>0</v>
      </c>
      <c r="P926" s="1436">
        <v>0</v>
      </c>
      <c r="Q926" s="1436">
        <v>0</v>
      </c>
      <c r="R926" s="1436">
        <v>0</v>
      </c>
      <c r="S926" s="1436">
        <v>0</v>
      </c>
      <c r="T926" s="1436">
        <v>0</v>
      </c>
      <c r="U926" s="1436">
        <v>0</v>
      </c>
      <c r="V926" s="1438">
        <v>0</v>
      </c>
    </row>
    <row r="927" spans="1:22" ht="15" x14ac:dyDescent="0.25">
      <c r="A927" s="1299" t="s">
        <v>709</v>
      </c>
      <c r="B927" s="1298" t="s">
        <v>994</v>
      </c>
      <c r="C927" s="1301" t="s">
        <v>87</v>
      </c>
      <c r="D927" s="1436">
        <v>0</v>
      </c>
      <c r="E927" s="1436">
        <v>9</v>
      </c>
      <c r="F927" s="1436">
        <v>0</v>
      </c>
      <c r="G927" s="1436">
        <v>0</v>
      </c>
      <c r="H927" s="1436">
        <v>0</v>
      </c>
      <c r="I927" s="1436">
        <v>0</v>
      </c>
      <c r="J927" s="1436">
        <v>0</v>
      </c>
      <c r="K927" s="1436">
        <v>0</v>
      </c>
      <c r="L927" s="1436">
        <v>0</v>
      </c>
      <c r="M927" s="1436">
        <v>0</v>
      </c>
      <c r="N927" s="1436">
        <v>0</v>
      </c>
      <c r="O927" s="1436">
        <v>0</v>
      </c>
      <c r="P927" s="1436">
        <v>0</v>
      </c>
      <c r="Q927" s="1436">
        <v>0</v>
      </c>
      <c r="R927" s="1436">
        <v>0</v>
      </c>
      <c r="S927" s="1436">
        <v>0</v>
      </c>
      <c r="T927" s="1436">
        <v>0</v>
      </c>
      <c r="U927" s="1436">
        <v>0</v>
      </c>
      <c r="V927" s="1438">
        <v>0</v>
      </c>
    </row>
    <row r="928" spans="1:22" ht="15" x14ac:dyDescent="0.25">
      <c r="A928" s="1299" t="s">
        <v>709</v>
      </c>
      <c r="B928" s="1298" t="s">
        <v>1162</v>
      </c>
      <c r="C928" s="1301" t="s">
        <v>1010</v>
      </c>
      <c r="D928" s="1436">
        <v>0</v>
      </c>
      <c r="E928" s="1436">
        <v>0</v>
      </c>
      <c r="F928" s="1436">
        <v>0</v>
      </c>
      <c r="G928" s="1436">
        <v>0</v>
      </c>
      <c r="H928" s="1436">
        <v>0</v>
      </c>
      <c r="I928" s="1436">
        <v>0</v>
      </c>
      <c r="J928" s="1436">
        <v>0</v>
      </c>
      <c r="K928" s="1436">
        <v>0</v>
      </c>
      <c r="L928" s="1436">
        <v>0</v>
      </c>
      <c r="M928" s="1436">
        <v>0</v>
      </c>
      <c r="N928" s="1436">
        <v>0</v>
      </c>
      <c r="O928" s="1436">
        <v>0</v>
      </c>
      <c r="P928" s="1436">
        <v>0</v>
      </c>
      <c r="Q928" s="1436">
        <v>0</v>
      </c>
      <c r="R928" s="1436">
        <v>0</v>
      </c>
      <c r="S928" s="1436">
        <v>0</v>
      </c>
      <c r="T928" s="1436">
        <v>0</v>
      </c>
      <c r="U928" s="1436">
        <v>0</v>
      </c>
      <c r="V928" s="1438">
        <v>1</v>
      </c>
    </row>
    <row r="929" spans="1:22" ht="15" x14ac:dyDescent="0.25">
      <c r="A929" s="1299" t="s">
        <v>709</v>
      </c>
      <c r="B929" s="1298" t="s">
        <v>995</v>
      </c>
      <c r="C929" s="1301" t="s">
        <v>1010</v>
      </c>
      <c r="D929" s="1436">
        <v>0</v>
      </c>
      <c r="E929" s="1436">
        <v>0</v>
      </c>
      <c r="F929" s="1436">
        <v>0</v>
      </c>
      <c r="G929" s="1436">
        <v>0</v>
      </c>
      <c r="H929" s="1436">
        <v>0</v>
      </c>
      <c r="I929" s="1436">
        <v>0</v>
      </c>
      <c r="J929" s="1436">
        <v>0</v>
      </c>
      <c r="K929" s="1436">
        <v>0</v>
      </c>
      <c r="L929" s="1436">
        <v>0</v>
      </c>
      <c r="M929" s="1436">
        <v>0</v>
      </c>
      <c r="N929" s="1436">
        <v>0</v>
      </c>
      <c r="O929" s="1436">
        <v>0</v>
      </c>
      <c r="P929" s="1436">
        <v>0</v>
      </c>
      <c r="Q929" s="1436">
        <v>0</v>
      </c>
      <c r="R929" s="1436">
        <v>4</v>
      </c>
      <c r="S929" s="1436">
        <v>4</v>
      </c>
      <c r="T929" s="1436">
        <v>4</v>
      </c>
      <c r="U929" s="1436">
        <v>4</v>
      </c>
      <c r="V929" s="1438">
        <v>0</v>
      </c>
    </row>
    <row r="930" spans="1:22" ht="15" x14ac:dyDescent="0.25">
      <c r="A930" s="1299" t="s">
        <v>709</v>
      </c>
      <c r="B930" s="1298" t="s">
        <v>995</v>
      </c>
      <c r="C930" s="1301" t="s">
        <v>79</v>
      </c>
      <c r="D930" s="1436">
        <v>0</v>
      </c>
      <c r="E930" s="1436">
        <v>0</v>
      </c>
      <c r="F930" s="1436">
        <v>0</v>
      </c>
      <c r="G930" s="1436">
        <v>0</v>
      </c>
      <c r="H930" s="1436">
        <v>0</v>
      </c>
      <c r="I930" s="1436">
        <v>0</v>
      </c>
      <c r="J930" s="1436">
        <v>0</v>
      </c>
      <c r="K930" s="1436">
        <v>0</v>
      </c>
      <c r="L930" s="1436">
        <v>0</v>
      </c>
      <c r="M930" s="1436">
        <v>0</v>
      </c>
      <c r="N930" s="1436">
        <v>0</v>
      </c>
      <c r="O930" s="1436">
        <v>0</v>
      </c>
      <c r="P930" s="1436">
        <v>0</v>
      </c>
      <c r="Q930" s="1436">
        <v>0</v>
      </c>
      <c r="R930" s="1436">
        <v>0.75</v>
      </c>
      <c r="S930" s="1436">
        <v>0.5</v>
      </c>
      <c r="T930" s="1436">
        <v>0.25</v>
      </c>
      <c r="U930" s="1436">
        <v>0</v>
      </c>
      <c r="V930" s="1438">
        <v>0</v>
      </c>
    </row>
    <row r="931" spans="1:22" ht="15" x14ac:dyDescent="0.25">
      <c r="A931" s="1299" t="s">
        <v>709</v>
      </c>
      <c r="B931" s="1298" t="s">
        <v>995</v>
      </c>
      <c r="C931" s="1301" t="s">
        <v>1011</v>
      </c>
      <c r="D931" s="1436">
        <v>0</v>
      </c>
      <c r="E931" s="1436">
        <v>0</v>
      </c>
      <c r="F931" s="1436">
        <v>0</v>
      </c>
      <c r="G931" s="1436">
        <v>0</v>
      </c>
      <c r="H931" s="1436">
        <v>0</v>
      </c>
      <c r="I931" s="1436">
        <v>0</v>
      </c>
      <c r="J931" s="1436">
        <v>0</v>
      </c>
      <c r="K931" s="1436">
        <v>0</v>
      </c>
      <c r="L931" s="1436">
        <v>0</v>
      </c>
      <c r="M931" s="1436">
        <v>0</v>
      </c>
      <c r="N931" s="1436">
        <v>0</v>
      </c>
      <c r="O931" s="1436">
        <v>0</v>
      </c>
      <c r="P931" s="1436">
        <v>0</v>
      </c>
      <c r="Q931" s="1436">
        <v>0</v>
      </c>
      <c r="R931" s="1436">
        <v>3</v>
      </c>
      <c r="S931" s="1436">
        <v>2</v>
      </c>
      <c r="T931" s="1436">
        <v>1</v>
      </c>
      <c r="U931" s="1436">
        <v>0</v>
      </c>
      <c r="V931" s="1438">
        <v>0</v>
      </c>
    </row>
    <row r="932" spans="1:22" ht="15" x14ac:dyDescent="0.25">
      <c r="A932" s="1299" t="s">
        <v>709</v>
      </c>
      <c r="B932" s="1298" t="s">
        <v>995</v>
      </c>
      <c r="C932" s="1301" t="s">
        <v>87</v>
      </c>
      <c r="D932" s="1436">
        <v>0</v>
      </c>
      <c r="E932" s="1436">
        <v>0</v>
      </c>
      <c r="F932" s="1436">
        <v>0</v>
      </c>
      <c r="G932" s="1436">
        <v>0</v>
      </c>
      <c r="H932" s="1436">
        <v>0</v>
      </c>
      <c r="I932" s="1436">
        <v>0</v>
      </c>
      <c r="J932" s="1436">
        <v>0</v>
      </c>
      <c r="K932" s="1436">
        <v>0</v>
      </c>
      <c r="L932" s="1436">
        <v>0</v>
      </c>
      <c r="M932" s="1436">
        <v>0</v>
      </c>
      <c r="N932" s="1436">
        <v>0</v>
      </c>
      <c r="O932" s="1436">
        <v>0</v>
      </c>
      <c r="P932" s="1436">
        <v>0</v>
      </c>
      <c r="Q932" s="1436">
        <v>0</v>
      </c>
      <c r="R932" s="1436">
        <v>4</v>
      </c>
      <c r="S932" s="1436">
        <v>0</v>
      </c>
      <c r="T932" s="1436">
        <v>0</v>
      </c>
      <c r="U932" s="1436">
        <v>0</v>
      </c>
      <c r="V932" s="1438">
        <v>0</v>
      </c>
    </row>
    <row r="933" spans="1:22" ht="15" x14ac:dyDescent="0.25">
      <c r="A933" s="1299" t="s">
        <v>709</v>
      </c>
      <c r="B933" s="1298" t="s">
        <v>996</v>
      </c>
      <c r="C933" s="1301" t="s">
        <v>1010</v>
      </c>
      <c r="D933" s="1436">
        <v>0</v>
      </c>
      <c r="E933" s="1436">
        <v>0</v>
      </c>
      <c r="F933" s="1436">
        <v>0</v>
      </c>
      <c r="G933" s="1436">
        <v>0</v>
      </c>
      <c r="H933" s="1436">
        <v>0</v>
      </c>
      <c r="I933" s="1436">
        <v>0</v>
      </c>
      <c r="J933" s="1436">
        <v>0</v>
      </c>
      <c r="K933" s="1436">
        <v>0</v>
      </c>
      <c r="L933" s="1436">
        <v>0</v>
      </c>
      <c r="M933" s="1436">
        <v>0</v>
      </c>
      <c r="N933" s="1436">
        <v>0</v>
      </c>
      <c r="O933" s="1436">
        <v>0</v>
      </c>
      <c r="P933" s="1436">
        <v>0</v>
      </c>
      <c r="Q933" s="1436">
        <v>0</v>
      </c>
      <c r="R933" s="1436">
        <v>2</v>
      </c>
      <c r="S933" s="1436">
        <v>2</v>
      </c>
      <c r="T933" s="1436">
        <v>2</v>
      </c>
      <c r="U933" s="1436">
        <v>2</v>
      </c>
      <c r="V933" s="1438">
        <v>7</v>
      </c>
    </row>
    <row r="934" spans="1:22" ht="15" x14ac:dyDescent="0.25">
      <c r="A934" s="1299" t="s">
        <v>709</v>
      </c>
      <c r="B934" s="1298" t="s">
        <v>996</v>
      </c>
      <c r="C934" s="1301" t="s">
        <v>79</v>
      </c>
      <c r="D934" s="1436">
        <v>0</v>
      </c>
      <c r="E934" s="1436">
        <v>0</v>
      </c>
      <c r="F934" s="1436">
        <v>0</v>
      </c>
      <c r="G934" s="1436">
        <v>0</v>
      </c>
      <c r="H934" s="1436">
        <v>0</v>
      </c>
      <c r="I934" s="1436">
        <v>0</v>
      </c>
      <c r="J934" s="1436">
        <v>0</v>
      </c>
      <c r="K934" s="1436">
        <v>0</v>
      </c>
      <c r="L934" s="1436">
        <v>0</v>
      </c>
      <c r="M934" s="1436">
        <v>0</v>
      </c>
      <c r="N934" s="1436">
        <v>0</v>
      </c>
      <c r="O934" s="1436">
        <v>0</v>
      </c>
      <c r="P934" s="1436">
        <v>0</v>
      </c>
      <c r="Q934" s="1436">
        <v>0</v>
      </c>
      <c r="R934" s="1436">
        <v>0.5</v>
      </c>
      <c r="S934" s="1436">
        <v>0.5</v>
      </c>
      <c r="T934" s="1436">
        <v>0.5</v>
      </c>
      <c r="U934" s="1436">
        <v>0</v>
      </c>
      <c r="V934" s="1438">
        <v>0.1428571492433548</v>
      </c>
    </row>
    <row r="935" spans="1:22" ht="15" x14ac:dyDescent="0.25">
      <c r="A935" s="1299" t="s">
        <v>709</v>
      </c>
      <c r="B935" s="1298" t="s">
        <v>996</v>
      </c>
      <c r="C935" s="1301" t="s">
        <v>1011</v>
      </c>
      <c r="D935" s="1436">
        <v>0</v>
      </c>
      <c r="E935" s="1436">
        <v>0</v>
      </c>
      <c r="F935" s="1436">
        <v>0</v>
      </c>
      <c r="G935" s="1436">
        <v>0</v>
      </c>
      <c r="H935" s="1436">
        <v>0</v>
      </c>
      <c r="I935" s="1436">
        <v>0</v>
      </c>
      <c r="J935" s="1436">
        <v>0</v>
      </c>
      <c r="K935" s="1436">
        <v>0</v>
      </c>
      <c r="L935" s="1436">
        <v>0</v>
      </c>
      <c r="M935" s="1436">
        <v>0</v>
      </c>
      <c r="N935" s="1436">
        <v>0</v>
      </c>
      <c r="O935" s="1436">
        <v>0</v>
      </c>
      <c r="P935" s="1436">
        <v>0</v>
      </c>
      <c r="Q935" s="1436">
        <v>0</v>
      </c>
      <c r="R935" s="1436">
        <v>1</v>
      </c>
      <c r="S935" s="1436">
        <v>1</v>
      </c>
      <c r="T935" s="1436">
        <v>1</v>
      </c>
      <c r="U935" s="1436">
        <v>0</v>
      </c>
      <c r="V935" s="1438">
        <v>1</v>
      </c>
    </row>
    <row r="936" spans="1:22" ht="15" x14ac:dyDescent="0.25">
      <c r="A936" s="1299" t="s">
        <v>709</v>
      </c>
      <c r="B936" s="1298" t="s">
        <v>996</v>
      </c>
      <c r="C936" s="1301" t="s">
        <v>87</v>
      </c>
      <c r="D936" s="1436">
        <v>0</v>
      </c>
      <c r="E936" s="1436">
        <v>0</v>
      </c>
      <c r="F936" s="1436">
        <v>0</v>
      </c>
      <c r="G936" s="1436">
        <v>0</v>
      </c>
      <c r="H936" s="1436">
        <v>0</v>
      </c>
      <c r="I936" s="1436">
        <v>0</v>
      </c>
      <c r="J936" s="1436">
        <v>0</v>
      </c>
      <c r="K936" s="1436">
        <v>0</v>
      </c>
      <c r="L936" s="1436">
        <v>0</v>
      </c>
      <c r="M936" s="1436">
        <v>0</v>
      </c>
      <c r="N936" s="1436">
        <v>0</v>
      </c>
      <c r="O936" s="1436">
        <v>0</v>
      </c>
      <c r="P936" s="1436">
        <v>0</v>
      </c>
      <c r="Q936" s="1436">
        <v>0</v>
      </c>
      <c r="R936" s="1436">
        <v>2</v>
      </c>
      <c r="S936" s="1436">
        <v>1</v>
      </c>
      <c r="T936" s="1436">
        <v>0</v>
      </c>
      <c r="U936" s="1436">
        <v>0</v>
      </c>
      <c r="V936" s="1438">
        <v>0</v>
      </c>
    </row>
    <row r="937" spans="1:22" ht="15" x14ac:dyDescent="0.25">
      <c r="A937" s="1299" t="s">
        <v>709</v>
      </c>
      <c r="B937" s="1298" t="s">
        <v>997</v>
      </c>
      <c r="C937" s="1301" t="s">
        <v>1010</v>
      </c>
      <c r="D937" s="1436">
        <v>12</v>
      </c>
      <c r="E937" s="1436">
        <v>15</v>
      </c>
      <c r="F937" s="1436">
        <v>12</v>
      </c>
      <c r="G937" s="1436">
        <v>11</v>
      </c>
      <c r="H937" s="1436">
        <v>11</v>
      </c>
      <c r="I937" s="1436">
        <v>8</v>
      </c>
      <c r="J937" s="1436">
        <v>7</v>
      </c>
      <c r="K937" s="1436">
        <v>7</v>
      </c>
      <c r="L937" s="1436">
        <v>9</v>
      </c>
      <c r="M937" s="1436">
        <v>9</v>
      </c>
      <c r="N937" s="1436">
        <v>9</v>
      </c>
      <c r="O937" s="1436">
        <v>8</v>
      </c>
      <c r="P937" s="1436">
        <v>8</v>
      </c>
      <c r="Q937" s="1436">
        <v>2</v>
      </c>
      <c r="R937" s="1436">
        <v>4</v>
      </c>
      <c r="S937" s="1436">
        <v>4</v>
      </c>
      <c r="T937" s="1436">
        <v>3</v>
      </c>
      <c r="U937" s="1436">
        <v>3</v>
      </c>
      <c r="V937" s="1438">
        <v>0</v>
      </c>
    </row>
    <row r="938" spans="1:22" ht="15" x14ac:dyDescent="0.25">
      <c r="A938" s="1299" t="s">
        <v>709</v>
      </c>
      <c r="B938" s="1298" t="s">
        <v>997</v>
      </c>
      <c r="C938" s="1301" t="s">
        <v>79</v>
      </c>
      <c r="D938" s="1436">
        <v>0.25</v>
      </c>
      <c r="E938" s="1436">
        <v>0.3333333432674408</v>
      </c>
      <c r="F938" s="1436">
        <v>0.5</v>
      </c>
      <c r="G938" s="1436">
        <v>0</v>
      </c>
      <c r="H938" s="1436">
        <v>0</v>
      </c>
      <c r="I938" s="1436">
        <v>0.5</v>
      </c>
      <c r="J938" s="1436">
        <v>0.4285714328289032</v>
      </c>
      <c r="K938" s="1436">
        <v>0</v>
      </c>
      <c r="L938" s="1436">
        <v>0.3333333432674408</v>
      </c>
      <c r="M938" s="1436">
        <v>0.2222222238779068</v>
      </c>
      <c r="N938" s="1436">
        <v>0.2222222238779068</v>
      </c>
      <c r="O938" s="1436">
        <v>0.125</v>
      </c>
      <c r="P938" s="1436">
        <v>0</v>
      </c>
      <c r="Q938" s="1436">
        <v>1</v>
      </c>
      <c r="R938" s="1436">
        <v>0.5</v>
      </c>
      <c r="S938" s="1436">
        <v>0.25</v>
      </c>
      <c r="T938" s="1436">
        <v>0</v>
      </c>
      <c r="U938" s="1436">
        <v>0</v>
      </c>
      <c r="V938" s="1438">
        <v>0</v>
      </c>
    </row>
    <row r="939" spans="1:22" ht="15" x14ac:dyDescent="0.25">
      <c r="A939" s="1299" t="s">
        <v>709</v>
      </c>
      <c r="B939" s="1298" t="s">
        <v>997</v>
      </c>
      <c r="C939" s="1301" t="s">
        <v>1011</v>
      </c>
      <c r="D939" s="1436">
        <v>3</v>
      </c>
      <c r="E939" s="1436">
        <v>5</v>
      </c>
      <c r="F939" s="1436">
        <v>6</v>
      </c>
      <c r="G939" s="1436">
        <v>0</v>
      </c>
      <c r="H939" s="1436">
        <v>0</v>
      </c>
      <c r="I939" s="1436">
        <v>4</v>
      </c>
      <c r="J939" s="1436">
        <v>3</v>
      </c>
      <c r="K939" s="1436">
        <v>0</v>
      </c>
      <c r="L939" s="1436">
        <v>3</v>
      </c>
      <c r="M939" s="1436">
        <v>2</v>
      </c>
      <c r="N939" s="1436">
        <v>2</v>
      </c>
      <c r="O939" s="1436">
        <v>1</v>
      </c>
      <c r="P939" s="1436">
        <v>0</v>
      </c>
      <c r="Q939" s="1436">
        <v>2</v>
      </c>
      <c r="R939" s="1436">
        <v>2</v>
      </c>
      <c r="S939" s="1436">
        <v>1</v>
      </c>
      <c r="T939" s="1436">
        <v>0</v>
      </c>
      <c r="U939" s="1436">
        <v>0</v>
      </c>
      <c r="V939" s="1438">
        <v>0</v>
      </c>
    </row>
    <row r="940" spans="1:22" ht="15" x14ac:dyDescent="0.25">
      <c r="A940" s="1298" t="s">
        <v>709</v>
      </c>
      <c r="B940" s="1298" t="s">
        <v>997</v>
      </c>
      <c r="C940" s="1290" t="s">
        <v>87</v>
      </c>
      <c r="D940" s="1436">
        <v>1</v>
      </c>
      <c r="E940" s="1436">
        <v>3</v>
      </c>
      <c r="F940" s="1436">
        <v>0</v>
      </c>
      <c r="G940" s="1436">
        <v>0</v>
      </c>
      <c r="H940" s="1436">
        <v>0</v>
      </c>
      <c r="I940" s="1436">
        <v>0</v>
      </c>
      <c r="J940" s="1436">
        <v>2</v>
      </c>
      <c r="K940" s="1436">
        <v>0</v>
      </c>
      <c r="L940" s="1436">
        <v>3</v>
      </c>
      <c r="M940" s="1436">
        <v>0</v>
      </c>
      <c r="N940" s="1436">
        <v>0</v>
      </c>
      <c r="O940" s="1436">
        <v>0</v>
      </c>
      <c r="P940" s="1436">
        <v>0</v>
      </c>
      <c r="Q940" s="1436">
        <v>1</v>
      </c>
      <c r="R940" s="1436">
        <v>2</v>
      </c>
      <c r="S940" s="1436">
        <v>0</v>
      </c>
      <c r="T940" s="1436">
        <v>0</v>
      </c>
      <c r="U940" s="1436">
        <v>0</v>
      </c>
      <c r="V940" s="1438">
        <v>0</v>
      </c>
    </row>
    <row r="941" spans="1:22" ht="15" x14ac:dyDescent="0.25">
      <c r="A941" s="1301" t="s">
        <v>709</v>
      </c>
      <c r="B941" s="153" t="s">
        <v>998</v>
      </c>
      <c r="C941" s="1301" t="s">
        <v>1010</v>
      </c>
      <c r="D941" s="1436">
        <v>44</v>
      </c>
      <c r="E941" s="1436">
        <v>42</v>
      </c>
      <c r="F941" s="1436">
        <v>41</v>
      </c>
      <c r="G941" s="1436">
        <v>55</v>
      </c>
      <c r="H941" s="1436">
        <v>56</v>
      </c>
      <c r="I941" s="1436">
        <v>62</v>
      </c>
      <c r="J941" s="1436">
        <v>56</v>
      </c>
      <c r="K941" s="1436">
        <v>54</v>
      </c>
      <c r="L941" s="1436">
        <v>48</v>
      </c>
      <c r="M941" s="1436">
        <v>35</v>
      </c>
      <c r="N941" s="1436">
        <v>31</v>
      </c>
      <c r="O941" s="1436">
        <v>30</v>
      </c>
      <c r="P941" s="1436">
        <v>27</v>
      </c>
      <c r="Q941" s="1436">
        <v>27</v>
      </c>
      <c r="R941" s="1436">
        <v>24</v>
      </c>
      <c r="S941" s="1436">
        <v>25</v>
      </c>
      <c r="T941" s="1436">
        <v>28</v>
      </c>
      <c r="U941" s="1436">
        <v>31</v>
      </c>
      <c r="V941" s="1438">
        <v>28</v>
      </c>
    </row>
    <row r="942" spans="1:22" ht="15" x14ac:dyDescent="0.25">
      <c r="A942" s="1301" t="s">
        <v>709</v>
      </c>
      <c r="B942" s="153" t="s">
        <v>998</v>
      </c>
      <c r="C942" s="1301" t="s">
        <v>79</v>
      </c>
      <c r="D942" s="1436">
        <v>9.0909093618392944E-2</v>
      </c>
      <c r="E942" s="1436">
        <v>0.1190476194024086</v>
      </c>
      <c r="F942" s="1436">
        <v>0.19512194395065308</v>
      </c>
      <c r="G942" s="1436">
        <v>0.25454545021057129</v>
      </c>
      <c r="H942" s="1436">
        <v>0.125</v>
      </c>
      <c r="I942" s="1436">
        <v>9.6774190664291382E-2</v>
      </c>
      <c r="J942" s="1436">
        <v>0.2142857164144516</v>
      </c>
      <c r="K942" s="1436">
        <v>0.18518517911434174</v>
      </c>
      <c r="L942" s="1436">
        <v>0.1458333283662796</v>
      </c>
      <c r="M942" s="1436">
        <v>0.11428571492433548</v>
      </c>
      <c r="N942" s="1436">
        <v>0.22580644488334656</v>
      </c>
      <c r="O942" s="1436">
        <v>0.3333333432674408</v>
      </c>
      <c r="P942" s="1436">
        <v>0.14814814925193787</v>
      </c>
      <c r="Q942" s="1436">
        <v>3.7037037312984467E-2</v>
      </c>
      <c r="R942" s="1436">
        <v>0.1666666716337204</v>
      </c>
      <c r="S942" s="1436">
        <v>0.15999999642372131</v>
      </c>
      <c r="T942" s="1436">
        <v>0.3928571343421936</v>
      </c>
      <c r="U942" s="1436">
        <v>0.25806450843811035</v>
      </c>
      <c r="V942" s="1438">
        <v>0.46428570151329041</v>
      </c>
    </row>
    <row r="943" spans="1:22" ht="15" x14ac:dyDescent="0.25">
      <c r="A943" s="1301" t="s">
        <v>709</v>
      </c>
      <c r="B943" s="153" t="s">
        <v>998</v>
      </c>
      <c r="C943" s="1301" t="s">
        <v>1011</v>
      </c>
      <c r="D943" s="1436">
        <v>4</v>
      </c>
      <c r="E943" s="1436">
        <v>5</v>
      </c>
      <c r="F943" s="1436">
        <v>8</v>
      </c>
      <c r="G943" s="1436">
        <v>14</v>
      </c>
      <c r="H943" s="1436">
        <v>7</v>
      </c>
      <c r="I943" s="1436">
        <v>6</v>
      </c>
      <c r="J943" s="1436">
        <v>12</v>
      </c>
      <c r="K943" s="1436">
        <v>10</v>
      </c>
      <c r="L943" s="1436">
        <v>7</v>
      </c>
      <c r="M943" s="1436">
        <v>4</v>
      </c>
      <c r="N943" s="1436">
        <v>7</v>
      </c>
      <c r="O943" s="1436">
        <v>10</v>
      </c>
      <c r="P943" s="1436">
        <v>4</v>
      </c>
      <c r="Q943" s="1436">
        <v>1</v>
      </c>
      <c r="R943" s="1436">
        <v>4</v>
      </c>
      <c r="S943" s="1436">
        <v>4</v>
      </c>
      <c r="T943" s="1436">
        <v>11</v>
      </c>
      <c r="U943" s="1436">
        <v>8</v>
      </c>
      <c r="V943" s="1438">
        <v>13</v>
      </c>
    </row>
    <row r="944" spans="1:22" ht="15" x14ac:dyDescent="0.25">
      <c r="A944" s="1301" t="s">
        <v>709</v>
      </c>
      <c r="B944" s="153" t="s">
        <v>998</v>
      </c>
      <c r="C944" s="1301" t="s">
        <v>87</v>
      </c>
      <c r="D944" s="1436">
        <v>0</v>
      </c>
      <c r="E944" s="1436">
        <v>0</v>
      </c>
      <c r="F944" s="1436">
        <v>0</v>
      </c>
      <c r="G944" s="1436">
        <v>1</v>
      </c>
      <c r="H944" s="1436">
        <v>0</v>
      </c>
      <c r="I944" s="1436">
        <v>0</v>
      </c>
      <c r="J944" s="1436">
        <v>0</v>
      </c>
      <c r="K944" s="1436">
        <v>1</v>
      </c>
      <c r="L944" s="1436">
        <v>0</v>
      </c>
      <c r="M944" s="1436">
        <v>0</v>
      </c>
      <c r="N944" s="1436">
        <v>1</v>
      </c>
      <c r="O944" s="1436">
        <v>0</v>
      </c>
      <c r="P944" s="1436">
        <v>0</v>
      </c>
      <c r="Q944" s="1436">
        <v>0</v>
      </c>
      <c r="R944" s="1436">
        <v>0</v>
      </c>
      <c r="S944" s="1436">
        <v>1</v>
      </c>
      <c r="T944" s="1436">
        <v>4</v>
      </c>
      <c r="U944" s="1436">
        <v>4</v>
      </c>
      <c r="V944" s="1438">
        <v>2</v>
      </c>
    </row>
    <row r="945" spans="1:22" ht="15" x14ac:dyDescent="0.25">
      <c r="A945" s="1301" t="s">
        <v>709</v>
      </c>
      <c r="B945" s="153" t="s">
        <v>999</v>
      </c>
      <c r="C945" s="1301" t="s">
        <v>1010</v>
      </c>
      <c r="D945" s="1436">
        <v>49</v>
      </c>
      <c r="E945" s="1436">
        <v>44</v>
      </c>
      <c r="F945" s="1436">
        <v>45</v>
      </c>
      <c r="G945" s="1436">
        <v>0</v>
      </c>
      <c r="H945" s="1436">
        <v>0</v>
      </c>
      <c r="I945" s="1436">
        <v>0</v>
      </c>
      <c r="J945" s="1436">
        <v>0</v>
      </c>
      <c r="K945" s="1436">
        <v>0</v>
      </c>
      <c r="L945" s="1436">
        <v>0</v>
      </c>
      <c r="M945" s="1436">
        <v>0</v>
      </c>
      <c r="N945" s="1436">
        <v>0</v>
      </c>
      <c r="O945" s="1436">
        <v>0</v>
      </c>
      <c r="P945" s="1436">
        <v>0</v>
      </c>
      <c r="Q945" s="1436">
        <v>0</v>
      </c>
      <c r="R945" s="1436">
        <v>0</v>
      </c>
      <c r="S945" s="1436">
        <v>0</v>
      </c>
      <c r="T945" s="1436">
        <v>0</v>
      </c>
      <c r="U945" s="1436">
        <v>0</v>
      </c>
      <c r="V945" s="1438">
        <v>0</v>
      </c>
    </row>
    <row r="946" spans="1:22" ht="15" x14ac:dyDescent="0.25">
      <c r="A946" s="1301" t="s">
        <v>709</v>
      </c>
      <c r="B946" s="153" t="s">
        <v>999</v>
      </c>
      <c r="C946" s="1301" t="s">
        <v>79</v>
      </c>
      <c r="D946" s="1436">
        <v>0.12244898080825806</v>
      </c>
      <c r="E946" s="1436">
        <v>0.13636364042758942</v>
      </c>
      <c r="F946" s="1436">
        <v>0.13333334028720856</v>
      </c>
      <c r="G946" s="1436">
        <v>0</v>
      </c>
      <c r="H946" s="1436">
        <v>0</v>
      </c>
      <c r="I946" s="1436">
        <v>0</v>
      </c>
      <c r="J946" s="1436">
        <v>0</v>
      </c>
      <c r="K946" s="1436">
        <v>0</v>
      </c>
      <c r="L946" s="1436">
        <v>0</v>
      </c>
      <c r="M946" s="1436">
        <v>0</v>
      </c>
      <c r="N946" s="1436">
        <v>0</v>
      </c>
      <c r="O946" s="1436">
        <v>0</v>
      </c>
      <c r="P946" s="1436">
        <v>0</v>
      </c>
      <c r="Q946" s="1436">
        <v>0</v>
      </c>
      <c r="R946" s="1436">
        <v>0</v>
      </c>
      <c r="S946" s="1436">
        <v>0</v>
      </c>
      <c r="T946" s="1436">
        <v>0</v>
      </c>
      <c r="U946" s="1436">
        <v>0</v>
      </c>
      <c r="V946" s="1438">
        <v>0</v>
      </c>
    </row>
    <row r="947" spans="1:22" ht="15" x14ac:dyDescent="0.25">
      <c r="A947" s="1301" t="s">
        <v>709</v>
      </c>
      <c r="B947" s="153" t="s">
        <v>999</v>
      </c>
      <c r="C947" s="1301" t="s">
        <v>1011</v>
      </c>
      <c r="D947" s="1436">
        <v>6</v>
      </c>
      <c r="E947" s="1436">
        <v>6</v>
      </c>
      <c r="F947" s="1436">
        <v>6</v>
      </c>
      <c r="G947" s="1436">
        <v>0</v>
      </c>
      <c r="H947" s="1436">
        <v>0</v>
      </c>
      <c r="I947" s="1436">
        <v>0</v>
      </c>
      <c r="J947" s="1436">
        <v>0</v>
      </c>
      <c r="K947" s="1436">
        <v>0</v>
      </c>
      <c r="L947" s="1436">
        <v>0</v>
      </c>
      <c r="M947" s="1436">
        <v>0</v>
      </c>
      <c r="N947" s="1436">
        <v>0</v>
      </c>
      <c r="O947" s="1436">
        <v>0</v>
      </c>
      <c r="P947" s="1436">
        <v>0</v>
      </c>
      <c r="Q947" s="1436">
        <v>0</v>
      </c>
      <c r="R947" s="1436">
        <v>0</v>
      </c>
      <c r="S947" s="1436">
        <v>0</v>
      </c>
      <c r="T947" s="1436">
        <v>0</v>
      </c>
      <c r="U947" s="1436">
        <v>0</v>
      </c>
      <c r="V947" s="1438">
        <v>0</v>
      </c>
    </row>
    <row r="948" spans="1:22" ht="15" x14ac:dyDescent="0.25">
      <c r="A948" s="1301" t="s">
        <v>709</v>
      </c>
      <c r="B948" s="153" t="s">
        <v>999</v>
      </c>
      <c r="C948" s="1301" t="s">
        <v>87</v>
      </c>
      <c r="D948" s="1436">
        <v>4</v>
      </c>
      <c r="E948" s="1436">
        <v>0</v>
      </c>
      <c r="F948" s="1436">
        <v>0</v>
      </c>
      <c r="G948" s="1436">
        <v>0</v>
      </c>
      <c r="H948" s="1436">
        <v>0</v>
      </c>
      <c r="I948" s="1436">
        <v>0</v>
      </c>
      <c r="J948" s="1436">
        <v>0</v>
      </c>
      <c r="K948" s="1436">
        <v>0</v>
      </c>
      <c r="L948" s="1436">
        <v>0</v>
      </c>
      <c r="M948" s="1436">
        <v>0</v>
      </c>
      <c r="N948" s="1436">
        <v>0</v>
      </c>
      <c r="O948" s="1436">
        <v>0</v>
      </c>
      <c r="P948" s="1436">
        <v>0</v>
      </c>
      <c r="Q948" s="1436">
        <v>0</v>
      </c>
      <c r="R948" s="1436">
        <v>0</v>
      </c>
      <c r="S948" s="1436">
        <v>0</v>
      </c>
      <c r="T948" s="1436">
        <v>0</v>
      </c>
      <c r="U948" s="1436">
        <v>0</v>
      </c>
      <c r="V948" s="1438">
        <v>0</v>
      </c>
    </row>
    <row r="949" spans="1:22" ht="15" x14ac:dyDescent="0.25">
      <c r="A949" s="1301" t="s">
        <v>709</v>
      </c>
      <c r="B949" s="153" t="s">
        <v>1000</v>
      </c>
      <c r="C949" s="1301" t="s">
        <v>1010</v>
      </c>
      <c r="D949" s="1436">
        <v>20</v>
      </c>
      <c r="E949" s="1436">
        <v>20</v>
      </c>
      <c r="F949" s="1436">
        <v>20</v>
      </c>
      <c r="G949" s="1436">
        <v>17</v>
      </c>
      <c r="H949" s="1436">
        <v>21</v>
      </c>
      <c r="I949" s="1436">
        <v>19</v>
      </c>
      <c r="J949" s="1436">
        <v>14</v>
      </c>
      <c r="K949" s="1436">
        <v>14</v>
      </c>
      <c r="L949" s="1436">
        <v>9</v>
      </c>
      <c r="M949" s="1436">
        <v>0</v>
      </c>
      <c r="N949" s="1436">
        <v>0</v>
      </c>
      <c r="O949" s="1436">
        <v>0</v>
      </c>
      <c r="P949" s="1436">
        <v>0</v>
      </c>
      <c r="Q949" s="1436">
        <v>0</v>
      </c>
      <c r="R949" s="1436">
        <v>0</v>
      </c>
      <c r="S949" s="1436">
        <v>0</v>
      </c>
      <c r="T949" s="1436">
        <v>0</v>
      </c>
      <c r="U949" s="1436">
        <v>0</v>
      </c>
      <c r="V949" s="1438">
        <v>0</v>
      </c>
    </row>
    <row r="950" spans="1:22" ht="15" x14ac:dyDescent="0.25">
      <c r="A950" s="1301" t="s">
        <v>709</v>
      </c>
      <c r="B950" s="153" t="s">
        <v>1000</v>
      </c>
      <c r="C950" s="1301" t="s">
        <v>79</v>
      </c>
      <c r="D950" s="1436">
        <v>0.10000000149011612</v>
      </c>
      <c r="E950" s="1436">
        <v>0.25</v>
      </c>
      <c r="F950" s="1436">
        <v>5.000000074505806E-2</v>
      </c>
      <c r="G950" s="1436">
        <v>0.11764705926179886</v>
      </c>
      <c r="H950" s="1436">
        <v>9.5238097012042999E-2</v>
      </c>
      <c r="I950" s="1436">
        <v>5.2631579339504242E-2</v>
      </c>
      <c r="J950" s="1436">
        <v>7.1428574621677399E-2</v>
      </c>
      <c r="K950" s="1436">
        <v>7.1428574621677399E-2</v>
      </c>
      <c r="L950" s="1436">
        <v>0.2222222238779068</v>
      </c>
      <c r="M950" s="1436">
        <v>0</v>
      </c>
      <c r="N950" s="1436">
        <v>0</v>
      </c>
      <c r="O950" s="1436">
        <v>0</v>
      </c>
      <c r="P950" s="1436">
        <v>0</v>
      </c>
      <c r="Q950" s="1436">
        <v>0</v>
      </c>
      <c r="R950" s="1436">
        <v>0</v>
      </c>
      <c r="S950" s="1436">
        <v>0</v>
      </c>
      <c r="T950" s="1436">
        <v>0</v>
      </c>
      <c r="U950" s="1436">
        <v>0</v>
      </c>
      <c r="V950" s="1438">
        <v>0</v>
      </c>
    </row>
    <row r="951" spans="1:22" ht="15" x14ac:dyDescent="0.25">
      <c r="A951" s="1301" t="s">
        <v>709</v>
      </c>
      <c r="B951" s="153" t="s">
        <v>1000</v>
      </c>
      <c r="C951" s="1301" t="s">
        <v>1011</v>
      </c>
      <c r="D951" s="1436">
        <v>2</v>
      </c>
      <c r="E951" s="1436">
        <v>5</v>
      </c>
      <c r="F951" s="1436">
        <v>1</v>
      </c>
      <c r="G951" s="1436">
        <v>2</v>
      </c>
      <c r="H951" s="1436">
        <v>2</v>
      </c>
      <c r="I951" s="1436">
        <v>1</v>
      </c>
      <c r="J951" s="1436">
        <v>1</v>
      </c>
      <c r="K951" s="1436">
        <v>1</v>
      </c>
      <c r="L951" s="1436">
        <v>2</v>
      </c>
      <c r="M951" s="1436">
        <v>0</v>
      </c>
      <c r="N951" s="1436">
        <v>0</v>
      </c>
      <c r="O951" s="1436">
        <v>0</v>
      </c>
      <c r="P951" s="1436">
        <v>0</v>
      </c>
      <c r="Q951" s="1436">
        <v>0</v>
      </c>
      <c r="R951" s="1436">
        <v>0</v>
      </c>
      <c r="S951" s="1436">
        <v>0</v>
      </c>
      <c r="T951" s="1436">
        <v>0</v>
      </c>
      <c r="U951" s="1436">
        <v>0</v>
      </c>
      <c r="V951" s="1438">
        <v>0</v>
      </c>
    </row>
    <row r="952" spans="1:22" ht="15" x14ac:dyDescent="0.25">
      <c r="A952" s="1301" t="s">
        <v>709</v>
      </c>
      <c r="B952" s="153" t="s">
        <v>1001</v>
      </c>
      <c r="C952" s="1301" t="s">
        <v>1010</v>
      </c>
      <c r="D952" s="1436">
        <v>24</v>
      </c>
      <c r="E952" s="1436">
        <v>25</v>
      </c>
      <c r="F952" s="1436">
        <v>25</v>
      </c>
      <c r="G952" s="1436">
        <v>0</v>
      </c>
      <c r="H952" s="1436">
        <v>0</v>
      </c>
      <c r="I952" s="1436">
        <v>0</v>
      </c>
      <c r="J952" s="1436">
        <v>0</v>
      </c>
      <c r="K952" s="1436">
        <v>0</v>
      </c>
      <c r="L952" s="1436">
        <v>0</v>
      </c>
      <c r="M952" s="1436">
        <v>0</v>
      </c>
      <c r="N952" s="1436">
        <v>0</v>
      </c>
      <c r="O952" s="1436">
        <v>0</v>
      </c>
      <c r="P952" s="1436">
        <v>0</v>
      </c>
      <c r="Q952" s="1436">
        <v>0</v>
      </c>
      <c r="R952" s="1436">
        <v>0</v>
      </c>
      <c r="S952" s="1436">
        <v>0</v>
      </c>
      <c r="T952" s="1436">
        <v>0</v>
      </c>
      <c r="U952" s="1436">
        <v>0</v>
      </c>
      <c r="V952" s="1438">
        <v>0</v>
      </c>
    </row>
    <row r="953" spans="1:22" ht="15" x14ac:dyDescent="0.25">
      <c r="A953" s="1301" t="s">
        <v>709</v>
      </c>
      <c r="B953" s="153" t="s">
        <v>1001</v>
      </c>
      <c r="C953" s="1301" t="s">
        <v>79</v>
      </c>
      <c r="D953" s="1436">
        <v>0.25</v>
      </c>
      <c r="E953" s="1436">
        <v>0.20000000298023224</v>
      </c>
      <c r="F953" s="1436">
        <v>0.43999999761581421</v>
      </c>
      <c r="G953" s="1436">
        <v>0</v>
      </c>
      <c r="H953" s="1436">
        <v>0</v>
      </c>
      <c r="I953" s="1436">
        <v>0</v>
      </c>
      <c r="J953" s="1436">
        <v>0</v>
      </c>
      <c r="K953" s="1436">
        <v>0</v>
      </c>
      <c r="L953" s="1436">
        <v>0</v>
      </c>
      <c r="M953" s="1436">
        <v>0</v>
      </c>
      <c r="N953" s="1436">
        <v>0</v>
      </c>
      <c r="O953" s="1436">
        <v>0</v>
      </c>
      <c r="P953" s="1436">
        <v>0</v>
      </c>
      <c r="Q953" s="1436">
        <v>0</v>
      </c>
      <c r="R953" s="1436">
        <v>0</v>
      </c>
      <c r="S953" s="1436">
        <v>0</v>
      </c>
      <c r="T953" s="1436">
        <v>0</v>
      </c>
      <c r="U953" s="1436">
        <v>0</v>
      </c>
      <c r="V953" s="1438">
        <v>0</v>
      </c>
    </row>
    <row r="954" spans="1:22" ht="15" x14ac:dyDescent="0.25">
      <c r="A954" s="1301" t="s">
        <v>709</v>
      </c>
      <c r="B954" s="153" t="s">
        <v>1001</v>
      </c>
      <c r="C954" s="1301" t="s">
        <v>1011</v>
      </c>
      <c r="D954" s="1436">
        <v>6</v>
      </c>
      <c r="E954" s="1436">
        <v>5</v>
      </c>
      <c r="F954" s="1436">
        <v>11</v>
      </c>
      <c r="G954" s="1436">
        <v>0</v>
      </c>
      <c r="H954" s="1436">
        <v>0</v>
      </c>
      <c r="I954" s="1436">
        <v>0</v>
      </c>
      <c r="J954" s="1436">
        <v>0</v>
      </c>
      <c r="K954" s="1436">
        <v>0</v>
      </c>
      <c r="L954" s="1436">
        <v>0</v>
      </c>
      <c r="M954" s="1436">
        <v>0</v>
      </c>
      <c r="N954" s="1436">
        <v>0</v>
      </c>
      <c r="O954" s="1436">
        <v>0</v>
      </c>
      <c r="P954" s="1436">
        <v>0</v>
      </c>
      <c r="Q954" s="1436">
        <v>0</v>
      </c>
      <c r="R954" s="1436">
        <v>0</v>
      </c>
      <c r="S954" s="1436">
        <v>0</v>
      </c>
      <c r="T954" s="1436">
        <v>0</v>
      </c>
      <c r="U954" s="1436">
        <v>0</v>
      </c>
      <c r="V954" s="1438">
        <v>0</v>
      </c>
    </row>
    <row r="955" spans="1:22" ht="15" x14ac:dyDescent="0.25">
      <c r="A955" s="1301" t="s">
        <v>709</v>
      </c>
      <c r="B955" s="153" t="s">
        <v>1001</v>
      </c>
      <c r="C955" s="1301" t="s">
        <v>87</v>
      </c>
      <c r="D955" s="1436">
        <v>0</v>
      </c>
      <c r="E955" s="1436">
        <v>0</v>
      </c>
      <c r="F955" s="1436">
        <v>1</v>
      </c>
      <c r="G955" s="1436">
        <v>0</v>
      </c>
      <c r="H955" s="1436">
        <v>0</v>
      </c>
      <c r="I955" s="1436">
        <v>0</v>
      </c>
      <c r="J955" s="1436">
        <v>0</v>
      </c>
      <c r="K955" s="1436">
        <v>0</v>
      </c>
      <c r="L955" s="1436">
        <v>0</v>
      </c>
      <c r="M955" s="1436">
        <v>0</v>
      </c>
      <c r="N955" s="1436">
        <v>0</v>
      </c>
      <c r="O955" s="1436">
        <v>0</v>
      </c>
      <c r="P955" s="1436">
        <v>0</v>
      </c>
      <c r="Q955" s="1436">
        <v>0</v>
      </c>
      <c r="R955" s="1436">
        <v>0</v>
      </c>
      <c r="S955" s="1436">
        <v>0</v>
      </c>
      <c r="T955" s="1436">
        <v>0</v>
      </c>
      <c r="U955" s="1436">
        <v>0</v>
      </c>
      <c r="V955" s="1438">
        <v>0</v>
      </c>
    </row>
    <row r="956" spans="1:22" ht="15" x14ac:dyDescent="0.25">
      <c r="A956" s="1301" t="s">
        <v>709</v>
      </c>
      <c r="B956" s="153" t="s">
        <v>1002</v>
      </c>
      <c r="C956" s="1301" t="s">
        <v>1010</v>
      </c>
      <c r="D956" s="1436">
        <v>0</v>
      </c>
      <c r="E956" s="1436">
        <v>0</v>
      </c>
      <c r="F956" s="1436">
        <v>0</v>
      </c>
      <c r="G956" s="1436">
        <v>4</v>
      </c>
      <c r="H956" s="1436">
        <v>0</v>
      </c>
      <c r="I956" s="1436">
        <v>0</v>
      </c>
      <c r="J956" s="1436">
        <v>0</v>
      </c>
      <c r="K956" s="1436">
        <v>0</v>
      </c>
      <c r="L956" s="1436">
        <v>0</v>
      </c>
      <c r="M956" s="1436">
        <v>0</v>
      </c>
      <c r="N956" s="1436">
        <v>0</v>
      </c>
      <c r="O956" s="1436">
        <v>0</v>
      </c>
      <c r="P956" s="1436">
        <v>0</v>
      </c>
      <c r="Q956" s="1436">
        <v>0</v>
      </c>
      <c r="R956" s="1436">
        <v>0</v>
      </c>
      <c r="S956" s="1436">
        <v>0</v>
      </c>
      <c r="T956" s="1436">
        <v>0</v>
      </c>
      <c r="U956" s="1436">
        <v>0</v>
      </c>
      <c r="V956" s="1438">
        <v>0</v>
      </c>
    </row>
    <row r="957" spans="1:22" ht="15" x14ac:dyDescent="0.25">
      <c r="A957" s="1301" t="s">
        <v>709</v>
      </c>
      <c r="B957" s="153" t="s">
        <v>1002</v>
      </c>
      <c r="C957" s="1301" t="s">
        <v>79</v>
      </c>
      <c r="D957" s="1436">
        <v>0</v>
      </c>
      <c r="E957" s="1436">
        <v>0</v>
      </c>
      <c r="F957" s="1436">
        <v>0</v>
      </c>
      <c r="G957" s="1436">
        <v>0.75</v>
      </c>
      <c r="H957" s="1436">
        <v>0</v>
      </c>
      <c r="I957" s="1436">
        <v>0</v>
      </c>
      <c r="J957" s="1436">
        <v>0</v>
      </c>
      <c r="K957" s="1436">
        <v>0</v>
      </c>
      <c r="L957" s="1436">
        <v>0</v>
      </c>
      <c r="M957" s="1436">
        <v>0</v>
      </c>
      <c r="N957" s="1436">
        <v>0</v>
      </c>
      <c r="O957" s="1436">
        <v>0</v>
      </c>
      <c r="P957" s="1436">
        <v>0</v>
      </c>
      <c r="Q957" s="1436">
        <v>0</v>
      </c>
      <c r="R957" s="1436">
        <v>0</v>
      </c>
      <c r="S957" s="1436">
        <v>0</v>
      </c>
      <c r="T957" s="1436">
        <v>0</v>
      </c>
      <c r="U957" s="1436">
        <v>0</v>
      </c>
      <c r="V957" s="1438">
        <v>0</v>
      </c>
    </row>
    <row r="958" spans="1:22" ht="15" x14ac:dyDescent="0.25">
      <c r="A958" s="1301" t="s">
        <v>709</v>
      </c>
      <c r="B958" s="153" t="s">
        <v>1002</v>
      </c>
      <c r="C958" s="1301" t="s">
        <v>1011</v>
      </c>
      <c r="D958" s="1436">
        <v>0</v>
      </c>
      <c r="E958" s="1436">
        <v>0</v>
      </c>
      <c r="F958" s="1436">
        <v>0</v>
      </c>
      <c r="G958" s="1436">
        <v>3</v>
      </c>
      <c r="H958" s="1436">
        <v>0</v>
      </c>
      <c r="I958" s="1436">
        <v>0</v>
      </c>
      <c r="J958" s="1436">
        <v>0</v>
      </c>
      <c r="K958" s="1436">
        <v>0</v>
      </c>
      <c r="L958" s="1436">
        <v>0</v>
      </c>
      <c r="M958" s="1436">
        <v>0</v>
      </c>
      <c r="N958" s="1436">
        <v>0</v>
      </c>
      <c r="O958" s="1436">
        <v>0</v>
      </c>
      <c r="P958" s="1436">
        <v>0</v>
      </c>
      <c r="Q958" s="1436">
        <v>0</v>
      </c>
      <c r="R958" s="1436">
        <v>0</v>
      </c>
      <c r="S958" s="1436">
        <v>0</v>
      </c>
      <c r="T958" s="1436">
        <v>0</v>
      </c>
      <c r="U958" s="1436">
        <v>0</v>
      </c>
      <c r="V958" s="1438">
        <v>0</v>
      </c>
    </row>
    <row r="959" spans="1:22" ht="15" x14ac:dyDescent="0.25">
      <c r="A959" s="1301" t="s">
        <v>709</v>
      </c>
      <c r="B959" s="153" t="s">
        <v>1002</v>
      </c>
      <c r="C959" s="1301" t="s">
        <v>87</v>
      </c>
      <c r="D959" s="1436">
        <v>0</v>
      </c>
      <c r="E959" s="1436">
        <v>0</v>
      </c>
      <c r="F959" s="1436">
        <v>0</v>
      </c>
      <c r="G959" s="1436">
        <v>4</v>
      </c>
      <c r="H959" s="1436">
        <v>0</v>
      </c>
      <c r="I959" s="1436">
        <v>0</v>
      </c>
      <c r="J959" s="1436">
        <v>0</v>
      </c>
      <c r="K959" s="1436">
        <v>0</v>
      </c>
      <c r="L959" s="1436">
        <v>0</v>
      </c>
      <c r="M959" s="1436">
        <v>0</v>
      </c>
      <c r="N959" s="1436">
        <v>0</v>
      </c>
      <c r="O959" s="1436">
        <v>0</v>
      </c>
      <c r="P959" s="1436">
        <v>0</v>
      </c>
      <c r="Q959" s="1436">
        <v>0</v>
      </c>
      <c r="R959" s="1436">
        <v>0</v>
      </c>
      <c r="S959" s="1436">
        <v>0</v>
      </c>
      <c r="T959" s="1436">
        <v>0</v>
      </c>
      <c r="U959" s="1436">
        <v>0</v>
      </c>
      <c r="V959" s="1438">
        <v>0</v>
      </c>
    </row>
    <row r="960" spans="1:22" ht="15" x14ac:dyDescent="0.25">
      <c r="A960" s="1301" t="s">
        <v>709</v>
      </c>
      <c r="B960" s="153" t="s">
        <v>1003</v>
      </c>
      <c r="C960" s="1301" t="s">
        <v>1010</v>
      </c>
      <c r="D960" s="1436">
        <v>0</v>
      </c>
      <c r="E960" s="1436">
        <v>0</v>
      </c>
      <c r="F960" s="1436">
        <v>0</v>
      </c>
      <c r="G960" s="1436">
        <v>0</v>
      </c>
      <c r="H960" s="1436">
        <v>0</v>
      </c>
      <c r="I960" s="1436">
        <v>0</v>
      </c>
      <c r="J960" s="1436">
        <v>0</v>
      </c>
      <c r="K960" s="1436">
        <v>0</v>
      </c>
      <c r="L960" s="1436">
        <v>0</v>
      </c>
      <c r="M960" s="1436">
        <v>0</v>
      </c>
      <c r="N960" s="1436">
        <v>0</v>
      </c>
      <c r="O960" s="1436">
        <v>0</v>
      </c>
      <c r="P960" s="1436">
        <v>0</v>
      </c>
      <c r="Q960" s="1436">
        <v>0</v>
      </c>
      <c r="R960" s="1436">
        <v>0</v>
      </c>
      <c r="S960" s="1436">
        <v>2</v>
      </c>
      <c r="T960" s="1436">
        <v>4</v>
      </c>
      <c r="U960" s="1436">
        <v>5</v>
      </c>
      <c r="V960" s="1438">
        <v>0</v>
      </c>
    </row>
    <row r="961" spans="1:22" ht="15" x14ac:dyDescent="0.25">
      <c r="A961" s="1301" t="s">
        <v>709</v>
      </c>
      <c r="B961" s="153" t="s">
        <v>1003</v>
      </c>
      <c r="C961" s="1301" t="s">
        <v>79</v>
      </c>
      <c r="D961" s="1436">
        <v>0</v>
      </c>
      <c r="E961" s="1436">
        <v>0</v>
      </c>
      <c r="F961" s="1436">
        <v>0</v>
      </c>
      <c r="G961" s="1436">
        <v>0</v>
      </c>
      <c r="H961" s="1436">
        <v>0</v>
      </c>
      <c r="I961" s="1436">
        <v>0</v>
      </c>
      <c r="J961" s="1436">
        <v>0</v>
      </c>
      <c r="K961" s="1436">
        <v>0</v>
      </c>
      <c r="L961" s="1436">
        <v>0</v>
      </c>
      <c r="M961" s="1436">
        <v>0</v>
      </c>
      <c r="N961" s="1436">
        <v>0</v>
      </c>
      <c r="O961" s="1436">
        <v>0</v>
      </c>
      <c r="P961" s="1436">
        <v>0</v>
      </c>
      <c r="Q961" s="1436">
        <v>0</v>
      </c>
      <c r="R961" s="1436">
        <v>0</v>
      </c>
      <c r="S961" s="1436">
        <v>0.5</v>
      </c>
      <c r="T961" s="1436">
        <v>1</v>
      </c>
      <c r="U961" s="1436">
        <v>0.80000001192092896</v>
      </c>
      <c r="V961" s="1438">
        <v>0</v>
      </c>
    </row>
    <row r="962" spans="1:22" ht="15" x14ac:dyDescent="0.25">
      <c r="A962" s="1301" t="s">
        <v>709</v>
      </c>
      <c r="B962" s="153" t="s">
        <v>1003</v>
      </c>
      <c r="C962" s="1301" t="s">
        <v>1011</v>
      </c>
      <c r="D962" s="1436">
        <v>0</v>
      </c>
      <c r="E962" s="1436">
        <v>0</v>
      </c>
      <c r="F962" s="1436">
        <v>0</v>
      </c>
      <c r="G962" s="1436">
        <v>0</v>
      </c>
      <c r="H962" s="1436">
        <v>0</v>
      </c>
      <c r="I962" s="1436">
        <v>0</v>
      </c>
      <c r="J962" s="1436">
        <v>0</v>
      </c>
      <c r="K962" s="1436">
        <v>0</v>
      </c>
      <c r="L962" s="1436">
        <v>0</v>
      </c>
      <c r="M962" s="1436">
        <v>0</v>
      </c>
      <c r="N962" s="1436">
        <v>0</v>
      </c>
      <c r="O962" s="1436">
        <v>0</v>
      </c>
      <c r="P962" s="1436">
        <v>0</v>
      </c>
      <c r="Q962" s="1436">
        <v>0</v>
      </c>
      <c r="R962" s="1436">
        <v>0</v>
      </c>
      <c r="S962" s="1436">
        <v>1</v>
      </c>
      <c r="T962" s="1436">
        <v>4</v>
      </c>
      <c r="U962" s="1436">
        <v>4</v>
      </c>
      <c r="V962" s="1438">
        <v>0</v>
      </c>
    </row>
    <row r="963" spans="1:22" ht="15" x14ac:dyDescent="0.25">
      <c r="A963" s="1301" t="s">
        <v>709</v>
      </c>
      <c r="B963" s="153" t="s">
        <v>1003</v>
      </c>
      <c r="C963" s="1301" t="s">
        <v>87</v>
      </c>
      <c r="D963" s="1436">
        <v>0</v>
      </c>
      <c r="E963" s="1436">
        <v>0</v>
      </c>
      <c r="F963" s="1436">
        <v>0</v>
      </c>
      <c r="G963" s="1436">
        <v>0</v>
      </c>
      <c r="H963" s="1436">
        <v>0</v>
      </c>
      <c r="I963" s="1436">
        <v>0</v>
      </c>
      <c r="J963" s="1436">
        <v>0</v>
      </c>
      <c r="K963" s="1436">
        <v>0</v>
      </c>
      <c r="L963" s="1436">
        <v>0</v>
      </c>
      <c r="M963" s="1436">
        <v>0</v>
      </c>
      <c r="N963" s="1436">
        <v>0</v>
      </c>
      <c r="O963" s="1436">
        <v>0</v>
      </c>
      <c r="P963" s="1436">
        <v>0</v>
      </c>
      <c r="Q963" s="1436">
        <v>0</v>
      </c>
      <c r="R963" s="1436">
        <v>0</v>
      </c>
      <c r="S963" s="1436">
        <v>1</v>
      </c>
      <c r="T963" s="1436">
        <v>2</v>
      </c>
      <c r="U963" s="1436">
        <v>1</v>
      </c>
      <c r="V963" s="1438">
        <v>0</v>
      </c>
    </row>
    <row r="964" spans="1:22" ht="15" x14ac:dyDescent="0.25">
      <c r="A964" s="1301" t="s">
        <v>709</v>
      </c>
      <c r="B964" s="153" t="s">
        <v>1004</v>
      </c>
      <c r="C964" s="1301" t="s">
        <v>1010</v>
      </c>
      <c r="D964" s="1436">
        <v>8</v>
      </c>
      <c r="E964" s="1436">
        <v>7</v>
      </c>
      <c r="F964" s="1436">
        <v>7</v>
      </c>
      <c r="G964" s="1436">
        <v>6</v>
      </c>
      <c r="H964" s="1436">
        <v>5</v>
      </c>
      <c r="I964" s="1436">
        <v>6</v>
      </c>
      <c r="J964" s="1436">
        <v>5</v>
      </c>
      <c r="K964" s="1436">
        <v>6</v>
      </c>
      <c r="L964" s="1436">
        <v>5</v>
      </c>
      <c r="M964" s="1436">
        <v>3</v>
      </c>
      <c r="N964" s="1436">
        <v>3</v>
      </c>
      <c r="O964" s="1436">
        <v>3</v>
      </c>
      <c r="P964" s="1436">
        <v>3</v>
      </c>
      <c r="Q964" s="1436">
        <v>3</v>
      </c>
      <c r="R964" s="1436">
        <v>3</v>
      </c>
      <c r="S964" s="1436">
        <v>2</v>
      </c>
      <c r="T964" s="1436">
        <v>11</v>
      </c>
      <c r="U964" s="1436">
        <v>13</v>
      </c>
      <c r="V964" s="1438">
        <v>10</v>
      </c>
    </row>
    <row r="965" spans="1:22" ht="15" x14ac:dyDescent="0.25">
      <c r="A965" s="1301" t="s">
        <v>709</v>
      </c>
      <c r="B965" s="153" t="s">
        <v>1004</v>
      </c>
      <c r="C965" s="1301" t="s">
        <v>79</v>
      </c>
      <c r="D965" s="1436">
        <v>0</v>
      </c>
      <c r="E965" s="1436">
        <v>0</v>
      </c>
      <c r="F965" s="1436">
        <v>0</v>
      </c>
      <c r="G965" s="1436">
        <v>0</v>
      </c>
      <c r="H965" s="1436">
        <v>0</v>
      </c>
      <c r="I965" s="1436">
        <v>0.1666666716337204</v>
      </c>
      <c r="J965" s="1436">
        <v>0</v>
      </c>
      <c r="K965" s="1436">
        <v>0.1666666716337204</v>
      </c>
      <c r="L965" s="1436">
        <v>0</v>
      </c>
      <c r="M965" s="1436">
        <v>0.3333333432674408</v>
      </c>
      <c r="N965" s="1436">
        <v>0</v>
      </c>
      <c r="O965" s="1436">
        <v>0</v>
      </c>
      <c r="P965" s="1436">
        <v>0</v>
      </c>
      <c r="Q965" s="1436">
        <v>0</v>
      </c>
      <c r="R965" s="1436">
        <v>0</v>
      </c>
      <c r="S965" s="1436">
        <v>0</v>
      </c>
      <c r="T965" s="1436">
        <v>0</v>
      </c>
      <c r="U965" s="1436">
        <v>0.15384615957736969</v>
      </c>
      <c r="V965" s="1438">
        <v>0.30000001192092896</v>
      </c>
    </row>
    <row r="966" spans="1:22" ht="15" x14ac:dyDescent="0.25">
      <c r="A966" s="153" t="s">
        <v>709</v>
      </c>
      <c r="B966" s="153" t="s">
        <v>1004</v>
      </c>
      <c r="C966" s="1290" t="s">
        <v>1011</v>
      </c>
      <c r="D966" s="1436">
        <v>0</v>
      </c>
      <c r="E966" s="1436">
        <v>0</v>
      </c>
      <c r="F966" s="1436">
        <v>0</v>
      </c>
      <c r="G966" s="1436">
        <v>0</v>
      </c>
      <c r="H966" s="1436">
        <v>0</v>
      </c>
      <c r="I966" s="1436">
        <v>1</v>
      </c>
      <c r="J966" s="1436">
        <v>0</v>
      </c>
      <c r="K966" s="1436">
        <v>1</v>
      </c>
      <c r="L966" s="1436">
        <v>0</v>
      </c>
      <c r="M966" s="1436">
        <v>1</v>
      </c>
      <c r="N966" s="1436">
        <v>0</v>
      </c>
      <c r="O966" s="1436">
        <v>0</v>
      </c>
      <c r="P966" s="1436">
        <v>0</v>
      </c>
      <c r="Q966" s="1436">
        <v>0</v>
      </c>
      <c r="R966" s="1436">
        <v>0</v>
      </c>
      <c r="S966" s="1436">
        <v>0</v>
      </c>
      <c r="T966" s="1436">
        <v>0</v>
      </c>
      <c r="U966" s="1436">
        <v>2</v>
      </c>
      <c r="V966" s="1438">
        <v>3</v>
      </c>
    </row>
    <row r="967" spans="1:22" ht="15" x14ac:dyDescent="0.25">
      <c r="A967" t="s">
        <v>709</v>
      </c>
      <c r="B967" t="s">
        <v>1004</v>
      </c>
      <c r="C967" t="s">
        <v>87</v>
      </c>
      <c r="D967" s="1436">
        <v>0</v>
      </c>
      <c r="E967" s="1436">
        <v>0</v>
      </c>
      <c r="F967" s="1436">
        <v>0</v>
      </c>
      <c r="G967" s="1436">
        <v>0</v>
      </c>
      <c r="H967" s="1436">
        <v>0</v>
      </c>
      <c r="I967" s="1436">
        <v>1</v>
      </c>
      <c r="J967" s="1436">
        <v>0</v>
      </c>
      <c r="K967" s="1436">
        <v>1</v>
      </c>
      <c r="L967" s="1436">
        <v>0</v>
      </c>
      <c r="M967" s="1436">
        <v>0</v>
      </c>
      <c r="N967" s="1436">
        <v>0</v>
      </c>
      <c r="O967" s="1436">
        <v>0</v>
      </c>
      <c r="P967" s="1436">
        <v>0</v>
      </c>
      <c r="Q967" s="1436">
        <v>0</v>
      </c>
      <c r="R967" s="1436">
        <v>0</v>
      </c>
      <c r="S967" s="1436">
        <v>0</v>
      </c>
      <c r="T967" s="1436">
        <v>0</v>
      </c>
      <c r="U967" s="1436">
        <v>3</v>
      </c>
      <c r="V967" s="1438">
        <v>1</v>
      </c>
    </row>
    <row r="968" spans="1:22" ht="15" x14ac:dyDescent="0.25">
      <c r="A968" t="s">
        <v>709</v>
      </c>
      <c r="B968" t="s">
        <v>1005</v>
      </c>
      <c r="C968" t="s">
        <v>1010</v>
      </c>
      <c r="D968" s="1436">
        <v>22</v>
      </c>
      <c r="E968" s="1436">
        <v>21</v>
      </c>
      <c r="F968" s="1436">
        <v>20</v>
      </c>
      <c r="G968" s="1436">
        <v>17</v>
      </c>
      <c r="H968" s="1436">
        <v>18</v>
      </c>
      <c r="I968" s="1436">
        <v>16</v>
      </c>
      <c r="J968" s="1436">
        <v>17</v>
      </c>
      <c r="K968" s="1436">
        <v>17</v>
      </c>
      <c r="L968" s="1436">
        <v>12</v>
      </c>
      <c r="M968" s="1436">
        <v>15</v>
      </c>
      <c r="N968" s="1436">
        <v>16</v>
      </c>
      <c r="O968" s="1436">
        <v>19</v>
      </c>
      <c r="P968" s="1436">
        <v>22</v>
      </c>
      <c r="Q968" s="1436">
        <v>25</v>
      </c>
      <c r="R968" s="1436">
        <v>25</v>
      </c>
      <c r="S968" s="1436">
        <v>23</v>
      </c>
      <c r="T968" s="1436">
        <v>23</v>
      </c>
      <c r="U968" s="1436">
        <v>24</v>
      </c>
      <c r="V968" s="1438">
        <v>21</v>
      </c>
    </row>
    <row r="969" spans="1:22" ht="15" x14ac:dyDescent="0.25">
      <c r="A969" t="s">
        <v>709</v>
      </c>
      <c r="B969" t="s">
        <v>1005</v>
      </c>
      <c r="C969" t="s">
        <v>79</v>
      </c>
      <c r="D969" s="1436">
        <v>0</v>
      </c>
      <c r="E969" s="1436">
        <v>0</v>
      </c>
      <c r="F969" s="1436">
        <v>0.30000001192092896</v>
      </c>
      <c r="G969" s="1436">
        <v>0.47058823704719543</v>
      </c>
      <c r="H969" s="1436">
        <v>0.3333333432674408</v>
      </c>
      <c r="I969" s="1436">
        <v>0.3125</v>
      </c>
      <c r="J969" s="1436">
        <v>0.23529411852359772</v>
      </c>
      <c r="K969" s="1436">
        <v>0.64705884456634521</v>
      </c>
      <c r="L969" s="1436">
        <v>0.4166666567325592</v>
      </c>
      <c r="M969" s="1436">
        <v>0.53333336114883423</v>
      </c>
      <c r="N969" s="1436">
        <v>0.5625</v>
      </c>
      <c r="O969" s="1436">
        <v>0.57894736528396606</v>
      </c>
      <c r="P969" s="1436">
        <v>0.36363637447357178</v>
      </c>
      <c r="Q969" s="1436">
        <v>0</v>
      </c>
      <c r="R969" s="1436">
        <v>7.9999998211860657E-2</v>
      </c>
      <c r="S969" s="1436">
        <v>0.17391304671764374</v>
      </c>
      <c r="T969" s="1436">
        <v>0.1304347813129425</v>
      </c>
      <c r="U969" s="1436">
        <v>0.125</v>
      </c>
      <c r="V969" s="1438">
        <v>0.2380952388048172</v>
      </c>
    </row>
    <row r="970" spans="1:22" ht="15" x14ac:dyDescent="0.25">
      <c r="A970" t="s">
        <v>709</v>
      </c>
      <c r="B970" t="s">
        <v>1005</v>
      </c>
      <c r="C970" t="s">
        <v>1011</v>
      </c>
      <c r="D970" s="1436">
        <v>0</v>
      </c>
      <c r="E970" s="1436">
        <v>0</v>
      </c>
      <c r="F970" s="1436">
        <v>6</v>
      </c>
      <c r="G970" s="1436">
        <v>8</v>
      </c>
      <c r="H970" s="1436">
        <v>6</v>
      </c>
      <c r="I970" s="1436">
        <v>5</v>
      </c>
      <c r="J970" s="1436">
        <v>4</v>
      </c>
      <c r="K970" s="1436">
        <v>11</v>
      </c>
      <c r="L970" s="1436">
        <v>5</v>
      </c>
      <c r="M970" s="1436">
        <v>8</v>
      </c>
      <c r="N970" s="1436">
        <v>9</v>
      </c>
      <c r="O970" s="1436">
        <v>11</v>
      </c>
      <c r="P970" s="1436">
        <v>8</v>
      </c>
      <c r="Q970" s="1436">
        <v>0</v>
      </c>
      <c r="R970" s="1436">
        <v>2</v>
      </c>
      <c r="S970" s="1436">
        <v>4</v>
      </c>
      <c r="T970" s="1436">
        <v>3</v>
      </c>
      <c r="U970" s="1436">
        <v>3</v>
      </c>
      <c r="V970" s="1438">
        <v>5</v>
      </c>
    </row>
    <row r="971" spans="1:22" ht="15" x14ac:dyDescent="0.25">
      <c r="A971" t="s">
        <v>709</v>
      </c>
      <c r="B971" t="s">
        <v>1006</v>
      </c>
      <c r="C971" t="s">
        <v>1010</v>
      </c>
      <c r="D971" s="1436">
        <v>13</v>
      </c>
      <c r="E971" s="1436">
        <v>13</v>
      </c>
      <c r="F971" s="1436">
        <v>10</v>
      </c>
      <c r="G971" s="1436">
        <v>7</v>
      </c>
      <c r="H971" s="1436">
        <v>6</v>
      </c>
      <c r="I971" s="1436">
        <v>6</v>
      </c>
      <c r="J971" s="1436">
        <v>0</v>
      </c>
      <c r="K971" s="1436">
        <v>0</v>
      </c>
      <c r="L971" s="1436">
        <v>0</v>
      </c>
      <c r="M971" s="1436">
        <v>0</v>
      </c>
      <c r="N971" s="1436">
        <v>0</v>
      </c>
      <c r="O971" s="1436">
        <v>0</v>
      </c>
      <c r="P971" s="1436">
        <v>0</v>
      </c>
      <c r="Q971" s="1436">
        <v>0</v>
      </c>
      <c r="R971" s="1436">
        <v>0</v>
      </c>
      <c r="S971" s="1436">
        <v>0</v>
      </c>
      <c r="T971" s="1436">
        <v>0</v>
      </c>
      <c r="U971" s="1436">
        <v>0</v>
      </c>
      <c r="V971" s="1438">
        <v>0</v>
      </c>
    </row>
    <row r="972" spans="1:22" ht="15" x14ac:dyDescent="0.25">
      <c r="A972" t="s">
        <v>709</v>
      </c>
      <c r="B972" t="s">
        <v>1006</v>
      </c>
      <c r="C972" t="s">
        <v>79</v>
      </c>
      <c r="D972" s="1436">
        <v>0</v>
      </c>
      <c r="E972" s="1436">
        <v>0</v>
      </c>
      <c r="F972" s="1436">
        <v>0.10000000149011612</v>
      </c>
      <c r="G972" s="1436">
        <v>0.1428571492433548</v>
      </c>
      <c r="H972" s="1436">
        <v>0.1666666716337204</v>
      </c>
      <c r="I972" s="1436">
        <v>0.1666666716337204</v>
      </c>
      <c r="J972" s="1436">
        <v>0</v>
      </c>
      <c r="K972" s="1436">
        <v>0</v>
      </c>
      <c r="L972" s="1436">
        <v>0</v>
      </c>
      <c r="M972" s="1436">
        <v>0</v>
      </c>
      <c r="N972" s="1436">
        <v>0</v>
      </c>
      <c r="O972" s="1436">
        <v>0</v>
      </c>
      <c r="P972" s="1436">
        <v>0</v>
      </c>
      <c r="Q972" s="1436">
        <v>0</v>
      </c>
      <c r="R972" s="1436">
        <v>0</v>
      </c>
      <c r="S972" s="1436">
        <v>0</v>
      </c>
      <c r="T972" s="1436">
        <v>0</v>
      </c>
      <c r="U972" s="1436">
        <v>0</v>
      </c>
      <c r="V972" s="1438">
        <v>0</v>
      </c>
    </row>
    <row r="973" spans="1:22" ht="15" x14ac:dyDescent="0.25">
      <c r="A973" t="s">
        <v>709</v>
      </c>
      <c r="B973" t="s">
        <v>1006</v>
      </c>
      <c r="C973" t="s">
        <v>1011</v>
      </c>
      <c r="D973" s="1436">
        <v>0</v>
      </c>
      <c r="E973" s="1436">
        <v>0</v>
      </c>
      <c r="F973" s="1436">
        <v>1</v>
      </c>
      <c r="G973" s="1436">
        <v>1</v>
      </c>
      <c r="H973" s="1436">
        <v>1</v>
      </c>
      <c r="I973" s="1436">
        <v>1</v>
      </c>
      <c r="J973" s="1436">
        <v>0</v>
      </c>
      <c r="K973" s="1436">
        <v>0</v>
      </c>
      <c r="L973" s="1436">
        <v>0</v>
      </c>
      <c r="M973" s="1436">
        <v>0</v>
      </c>
      <c r="N973" s="1436">
        <v>0</v>
      </c>
      <c r="O973" s="1436">
        <v>0</v>
      </c>
      <c r="P973" s="1436">
        <v>0</v>
      </c>
      <c r="Q973" s="1436">
        <v>0</v>
      </c>
      <c r="R973" s="1436">
        <v>0</v>
      </c>
      <c r="S973" s="1436">
        <v>0</v>
      </c>
      <c r="T973" s="1436">
        <v>0</v>
      </c>
      <c r="U973" s="1436">
        <v>0</v>
      </c>
      <c r="V973" s="1438">
        <v>0</v>
      </c>
    </row>
    <row r="974" spans="1:22" ht="15" x14ac:dyDescent="0.25">
      <c r="A974" t="s">
        <v>709</v>
      </c>
      <c r="B974" t="s">
        <v>1007</v>
      </c>
      <c r="C974" t="s">
        <v>1010</v>
      </c>
      <c r="D974" s="1436">
        <v>11</v>
      </c>
      <c r="E974" s="1436">
        <v>12</v>
      </c>
      <c r="F974" s="1436">
        <v>19</v>
      </c>
      <c r="G974" s="1436">
        <v>19</v>
      </c>
      <c r="H974" s="1436">
        <v>19</v>
      </c>
      <c r="I974" s="1436">
        <v>17</v>
      </c>
      <c r="J974" s="1436">
        <v>13</v>
      </c>
      <c r="K974" s="1436">
        <v>14</v>
      </c>
      <c r="L974" s="1436">
        <v>10</v>
      </c>
      <c r="M974" s="1436">
        <v>9</v>
      </c>
      <c r="N974" s="1436">
        <v>6</v>
      </c>
      <c r="O974" s="1436">
        <v>5</v>
      </c>
      <c r="P974" s="1436">
        <v>4</v>
      </c>
      <c r="Q974" s="1436">
        <v>4</v>
      </c>
      <c r="R974" s="1436">
        <v>2</v>
      </c>
      <c r="S974" s="1436">
        <v>2</v>
      </c>
      <c r="T974" s="1436">
        <v>2</v>
      </c>
      <c r="U974" s="1436">
        <v>3</v>
      </c>
      <c r="V974" s="1438">
        <v>3</v>
      </c>
    </row>
    <row r="975" spans="1:22" ht="15" x14ac:dyDescent="0.25">
      <c r="A975" t="s">
        <v>709</v>
      </c>
      <c r="B975" t="s">
        <v>1007</v>
      </c>
      <c r="C975" t="s">
        <v>79</v>
      </c>
      <c r="D975" s="1436">
        <v>0.72727274894714355</v>
      </c>
      <c r="E975" s="1436">
        <v>0.91666668653488159</v>
      </c>
      <c r="F975" s="1436">
        <v>0</v>
      </c>
      <c r="G975" s="1436">
        <v>0.31578946113586426</v>
      </c>
      <c r="H975" s="1436">
        <v>0.26315790414810181</v>
      </c>
      <c r="I975" s="1436">
        <v>0.47058823704719543</v>
      </c>
      <c r="J975" s="1436">
        <v>0.23076923191547394</v>
      </c>
      <c r="K975" s="1436">
        <v>0.28571429848670959</v>
      </c>
      <c r="L975" s="1436">
        <v>0.20000000298023224</v>
      </c>
      <c r="M975" s="1436">
        <v>0</v>
      </c>
      <c r="N975" s="1436">
        <v>0</v>
      </c>
      <c r="O975" s="1436">
        <v>0</v>
      </c>
      <c r="P975" s="1436">
        <v>0</v>
      </c>
      <c r="Q975" s="1436">
        <v>0</v>
      </c>
      <c r="R975" s="1436">
        <v>0</v>
      </c>
      <c r="S975" s="1436">
        <v>0</v>
      </c>
      <c r="T975" s="1436">
        <v>0</v>
      </c>
      <c r="U975" s="1436">
        <v>0</v>
      </c>
      <c r="V975" s="1438">
        <v>0</v>
      </c>
    </row>
    <row r="976" spans="1:22" ht="15" x14ac:dyDescent="0.25">
      <c r="A976" t="s">
        <v>709</v>
      </c>
      <c r="B976" t="s">
        <v>1007</v>
      </c>
      <c r="C976" t="s">
        <v>1011</v>
      </c>
      <c r="D976" s="1436">
        <v>8</v>
      </c>
      <c r="E976" s="1436">
        <v>11</v>
      </c>
      <c r="F976" s="1436">
        <v>0</v>
      </c>
      <c r="G976" s="1436">
        <v>6</v>
      </c>
      <c r="H976" s="1436">
        <v>5</v>
      </c>
      <c r="I976" s="1436">
        <v>8</v>
      </c>
      <c r="J976" s="1436">
        <v>3</v>
      </c>
      <c r="K976" s="1436">
        <v>4</v>
      </c>
      <c r="L976" s="1436">
        <v>2</v>
      </c>
      <c r="M976" s="1436">
        <v>0</v>
      </c>
      <c r="N976" s="1436">
        <v>0</v>
      </c>
      <c r="O976" s="1436">
        <v>0</v>
      </c>
      <c r="P976" s="1436">
        <v>0</v>
      </c>
      <c r="Q976" s="1436">
        <v>0</v>
      </c>
      <c r="R976" s="1436">
        <v>0</v>
      </c>
      <c r="S976" s="1436">
        <v>0</v>
      </c>
      <c r="T976" s="1436">
        <v>0</v>
      </c>
      <c r="U976" s="1436">
        <v>0</v>
      </c>
      <c r="V976" s="1438">
        <v>0</v>
      </c>
    </row>
    <row r="977" spans="1:22" ht="15" x14ac:dyDescent="0.25">
      <c r="A977" t="s">
        <v>709</v>
      </c>
      <c r="B977" t="s">
        <v>1007</v>
      </c>
      <c r="C977" t="s">
        <v>87</v>
      </c>
      <c r="D977" s="1436">
        <v>2</v>
      </c>
      <c r="E977" s="1436">
        <v>1</v>
      </c>
      <c r="F977" s="1436">
        <v>0</v>
      </c>
      <c r="G977" s="1436">
        <v>1</v>
      </c>
      <c r="H977" s="1436">
        <v>0</v>
      </c>
      <c r="I977" s="1436">
        <v>0</v>
      </c>
      <c r="J977" s="1436">
        <v>0</v>
      </c>
      <c r="K977" s="1436">
        <v>2</v>
      </c>
      <c r="L977" s="1436">
        <v>0</v>
      </c>
      <c r="M977" s="1436">
        <v>0</v>
      </c>
      <c r="N977" s="1436">
        <v>0</v>
      </c>
      <c r="O977" s="1436">
        <v>0</v>
      </c>
      <c r="P977" s="1436">
        <v>0</v>
      </c>
      <c r="Q977" s="1436">
        <v>0</v>
      </c>
      <c r="R977" s="1436">
        <v>0</v>
      </c>
      <c r="S977" s="1436">
        <v>0</v>
      </c>
      <c r="T977" s="1436">
        <v>0</v>
      </c>
      <c r="U977" s="1436">
        <v>1</v>
      </c>
      <c r="V977" s="1438">
        <v>0</v>
      </c>
    </row>
    <row r="978" spans="1:22" ht="15" x14ac:dyDescent="0.25">
      <c r="A978" t="s">
        <v>709</v>
      </c>
      <c r="B978" t="s">
        <v>1008</v>
      </c>
      <c r="C978" t="s">
        <v>1010</v>
      </c>
      <c r="D978" s="1436">
        <v>0</v>
      </c>
      <c r="E978" s="1436">
        <v>0</v>
      </c>
      <c r="F978" s="1436">
        <v>0</v>
      </c>
      <c r="G978" s="1436">
        <v>0</v>
      </c>
      <c r="H978" s="1436">
        <v>0</v>
      </c>
      <c r="I978" s="1436">
        <v>0</v>
      </c>
      <c r="J978" s="1436">
        <v>0</v>
      </c>
      <c r="K978" s="1436">
        <v>0</v>
      </c>
      <c r="L978" s="1436">
        <v>0</v>
      </c>
      <c r="M978" s="1436">
        <v>0</v>
      </c>
      <c r="N978" s="1436">
        <v>0</v>
      </c>
      <c r="O978" s="1436">
        <v>0</v>
      </c>
      <c r="P978" s="1436">
        <v>0</v>
      </c>
      <c r="Q978" s="1436">
        <v>0</v>
      </c>
      <c r="R978" s="1436">
        <v>0</v>
      </c>
      <c r="S978" s="1436">
        <v>0</v>
      </c>
      <c r="T978" s="1436">
        <v>1</v>
      </c>
      <c r="U978" s="1436">
        <v>1</v>
      </c>
      <c r="V978" s="1438">
        <v>1</v>
      </c>
    </row>
    <row r="979" spans="1:22" ht="15" x14ac:dyDescent="0.25">
      <c r="A979" t="s">
        <v>709</v>
      </c>
      <c r="B979" t="s">
        <v>1008</v>
      </c>
      <c r="C979" t="s">
        <v>79</v>
      </c>
      <c r="D979" s="1436">
        <v>0</v>
      </c>
      <c r="E979" s="1436">
        <v>0</v>
      </c>
      <c r="F979" s="1436">
        <v>0</v>
      </c>
      <c r="G979" s="1436">
        <v>0</v>
      </c>
      <c r="H979" s="1436">
        <v>0</v>
      </c>
      <c r="I979" s="1436">
        <v>0</v>
      </c>
      <c r="J979" s="1436">
        <v>0</v>
      </c>
      <c r="K979" s="1436">
        <v>0</v>
      </c>
      <c r="L979" s="1436">
        <v>0</v>
      </c>
      <c r="M979" s="1436">
        <v>0</v>
      </c>
      <c r="N979" s="1436">
        <v>0</v>
      </c>
      <c r="O979" s="1436">
        <v>0</v>
      </c>
      <c r="P979" s="1436">
        <v>0</v>
      </c>
      <c r="Q979" s="1436">
        <v>0</v>
      </c>
      <c r="R979" s="1436">
        <v>0</v>
      </c>
      <c r="S979" s="1436">
        <v>0</v>
      </c>
      <c r="T979" s="1436">
        <v>1</v>
      </c>
      <c r="U979" s="1436">
        <v>1</v>
      </c>
      <c r="V979" s="1438">
        <v>1</v>
      </c>
    </row>
    <row r="980" spans="1:22" ht="15" x14ac:dyDescent="0.25">
      <c r="A980" t="s">
        <v>709</v>
      </c>
      <c r="B980" t="s">
        <v>1008</v>
      </c>
      <c r="C980" t="s">
        <v>1011</v>
      </c>
      <c r="D980" s="1436">
        <v>0</v>
      </c>
      <c r="E980" s="1436">
        <v>0</v>
      </c>
      <c r="F980" s="1436">
        <v>0</v>
      </c>
      <c r="G980" s="1436">
        <v>0</v>
      </c>
      <c r="H980" s="1436">
        <v>0</v>
      </c>
      <c r="I980" s="1436">
        <v>0</v>
      </c>
      <c r="J980" s="1436">
        <v>0</v>
      </c>
      <c r="K980" s="1436">
        <v>0</v>
      </c>
      <c r="L980" s="1436">
        <v>0</v>
      </c>
      <c r="M980" s="1436">
        <v>0</v>
      </c>
      <c r="N980" s="1436">
        <v>0</v>
      </c>
      <c r="O980" s="1436">
        <v>0</v>
      </c>
      <c r="P980" s="1436">
        <v>0</v>
      </c>
      <c r="Q980" s="1436">
        <v>0</v>
      </c>
      <c r="R980" s="1436">
        <v>0</v>
      </c>
      <c r="S980" s="1436">
        <v>0</v>
      </c>
      <c r="T980" s="1436">
        <v>1</v>
      </c>
      <c r="U980" s="1436">
        <v>1</v>
      </c>
      <c r="V980" s="1438">
        <v>1</v>
      </c>
    </row>
    <row r="981" spans="1:22" ht="15" x14ac:dyDescent="0.25">
      <c r="A981" t="s">
        <v>709</v>
      </c>
      <c r="B981" t="s">
        <v>1008</v>
      </c>
      <c r="C981" t="s">
        <v>87</v>
      </c>
      <c r="D981" s="1436">
        <v>0</v>
      </c>
      <c r="E981" s="1436">
        <v>0</v>
      </c>
      <c r="F981" s="1436">
        <v>0</v>
      </c>
      <c r="G981" s="1436">
        <v>0</v>
      </c>
      <c r="H981" s="1436">
        <v>0</v>
      </c>
      <c r="I981" s="1436">
        <v>0</v>
      </c>
      <c r="J981" s="1436">
        <v>0</v>
      </c>
      <c r="K981" s="1436">
        <v>0</v>
      </c>
      <c r="L981" s="1436">
        <v>0</v>
      </c>
      <c r="M981" s="1436">
        <v>0</v>
      </c>
      <c r="N981" s="1436">
        <v>0</v>
      </c>
      <c r="O981" s="1436">
        <v>0</v>
      </c>
      <c r="P981" s="1436">
        <v>0</v>
      </c>
      <c r="Q981" s="1436">
        <v>0</v>
      </c>
      <c r="R981" s="1436">
        <v>0</v>
      </c>
      <c r="S981" s="1436">
        <v>0</v>
      </c>
      <c r="T981" s="1436">
        <v>1</v>
      </c>
      <c r="U981" s="1436">
        <v>0</v>
      </c>
      <c r="V981" s="1438">
        <v>0</v>
      </c>
    </row>
  </sheetData>
  <mergeCells count="1">
    <mergeCell ref="F2:G2"/>
  </mergeCells>
  <conditionalFormatting sqref="A4:U4 A5:C966">
    <cfRule type="expression" dxfId="95" priority="3">
      <formula>$C4="Total recruited AL"</formula>
    </cfRule>
    <cfRule type="expression" dxfId="94" priority="4">
      <formula>$C4="Total"</formula>
    </cfRule>
  </conditionalFormatting>
  <conditionalFormatting sqref="V4">
    <cfRule type="expression" dxfId="93" priority="1">
      <formula>$C4="Total recruited AL"</formula>
    </cfRule>
    <cfRule type="expression" dxfId="92" priority="2">
      <formula>$C4="Total"</formula>
    </cfRule>
  </conditionalFormatting>
  <hyperlinks>
    <hyperlink ref="F2" location="Cover!A1" display="Back to cover page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7">
    <tabColor rgb="FFFFFF00"/>
  </sheetPr>
  <dimension ref="A1:V2682"/>
  <sheetViews>
    <sheetView showGridLines="0" topLeftCell="A283" zoomScale="80" zoomScaleNormal="80" workbookViewId="0">
      <selection activeCell="V1" sqref="V1:V1048576"/>
    </sheetView>
  </sheetViews>
  <sheetFormatPr defaultColWidth="9" defaultRowHeight="12.75" x14ac:dyDescent="0.2"/>
  <cols>
    <col min="1" max="1" width="11.5703125" style="1297" bestFit="1" customWidth="1" collapsed="1"/>
    <col min="2" max="2" width="40" style="1297" bestFit="1" customWidth="1" collapsed="1"/>
    <col min="3" max="3" width="21.7109375" style="1297" customWidth="1" collapsed="1"/>
    <col min="4" max="4" width="9.140625" style="43" bestFit="1" customWidth="1" collapsed="1"/>
    <col min="5" max="5" width="12.42578125" style="43" bestFit="1" customWidth="1" collapsed="1"/>
    <col min="6" max="6" width="10.140625" style="43" bestFit="1" customWidth="1" collapsed="1"/>
    <col min="7" max="12" width="9.140625" style="43" bestFit="1" customWidth="1" collapsed="1"/>
    <col min="13" max="14" width="7.7109375" style="43" bestFit="1" customWidth="1" collapsed="1"/>
    <col min="15" max="15" width="9.140625" style="43" bestFit="1" customWidth="1" collapsed="1"/>
    <col min="16" max="20" width="7.7109375" style="43" bestFit="1" customWidth="1" collapsed="1"/>
    <col min="21" max="22" width="9.140625" style="43" bestFit="1" customWidth="1" collapsed="1"/>
    <col min="23" max="16384" width="9" style="43" collapsed="1"/>
  </cols>
  <sheetData>
    <row r="1" spans="1:22" s="109" customFormat="1" x14ac:dyDescent="0.2">
      <c r="A1" s="1296" t="s">
        <v>346</v>
      </c>
      <c r="B1" s="1296" t="s">
        <v>350</v>
      </c>
      <c r="C1" s="1296" t="s">
        <v>349</v>
      </c>
      <c r="D1" s="109" t="s">
        <v>348</v>
      </c>
      <c r="E1" s="120" t="s">
        <v>344</v>
      </c>
      <c r="F1" s="109" t="s">
        <v>347</v>
      </c>
      <c r="G1" s="120" t="s">
        <v>345</v>
      </c>
      <c r="H1" s="108">
        <v>201501</v>
      </c>
      <c r="I1" s="108">
        <v>201502</v>
      </c>
      <c r="J1" s="108">
        <v>201503</v>
      </c>
      <c r="K1" s="108">
        <v>201504</v>
      </c>
      <c r="L1" s="108">
        <v>201505</v>
      </c>
      <c r="M1" s="108">
        <v>201506</v>
      </c>
      <c r="N1" s="108">
        <v>201507</v>
      </c>
      <c r="O1" s="108">
        <v>201508</v>
      </c>
      <c r="P1" s="108">
        <v>201509</v>
      </c>
      <c r="Q1" s="108">
        <v>201510</v>
      </c>
      <c r="R1" s="108">
        <v>201511</v>
      </c>
      <c r="S1" s="108">
        <v>201512</v>
      </c>
    </row>
    <row r="2" spans="1:22" ht="15" customHeight="1" x14ac:dyDescent="0.2">
      <c r="F2" s="1474" t="s">
        <v>247</v>
      </c>
      <c r="G2" s="1474"/>
    </row>
    <row r="3" spans="1:22" ht="15" x14ac:dyDescent="0.25">
      <c r="D3" s="1294"/>
      <c r="E3" s="1294"/>
      <c r="F3" s="1294"/>
      <c r="G3" s="1294"/>
      <c r="H3" s="1294"/>
      <c r="I3" s="1294"/>
      <c r="J3" s="1294"/>
      <c r="K3" s="1294"/>
      <c r="L3" s="1294"/>
      <c r="M3" s="1294"/>
      <c r="N3" s="1294"/>
      <c r="O3" s="1294"/>
      <c r="P3" s="1295"/>
      <c r="Q3" s="1295"/>
      <c r="R3" s="1295"/>
      <c r="S3" s="1295"/>
      <c r="T3" s="1295"/>
      <c r="U3" s="1295"/>
      <c r="V3" s="1295"/>
    </row>
    <row r="4" spans="1:22" ht="15" customHeight="1" x14ac:dyDescent="0.25">
      <c r="A4" s="1405" t="s">
        <v>769</v>
      </c>
      <c r="B4" s="1405" t="s">
        <v>755</v>
      </c>
      <c r="C4" s="1405" t="s">
        <v>748</v>
      </c>
      <c r="D4" s="1406" t="s">
        <v>757</v>
      </c>
      <c r="E4" s="1406" t="s">
        <v>758</v>
      </c>
      <c r="F4" s="1406" t="s">
        <v>759</v>
      </c>
      <c r="G4" s="1406" t="s">
        <v>760</v>
      </c>
      <c r="H4" s="1406" t="s">
        <v>761</v>
      </c>
      <c r="I4" s="1406" t="s">
        <v>762</v>
      </c>
      <c r="J4" s="1406" t="s">
        <v>763</v>
      </c>
      <c r="K4" s="1406" t="s">
        <v>764</v>
      </c>
      <c r="L4" s="1406" t="s">
        <v>765</v>
      </c>
      <c r="M4" s="1406" t="s">
        <v>766</v>
      </c>
      <c r="N4" s="1406" t="s">
        <v>767</v>
      </c>
      <c r="O4" s="1406" t="s">
        <v>768</v>
      </c>
      <c r="P4" s="1406" t="s">
        <v>749</v>
      </c>
      <c r="Q4" s="1406" t="s">
        <v>750</v>
      </c>
      <c r="R4" s="1406" t="s">
        <v>751</v>
      </c>
      <c r="S4" s="1406" t="s">
        <v>752</v>
      </c>
      <c r="T4" s="1406" t="s">
        <v>753</v>
      </c>
      <c r="U4" s="1406" t="s">
        <v>1009</v>
      </c>
      <c r="V4" s="1406" t="s">
        <v>1155</v>
      </c>
    </row>
    <row r="5" spans="1:22" ht="15" x14ac:dyDescent="0.25">
      <c r="A5" s="1407" t="s">
        <v>401</v>
      </c>
      <c r="B5" s="1407" t="s">
        <v>756</v>
      </c>
      <c r="C5" s="1409" t="s">
        <v>87</v>
      </c>
      <c r="D5" s="1402">
        <v>509</v>
      </c>
      <c r="E5" s="1402">
        <v>1045</v>
      </c>
      <c r="F5" s="1402">
        <v>1201</v>
      </c>
      <c r="G5" s="1403">
        <v>939</v>
      </c>
      <c r="H5" s="1403">
        <v>934</v>
      </c>
      <c r="I5" s="1402">
        <v>1717</v>
      </c>
      <c r="J5" s="1402">
        <v>1163</v>
      </c>
      <c r="K5" s="1402">
        <v>1329</v>
      </c>
      <c r="L5" s="1403">
        <v>1354</v>
      </c>
      <c r="M5" s="1403">
        <v>999</v>
      </c>
      <c r="N5" s="1402">
        <v>1520</v>
      </c>
      <c r="O5" s="1402">
        <v>2430</v>
      </c>
      <c r="P5" s="1402">
        <v>864</v>
      </c>
      <c r="Q5" s="1403">
        <v>228</v>
      </c>
      <c r="R5" s="1403">
        <v>1185</v>
      </c>
      <c r="S5" s="1403">
        <v>658</v>
      </c>
      <c r="T5" s="1403">
        <v>998</v>
      </c>
      <c r="U5" s="1410">
        <v>1379</v>
      </c>
      <c r="V5" s="1410">
        <v>1001</v>
      </c>
    </row>
    <row r="6" spans="1:22" ht="15" x14ac:dyDescent="0.25">
      <c r="A6" s="1299" t="s">
        <v>401</v>
      </c>
      <c r="B6" s="1298" t="s">
        <v>756</v>
      </c>
      <c r="C6" s="1299" t="s">
        <v>700</v>
      </c>
      <c r="D6" s="10">
        <v>91</v>
      </c>
      <c r="E6" s="10">
        <v>239</v>
      </c>
      <c r="F6" s="10">
        <v>464</v>
      </c>
      <c r="G6" s="10">
        <v>302</v>
      </c>
      <c r="H6" s="10">
        <v>272</v>
      </c>
      <c r="I6" s="10">
        <v>546</v>
      </c>
      <c r="J6" s="10">
        <v>364</v>
      </c>
      <c r="K6" s="10">
        <v>416</v>
      </c>
      <c r="L6" s="10">
        <v>469</v>
      </c>
      <c r="M6" s="10">
        <v>312</v>
      </c>
      <c r="N6" s="10">
        <v>429</v>
      </c>
      <c r="O6" s="10">
        <v>893</v>
      </c>
      <c r="P6" s="10">
        <v>223</v>
      </c>
      <c r="Q6" s="10">
        <v>33</v>
      </c>
      <c r="R6" s="10">
        <v>349</v>
      </c>
      <c r="S6" s="10">
        <v>152</v>
      </c>
      <c r="T6" s="10">
        <v>253</v>
      </c>
      <c r="U6" s="11">
        <v>380</v>
      </c>
      <c r="V6" s="11">
        <v>233</v>
      </c>
    </row>
    <row r="7" spans="1:22" ht="15" x14ac:dyDescent="0.25">
      <c r="A7" s="1299" t="s">
        <v>401</v>
      </c>
      <c r="B7" s="1298" t="s">
        <v>756</v>
      </c>
      <c r="C7" s="1299" t="s">
        <v>88</v>
      </c>
      <c r="D7" s="10">
        <v>156</v>
      </c>
      <c r="E7" s="10">
        <v>354</v>
      </c>
      <c r="F7" s="10">
        <v>569</v>
      </c>
      <c r="G7" s="10">
        <v>451</v>
      </c>
      <c r="H7" s="10">
        <v>418</v>
      </c>
      <c r="I7" s="10">
        <v>881</v>
      </c>
      <c r="J7" s="10">
        <v>507</v>
      </c>
      <c r="K7" s="10">
        <v>614</v>
      </c>
      <c r="L7" s="10">
        <v>688</v>
      </c>
      <c r="M7" s="10">
        <v>455</v>
      </c>
      <c r="N7" s="10">
        <v>699</v>
      </c>
      <c r="O7" s="10">
        <v>1352</v>
      </c>
      <c r="P7" s="10">
        <v>343</v>
      </c>
      <c r="Q7" s="10">
        <v>56</v>
      </c>
      <c r="R7" s="10">
        <v>505</v>
      </c>
      <c r="S7" s="10">
        <v>229</v>
      </c>
      <c r="T7" s="10">
        <v>396</v>
      </c>
      <c r="U7" s="11">
        <v>586</v>
      </c>
      <c r="V7" s="11">
        <v>426</v>
      </c>
    </row>
    <row r="8" spans="1:22" ht="15" x14ac:dyDescent="0.25">
      <c r="A8" s="1299" t="s">
        <v>401</v>
      </c>
      <c r="B8" s="1298" t="s">
        <v>756</v>
      </c>
      <c r="C8" s="1299" t="s">
        <v>89</v>
      </c>
      <c r="D8" s="10">
        <v>188</v>
      </c>
      <c r="E8" s="10">
        <v>437</v>
      </c>
      <c r="F8" s="10">
        <v>618</v>
      </c>
      <c r="G8" s="10">
        <v>491</v>
      </c>
      <c r="H8" s="10">
        <v>462</v>
      </c>
      <c r="I8" s="10">
        <v>939</v>
      </c>
      <c r="J8" s="10">
        <v>543</v>
      </c>
      <c r="K8" s="10">
        <v>658</v>
      </c>
      <c r="L8" s="10">
        <v>735</v>
      </c>
      <c r="M8" s="10">
        <v>492</v>
      </c>
      <c r="N8" s="10">
        <v>765</v>
      </c>
      <c r="O8" s="10">
        <v>1429</v>
      </c>
      <c r="P8" s="10">
        <v>362</v>
      </c>
      <c r="Q8" s="10">
        <v>78</v>
      </c>
      <c r="R8" s="10">
        <v>532</v>
      </c>
      <c r="S8" s="10">
        <v>259</v>
      </c>
      <c r="T8" s="10">
        <v>427</v>
      </c>
      <c r="U8" s="11">
        <v>640</v>
      </c>
      <c r="V8" s="11">
        <v>450</v>
      </c>
    </row>
    <row r="9" spans="1:22" ht="15" x14ac:dyDescent="0.25">
      <c r="A9" s="1298" t="s">
        <v>401</v>
      </c>
      <c r="B9" s="1298" t="s">
        <v>756</v>
      </c>
      <c r="C9" s="1300" t="s">
        <v>90</v>
      </c>
      <c r="D9" s="10">
        <v>63</v>
      </c>
      <c r="E9" s="10">
        <v>121</v>
      </c>
      <c r="F9" s="10">
        <v>163</v>
      </c>
      <c r="G9" s="10">
        <v>121</v>
      </c>
      <c r="H9" s="10">
        <v>127</v>
      </c>
      <c r="I9" s="10">
        <v>169</v>
      </c>
      <c r="J9" s="10">
        <v>118</v>
      </c>
      <c r="K9" s="10">
        <v>125</v>
      </c>
      <c r="L9" s="10">
        <v>113</v>
      </c>
      <c r="M9" s="10">
        <v>83</v>
      </c>
      <c r="N9" s="10">
        <v>104</v>
      </c>
      <c r="O9" s="10">
        <v>145</v>
      </c>
      <c r="P9" s="10">
        <v>106</v>
      </c>
      <c r="Q9" s="10">
        <v>13</v>
      </c>
      <c r="R9" s="10">
        <v>88</v>
      </c>
      <c r="S9" s="10">
        <v>54</v>
      </c>
      <c r="T9" s="10">
        <v>127</v>
      </c>
      <c r="U9" s="11">
        <v>138</v>
      </c>
      <c r="V9" s="11">
        <v>53</v>
      </c>
    </row>
    <row r="10" spans="1:22" ht="15" x14ac:dyDescent="0.25">
      <c r="A10" s="1301" t="s">
        <v>401</v>
      </c>
      <c r="B10" s="1298" t="s">
        <v>756</v>
      </c>
      <c r="C10" s="1301" t="s">
        <v>91</v>
      </c>
      <c r="D10" s="10">
        <v>31</v>
      </c>
      <c r="E10" s="10">
        <v>62</v>
      </c>
      <c r="F10" s="10">
        <v>104</v>
      </c>
      <c r="G10" s="10">
        <v>66</v>
      </c>
      <c r="H10" s="10">
        <v>71</v>
      </c>
      <c r="I10" s="10">
        <v>90</v>
      </c>
      <c r="J10" s="10">
        <v>74</v>
      </c>
      <c r="K10" s="10">
        <v>71</v>
      </c>
      <c r="L10" s="10">
        <v>60</v>
      </c>
      <c r="M10" s="10">
        <v>38</v>
      </c>
      <c r="N10" s="10">
        <v>53</v>
      </c>
      <c r="O10" s="10">
        <v>75</v>
      </c>
      <c r="P10" s="10">
        <v>40</v>
      </c>
      <c r="Q10" s="10">
        <v>10</v>
      </c>
      <c r="R10" s="10">
        <v>57</v>
      </c>
      <c r="S10" s="10">
        <v>37</v>
      </c>
      <c r="T10" s="10">
        <v>76</v>
      </c>
      <c r="U10" s="11">
        <v>55</v>
      </c>
      <c r="V10" s="11">
        <v>12</v>
      </c>
    </row>
    <row r="11" spans="1:22" ht="15" x14ac:dyDescent="0.25">
      <c r="A11" s="1301" t="s">
        <v>401</v>
      </c>
      <c r="B11" s="1298" t="s">
        <v>756</v>
      </c>
      <c r="C11" s="1301" t="s">
        <v>701</v>
      </c>
      <c r="D11" s="1302">
        <v>0.17878192663192749</v>
      </c>
      <c r="E11" s="1302">
        <v>0.22870813310146332</v>
      </c>
      <c r="F11" s="1302">
        <v>0.38634470105171204</v>
      </c>
      <c r="G11" s="1302">
        <v>0.32161873579025269</v>
      </c>
      <c r="H11" s="1302">
        <v>0.29122054576873779</v>
      </c>
      <c r="I11" s="1302">
        <v>0.31799650192260742</v>
      </c>
      <c r="J11" s="1302">
        <v>0.31298366189002991</v>
      </c>
      <c r="K11" s="1302">
        <v>0.31301730871200562</v>
      </c>
      <c r="L11" s="1302">
        <v>0.34638109803199768</v>
      </c>
      <c r="M11" s="1302">
        <v>0.31231230497360229</v>
      </c>
      <c r="N11" s="1302">
        <v>0.28223684430122375</v>
      </c>
      <c r="O11" s="1302">
        <v>0.36748972535133362</v>
      </c>
      <c r="P11" s="1302">
        <v>0.25810185074806213</v>
      </c>
      <c r="Q11" s="1302">
        <v>0.14473684132099152</v>
      </c>
      <c r="R11" s="1302">
        <v>0.29451477527618408</v>
      </c>
      <c r="S11" s="1302">
        <v>0.2310030460357666</v>
      </c>
      <c r="T11" s="1302">
        <v>0.25350701808929443</v>
      </c>
      <c r="U11" s="1302">
        <v>0.27556198835372925</v>
      </c>
      <c r="V11" s="1302">
        <v>0.23276723921298981</v>
      </c>
    </row>
    <row r="12" spans="1:22" ht="15" x14ac:dyDescent="0.25">
      <c r="A12" s="1301" t="s">
        <v>401</v>
      </c>
      <c r="B12" s="1298" t="s">
        <v>756</v>
      </c>
      <c r="C12" s="1301" t="s">
        <v>92</v>
      </c>
      <c r="D12" s="1302">
        <v>0.30648329854011536</v>
      </c>
      <c r="E12" s="1302">
        <v>0.33875599503517151</v>
      </c>
      <c r="F12" s="1302">
        <v>0.47377187013626099</v>
      </c>
      <c r="G12" s="1302">
        <v>0.48029819130897522</v>
      </c>
      <c r="H12" s="1302">
        <v>0.44753748178482056</v>
      </c>
      <c r="I12" s="1302">
        <v>0.51310425996780396</v>
      </c>
      <c r="J12" s="1302">
        <v>0.43594151735305786</v>
      </c>
      <c r="K12" s="1302">
        <v>0.4620015025138855</v>
      </c>
      <c r="L12" s="1302">
        <v>0.50812405347824097</v>
      </c>
      <c r="M12" s="1302">
        <v>0.45545545220375061</v>
      </c>
      <c r="N12" s="1302">
        <v>0.45986843109130859</v>
      </c>
      <c r="O12" s="1302">
        <v>0.55637860298156738</v>
      </c>
      <c r="P12" s="1302">
        <v>0.39699074625968933</v>
      </c>
      <c r="Q12" s="1302">
        <v>0.24561403691768646</v>
      </c>
      <c r="R12" s="1302">
        <v>0.42616033554077148</v>
      </c>
      <c r="S12" s="1302">
        <v>0.34802430868148804</v>
      </c>
      <c r="T12" s="1302">
        <v>0.39679357409477234</v>
      </c>
      <c r="U12" s="1302">
        <v>0.42494562268257141</v>
      </c>
      <c r="V12" s="1302">
        <v>0.42557442188262939</v>
      </c>
    </row>
    <row r="13" spans="1:22" ht="15" x14ac:dyDescent="0.25">
      <c r="A13" s="1301" t="s">
        <v>401</v>
      </c>
      <c r="B13" s="1298" t="s">
        <v>756</v>
      </c>
      <c r="C13" s="1301" t="s">
        <v>93</v>
      </c>
      <c r="D13" s="1302">
        <v>0.36935165524482727</v>
      </c>
      <c r="E13" s="1302">
        <v>0.41818180680274963</v>
      </c>
      <c r="F13" s="1302">
        <v>0.51457118988037109</v>
      </c>
      <c r="G13" s="1302">
        <v>0.52289670705795288</v>
      </c>
      <c r="H13" s="1302">
        <v>0.49464666843414307</v>
      </c>
      <c r="I13" s="1302">
        <v>0.54688411951065063</v>
      </c>
      <c r="J13" s="1302">
        <v>0.46689596772193909</v>
      </c>
      <c r="K13" s="1302">
        <v>0.49510911107063293</v>
      </c>
      <c r="L13" s="1302">
        <v>0.54283607006072998</v>
      </c>
      <c r="M13" s="1302">
        <v>0.49249249696731567</v>
      </c>
      <c r="N13" s="1302">
        <v>0.50328946113586426</v>
      </c>
      <c r="O13" s="1302">
        <v>0.58806586265563965</v>
      </c>
      <c r="P13" s="1302">
        <v>0.41898149251937866</v>
      </c>
      <c r="Q13" s="1302">
        <v>0.34210526943206787</v>
      </c>
      <c r="R13" s="1302">
        <v>0.44894513487815857</v>
      </c>
      <c r="S13" s="1302">
        <v>0.39361703395843506</v>
      </c>
      <c r="T13" s="1302">
        <v>0.42785570025444031</v>
      </c>
      <c r="U13" s="1302">
        <v>0.46410441398620605</v>
      </c>
      <c r="V13" s="1302">
        <v>0.44955044984817505</v>
      </c>
    </row>
    <row r="14" spans="1:22" ht="15" x14ac:dyDescent="0.25">
      <c r="A14" s="1301" t="s">
        <v>401</v>
      </c>
      <c r="B14" s="1298" t="s">
        <v>756</v>
      </c>
      <c r="C14" s="1301" t="s">
        <v>94</v>
      </c>
      <c r="D14" s="1302">
        <v>0.12377209961414337</v>
      </c>
      <c r="E14" s="1302">
        <v>0.11578947305679321</v>
      </c>
      <c r="F14" s="1302">
        <v>0.13572023808956146</v>
      </c>
      <c r="G14" s="1302">
        <v>0.12886048853397369</v>
      </c>
      <c r="H14" s="1302">
        <v>0.13597430288791656</v>
      </c>
      <c r="I14" s="1302">
        <v>9.8427489399909973E-2</v>
      </c>
      <c r="J14" s="1302">
        <v>0.1014617383480072</v>
      </c>
      <c r="K14" s="1302">
        <v>9.4055682420730591E-2</v>
      </c>
      <c r="L14" s="1302">
        <v>8.3456426858901978E-2</v>
      </c>
      <c r="M14" s="1302">
        <v>8.3083085715770721E-2</v>
      </c>
      <c r="N14" s="1302">
        <v>6.8421050906181335E-2</v>
      </c>
      <c r="O14" s="1302">
        <v>5.9670783579349518E-2</v>
      </c>
      <c r="P14" s="1302">
        <v>0.12268518656492233</v>
      </c>
      <c r="Q14" s="1302">
        <v>5.701754242181778E-2</v>
      </c>
      <c r="R14" s="1302">
        <v>7.4261605739593506E-2</v>
      </c>
      <c r="S14" s="1302">
        <v>8.2066871225833893E-2</v>
      </c>
      <c r="T14" s="1302">
        <v>0.12725451588630676</v>
      </c>
      <c r="U14" s="1302">
        <v>0.10007251799106598</v>
      </c>
      <c r="V14" s="1302">
        <v>5.2947051823139191E-2</v>
      </c>
    </row>
    <row r="15" spans="1:22" ht="15" x14ac:dyDescent="0.25">
      <c r="A15" s="1301" t="s">
        <v>401</v>
      </c>
      <c r="B15" s="1298" t="s">
        <v>756</v>
      </c>
      <c r="C15" s="1301" t="s">
        <v>95</v>
      </c>
      <c r="D15" s="1302">
        <v>6.0903731733560562E-2</v>
      </c>
      <c r="E15" s="1302">
        <v>5.933014303445816E-2</v>
      </c>
      <c r="F15" s="1302">
        <v>8.6594507098197937E-2</v>
      </c>
      <c r="G15" s="1302">
        <v>7.0287540555000305E-2</v>
      </c>
      <c r="H15" s="1302">
        <v>7.6017133891582489E-2</v>
      </c>
      <c r="I15" s="1302">
        <v>5.2417006343603134E-2</v>
      </c>
      <c r="J15" s="1302">
        <v>6.3628546893596649E-2</v>
      </c>
      <c r="K15" s="1302">
        <v>5.3423628211021423E-2</v>
      </c>
      <c r="L15" s="1302">
        <v>4.4313147664070129E-2</v>
      </c>
      <c r="M15" s="1302">
        <v>3.8038037717342377E-2</v>
      </c>
      <c r="N15" s="1302">
        <v>3.4868422895669937E-2</v>
      </c>
      <c r="O15" s="1302">
        <v>3.0864197760820389E-2</v>
      </c>
      <c r="P15" s="1302">
        <v>4.6296294778585434E-2</v>
      </c>
      <c r="Q15" s="1302">
        <v>4.3859649449586868E-2</v>
      </c>
      <c r="R15" s="1302">
        <v>4.8101264983415604E-2</v>
      </c>
      <c r="S15" s="1302">
        <v>5.6231003254652023E-2</v>
      </c>
      <c r="T15" s="1302">
        <v>7.6152302324771881E-2</v>
      </c>
      <c r="U15" s="1302">
        <v>3.9883974939584732E-2</v>
      </c>
      <c r="V15" s="1302">
        <v>1.1988012120127678E-2</v>
      </c>
    </row>
    <row r="16" spans="1:22" ht="15" x14ac:dyDescent="0.25">
      <c r="A16" s="1301" t="s">
        <v>691</v>
      </c>
      <c r="B16" s="153" t="s">
        <v>374</v>
      </c>
      <c r="C16" s="1301" t="s">
        <v>87</v>
      </c>
      <c r="D16" s="1302">
        <v>320</v>
      </c>
      <c r="E16" s="1302">
        <v>666</v>
      </c>
      <c r="F16" s="1302">
        <v>855</v>
      </c>
      <c r="G16" s="1302">
        <v>650</v>
      </c>
      <c r="H16" s="1302">
        <v>587</v>
      </c>
      <c r="I16" s="1302">
        <v>1312</v>
      </c>
      <c r="J16" s="1302">
        <v>825</v>
      </c>
      <c r="K16" s="1302">
        <v>887</v>
      </c>
      <c r="L16" s="1302">
        <v>881</v>
      </c>
      <c r="M16" s="1302">
        <v>628</v>
      </c>
      <c r="N16" s="1302">
        <v>893</v>
      </c>
      <c r="O16" s="1302">
        <v>1664</v>
      </c>
      <c r="P16" s="1302">
        <v>542</v>
      </c>
      <c r="Q16" s="1302">
        <v>98</v>
      </c>
      <c r="R16" s="1302">
        <v>842</v>
      </c>
      <c r="S16" s="1302">
        <v>391</v>
      </c>
      <c r="T16" s="1302">
        <v>692</v>
      </c>
      <c r="U16" s="1302">
        <v>880</v>
      </c>
      <c r="V16" s="1302">
        <v>681</v>
      </c>
    </row>
    <row r="17" spans="1:22" ht="15" x14ac:dyDescent="0.25">
      <c r="A17" s="1301" t="s">
        <v>691</v>
      </c>
      <c r="B17" s="153" t="s">
        <v>374</v>
      </c>
      <c r="C17" s="1301" t="s">
        <v>700</v>
      </c>
      <c r="D17" s="1302">
        <v>74</v>
      </c>
      <c r="E17" s="1302">
        <v>145</v>
      </c>
      <c r="F17" s="1302">
        <v>351</v>
      </c>
      <c r="G17" s="1302">
        <v>220</v>
      </c>
      <c r="H17" s="1302">
        <v>171</v>
      </c>
      <c r="I17" s="1302">
        <v>448</v>
      </c>
      <c r="J17" s="1302">
        <v>236</v>
      </c>
      <c r="K17" s="1302">
        <v>264</v>
      </c>
      <c r="L17" s="1302">
        <v>329</v>
      </c>
      <c r="M17" s="1302">
        <v>212</v>
      </c>
      <c r="N17" s="1302">
        <v>274</v>
      </c>
      <c r="O17" s="1302">
        <v>659</v>
      </c>
      <c r="P17" s="1302">
        <v>164</v>
      </c>
      <c r="Q17" s="1302">
        <v>20</v>
      </c>
      <c r="R17" s="1302">
        <v>244</v>
      </c>
      <c r="S17" s="1302">
        <v>102</v>
      </c>
      <c r="T17" s="1302">
        <v>202</v>
      </c>
      <c r="U17" s="1302">
        <v>266</v>
      </c>
      <c r="V17" s="1302">
        <v>188</v>
      </c>
    </row>
    <row r="18" spans="1:22" ht="15" x14ac:dyDescent="0.25">
      <c r="A18" s="1301" t="s">
        <v>691</v>
      </c>
      <c r="B18" s="153" t="s">
        <v>374</v>
      </c>
      <c r="C18" s="1301" t="s">
        <v>88</v>
      </c>
      <c r="D18" s="1302">
        <v>113</v>
      </c>
      <c r="E18" s="1302">
        <v>223</v>
      </c>
      <c r="F18" s="1302">
        <v>430</v>
      </c>
      <c r="G18" s="1302">
        <v>311</v>
      </c>
      <c r="H18" s="1302">
        <v>260</v>
      </c>
      <c r="I18" s="1302">
        <v>681</v>
      </c>
      <c r="J18" s="1302">
        <v>348</v>
      </c>
      <c r="K18" s="1302">
        <v>408</v>
      </c>
      <c r="L18" s="1302">
        <v>474</v>
      </c>
      <c r="M18" s="1302">
        <v>318</v>
      </c>
      <c r="N18" s="1302">
        <v>449</v>
      </c>
      <c r="O18" s="1302">
        <v>965</v>
      </c>
      <c r="P18" s="1302">
        <v>237</v>
      </c>
      <c r="Q18" s="1302">
        <v>30</v>
      </c>
      <c r="R18" s="1302">
        <v>330</v>
      </c>
      <c r="S18" s="1302">
        <v>137</v>
      </c>
      <c r="T18" s="1302">
        <v>291</v>
      </c>
      <c r="U18" s="1302">
        <v>370</v>
      </c>
      <c r="V18" s="1302">
        <v>309</v>
      </c>
    </row>
    <row r="19" spans="1:22" ht="15" x14ac:dyDescent="0.25">
      <c r="A19" s="1301" t="s">
        <v>691</v>
      </c>
      <c r="B19" s="153" t="s">
        <v>374</v>
      </c>
      <c r="C19" s="1301" t="s">
        <v>89</v>
      </c>
      <c r="D19" s="1302">
        <v>134</v>
      </c>
      <c r="E19" s="1302">
        <v>274</v>
      </c>
      <c r="F19" s="1302">
        <v>459</v>
      </c>
      <c r="G19" s="1302">
        <v>340</v>
      </c>
      <c r="H19" s="1302">
        <v>280</v>
      </c>
      <c r="I19" s="1302">
        <v>720</v>
      </c>
      <c r="J19" s="1302">
        <v>368</v>
      </c>
      <c r="K19" s="1302">
        <v>431</v>
      </c>
      <c r="L19" s="1302">
        <v>503</v>
      </c>
      <c r="M19" s="1302">
        <v>337</v>
      </c>
      <c r="N19" s="1302">
        <v>481</v>
      </c>
      <c r="O19" s="1302">
        <v>1012</v>
      </c>
      <c r="P19" s="1302">
        <v>248</v>
      </c>
      <c r="Q19" s="1302">
        <v>38</v>
      </c>
      <c r="R19" s="1302">
        <v>351</v>
      </c>
      <c r="S19" s="1302">
        <v>157</v>
      </c>
      <c r="T19" s="1302">
        <v>312</v>
      </c>
      <c r="U19" s="1302">
        <v>405</v>
      </c>
      <c r="V19" s="1302">
        <v>322</v>
      </c>
    </row>
    <row r="20" spans="1:22" ht="15" x14ac:dyDescent="0.25">
      <c r="A20" s="1301" t="s">
        <v>691</v>
      </c>
      <c r="B20" s="153" t="s">
        <v>374</v>
      </c>
      <c r="C20" s="1301" t="s">
        <v>90</v>
      </c>
      <c r="D20" s="1302">
        <v>41</v>
      </c>
      <c r="E20" s="1302">
        <v>81</v>
      </c>
      <c r="F20" s="1302">
        <v>122</v>
      </c>
      <c r="G20" s="1302">
        <v>72</v>
      </c>
      <c r="H20" s="1302">
        <v>87</v>
      </c>
      <c r="I20" s="1302">
        <v>130</v>
      </c>
      <c r="J20" s="1302">
        <v>75</v>
      </c>
      <c r="K20" s="1302">
        <v>87</v>
      </c>
      <c r="L20" s="1302">
        <v>77</v>
      </c>
      <c r="M20" s="1302">
        <v>49</v>
      </c>
      <c r="N20" s="1302">
        <v>62</v>
      </c>
      <c r="O20" s="1302">
        <v>98</v>
      </c>
      <c r="P20" s="1302">
        <v>74</v>
      </c>
      <c r="Q20" s="1302">
        <v>6</v>
      </c>
      <c r="R20" s="1302">
        <v>55</v>
      </c>
      <c r="S20" s="1302">
        <v>29</v>
      </c>
      <c r="T20" s="1302">
        <v>95</v>
      </c>
      <c r="U20" s="1302">
        <v>101</v>
      </c>
      <c r="V20" s="1302">
        <v>41</v>
      </c>
    </row>
    <row r="21" spans="1:22" ht="15" x14ac:dyDescent="0.25">
      <c r="A21" s="1301" t="s">
        <v>691</v>
      </c>
      <c r="B21" s="153" t="s">
        <v>374</v>
      </c>
      <c r="C21" s="1301" t="s">
        <v>91</v>
      </c>
      <c r="D21" s="1302">
        <v>21</v>
      </c>
      <c r="E21" s="1302">
        <v>35</v>
      </c>
      <c r="F21" s="1302">
        <v>75</v>
      </c>
      <c r="G21" s="1302">
        <v>37</v>
      </c>
      <c r="H21" s="1302">
        <v>46</v>
      </c>
      <c r="I21" s="1302">
        <v>63</v>
      </c>
      <c r="J21" s="1302">
        <v>38</v>
      </c>
      <c r="K21" s="1302">
        <v>46</v>
      </c>
      <c r="L21" s="1302">
        <v>36</v>
      </c>
      <c r="M21" s="1302">
        <v>20</v>
      </c>
      <c r="N21" s="1302">
        <v>33</v>
      </c>
      <c r="O21" s="1302">
        <v>41</v>
      </c>
      <c r="P21" s="1302">
        <v>26</v>
      </c>
      <c r="Q21" s="1302">
        <v>4</v>
      </c>
      <c r="R21" s="1302">
        <v>32</v>
      </c>
      <c r="S21" s="1302">
        <v>13</v>
      </c>
      <c r="T21" s="1302">
        <v>59</v>
      </c>
      <c r="U21" s="1302">
        <v>43</v>
      </c>
      <c r="V21" s="1302">
        <v>8</v>
      </c>
    </row>
    <row r="22" spans="1:22" ht="15" x14ac:dyDescent="0.25">
      <c r="A22" s="1301" t="s">
        <v>691</v>
      </c>
      <c r="B22" s="153" t="s">
        <v>374</v>
      </c>
      <c r="C22" s="1301" t="s">
        <v>701</v>
      </c>
      <c r="D22" s="1302">
        <v>0.23125000298023224</v>
      </c>
      <c r="E22" s="1302">
        <v>0.2177177220582962</v>
      </c>
      <c r="F22" s="1302">
        <v>0.41052630543708801</v>
      </c>
      <c r="G22" s="1302">
        <v>0.33846154808998108</v>
      </c>
      <c r="H22" s="1302">
        <v>0.29131174087524414</v>
      </c>
      <c r="I22" s="1302">
        <v>0.34146341681480408</v>
      </c>
      <c r="J22" s="1302">
        <v>0.28606060147285461</v>
      </c>
      <c r="K22" s="1302">
        <v>0.29763245582580566</v>
      </c>
      <c r="L22" s="1302">
        <v>0.37343928217887878</v>
      </c>
      <c r="M22" s="1302">
        <v>0.33757960796356201</v>
      </c>
      <c r="N22" s="1302">
        <v>0.30683091282844543</v>
      </c>
      <c r="O22" s="1302">
        <v>0.3960336446762085</v>
      </c>
      <c r="P22" s="1302">
        <v>0.30258303880691528</v>
      </c>
      <c r="Q22" s="1302">
        <v>0.20408163964748383</v>
      </c>
      <c r="R22" s="1302">
        <v>0.28978621959686279</v>
      </c>
      <c r="S22" s="1302">
        <v>0.26086956262588501</v>
      </c>
      <c r="T22" s="1302">
        <v>0.29190751910209656</v>
      </c>
      <c r="U22" s="1302">
        <v>0.3022727370262146</v>
      </c>
      <c r="V22" s="1302">
        <v>0.27606460452079773</v>
      </c>
    </row>
    <row r="23" spans="1:22" ht="15" x14ac:dyDescent="0.25">
      <c r="A23" s="1301" t="s">
        <v>691</v>
      </c>
      <c r="B23" s="153" t="s">
        <v>374</v>
      </c>
      <c r="C23" s="1301" t="s">
        <v>92</v>
      </c>
      <c r="D23" s="1302">
        <v>0.35312500596046448</v>
      </c>
      <c r="E23" s="1302">
        <v>0.33483484387397766</v>
      </c>
      <c r="F23" s="1302">
        <v>0.50292396545410156</v>
      </c>
      <c r="G23" s="1302">
        <v>0.47846153378486633</v>
      </c>
      <c r="H23" s="1302">
        <v>0.44293016195297241</v>
      </c>
      <c r="I23" s="1302">
        <v>0.51905488967895508</v>
      </c>
      <c r="J23" s="1302">
        <v>0.42181816697120667</v>
      </c>
      <c r="K23" s="1302">
        <v>0.45997744798660278</v>
      </c>
      <c r="L23" s="1302">
        <v>0.53802496194839478</v>
      </c>
      <c r="M23" s="1302">
        <v>0.50636941194534302</v>
      </c>
      <c r="N23" s="1302">
        <v>0.50279957056045532</v>
      </c>
      <c r="O23" s="1302">
        <v>0.57992786169052124</v>
      </c>
      <c r="P23" s="1302">
        <v>0.43726935982704163</v>
      </c>
      <c r="Q23" s="1302">
        <v>0.30612245202064514</v>
      </c>
      <c r="R23" s="1302">
        <v>0.39192399382591248</v>
      </c>
      <c r="S23" s="1302">
        <v>0.35038363933563232</v>
      </c>
      <c r="T23" s="1302">
        <v>0.42052024602890015</v>
      </c>
      <c r="U23" s="1302">
        <v>0.42045453190803528</v>
      </c>
      <c r="V23" s="1302">
        <v>0.45374450087547302</v>
      </c>
    </row>
    <row r="24" spans="1:22" ht="15" x14ac:dyDescent="0.25">
      <c r="A24" s="1301" t="s">
        <v>691</v>
      </c>
      <c r="B24" s="153" t="s">
        <v>374</v>
      </c>
      <c r="C24" s="1301" t="s">
        <v>93</v>
      </c>
      <c r="D24" s="1302">
        <v>0.41874998807907104</v>
      </c>
      <c r="E24" s="1302">
        <v>0.41141140460968018</v>
      </c>
      <c r="F24" s="1302">
        <v>0.53684210777282715</v>
      </c>
      <c r="G24" s="1302">
        <v>0.52307695150375366</v>
      </c>
      <c r="H24" s="1302">
        <v>0.47700169682502747</v>
      </c>
      <c r="I24" s="1302">
        <v>0.54878050088882446</v>
      </c>
      <c r="J24" s="1302">
        <v>0.44606059789657593</v>
      </c>
      <c r="K24" s="1302">
        <v>0.48590755462646484</v>
      </c>
      <c r="L24" s="1302">
        <v>0.57094210386276245</v>
      </c>
      <c r="M24" s="1302">
        <v>0.53662419319152832</v>
      </c>
      <c r="N24" s="1302">
        <v>0.53863382339477539</v>
      </c>
      <c r="O24" s="1302">
        <v>0.60817307233810425</v>
      </c>
      <c r="P24" s="1302">
        <v>0.45756456255912781</v>
      </c>
      <c r="Q24" s="1302">
        <v>0.38775509595870972</v>
      </c>
      <c r="R24" s="1302">
        <v>0.41686460375785828</v>
      </c>
      <c r="S24" s="1302">
        <v>0.40153452754020691</v>
      </c>
      <c r="T24" s="1302">
        <v>0.45086705684661865</v>
      </c>
      <c r="U24" s="1302">
        <v>0.46022728085517883</v>
      </c>
      <c r="V24" s="1302">
        <v>0.47283408045768738</v>
      </c>
    </row>
    <row r="25" spans="1:22" ht="15" x14ac:dyDescent="0.25">
      <c r="A25" s="1301" t="s">
        <v>691</v>
      </c>
      <c r="B25" s="153" t="s">
        <v>374</v>
      </c>
      <c r="C25" s="1301" t="s">
        <v>94</v>
      </c>
      <c r="D25" s="1302">
        <v>0.12812499701976776</v>
      </c>
      <c r="E25" s="1302">
        <v>0.12162162363529205</v>
      </c>
      <c r="F25" s="1302">
        <v>0.14269006252288818</v>
      </c>
      <c r="G25" s="1302">
        <v>0.11076922714710236</v>
      </c>
      <c r="H25" s="1302">
        <v>0.14821124076843262</v>
      </c>
      <c r="I25" s="1302">
        <v>9.908536821603775E-2</v>
      </c>
      <c r="J25" s="1302">
        <v>9.0909093618392944E-2</v>
      </c>
      <c r="K25" s="1302">
        <v>9.8083429038524628E-2</v>
      </c>
      <c r="L25" s="1302">
        <v>8.7400682270526886E-2</v>
      </c>
      <c r="M25" s="1302">
        <v>7.8025475144386292E-2</v>
      </c>
      <c r="N25" s="1302">
        <v>6.9428890943527222E-2</v>
      </c>
      <c r="O25" s="1302">
        <v>5.8894231915473938E-2</v>
      </c>
      <c r="P25" s="1302">
        <v>0.13653136789798737</v>
      </c>
      <c r="Q25" s="1302">
        <v>6.1224490404129028E-2</v>
      </c>
      <c r="R25" s="1302">
        <v>6.5320663154125214E-2</v>
      </c>
      <c r="S25" s="1302">
        <v>7.4168801307678223E-2</v>
      </c>
      <c r="T25" s="1302">
        <v>0.13728323578834534</v>
      </c>
      <c r="U25" s="1302">
        <v>0.114772729575634</v>
      </c>
      <c r="V25" s="1302">
        <v>6.0205578804016113E-2</v>
      </c>
    </row>
    <row r="26" spans="1:22" ht="15" x14ac:dyDescent="0.25">
      <c r="A26" s="1301" t="s">
        <v>691</v>
      </c>
      <c r="B26" s="153" t="s">
        <v>374</v>
      </c>
      <c r="C26" s="1301" t="s">
        <v>95</v>
      </c>
      <c r="D26" s="1302">
        <v>6.5624997019767761E-2</v>
      </c>
      <c r="E26" s="1302">
        <v>5.2552551031112671E-2</v>
      </c>
      <c r="F26" s="1302">
        <v>8.7719298899173737E-2</v>
      </c>
      <c r="G26" s="1302">
        <v>5.6923076510429382E-2</v>
      </c>
      <c r="H26" s="1302">
        <v>7.8364565968513489E-2</v>
      </c>
      <c r="I26" s="1302">
        <v>4.8018291592597961E-2</v>
      </c>
      <c r="J26" s="1302">
        <v>4.6060606837272644E-2</v>
      </c>
      <c r="K26" s="1302">
        <v>5.1860202103853226E-2</v>
      </c>
      <c r="L26" s="1302">
        <v>4.0862657129764557E-2</v>
      </c>
      <c r="M26" s="1302">
        <v>3.1847134232521057E-2</v>
      </c>
      <c r="N26" s="1302">
        <v>3.6954086273908615E-2</v>
      </c>
      <c r="O26" s="1302">
        <v>2.4639423936605453E-2</v>
      </c>
      <c r="P26" s="1302">
        <v>4.7970481216907501E-2</v>
      </c>
      <c r="Q26" s="1302">
        <v>4.0816325694322586E-2</v>
      </c>
      <c r="R26" s="1302">
        <v>3.800475224852562E-2</v>
      </c>
      <c r="S26" s="1302">
        <v>3.3248081803321838E-2</v>
      </c>
      <c r="T26" s="1302">
        <v>8.5260115563869476E-2</v>
      </c>
      <c r="U26" s="1302">
        <v>4.8863638192415237E-2</v>
      </c>
      <c r="V26" s="1302">
        <v>1.1747430078685284E-2</v>
      </c>
    </row>
    <row r="27" spans="1:22" ht="15" x14ac:dyDescent="0.25">
      <c r="A27" s="1301" t="s">
        <v>691</v>
      </c>
      <c r="B27" s="153" t="s">
        <v>375</v>
      </c>
      <c r="C27" s="1301" t="s">
        <v>87</v>
      </c>
      <c r="D27" s="1302">
        <v>189</v>
      </c>
      <c r="E27" s="1302">
        <v>379</v>
      </c>
      <c r="F27" s="1302">
        <v>346</v>
      </c>
      <c r="G27" s="1302">
        <v>289</v>
      </c>
      <c r="H27" s="1302">
        <v>347</v>
      </c>
      <c r="I27" s="1302">
        <v>405</v>
      </c>
      <c r="J27" s="1302">
        <v>338</v>
      </c>
      <c r="K27" s="1302">
        <v>442</v>
      </c>
      <c r="L27" s="1302">
        <v>473</v>
      </c>
      <c r="M27" s="1302">
        <v>371</v>
      </c>
      <c r="N27" s="1302">
        <v>627</v>
      </c>
      <c r="O27" s="1302">
        <v>766</v>
      </c>
      <c r="P27" s="1302">
        <v>322</v>
      </c>
      <c r="Q27" s="1302">
        <v>130</v>
      </c>
      <c r="R27" s="1302">
        <v>343</v>
      </c>
      <c r="S27" s="1302">
        <v>267</v>
      </c>
      <c r="T27" s="1302">
        <v>306</v>
      </c>
      <c r="U27" s="1302">
        <v>499</v>
      </c>
      <c r="V27" s="1302">
        <v>320</v>
      </c>
    </row>
    <row r="28" spans="1:22" ht="15" x14ac:dyDescent="0.25">
      <c r="A28" s="1301" t="s">
        <v>691</v>
      </c>
      <c r="B28" s="153" t="s">
        <v>375</v>
      </c>
      <c r="C28" s="1301" t="s">
        <v>700</v>
      </c>
      <c r="D28" s="1302">
        <v>17</v>
      </c>
      <c r="E28" s="1302">
        <v>94</v>
      </c>
      <c r="F28" s="1302">
        <v>113</v>
      </c>
      <c r="G28" s="1302">
        <v>82</v>
      </c>
      <c r="H28" s="1302">
        <v>101</v>
      </c>
      <c r="I28" s="1302">
        <v>98</v>
      </c>
      <c r="J28" s="1302">
        <v>128</v>
      </c>
      <c r="K28" s="1302">
        <v>152</v>
      </c>
      <c r="L28" s="1302">
        <v>140</v>
      </c>
      <c r="M28" s="1302">
        <v>100</v>
      </c>
      <c r="N28" s="1302">
        <v>155</v>
      </c>
      <c r="O28" s="1302">
        <v>234</v>
      </c>
      <c r="P28" s="1302">
        <v>59</v>
      </c>
      <c r="Q28" s="1302">
        <v>13</v>
      </c>
      <c r="R28" s="1302">
        <v>105</v>
      </c>
      <c r="S28" s="1302">
        <v>50</v>
      </c>
      <c r="T28" s="1302">
        <v>51</v>
      </c>
      <c r="U28" s="1302">
        <v>114</v>
      </c>
      <c r="V28" s="1302">
        <v>45</v>
      </c>
    </row>
    <row r="29" spans="1:22" ht="15" x14ac:dyDescent="0.25">
      <c r="A29" s="1301" t="s">
        <v>691</v>
      </c>
      <c r="B29" s="153" t="s">
        <v>375</v>
      </c>
      <c r="C29" s="1301" t="s">
        <v>88</v>
      </c>
      <c r="D29" s="1302">
        <v>43</v>
      </c>
      <c r="E29" s="1302">
        <v>131</v>
      </c>
      <c r="F29" s="1302">
        <v>139</v>
      </c>
      <c r="G29" s="1302">
        <v>140</v>
      </c>
      <c r="H29" s="1302">
        <v>158</v>
      </c>
      <c r="I29" s="1302">
        <v>200</v>
      </c>
      <c r="J29" s="1302">
        <v>159</v>
      </c>
      <c r="K29" s="1302">
        <v>206</v>
      </c>
      <c r="L29" s="1302">
        <v>214</v>
      </c>
      <c r="M29" s="1302">
        <v>137</v>
      </c>
      <c r="N29" s="1302">
        <v>250</v>
      </c>
      <c r="O29" s="1302">
        <v>387</v>
      </c>
      <c r="P29" s="1302">
        <v>106</v>
      </c>
      <c r="Q29" s="1302">
        <v>26</v>
      </c>
      <c r="R29" s="1302">
        <v>175</v>
      </c>
      <c r="S29" s="1302">
        <v>92</v>
      </c>
      <c r="T29" s="1302">
        <v>105</v>
      </c>
      <c r="U29" s="1302">
        <v>216</v>
      </c>
      <c r="V29" s="1302">
        <v>117</v>
      </c>
    </row>
    <row r="30" spans="1:22" ht="15" x14ac:dyDescent="0.25">
      <c r="A30" s="1301" t="s">
        <v>691</v>
      </c>
      <c r="B30" s="153" t="s">
        <v>375</v>
      </c>
      <c r="C30" s="1301" t="s">
        <v>89</v>
      </c>
      <c r="D30" s="1302">
        <v>54</v>
      </c>
      <c r="E30" s="1302">
        <v>163</v>
      </c>
      <c r="F30" s="1302">
        <v>159</v>
      </c>
      <c r="G30" s="1302">
        <v>151</v>
      </c>
      <c r="H30" s="1302">
        <v>182</v>
      </c>
      <c r="I30" s="1302">
        <v>219</v>
      </c>
      <c r="J30" s="1302">
        <v>175</v>
      </c>
      <c r="K30" s="1302">
        <v>227</v>
      </c>
      <c r="L30" s="1302">
        <v>232</v>
      </c>
      <c r="M30" s="1302">
        <v>155</v>
      </c>
      <c r="N30" s="1302">
        <v>284</v>
      </c>
      <c r="O30" s="1302">
        <v>417</v>
      </c>
      <c r="P30" s="1302">
        <v>114</v>
      </c>
      <c r="Q30" s="1302">
        <v>40</v>
      </c>
      <c r="R30" s="1302">
        <v>181</v>
      </c>
      <c r="S30" s="1302">
        <v>102</v>
      </c>
      <c r="T30" s="1302">
        <v>115</v>
      </c>
      <c r="U30" s="1302">
        <v>235</v>
      </c>
      <c r="V30" s="1302">
        <v>128</v>
      </c>
    </row>
    <row r="31" spans="1:22" ht="15" x14ac:dyDescent="0.25">
      <c r="A31" s="1301" t="s">
        <v>691</v>
      </c>
      <c r="B31" s="153" t="s">
        <v>375</v>
      </c>
      <c r="C31" s="1301" t="s">
        <v>90</v>
      </c>
      <c r="D31" s="1302">
        <v>22</v>
      </c>
      <c r="E31" s="1302">
        <v>40</v>
      </c>
      <c r="F31" s="1302">
        <v>41</v>
      </c>
      <c r="G31" s="1302">
        <v>49</v>
      </c>
      <c r="H31" s="1302">
        <v>40</v>
      </c>
      <c r="I31" s="1302">
        <v>39</v>
      </c>
      <c r="J31" s="1302">
        <v>43</v>
      </c>
      <c r="K31" s="1302">
        <v>38</v>
      </c>
      <c r="L31" s="1302">
        <v>36</v>
      </c>
      <c r="M31" s="1302">
        <v>34</v>
      </c>
      <c r="N31" s="1302">
        <v>42</v>
      </c>
      <c r="O31" s="1302">
        <v>47</v>
      </c>
      <c r="P31" s="1302">
        <v>32</v>
      </c>
      <c r="Q31" s="1302">
        <v>7</v>
      </c>
      <c r="R31" s="1302">
        <v>33</v>
      </c>
      <c r="S31" s="1302">
        <v>25</v>
      </c>
      <c r="T31" s="1302">
        <v>32</v>
      </c>
      <c r="U31" s="1302">
        <v>37</v>
      </c>
      <c r="V31" s="1302">
        <v>12</v>
      </c>
    </row>
    <row r="32" spans="1:22" ht="15" x14ac:dyDescent="0.25">
      <c r="A32" s="1301" t="s">
        <v>691</v>
      </c>
      <c r="B32" s="153" t="s">
        <v>375</v>
      </c>
      <c r="C32" s="1301" t="s">
        <v>91</v>
      </c>
      <c r="D32" s="1302">
        <v>10</v>
      </c>
      <c r="E32" s="1302">
        <v>27</v>
      </c>
      <c r="F32" s="1302">
        <v>29</v>
      </c>
      <c r="G32" s="1302">
        <v>29</v>
      </c>
      <c r="H32" s="1302">
        <v>25</v>
      </c>
      <c r="I32" s="1302">
        <v>27</v>
      </c>
      <c r="J32" s="1302">
        <v>36</v>
      </c>
      <c r="K32" s="1302">
        <v>25</v>
      </c>
      <c r="L32" s="1302">
        <v>24</v>
      </c>
      <c r="M32" s="1302">
        <v>18</v>
      </c>
      <c r="N32" s="1302">
        <v>20</v>
      </c>
      <c r="O32" s="1302">
        <v>34</v>
      </c>
      <c r="P32" s="1302">
        <v>14</v>
      </c>
      <c r="Q32" s="1302">
        <v>6</v>
      </c>
      <c r="R32" s="1302">
        <v>25</v>
      </c>
      <c r="S32" s="1302">
        <v>24</v>
      </c>
      <c r="T32" s="1302">
        <v>17</v>
      </c>
      <c r="U32" s="1302">
        <v>12</v>
      </c>
      <c r="V32" s="1302">
        <v>4</v>
      </c>
    </row>
    <row r="33" spans="1:22" ht="15" x14ac:dyDescent="0.25">
      <c r="A33" s="1301" t="s">
        <v>691</v>
      </c>
      <c r="B33" s="153" t="s">
        <v>375</v>
      </c>
      <c r="C33" s="1301" t="s">
        <v>701</v>
      </c>
      <c r="D33" s="1302">
        <v>8.9947089552879333E-2</v>
      </c>
      <c r="E33" s="1302">
        <v>0.24802111089229584</v>
      </c>
      <c r="F33" s="1302">
        <v>0.32658958435058594</v>
      </c>
      <c r="G33" s="1302">
        <v>0.28373703360557556</v>
      </c>
      <c r="H33" s="1302">
        <v>0.29106628894805908</v>
      </c>
      <c r="I33" s="1302">
        <v>0.24197530746459961</v>
      </c>
      <c r="J33" s="1302">
        <v>0.37869822978973389</v>
      </c>
      <c r="K33" s="1302">
        <v>0.34389141201972961</v>
      </c>
      <c r="L33" s="1302">
        <v>0.29598307609558105</v>
      </c>
      <c r="M33" s="1302">
        <v>0.26954177021980286</v>
      </c>
      <c r="N33" s="1302">
        <v>0.24720893800258636</v>
      </c>
      <c r="O33" s="1302">
        <v>0.30548304319381714</v>
      </c>
      <c r="P33" s="1302">
        <v>0.18322981894016266</v>
      </c>
      <c r="Q33" s="1302">
        <v>0.10000000149011612</v>
      </c>
      <c r="R33" s="1302">
        <v>0.30612245202064514</v>
      </c>
      <c r="S33" s="1302">
        <v>0.18726591765880585</v>
      </c>
      <c r="T33" s="1302">
        <v>0.1666666716337204</v>
      </c>
      <c r="U33" s="1302">
        <v>0.22845691442489624</v>
      </c>
      <c r="V33" s="1302">
        <v>0.140625</v>
      </c>
    </row>
    <row r="34" spans="1:22" ht="15" x14ac:dyDescent="0.25">
      <c r="A34" s="1301" t="s">
        <v>691</v>
      </c>
      <c r="B34" s="153" t="s">
        <v>375</v>
      </c>
      <c r="C34" s="1301" t="s">
        <v>92</v>
      </c>
      <c r="D34" s="1302">
        <v>0.22751322388648987</v>
      </c>
      <c r="E34" s="1302">
        <v>0.3456464409828186</v>
      </c>
      <c r="F34" s="1302">
        <v>0.4017341136932373</v>
      </c>
      <c r="G34" s="1302">
        <v>0.48442906141281128</v>
      </c>
      <c r="H34" s="1302">
        <v>0.45533141493797302</v>
      </c>
      <c r="I34" s="1302">
        <v>0.49382716417312622</v>
      </c>
      <c r="J34" s="1302">
        <v>0.47041419148445129</v>
      </c>
      <c r="K34" s="1302">
        <v>0.46606335043907166</v>
      </c>
      <c r="L34" s="1302">
        <v>0.45243129134178162</v>
      </c>
      <c r="M34" s="1302">
        <v>0.36927223205566406</v>
      </c>
      <c r="N34" s="1302">
        <v>0.39872407913208008</v>
      </c>
      <c r="O34" s="1302">
        <v>0.5052219033241272</v>
      </c>
      <c r="P34" s="1302">
        <v>0.32919254899024963</v>
      </c>
      <c r="Q34" s="1302">
        <v>0.20000000298023224</v>
      </c>
      <c r="R34" s="1302">
        <v>0.51020407676696777</v>
      </c>
      <c r="S34" s="1302">
        <v>0.34456929564476013</v>
      </c>
      <c r="T34" s="1302">
        <v>0.34313726425170898</v>
      </c>
      <c r="U34" s="1302">
        <v>0.43286573886871338</v>
      </c>
      <c r="V34" s="1302">
        <v>0.36562499403953552</v>
      </c>
    </row>
    <row r="35" spans="1:22" ht="15" x14ac:dyDescent="0.25">
      <c r="A35" s="1301" t="s">
        <v>691</v>
      </c>
      <c r="B35" s="153" t="s">
        <v>375</v>
      </c>
      <c r="C35" s="1301" t="s">
        <v>93</v>
      </c>
      <c r="D35" s="1302">
        <v>0.28571429848670959</v>
      </c>
      <c r="E35" s="1302">
        <v>0.43007916212081909</v>
      </c>
      <c r="F35" s="1302">
        <v>0.4595375657081604</v>
      </c>
      <c r="G35" s="1302">
        <v>0.52249133586883545</v>
      </c>
      <c r="H35" s="1302">
        <v>0.52449566125869751</v>
      </c>
      <c r="I35" s="1302">
        <v>0.5407407283782959</v>
      </c>
      <c r="J35" s="1302">
        <v>0.51775145530700684</v>
      </c>
      <c r="K35" s="1302">
        <v>0.51357465982437134</v>
      </c>
      <c r="L35" s="1302">
        <v>0.4904862642288208</v>
      </c>
      <c r="M35" s="1302">
        <v>0.4177897572517395</v>
      </c>
      <c r="N35" s="1302">
        <v>0.45295056700706482</v>
      </c>
      <c r="O35" s="1302">
        <v>0.54438644647598267</v>
      </c>
      <c r="P35" s="1302">
        <v>0.35403725504875183</v>
      </c>
      <c r="Q35" s="1302">
        <v>0.30769231915473938</v>
      </c>
      <c r="R35" s="1302">
        <v>0.52769678831100464</v>
      </c>
      <c r="S35" s="1302">
        <v>0.38202247023582458</v>
      </c>
      <c r="T35" s="1302">
        <v>0.37581700086593628</v>
      </c>
      <c r="U35" s="1302">
        <v>0.47094187140464783</v>
      </c>
      <c r="V35" s="1302">
        <v>0.40000000596046448</v>
      </c>
    </row>
    <row r="36" spans="1:22" ht="15" x14ac:dyDescent="0.25">
      <c r="A36" s="1301" t="s">
        <v>691</v>
      </c>
      <c r="B36" s="153" t="s">
        <v>375</v>
      </c>
      <c r="C36" s="1301" t="s">
        <v>94</v>
      </c>
      <c r="D36" s="1302">
        <v>0.11640211939811707</v>
      </c>
      <c r="E36" s="1302">
        <v>0.10554089397192001</v>
      </c>
      <c r="F36" s="1302">
        <v>0.11849711090326309</v>
      </c>
      <c r="G36" s="1302">
        <v>0.16955018043518066</v>
      </c>
      <c r="H36" s="1302">
        <v>0.11527377367019653</v>
      </c>
      <c r="I36" s="1302">
        <v>9.6296295523643494E-2</v>
      </c>
      <c r="J36" s="1302">
        <v>0.12721893191337585</v>
      </c>
      <c r="K36" s="1302">
        <v>8.5972853004932404E-2</v>
      </c>
      <c r="L36" s="1302">
        <v>7.6109938323497772E-2</v>
      </c>
      <c r="M36" s="1302">
        <v>9.1644205152988434E-2</v>
      </c>
      <c r="N36" s="1302">
        <v>6.6985644400119781E-2</v>
      </c>
      <c r="O36" s="1302">
        <v>6.1357703059911728E-2</v>
      </c>
      <c r="P36" s="1302">
        <v>9.9378883838653564E-2</v>
      </c>
      <c r="Q36" s="1302">
        <v>5.3846154361963272E-2</v>
      </c>
      <c r="R36" s="1302">
        <v>9.6209913492202759E-2</v>
      </c>
      <c r="S36" s="1302">
        <v>9.3632958829402924E-2</v>
      </c>
      <c r="T36" s="1302">
        <v>0.10457516461610794</v>
      </c>
      <c r="U36" s="1302">
        <v>7.4148297309875488E-2</v>
      </c>
      <c r="V36" s="1302">
        <v>3.7500001490116119E-2</v>
      </c>
    </row>
    <row r="37" spans="1:22" ht="15" x14ac:dyDescent="0.25">
      <c r="A37" s="1301" t="s">
        <v>691</v>
      </c>
      <c r="B37" s="153" t="s">
        <v>375</v>
      </c>
      <c r="C37" s="1301" t="s">
        <v>95</v>
      </c>
      <c r="D37" s="1302">
        <v>5.2910052239894867E-2</v>
      </c>
      <c r="E37" s="1302">
        <v>7.1240104734897614E-2</v>
      </c>
      <c r="F37" s="1302">
        <v>8.3815030753612518E-2</v>
      </c>
      <c r="G37" s="1302">
        <v>0.10034602135419846</v>
      </c>
      <c r="H37" s="1302">
        <v>7.2046108543872833E-2</v>
      </c>
      <c r="I37" s="1302">
        <v>6.6666670143604279E-2</v>
      </c>
      <c r="J37" s="1302">
        <v>0.10650887340307236</v>
      </c>
      <c r="K37" s="1302">
        <v>5.656108632683754E-2</v>
      </c>
      <c r="L37" s="1302">
        <v>5.0739958882331848E-2</v>
      </c>
      <c r="M37" s="1302">
        <v>4.8517521470785141E-2</v>
      </c>
      <c r="N37" s="1302">
        <v>3.1897924840450287E-2</v>
      </c>
      <c r="O37" s="1302">
        <v>4.4386424124240875E-2</v>
      </c>
      <c r="P37" s="1302">
        <v>4.3478261679410934E-2</v>
      </c>
      <c r="Q37" s="1302">
        <v>4.6153847128152847E-2</v>
      </c>
      <c r="R37" s="1302">
        <v>7.288629561662674E-2</v>
      </c>
      <c r="S37" s="1302">
        <v>8.9887641370296478E-2</v>
      </c>
      <c r="T37" s="1302">
        <v>5.55555559694767E-2</v>
      </c>
      <c r="U37" s="1302">
        <v>2.4048095569014549E-2</v>
      </c>
      <c r="V37" s="1302">
        <v>1.2500000186264515E-2</v>
      </c>
    </row>
    <row r="38" spans="1:22" ht="15" x14ac:dyDescent="0.25">
      <c r="A38" s="1301" t="s">
        <v>707</v>
      </c>
      <c r="B38" s="153" t="s">
        <v>770</v>
      </c>
      <c r="C38" s="1301" t="s">
        <v>87</v>
      </c>
      <c r="D38" s="1302">
        <v>168</v>
      </c>
      <c r="E38" s="1302">
        <v>366</v>
      </c>
      <c r="F38" s="1302">
        <v>425</v>
      </c>
      <c r="G38" s="1302">
        <v>77</v>
      </c>
      <c r="H38" s="1302">
        <v>96</v>
      </c>
      <c r="I38" s="1302">
        <v>200</v>
      </c>
      <c r="J38" s="1302">
        <v>159</v>
      </c>
      <c r="K38" s="1302">
        <v>202</v>
      </c>
      <c r="L38" s="1302">
        <v>161</v>
      </c>
      <c r="M38" s="1302">
        <v>257</v>
      </c>
      <c r="N38" s="1302">
        <v>397</v>
      </c>
      <c r="O38" s="1302">
        <v>735</v>
      </c>
      <c r="P38" s="1302">
        <v>267</v>
      </c>
      <c r="Q38" s="1302">
        <v>48</v>
      </c>
      <c r="R38" s="1302">
        <v>333</v>
      </c>
      <c r="S38" s="1302">
        <v>186</v>
      </c>
      <c r="T38" s="1302">
        <v>293</v>
      </c>
      <c r="U38" s="1302">
        <v>301</v>
      </c>
      <c r="V38" s="1302">
        <v>267</v>
      </c>
    </row>
    <row r="39" spans="1:22" ht="15" x14ac:dyDescent="0.25">
      <c r="A39" s="1301" t="s">
        <v>707</v>
      </c>
      <c r="B39" s="153" t="s">
        <v>770</v>
      </c>
      <c r="C39" s="1301" t="s">
        <v>700</v>
      </c>
      <c r="D39" s="1302">
        <v>34</v>
      </c>
      <c r="E39" s="1302">
        <v>82</v>
      </c>
      <c r="F39" s="1302">
        <v>184</v>
      </c>
      <c r="G39" s="1302">
        <v>24</v>
      </c>
      <c r="H39" s="1302">
        <v>32</v>
      </c>
      <c r="I39" s="1302">
        <v>79</v>
      </c>
      <c r="J39" s="1302">
        <v>67</v>
      </c>
      <c r="K39" s="1302">
        <v>64</v>
      </c>
      <c r="L39" s="1302">
        <v>69</v>
      </c>
      <c r="M39" s="1302">
        <v>91</v>
      </c>
      <c r="N39" s="1302">
        <v>137</v>
      </c>
      <c r="O39" s="1302">
        <v>278</v>
      </c>
      <c r="P39" s="1302">
        <v>67</v>
      </c>
      <c r="Q39" s="1302">
        <v>11</v>
      </c>
      <c r="R39" s="1302">
        <v>92</v>
      </c>
      <c r="S39" s="1302">
        <v>47</v>
      </c>
      <c r="T39" s="1302">
        <v>65</v>
      </c>
      <c r="U39" s="1302">
        <v>70</v>
      </c>
      <c r="V39" s="1302">
        <v>80</v>
      </c>
    </row>
    <row r="40" spans="1:22" ht="15" x14ac:dyDescent="0.25">
      <c r="A40" s="1301" t="s">
        <v>707</v>
      </c>
      <c r="B40" s="153" t="s">
        <v>770</v>
      </c>
      <c r="C40" s="1301" t="s">
        <v>88</v>
      </c>
      <c r="D40" s="1302">
        <v>59</v>
      </c>
      <c r="E40" s="1302">
        <v>127</v>
      </c>
      <c r="F40" s="1302">
        <v>222</v>
      </c>
      <c r="G40" s="1302">
        <v>35</v>
      </c>
      <c r="H40" s="1302">
        <v>37</v>
      </c>
      <c r="I40" s="1302">
        <v>111</v>
      </c>
      <c r="J40" s="1302">
        <v>88</v>
      </c>
      <c r="K40" s="1302">
        <v>98</v>
      </c>
      <c r="L40" s="1302">
        <v>93</v>
      </c>
      <c r="M40" s="1302">
        <v>134</v>
      </c>
      <c r="N40" s="1302">
        <v>215</v>
      </c>
      <c r="O40" s="1302">
        <v>415</v>
      </c>
      <c r="P40" s="1302">
        <v>110</v>
      </c>
      <c r="Q40" s="1302">
        <v>17</v>
      </c>
      <c r="R40" s="1302">
        <v>112</v>
      </c>
      <c r="S40" s="1302">
        <v>63</v>
      </c>
      <c r="T40" s="1302">
        <v>97</v>
      </c>
      <c r="U40" s="1302">
        <v>107</v>
      </c>
      <c r="V40" s="1302">
        <v>129</v>
      </c>
    </row>
    <row r="41" spans="1:22" ht="15" x14ac:dyDescent="0.25">
      <c r="A41" s="1301" t="s">
        <v>707</v>
      </c>
      <c r="B41" s="153" t="s">
        <v>770</v>
      </c>
      <c r="C41" s="1301" t="s">
        <v>89</v>
      </c>
      <c r="D41" s="1302">
        <v>65</v>
      </c>
      <c r="E41" s="1302">
        <v>151</v>
      </c>
      <c r="F41" s="1302">
        <v>236</v>
      </c>
      <c r="G41" s="1302">
        <v>37</v>
      </c>
      <c r="H41" s="1302">
        <v>41</v>
      </c>
      <c r="I41" s="1302">
        <v>114</v>
      </c>
      <c r="J41" s="1302">
        <v>94</v>
      </c>
      <c r="K41" s="1302">
        <v>102</v>
      </c>
      <c r="L41" s="1302">
        <v>101</v>
      </c>
      <c r="M41" s="1302">
        <v>139</v>
      </c>
      <c r="N41" s="1302">
        <v>220</v>
      </c>
      <c r="O41" s="1302">
        <v>432</v>
      </c>
      <c r="P41" s="1302">
        <v>112</v>
      </c>
      <c r="Q41" s="1302">
        <v>18</v>
      </c>
      <c r="R41" s="1302">
        <v>116</v>
      </c>
      <c r="S41" s="1302">
        <v>76</v>
      </c>
      <c r="T41" s="1302">
        <v>104</v>
      </c>
      <c r="U41" s="1302">
        <v>120</v>
      </c>
      <c r="V41" s="1302">
        <v>131</v>
      </c>
    </row>
    <row r="42" spans="1:22" ht="15" x14ac:dyDescent="0.25">
      <c r="A42" s="1301" t="s">
        <v>707</v>
      </c>
      <c r="B42" s="153" t="s">
        <v>770</v>
      </c>
      <c r="C42" s="1301" t="s">
        <v>90</v>
      </c>
      <c r="D42" s="1302">
        <v>17</v>
      </c>
      <c r="E42" s="1302">
        <v>45</v>
      </c>
      <c r="F42" s="1302">
        <v>63</v>
      </c>
      <c r="G42" s="1302">
        <v>12</v>
      </c>
      <c r="H42" s="1302">
        <v>14</v>
      </c>
      <c r="I42" s="1302">
        <v>26</v>
      </c>
      <c r="J42" s="1302">
        <v>23</v>
      </c>
      <c r="K42" s="1302">
        <v>26</v>
      </c>
      <c r="L42" s="1302">
        <v>17</v>
      </c>
      <c r="M42" s="1302">
        <v>17</v>
      </c>
      <c r="N42" s="1302">
        <v>26</v>
      </c>
      <c r="O42" s="1302">
        <v>36</v>
      </c>
      <c r="P42" s="1302">
        <v>30</v>
      </c>
      <c r="Q42" s="1302">
        <v>2</v>
      </c>
      <c r="R42" s="1302">
        <v>21</v>
      </c>
      <c r="S42" s="1302">
        <v>15</v>
      </c>
      <c r="T42" s="1302">
        <v>28</v>
      </c>
      <c r="U42" s="1302">
        <v>27</v>
      </c>
      <c r="V42" s="1302">
        <v>15</v>
      </c>
    </row>
    <row r="43" spans="1:22" ht="15" x14ac:dyDescent="0.25">
      <c r="A43" s="1301" t="s">
        <v>707</v>
      </c>
      <c r="B43" s="153" t="s">
        <v>770</v>
      </c>
      <c r="C43" s="1301" t="s">
        <v>91</v>
      </c>
      <c r="D43" s="1302">
        <v>10</v>
      </c>
      <c r="E43" s="1302">
        <v>21</v>
      </c>
      <c r="F43" s="1302">
        <v>39</v>
      </c>
      <c r="G43" s="1302">
        <v>5</v>
      </c>
      <c r="H43" s="1302">
        <v>7</v>
      </c>
      <c r="I43" s="1302">
        <v>10</v>
      </c>
      <c r="J43" s="1302">
        <v>9</v>
      </c>
      <c r="K43" s="1302">
        <v>13</v>
      </c>
      <c r="L43" s="1302">
        <v>9</v>
      </c>
      <c r="M43" s="1302">
        <v>8</v>
      </c>
      <c r="N43" s="1302">
        <v>12</v>
      </c>
      <c r="O43" s="1302">
        <v>14</v>
      </c>
      <c r="P43" s="1302">
        <v>6</v>
      </c>
      <c r="Q43" s="1302">
        <v>2</v>
      </c>
      <c r="R43" s="1302">
        <v>8</v>
      </c>
      <c r="S43" s="1302">
        <v>7</v>
      </c>
      <c r="T43" s="1302">
        <v>12</v>
      </c>
      <c r="U43" s="1302">
        <v>12</v>
      </c>
      <c r="V43" s="1302">
        <v>2</v>
      </c>
    </row>
    <row r="44" spans="1:22" ht="15" x14ac:dyDescent="0.25">
      <c r="A44" s="1301" t="s">
        <v>707</v>
      </c>
      <c r="B44" s="153" t="s">
        <v>770</v>
      </c>
      <c r="C44" s="1301" t="s">
        <v>701</v>
      </c>
      <c r="D44" s="1302">
        <v>0.2023809552192688</v>
      </c>
      <c r="E44" s="1302">
        <v>0.22404371201992035</v>
      </c>
      <c r="F44" s="1302">
        <v>0.43294116854667664</v>
      </c>
      <c r="G44" s="1302">
        <v>0.31168830394744873</v>
      </c>
      <c r="H44" s="1302">
        <v>0.3333333432674408</v>
      </c>
      <c r="I44" s="1302">
        <v>0.39500001072883606</v>
      </c>
      <c r="J44" s="1302">
        <v>0.42138364911079407</v>
      </c>
      <c r="K44" s="1302">
        <v>0.31683167815208435</v>
      </c>
      <c r="L44" s="1302">
        <v>0.4285714328289032</v>
      </c>
      <c r="M44" s="1302">
        <v>0.35408559441566467</v>
      </c>
      <c r="N44" s="1302">
        <v>0.34508815407752991</v>
      </c>
      <c r="O44" s="1302">
        <v>0.37823128700256348</v>
      </c>
      <c r="P44" s="1302">
        <v>0.25093632936477661</v>
      </c>
      <c r="Q44" s="1302">
        <v>0.2291666716337204</v>
      </c>
      <c r="R44" s="1302">
        <v>0.27627629041671753</v>
      </c>
      <c r="S44" s="1302">
        <v>0.25268816947937012</v>
      </c>
      <c r="T44" s="1302">
        <v>0.22184300422668457</v>
      </c>
      <c r="U44" s="1302">
        <v>0.23255814611911774</v>
      </c>
      <c r="V44" s="1302">
        <v>0.2996254563331604</v>
      </c>
    </row>
    <row r="45" spans="1:22" ht="15" x14ac:dyDescent="0.25">
      <c r="A45" s="1301" t="s">
        <v>707</v>
      </c>
      <c r="B45" s="153" t="s">
        <v>770</v>
      </c>
      <c r="C45" s="1301" t="s">
        <v>92</v>
      </c>
      <c r="D45" s="1302">
        <v>0.3511904776096344</v>
      </c>
      <c r="E45" s="1302">
        <v>0.346994549036026</v>
      </c>
      <c r="F45" s="1302">
        <v>0.52235293388366699</v>
      </c>
      <c r="G45" s="1302">
        <v>0.45454546809196472</v>
      </c>
      <c r="H45" s="1302">
        <v>0.3854166567325592</v>
      </c>
      <c r="I45" s="1302">
        <v>0.55500000715255737</v>
      </c>
      <c r="J45" s="1302">
        <v>0.55345910787582397</v>
      </c>
      <c r="K45" s="1302">
        <v>0.48514851927757263</v>
      </c>
      <c r="L45" s="1302">
        <v>0.57763975858688354</v>
      </c>
      <c r="M45" s="1302">
        <v>0.52140074968338013</v>
      </c>
      <c r="N45" s="1302">
        <v>0.54156172275543213</v>
      </c>
      <c r="O45" s="1302">
        <v>0.56462585926055908</v>
      </c>
      <c r="P45" s="1302">
        <v>0.41198500990867615</v>
      </c>
      <c r="Q45" s="1302">
        <v>0.3541666567325592</v>
      </c>
      <c r="R45" s="1302">
        <v>0.33633634448051453</v>
      </c>
      <c r="S45" s="1302">
        <v>0.33870968222618103</v>
      </c>
      <c r="T45" s="1302">
        <v>0.33105802536010742</v>
      </c>
      <c r="U45" s="1302">
        <v>0.35548171401023865</v>
      </c>
      <c r="V45" s="1302">
        <v>0.483146071434021</v>
      </c>
    </row>
    <row r="46" spans="1:22" ht="15" x14ac:dyDescent="0.25">
      <c r="A46" s="1301" t="s">
        <v>707</v>
      </c>
      <c r="B46" s="153" t="s">
        <v>770</v>
      </c>
      <c r="C46" s="1301" t="s">
        <v>93</v>
      </c>
      <c r="D46" s="1302">
        <v>0.38690477609634399</v>
      </c>
      <c r="E46" s="1302">
        <v>0.41256830096244812</v>
      </c>
      <c r="F46" s="1302">
        <v>0.55529409646987915</v>
      </c>
      <c r="G46" s="1302">
        <v>0.48051947355270386</v>
      </c>
      <c r="H46" s="1302">
        <v>0.4270833432674408</v>
      </c>
      <c r="I46" s="1302">
        <v>0.56999999284744263</v>
      </c>
      <c r="J46" s="1302">
        <v>0.59119498729705811</v>
      </c>
      <c r="K46" s="1302">
        <v>0.50495052337646484</v>
      </c>
      <c r="L46" s="1302">
        <v>0.62732917070388794</v>
      </c>
      <c r="M46" s="1302">
        <v>0.5408560037612915</v>
      </c>
      <c r="N46" s="1302">
        <v>0.55415618419647217</v>
      </c>
      <c r="O46" s="1302">
        <v>0.58775508403778076</v>
      </c>
      <c r="P46" s="1302">
        <v>0.41947564482688904</v>
      </c>
      <c r="Q46" s="1302">
        <v>0.375</v>
      </c>
      <c r="R46" s="1302">
        <v>0.34834834933280945</v>
      </c>
      <c r="S46" s="1302">
        <v>0.40860214829444885</v>
      </c>
      <c r="T46" s="1302">
        <v>0.35494881868362427</v>
      </c>
      <c r="U46" s="1302">
        <v>0.39867109060287476</v>
      </c>
      <c r="V46" s="1302">
        <v>0.49063670635223389</v>
      </c>
    </row>
    <row r="47" spans="1:22" ht="15" x14ac:dyDescent="0.25">
      <c r="A47" s="1301" t="s">
        <v>707</v>
      </c>
      <c r="B47" s="153" t="s">
        <v>770</v>
      </c>
      <c r="C47" s="1301" t="s">
        <v>94</v>
      </c>
      <c r="D47" s="1302">
        <v>0.1011904776096344</v>
      </c>
      <c r="E47" s="1302">
        <v>0.12295082211494446</v>
      </c>
      <c r="F47" s="1302">
        <v>0.14823529124259949</v>
      </c>
      <c r="G47" s="1302">
        <v>0.15584415197372437</v>
      </c>
      <c r="H47" s="1302">
        <v>0.1458333283662796</v>
      </c>
      <c r="I47" s="1302">
        <v>0.12999999523162842</v>
      </c>
      <c r="J47" s="1302">
        <v>0.14465409517288208</v>
      </c>
      <c r="K47" s="1302">
        <v>0.12871287763118744</v>
      </c>
      <c r="L47" s="1302">
        <v>0.10559006035327911</v>
      </c>
      <c r="M47" s="1302">
        <v>6.6147856414318085E-2</v>
      </c>
      <c r="N47" s="1302">
        <v>6.5491184592247009E-2</v>
      </c>
      <c r="O47" s="1302">
        <v>4.8979591578245163E-2</v>
      </c>
      <c r="P47" s="1302">
        <v>0.11235955357551575</v>
      </c>
      <c r="Q47" s="1302">
        <v>4.1666667908430099E-2</v>
      </c>
      <c r="R47" s="1302">
        <v>6.3063062727451324E-2</v>
      </c>
      <c r="S47" s="1302">
        <v>8.0645158886909485E-2</v>
      </c>
      <c r="T47" s="1302">
        <v>9.5563143491744995E-2</v>
      </c>
      <c r="U47" s="1302">
        <v>8.9700996875762939E-2</v>
      </c>
      <c r="V47" s="1302">
        <v>5.6179776787757874E-2</v>
      </c>
    </row>
    <row r="48" spans="1:22" ht="15" x14ac:dyDescent="0.25">
      <c r="A48" s="1301" t="s">
        <v>707</v>
      </c>
      <c r="B48" s="153" t="s">
        <v>770</v>
      </c>
      <c r="C48" s="1301" t="s">
        <v>95</v>
      </c>
      <c r="D48" s="1302">
        <v>5.95238097012043E-2</v>
      </c>
      <c r="E48" s="1302">
        <v>5.7377047836780548E-2</v>
      </c>
      <c r="F48" s="1302">
        <v>9.1764703392982483E-2</v>
      </c>
      <c r="G48" s="1302">
        <v>6.4935065805912018E-2</v>
      </c>
      <c r="H48" s="1302">
        <v>7.2916664183139801E-2</v>
      </c>
      <c r="I48" s="1302">
        <v>5.000000074505806E-2</v>
      </c>
      <c r="J48" s="1302">
        <v>5.6603774428367615E-2</v>
      </c>
      <c r="K48" s="1302">
        <v>6.4356438815593719E-2</v>
      </c>
      <c r="L48" s="1302">
        <v>5.590062215924263E-2</v>
      </c>
      <c r="M48" s="1302">
        <v>3.1128404662013054E-2</v>
      </c>
      <c r="N48" s="1302">
        <v>3.0226700007915497E-2</v>
      </c>
      <c r="O48" s="1302">
        <v>1.904761977493763E-2</v>
      </c>
      <c r="P48" s="1302">
        <v>2.247191034257412E-2</v>
      </c>
      <c r="Q48" s="1302">
        <v>4.1666667908430099E-2</v>
      </c>
      <c r="R48" s="1302">
        <v>2.4024024605751038E-2</v>
      </c>
      <c r="S48" s="1302">
        <v>3.7634409964084625E-2</v>
      </c>
      <c r="T48" s="1302">
        <v>4.0955632925033569E-2</v>
      </c>
      <c r="U48" s="1302">
        <v>3.9867110550403595E-2</v>
      </c>
      <c r="V48" s="1302">
        <v>7.4906367808580399E-3</v>
      </c>
    </row>
    <row r="49" spans="1:22" ht="15" x14ac:dyDescent="0.25">
      <c r="A49" s="1301" t="s">
        <v>707</v>
      </c>
      <c r="B49" s="153" t="s">
        <v>771</v>
      </c>
      <c r="C49" s="1301" t="s">
        <v>87</v>
      </c>
      <c r="D49" s="1302">
        <v>0</v>
      </c>
      <c r="E49" s="1302">
        <v>0</v>
      </c>
      <c r="F49" s="1302">
        <v>0</v>
      </c>
      <c r="G49" s="1302">
        <v>0</v>
      </c>
      <c r="H49" s="1302">
        <v>0</v>
      </c>
      <c r="I49" s="1302">
        <v>0</v>
      </c>
      <c r="J49" s="1302">
        <v>0</v>
      </c>
      <c r="K49" s="1302">
        <v>0</v>
      </c>
      <c r="L49" s="1302">
        <v>0</v>
      </c>
      <c r="M49" s="1302">
        <v>0</v>
      </c>
      <c r="N49" s="1302">
        <v>0</v>
      </c>
      <c r="O49" s="1302">
        <v>0</v>
      </c>
      <c r="P49" s="1302">
        <v>0</v>
      </c>
      <c r="Q49" s="1302">
        <v>0</v>
      </c>
      <c r="R49" s="1302">
        <v>0</v>
      </c>
      <c r="S49" s="1302">
        <v>0</v>
      </c>
      <c r="T49" s="1302">
        <v>6</v>
      </c>
      <c r="U49" s="1302">
        <v>15</v>
      </c>
      <c r="V49" s="1302">
        <v>31</v>
      </c>
    </row>
    <row r="50" spans="1:22" ht="15" x14ac:dyDescent="0.25">
      <c r="A50" s="1301" t="s">
        <v>707</v>
      </c>
      <c r="B50" s="153" t="s">
        <v>771</v>
      </c>
      <c r="C50" s="1301" t="s">
        <v>700</v>
      </c>
      <c r="D50" s="1302">
        <v>0</v>
      </c>
      <c r="E50" s="1302">
        <v>0</v>
      </c>
      <c r="F50" s="1302">
        <v>0</v>
      </c>
      <c r="G50" s="1302">
        <v>0</v>
      </c>
      <c r="H50" s="1302">
        <v>0</v>
      </c>
      <c r="I50" s="1302">
        <v>0</v>
      </c>
      <c r="J50" s="1302">
        <v>0</v>
      </c>
      <c r="K50" s="1302">
        <v>0</v>
      </c>
      <c r="L50" s="1302">
        <v>0</v>
      </c>
      <c r="M50" s="1302">
        <v>0</v>
      </c>
      <c r="N50" s="1302">
        <v>0</v>
      </c>
      <c r="O50" s="1302">
        <v>0</v>
      </c>
      <c r="P50" s="1302">
        <v>0</v>
      </c>
      <c r="Q50" s="1302">
        <v>0</v>
      </c>
      <c r="R50" s="1302">
        <v>0</v>
      </c>
      <c r="S50" s="1302">
        <v>0</v>
      </c>
      <c r="T50" s="1302">
        <v>0</v>
      </c>
      <c r="U50" s="1302">
        <v>3</v>
      </c>
      <c r="V50" s="1302">
        <v>3</v>
      </c>
    </row>
    <row r="51" spans="1:22" ht="15" x14ac:dyDescent="0.25">
      <c r="A51" s="1301" t="s">
        <v>707</v>
      </c>
      <c r="B51" s="153" t="s">
        <v>771</v>
      </c>
      <c r="C51" s="1301" t="s">
        <v>88</v>
      </c>
      <c r="D51" s="1302">
        <v>0</v>
      </c>
      <c r="E51" s="1302">
        <v>0</v>
      </c>
      <c r="F51" s="1302">
        <v>0</v>
      </c>
      <c r="G51" s="1302">
        <v>0</v>
      </c>
      <c r="H51" s="1302">
        <v>0</v>
      </c>
      <c r="I51" s="1302">
        <v>0</v>
      </c>
      <c r="J51" s="1302">
        <v>0</v>
      </c>
      <c r="K51" s="1302">
        <v>0</v>
      </c>
      <c r="L51" s="1302">
        <v>0</v>
      </c>
      <c r="M51" s="1302">
        <v>0</v>
      </c>
      <c r="N51" s="1302">
        <v>0</v>
      </c>
      <c r="O51" s="1302">
        <v>0</v>
      </c>
      <c r="P51" s="1302">
        <v>0</v>
      </c>
      <c r="Q51" s="1302">
        <v>0</v>
      </c>
      <c r="R51" s="1302">
        <v>0</v>
      </c>
      <c r="S51" s="1302">
        <v>0</v>
      </c>
      <c r="T51" s="1302">
        <v>0</v>
      </c>
      <c r="U51" s="1302">
        <v>4</v>
      </c>
      <c r="V51" s="1302">
        <v>3</v>
      </c>
    </row>
    <row r="52" spans="1:22" ht="15" x14ac:dyDescent="0.25">
      <c r="A52" s="1301" t="s">
        <v>707</v>
      </c>
      <c r="B52" s="153" t="s">
        <v>771</v>
      </c>
      <c r="C52" s="1301" t="s">
        <v>89</v>
      </c>
      <c r="D52" s="1302">
        <v>0</v>
      </c>
      <c r="E52" s="1302">
        <v>0</v>
      </c>
      <c r="F52" s="1302">
        <v>0</v>
      </c>
      <c r="G52" s="1302">
        <v>0</v>
      </c>
      <c r="H52" s="1302">
        <v>0</v>
      </c>
      <c r="I52" s="1302">
        <v>0</v>
      </c>
      <c r="J52" s="1302">
        <v>0</v>
      </c>
      <c r="K52" s="1302">
        <v>0</v>
      </c>
      <c r="L52" s="1302">
        <v>0</v>
      </c>
      <c r="M52" s="1302">
        <v>0</v>
      </c>
      <c r="N52" s="1302">
        <v>0</v>
      </c>
      <c r="O52" s="1302">
        <v>0</v>
      </c>
      <c r="P52" s="1302">
        <v>0</v>
      </c>
      <c r="Q52" s="1302">
        <v>0</v>
      </c>
      <c r="R52" s="1302">
        <v>0</v>
      </c>
      <c r="S52" s="1302">
        <v>0</v>
      </c>
      <c r="T52" s="1302">
        <v>0</v>
      </c>
      <c r="U52" s="1302">
        <v>4</v>
      </c>
      <c r="V52" s="1302">
        <v>3</v>
      </c>
    </row>
    <row r="53" spans="1:22" ht="15" x14ac:dyDescent="0.25">
      <c r="A53" s="1301" t="s">
        <v>707</v>
      </c>
      <c r="B53" s="153" t="s">
        <v>771</v>
      </c>
      <c r="C53" s="1301" t="s">
        <v>90</v>
      </c>
      <c r="D53" s="1302">
        <v>0</v>
      </c>
      <c r="E53" s="1302">
        <v>0</v>
      </c>
      <c r="F53" s="1302">
        <v>0</v>
      </c>
      <c r="G53" s="1302">
        <v>0</v>
      </c>
      <c r="H53" s="1302">
        <v>0</v>
      </c>
      <c r="I53" s="1302">
        <v>0</v>
      </c>
      <c r="J53" s="1302">
        <v>0</v>
      </c>
      <c r="K53" s="1302">
        <v>0</v>
      </c>
      <c r="L53" s="1302">
        <v>0</v>
      </c>
      <c r="M53" s="1302">
        <v>0</v>
      </c>
      <c r="N53" s="1302">
        <v>0</v>
      </c>
      <c r="O53" s="1302">
        <v>0</v>
      </c>
      <c r="P53" s="1302">
        <v>0</v>
      </c>
      <c r="Q53" s="1302">
        <v>0</v>
      </c>
      <c r="R53" s="1302">
        <v>0</v>
      </c>
      <c r="S53" s="1302">
        <v>0</v>
      </c>
      <c r="T53" s="1302">
        <v>0</v>
      </c>
      <c r="U53" s="1302">
        <v>0</v>
      </c>
      <c r="V53" s="1302">
        <v>0</v>
      </c>
    </row>
    <row r="54" spans="1:22" ht="15" x14ac:dyDescent="0.25">
      <c r="A54" s="1301" t="s">
        <v>707</v>
      </c>
      <c r="B54" s="153" t="s">
        <v>771</v>
      </c>
      <c r="C54" s="1301" t="s">
        <v>91</v>
      </c>
      <c r="D54" s="1302">
        <v>0</v>
      </c>
      <c r="E54" s="1302">
        <v>0</v>
      </c>
      <c r="F54" s="1302">
        <v>0</v>
      </c>
      <c r="G54" s="1302">
        <v>0</v>
      </c>
      <c r="H54" s="1302">
        <v>0</v>
      </c>
      <c r="I54" s="1302">
        <v>0</v>
      </c>
      <c r="J54" s="1302">
        <v>0</v>
      </c>
      <c r="K54" s="1302">
        <v>0</v>
      </c>
      <c r="L54" s="1302">
        <v>0</v>
      </c>
      <c r="M54" s="1302">
        <v>0</v>
      </c>
      <c r="N54" s="1302">
        <v>0</v>
      </c>
      <c r="O54" s="1302">
        <v>0</v>
      </c>
      <c r="P54" s="1302">
        <v>0</v>
      </c>
      <c r="Q54" s="1302">
        <v>0</v>
      </c>
      <c r="R54" s="1302">
        <v>0</v>
      </c>
      <c r="S54" s="1302">
        <v>0</v>
      </c>
      <c r="T54" s="1302">
        <v>0</v>
      </c>
      <c r="U54" s="1302">
        <v>0</v>
      </c>
      <c r="V54" s="1302">
        <v>0</v>
      </c>
    </row>
    <row r="55" spans="1:22" ht="15" x14ac:dyDescent="0.25">
      <c r="A55" s="1301" t="s">
        <v>707</v>
      </c>
      <c r="B55" s="153" t="s">
        <v>771</v>
      </c>
      <c r="C55" s="1301" t="s">
        <v>701</v>
      </c>
      <c r="D55" s="1302">
        <v>0</v>
      </c>
      <c r="E55" s="1302">
        <v>0</v>
      </c>
      <c r="F55" s="1302">
        <v>0</v>
      </c>
      <c r="G55" s="1302">
        <v>0</v>
      </c>
      <c r="H55" s="1302">
        <v>0</v>
      </c>
      <c r="I55" s="1302">
        <v>0</v>
      </c>
      <c r="J55" s="1302">
        <v>0</v>
      </c>
      <c r="K55" s="1302">
        <v>0</v>
      </c>
      <c r="L55" s="1302">
        <v>0</v>
      </c>
      <c r="M55" s="1302">
        <v>0</v>
      </c>
      <c r="N55" s="1302">
        <v>0</v>
      </c>
      <c r="O55" s="1302">
        <v>0</v>
      </c>
      <c r="P55" s="1302">
        <v>0</v>
      </c>
      <c r="Q55" s="1302">
        <v>0</v>
      </c>
      <c r="R55" s="1302">
        <v>0</v>
      </c>
      <c r="S55" s="1302">
        <v>0</v>
      </c>
      <c r="T55" s="1302">
        <v>0</v>
      </c>
      <c r="U55" s="1302">
        <v>0.20000000298023224</v>
      </c>
      <c r="V55" s="1302">
        <v>9.6774190664291382E-2</v>
      </c>
    </row>
    <row r="56" spans="1:22" ht="15" x14ac:dyDescent="0.25">
      <c r="A56" s="1301" t="s">
        <v>707</v>
      </c>
      <c r="B56" s="153" t="s">
        <v>771</v>
      </c>
      <c r="C56" s="1301" t="s">
        <v>92</v>
      </c>
      <c r="D56" s="1302">
        <v>0</v>
      </c>
      <c r="E56" s="1302">
        <v>0</v>
      </c>
      <c r="F56" s="1302">
        <v>0</v>
      </c>
      <c r="G56" s="1302">
        <v>0</v>
      </c>
      <c r="H56" s="1302">
        <v>0</v>
      </c>
      <c r="I56" s="1302">
        <v>0</v>
      </c>
      <c r="J56" s="1302">
        <v>0</v>
      </c>
      <c r="K56" s="1302">
        <v>0</v>
      </c>
      <c r="L56" s="1302">
        <v>0</v>
      </c>
      <c r="M56" s="1302">
        <v>0</v>
      </c>
      <c r="N56" s="1302">
        <v>0</v>
      </c>
      <c r="O56" s="1302">
        <v>0</v>
      </c>
      <c r="P56" s="1302">
        <v>0</v>
      </c>
      <c r="Q56" s="1302">
        <v>0</v>
      </c>
      <c r="R56" s="1302">
        <v>0</v>
      </c>
      <c r="S56" s="1302">
        <v>0</v>
      </c>
      <c r="T56" s="1302">
        <v>0</v>
      </c>
      <c r="U56" s="1302">
        <v>0.26666668057441711</v>
      </c>
      <c r="V56" s="1302">
        <v>9.6774190664291382E-2</v>
      </c>
    </row>
    <row r="57" spans="1:22" ht="15" x14ac:dyDescent="0.25">
      <c r="A57" s="1301" t="s">
        <v>707</v>
      </c>
      <c r="B57" s="153" t="s">
        <v>771</v>
      </c>
      <c r="C57" s="1301" t="s">
        <v>93</v>
      </c>
      <c r="D57" s="1302">
        <v>0</v>
      </c>
      <c r="E57" s="1302">
        <v>0</v>
      </c>
      <c r="F57" s="1302">
        <v>0</v>
      </c>
      <c r="G57" s="1302">
        <v>0</v>
      </c>
      <c r="H57" s="1302">
        <v>0</v>
      </c>
      <c r="I57" s="1302">
        <v>0</v>
      </c>
      <c r="J57" s="1302">
        <v>0</v>
      </c>
      <c r="K57" s="1302">
        <v>0</v>
      </c>
      <c r="L57" s="1302">
        <v>0</v>
      </c>
      <c r="M57" s="1302">
        <v>0</v>
      </c>
      <c r="N57" s="1302">
        <v>0</v>
      </c>
      <c r="O57" s="1302">
        <v>0</v>
      </c>
      <c r="P57" s="1302">
        <v>0</v>
      </c>
      <c r="Q57" s="1302">
        <v>0</v>
      </c>
      <c r="R57" s="1302">
        <v>0</v>
      </c>
      <c r="S57" s="1302">
        <v>0</v>
      </c>
      <c r="T57" s="1302">
        <v>0</v>
      </c>
      <c r="U57" s="1302">
        <v>0.26666668057441711</v>
      </c>
      <c r="V57" s="1302">
        <v>9.6774190664291382E-2</v>
      </c>
    </row>
    <row r="58" spans="1:22" ht="15" x14ac:dyDescent="0.25">
      <c r="A58" s="1301" t="s">
        <v>707</v>
      </c>
      <c r="B58" s="153" t="s">
        <v>771</v>
      </c>
      <c r="C58" s="1301" t="s">
        <v>94</v>
      </c>
      <c r="D58" s="1302">
        <v>0</v>
      </c>
      <c r="E58" s="1302">
        <v>0</v>
      </c>
      <c r="F58" s="1302">
        <v>0</v>
      </c>
      <c r="G58" s="1302">
        <v>0</v>
      </c>
      <c r="H58" s="1302">
        <v>0</v>
      </c>
      <c r="I58" s="1302">
        <v>0</v>
      </c>
      <c r="J58" s="1302">
        <v>0</v>
      </c>
      <c r="K58" s="1302">
        <v>0</v>
      </c>
      <c r="L58" s="1302">
        <v>0</v>
      </c>
      <c r="M58" s="1302">
        <v>0</v>
      </c>
      <c r="N58" s="1302">
        <v>0</v>
      </c>
      <c r="O58" s="1302">
        <v>0</v>
      </c>
      <c r="P58" s="1302">
        <v>0</v>
      </c>
      <c r="Q58" s="1302">
        <v>0</v>
      </c>
      <c r="R58" s="1302">
        <v>0</v>
      </c>
      <c r="S58" s="1302">
        <v>0</v>
      </c>
      <c r="T58" s="1302">
        <v>0</v>
      </c>
      <c r="U58" s="1302">
        <v>0</v>
      </c>
      <c r="V58" s="1302">
        <v>0</v>
      </c>
    </row>
    <row r="59" spans="1:22" ht="15" x14ac:dyDescent="0.25">
      <c r="A59" s="1301" t="s">
        <v>707</v>
      </c>
      <c r="B59" s="153" t="s">
        <v>771</v>
      </c>
      <c r="C59" s="1301" t="s">
        <v>95</v>
      </c>
      <c r="D59" s="1302">
        <v>0</v>
      </c>
      <c r="E59" s="1302">
        <v>0</v>
      </c>
      <c r="F59" s="1302">
        <v>0</v>
      </c>
      <c r="G59" s="1302">
        <v>0</v>
      </c>
      <c r="H59" s="1302">
        <v>0</v>
      </c>
      <c r="I59" s="1302">
        <v>0</v>
      </c>
      <c r="J59" s="1302">
        <v>0</v>
      </c>
      <c r="K59" s="1302">
        <v>0</v>
      </c>
      <c r="L59" s="1302">
        <v>0</v>
      </c>
      <c r="M59" s="1302">
        <v>0</v>
      </c>
      <c r="N59" s="1302">
        <v>0</v>
      </c>
      <c r="O59" s="1302">
        <v>0</v>
      </c>
      <c r="P59" s="1302">
        <v>0</v>
      </c>
      <c r="Q59" s="1302">
        <v>0</v>
      </c>
      <c r="R59" s="1302">
        <v>0</v>
      </c>
      <c r="S59" s="1302">
        <v>0</v>
      </c>
      <c r="T59" s="1302">
        <v>0</v>
      </c>
      <c r="U59" s="1302">
        <v>0</v>
      </c>
      <c r="V59" s="1302">
        <v>0</v>
      </c>
    </row>
    <row r="60" spans="1:22" ht="15" x14ac:dyDescent="0.25">
      <c r="A60" s="1301" t="s">
        <v>707</v>
      </c>
      <c r="B60" s="153" t="s">
        <v>773</v>
      </c>
      <c r="C60" s="1301" t="s">
        <v>87</v>
      </c>
      <c r="D60" s="1302">
        <v>0</v>
      </c>
      <c r="E60" s="1302">
        <v>0</v>
      </c>
      <c r="F60" s="1302">
        <v>0</v>
      </c>
      <c r="G60" s="1302">
        <v>78</v>
      </c>
      <c r="H60" s="1302">
        <v>76</v>
      </c>
      <c r="I60" s="1302">
        <v>206</v>
      </c>
      <c r="J60" s="1302">
        <v>83</v>
      </c>
      <c r="K60" s="1302">
        <v>105</v>
      </c>
      <c r="L60" s="1302">
        <v>145</v>
      </c>
      <c r="M60" s="1302">
        <v>110</v>
      </c>
      <c r="N60" s="1302">
        <v>188</v>
      </c>
      <c r="O60" s="1302">
        <v>354</v>
      </c>
      <c r="P60" s="1302">
        <v>85</v>
      </c>
      <c r="Q60" s="1302">
        <v>18</v>
      </c>
      <c r="R60" s="1302">
        <v>161</v>
      </c>
      <c r="S60" s="1302">
        <v>75</v>
      </c>
      <c r="T60" s="1302">
        <v>138</v>
      </c>
      <c r="U60" s="1302">
        <v>185</v>
      </c>
      <c r="V60" s="1302">
        <v>120</v>
      </c>
    </row>
    <row r="61" spans="1:22" ht="15" x14ac:dyDescent="0.25">
      <c r="A61" s="1301" t="s">
        <v>707</v>
      </c>
      <c r="B61" s="153" t="s">
        <v>773</v>
      </c>
      <c r="C61" s="1301" t="s">
        <v>700</v>
      </c>
      <c r="D61" s="1302">
        <v>0</v>
      </c>
      <c r="E61" s="1302">
        <v>0</v>
      </c>
      <c r="F61" s="1302">
        <v>0</v>
      </c>
      <c r="G61" s="1302">
        <v>26</v>
      </c>
      <c r="H61" s="1302">
        <v>19</v>
      </c>
      <c r="I61" s="1302">
        <v>82</v>
      </c>
      <c r="J61" s="1302">
        <v>21</v>
      </c>
      <c r="K61" s="1302">
        <v>33</v>
      </c>
      <c r="L61" s="1302">
        <v>60</v>
      </c>
      <c r="M61" s="1302">
        <v>47</v>
      </c>
      <c r="N61" s="1302">
        <v>76</v>
      </c>
      <c r="O61" s="1302">
        <v>156</v>
      </c>
      <c r="P61" s="1302">
        <v>43</v>
      </c>
      <c r="Q61" s="1302">
        <v>3</v>
      </c>
      <c r="R61" s="1302">
        <v>55</v>
      </c>
      <c r="S61" s="1302">
        <v>21</v>
      </c>
      <c r="T61" s="1302">
        <v>42</v>
      </c>
      <c r="U61" s="1302">
        <v>56</v>
      </c>
      <c r="V61" s="1302">
        <v>38</v>
      </c>
    </row>
    <row r="62" spans="1:22" ht="15" x14ac:dyDescent="0.25">
      <c r="A62" s="1301" t="s">
        <v>707</v>
      </c>
      <c r="B62" s="153" t="s">
        <v>773</v>
      </c>
      <c r="C62" s="1301" t="s">
        <v>88</v>
      </c>
      <c r="D62" s="1302">
        <v>0</v>
      </c>
      <c r="E62" s="1302">
        <v>0</v>
      </c>
      <c r="F62" s="1302">
        <v>0</v>
      </c>
      <c r="G62" s="1302">
        <v>38</v>
      </c>
      <c r="H62" s="1302">
        <v>32</v>
      </c>
      <c r="I62" s="1302">
        <v>109</v>
      </c>
      <c r="J62" s="1302">
        <v>34</v>
      </c>
      <c r="K62" s="1302">
        <v>53</v>
      </c>
      <c r="L62" s="1302">
        <v>86</v>
      </c>
      <c r="M62" s="1302">
        <v>67</v>
      </c>
      <c r="N62" s="1302">
        <v>103</v>
      </c>
      <c r="O62" s="1302">
        <v>221</v>
      </c>
      <c r="P62" s="1302">
        <v>52</v>
      </c>
      <c r="Q62" s="1302">
        <v>5</v>
      </c>
      <c r="R62" s="1302">
        <v>86</v>
      </c>
      <c r="S62" s="1302">
        <v>29</v>
      </c>
      <c r="T62" s="1302">
        <v>64</v>
      </c>
      <c r="U62" s="1302">
        <v>77</v>
      </c>
      <c r="V62" s="1302">
        <v>57</v>
      </c>
    </row>
    <row r="63" spans="1:22" ht="15" x14ac:dyDescent="0.25">
      <c r="A63" s="1301" t="s">
        <v>707</v>
      </c>
      <c r="B63" s="153" t="s">
        <v>773</v>
      </c>
      <c r="C63" s="1301" t="s">
        <v>89</v>
      </c>
      <c r="D63" s="1302">
        <v>0</v>
      </c>
      <c r="E63" s="1302">
        <v>0</v>
      </c>
      <c r="F63" s="1302">
        <v>0</v>
      </c>
      <c r="G63" s="1302">
        <v>44</v>
      </c>
      <c r="H63" s="1302">
        <v>36</v>
      </c>
      <c r="I63" s="1302">
        <v>115</v>
      </c>
      <c r="J63" s="1302">
        <v>35</v>
      </c>
      <c r="K63" s="1302">
        <v>61</v>
      </c>
      <c r="L63" s="1302">
        <v>94</v>
      </c>
      <c r="M63" s="1302">
        <v>71</v>
      </c>
      <c r="N63" s="1302">
        <v>109</v>
      </c>
      <c r="O63" s="1302">
        <v>233</v>
      </c>
      <c r="P63" s="1302">
        <v>55</v>
      </c>
      <c r="Q63" s="1302">
        <v>7</v>
      </c>
      <c r="R63" s="1302">
        <v>90</v>
      </c>
      <c r="S63" s="1302">
        <v>31</v>
      </c>
      <c r="T63" s="1302">
        <v>71</v>
      </c>
      <c r="U63" s="1302">
        <v>84</v>
      </c>
      <c r="V63" s="1302">
        <v>60</v>
      </c>
    </row>
    <row r="64" spans="1:22" ht="15" x14ac:dyDescent="0.25">
      <c r="A64" s="1301" t="s">
        <v>707</v>
      </c>
      <c r="B64" s="153" t="s">
        <v>773</v>
      </c>
      <c r="C64" s="1301" t="s">
        <v>90</v>
      </c>
      <c r="D64" s="1302">
        <v>0</v>
      </c>
      <c r="E64" s="1302">
        <v>0</v>
      </c>
      <c r="F64" s="1302">
        <v>0</v>
      </c>
      <c r="G64" s="1302">
        <v>7</v>
      </c>
      <c r="H64" s="1302">
        <v>12</v>
      </c>
      <c r="I64" s="1302">
        <v>28</v>
      </c>
      <c r="J64" s="1302">
        <v>6</v>
      </c>
      <c r="K64" s="1302">
        <v>11</v>
      </c>
      <c r="L64" s="1302">
        <v>19</v>
      </c>
      <c r="M64" s="1302">
        <v>15</v>
      </c>
      <c r="N64" s="1302">
        <v>13</v>
      </c>
      <c r="O64" s="1302">
        <v>24</v>
      </c>
      <c r="P64" s="1302">
        <v>12</v>
      </c>
      <c r="Q64" s="1302">
        <v>1</v>
      </c>
      <c r="R64" s="1302">
        <v>7</v>
      </c>
      <c r="S64" s="1302">
        <v>6</v>
      </c>
      <c r="T64" s="1302">
        <v>26</v>
      </c>
      <c r="U64" s="1302">
        <v>21</v>
      </c>
      <c r="V64" s="1302">
        <v>2</v>
      </c>
    </row>
    <row r="65" spans="1:22" ht="15" x14ac:dyDescent="0.25">
      <c r="A65" s="1301" t="s">
        <v>707</v>
      </c>
      <c r="B65" s="153" t="s">
        <v>773</v>
      </c>
      <c r="C65" s="1301" t="s">
        <v>91</v>
      </c>
      <c r="D65" s="1302">
        <v>0</v>
      </c>
      <c r="E65" s="1302">
        <v>0</v>
      </c>
      <c r="F65" s="1302">
        <v>0</v>
      </c>
      <c r="G65" s="1302">
        <v>2</v>
      </c>
      <c r="H65" s="1302">
        <v>4</v>
      </c>
      <c r="I65" s="1302">
        <v>17</v>
      </c>
      <c r="J65" s="1302">
        <v>3</v>
      </c>
      <c r="K65" s="1302">
        <v>6</v>
      </c>
      <c r="L65" s="1302">
        <v>9</v>
      </c>
      <c r="M65" s="1302">
        <v>4</v>
      </c>
      <c r="N65" s="1302">
        <v>6</v>
      </c>
      <c r="O65" s="1302">
        <v>11</v>
      </c>
      <c r="P65" s="1302">
        <v>5</v>
      </c>
      <c r="Q65" s="1302">
        <v>1</v>
      </c>
      <c r="R65" s="1302">
        <v>2</v>
      </c>
      <c r="S65" s="1302">
        <v>1</v>
      </c>
      <c r="T65" s="1302">
        <v>14</v>
      </c>
      <c r="U65" s="1302">
        <v>8</v>
      </c>
      <c r="V65" s="1302">
        <v>1</v>
      </c>
    </row>
    <row r="66" spans="1:22" ht="15" x14ac:dyDescent="0.25">
      <c r="A66" s="1301" t="s">
        <v>707</v>
      </c>
      <c r="B66" s="153" t="s">
        <v>773</v>
      </c>
      <c r="C66" s="1301" t="s">
        <v>701</v>
      </c>
      <c r="D66" s="1302">
        <v>0</v>
      </c>
      <c r="E66" s="1302">
        <v>0</v>
      </c>
      <c r="F66" s="1302">
        <v>0</v>
      </c>
      <c r="G66" s="1302">
        <v>0.3333333432674408</v>
      </c>
      <c r="H66" s="1302">
        <v>0.25</v>
      </c>
      <c r="I66" s="1302">
        <v>0.39805826544761658</v>
      </c>
      <c r="J66" s="1302">
        <v>0.25301206111907959</v>
      </c>
      <c r="K66" s="1302">
        <v>0.31428572535514832</v>
      </c>
      <c r="L66" s="1302">
        <v>0.41379311680793762</v>
      </c>
      <c r="M66" s="1302">
        <v>0.4272727370262146</v>
      </c>
      <c r="N66" s="1302">
        <v>0.40425533056259155</v>
      </c>
      <c r="O66" s="1302">
        <v>0.44067797064781189</v>
      </c>
      <c r="P66" s="1302">
        <v>0.5058823823928833</v>
      </c>
      <c r="Q66" s="1302">
        <v>0.1666666716337204</v>
      </c>
      <c r="R66" s="1302">
        <v>0.34161490201950073</v>
      </c>
      <c r="S66" s="1302">
        <v>0.2800000011920929</v>
      </c>
      <c r="T66" s="1302">
        <v>0.30434781312942505</v>
      </c>
      <c r="U66" s="1302">
        <v>0.30270269513130188</v>
      </c>
      <c r="V66" s="1302">
        <v>0.31666666269302368</v>
      </c>
    </row>
    <row r="67" spans="1:22" ht="15" x14ac:dyDescent="0.25">
      <c r="A67" s="1301" t="s">
        <v>707</v>
      </c>
      <c r="B67" s="153" t="s">
        <v>773</v>
      </c>
      <c r="C67" s="1301" t="s">
        <v>92</v>
      </c>
      <c r="D67" s="1302">
        <v>0</v>
      </c>
      <c r="E67" s="1302">
        <v>0</v>
      </c>
      <c r="F67" s="1302">
        <v>0</v>
      </c>
      <c r="G67" s="1302">
        <v>0.48717948794364929</v>
      </c>
      <c r="H67" s="1302">
        <v>0.42105263471603394</v>
      </c>
      <c r="I67" s="1302">
        <v>0.52912622690200806</v>
      </c>
      <c r="J67" s="1302">
        <v>0.40963855385780334</v>
      </c>
      <c r="K67" s="1302">
        <v>0.50476193428039551</v>
      </c>
      <c r="L67" s="1302">
        <v>0.59310346841812134</v>
      </c>
      <c r="M67" s="1302">
        <v>0.60909092426300049</v>
      </c>
      <c r="N67" s="1302">
        <v>0.54787236452102661</v>
      </c>
      <c r="O67" s="1302">
        <v>0.62429380416870117</v>
      </c>
      <c r="P67" s="1302">
        <v>0.61176472902297974</v>
      </c>
      <c r="Q67" s="1302">
        <v>0.27777779102325439</v>
      </c>
      <c r="R67" s="1302">
        <v>0.53416150808334351</v>
      </c>
      <c r="S67" s="1302">
        <v>0.38666665554046631</v>
      </c>
      <c r="T67" s="1302">
        <v>0.4637681245803833</v>
      </c>
      <c r="U67" s="1302">
        <v>0.41621622443199158</v>
      </c>
      <c r="V67" s="1302">
        <v>0.47499999403953552</v>
      </c>
    </row>
    <row r="68" spans="1:22" ht="15" x14ac:dyDescent="0.25">
      <c r="A68" s="1301" t="s">
        <v>707</v>
      </c>
      <c r="B68" s="153" t="s">
        <v>773</v>
      </c>
      <c r="C68" s="1301" t="s">
        <v>93</v>
      </c>
      <c r="D68" s="1302">
        <v>0</v>
      </c>
      <c r="E68" s="1302">
        <v>0</v>
      </c>
      <c r="F68" s="1302">
        <v>0</v>
      </c>
      <c r="G68" s="1302">
        <v>0.56410259008407593</v>
      </c>
      <c r="H68" s="1302">
        <v>0.47368422150611877</v>
      </c>
      <c r="I68" s="1302">
        <v>0.55825245380401611</v>
      </c>
      <c r="J68" s="1302">
        <v>0.42168673872947693</v>
      </c>
      <c r="K68" s="1302">
        <v>0.58095240592956543</v>
      </c>
      <c r="L68" s="1302">
        <v>0.64827585220336914</v>
      </c>
      <c r="M68" s="1302">
        <v>0.6454545259475708</v>
      </c>
      <c r="N68" s="1302">
        <v>0.57978725433349609</v>
      </c>
      <c r="O68" s="1302">
        <v>0.65819209814071655</v>
      </c>
      <c r="P68" s="1302">
        <v>0.64705884456634521</v>
      </c>
      <c r="Q68" s="1302">
        <v>0.3888888955116272</v>
      </c>
      <c r="R68" s="1302">
        <v>0.5590062141418457</v>
      </c>
      <c r="S68" s="1302">
        <v>0.41333332657814026</v>
      </c>
      <c r="T68" s="1302">
        <v>0.51449275016784668</v>
      </c>
      <c r="U68" s="1302">
        <v>0.45405405759811401</v>
      </c>
      <c r="V68" s="1302">
        <v>0.5</v>
      </c>
    </row>
    <row r="69" spans="1:22" ht="15" x14ac:dyDescent="0.25">
      <c r="A69" s="1301" t="s">
        <v>707</v>
      </c>
      <c r="B69" s="153" t="s">
        <v>773</v>
      </c>
      <c r="C69" s="1301" t="s">
        <v>94</v>
      </c>
      <c r="D69" s="1302">
        <v>0</v>
      </c>
      <c r="E69" s="1302">
        <v>0</v>
      </c>
      <c r="F69" s="1302">
        <v>0</v>
      </c>
      <c r="G69" s="1302">
        <v>8.9743591845035553E-2</v>
      </c>
      <c r="H69" s="1302">
        <v>0.15789473056793213</v>
      </c>
      <c r="I69" s="1302">
        <v>0.13592232763767242</v>
      </c>
      <c r="J69" s="1302">
        <v>7.2289153933525085E-2</v>
      </c>
      <c r="K69" s="1302">
        <v>0.10476190596818924</v>
      </c>
      <c r="L69" s="1302">
        <v>0.1310344785451889</v>
      </c>
      <c r="M69" s="1302">
        <v>0.13636364042758942</v>
      </c>
      <c r="N69" s="1302">
        <v>6.9148935377597809E-2</v>
      </c>
      <c r="O69" s="1302">
        <v>6.7796610295772552E-2</v>
      </c>
      <c r="P69" s="1302">
        <v>0.14117647707462311</v>
      </c>
      <c r="Q69" s="1302">
        <v>5.55555559694767E-2</v>
      </c>
      <c r="R69" s="1302">
        <v>4.3478261679410934E-2</v>
      </c>
      <c r="S69" s="1302">
        <v>7.9999998211860657E-2</v>
      </c>
      <c r="T69" s="1302">
        <v>0.18840579688549042</v>
      </c>
      <c r="U69" s="1302">
        <v>0.1135135143995285</v>
      </c>
      <c r="V69" s="1302">
        <v>1.666666753590107E-2</v>
      </c>
    </row>
    <row r="70" spans="1:22" ht="15" x14ac:dyDescent="0.25">
      <c r="A70" s="1301" t="s">
        <v>707</v>
      </c>
      <c r="B70" s="153" t="s">
        <v>773</v>
      </c>
      <c r="C70" s="1301" t="s">
        <v>95</v>
      </c>
      <c r="D70" s="1302">
        <v>0</v>
      </c>
      <c r="E70" s="1302">
        <v>0</v>
      </c>
      <c r="F70" s="1302">
        <v>0</v>
      </c>
      <c r="G70" s="1302">
        <v>2.5641025975346565E-2</v>
      </c>
      <c r="H70" s="1302">
        <v>5.2631579339504242E-2</v>
      </c>
      <c r="I70" s="1302">
        <v>8.2524269819259644E-2</v>
      </c>
      <c r="J70" s="1302">
        <v>3.6144576966762543E-2</v>
      </c>
      <c r="K70" s="1302">
        <v>5.714285746216774E-2</v>
      </c>
      <c r="L70" s="1302">
        <v>6.2068965286016464E-2</v>
      </c>
      <c r="M70" s="1302">
        <v>3.6363635212182999E-2</v>
      </c>
      <c r="N70" s="1302">
        <v>3.1914893537759781E-2</v>
      </c>
      <c r="O70" s="1302">
        <v>3.1073445454239845E-2</v>
      </c>
      <c r="P70" s="1302">
        <v>5.8823529630899429E-2</v>
      </c>
      <c r="Q70" s="1302">
        <v>5.55555559694767E-2</v>
      </c>
      <c r="R70" s="1302">
        <v>1.2422360479831696E-2</v>
      </c>
      <c r="S70" s="1302">
        <v>1.3333333656191826E-2</v>
      </c>
      <c r="T70" s="1302">
        <v>0.10144927352666855</v>
      </c>
      <c r="U70" s="1302">
        <v>4.3243244290351868E-2</v>
      </c>
      <c r="V70" s="1302">
        <v>8.3333337679505348E-3</v>
      </c>
    </row>
    <row r="71" spans="1:22" ht="15" x14ac:dyDescent="0.25">
      <c r="A71" s="1301" t="s">
        <v>707</v>
      </c>
      <c r="B71" s="153" t="s">
        <v>774</v>
      </c>
      <c r="C71" s="1301" t="s">
        <v>87</v>
      </c>
      <c r="D71" s="1302">
        <v>0</v>
      </c>
      <c r="E71" s="1302">
        <v>0</v>
      </c>
      <c r="F71" s="1302">
        <v>0</v>
      </c>
      <c r="G71" s="1302">
        <v>71</v>
      </c>
      <c r="H71" s="1302">
        <v>87</v>
      </c>
      <c r="I71" s="1302">
        <v>104</v>
      </c>
      <c r="J71" s="1302">
        <v>99</v>
      </c>
      <c r="K71" s="1302">
        <v>86</v>
      </c>
      <c r="L71" s="1302">
        <v>68</v>
      </c>
      <c r="M71" s="1302">
        <v>58</v>
      </c>
      <c r="N71" s="1302">
        <v>67</v>
      </c>
      <c r="O71" s="1302">
        <v>141</v>
      </c>
      <c r="P71" s="1302">
        <v>48</v>
      </c>
      <c r="Q71" s="1302">
        <v>19</v>
      </c>
      <c r="R71" s="1302">
        <v>91</v>
      </c>
      <c r="S71" s="1302">
        <v>45</v>
      </c>
      <c r="T71" s="1302">
        <v>87</v>
      </c>
      <c r="U71" s="1302">
        <v>113</v>
      </c>
      <c r="V71" s="1302">
        <v>83</v>
      </c>
    </row>
    <row r="72" spans="1:22" ht="15" x14ac:dyDescent="0.25">
      <c r="A72" s="1301" t="s">
        <v>707</v>
      </c>
      <c r="B72" s="153" t="s">
        <v>774</v>
      </c>
      <c r="C72" s="1301" t="s">
        <v>700</v>
      </c>
      <c r="D72" s="1302">
        <v>0</v>
      </c>
      <c r="E72" s="1302">
        <v>0</v>
      </c>
      <c r="F72" s="1302">
        <v>0</v>
      </c>
      <c r="G72" s="1302">
        <v>28</v>
      </c>
      <c r="H72" s="1302">
        <v>28</v>
      </c>
      <c r="I72" s="1302">
        <v>32</v>
      </c>
      <c r="J72" s="1302">
        <v>24</v>
      </c>
      <c r="K72" s="1302">
        <v>20</v>
      </c>
      <c r="L72" s="1302">
        <v>23</v>
      </c>
      <c r="M72" s="1302">
        <v>14</v>
      </c>
      <c r="N72" s="1302">
        <v>15</v>
      </c>
      <c r="O72" s="1302">
        <v>72</v>
      </c>
      <c r="P72" s="1302">
        <v>17</v>
      </c>
      <c r="Q72" s="1302">
        <v>0</v>
      </c>
      <c r="R72" s="1302">
        <v>28</v>
      </c>
      <c r="S72" s="1302">
        <v>14</v>
      </c>
      <c r="T72" s="1302">
        <v>24</v>
      </c>
      <c r="U72" s="1302">
        <v>46</v>
      </c>
      <c r="V72" s="1302">
        <v>22</v>
      </c>
    </row>
    <row r="73" spans="1:22" ht="15" x14ac:dyDescent="0.25">
      <c r="A73" s="1301" t="s">
        <v>707</v>
      </c>
      <c r="B73" s="153" t="s">
        <v>774</v>
      </c>
      <c r="C73" s="1301" t="s">
        <v>88</v>
      </c>
      <c r="D73" s="1302">
        <v>0</v>
      </c>
      <c r="E73" s="1302">
        <v>0</v>
      </c>
      <c r="F73" s="1302">
        <v>0</v>
      </c>
      <c r="G73" s="1302">
        <v>37</v>
      </c>
      <c r="H73" s="1302">
        <v>54</v>
      </c>
      <c r="I73" s="1302">
        <v>50</v>
      </c>
      <c r="J73" s="1302">
        <v>34</v>
      </c>
      <c r="K73" s="1302">
        <v>33</v>
      </c>
      <c r="L73" s="1302">
        <v>30</v>
      </c>
      <c r="M73" s="1302">
        <v>25</v>
      </c>
      <c r="N73" s="1302">
        <v>32</v>
      </c>
      <c r="O73" s="1302">
        <v>95</v>
      </c>
      <c r="P73" s="1302">
        <v>22</v>
      </c>
      <c r="Q73" s="1302">
        <v>2</v>
      </c>
      <c r="R73" s="1302">
        <v>38</v>
      </c>
      <c r="S73" s="1302">
        <v>19</v>
      </c>
      <c r="T73" s="1302">
        <v>41</v>
      </c>
      <c r="U73" s="1302">
        <v>54</v>
      </c>
      <c r="V73" s="1302">
        <v>39</v>
      </c>
    </row>
    <row r="74" spans="1:22" ht="15" x14ac:dyDescent="0.25">
      <c r="A74" s="1301" t="s">
        <v>707</v>
      </c>
      <c r="B74" s="153" t="s">
        <v>774</v>
      </c>
      <c r="C74" s="1301" t="s">
        <v>89</v>
      </c>
      <c r="D74" s="1302">
        <v>0</v>
      </c>
      <c r="E74" s="1302">
        <v>0</v>
      </c>
      <c r="F74" s="1302">
        <v>0</v>
      </c>
      <c r="G74" s="1302">
        <v>40</v>
      </c>
      <c r="H74" s="1302">
        <v>57</v>
      </c>
      <c r="I74" s="1302">
        <v>55</v>
      </c>
      <c r="J74" s="1302">
        <v>38</v>
      </c>
      <c r="K74" s="1302">
        <v>36</v>
      </c>
      <c r="L74" s="1302">
        <v>31</v>
      </c>
      <c r="M74" s="1302">
        <v>27</v>
      </c>
      <c r="N74" s="1302">
        <v>33</v>
      </c>
      <c r="O74" s="1302">
        <v>99</v>
      </c>
      <c r="P74" s="1302">
        <v>25</v>
      </c>
      <c r="Q74" s="1302">
        <v>6</v>
      </c>
      <c r="R74" s="1302">
        <v>45</v>
      </c>
      <c r="S74" s="1302">
        <v>22</v>
      </c>
      <c r="T74" s="1302">
        <v>44</v>
      </c>
      <c r="U74" s="1302">
        <v>60</v>
      </c>
      <c r="V74" s="1302">
        <v>43</v>
      </c>
    </row>
    <row r="75" spans="1:22" ht="15" x14ac:dyDescent="0.25">
      <c r="A75" s="1301" t="s">
        <v>707</v>
      </c>
      <c r="B75" s="153" t="s">
        <v>774</v>
      </c>
      <c r="C75" s="1301" t="s">
        <v>90</v>
      </c>
      <c r="D75" s="1302">
        <v>0</v>
      </c>
      <c r="E75" s="1302">
        <v>0</v>
      </c>
      <c r="F75" s="1302">
        <v>0</v>
      </c>
      <c r="G75" s="1302">
        <v>9</v>
      </c>
      <c r="H75" s="1302">
        <v>9</v>
      </c>
      <c r="I75" s="1302">
        <v>12</v>
      </c>
      <c r="J75" s="1302">
        <v>9</v>
      </c>
      <c r="K75" s="1302">
        <v>14</v>
      </c>
      <c r="L75" s="1302">
        <v>4</v>
      </c>
      <c r="M75" s="1302">
        <v>7</v>
      </c>
      <c r="N75" s="1302">
        <v>11</v>
      </c>
      <c r="O75" s="1302">
        <v>12</v>
      </c>
      <c r="P75" s="1302">
        <v>10</v>
      </c>
      <c r="Q75" s="1302">
        <v>1</v>
      </c>
      <c r="R75" s="1302">
        <v>11</v>
      </c>
      <c r="S75" s="1302">
        <v>5</v>
      </c>
      <c r="T75" s="1302">
        <v>23</v>
      </c>
      <c r="U75" s="1302">
        <v>9</v>
      </c>
      <c r="V75" s="1302">
        <v>11</v>
      </c>
    </row>
    <row r="76" spans="1:22" ht="15" x14ac:dyDescent="0.25">
      <c r="A76" s="1301" t="s">
        <v>707</v>
      </c>
      <c r="B76" s="153" t="s">
        <v>774</v>
      </c>
      <c r="C76" s="1301" t="s">
        <v>91</v>
      </c>
      <c r="D76" s="1302">
        <v>0</v>
      </c>
      <c r="E76" s="1302">
        <v>0</v>
      </c>
      <c r="F76" s="1302">
        <v>0</v>
      </c>
      <c r="G76" s="1302">
        <v>6</v>
      </c>
      <c r="H76" s="1302">
        <v>5</v>
      </c>
      <c r="I76" s="1302">
        <v>6</v>
      </c>
      <c r="J76" s="1302">
        <v>4</v>
      </c>
      <c r="K76" s="1302">
        <v>8</v>
      </c>
      <c r="L76" s="1302">
        <v>1</v>
      </c>
      <c r="M76" s="1302">
        <v>6</v>
      </c>
      <c r="N76" s="1302">
        <v>9</v>
      </c>
      <c r="O76" s="1302">
        <v>7</v>
      </c>
      <c r="P76" s="1302">
        <v>5</v>
      </c>
      <c r="Q76" s="1302">
        <v>1</v>
      </c>
      <c r="R76" s="1302">
        <v>11</v>
      </c>
      <c r="S76" s="1302">
        <v>2</v>
      </c>
      <c r="T76" s="1302">
        <v>20</v>
      </c>
      <c r="U76" s="1302">
        <v>4</v>
      </c>
      <c r="V76" s="1302">
        <v>5</v>
      </c>
    </row>
    <row r="77" spans="1:22" ht="15" x14ac:dyDescent="0.25">
      <c r="A77" s="1301" t="s">
        <v>707</v>
      </c>
      <c r="B77" s="153" t="s">
        <v>774</v>
      </c>
      <c r="C77" s="1301" t="s">
        <v>701</v>
      </c>
      <c r="D77" s="1302">
        <v>0</v>
      </c>
      <c r="E77" s="1302">
        <v>0</v>
      </c>
      <c r="F77" s="1302">
        <v>0</v>
      </c>
      <c r="G77" s="1302">
        <v>0.39436620473861694</v>
      </c>
      <c r="H77" s="1302">
        <v>0.3218390941619873</v>
      </c>
      <c r="I77" s="1302">
        <v>0.30769231915473938</v>
      </c>
      <c r="J77" s="1302">
        <v>0.24242424964904785</v>
      </c>
      <c r="K77" s="1302">
        <v>0.23255814611911774</v>
      </c>
      <c r="L77" s="1302">
        <v>0.3382352888584137</v>
      </c>
      <c r="M77" s="1302">
        <v>0.24137930572032928</v>
      </c>
      <c r="N77" s="1302">
        <v>0.22388060390949249</v>
      </c>
      <c r="O77" s="1302">
        <v>0.51063829660415649</v>
      </c>
      <c r="P77" s="1302">
        <v>0.3541666567325592</v>
      </c>
      <c r="Q77" s="1302">
        <v>0</v>
      </c>
      <c r="R77" s="1302">
        <v>0.30769231915473938</v>
      </c>
      <c r="S77" s="1302">
        <v>0.31111112236976624</v>
      </c>
      <c r="T77" s="1302">
        <v>0.27586206793785095</v>
      </c>
      <c r="U77" s="1302">
        <v>0.40707963705062866</v>
      </c>
      <c r="V77" s="1302">
        <v>0.26506024599075317</v>
      </c>
    </row>
    <row r="78" spans="1:22" ht="15" x14ac:dyDescent="0.25">
      <c r="A78" s="1301" t="s">
        <v>707</v>
      </c>
      <c r="B78" s="153" t="s">
        <v>774</v>
      </c>
      <c r="C78" s="1301" t="s">
        <v>92</v>
      </c>
      <c r="D78" s="1302">
        <v>0</v>
      </c>
      <c r="E78" s="1302">
        <v>0</v>
      </c>
      <c r="F78" s="1302">
        <v>0</v>
      </c>
      <c r="G78" s="1302">
        <v>0.52112674713134766</v>
      </c>
      <c r="H78" s="1302">
        <v>0.62068963050842285</v>
      </c>
      <c r="I78" s="1302">
        <v>0.48076921701431274</v>
      </c>
      <c r="J78" s="1302">
        <v>0.34343433380126953</v>
      </c>
      <c r="K78" s="1302">
        <v>0.38372093439102173</v>
      </c>
      <c r="L78" s="1302">
        <v>0.44117647409439087</v>
      </c>
      <c r="M78" s="1302">
        <v>0.43103447556495667</v>
      </c>
      <c r="N78" s="1302">
        <v>0.47761192917823792</v>
      </c>
      <c r="O78" s="1302">
        <v>0.673758864402771</v>
      </c>
      <c r="P78" s="1302">
        <v>0.4583333432674408</v>
      </c>
      <c r="Q78" s="1302">
        <v>0.10526315867900848</v>
      </c>
      <c r="R78" s="1302">
        <v>0.41758242249488831</v>
      </c>
      <c r="S78" s="1302">
        <v>0.42222222685813904</v>
      </c>
      <c r="T78" s="1302">
        <v>0.47126436233520508</v>
      </c>
      <c r="U78" s="1302">
        <v>0.47787609696388245</v>
      </c>
      <c r="V78" s="1302">
        <v>0.46987950801849365</v>
      </c>
    </row>
    <row r="79" spans="1:22" ht="15" x14ac:dyDescent="0.25">
      <c r="A79" s="1301" t="s">
        <v>707</v>
      </c>
      <c r="B79" s="153" t="s">
        <v>774</v>
      </c>
      <c r="C79" s="1301" t="s">
        <v>93</v>
      </c>
      <c r="D79" s="1302">
        <v>0</v>
      </c>
      <c r="E79" s="1302">
        <v>0</v>
      </c>
      <c r="F79" s="1302">
        <v>0</v>
      </c>
      <c r="G79" s="1302">
        <v>0.56338030099868774</v>
      </c>
      <c r="H79" s="1302">
        <v>0.65517240762710571</v>
      </c>
      <c r="I79" s="1302">
        <v>0.5288461446762085</v>
      </c>
      <c r="J79" s="1302">
        <v>0.38383838534355164</v>
      </c>
      <c r="K79" s="1302">
        <v>0.41860464215278625</v>
      </c>
      <c r="L79" s="1302">
        <v>0.45588234066963196</v>
      </c>
      <c r="M79" s="1302">
        <v>0.46551725268363953</v>
      </c>
      <c r="N79" s="1302">
        <v>0.49253731966018677</v>
      </c>
      <c r="O79" s="1302">
        <v>0.70212763547897339</v>
      </c>
      <c r="P79" s="1302">
        <v>0.52083331346511841</v>
      </c>
      <c r="Q79" s="1302">
        <v>0.31578946113586426</v>
      </c>
      <c r="R79" s="1302">
        <v>0.49450549483299255</v>
      </c>
      <c r="S79" s="1302">
        <v>0.48888888955116272</v>
      </c>
      <c r="T79" s="1302">
        <v>0.50574713945388794</v>
      </c>
      <c r="U79" s="1302">
        <v>0.53097343444824219</v>
      </c>
      <c r="V79" s="1302">
        <v>0.51807230710983276</v>
      </c>
    </row>
    <row r="80" spans="1:22" ht="15" x14ac:dyDescent="0.25">
      <c r="A80" s="1301" t="s">
        <v>707</v>
      </c>
      <c r="B80" s="153" t="s">
        <v>774</v>
      </c>
      <c r="C80" s="1301" t="s">
        <v>94</v>
      </c>
      <c r="D80" s="1302">
        <v>0</v>
      </c>
      <c r="E80" s="1302">
        <v>0</v>
      </c>
      <c r="F80" s="1302">
        <v>0</v>
      </c>
      <c r="G80" s="1302">
        <v>0.12676055729389191</v>
      </c>
      <c r="H80" s="1302">
        <v>0.10344827920198441</v>
      </c>
      <c r="I80" s="1302">
        <v>0.11538461595773697</v>
      </c>
      <c r="J80" s="1302">
        <v>9.0909093618392944E-2</v>
      </c>
      <c r="K80" s="1302">
        <v>0.1627907007932663</v>
      </c>
      <c r="L80" s="1302">
        <v>5.8823529630899429E-2</v>
      </c>
      <c r="M80" s="1302">
        <v>0.12068965286016464</v>
      </c>
      <c r="N80" s="1302">
        <v>0.16417910158634186</v>
      </c>
      <c r="O80" s="1302">
        <v>8.510638028383255E-2</v>
      </c>
      <c r="P80" s="1302">
        <v>0.2083333283662796</v>
      </c>
      <c r="Q80" s="1302">
        <v>5.2631579339504242E-2</v>
      </c>
      <c r="R80" s="1302">
        <v>0.12087912112474442</v>
      </c>
      <c r="S80" s="1302">
        <v>0.1111111119389534</v>
      </c>
      <c r="T80" s="1302">
        <v>0.26436781883239746</v>
      </c>
      <c r="U80" s="1302">
        <v>7.9646021127700806E-2</v>
      </c>
      <c r="V80" s="1302">
        <v>0.13253012299537659</v>
      </c>
    </row>
    <row r="81" spans="1:22" ht="15" x14ac:dyDescent="0.25">
      <c r="A81" s="1301" t="s">
        <v>707</v>
      </c>
      <c r="B81" s="153" t="s">
        <v>774</v>
      </c>
      <c r="C81" s="1301" t="s">
        <v>95</v>
      </c>
      <c r="D81" s="1302">
        <v>0</v>
      </c>
      <c r="E81" s="1302">
        <v>0</v>
      </c>
      <c r="F81" s="1302">
        <v>0</v>
      </c>
      <c r="G81" s="1302">
        <v>8.4507040679454803E-2</v>
      </c>
      <c r="H81" s="1302">
        <v>5.7471264153718948E-2</v>
      </c>
      <c r="I81" s="1302">
        <v>5.7692307978868484E-2</v>
      </c>
      <c r="J81" s="1302">
        <v>4.0404040366411209E-2</v>
      </c>
      <c r="K81" s="1302">
        <v>9.3023255467414856E-2</v>
      </c>
      <c r="L81" s="1302">
        <v>1.4705882407724857E-2</v>
      </c>
      <c r="M81" s="1302">
        <v>0.10344827920198441</v>
      </c>
      <c r="N81" s="1302">
        <v>0.13432836532592773</v>
      </c>
      <c r="O81" s="1302">
        <v>4.964539036154747E-2</v>
      </c>
      <c r="P81" s="1302">
        <v>0.1041666641831398</v>
      </c>
      <c r="Q81" s="1302">
        <v>5.2631579339504242E-2</v>
      </c>
      <c r="R81" s="1302">
        <v>0.12087912112474442</v>
      </c>
      <c r="S81" s="1302">
        <v>4.444444552063942E-2</v>
      </c>
      <c r="T81" s="1302">
        <v>0.22988505661487579</v>
      </c>
      <c r="U81" s="1302">
        <v>3.5398229956626892E-2</v>
      </c>
      <c r="V81" s="1302">
        <v>6.0240965336561203E-2</v>
      </c>
    </row>
    <row r="82" spans="1:22" ht="15" x14ac:dyDescent="0.25">
      <c r="A82" s="1301" t="s">
        <v>707</v>
      </c>
      <c r="B82" s="153" t="s">
        <v>775</v>
      </c>
      <c r="C82" s="1301" t="s">
        <v>87</v>
      </c>
      <c r="D82" s="1302">
        <v>38</v>
      </c>
      <c r="E82" s="1302">
        <v>116</v>
      </c>
      <c r="F82" s="1302">
        <v>79</v>
      </c>
      <c r="G82" s="1302">
        <v>48</v>
      </c>
      <c r="H82" s="1302">
        <v>112</v>
      </c>
      <c r="I82" s="1302">
        <v>120</v>
      </c>
      <c r="J82" s="1302">
        <v>85</v>
      </c>
      <c r="K82" s="1302">
        <v>112</v>
      </c>
      <c r="L82" s="1302">
        <v>144</v>
      </c>
      <c r="M82" s="1302">
        <v>75</v>
      </c>
      <c r="N82" s="1302">
        <v>110</v>
      </c>
      <c r="O82" s="1302">
        <v>170</v>
      </c>
      <c r="P82" s="1302">
        <v>54</v>
      </c>
      <c r="Q82" s="1302">
        <v>8</v>
      </c>
      <c r="R82" s="1302">
        <v>86</v>
      </c>
      <c r="S82" s="1302">
        <v>83</v>
      </c>
      <c r="T82" s="1302">
        <v>77</v>
      </c>
      <c r="U82" s="1302">
        <v>124</v>
      </c>
      <c r="V82" s="1302">
        <v>70</v>
      </c>
    </row>
    <row r="83" spans="1:22" ht="15" x14ac:dyDescent="0.25">
      <c r="A83" s="1301" t="s">
        <v>707</v>
      </c>
      <c r="B83" s="153" t="s">
        <v>775</v>
      </c>
      <c r="C83" s="1301" t="s">
        <v>700</v>
      </c>
      <c r="D83" s="1302">
        <v>4</v>
      </c>
      <c r="E83" s="1302">
        <v>56</v>
      </c>
      <c r="F83" s="1302">
        <v>34</v>
      </c>
      <c r="G83" s="1302">
        <v>16</v>
      </c>
      <c r="H83" s="1302">
        <v>37</v>
      </c>
      <c r="I83" s="1302">
        <v>35</v>
      </c>
      <c r="J83" s="1302">
        <v>45</v>
      </c>
      <c r="K83" s="1302">
        <v>53</v>
      </c>
      <c r="L83" s="1302">
        <v>66</v>
      </c>
      <c r="M83" s="1302">
        <v>25</v>
      </c>
      <c r="N83" s="1302">
        <v>27</v>
      </c>
      <c r="O83" s="1302">
        <v>64</v>
      </c>
      <c r="P83" s="1302">
        <v>10</v>
      </c>
      <c r="Q83" s="1302">
        <v>1</v>
      </c>
      <c r="R83" s="1302">
        <v>20</v>
      </c>
      <c r="S83" s="1302">
        <v>18</v>
      </c>
      <c r="T83" s="1302">
        <v>17</v>
      </c>
      <c r="U83" s="1302">
        <v>46</v>
      </c>
      <c r="V83" s="1302">
        <v>17</v>
      </c>
    </row>
    <row r="84" spans="1:22" ht="15" x14ac:dyDescent="0.25">
      <c r="A84" s="1301" t="s">
        <v>707</v>
      </c>
      <c r="B84" s="153" t="s">
        <v>775</v>
      </c>
      <c r="C84" s="1301" t="s">
        <v>88</v>
      </c>
      <c r="D84" s="1302">
        <v>5</v>
      </c>
      <c r="E84" s="1302">
        <v>64</v>
      </c>
      <c r="F84" s="1302">
        <v>43</v>
      </c>
      <c r="G84" s="1302">
        <v>26</v>
      </c>
      <c r="H84" s="1302">
        <v>53</v>
      </c>
      <c r="I84" s="1302">
        <v>88</v>
      </c>
      <c r="J84" s="1302">
        <v>51</v>
      </c>
      <c r="K84" s="1302">
        <v>63</v>
      </c>
      <c r="L84" s="1302">
        <v>83</v>
      </c>
      <c r="M84" s="1302">
        <v>31</v>
      </c>
      <c r="N84" s="1302">
        <v>48</v>
      </c>
      <c r="O84" s="1302">
        <v>95</v>
      </c>
      <c r="P84" s="1302">
        <v>19</v>
      </c>
      <c r="Q84" s="1302">
        <v>1</v>
      </c>
      <c r="R84" s="1302">
        <v>45</v>
      </c>
      <c r="S84" s="1302">
        <v>25</v>
      </c>
      <c r="T84" s="1302">
        <v>27</v>
      </c>
      <c r="U84" s="1302">
        <v>65</v>
      </c>
      <c r="V84" s="1302">
        <v>25</v>
      </c>
    </row>
    <row r="85" spans="1:22" ht="15" x14ac:dyDescent="0.25">
      <c r="A85" s="1301" t="s">
        <v>707</v>
      </c>
      <c r="B85" s="153" t="s">
        <v>775</v>
      </c>
      <c r="C85" s="1301" t="s">
        <v>89</v>
      </c>
      <c r="D85" s="1302">
        <v>6</v>
      </c>
      <c r="E85" s="1302">
        <v>76</v>
      </c>
      <c r="F85" s="1302">
        <v>45</v>
      </c>
      <c r="G85" s="1302">
        <v>27</v>
      </c>
      <c r="H85" s="1302">
        <v>67</v>
      </c>
      <c r="I85" s="1302">
        <v>92</v>
      </c>
      <c r="J85" s="1302">
        <v>57</v>
      </c>
      <c r="K85" s="1302">
        <v>67</v>
      </c>
      <c r="L85" s="1302">
        <v>88</v>
      </c>
      <c r="M85" s="1302">
        <v>35</v>
      </c>
      <c r="N85" s="1302">
        <v>55</v>
      </c>
      <c r="O85" s="1302">
        <v>97</v>
      </c>
      <c r="P85" s="1302">
        <v>22</v>
      </c>
      <c r="Q85" s="1302">
        <v>1</v>
      </c>
      <c r="R85" s="1302">
        <v>48</v>
      </c>
      <c r="S85" s="1302">
        <v>32</v>
      </c>
      <c r="T85" s="1302">
        <v>30</v>
      </c>
      <c r="U85" s="1302">
        <v>70</v>
      </c>
      <c r="V85" s="1302">
        <v>28</v>
      </c>
    </row>
    <row r="86" spans="1:22" ht="15" x14ac:dyDescent="0.25">
      <c r="A86" s="1301" t="s">
        <v>707</v>
      </c>
      <c r="B86" s="153" t="s">
        <v>775</v>
      </c>
      <c r="C86" s="1301" t="s">
        <v>90</v>
      </c>
      <c r="D86" s="1302">
        <v>3</v>
      </c>
      <c r="E86" s="1302">
        <v>20</v>
      </c>
      <c r="F86" s="1302">
        <v>10</v>
      </c>
      <c r="G86" s="1302">
        <v>12</v>
      </c>
      <c r="H86" s="1302">
        <v>8</v>
      </c>
      <c r="I86" s="1302">
        <v>4</v>
      </c>
      <c r="J86" s="1302">
        <v>10</v>
      </c>
      <c r="K86" s="1302">
        <v>7</v>
      </c>
      <c r="L86" s="1302">
        <v>15</v>
      </c>
      <c r="M86" s="1302">
        <v>8</v>
      </c>
      <c r="N86" s="1302">
        <v>14</v>
      </c>
      <c r="O86" s="1302">
        <v>23</v>
      </c>
      <c r="P86" s="1302">
        <v>8</v>
      </c>
      <c r="Q86" s="1302">
        <v>0</v>
      </c>
      <c r="R86" s="1302">
        <v>9</v>
      </c>
      <c r="S86" s="1302">
        <v>10</v>
      </c>
      <c r="T86" s="1302">
        <v>9</v>
      </c>
      <c r="U86" s="1302">
        <v>9</v>
      </c>
      <c r="V86" s="1302">
        <v>2</v>
      </c>
    </row>
    <row r="87" spans="1:22" ht="15" x14ac:dyDescent="0.25">
      <c r="A87" s="1301" t="s">
        <v>707</v>
      </c>
      <c r="B87" s="153" t="s">
        <v>775</v>
      </c>
      <c r="C87" s="1301" t="s">
        <v>91</v>
      </c>
      <c r="D87" s="1302">
        <v>2</v>
      </c>
      <c r="E87" s="1302">
        <v>18</v>
      </c>
      <c r="F87" s="1302">
        <v>10</v>
      </c>
      <c r="G87" s="1302">
        <v>8</v>
      </c>
      <c r="H87" s="1302">
        <v>5</v>
      </c>
      <c r="I87" s="1302">
        <v>4</v>
      </c>
      <c r="J87" s="1302">
        <v>8</v>
      </c>
      <c r="K87" s="1302">
        <v>7</v>
      </c>
      <c r="L87" s="1302">
        <v>12</v>
      </c>
      <c r="M87" s="1302">
        <v>5</v>
      </c>
      <c r="N87" s="1302">
        <v>9</v>
      </c>
      <c r="O87" s="1302">
        <v>21</v>
      </c>
      <c r="P87" s="1302">
        <v>6</v>
      </c>
      <c r="Q87" s="1302">
        <v>0</v>
      </c>
      <c r="R87" s="1302">
        <v>7</v>
      </c>
      <c r="S87" s="1302">
        <v>12</v>
      </c>
      <c r="T87" s="1302">
        <v>7</v>
      </c>
      <c r="U87" s="1302">
        <v>4</v>
      </c>
      <c r="V87" s="1302">
        <v>1</v>
      </c>
    </row>
    <row r="88" spans="1:22" ht="15" x14ac:dyDescent="0.25">
      <c r="A88" s="1301" t="s">
        <v>707</v>
      </c>
      <c r="B88" s="153" t="s">
        <v>775</v>
      </c>
      <c r="C88" s="1301" t="s">
        <v>701</v>
      </c>
      <c r="D88" s="1302">
        <v>0.10526315867900848</v>
      </c>
      <c r="E88" s="1302">
        <v>0.48275861144065857</v>
      </c>
      <c r="F88" s="1302">
        <v>0.43037974834442139</v>
      </c>
      <c r="G88" s="1302">
        <v>0.3333333432674408</v>
      </c>
      <c r="H88" s="1302">
        <v>0.3303571343421936</v>
      </c>
      <c r="I88" s="1302">
        <v>0.2916666567325592</v>
      </c>
      <c r="J88" s="1302">
        <v>0.52941179275512695</v>
      </c>
      <c r="K88" s="1302">
        <v>0.47321429848670959</v>
      </c>
      <c r="L88" s="1302">
        <v>0.4583333432674408</v>
      </c>
      <c r="M88" s="1302">
        <v>0.3333333432674408</v>
      </c>
      <c r="N88" s="1302">
        <v>0.24545454978942871</v>
      </c>
      <c r="O88" s="1302">
        <v>0.37647059559822083</v>
      </c>
      <c r="P88" s="1302">
        <v>0.18518517911434174</v>
      </c>
      <c r="Q88" s="1302">
        <v>0.125</v>
      </c>
      <c r="R88" s="1302">
        <v>0.23255814611911774</v>
      </c>
      <c r="S88" s="1302">
        <v>0.21686747670173645</v>
      </c>
      <c r="T88" s="1302">
        <v>0.22077922523021698</v>
      </c>
      <c r="U88" s="1302">
        <v>0.37096774578094482</v>
      </c>
      <c r="V88" s="1302">
        <v>0.24285714328289032</v>
      </c>
    </row>
    <row r="89" spans="1:22" ht="15" x14ac:dyDescent="0.25">
      <c r="A89" s="1301" t="s">
        <v>707</v>
      </c>
      <c r="B89" s="153" t="s">
        <v>775</v>
      </c>
      <c r="C89" s="1301" t="s">
        <v>92</v>
      </c>
      <c r="D89" s="1302">
        <v>0.1315789520740509</v>
      </c>
      <c r="E89" s="1302">
        <v>0.5517241358757019</v>
      </c>
      <c r="F89" s="1302">
        <v>0.5443037748336792</v>
      </c>
      <c r="G89" s="1302">
        <v>0.54166668653488159</v>
      </c>
      <c r="H89" s="1302">
        <v>0.47321429848670959</v>
      </c>
      <c r="I89" s="1302">
        <v>0.73333334922790527</v>
      </c>
      <c r="J89" s="1302">
        <v>0.60000002384185791</v>
      </c>
      <c r="K89" s="1302">
        <v>0.5625</v>
      </c>
      <c r="L89" s="1302">
        <v>0.5763888955116272</v>
      </c>
      <c r="M89" s="1302">
        <v>0.41333332657814026</v>
      </c>
      <c r="N89" s="1302">
        <v>0.43636363744735718</v>
      </c>
      <c r="O89" s="1302">
        <v>0.55882352590560913</v>
      </c>
      <c r="P89" s="1302">
        <v>0.35185185074806213</v>
      </c>
      <c r="Q89" s="1302">
        <v>0.125</v>
      </c>
      <c r="R89" s="1302">
        <v>0.52325582504272461</v>
      </c>
      <c r="S89" s="1302">
        <v>0.30120483040809631</v>
      </c>
      <c r="T89" s="1302">
        <v>0.35064935684204102</v>
      </c>
      <c r="U89" s="1302">
        <v>0.52419352531433105</v>
      </c>
      <c r="V89" s="1302">
        <v>0.3571428656578064</v>
      </c>
    </row>
    <row r="90" spans="1:22" ht="15" x14ac:dyDescent="0.25">
      <c r="A90" s="1301" t="s">
        <v>707</v>
      </c>
      <c r="B90" s="153" t="s">
        <v>775</v>
      </c>
      <c r="C90" s="1301" t="s">
        <v>93</v>
      </c>
      <c r="D90" s="1302">
        <v>0.15789473056793213</v>
      </c>
      <c r="E90" s="1302">
        <v>0.65517240762710571</v>
      </c>
      <c r="F90" s="1302">
        <v>0.56962025165557861</v>
      </c>
      <c r="G90" s="1302">
        <v>0.5625</v>
      </c>
      <c r="H90" s="1302">
        <v>0.59821426868438721</v>
      </c>
      <c r="I90" s="1302">
        <v>0.76666665077209473</v>
      </c>
      <c r="J90" s="1302">
        <v>0.67058825492858887</v>
      </c>
      <c r="K90" s="1302">
        <v>0.59821426868438721</v>
      </c>
      <c r="L90" s="1302">
        <v>0.6111111044883728</v>
      </c>
      <c r="M90" s="1302">
        <v>0.46666666865348816</v>
      </c>
      <c r="N90" s="1302">
        <v>0.5</v>
      </c>
      <c r="O90" s="1302">
        <v>0.57058823108673096</v>
      </c>
      <c r="P90" s="1302">
        <v>0.40740740299224854</v>
      </c>
      <c r="Q90" s="1302">
        <v>0.125</v>
      </c>
      <c r="R90" s="1302">
        <v>0.55813956260681152</v>
      </c>
      <c r="S90" s="1302">
        <v>0.38554215431213379</v>
      </c>
      <c r="T90" s="1302">
        <v>0.38961037993431091</v>
      </c>
      <c r="U90" s="1302">
        <v>0.56451612710952759</v>
      </c>
      <c r="V90" s="1302">
        <v>0.40000000596046448</v>
      </c>
    </row>
    <row r="91" spans="1:22" ht="15" x14ac:dyDescent="0.25">
      <c r="A91" s="1301" t="s">
        <v>707</v>
      </c>
      <c r="B91" s="153" t="s">
        <v>775</v>
      </c>
      <c r="C91" s="1301" t="s">
        <v>94</v>
      </c>
      <c r="D91" s="1302">
        <v>7.8947365283966064E-2</v>
      </c>
      <c r="E91" s="1302">
        <v>0.17241379618644714</v>
      </c>
      <c r="F91" s="1302">
        <v>0.12658227980136871</v>
      </c>
      <c r="G91" s="1302">
        <v>0.25</v>
      </c>
      <c r="H91" s="1302">
        <v>7.1428574621677399E-2</v>
      </c>
      <c r="I91" s="1302">
        <v>3.3333335071802139E-2</v>
      </c>
      <c r="J91" s="1302">
        <v>0.11764705926179886</v>
      </c>
      <c r="K91" s="1302">
        <v>6.25E-2</v>
      </c>
      <c r="L91" s="1302">
        <v>0.1041666641831398</v>
      </c>
      <c r="M91" s="1302">
        <v>0.10666666924953461</v>
      </c>
      <c r="N91" s="1302">
        <v>0.12727272510528564</v>
      </c>
      <c r="O91" s="1302">
        <v>0.13529412448406219</v>
      </c>
      <c r="P91" s="1302">
        <v>0.14814814925193787</v>
      </c>
      <c r="Q91" s="1302">
        <v>0</v>
      </c>
      <c r="R91" s="1302">
        <v>0.10465116053819656</v>
      </c>
      <c r="S91" s="1302">
        <v>0.12048193067312241</v>
      </c>
      <c r="T91" s="1302">
        <v>0.11688311398029327</v>
      </c>
      <c r="U91" s="1302">
        <v>7.2580642998218536E-2</v>
      </c>
      <c r="V91" s="1302">
        <v>2.857142873108387E-2</v>
      </c>
    </row>
    <row r="92" spans="1:22" ht="15" x14ac:dyDescent="0.25">
      <c r="A92" s="1301" t="s">
        <v>707</v>
      </c>
      <c r="B92" s="153" t="s">
        <v>775</v>
      </c>
      <c r="C92" s="1301" t="s">
        <v>95</v>
      </c>
      <c r="D92" s="1302">
        <v>5.2631579339504242E-2</v>
      </c>
      <c r="E92" s="1302">
        <v>0.15517240762710571</v>
      </c>
      <c r="F92" s="1302">
        <v>0.12658227980136871</v>
      </c>
      <c r="G92" s="1302">
        <v>0.1666666716337204</v>
      </c>
      <c r="H92" s="1302">
        <v>4.46428582072258E-2</v>
      </c>
      <c r="I92" s="1302">
        <v>3.3333335071802139E-2</v>
      </c>
      <c r="J92" s="1302">
        <v>9.4117648899555206E-2</v>
      </c>
      <c r="K92" s="1302">
        <v>6.25E-2</v>
      </c>
      <c r="L92" s="1302">
        <v>8.3333335816860199E-2</v>
      </c>
      <c r="M92" s="1302">
        <v>6.6666670143604279E-2</v>
      </c>
      <c r="N92" s="1302">
        <v>8.1818178296089172E-2</v>
      </c>
      <c r="O92" s="1302">
        <v>0.12352941185235977</v>
      </c>
      <c r="P92" s="1302">
        <v>0.1111111119389534</v>
      </c>
      <c r="Q92" s="1302">
        <v>0</v>
      </c>
      <c r="R92" s="1302">
        <v>8.1395350396633148E-2</v>
      </c>
      <c r="S92" s="1302">
        <v>0.14457830786705017</v>
      </c>
      <c r="T92" s="1302">
        <v>9.0909093618392944E-2</v>
      </c>
      <c r="U92" s="1302">
        <v>3.2258063554763794E-2</v>
      </c>
      <c r="V92" s="1302">
        <v>1.4285714365541935E-2</v>
      </c>
    </row>
    <row r="93" spans="1:22" ht="15" x14ac:dyDescent="0.25">
      <c r="A93" s="1301" t="s">
        <v>707</v>
      </c>
      <c r="B93" s="153" t="s">
        <v>776</v>
      </c>
      <c r="C93" s="1301" t="s">
        <v>87</v>
      </c>
      <c r="D93" s="1302">
        <v>100</v>
      </c>
      <c r="E93" s="1302">
        <v>173</v>
      </c>
      <c r="F93" s="1302">
        <v>167</v>
      </c>
      <c r="G93" s="1302">
        <v>127</v>
      </c>
      <c r="H93" s="1302">
        <v>129</v>
      </c>
      <c r="I93" s="1302">
        <v>135</v>
      </c>
      <c r="J93" s="1302">
        <v>117</v>
      </c>
      <c r="K93" s="1302">
        <v>168</v>
      </c>
      <c r="L93" s="1302">
        <v>181</v>
      </c>
      <c r="M93" s="1302">
        <v>171</v>
      </c>
      <c r="N93" s="1302">
        <v>239</v>
      </c>
      <c r="O93" s="1302">
        <v>242</v>
      </c>
      <c r="P93" s="1302">
        <v>170</v>
      </c>
      <c r="Q93" s="1302">
        <v>61</v>
      </c>
      <c r="R93" s="1302">
        <v>121</v>
      </c>
      <c r="S93" s="1302">
        <v>73</v>
      </c>
      <c r="T93" s="1302">
        <v>140</v>
      </c>
      <c r="U93" s="1302">
        <v>214</v>
      </c>
      <c r="V93" s="1302">
        <v>111</v>
      </c>
    </row>
    <row r="94" spans="1:22" ht="15" x14ac:dyDescent="0.25">
      <c r="A94" s="1301" t="s">
        <v>707</v>
      </c>
      <c r="B94" s="153" t="s">
        <v>776</v>
      </c>
      <c r="C94" s="1301" t="s">
        <v>700</v>
      </c>
      <c r="D94" s="1302">
        <v>6</v>
      </c>
      <c r="E94" s="1302">
        <v>25</v>
      </c>
      <c r="F94" s="1302">
        <v>47</v>
      </c>
      <c r="G94" s="1302">
        <v>37</v>
      </c>
      <c r="H94" s="1302">
        <v>42</v>
      </c>
      <c r="I94" s="1302">
        <v>29</v>
      </c>
      <c r="J94" s="1302">
        <v>32</v>
      </c>
      <c r="K94" s="1302">
        <v>58</v>
      </c>
      <c r="L94" s="1302">
        <v>51</v>
      </c>
      <c r="M94" s="1302">
        <v>43</v>
      </c>
      <c r="N94" s="1302">
        <v>55</v>
      </c>
      <c r="O94" s="1302">
        <v>58</v>
      </c>
      <c r="P94" s="1302">
        <v>31</v>
      </c>
      <c r="Q94" s="1302">
        <v>10</v>
      </c>
      <c r="R94" s="1302">
        <v>38</v>
      </c>
      <c r="S94" s="1302">
        <v>10</v>
      </c>
      <c r="T94" s="1302">
        <v>21</v>
      </c>
      <c r="U94" s="1302">
        <v>23</v>
      </c>
      <c r="V94" s="1302">
        <v>11</v>
      </c>
    </row>
    <row r="95" spans="1:22" ht="15" x14ac:dyDescent="0.25">
      <c r="A95" s="1301" t="s">
        <v>707</v>
      </c>
      <c r="B95" s="153" t="s">
        <v>776</v>
      </c>
      <c r="C95" s="1301" t="s">
        <v>88</v>
      </c>
      <c r="D95" s="1302">
        <v>26</v>
      </c>
      <c r="E95" s="1302">
        <v>43</v>
      </c>
      <c r="F95" s="1302">
        <v>57</v>
      </c>
      <c r="G95" s="1302">
        <v>65</v>
      </c>
      <c r="H95" s="1302">
        <v>57</v>
      </c>
      <c r="I95" s="1302">
        <v>58</v>
      </c>
      <c r="J95" s="1302">
        <v>48</v>
      </c>
      <c r="K95" s="1302">
        <v>85</v>
      </c>
      <c r="L95" s="1302">
        <v>88</v>
      </c>
      <c r="M95" s="1302">
        <v>58</v>
      </c>
      <c r="N95" s="1302">
        <v>88</v>
      </c>
      <c r="O95" s="1302">
        <v>115</v>
      </c>
      <c r="P95" s="1302">
        <v>51</v>
      </c>
      <c r="Q95" s="1302">
        <v>14</v>
      </c>
      <c r="R95" s="1302">
        <v>59</v>
      </c>
      <c r="S95" s="1302">
        <v>27</v>
      </c>
      <c r="T95" s="1302">
        <v>53</v>
      </c>
      <c r="U95" s="1302">
        <v>62</v>
      </c>
      <c r="V95" s="1302">
        <v>38</v>
      </c>
    </row>
    <row r="96" spans="1:22" ht="15" x14ac:dyDescent="0.25">
      <c r="A96" s="1301" t="s">
        <v>707</v>
      </c>
      <c r="B96" s="153" t="s">
        <v>776</v>
      </c>
      <c r="C96" s="1301" t="s">
        <v>89</v>
      </c>
      <c r="D96" s="1302">
        <v>32</v>
      </c>
      <c r="E96" s="1302">
        <v>52</v>
      </c>
      <c r="F96" s="1302">
        <v>67</v>
      </c>
      <c r="G96" s="1302">
        <v>68</v>
      </c>
      <c r="H96" s="1302">
        <v>61</v>
      </c>
      <c r="I96" s="1302">
        <v>65</v>
      </c>
      <c r="J96" s="1302">
        <v>56</v>
      </c>
      <c r="K96" s="1302">
        <v>94</v>
      </c>
      <c r="L96" s="1302">
        <v>98</v>
      </c>
      <c r="M96" s="1302">
        <v>69</v>
      </c>
      <c r="N96" s="1302">
        <v>104</v>
      </c>
      <c r="O96" s="1302">
        <v>126</v>
      </c>
      <c r="P96" s="1302">
        <v>55</v>
      </c>
      <c r="Q96" s="1302">
        <v>20</v>
      </c>
      <c r="R96" s="1302">
        <v>61</v>
      </c>
      <c r="S96" s="1302">
        <v>28</v>
      </c>
      <c r="T96" s="1302">
        <v>59</v>
      </c>
      <c r="U96" s="1302">
        <v>74</v>
      </c>
      <c r="V96" s="1302">
        <v>43</v>
      </c>
    </row>
    <row r="97" spans="1:22" ht="15" x14ac:dyDescent="0.25">
      <c r="A97" s="1301" t="s">
        <v>707</v>
      </c>
      <c r="B97" s="153" t="s">
        <v>776</v>
      </c>
      <c r="C97" s="1301" t="s">
        <v>90</v>
      </c>
      <c r="D97" s="1302">
        <v>15</v>
      </c>
      <c r="E97" s="1302">
        <v>11</v>
      </c>
      <c r="F97" s="1302">
        <v>16</v>
      </c>
      <c r="G97" s="1302">
        <v>20</v>
      </c>
      <c r="H97" s="1302">
        <v>18</v>
      </c>
      <c r="I97" s="1302">
        <v>22</v>
      </c>
      <c r="J97" s="1302">
        <v>13</v>
      </c>
      <c r="K97" s="1302">
        <v>16</v>
      </c>
      <c r="L97" s="1302">
        <v>16</v>
      </c>
      <c r="M97" s="1302">
        <v>9</v>
      </c>
      <c r="N97" s="1302">
        <v>14</v>
      </c>
      <c r="O97" s="1302">
        <v>16</v>
      </c>
      <c r="P97" s="1302">
        <v>17</v>
      </c>
      <c r="Q97" s="1302">
        <v>4</v>
      </c>
      <c r="R97" s="1302">
        <v>14</v>
      </c>
      <c r="S97" s="1302">
        <v>9</v>
      </c>
      <c r="T97" s="1302">
        <v>20</v>
      </c>
      <c r="U97" s="1302">
        <v>17</v>
      </c>
      <c r="V97" s="1302">
        <v>5</v>
      </c>
    </row>
    <row r="98" spans="1:22" ht="15" x14ac:dyDescent="0.25">
      <c r="A98" s="1301" t="s">
        <v>707</v>
      </c>
      <c r="B98" s="153" t="s">
        <v>776</v>
      </c>
      <c r="C98" s="1301" t="s">
        <v>91</v>
      </c>
      <c r="D98" s="1302">
        <v>6</v>
      </c>
      <c r="E98" s="1302">
        <v>6</v>
      </c>
      <c r="F98" s="1302">
        <v>8</v>
      </c>
      <c r="G98" s="1302">
        <v>12</v>
      </c>
      <c r="H98" s="1302">
        <v>14</v>
      </c>
      <c r="I98" s="1302">
        <v>10</v>
      </c>
      <c r="J98" s="1302">
        <v>9</v>
      </c>
      <c r="K98" s="1302">
        <v>8</v>
      </c>
      <c r="L98" s="1302">
        <v>8</v>
      </c>
      <c r="M98" s="1302">
        <v>2</v>
      </c>
      <c r="N98" s="1302">
        <v>4</v>
      </c>
      <c r="O98" s="1302">
        <v>8</v>
      </c>
      <c r="P98" s="1302">
        <v>4</v>
      </c>
      <c r="Q98" s="1302">
        <v>4</v>
      </c>
      <c r="R98" s="1302">
        <v>11</v>
      </c>
      <c r="S98" s="1302">
        <v>5</v>
      </c>
      <c r="T98" s="1302">
        <v>8</v>
      </c>
      <c r="U98" s="1302">
        <v>2</v>
      </c>
      <c r="V98" s="1302">
        <v>2</v>
      </c>
    </row>
    <row r="99" spans="1:22" ht="15" x14ac:dyDescent="0.25">
      <c r="A99" s="1301" t="s">
        <v>707</v>
      </c>
      <c r="B99" s="153" t="s">
        <v>776</v>
      </c>
      <c r="C99" s="1301" t="s">
        <v>701</v>
      </c>
      <c r="D99" s="1302">
        <v>5.9999998658895493E-2</v>
      </c>
      <c r="E99" s="1302">
        <v>0.14450867474079132</v>
      </c>
      <c r="F99" s="1302">
        <v>0.28143712878227234</v>
      </c>
      <c r="G99" s="1302">
        <v>0.29133859276771545</v>
      </c>
      <c r="H99" s="1302">
        <v>0.32558140158653259</v>
      </c>
      <c r="I99" s="1302">
        <v>0.21481481194496155</v>
      </c>
      <c r="J99" s="1302">
        <v>0.27350428700447083</v>
      </c>
      <c r="K99" s="1302">
        <v>0.3452380895614624</v>
      </c>
      <c r="L99" s="1302">
        <v>0.28176796436309814</v>
      </c>
      <c r="M99" s="1302">
        <v>0.25146198272705078</v>
      </c>
      <c r="N99" s="1302">
        <v>0.23012551665306091</v>
      </c>
      <c r="O99" s="1302">
        <v>0.23966942727565765</v>
      </c>
      <c r="P99" s="1302">
        <v>0.1823529452085495</v>
      </c>
      <c r="Q99" s="1302">
        <v>0.16393442451953888</v>
      </c>
      <c r="R99" s="1302">
        <v>0.31404960155487061</v>
      </c>
      <c r="S99" s="1302">
        <v>0.13698630034923553</v>
      </c>
      <c r="T99" s="1302">
        <v>0.15000000596046448</v>
      </c>
      <c r="U99" s="1302">
        <v>0.10747663676738739</v>
      </c>
      <c r="V99" s="1302">
        <v>9.9099099636077881E-2</v>
      </c>
    </row>
    <row r="100" spans="1:22" ht="15" x14ac:dyDescent="0.25">
      <c r="A100" s="1301" t="s">
        <v>707</v>
      </c>
      <c r="B100" s="153" t="s">
        <v>776</v>
      </c>
      <c r="C100" s="1301" t="s">
        <v>92</v>
      </c>
      <c r="D100" s="1302">
        <v>0.25999999046325684</v>
      </c>
      <c r="E100" s="1302">
        <v>0.24855491518974304</v>
      </c>
      <c r="F100" s="1302">
        <v>0.34131735563278198</v>
      </c>
      <c r="G100" s="1302">
        <v>0.5118110179901123</v>
      </c>
      <c r="H100" s="1302">
        <v>0.44186046719551086</v>
      </c>
      <c r="I100" s="1302">
        <v>0.4296296238899231</v>
      </c>
      <c r="J100" s="1302">
        <v>0.41025641560554504</v>
      </c>
      <c r="K100" s="1302">
        <v>0.50595235824584961</v>
      </c>
      <c r="L100" s="1302">
        <v>0.48618784546852112</v>
      </c>
      <c r="M100" s="1302">
        <v>0.33918127417564392</v>
      </c>
      <c r="N100" s="1302">
        <v>0.36820083856582642</v>
      </c>
      <c r="O100" s="1302">
        <v>0.47520661354064941</v>
      </c>
      <c r="P100" s="1302">
        <v>0.30000001192092896</v>
      </c>
      <c r="Q100" s="1302">
        <v>0.22950819134712219</v>
      </c>
      <c r="R100" s="1302">
        <v>0.48760330677032471</v>
      </c>
      <c r="S100" s="1302">
        <v>0.36986300349235535</v>
      </c>
      <c r="T100" s="1302">
        <v>0.37857142090797424</v>
      </c>
      <c r="U100" s="1302">
        <v>0.28971961140632629</v>
      </c>
      <c r="V100" s="1302">
        <v>0.34234234690666199</v>
      </c>
    </row>
    <row r="101" spans="1:22" ht="15" x14ac:dyDescent="0.25">
      <c r="A101" s="1301" t="s">
        <v>707</v>
      </c>
      <c r="B101" s="153" t="s">
        <v>776</v>
      </c>
      <c r="C101" s="1301" t="s">
        <v>93</v>
      </c>
      <c r="D101" s="1302">
        <v>0.31999999284744263</v>
      </c>
      <c r="E101" s="1302">
        <v>0.30057802796363831</v>
      </c>
      <c r="F101" s="1302">
        <v>0.40119761228561401</v>
      </c>
      <c r="G101" s="1302">
        <v>0.53543305397033691</v>
      </c>
      <c r="H101" s="1302">
        <v>0.47286820411682129</v>
      </c>
      <c r="I101" s="1302">
        <v>0.48148149251937866</v>
      </c>
      <c r="J101" s="1302">
        <v>0.47863247990608215</v>
      </c>
      <c r="K101" s="1302">
        <v>0.5595238208770752</v>
      </c>
      <c r="L101" s="1302">
        <v>0.54143649339675903</v>
      </c>
      <c r="M101" s="1302">
        <v>0.40350878238677979</v>
      </c>
      <c r="N101" s="1302">
        <v>0.43514645099639893</v>
      </c>
      <c r="O101" s="1302">
        <v>0.52066117525100708</v>
      </c>
      <c r="P101" s="1302">
        <v>0.32352942228317261</v>
      </c>
      <c r="Q101" s="1302">
        <v>0.32786884903907776</v>
      </c>
      <c r="R101" s="1302">
        <v>0.50413221120834351</v>
      </c>
      <c r="S101" s="1302">
        <v>0.3835616409778595</v>
      </c>
      <c r="T101" s="1302">
        <v>0.42142856121063232</v>
      </c>
      <c r="U101" s="1302">
        <v>0.34579437971115112</v>
      </c>
      <c r="V101" s="1302">
        <v>0.38738739490509033</v>
      </c>
    </row>
    <row r="102" spans="1:22" ht="15" x14ac:dyDescent="0.25">
      <c r="A102" s="1301" t="s">
        <v>707</v>
      </c>
      <c r="B102" s="153" t="s">
        <v>776</v>
      </c>
      <c r="C102" s="1301" t="s">
        <v>94</v>
      </c>
      <c r="D102" s="1302">
        <v>0.15000000596046448</v>
      </c>
      <c r="E102" s="1302">
        <v>6.3583813607692719E-2</v>
      </c>
      <c r="F102" s="1302">
        <v>9.580838680267334E-2</v>
      </c>
      <c r="G102" s="1302">
        <v>0.15748031437397003</v>
      </c>
      <c r="H102" s="1302">
        <v>0.13953489065170288</v>
      </c>
      <c r="I102" s="1302">
        <v>0.16296295821666718</v>
      </c>
      <c r="J102" s="1302">
        <v>0.1111111119389534</v>
      </c>
      <c r="K102" s="1302">
        <v>9.5238097012042999E-2</v>
      </c>
      <c r="L102" s="1302">
        <v>8.8397793471813202E-2</v>
      </c>
      <c r="M102" s="1302">
        <v>5.2631579339504242E-2</v>
      </c>
      <c r="N102" s="1302">
        <v>5.8577407151460648E-2</v>
      </c>
      <c r="O102" s="1302">
        <v>6.6115699708461761E-2</v>
      </c>
      <c r="P102" s="1302">
        <v>0.10000000149011612</v>
      </c>
      <c r="Q102" s="1302">
        <v>6.5573766827583313E-2</v>
      </c>
      <c r="R102" s="1302">
        <v>0.11570248007774353</v>
      </c>
      <c r="S102" s="1302">
        <v>0.12328767031431198</v>
      </c>
      <c r="T102" s="1302">
        <v>0.1428571492433548</v>
      </c>
      <c r="U102" s="1302">
        <v>7.9439252614974976E-2</v>
      </c>
      <c r="V102" s="1302">
        <v>4.5045044273138046E-2</v>
      </c>
    </row>
    <row r="103" spans="1:22" ht="15" x14ac:dyDescent="0.25">
      <c r="A103" s="1301" t="s">
        <v>707</v>
      </c>
      <c r="B103" s="153" t="s">
        <v>776</v>
      </c>
      <c r="C103" s="1301" t="s">
        <v>95</v>
      </c>
      <c r="D103" s="1302">
        <v>5.9999998658895493E-2</v>
      </c>
      <c r="E103" s="1302">
        <v>3.4682080149650574E-2</v>
      </c>
      <c r="F103" s="1302">
        <v>4.790419340133667E-2</v>
      </c>
      <c r="G103" s="1302">
        <v>9.4488188624382019E-2</v>
      </c>
      <c r="H103" s="1302">
        <v>0.10852713137865067</v>
      </c>
      <c r="I103" s="1302">
        <v>7.4074074625968933E-2</v>
      </c>
      <c r="J103" s="1302">
        <v>7.6923079788684845E-2</v>
      </c>
      <c r="K103" s="1302">
        <v>4.76190485060215E-2</v>
      </c>
      <c r="L103" s="1302">
        <v>4.4198896735906601E-2</v>
      </c>
      <c r="M103" s="1302">
        <v>1.1695906519889832E-2</v>
      </c>
      <c r="N103" s="1302">
        <v>1.6736401244997978E-2</v>
      </c>
      <c r="O103" s="1302">
        <v>3.3057849854230881E-2</v>
      </c>
      <c r="P103" s="1302">
        <v>2.3529412224888802E-2</v>
      </c>
      <c r="Q103" s="1302">
        <v>6.5573766827583313E-2</v>
      </c>
      <c r="R103" s="1302">
        <v>9.0909093618392944E-2</v>
      </c>
      <c r="S103" s="1302">
        <v>6.8493150174617767E-2</v>
      </c>
      <c r="T103" s="1302">
        <v>5.714285746216774E-2</v>
      </c>
      <c r="U103" s="1302">
        <v>9.3457940965890884E-3</v>
      </c>
      <c r="V103" s="1302">
        <v>1.8018018454313278E-2</v>
      </c>
    </row>
    <row r="104" spans="1:22" ht="15" x14ac:dyDescent="0.25">
      <c r="A104" s="1301" t="s">
        <v>707</v>
      </c>
      <c r="B104" s="153" t="s">
        <v>777</v>
      </c>
      <c r="C104" s="1301" t="s">
        <v>87</v>
      </c>
      <c r="D104" s="1302">
        <v>0</v>
      </c>
      <c r="E104" s="1302">
        <v>0</v>
      </c>
      <c r="F104" s="1302">
        <v>0</v>
      </c>
      <c r="G104" s="1302">
        <v>99</v>
      </c>
      <c r="H104" s="1302">
        <v>64</v>
      </c>
      <c r="I104" s="1302">
        <v>182</v>
      </c>
      <c r="J104" s="1302">
        <v>131</v>
      </c>
      <c r="K104" s="1302">
        <v>134</v>
      </c>
      <c r="L104" s="1302">
        <v>138</v>
      </c>
      <c r="M104" s="1302">
        <v>86</v>
      </c>
      <c r="N104" s="1302">
        <v>124</v>
      </c>
      <c r="O104" s="1302">
        <v>206</v>
      </c>
      <c r="P104" s="1302">
        <v>95</v>
      </c>
      <c r="Q104" s="1302">
        <v>12</v>
      </c>
      <c r="R104" s="1302">
        <v>110</v>
      </c>
      <c r="S104" s="1302">
        <v>67</v>
      </c>
      <c r="T104" s="1302">
        <v>83</v>
      </c>
      <c r="U104" s="1302">
        <v>111</v>
      </c>
      <c r="V104" s="1302">
        <v>94</v>
      </c>
    </row>
    <row r="105" spans="1:22" ht="15" x14ac:dyDescent="0.25">
      <c r="A105" s="1301" t="s">
        <v>707</v>
      </c>
      <c r="B105" s="153" t="s">
        <v>777</v>
      </c>
      <c r="C105" s="1301" t="s">
        <v>700</v>
      </c>
      <c r="D105" s="1302">
        <v>0</v>
      </c>
      <c r="E105" s="1302">
        <v>0</v>
      </c>
      <c r="F105" s="1302">
        <v>0</v>
      </c>
      <c r="G105" s="1302">
        <v>26</v>
      </c>
      <c r="H105" s="1302">
        <v>19</v>
      </c>
      <c r="I105" s="1302">
        <v>51</v>
      </c>
      <c r="J105" s="1302">
        <v>22</v>
      </c>
      <c r="K105" s="1302">
        <v>37</v>
      </c>
      <c r="L105" s="1302">
        <v>41</v>
      </c>
      <c r="M105" s="1302">
        <v>17</v>
      </c>
      <c r="N105" s="1302">
        <v>21</v>
      </c>
      <c r="O105" s="1302">
        <v>68</v>
      </c>
      <c r="P105" s="1302">
        <v>17</v>
      </c>
      <c r="Q105" s="1302">
        <v>6</v>
      </c>
      <c r="R105" s="1302">
        <v>29</v>
      </c>
      <c r="S105" s="1302">
        <v>14</v>
      </c>
      <c r="T105" s="1302">
        <v>29</v>
      </c>
      <c r="U105" s="1302">
        <v>19</v>
      </c>
      <c r="V105" s="1302">
        <v>22</v>
      </c>
    </row>
    <row r="106" spans="1:22" ht="15" x14ac:dyDescent="0.25">
      <c r="A106" s="1301" t="s">
        <v>707</v>
      </c>
      <c r="B106" s="153" t="s">
        <v>777</v>
      </c>
      <c r="C106" s="1301" t="s">
        <v>88</v>
      </c>
      <c r="D106" s="1302">
        <v>0</v>
      </c>
      <c r="E106" s="1302">
        <v>0</v>
      </c>
      <c r="F106" s="1302">
        <v>0</v>
      </c>
      <c r="G106" s="1302">
        <v>38</v>
      </c>
      <c r="H106" s="1302">
        <v>26</v>
      </c>
      <c r="I106" s="1302">
        <v>76</v>
      </c>
      <c r="J106" s="1302">
        <v>36</v>
      </c>
      <c r="K106" s="1302">
        <v>58</v>
      </c>
      <c r="L106" s="1302">
        <v>58</v>
      </c>
      <c r="M106" s="1302">
        <v>36</v>
      </c>
      <c r="N106" s="1302">
        <v>36</v>
      </c>
      <c r="O106" s="1302">
        <v>96</v>
      </c>
      <c r="P106" s="1302">
        <v>33</v>
      </c>
      <c r="Q106" s="1302">
        <v>6</v>
      </c>
      <c r="R106" s="1302">
        <v>41</v>
      </c>
      <c r="S106" s="1302">
        <v>17</v>
      </c>
      <c r="T106" s="1302">
        <v>38</v>
      </c>
      <c r="U106" s="1302">
        <v>37</v>
      </c>
      <c r="V106" s="1302">
        <v>31</v>
      </c>
    </row>
    <row r="107" spans="1:22" ht="15" x14ac:dyDescent="0.25">
      <c r="A107" s="1301" t="s">
        <v>707</v>
      </c>
      <c r="B107" s="153" t="s">
        <v>777</v>
      </c>
      <c r="C107" s="1301" t="s">
        <v>89</v>
      </c>
      <c r="D107" s="1302">
        <v>0</v>
      </c>
      <c r="E107" s="1302">
        <v>0</v>
      </c>
      <c r="F107" s="1302">
        <v>0</v>
      </c>
      <c r="G107" s="1302">
        <v>47</v>
      </c>
      <c r="H107" s="1302">
        <v>29</v>
      </c>
      <c r="I107" s="1302">
        <v>83</v>
      </c>
      <c r="J107" s="1302">
        <v>41</v>
      </c>
      <c r="K107" s="1302">
        <v>61</v>
      </c>
      <c r="L107" s="1302">
        <v>61</v>
      </c>
      <c r="M107" s="1302">
        <v>38</v>
      </c>
      <c r="N107" s="1302">
        <v>45</v>
      </c>
      <c r="O107" s="1302">
        <v>101</v>
      </c>
      <c r="P107" s="1302">
        <v>35</v>
      </c>
      <c r="Q107" s="1302">
        <v>7</v>
      </c>
      <c r="R107" s="1302">
        <v>44</v>
      </c>
      <c r="S107" s="1302">
        <v>19</v>
      </c>
      <c r="T107" s="1302">
        <v>40</v>
      </c>
      <c r="U107" s="1302">
        <v>43</v>
      </c>
      <c r="V107" s="1302">
        <v>33</v>
      </c>
    </row>
    <row r="108" spans="1:22" ht="15" x14ac:dyDescent="0.25">
      <c r="A108" s="1301" t="s">
        <v>707</v>
      </c>
      <c r="B108" s="153" t="s">
        <v>777</v>
      </c>
      <c r="C108" s="1301" t="s">
        <v>90</v>
      </c>
      <c r="D108" s="1302">
        <v>0</v>
      </c>
      <c r="E108" s="1302">
        <v>0</v>
      </c>
      <c r="F108" s="1302">
        <v>0</v>
      </c>
      <c r="G108" s="1302">
        <v>7</v>
      </c>
      <c r="H108" s="1302">
        <v>7</v>
      </c>
      <c r="I108" s="1302">
        <v>12</v>
      </c>
      <c r="J108" s="1302">
        <v>5</v>
      </c>
      <c r="K108" s="1302">
        <v>6</v>
      </c>
      <c r="L108" s="1302">
        <v>8</v>
      </c>
      <c r="M108" s="1302">
        <v>5</v>
      </c>
      <c r="N108" s="1302">
        <v>5</v>
      </c>
      <c r="O108" s="1302">
        <v>5</v>
      </c>
      <c r="P108" s="1302">
        <v>19</v>
      </c>
      <c r="Q108" s="1302">
        <v>2</v>
      </c>
      <c r="R108" s="1302">
        <v>3</v>
      </c>
      <c r="S108" s="1302">
        <v>1</v>
      </c>
      <c r="T108" s="1302">
        <v>9</v>
      </c>
      <c r="U108" s="1302">
        <v>15</v>
      </c>
      <c r="V108" s="1302">
        <v>6</v>
      </c>
    </row>
    <row r="109" spans="1:22" ht="15" x14ac:dyDescent="0.25">
      <c r="A109" s="1301" t="s">
        <v>707</v>
      </c>
      <c r="B109" s="153" t="s">
        <v>777</v>
      </c>
      <c r="C109" s="1301" t="s">
        <v>91</v>
      </c>
      <c r="D109" s="1302">
        <v>0</v>
      </c>
      <c r="E109" s="1302">
        <v>0</v>
      </c>
      <c r="F109" s="1302">
        <v>0</v>
      </c>
      <c r="G109" s="1302">
        <v>2</v>
      </c>
      <c r="H109" s="1302">
        <v>3</v>
      </c>
      <c r="I109" s="1302">
        <v>6</v>
      </c>
      <c r="J109" s="1302">
        <v>0</v>
      </c>
      <c r="K109" s="1302">
        <v>3</v>
      </c>
      <c r="L109" s="1302">
        <v>2</v>
      </c>
      <c r="M109" s="1302">
        <v>2</v>
      </c>
      <c r="N109" s="1302">
        <v>2</v>
      </c>
      <c r="O109" s="1302">
        <v>1</v>
      </c>
      <c r="P109" s="1302">
        <v>8</v>
      </c>
      <c r="Q109" s="1302">
        <v>0</v>
      </c>
      <c r="R109" s="1302">
        <v>2</v>
      </c>
      <c r="S109" s="1302">
        <v>1</v>
      </c>
      <c r="T109" s="1302">
        <v>6</v>
      </c>
      <c r="U109" s="1302">
        <v>6</v>
      </c>
      <c r="V109" s="1302">
        <v>0</v>
      </c>
    </row>
    <row r="110" spans="1:22" ht="15" x14ac:dyDescent="0.25">
      <c r="A110" s="1301" t="s">
        <v>707</v>
      </c>
      <c r="B110" s="153" t="s">
        <v>777</v>
      </c>
      <c r="C110" s="1301" t="s">
        <v>701</v>
      </c>
      <c r="D110" s="1302">
        <v>0</v>
      </c>
      <c r="E110" s="1302">
        <v>0</v>
      </c>
      <c r="F110" s="1302">
        <v>0</v>
      </c>
      <c r="G110" s="1302">
        <v>0.26262626051902771</v>
      </c>
      <c r="H110" s="1302">
        <v>0.296875</v>
      </c>
      <c r="I110" s="1302">
        <v>0.28021979331970215</v>
      </c>
      <c r="J110" s="1302">
        <v>0.16793893277645111</v>
      </c>
      <c r="K110" s="1302">
        <v>0.2761194109916687</v>
      </c>
      <c r="L110" s="1302">
        <v>0.29710143804550171</v>
      </c>
      <c r="M110" s="1302">
        <v>0.19767442345619202</v>
      </c>
      <c r="N110" s="1302">
        <v>0.16935484111309052</v>
      </c>
      <c r="O110" s="1302">
        <v>0.33009707927703857</v>
      </c>
      <c r="P110" s="1302">
        <v>0.17894737422466278</v>
      </c>
      <c r="Q110" s="1302">
        <v>0.5</v>
      </c>
      <c r="R110" s="1302">
        <v>0.26363635063171387</v>
      </c>
      <c r="S110" s="1302">
        <v>0.20895522832870483</v>
      </c>
      <c r="T110" s="1302">
        <v>0.34939759969711304</v>
      </c>
      <c r="U110" s="1302">
        <v>0.17117117345333099</v>
      </c>
      <c r="V110" s="1302">
        <v>0.23404255509376526</v>
      </c>
    </row>
    <row r="111" spans="1:22" ht="15" x14ac:dyDescent="0.25">
      <c r="A111" s="1301" t="s">
        <v>707</v>
      </c>
      <c r="B111" s="153" t="s">
        <v>777</v>
      </c>
      <c r="C111" s="1301" t="s">
        <v>92</v>
      </c>
      <c r="D111" s="1302">
        <v>0</v>
      </c>
      <c r="E111" s="1302">
        <v>0</v>
      </c>
      <c r="F111" s="1302">
        <v>0</v>
      </c>
      <c r="G111" s="1302">
        <v>0.38383838534355164</v>
      </c>
      <c r="H111" s="1302">
        <v>0.40625</v>
      </c>
      <c r="I111" s="1302">
        <v>0.41758242249488831</v>
      </c>
      <c r="J111" s="1302">
        <v>0.27480915188789368</v>
      </c>
      <c r="K111" s="1302">
        <v>0.43283581733703613</v>
      </c>
      <c r="L111" s="1302">
        <v>0.42028984427452087</v>
      </c>
      <c r="M111" s="1302">
        <v>0.41860464215278625</v>
      </c>
      <c r="N111" s="1302">
        <v>0.29032257199287415</v>
      </c>
      <c r="O111" s="1302">
        <v>0.46601942181587219</v>
      </c>
      <c r="P111" s="1302">
        <v>0.34736841917037964</v>
      </c>
      <c r="Q111" s="1302">
        <v>0.5</v>
      </c>
      <c r="R111" s="1302">
        <v>0.37272727489471436</v>
      </c>
      <c r="S111" s="1302">
        <v>0.25373134016990662</v>
      </c>
      <c r="T111" s="1302">
        <v>0.45783132314682007</v>
      </c>
      <c r="U111" s="1302">
        <v>0.3333333432674408</v>
      </c>
      <c r="V111" s="1302">
        <v>0.32978722453117371</v>
      </c>
    </row>
    <row r="112" spans="1:22" ht="15" x14ac:dyDescent="0.25">
      <c r="A112" s="1301" t="s">
        <v>707</v>
      </c>
      <c r="B112" s="153" t="s">
        <v>777</v>
      </c>
      <c r="C112" s="1301" t="s">
        <v>93</v>
      </c>
      <c r="D112" s="1302">
        <v>0</v>
      </c>
      <c r="E112" s="1302">
        <v>0</v>
      </c>
      <c r="F112" s="1302">
        <v>0</v>
      </c>
      <c r="G112" s="1302">
        <v>0.47474747896194458</v>
      </c>
      <c r="H112" s="1302">
        <v>0.453125</v>
      </c>
      <c r="I112" s="1302">
        <v>0.45604395866394043</v>
      </c>
      <c r="J112" s="1302">
        <v>0.31297710537910461</v>
      </c>
      <c r="K112" s="1302">
        <v>0.45522388815879822</v>
      </c>
      <c r="L112" s="1302">
        <v>0.44202899932861328</v>
      </c>
      <c r="M112" s="1302">
        <v>0.44186046719551086</v>
      </c>
      <c r="N112" s="1302">
        <v>0.36290323734283447</v>
      </c>
      <c r="O112" s="1302">
        <v>0.49029126763343811</v>
      </c>
      <c r="P112" s="1302">
        <v>0.3684210479259491</v>
      </c>
      <c r="Q112" s="1302">
        <v>0.58333331346511841</v>
      </c>
      <c r="R112" s="1302">
        <v>0.40000000596046448</v>
      </c>
      <c r="S112" s="1302">
        <v>0.28358209133148193</v>
      </c>
      <c r="T112" s="1302">
        <v>0.48192772269248962</v>
      </c>
      <c r="U112" s="1302">
        <v>0.38738739490509033</v>
      </c>
      <c r="V112" s="1302">
        <v>0.35106381773948669</v>
      </c>
    </row>
    <row r="113" spans="1:22" ht="15" x14ac:dyDescent="0.25">
      <c r="A113" s="1301" t="s">
        <v>707</v>
      </c>
      <c r="B113" s="153" t="s">
        <v>777</v>
      </c>
      <c r="C113" s="1301" t="s">
        <v>94</v>
      </c>
      <c r="D113" s="1302">
        <v>0</v>
      </c>
      <c r="E113" s="1302">
        <v>0</v>
      </c>
      <c r="F113" s="1302">
        <v>0</v>
      </c>
      <c r="G113" s="1302">
        <v>7.0707067847251892E-2</v>
      </c>
      <c r="H113" s="1302">
        <v>0.109375</v>
      </c>
      <c r="I113" s="1302">
        <v>6.5934069454669952E-2</v>
      </c>
      <c r="J113" s="1302">
        <v>3.8167938590049744E-2</v>
      </c>
      <c r="K113" s="1302">
        <v>4.4776119291782379E-2</v>
      </c>
      <c r="L113" s="1302">
        <v>5.7971015572547913E-2</v>
      </c>
      <c r="M113" s="1302">
        <v>5.8139536529779434E-2</v>
      </c>
      <c r="N113" s="1302">
        <v>4.0322579443454742E-2</v>
      </c>
      <c r="O113" s="1302">
        <v>2.4271843954920769E-2</v>
      </c>
      <c r="P113" s="1302">
        <v>0.20000000298023224</v>
      </c>
      <c r="Q113" s="1302">
        <v>0.1666666716337204</v>
      </c>
      <c r="R113" s="1302">
        <v>2.7272727340459824E-2</v>
      </c>
      <c r="S113" s="1302">
        <v>1.4925372786819935E-2</v>
      </c>
      <c r="T113" s="1302">
        <v>0.10843373835086823</v>
      </c>
      <c r="U113" s="1302">
        <v>0.13513512909412384</v>
      </c>
      <c r="V113" s="1302">
        <v>6.3829787075519562E-2</v>
      </c>
    </row>
    <row r="114" spans="1:22" ht="15" x14ac:dyDescent="0.25">
      <c r="A114" s="1301" t="s">
        <v>707</v>
      </c>
      <c r="B114" s="153" t="s">
        <v>777</v>
      </c>
      <c r="C114" s="1301" t="s">
        <v>95</v>
      </c>
      <c r="D114" s="1302">
        <v>0</v>
      </c>
      <c r="E114" s="1302">
        <v>0</v>
      </c>
      <c r="F114" s="1302">
        <v>0</v>
      </c>
      <c r="G114" s="1302">
        <v>2.0202020183205605E-2</v>
      </c>
      <c r="H114" s="1302">
        <v>4.6875E-2</v>
      </c>
      <c r="I114" s="1302">
        <v>3.2967034727334976E-2</v>
      </c>
      <c r="J114" s="1302">
        <v>0</v>
      </c>
      <c r="K114" s="1302">
        <v>2.238805964589119E-2</v>
      </c>
      <c r="L114" s="1302">
        <v>1.4492753893136978E-2</v>
      </c>
      <c r="M114" s="1302">
        <v>2.3255813866853714E-2</v>
      </c>
      <c r="N114" s="1302">
        <v>1.6129031777381897E-2</v>
      </c>
      <c r="O114" s="1302">
        <v>4.8543689772486687E-3</v>
      </c>
      <c r="P114" s="1302">
        <v>8.4210529923439026E-2</v>
      </c>
      <c r="Q114" s="1302">
        <v>0</v>
      </c>
      <c r="R114" s="1302">
        <v>1.8181817606091499E-2</v>
      </c>
      <c r="S114" s="1302">
        <v>1.4925372786819935E-2</v>
      </c>
      <c r="T114" s="1302">
        <v>7.2289153933525085E-2</v>
      </c>
      <c r="U114" s="1302">
        <v>5.4054055362939835E-2</v>
      </c>
      <c r="V114" s="1302">
        <v>0</v>
      </c>
    </row>
    <row r="115" spans="1:22" ht="15" x14ac:dyDescent="0.25">
      <c r="A115" s="1301" t="s">
        <v>707</v>
      </c>
      <c r="B115" s="153" t="s">
        <v>778</v>
      </c>
      <c r="C115" s="1301" t="s">
        <v>87</v>
      </c>
      <c r="D115" s="1302">
        <v>18</v>
      </c>
      <c r="E115" s="1302">
        <v>59</v>
      </c>
      <c r="F115" s="1302">
        <v>65</v>
      </c>
      <c r="G115" s="1302">
        <v>80</v>
      </c>
      <c r="H115" s="1302">
        <v>51</v>
      </c>
      <c r="I115" s="1302">
        <v>74</v>
      </c>
      <c r="J115" s="1302">
        <v>84</v>
      </c>
      <c r="K115" s="1302">
        <v>95</v>
      </c>
      <c r="L115" s="1302">
        <v>70</v>
      </c>
      <c r="M115" s="1302">
        <v>81</v>
      </c>
      <c r="N115" s="1302">
        <v>165</v>
      </c>
      <c r="O115" s="1302">
        <v>275</v>
      </c>
      <c r="P115" s="1302">
        <v>54</v>
      </c>
      <c r="Q115" s="1302">
        <v>21</v>
      </c>
      <c r="R115" s="1302">
        <v>74</v>
      </c>
      <c r="S115" s="1302">
        <v>82</v>
      </c>
      <c r="T115" s="1302">
        <v>57</v>
      </c>
      <c r="U115" s="1302">
        <v>88</v>
      </c>
      <c r="V115" s="1302">
        <v>81</v>
      </c>
    </row>
    <row r="116" spans="1:22" ht="15" x14ac:dyDescent="0.25">
      <c r="A116" s="1301" t="s">
        <v>707</v>
      </c>
      <c r="B116" s="153" t="s">
        <v>778</v>
      </c>
      <c r="C116" s="1301" t="s">
        <v>700</v>
      </c>
      <c r="D116" s="1302">
        <v>4</v>
      </c>
      <c r="E116" s="1302">
        <v>11</v>
      </c>
      <c r="F116" s="1302">
        <v>20</v>
      </c>
      <c r="G116" s="1302">
        <v>17</v>
      </c>
      <c r="H116" s="1302">
        <v>9</v>
      </c>
      <c r="I116" s="1302">
        <v>12</v>
      </c>
      <c r="J116" s="1302">
        <v>35</v>
      </c>
      <c r="K116" s="1302">
        <v>30</v>
      </c>
      <c r="L116" s="1302">
        <v>12</v>
      </c>
      <c r="M116" s="1302">
        <v>17</v>
      </c>
      <c r="N116" s="1302">
        <v>55</v>
      </c>
      <c r="O116" s="1302">
        <v>96</v>
      </c>
      <c r="P116" s="1302">
        <v>10</v>
      </c>
      <c r="Q116" s="1302">
        <v>0</v>
      </c>
      <c r="R116" s="1302">
        <v>27</v>
      </c>
      <c r="S116" s="1302">
        <v>18</v>
      </c>
      <c r="T116" s="1302">
        <v>11</v>
      </c>
      <c r="U116" s="1302">
        <v>30</v>
      </c>
      <c r="V116" s="1302">
        <v>10</v>
      </c>
    </row>
    <row r="117" spans="1:22" ht="15" x14ac:dyDescent="0.25">
      <c r="A117" s="1301" t="s">
        <v>707</v>
      </c>
      <c r="B117" s="153" t="s">
        <v>778</v>
      </c>
      <c r="C117" s="1301" t="s">
        <v>88</v>
      </c>
      <c r="D117" s="1302">
        <v>4</v>
      </c>
      <c r="E117" s="1302">
        <v>17</v>
      </c>
      <c r="F117" s="1302">
        <v>22</v>
      </c>
      <c r="G117" s="1302">
        <v>33</v>
      </c>
      <c r="H117" s="1302">
        <v>26</v>
      </c>
      <c r="I117" s="1302">
        <v>20</v>
      </c>
      <c r="J117" s="1302">
        <v>39</v>
      </c>
      <c r="K117" s="1302">
        <v>36</v>
      </c>
      <c r="L117" s="1302">
        <v>17</v>
      </c>
      <c r="M117" s="1302">
        <v>26</v>
      </c>
      <c r="N117" s="1302">
        <v>81</v>
      </c>
      <c r="O117" s="1302">
        <v>139</v>
      </c>
      <c r="P117" s="1302">
        <v>22</v>
      </c>
      <c r="Q117" s="1302">
        <v>6</v>
      </c>
      <c r="R117" s="1302">
        <v>36</v>
      </c>
      <c r="S117" s="1302">
        <v>33</v>
      </c>
      <c r="T117" s="1302">
        <v>21</v>
      </c>
      <c r="U117" s="1302">
        <v>53</v>
      </c>
      <c r="V117" s="1302">
        <v>38</v>
      </c>
    </row>
    <row r="118" spans="1:22" ht="15" x14ac:dyDescent="0.25">
      <c r="A118" s="1301" t="s">
        <v>707</v>
      </c>
      <c r="B118" s="153" t="s">
        <v>778</v>
      </c>
      <c r="C118" s="1301" t="s">
        <v>89</v>
      </c>
      <c r="D118" s="1302">
        <v>6</v>
      </c>
      <c r="E118" s="1302">
        <v>25</v>
      </c>
      <c r="F118" s="1302">
        <v>25</v>
      </c>
      <c r="G118" s="1302">
        <v>34</v>
      </c>
      <c r="H118" s="1302">
        <v>28</v>
      </c>
      <c r="I118" s="1302">
        <v>23</v>
      </c>
      <c r="J118" s="1302">
        <v>40</v>
      </c>
      <c r="K118" s="1302">
        <v>40</v>
      </c>
      <c r="L118" s="1302">
        <v>19</v>
      </c>
      <c r="M118" s="1302">
        <v>27</v>
      </c>
      <c r="N118" s="1302">
        <v>86</v>
      </c>
      <c r="O118" s="1302">
        <v>152</v>
      </c>
      <c r="P118" s="1302">
        <v>23</v>
      </c>
      <c r="Q118" s="1302">
        <v>9</v>
      </c>
      <c r="R118" s="1302">
        <v>37</v>
      </c>
      <c r="S118" s="1302">
        <v>33</v>
      </c>
      <c r="T118" s="1302">
        <v>21</v>
      </c>
      <c r="U118" s="1302">
        <v>54</v>
      </c>
      <c r="V118" s="1302">
        <v>40</v>
      </c>
    </row>
    <row r="119" spans="1:22" ht="15" x14ac:dyDescent="0.25">
      <c r="A119" s="1301" t="s">
        <v>707</v>
      </c>
      <c r="B119" s="153" t="s">
        <v>778</v>
      </c>
      <c r="C119" s="1301" t="s">
        <v>90</v>
      </c>
      <c r="D119" s="1302">
        <v>2</v>
      </c>
      <c r="E119" s="1302">
        <v>9</v>
      </c>
      <c r="F119" s="1302">
        <v>5</v>
      </c>
      <c r="G119" s="1302">
        <v>10</v>
      </c>
      <c r="H119" s="1302">
        <v>8</v>
      </c>
      <c r="I119" s="1302">
        <v>5</v>
      </c>
      <c r="J119" s="1302">
        <v>11</v>
      </c>
      <c r="K119" s="1302">
        <v>10</v>
      </c>
      <c r="L119" s="1302">
        <v>4</v>
      </c>
      <c r="M119" s="1302">
        <v>6</v>
      </c>
      <c r="N119" s="1302">
        <v>7</v>
      </c>
      <c r="O119" s="1302">
        <v>3</v>
      </c>
      <c r="P119" s="1302">
        <v>4</v>
      </c>
      <c r="Q119" s="1302">
        <v>2</v>
      </c>
      <c r="R119" s="1302">
        <v>5</v>
      </c>
      <c r="S119" s="1302">
        <v>3</v>
      </c>
      <c r="T119" s="1302">
        <v>3</v>
      </c>
      <c r="U119" s="1302">
        <v>5</v>
      </c>
      <c r="V119" s="1302">
        <v>2</v>
      </c>
    </row>
    <row r="120" spans="1:22" ht="15" x14ac:dyDescent="0.25">
      <c r="A120" s="1301" t="s">
        <v>707</v>
      </c>
      <c r="B120" s="153" t="s">
        <v>778</v>
      </c>
      <c r="C120" s="1301" t="s">
        <v>91</v>
      </c>
      <c r="D120" s="1302">
        <v>0</v>
      </c>
      <c r="E120" s="1302">
        <v>3</v>
      </c>
      <c r="F120" s="1302">
        <v>4</v>
      </c>
      <c r="G120" s="1302">
        <v>5</v>
      </c>
      <c r="H120" s="1302">
        <v>3</v>
      </c>
      <c r="I120" s="1302">
        <v>5</v>
      </c>
      <c r="J120" s="1302">
        <v>13</v>
      </c>
      <c r="K120" s="1302">
        <v>7</v>
      </c>
      <c r="L120" s="1302">
        <v>3</v>
      </c>
      <c r="M120" s="1302">
        <v>6</v>
      </c>
      <c r="N120" s="1302">
        <v>2</v>
      </c>
      <c r="O120" s="1302">
        <v>1</v>
      </c>
      <c r="P120" s="1302">
        <v>2</v>
      </c>
      <c r="Q120" s="1302">
        <v>1</v>
      </c>
      <c r="R120" s="1302">
        <v>4</v>
      </c>
      <c r="S120" s="1302">
        <v>4</v>
      </c>
      <c r="T120" s="1302">
        <v>2</v>
      </c>
      <c r="U120" s="1302">
        <v>3</v>
      </c>
      <c r="V120" s="1302">
        <v>1</v>
      </c>
    </row>
    <row r="121" spans="1:22" ht="15" x14ac:dyDescent="0.25">
      <c r="A121" s="1301" t="s">
        <v>707</v>
      </c>
      <c r="B121" s="153" t="s">
        <v>778</v>
      </c>
      <c r="C121" s="1301" t="s">
        <v>701</v>
      </c>
      <c r="D121" s="1302">
        <v>0.2222222238779068</v>
      </c>
      <c r="E121" s="1302">
        <v>0.18644067645072937</v>
      </c>
      <c r="F121" s="1302">
        <v>0.30769231915473938</v>
      </c>
      <c r="G121" s="1302">
        <v>0.21250000596046448</v>
      </c>
      <c r="H121" s="1302">
        <v>0.17647059261798859</v>
      </c>
      <c r="I121" s="1302">
        <v>0.16216215491294861</v>
      </c>
      <c r="J121" s="1302">
        <v>0.4166666567325592</v>
      </c>
      <c r="K121" s="1302">
        <v>0.31578946113586426</v>
      </c>
      <c r="L121" s="1302">
        <v>0.17142857611179352</v>
      </c>
      <c r="M121" s="1302">
        <v>0.20987653732299805</v>
      </c>
      <c r="N121" s="1302">
        <v>0.3333333432674408</v>
      </c>
      <c r="O121" s="1302">
        <v>0.34909090399742126</v>
      </c>
      <c r="P121" s="1302">
        <v>0.18518517911434174</v>
      </c>
      <c r="Q121" s="1302">
        <v>0</v>
      </c>
      <c r="R121" s="1302">
        <v>0.36486485600471497</v>
      </c>
      <c r="S121" s="1302">
        <v>0.21951219439506531</v>
      </c>
      <c r="T121" s="1302">
        <v>0.19298245012760162</v>
      </c>
      <c r="U121" s="1302">
        <v>0.34090909361839294</v>
      </c>
      <c r="V121" s="1302">
        <v>0.12345679104328156</v>
      </c>
    </row>
    <row r="122" spans="1:22" ht="15" x14ac:dyDescent="0.25">
      <c r="A122" s="1301" t="s">
        <v>707</v>
      </c>
      <c r="B122" s="153" t="s">
        <v>778</v>
      </c>
      <c r="C122" s="1301" t="s">
        <v>92</v>
      </c>
      <c r="D122" s="1302">
        <v>0.2222222238779068</v>
      </c>
      <c r="E122" s="1302">
        <v>0.2881355881690979</v>
      </c>
      <c r="F122" s="1302">
        <v>0.33846154808998108</v>
      </c>
      <c r="G122" s="1302">
        <v>0.41249999403953552</v>
      </c>
      <c r="H122" s="1302">
        <v>0.50980395078659058</v>
      </c>
      <c r="I122" s="1302">
        <v>0.27027025818824768</v>
      </c>
      <c r="J122" s="1302">
        <v>0.46428570151329041</v>
      </c>
      <c r="K122" s="1302">
        <v>0.37894737720489502</v>
      </c>
      <c r="L122" s="1302">
        <v>0.24285714328289032</v>
      </c>
      <c r="M122" s="1302">
        <v>0.32098764181137085</v>
      </c>
      <c r="N122" s="1302">
        <v>0.49090909957885742</v>
      </c>
      <c r="O122" s="1302">
        <v>0.50545454025268555</v>
      </c>
      <c r="P122" s="1302">
        <v>0.40740740299224854</v>
      </c>
      <c r="Q122" s="1302">
        <v>0.28571429848670959</v>
      </c>
      <c r="R122" s="1302">
        <v>0.48648649454116821</v>
      </c>
      <c r="S122" s="1302">
        <v>0.40243902802467346</v>
      </c>
      <c r="T122" s="1302">
        <v>0.3684210479259491</v>
      </c>
      <c r="U122" s="1302">
        <v>0.60227274894714355</v>
      </c>
      <c r="V122" s="1302">
        <v>0.46913579106330872</v>
      </c>
    </row>
    <row r="123" spans="1:22" ht="15" x14ac:dyDescent="0.25">
      <c r="A123" s="1301" t="s">
        <v>707</v>
      </c>
      <c r="B123" s="153" t="s">
        <v>778</v>
      </c>
      <c r="C123" s="1301" t="s">
        <v>93</v>
      </c>
      <c r="D123" s="1302">
        <v>0.3333333432674408</v>
      </c>
      <c r="E123" s="1302">
        <v>0.4237288236618042</v>
      </c>
      <c r="F123" s="1302">
        <v>0.38461539149284363</v>
      </c>
      <c r="G123" s="1302">
        <v>0.42500001192092896</v>
      </c>
      <c r="H123" s="1302">
        <v>0.54901963472366333</v>
      </c>
      <c r="I123" s="1302">
        <v>0.31081080436706543</v>
      </c>
      <c r="J123" s="1302">
        <v>0.4761904776096344</v>
      </c>
      <c r="K123" s="1302">
        <v>0.42105263471603394</v>
      </c>
      <c r="L123" s="1302">
        <v>0.27142858505249023</v>
      </c>
      <c r="M123" s="1302">
        <v>0.3333333432674408</v>
      </c>
      <c r="N123" s="1302">
        <v>0.52121210098266602</v>
      </c>
      <c r="O123" s="1302">
        <v>0.55272728204727173</v>
      </c>
      <c r="P123" s="1302">
        <v>0.42592594027519226</v>
      </c>
      <c r="Q123" s="1302">
        <v>0.4285714328289032</v>
      </c>
      <c r="R123" s="1302">
        <v>0.5</v>
      </c>
      <c r="S123" s="1302">
        <v>0.40243902802467346</v>
      </c>
      <c r="T123" s="1302">
        <v>0.3684210479259491</v>
      </c>
      <c r="U123" s="1302">
        <v>0.61363637447357178</v>
      </c>
      <c r="V123" s="1302">
        <v>0.49382716417312622</v>
      </c>
    </row>
    <row r="124" spans="1:22" ht="15" x14ac:dyDescent="0.25">
      <c r="A124" s="1301" t="s">
        <v>707</v>
      </c>
      <c r="B124" s="153" t="s">
        <v>778</v>
      </c>
      <c r="C124" s="1301" t="s">
        <v>94</v>
      </c>
      <c r="D124" s="1302">
        <v>0.1111111119389534</v>
      </c>
      <c r="E124" s="1302">
        <v>0.1525423675775528</v>
      </c>
      <c r="F124" s="1302">
        <v>7.6923079788684845E-2</v>
      </c>
      <c r="G124" s="1302">
        <v>0.125</v>
      </c>
      <c r="H124" s="1302">
        <v>0.15686275064945221</v>
      </c>
      <c r="I124" s="1302">
        <v>6.756756454706192E-2</v>
      </c>
      <c r="J124" s="1302">
        <v>0.130952388048172</v>
      </c>
      <c r="K124" s="1302">
        <v>0.10526315867900848</v>
      </c>
      <c r="L124" s="1302">
        <v>5.714285746216774E-2</v>
      </c>
      <c r="M124" s="1302">
        <v>7.4074074625968933E-2</v>
      </c>
      <c r="N124" s="1302">
        <v>4.2424242943525314E-2</v>
      </c>
      <c r="O124" s="1302">
        <v>1.0909090749919415E-2</v>
      </c>
      <c r="P124" s="1302">
        <v>7.4074074625968933E-2</v>
      </c>
      <c r="Q124" s="1302">
        <v>9.5238097012042999E-2</v>
      </c>
      <c r="R124" s="1302">
        <v>6.756756454706192E-2</v>
      </c>
      <c r="S124" s="1302">
        <v>3.6585364490747452E-2</v>
      </c>
      <c r="T124" s="1302">
        <v>5.2631579339504242E-2</v>
      </c>
      <c r="U124" s="1302">
        <v>5.681818351149559E-2</v>
      </c>
      <c r="V124" s="1302">
        <v>2.4691358208656311E-2</v>
      </c>
    </row>
    <row r="125" spans="1:22" ht="15" x14ac:dyDescent="0.25">
      <c r="A125" s="1301" t="s">
        <v>707</v>
      </c>
      <c r="B125" s="153" t="s">
        <v>778</v>
      </c>
      <c r="C125" s="1301" t="s">
        <v>95</v>
      </c>
      <c r="D125" s="1302">
        <v>0</v>
      </c>
      <c r="E125" s="1302">
        <v>5.0847455859184265E-2</v>
      </c>
      <c r="F125" s="1302">
        <v>6.1538461595773697E-2</v>
      </c>
      <c r="G125" s="1302">
        <v>6.25E-2</v>
      </c>
      <c r="H125" s="1302">
        <v>5.8823529630899429E-2</v>
      </c>
      <c r="I125" s="1302">
        <v>6.756756454706192E-2</v>
      </c>
      <c r="J125" s="1302">
        <v>0.1547619104385376</v>
      </c>
      <c r="K125" s="1302">
        <v>7.36842080950737E-2</v>
      </c>
      <c r="L125" s="1302">
        <v>4.285714402794838E-2</v>
      </c>
      <c r="M125" s="1302">
        <v>7.4074074625968933E-2</v>
      </c>
      <c r="N125" s="1302">
        <v>1.2121211737394333E-2</v>
      </c>
      <c r="O125" s="1302">
        <v>3.6363636609166861E-3</v>
      </c>
      <c r="P125" s="1302">
        <v>3.7037037312984467E-2</v>
      </c>
      <c r="Q125" s="1302">
        <v>4.76190485060215E-2</v>
      </c>
      <c r="R125" s="1302">
        <v>5.4054055362939835E-2</v>
      </c>
      <c r="S125" s="1302">
        <v>4.8780485987663269E-2</v>
      </c>
      <c r="T125" s="1302">
        <v>3.5087719559669495E-2</v>
      </c>
      <c r="U125" s="1302">
        <v>3.4090910106897354E-2</v>
      </c>
      <c r="V125" s="1302">
        <v>1.2345679104328156E-2</v>
      </c>
    </row>
    <row r="126" spans="1:22" ht="15" x14ac:dyDescent="0.25">
      <c r="A126" s="1301" t="s">
        <v>707</v>
      </c>
      <c r="B126" s="153" t="s">
        <v>779</v>
      </c>
      <c r="C126" s="1301" t="s">
        <v>87</v>
      </c>
      <c r="D126" s="1302">
        <v>0</v>
      </c>
      <c r="E126" s="1302">
        <v>0</v>
      </c>
      <c r="F126" s="1302">
        <v>0</v>
      </c>
      <c r="G126" s="1302">
        <v>98</v>
      </c>
      <c r="H126" s="1302">
        <v>96</v>
      </c>
      <c r="I126" s="1302">
        <v>179</v>
      </c>
      <c r="J126" s="1302">
        <v>100</v>
      </c>
      <c r="K126" s="1302">
        <v>79</v>
      </c>
      <c r="L126" s="1302">
        <v>122</v>
      </c>
      <c r="M126" s="1302">
        <v>117</v>
      </c>
      <c r="N126" s="1302">
        <v>117</v>
      </c>
      <c r="O126" s="1302">
        <v>228</v>
      </c>
      <c r="P126" s="1302">
        <v>47</v>
      </c>
      <c r="Q126" s="1302">
        <v>1</v>
      </c>
      <c r="R126" s="1302">
        <v>147</v>
      </c>
      <c r="S126" s="1302">
        <v>18</v>
      </c>
      <c r="T126" s="1302">
        <v>91</v>
      </c>
      <c r="U126" s="1302">
        <v>170</v>
      </c>
      <c r="V126" s="1302">
        <v>117</v>
      </c>
    </row>
    <row r="127" spans="1:22" ht="15" x14ac:dyDescent="0.25">
      <c r="A127" s="1301" t="s">
        <v>707</v>
      </c>
      <c r="B127" s="153" t="s">
        <v>779</v>
      </c>
      <c r="C127" s="1301" t="s">
        <v>700</v>
      </c>
      <c r="D127" s="1302">
        <v>0</v>
      </c>
      <c r="E127" s="1302">
        <v>0</v>
      </c>
      <c r="F127" s="1302">
        <v>0</v>
      </c>
      <c r="G127" s="1302">
        <v>33</v>
      </c>
      <c r="H127" s="1302">
        <v>23</v>
      </c>
      <c r="I127" s="1302">
        <v>67</v>
      </c>
      <c r="J127" s="1302">
        <v>25</v>
      </c>
      <c r="K127" s="1302">
        <v>30</v>
      </c>
      <c r="L127" s="1302">
        <v>44</v>
      </c>
      <c r="M127" s="1302">
        <v>43</v>
      </c>
      <c r="N127" s="1302">
        <v>25</v>
      </c>
      <c r="O127" s="1302">
        <v>85</v>
      </c>
      <c r="P127" s="1302">
        <v>20</v>
      </c>
      <c r="Q127" s="1302">
        <v>0</v>
      </c>
      <c r="R127" s="1302">
        <v>40</v>
      </c>
      <c r="S127" s="1302">
        <v>6</v>
      </c>
      <c r="T127" s="1302">
        <v>42</v>
      </c>
      <c r="U127" s="1302">
        <v>75</v>
      </c>
      <c r="V127" s="1302">
        <v>26</v>
      </c>
    </row>
    <row r="128" spans="1:22" ht="15" x14ac:dyDescent="0.25">
      <c r="A128" s="1301" t="s">
        <v>707</v>
      </c>
      <c r="B128" s="153" t="s">
        <v>779</v>
      </c>
      <c r="C128" s="1301" t="s">
        <v>88</v>
      </c>
      <c r="D128" s="1302">
        <v>0</v>
      </c>
      <c r="E128" s="1302">
        <v>0</v>
      </c>
      <c r="F128" s="1302">
        <v>0</v>
      </c>
      <c r="G128" s="1302">
        <v>49</v>
      </c>
      <c r="H128" s="1302">
        <v>39</v>
      </c>
      <c r="I128" s="1302">
        <v>108</v>
      </c>
      <c r="J128" s="1302">
        <v>50</v>
      </c>
      <c r="K128" s="1302">
        <v>46</v>
      </c>
      <c r="L128" s="1302">
        <v>81</v>
      </c>
      <c r="M128" s="1302">
        <v>56</v>
      </c>
      <c r="N128" s="1302">
        <v>63</v>
      </c>
      <c r="O128" s="1302">
        <v>138</v>
      </c>
      <c r="P128" s="1302">
        <v>20</v>
      </c>
      <c r="Q128" s="1302">
        <v>0</v>
      </c>
      <c r="R128" s="1302">
        <v>53</v>
      </c>
      <c r="S128" s="1302">
        <v>9</v>
      </c>
      <c r="T128" s="1302">
        <v>51</v>
      </c>
      <c r="U128" s="1302">
        <v>95</v>
      </c>
      <c r="V128" s="1302">
        <v>53</v>
      </c>
    </row>
    <row r="129" spans="1:22" ht="15" x14ac:dyDescent="0.25">
      <c r="A129" s="1301" t="s">
        <v>707</v>
      </c>
      <c r="B129" s="153" t="s">
        <v>779</v>
      </c>
      <c r="C129" s="1301" t="s">
        <v>89</v>
      </c>
      <c r="D129" s="1302">
        <v>0</v>
      </c>
      <c r="E129" s="1302">
        <v>0</v>
      </c>
      <c r="F129" s="1302">
        <v>0</v>
      </c>
      <c r="G129" s="1302">
        <v>52</v>
      </c>
      <c r="H129" s="1302">
        <v>44</v>
      </c>
      <c r="I129" s="1302">
        <v>110</v>
      </c>
      <c r="J129" s="1302">
        <v>53</v>
      </c>
      <c r="K129" s="1302">
        <v>47</v>
      </c>
      <c r="L129" s="1302">
        <v>85</v>
      </c>
      <c r="M129" s="1302">
        <v>62</v>
      </c>
      <c r="N129" s="1302">
        <v>74</v>
      </c>
      <c r="O129" s="1302">
        <v>147</v>
      </c>
      <c r="P129" s="1302">
        <v>21</v>
      </c>
      <c r="Q129" s="1302">
        <v>0</v>
      </c>
      <c r="R129" s="1302">
        <v>56</v>
      </c>
      <c r="S129" s="1302">
        <v>9</v>
      </c>
      <c r="T129" s="1302">
        <v>53</v>
      </c>
      <c r="U129" s="1302">
        <v>98</v>
      </c>
      <c r="V129" s="1302">
        <v>55</v>
      </c>
    </row>
    <row r="130" spans="1:22" ht="15" x14ac:dyDescent="0.25">
      <c r="A130" s="1301" t="s">
        <v>707</v>
      </c>
      <c r="B130" s="153" t="s">
        <v>779</v>
      </c>
      <c r="C130" s="1301" t="s">
        <v>90</v>
      </c>
      <c r="D130" s="1302">
        <v>0</v>
      </c>
      <c r="E130" s="1302">
        <v>0</v>
      </c>
      <c r="F130" s="1302">
        <v>0</v>
      </c>
      <c r="G130" s="1302">
        <v>8</v>
      </c>
      <c r="H130" s="1302">
        <v>16</v>
      </c>
      <c r="I130" s="1302">
        <v>18</v>
      </c>
      <c r="J130" s="1302">
        <v>13</v>
      </c>
      <c r="K130" s="1302">
        <v>10</v>
      </c>
      <c r="L130" s="1302">
        <v>16</v>
      </c>
      <c r="M130" s="1302">
        <v>5</v>
      </c>
      <c r="N130" s="1302">
        <v>7</v>
      </c>
      <c r="O130" s="1302">
        <v>21</v>
      </c>
      <c r="P130" s="1302">
        <v>3</v>
      </c>
      <c r="Q130" s="1302">
        <v>0</v>
      </c>
      <c r="R130" s="1302">
        <v>13</v>
      </c>
      <c r="S130" s="1302">
        <v>2</v>
      </c>
      <c r="T130" s="1302">
        <v>9</v>
      </c>
      <c r="U130" s="1302">
        <v>29</v>
      </c>
      <c r="V130" s="1302">
        <v>7</v>
      </c>
    </row>
    <row r="131" spans="1:22" ht="15" x14ac:dyDescent="0.25">
      <c r="A131" s="1301" t="s">
        <v>707</v>
      </c>
      <c r="B131" s="153" t="s">
        <v>779</v>
      </c>
      <c r="C131" s="1301" t="s">
        <v>91</v>
      </c>
      <c r="D131" s="1302">
        <v>0</v>
      </c>
      <c r="E131" s="1302">
        <v>0</v>
      </c>
      <c r="F131" s="1302">
        <v>0</v>
      </c>
      <c r="G131" s="1302">
        <v>4</v>
      </c>
      <c r="H131" s="1302">
        <v>13</v>
      </c>
      <c r="I131" s="1302">
        <v>9</v>
      </c>
      <c r="J131" s="1302">
        <v>6</v>
      </c>
      <c r="K131" s="1302">
        <v>4</v>
      </c>
      <c r="L131" s="1302">
        <v>10</v>
      </c>
      <c r="M131" s="1302">
        <v>0</v>
      </c>
      <c r="N131" s="1302">
        <v>4</v>
      </c>
      <c r="O131" s="1302">
        <v>8</v>
      </c>
      <c r="P131" s="1302">
        <v>2</v>
      </c>
      <c r="Q131" s="1302">
        <v>0</v>
      </c>
      <c r="R131" s="1302">
        <v>9</v>
      </c>
      <c r="S131" s="1302">
        <v>2</v>
      </c>
      <c r="T131" s="1302">
        <v>7</v>
      </c>
      <c r="U131" s="1302">
        <v>13</v>
      </c>
      <c r="V131" s="1302">
        <v>0</v>
      </c>
    </row>
    <row r="132" spans="1:22" ht="15" x14ac:dyDescent="0.25">
      <c r="A132" s="1301" t="s">
        <v>707</v>
      </c>
      <c r="B132" s="153" t="s">
        <v>779</v>
      </c>
      <c r="C132" s="1301" t="s">
        <v>701</v>
      </c>
      <c r="D132" s="1302">
        <v>0</v>
      </c>
      <c r="E132" s="1302">
        <v>0</v>
      </c>
      <c r="F132" s="1302">
        <v>0</v>
      </c>
      <c r="G132" s="1302">
        <v>0.33673468232154846</v>
      </c>
      <c r="H132" s="1302">
        <v>0.2395833283662796</v>
      </c>
      <c r="I132" s="1302">
        <v>0.37430167198181152</v>
      </c>
      <c r="J132" s="1302">
        <v>0.25</v>
      </c>
      <c r="K132" s="1302">
        <v>0.37974682450294495</v>
      </c>
      <c r="L132" s="1302">
        <v>0.36065572500228882</v>
      </c>
      <c r="M132" s="1302">
        <v>0.36752137541770935</v>
      </c>
      <c r="N132" s="1302">
        <v>0.21367521584033966</v>
      </c>
      <c r="O132" s="1302">
        <v>0.37280702590942383</v>
      </c>
      <c r="P132" s="1302">
        <v>0.42553192377090454</v>
      </c>
      <c r="Q132" s="1302">
        <v>0</v>
      </c>
      <c r="R132" s="1302">
        <v>0.27210885286331177</v>
      </c>
      <c r="S132" s="1302">
        <v>0.3333333432674408</v>
      </c>
      <c r="T132" s="1302">
        <v>0.46153846383094788</v>
      </c>
      <c r="U132" s="1302">
        <v>0.44117647409439087</v>
      </c>
      <c r="V132" s="1302">
        <v>0.2222222238779068</v>
      </c>
    </row>
    <row r="133" spans="1:22" ht="15" x14ac:dyDescent="0.25">
      <c r="A133" s="1301" t="s">
        <v>707</v>
      </c>
      <c r="B133" s="153" t="s">
        <v>779</v>
      </c>
      <c r="C133" s="1301" t="s">
        <v>92</v>
      </c>
      <c r="D133" s="1302">
        <v>0</v>
      </c>
      <c r="E133" s="1302">
        <v>0</v>
      </c>
      <c r="F133" s="1302">
        <v>0</v>
      </c>
      <c r="G133" s="1302">
        <v>0.5</v>
      </c>
      <c r="H133" s="1302">
        <v>0.40625</v>
      </c>
      <c r="I133" s="1302">
        <v>0.60335195064544678</v>
      </c>
      <c r="J133" s="1302">
        <v>0.5</v>
      </c>
      <c r="K133" s="1302">
        <v>0.58227849006652832</v>
      </c>
      <c r="L133" s="1302">
        <v>0.66393440961837769</v>
      </c>
      <c r="M133" s="1302">
        <v>0.47863247990608215</v>
      </c>
      <c r="N133" s="1302">
        <v>0.53846156597137451</v>
      </c>
      <c r="O133" s="1302">
        <v>0.60526317358016968</v>
      </c>
      <c r="P133" s="1302">
        <v>0.42553192377090454</v>
      </c>
      <c r="Q133" s="1302">
        <v>0</v>
      </c>
      <c r="R133" s="1302">
        <v>0.36054420471191406</v>
      </c>
      <c r="S133" s="1302">
        <v>0.5</v>
      </c>
      <c r="T133" s="1302">
        <v>0.5604395866394043</v>
      </c>
      <c r="U133" s="1302">
        <v>0.55882352590560913</v>
      </c>
      <c r="V133" s="1302">
        <v>0.45299145579338074</v>
      </c>
    </row>
    <row r="134" spans="1:22" ht="15" x14ac:dyDescent="0.25">
      <c r="A134" s="1301" t="s">
        <v>707</v>
      </c>
      <c r="B134" s="153" t="s">
        <v>779</v>
      </c>
      <c r="C134" s="1301" t="s">
        <v>93</v>
      </c>
      <c r="D134" s="1302">
        <v>0</v>
      </c>
      <c r="E134" s="1302">
        <v>0</v>
      </c>
      <c r="F134" s="1302">
        <v>0</v>
      </c>
      <c r="G134" s="1302">
        <v>0.53061223030090332</v>
      </c>
      <c r="H134" s="1302">
        <v>0.4583333432674408</v>
      </c>
      <c r="I134" s="1302">
        <v>0.61452513933181763</v>
      </c>
      <c r="J134" s="1302">
        <v>0.52999997138977051</v>
      </c>
      <c r="K134" s="1302">
        <v>0.59493672847747803</v>
      </c>
      <c r="L134" s="1302">
        <v>0.69672131538391113</v>
      </c>
      <c r="M134" s="1302">
        <v>0.52991455793380737</v>
      </c>
      <c r="N134" s="1302">
        <v>0.63247865438461304</v>
      </c>
      <c r="O134" s="1302">
        <v>0.64473682641983032</v>
      </c>
      <c r="P134" s="1302">
        <v>0.44680851697921753</v>
      </c>
      <c r="Q134" s="1302">
        <v>0</v>
      </c>
      <c r="R134" s="1302">
        <v>0.380952388048172</v>
      </c>
      <c r="S134" s="1302">
        <v>0.5</v>
      </c>
      <c r="T134" s="1302">
        <v>0.58241760730743408</v>
      </c>
      <c r="U134" s="1302">
        <v>0.57647061347961426</v>
      </c>
      <c r="V134" s="1302">
        <v>0.47008547186851501</v>
      </c>
    </row>
    <row r="135" spans="1:22" ht="15" x14ac:dyDescent="0.25">
      <c r="A135" s="1301" t="s">
        <v>707</v>
      </c>
      <c r="B135" s="153" t="s">
        <v>779</v>
      </c>
      <c r="C135" s="1301" t="s">
        <v>94</v>
      </c>
      <c r="D135" s="1302">
        <v>0</v>
      </c>
      <c r="E135" s="1302">
        <v>0</v>
      </c>
      <c r="F135" s="1302">
        <v>0</v>
      </c>
      <c r="G135" s="1302">
        <v>8.1632651388645172E-2</v>
      </c>
      <c r="H135" s="1302">
        <v>0.1666666716337204</v>
      </c>
      <c r="I135" s="1302">
        <v>0.10055866092443466</v>
      </c>
      <c r="J135" s="1302">
        <v>0.12999999523162842</v>
      </c>
      <c r="K135" s="1302">
        <v>0.12658227980136871</v>
      </c>
      <c r="L135" s="1302">
        <v>0.13114753365516663</v>
      </c>
      <c r="M135" s="1302">
        <v>4.2735043913125992E-2</v>
      </c>
      <c r="N135" s="1302">
        <v>5.9829059988260269E-2</v>
      </c>
      <c r="O135" s="1302">
        <v>9.2105261981487274E-2</v>
      </c>
      <c r="P135" s="1302">
        <v>6.3829787075519562E-2</v>
      </c>
      <c r="Q135" s="1302">
        <v>0</v>
      </c>
      <c r="R135" s="1302">
        <v>8.8435374200344086E-2</v>
      </c>
      <c r="S135" s="1302">
        <v>0.1111111119389534</v>
      </c>
      <c r="T135" s="1302">
        <v>9.890110045671463E-2</v>
      </c>
      <c r="U135" s="1302">
        <v>0.17058824002742767</v>
      </c>
      <c r="V135" s="1302">
        <v>5.9829059988260269E-2</v>
      </c>
    </row>
    <row r="136" spans="1:22" ht="15" x14ac:dyDescent="0.25">
      <c r="A136" s="1301" t="s">
        <v>707</v>
      </c>
      <c r="B136" s="153" t="s">
        <v>779</v>
      </c>
      <c r="C136" s="1301" t="s">
        <v>95</v>
      </c>
      <c r="D136" s="1302">
        <v>0</v>
      </c>
      <c r="E136" s="1302">
        <v>0</v>
      </c>
      <c r="F136" s="1302">
        <v>0</v>
      </c>
      <c r="G136" s="1302">
        <v>4.0816325694322586E-2</v>
      </c>
      <c r="H136" s="1302">
        <v>0.1354166716337204</v>
      </c>
      <c r="I136" s="1302">
        <v>5.0279330462217331E-2</v>
      </c>
      <c r="J136" s="1302">
        <v>5.9999998658895493E-2</v>
      </c>
      <c r="K136" s="1302">
        <v>5.0632912665605545E-2</v>
      </c>
      <c r="L136" s="1302">
        <v>8.196721225976944E-2</v>
      </c>
      <c r="M136" s="1302">
        <v>0</v>
      </c>
      <c r="N136" s="1302">
        <v>3.4188035875558853E-2</v>
      </c>
      <c r="O136" s="1302">
        <v>3.5087719559669495E-2</v>
      </c>
      <c r="P136" s="1302">
        <v>4.2553190141916275E-2</v>
      </c>
      <c r="Q136" s="1302">
        <v>0</v>
      </c>
      <c r="R136" s="1302">
        <v>6.1224490404129028E-2</v>
      </c>
      <c r="S136" s="1302">
        <v>0.1111111119389534</v>
      </c>
      <c r="T136" s="1302">
        <v>7.6923079788684845E-2</v>
      </c>
      <c r="U136" s="1302">
        <v>7.6470591127872467E-2</v>
      </c>
      <c r="V136" s="1302">
        <v>0</v>
      </c>
    </row>
    <row r="137" spans="1:22" ht="15" x14ac:dyDescent="0.25">
      <c r="A137" s="1301" t="s">
        <v>707</v>
      </c>
      <c r="B137" s="153" t="s">
        <v>780</v>
      </c>
      <c r="C137" s="1301" t="s">
        <v>87</v>
      </c>
      <c r="D137" s="1302">
        <v>33</v>
      </c>
      <c r="E137" s="1302">
        <v>31</v>
      </c>
      <c r="F137" s="1302">
        <v>35</v>
      </c>
      <c r="G137" s="1302">
        <v>34</v>
      </c>
      <c r="H137" s="1302">
        <v>55</v>
      </c>
      <c r="I137" s="1302">
        <v>76</v>
      </c>
      <c r="J137" s="1302">
        <v>52</v>
      </c>
      <c r="K137" s="1302">
        <v>67</v>
      </c>
      <c r="L137" s="1302">
        <v>78</v>
      </c>
      <c r="M137" s="1302">
        <v>44</v>
      </c>
      <c r="N137" s="1302">
        <v>113</v>
      </c>
      <c r="O137" s="1302">
        <v>79</v>
      </c>
      <c r="P137" s="1302">
        <v>44</v>
      </c>
      <c r="Q137" s="1302">
        <v>40</v>
      </c>
      <c r="R137" s="1302">
        <v>62</v>
      </c>
      <c r="S137" s="1302">
        <v>29</v>
      </c>
      <c r="T137" s="1302">
        <v>26</v>
      </c>
      <c r="U137" s="1302">
        <v>58</v>
      </c>
      <c r="V137" s="1302">
        <v>27</v>
      </c>
    </row>
    <row r="138" spans="1:22" ht="15" x14ac:dyDescent="0.25">
      <c r="A138" s="1301" t="s">
        <v>707</v>
      </c>
      <c r="B138" s="153" t="s">
        <v>780</v>
      </c>
      <c r="C138" s="1301" t="s">
        <v>700</v>
      </c>
      <c r="D138" s="1302">
        <v>3</v>
      </c>
      <c r="E138" s="1302">
        <v>2</v>
      </c>
      <c r="F138" s="1302">
        <v>12</v>
      </c>
      <c r="G138" s="1302">
        <v>12</v>
      </c>
      <c r="H138" s="1302">
        <v>13</v>
      </c>
      <c r="I138" s="1302">
        <v>22</v>
      </c>
      <c r="J138" s="1302">
        <v>16</v>
      </c>
      <c r="K138" s="1302">
        <v>11</v>
      </c>
      <c r="L138" s="1302">
        <v>11</v>
      </c>
      <c r="M138" s="1302">
        <v>15</v>
      </c>
      <c r="N138" s="1302">
        <v>18</v>
      </c>
      <c r="O138" s="1302">
        <v>16</v>
      </c>
      <c r="P138" s="1302">
        <v>8</v>
      </c>
      <c r="Q138" s="1302">
        <v>2</v>
      </c>
      <c r="R138" s="1302">
        <v>20</v>
      </c>
      <c r="S138" s="1302">
        <v>4</v>
      </c>
      <c r="T138" s="1302">
        <v>2</v>
      </c>
      <c r="U138" s="1302">
        <v>12</v>
      </c>
      <c r="V138" s="1302">
        <v>4</v>
      </c>
    </row>
    <row r="139" spans="1:22" ht="15" x14ac:dyDescent="0.25">
      <c r="A139" s="1301" t="s">
        <v>707</v>
      </c>
      <c r="B139" s="153" t="s">
        <v>780</v>
      </c>
      <c r="C139" s="1301" t="s">
        <v>88</v>
      </c>
      <c r="D139" s="1302">
        <v>8</v>
      </c>
      <c r="E139" s="1302">
        <v>7</v>
      </c>
      <c r="F139" s="1302">
        <v>17</v>
      </c>
      <c r="G139" s="1302">
        <v>16</v>
      </c>
      <c r="H139" s="1302">
        <v>22</v>
      </c>
      <c r="I139" s="1302">
        <v>34</v>
      </c>
      <c r="J139" s="1302">
        <v>21</v>
      </c>
      <c r="K139" s="1302">
        <v>22</v>
      </c>
      <c r="L139" s="1302">
        <v>26</v>
      </c>
      <c r="M139" s="1302">
        <v>22</v>
      </c>
      <c r="N139" s="1302">
        <v>33</v>
      </c>
      <c r="O139" s="1302">
        <v>38</v>
      </c>
      <c r="P139" s="1302">
        <v>14</v>
      </c>
      <c r="Q139" s="1302">
        <v>5</v>
      </c>
      <c r="R139" s="1302">
        <v>35</v>
      </c>
      <c r="S139" s="1302">
        <v>7</v>
      </c>
      <c r="T139" s="1302">
        <v>4</v>
      </c>
      <c r="U139" s="1302">
        <v>32</v>
      </c>
      <c r="V139" s="1302">
        <v>13</v>
      </c>
    </row>
    <row r="140" spans="1:22" ht="15" x14ac:dyDescent="0.25">
      <c r="A140" s="1301" t="s">
        <v>707</v>
      </c>
      <c r="B140" s="153" t="s">
        <v>780</v>
      </c>
      <c r="C140" s="1301" t="s">
        <v>89</v>
      </c>
      <c r="D140" s="1302">
        <v>10</v>
      </c>
      <c r="E140" s="1302">
        <v>10</v>
      </c>
      <c r="F140" s="1302">
        <v>22</v>
      </c>
      <c r="G140" s="1302">
        <v>22</v>
      </c>
      <c r="H140" s="1302">
        <v>26</v>
      </c>
      <c r="I140" s="1302">
        <v>39</v>
      </c>
      <c r="J140" s="1302">
        <v>22</v>
      </c>
      <c r="K140" s="1302">
        <v>26</v>
      </c>
      <c r="L140" s="1302">
        <v>27</v>
      </c>
      <c r="M140" s="1302">
        <v>24</v>
      </c>
      <c r="N140" s="1302">
        <v>39</v>
      </c>
      <c r="O140" s="1302">
        <v>42</v>
      </c>
      <c r="P140" s="1302">
        <v>14</v>
      </c>
      <c r="Q140" s="1302">
        <v>10</v>
      </c>
      <c r="R140" s="1302">
        <v>35</v>
      </c>
      <c r="S140" s="1302">
        <v>9</v>
      </c>
      <c r="T140" s="1302">
        <v>5</v>
      </c>
      <c r="U140" s="1302">
        <v>33</v>
      </c>
      <c r="V140" s="1302">
        <v>14</v>
      </c>
    </row>
    <row r="141" spans="1:22" ht="15" x14ac:dyDescent="0.25">
      <c r="A141" s="1301" t="s">
        <v>707</v>
      </c>
      <c r="B141" s="153" t="s">
        <v>780</v>
      </c>
      <c r="C141" s="1301" t="s">
        <v>90</v>
      </c>
      <c r="D141" s="1302">
        <v>2</v>
      </c>
      <c r="E141" s="1302">
        <v>0</v>
      </c>
      <c r="F141" s="1302">
        <v>10</v>
      </c>
      <c r="G141" s="1302">
        <v>7</v>
      </c>
      <c r="H141" s="1302">
        <v>6</v>
      </c>
      <c r="I141" s="1302">
        <v>8</v>
      </c>
      <c r="J141" s="1302">
        <v>9</v>
      </c>
      <c r="K141" s="1302">
        <v>5</v>
      </c>
      <c r="L141" s="1302">
        <v>1</v>
      </c>
      <c r="M141" s="1302">
        <v>11</v>
      </c>
      <c r="N141" s="1302">
        <v>7</v>
      </c>
      <c r="O141" s="1302">
        <v>5</v>
      </c>
      <c r="P141" s="1302">
        <v>3</v>
      </c>
      <c r="Q141" s="1302">
        <v>1</v>
      </c>
      <c r="R141" s="1302">
        <v>5</v>
      </c>
      <c r="S141" s="1302">
        <v>3</v>
      </c>
      <c r="T141" s="1302">
        <v>0</v>
      </c>
      <c r="U141" s="1302">
        <v>6</v>
      </c>
      <c r="V141" s="1302">
        <v>3</v>
      </c>
    </row>
    <row r="142" spans="1:22" ht="15" x14ac:dyDescent="0.25">
      <c r="A142" s="1301" t="s">
        <v>707</v>
      </c>
      <c r="B142" s="153" t="s">
        <v>780</v>
      </c>
      <c r="C142" s="1301" t="s">
        <v>91</v>
      </c>
      <c r="D142" s="1302">
        <v>2</v>
      </c>
      <c r="E142" s="1302">
        <v>0</v>
      </c>
      <c r="F142" s="1302">
        <v>7</v>
      </c>
      <c r="G142" s="1302">
        <v>4</v>
      </c>
      <c r="H142" s="1302">
        <v>3</v>
      </c>
      <c r="I142" s="1302">
        <v>8</v>
      </c>
      <c r="J142" s="1302">
        <v>6</v>
      </c>
      <c r="K142" s="1302">
        <v>3</v>
      </c>
      <c r="L142" s="1302">
        <v>1</v>
      </c>
      <c r="M142" s="1302">
        <v>5</v>
      </c>
      <c r="N142" s="1302">
        <v>5</v>
      </c>
      <c r="O142" s="1302">
        <v>4</v>
      </c>
      <c r="P142" s="1302">
        <v>2</v>
      </c>
      <c r="Q142" s="1302">
        <v>1</v>
      </c>
      <c r="R142" s="1302">
        <v>3</v>
      </c>
      <c r="S142" s="1302">
        <v>3</v>
      </c>
      <c r="T142" s="1302">
        <v>0</v>
      </c>
      <c r="U142" s="1302">
        <v>3</v>
      </c>
      <c r="V142" s="1302">
        <v>0</v>
      </c>
    </row>
    <row r="143" spans="1:22" ht="15" x14ac:dyDescent="0.25">
      <c r="A143" s="1301" t="s">
        <v>707</v>
      </c>
      <c r="B143" s="153" t="s">
        <v>780</v>
      </c>
      <c r="C143" s="1301" t="s">
        <v>701</v>
      </c>
      <c r="D143" s="1302">
        <v>9.0909093618392944E-2</v>
      </c>
      <c r="E143" s="1302">
        <v>6.4516127109527588E-2</v>
      </c>
      <c r="F143" s="1302">
        <v>0.34285715222358704</v>
      </c>
      <c r="G143" s="1302">
        <v>0.35294118523597717</v>
      </c>
      <c r="H143" s="1302">
        <v>0.23636363446712494</v>
      </c>
      <c r="I143" s="1302">
        <v>0.28947368264198303</v>
      </c>
      <c r="J143" s="1302">
        <v>0.30769231915473938</v>
      </c>
      <c r="K143" s="1302">
        <v>0.16417910158634186</v>
      </c>
      <c r="L143" s="1302">
        <v>0.14102564752101898</v>
      </c>
      <c r="M143" s="1302">
        <v>0.34090909361839294</v>
      </c>
      <c r="N143" s="1302">
        <v>0.15929204225540161</v>
      </c>
      <c r="O143" s="1302">
        <v>0.20253165066242218</v>
      </c>
      <c r="P143" s="1302">
        <v>0.18181818723678589</v>
      </c>
      <c r="Q143" s="1302">
        <v>5.000000074505806E-2</v>
      </c>
      <c r="R143" s="1302">
        <v>0.32258063554763794</v>
      </c>
      <c r="S143" s="1302">
        <v>0.13793103396892548</v>
      </c>
      <c r="T143" s="1302">
        <v>7.6923079788684845E-2</v>
      </c>
      <c r="U143" s="1302">
        <v>0.20689655840396881</v>
      </c>
      <c r="V143" s="1302">
        <v>0.14814814925193787</v>
      </c>
    </row>
    <row r="144" spans="1:22" ht="15" x14ac:dyDescent="0.25">
      <c r="A144" s="1301" t="s">
        <v>707</v>
      </c>
      <c r="B144" s="153" t="s">
        <v>780</v>
      </c>
      <c r="C144" s="1301" t="s">
        <v>92</v>
      </c>
      <c r="D144" s="1302">
        <v>0.24242424964904785</v>
      </c>
      <c r="E144" s="1302">
        <v>0.22580644488334656</v>
      </c>
      <c r="F144" s="1302">
        <v>0.48571428656578064</v>
      </c>
      <c r="G144" s="1302">
        <v>0.47058823704719543</v>
      </c>
      <c r="H144" s="1302">
        <v>0.40000000596046448</v>
      </c>
      <c r="I144" s="1302">
        <v>0.44736841320991516</v>
      </c>
      <c r="J144" s="1302">
        <v>0.4038461446762085</v>
      </c>
      <c r="K144" s="1302">
        <v>0.32835820317268372</v>
      </c>
      <c r="L144" s="1302">
        <v>0.3333333432674408</v>
      </c>
      <c r="M144" s="1302">
        <v>0.5</v>
      </c>
      <c r="N144" s="1302">
        <v>0.29203540086746216</v>
      </c>
      <c r="O144" s="1302">
        <v>0.48101267218589783</v>
      </c>
      <c r="P144" s="1302">
        <v>0.31818181276321411</v>
      </c>
      <c r="Q144" s="1302">
        <v>0.125</v>
      </c>
      <c r="R144" s="1302">
        <v>0.56451612710952759</v>
      </c>
      <c r="S144" s="1302">
        <v>0.24137930572032928</v>
      </c>
      <c r="T144" s="1302">
        <v>0.15384615957736969</v>
      </c>
      <c r="U144" s="1302">
        <v>0.5517241358757019</v>
      </c>
      <c r="V144" s="1302">
        <v>0.48148149251937866</v>
      </c>
    </row>
    <row r="145" spans="1:22" ht="15" x14ac:dyDescent="0.25">
      <c r="A145" s="1301" t="s">
        <v>707</v>
      </c>
      <c r="B145" s="153" t="s">
        <v>780</v>
      </c>
      <c r="C145" s="1301" t="s">
        <v>93</v>
      </c>
      <c r="D145" s="1302">
        <v>0.30303031206130981</v>
      </c>
      <c r="E145" s="1302">
        <v>0.32258063554763794</v>
      </c>
      <c r="F145" s="1302">
        <v>0.62857145071029663</v>
      </c>
      <c r="G145" s="1302">
        <v>0.64705884456634521</v>
      </c>
      <c r="H145" s="1302">
        <v>0.47272726893424988</v>
      </c>
      <c r="I145" s="1302">
        <v>0.51315790414810181</v>
      </c>
      <c r="J145" s="1302">
        <v>0.42307692766189575</v>
      </c>
      <c r="K145" s="1302">
        <v>0.38805970549583435</v>
      </c>
      <c r="L145" s="1302">
        <v>0.3461538553237915</v>
      </c>
      <c r="M145" s="1302">
        <v>0.54545456171035767</v>
      </c>
      <c r="N145" s="1302">
        <v>0.3451327383518219</v>
      </c>
      <c r="O145" s="1302">
        <v>0.53164559602737427</v>
      </c>
      <c r="P145" s="1302">
        <v>0.31818181276321411</v>
      </c>
      <c r="Q145" s="1302">
        <v>0.25</v>
      </c>
      <c r="R145" s="1302">
        <v>0.56451612710952759</v>
      </c>
      <c r="S145" s="1302">
        <v>0.31034481525421143</v>
      </c>
      <c r="T145" s="1302">
        <v>0.19230769574642181</v>
      </c>
      <c r="U145" s="1302">
        <v>0.56896549463272095</v>
      </c>
      <c r="V145" s="1302">
        <v>0.51851850748062134</v>
      </c>
    </row>
    <row r="146" spans="1:22" ht="15" x14ac:dyDescent="0.25">
      <c r="A146" s="1301" t="s">
        <v>707</v>
      </c>
      <c r="B146" s="153" t="s">
        <v>780</v>
      </c>
      <c r="C146" s="1301" t="s">
        <v>94</v>
      </c>
      <c r="D146" s="1302">
        <v>6.0606062412261963E-2</v>
      </c>
      <c r="E146" s="1302">
        <v>0</v>
      </c>
      <c r="F146" s="1302">
        <v>0.28571429848670959</v>
      </c>
      <c r="G146" s="1302">
        <v>0.20588235557079315</v>
      </c>
      <c r="H146" s="1302">
        <v>0.10909090936183929</v>
      </c>
      <c r="I146" s="1302">
        <v>0.10526315867900848</v>
      </c>
      <c r="J146" s="1302">
        <v>0.17307692766189575</v>
      </c>
      <c r="K146" s="1302">
        <v>7.46268630027771E-2</v>
      </c>
      <c r="L146" s="1302">
        <v>1.2820512987673283E-2</v>
      </c>
      <c r="M146" s="1302">
        <v>0.25</v>
      </c>
      <c r="N146" s="1302">
        <v>6.1946902424097061E-2</v>
      </c>
      <c r="O146" s="1302">
        <v>6.3291139900684357E-2</v>
      </c>
      <c r="P146" s="1302">
        <v>6.8181820213794708E-2</v>
      </c>
      <c r="Q146" s="1302">
        <v>2.500000037252903E-2</v>
      </c>
      <c r="R146" s="1302">
        <v>8.0645158886909485E-2</v>
      </c>
      <c r="S146" s="1302">
        <v>0.10344827920198441</v>
      </c>
      <c r="T146" s="1302">
        <v>0</v>
      </c>
      <c r="U146" s="1302">
        <v>0.10344827920198441</v>
      </c>
      <c r="V146" s="1302">
        <v>0.1111111119389534</v>
      </c>
    </row>
    <row r="147" spans="1:22" ht="15" x14ac:dyDescent="0.25">
      <c r="A147" s="1301" t="s">
        <v>707</v>
      </c>
      <c r="B147" s="153" t="s">
        <v>780</v>
      </c>
      <c r="C147" s="1301" t="s">
        <v>95</v>
      </c>
      <c r="D147" s="1302">
        <v>6.0606062412261963E-2</v>
      </c>
      <c r="E147" s="1302">
        <v>0</v>
      </c>
      <c r="F147" s="1302">
        <v>0.20000000298023224</v>
      </c>
      <c r="G147" s="1302">
        <v>0.11764705926179886</v>
      </c>
      <c r="H147" s="1302">
        <v>5.4545454680919647E-2</v>
      </c>
      <c r="I147" s="1302">
        <v>0.10526315867900848</v>
      </c>
      <c r="J147" s="1302">
        <v>0.11538461595773697</v>
      </c>
      <c r="K147" s="1302">
        <v>4.4776119291782379E-2</v>
      </c>
      <c r="L147" s="1302">
        <v>1.2820512987673283E-2</v>
      </c>
      <c r="M147" s="1302">
        <v>0.11363636702299118</v>
      </c>
      <c r="N147" s="1302">
        <v>4.4247787445783615E-2</v>
      </c>
      <c r="O147" s="1302">
        <v>5.0632912665605545E-2</v>
      </c>
      <c r="P147" s="1302">
        <v>4.5454546809196472E-2</v>
      </c>
      <c r="Q147" s="1302">
        <v>2.500000037252903E-2</v>
      </c>
      <c r="R147" s="1302">
        <v>4.8387095332145691E-2</v>
      </c>
      <c r="S147" s="1302">
        <v>0.10344827920198441</v>
      </c>
      <c r="T147" s="1302">
        <v>0</v>
      </c>
      <c r="U147" s="1302">
        <v>5.1724139600992203E-2</v>
      </c>
      <c r="V147" s="1302">
        <v>0</v>
      </c>
    </row>
    <row r="148" spans="1:22" ht="15" x14ac:dyDescent="0.25">
      <c r="A148" s="1301" t="s">
        <v>708</v>
      </c>
      <c r="B148" s="153" t="s">
        <v>781</v>
      </c>
      <c r="C148" s="1301" t="s">
        <v>87</v>
      </c>
      <c r="D148" s="1302">
        <v>36</v>
      </c>
      <c r="E148" s="1302">
        <v>75</v>
      </c>
      <c r="F148" s="1302">
        <v>95</v>
      </c>
      <c r="G148" s="1302">
        <v>168</v>
      </c>
      <c r="H148" s="1302">
        <v>119</v>
      </c>
      <c r="I148" s="1302">
        <v>304</v>
      </c>
      <c r="J148" s="1302">
        <v>210</v>
      </c>
      <c r="K148" s="1302">
        <v>231</v>
      </c>
      <c r="L148" s="1302">
        <v>170</v>
      </c>
      <c r="M148" s="1302">
        <v>93</v>
      </c>
      <c r="N148" s="1302">
        <v>204</v>
      </c>
      <c r="O148" s="1302">
        <v>320</v>
      </c>
      <c r="P148" s="1302">
        <v>112</v>
      </c>
      <c r="Q148" s="1302">
        <v>12</v>
      </c>
      <c r="R148" s="1302">
        <v>164</v>
      </c>
      <c r="S148" s="1302">
        <v>60</v>
      </c>
      <c r="T148" s="1302">
        <v>128</v>
      </c>
      <c r="U148" s="1302">
        <v>114</v>
      </c>
      <c r="V148" s="1302">
        <v>102</v>
      </c>
    </row>
    <row r="149" spans="1:22" ht="15" x14ac:dyDescent="0.25">
      <c r="A149" s="1301" t="s">
        <v>708</v>
      </c>
      <c r="B149" s="153" t="s">
        <v>781</v>
      </c>
      <c r="C149" s="1301" t="s">
        <v>700</v>
      </c>
      <c r="D149" s="1302">
        <v>9</v>
      </c>
      <c r="E149" s="1302">
        <v>16</v>
      </c>
      <c r="F149" s="1302">
        <v>43</v>
      </c>
      <c r="G149" s="1302">
        <v>55</v>
      </c>
      <c r="H149" s="1302">
        <v>25</v>
      </c>
      <c r="I149" s="1302">
        <v>92</v>
      </c>
      <c r="J149" s="1302">
        <v>56</v>
      </c>
      <c r="K149" s="1302">
        <v>56</v>
      </c>
      <c r="L149" s="1302">
        <v>54</v>
      </c>
      <c r="M149" s="1302">
        <v>32</v>
      </c>
      <c r="N149" s="1302">
        <v>58</v>
      </c>
      <c r="O149" s="1302">
        <v>104</v>
      </c>
      <c r="P149" s="1302">
        <v>21</v>
      </c>
      <c r="Q149" s="1302">
        <v>2</v>
      </c>
      <c r="R149" s="1302">
        <v>48</v>
      </c>
      <c r="S149" s="1302">
        <v>16</v>
      </c>
      <c r="T149" s="1302">
        <v>38</v>
      </c>
      <c r="U149" s="1302">
        <v>22</v>
      </c>
      <c r="V149" s="1302">
        <v>23</v>
      </c>
    </row>
    <row r="150" spans="1:22" ht="15" x14ac:dyDescent="0.25">
      <c r="A150" s="1301" t="s">
        <v>708</v>
      </c>
      <c r="B150" s="153" t="s">
        <v>781</v>
      </c>
      <c r="C150" s="1301" t="s">
        <v>88</v>
      </c>
      <c r="D150" s="1302">
        <v>11</v>
      </c>
      <c r="E150" s="1302">
        <v>27</v>
      </c>
      <c r="F150" s="1302">
        <v>50</v>
      </c>
      <c r="G150" s="1302">
        <v>79</v>
      </c>
      <c r="H150" s="1302">
        <v>43</v>
      </c>
      <c r="I150" s="1302">
        <v>148</v>
      </c>
      <c r="J150" s="1302">
        <v>74</v>
      </c>
      <c r="K150" s="1302">
        <v>84</v>
      </c>
      <c r="L150" s="1302">
        <v>78</v>
      </c>
      <c r="M150" s="1302">
        <v>47</v>
      </c>
      <c r="N150" s="1302">
        <v>94</v>
      </c>
      <c r="O150" s="1302">
        <v>175</v>
      </c>
      <c r="P150" s="1302">
        <v>38</v>
      </c>
      <c r="Q150" s="1302">
        <v>4</v>
      </c>
      <c r="R150" s="1302">
        <v>50</v>
      </c>
      <c r="S150" s="1302">
        <v>23</v>
      </c>
      <c r="T150" s="1302">
        <v>49</v>
      </c>
      <c r="U150" s="1302">
        <v>35</v>
      </c>
      <c r="V150" s="1302">
        <v>42</v>
      </c>
    </row>
    <row r="151" spans="1:22" ht="15" x14ac:dyDescent="0.25">
      <c r="A151" s="1301" t="s">
        <v>708</v>
      </c>
      <c r="B151" s="153" t="s">
        <v>781</v>
      </c>
      <c r="C151" s="1301" t="s">
        <v>89</v>
      </c>
      <c r="D151" s="1302">
        <v>12</v>
      </c>
      <c r="E151" s="1302">
        <v>33</v>
      </c>
      <c r="F151" s="1302">
        <v>52</v>
      </c>
      <c r="G151" s="1302">
        <v>83</v>
      </c>
      <c r="H151" s="1302">
        <v>44</v>
      </c>
      <c r="I151" s="1302">
        <v>158</v>
      </c>
      <c r="J151" s="1302">
        <v>75</v>
      </c>
      <c r="K151" s="1302">
        <v>87</v>
      </c>
      <c r="L151" s="1302">
        <v>80</v>
      </c>
      <c r="M151" s="1302">
        <v>50</v>
      </c>
      <c r="N151" s="1302">
        <v>97</v>
      </c>
      <c r="O151" s="1302">
        <v>184</v>
      </c>
      <c r="P151" s="1302">
        <v>38</v>
      </c>
      <c r="Q151" s="1302">
        <v>4</v>
      </c>
      <c r="R151" s="1302">
        <v>52</v>
      </c>
      <c r="S151" s="1302">
        <v>30</v>
      </c>
      <c r="T151" s="1302">
        <v>52</v>
      </c>
      <c r="U151" s="1302">
        <v>37</v>
      </c>
      <c r="V151" s="1302">
        <v>42</v>
      </c>
    </row>
    <row r="152" spans="1:22" ht="15" x14ac:dyDescent="0.25">
      <c r="A152" s="1301" t="s">
        <v>708</v>
      </c>
      <c r="B152" s="153" t="s">
        <v>781</v>
      </c>
      <c r="C152" s="1301" t="s">
        <v>90</v>
      </c>
      <c r="D152" s="1302">
        <v>5</v>
      </c>
      <c r="E152" s="1302">
        <v>18</v>
      </c>
      <c r="F152" s="1302">
        <v>18</v>
      </c>
      <c r="G152" s="1302">
        <v>20</v>
      </c>
      <c r="H152" s="1302">
        <v>18</v>
      </c>
      <c r="I152" s="1302">
        <v>21</v>
      </c>
      <c r="J152" s="1302">
        <v>11</v>
      </c>
      <c r="K152" s="1302">
        <v>12</v>
      </c>
      <c r="L152" s="1302">
        <v>6</v>
      </c>
      <c r="M152" s="1302">
        <v>7</v>
      </c>
      <c r="N152" s="1302">
        <v>5</v>
      </c>
      <c r="O152" s="1302">
        <v>13</v>
      </c>
      <c r="P152" s="1302">
        <v>12</v>
      </c>
      <c r="Q152" s="1302">
        <v>1</v>
      </c>
      <c r="R152" s="1302">
        <v>12</v>
      </c>
      <c r="S152" s="1302">
        <v>9</v>
      </c>
      <c r="T152" s="1302">
        <v>14</v>
      </c>
      <c r="U152" s="1302">
        <v>15</v>
      </c>
      <c r="V152" s="1302">
        <v>4</v>
      </c>
    </row>
    <row r="153" spans="1:22" ht="15" x14ac:dyDescent="0.25">
      <c r="A153" s="1301" t="s">
        <v>708</v>
      </c>
      <c r="B153" s="153" t="s">
        <v>781</v>
      </c>
      <c r="C153" s="1301" t="s">
        <v>91</v>
      </c>
      <c r="D153" s="1302">
        <v>0</v>
      </c>
      <c r="E153" s="1302">
        <v>5</v>
      </c>
      <c r="F153" s="1302">
        <v>10</v>
      </c>
      <c r="G153" s="1302">
        <v>15</v>
      </c>
      <c r="H153" s="1302">
        <v>8</v>
      </c>
      <c r="I153" s="1302">
        <v>9</v>
      </c>
      <c r="J153" s="1302">
        <v>10</v>
      </c>
      <c r="K153" s="1302">
        <v>6</v>
      </c>
      <c r="L153" s="1302">
        <v>2</v>
      </c>
      <c r="M153" s="1302">
        <v>4</v>
      </c>
      <c r="N153" s="1302">
        <v>2</v>
      </c>
      <c r="O153" s="1302">
        <v>9</v>
      </c>
      <c r="P153" s="1302">
        <v>2</v>
      </c>
      <c r="Q153" s="1302">
        <v>2</v>
      </c>
      <c r="R153" s="1302">
        <v>5</v>
      </c>
      <c r="S153" s="1302">
        <v>5</v>
      </c>
      <c r="T153" s="1302">
        <v>4</v>
      </c>
      <c r="U153" s="1302">
        <v>8</v>
      </c>
      <c r="V153" s="1302">
        <v>1</v>
      </c>
    </row>
    <row r="154" spans="1:22" ht="15" x14ac:dyDescent="0.25">
      <c r="A154" s="1301" t="s">
        <v>708</v>
      </c>
      <c r="B154" s="153" t="s">
        <v>781</v>
      </c>
      <c r="C154" s="1301" t="s">
        <v>701</v>
      </c>
      <c r="D154" s="1302">
        <v>0.25</v>
      </c>
      <c r="E154" s="1302">
        <v>0.21333333849906921</v>
      </c>
      <c r="F154" s="1302">
        <v>0.45263159275054932</v>
      </c>
      <c r="G154" s="1302">
        <v>0.3273809552192688</v>
      </c>
      <c r="H154" s="1302">
        <v>0.21008403599262238</v>
      </c>
      <c r="I154" s="1302">
        <v>0.30263158679008484</v>
      </c>
      <c r="J154" s="1302">
        <v>0.26666668057441711</v>
      </c>
      <c r="K154" s="1302">
        <v>0.24242424964904785</v>
      </c>
      <c r="L154" s="1302">
        <v>0.31764706969261169</v>
      </c>
      <c r="M154" s="1302">
        <v>0.34408602118492126</v>
      </c>
      <c r="N154" s="1302">
        <v>0.28431373834609985</v>
      </c>
      <c r="O154" s="1302">
        <v>0.32499998807907104</v>
      </c>
      <c r="P154" s="1302">
        <v>0.1875</v>
      </c>
      <c r="Q154" s="1302">
        <v>0.1666666716337204</v>
      </c>
      <c r="R154" s="1302">
        <v>0.29268291592597961</v>
      </c>
      <c r="S154" s="1302">
        <v>0.26666668057441711</v>
      </c>
      <c r="T154" s="1302">
        <v>0.296875</v>
      </c>
      <c r="U154" s="1302">
        <v>0.19298245012760162</v>
      </c>
      <c r="V154" s="1302">
        <v>0.22549019753932953</v>
      </c>
    </row>
    <row r="155" spans="1:22" ht="15" x14ac:dyDescent="0.25">
      <c r="A155" s="1301" t="s">
        <v>708</v>
      </c>
      <c r="B155" s="153" t="s">
        <v>781</v>
      </c>
      <c r="C155" s="1301" t="s">
        <v>92</v>
      </c>
      <c r="D155" s="1302">
        <v>0.3055555522441864</v>
      </c>
      <c r="E155" s="1302">
        <v>0.36000001430511475</v>
      </c>
      <c r="F155" s="1302">
        <v>0.52631580829620361</v>
      </c>
      <c r="G155" s="1302">
        <v>0.4702380895614624</v>
      </c>
      <c r="H155" s="1302">
        <v>0.36134454607963562</v>
      </c>
      <c r="I155" s="1302">
        <v>0.48684209585189819</v>
      </c>
      <c r="J155" s="1302">
        <v>0.35238096117973328</v>
      </c>
      <c r="K155" s="1302">
        <v>0.36363637447357178</v>
      </c>
      <c r="L155" s="1302">
        <v>0.45882353186607361</v>
      </c>
      <c r="M155" s="1302">
        <v>0.50537633895874023</v>
      </c>
      <c r="N155" s="1302">
        <v>0.46078431606292725</v>
      </c>
      <c r="O155" s="1302">
        <v>0.546875</v>
      </c>
      <c r="P155" s="1302">
        <v>0.33928570151329041</v>
      </c>
      <c r="Q155" s="1302">
        <v>0.3333333432674408</v>
      </c>
      <c r="R155" s="1302">
        <v>0.30487805604934692</v>
      </c>
      <c r="S155" s="1302">
        <v>0.38333332538604736</v>
      </c>
      <c r="T155" s="1302">
        <v>0.3828125</v>
      </c>
      <c r="U155" s="1302">
        <v>0.30701753497123718</v>
      </c>
      <c r="V155" s="1302">
        <v>0.4117647111415863</v>
      </c>
    </row>
    <row r="156" spans="1:22" ht="15" x14ac:dyDescent="0.25">
      <c r="A156" s="1301" t="s">
        <v>708</v>
      </c>
      <c r="B156" s="153" t="s">
        <v>781</v>
      </c>
      <c r="C156" s="1301" t="s">
        <v>93</v>
      </c>
      <c r="D156" s="1302">
        <v>0.3333333432674408</v>
      </c>
      <c r="E156" s="1302">
        <v>0.43999999761581421</v>
      </c>
      <c r="F156" s="1302">
        <v>0.54736840724945068</v>
      </c>
      <c r="G156" s="1302">
        <v>0.494047611951828</v>
      </c>
      <c r="H156" s="1302">
        <v>0.36974790692329407</v>
      </c>
      <c r="I156" s="1302">
        <v>0.51973682641983032</v>
      </c>
      <c r="J156" s="1302">
        <v>0.3571428656578064</v>
      </c>
      <c r="K156" s="1302">
        <v>0.37662336230278015</v>
      </c>
      <c r="L156" s="1302">
        <v>0.47058823704719543</v>
      </c>
      <c r="M156" s="1302">
        <v>0.53763443231582642</v>
      </c>
      <c r="N156" s="1302">
        <v>0.47549018263816833</v>
      </c>
      <c r="O156" s="1302">
        <v>0.57499998807907104</v>
      </c>
      <c r="P156" s="1302">
        <v>0.33928570151329041</v>
      </c>
      <c r="Q156" s="1302">
        <v>0.3333333432674408</v>
      </c>
      <c r="R156" s="1302">
        <v>0.31707316637039185</v>
      </c>
      <c r="S156" s="1302">
        <v>0.5</v>
      </c>
      <c r="T156" s="1302">
        <v>0.40625</v>
      </c>
      <c r="U156" s="1302">
        <v>0.32456141710281372</v>
      </c>
      <c r="V156" s="1302">
        <v>0.4117647111415863</v>
      </c>
    </row>
    <row r="157" spans="1:22" ht="15" x14ac:dyDescent="0.25">
      <c r="A157" s="1301" t="s">
        <v>708</v>
      </c>
      <c r="B157" s="153" t="s">
        <v>781</v>
      </c>
      <c r="C157" s="1301" t="s">
        <v>94</v>
      </c>
      <c r="D157" s="1302">
        <v>0.1388888955116272</v>
      </c>
      <c r="E157" s="1302">
        <v>0.23999999463558197</v>
      </c>
      <c r="F157" s="1302">
        <v>0.18947368860244751</v>
      </c>
      <c r="G157" s="1302">
        <v>0.1190476194024086</v>
      </c>
      <c r="H157" s="1302">
        <v>0.15126051008701324</v>
      </c>
      <c r="I157" s="1302">
        <v>6.9078944623470306E-2</v>
      </c>
      <c r="J157" s="1302">
        <v>5.238095298409462E-2</v>
      </c>
      <c r="K157" s="1302">
        <v>5.1948051899671555E-2</v>
      </c>
      <c r="L157" s="1302">
        <v>3.5294119268655777E-2</v>
      </c>
      <c r="M157" s="1302">
        <v>7.526881992816925E-2</v>
      </c>
      <c r="N157" s="1302">
        <v>2.450980432331562E-2</v>
      </c>
      <c r="O157" s="1302">
        <v>4.0624998509883881E-2</v>
      </c>
      <c r="P157" s="1302">
        <v>0.1071428582072258</v>
      </c>
      <c r="Q157" s="1302">
        <v>8.3333335816860199E-2</v>
      </c>
      <c r="R157" s="1302">
        <v>7.3170728981494904E-2</v>
      </c>
      <c r="S157" s="1302">
        <v>0.15000000596046448</v>
      </c>
      <c r="T157" s="1302">
        <v>0.109375</v>
      </c>
      <c r="U157" s="1302">
        <v>0.1315789520740509</v>
      </c>
      <c r="V157" s="1302">
        <v>3.9215687662363052E-2</v>
      </c>
    </row>
    <row r="158" spans="1:22" ht="15" x14ac:dyDescent="0.25">
      <c r="A158" s="1301" t="s">
        <v>708</v>
      </c>
      <c r="B158" s="153" t="s">
        <v>781</v>
      </c>
      <c r="C158" s="1301" t="s">
        <v>95</v>
      </c>
      <c r="D158" s="1302">
        <v>0</v>
      </c>
      <c r="E158" s="1302">
        <v>6.6666670143604279E-2</v>
      </c>
      <c r="F158" s="1302">
        <v>0.10526315867900848</v>
      </c>
      <c r="G158" s="1302">
        <v>8.9285716414451599E-2</v>
      </c>
      <c r="H158" s="1302">
        <v>6.7226894199848175E-2</v>
      </c>
      <c r="I158" s="1302">
        <v>2.9605263844132423E-2</v>
      </c>
      <c r="J158" s="1302">
        <v>4.76190485060215E-2</v>
      </c>
      <c r="K158" s="1302">
        <v>2.5974025949835777E-2</v>
      </c>
      <c r="L158" s="1302">
        <v>1.1764706112444401E-2</v>
      </c>
      <c r="M158" s="1302">
        <v>4.3010752648115158E-2</v>
      </c>
      <c r="N158" s="1302">
        <v>9.8039219155907631E-3</v>
      </c>
      <c r="O158" s="1302">
        <v>2.812499925494194E-2</v>
      </c>
      <c r="P158" s="1302">
        <v>1.785714365541935E-2</v>
      </c>
      <c r="Q158" s="1302">
        <v>0.1666666716337204</v>
      </c>
      <c r="R158" s="1302">
        <v>3.0487805604934692E-2</v>
      </c>
      <c r="S158" s="1302">
        <v>8.3333335816860199E-2</v>
      </c>
      <c r="T158" s="1302">
        <v>3.125E-2</v>
      </c>
      <c r="U158" s="1302">
        <v>7.0175439119338989E-2</v>
      </c>
      <c r="V158" s="1302">
        <v>9.8039219155907631E-3</v>
      </c>
    </row>
    <row r="159" spans="1:22" ht="15" x14ac:dyDescent="0.25">
      <c r="A159" s="1301" t="s">
        <v>708</v>
      </c>
      <c r="B159" s="153" t="s">
        <v>782</v>
      </c>
      <c r="C159" s="1301" t="s">
        <v>87</v>
      </c>
      <c r="D159" s="1302">
        <v>43</v>
      </c>
      <c r="E159" s="1302">
        <v>100</v>
      </c>
      <c r="F159" s="1302">
        <v>108</v>
      </c>
      <c r="G159" s="1302">
        <v>65</v>
      </c>
      <c r="H159" s="1302">
        <v>37</v>
      </c>
      <c r="I159" s="1302">
        <v>118</v>
      </c>
      <c r="J159" s="1302">
        <v>54</v>
      </c>
      <c r="K159" s="1302">
        <v>44</v>
      </c>
      <c r="L159" s="1302">
        <v>83</v>
      </c>
      <c r="M159" s="1302">
        <v>83</v>
      </c>
      <c r="N159" s="1302">
        <v>89</v>
      </c>
      <c r="O159" s="1302">
        <v>129</v>
      </c>
      <c r="P159" s="1302">
        <v>34</v>
      </c>
      <c r="Q159" s="1302">
        <v>0</v>
      </c>
      <c r="R159" s="1302">
        <v>67</v>
      </c>
      <c r="S159" s="1302">
        <v>15</v>
      </c>
      <c r="T159" s="1302">
        <v>49</v>
      </c>
      <c r="U159" s="1302">
        <v>95</v>
      </c>
      <c r="V159" s="1302">
        <v>91</v>
      </c>
    </row>
    <row r="160" spans="1:22" ht="15" x14ac:dyDescent="0.25">
      <c r="A160" s="1301" t="s">
        <v>708</v>
      </c>
      <c r="B160" s="153" t="s">
        <v>782</v>
      </c>
      <c r="C160" s="1301" t="s">
        <v>700</v>
      </c>
      <c r="D160" s="1302">
        <v>7</v>
      </c>
      <c r="E160" s="1302">
        <v>17</v>
      </c>
      <c r="F160" s="1302">
        <v>52</v>
      </c>
      <c r="G160" s="1302">
        <v>24</v>
      </c>
      <c r="H160" s="1302">
        <v>12</v>
      </c>
      <c r="I160" s="1302">
        <v>45</v>
      </c>
      <c r="J160" s="1302">
        <v>15</v>
      </c>
      <c r="K160" s="1302">
        <v>20</v>
      </c>
      <c r="L160" s="1302">
        <v>29</v>
      </c>
      <c r="M160" s="1302">
        <v>32</v>
      </c>
      <c r="N160" s="1302">
        <v>15</v>
      </c>
      <c r="O160" s="1302">
        <v>53</v>
      </c>
      <c r="P160" s="1302">
        <v>16</v>
      </c>
      <c r="Q160" s="1302">
        <v>0</v>
      </c>
      <c r="R160" s="1302">
        <v>18</v>
      </c>
      <c r="S160" s="1302">
        <v>5</v>
      </c>
      <c r="T160" s="1302">
        <v>27</v>
      </c>
      <c r="U160" s="1302">
        <v>28</v>
      </c>
      <c r="V160" s="1302">
        <v>20</v>
      </c>
    </row>
    <row r="161" spans="1:22" ht="15" x14ac:dyDescent="0.25">
      <c r="A161" s="1301" t="s">
        <v>708</v>
      </c>
      <c r="B161" s="153" t="s">
        <v>782</v>
      </c>
      <c r="C161" s="1301" t="s">
        <v>88</v>
      </c>
      <c r="D161" s="1302">
        <v>18</v>
      </c>
      <c r="E161" s="1302">
        <v>33</v>
      </c>
      <c r="F161" s="1302">
        <v>58</v>
      </c>
      <c r="G161" s="1302">
        <v>35</v>
      </c>
      <c r="H161" s="1302">
        <v>15</v>
      </c>
      <c r="I161" s="1302">
        <v>75</v>
      </c>
      <c r="J161" s="1302">
        <v>29</v>
      </c>
      <c r="K161" s="1302">
        <v>29</v>
      </c>
      <c r="L161" s="1302">
        <v>58</v>
      </c>
      <c r="M161" s="1302">
        <v>39</v>
      </c>
      <c r="N161" s="1302">
        <v>49</v>
      </c>
      <c r="O161" s="1302">
        <v>74</v>
      </c>
      <c r="P161" s="1302">
        <v>16</v>
      </c>
      <c r="Q161" s="1302">
        <v>0</v>
      </c>
      <c r="R161" s="1302">
        <v>24</v>
      </c>
      <c r="S161" s="1302">
        <v>8</v>
      </c>
      <c r="T161" s="1302">
        <v>29</v>
      </c>
      <c r="U161" s="1302">
        <v>47</v>
      </c>
      <c r="V161" s="1302">
        <v>39</v>
      </c>
    </row>
    <row r="162" spans="1:22" ht="15" x14ac:dyDescent="0.25">
      <c r="A162" s="1301" t="s">
        <v>708</v>
      </c>
      <c r="B162" s="153" t="s">
        <v>782</v>
      </c>
      <c r="C162" s="1301" t="s">
        <v>89</v>
      </c>
      <c r="D162" s="1302">
        <v>19</v>
      </c>
      <c r="E162" s="1302">
        <v>40</v>
      </c>
      <c r="F162" s="1302">
        <v>60</v>
      </c>
      <c r="G162" s="1302">
        <v>36</v>
      </c>
      <c r="H162" s="1302">
        <v>16</v>
      </c>
      <c r="I162" s="1302">
        <v>77</v>
      </c>
      <c r="J162" s="1302">
        <v>31</v>
      </c>
      <c r="K162" s="1302">
        <v>29</v>
      </c>
      <c r="L162" s="1302">
        <v>60</v>
      </c>
      <c r="M162" s="1302">
        <v>42</v>
      </c>
      <c r="N162" s="1302">
        <v>58</v>
      </c>
      <c r="O162" s="1302">
        <v>79</v>
      </c>
      <c r="P162" s="1302">
        <v>17</v>
      </c>
      <c r="Q162" s="1302">
        <v>0</v>
      </c>
      <c r="R162" s="1302">
        <v>25</v>
      </c>
      <c r="S162" s="1302">
        <v>8</v>
      </c>
      <c r="T162" s="1302">
        <v>31</v>
      </c>
      <c r="U162" s="1302">
        <v>47</v>
      </c>
      <c r="V162" s="1302">
        <v>41</v>
      </c>
    </row>
    <row r="163" spans="1:22" ht="15" x14ac:dyDescent="0.25">
      <c r="A163" s="1301" t="s">
        <v>708</v>
      </c>
      <c r="B163" s="153" t="s">
        <v>782</v>
      </c>
      <c r="C163" s="1301" t="s">
        <v>90</v>
      </c>
      <c r="D163" s="1302">
        <v>6</v>
      </c>
      <c r="E163" s="1302">
        <v>15</v>
      </c>
      <c r="F163" s="1302">
        <v>22</v>
      </c>
      <c r="G163" s="1302">
        <v>7</v>
      </c>
      <c r="H163" s="1302">
        <v>6</v>
      </c>
      <c r="I163" s="1302">
        <v>11</v>
      </c>
      <c r="J163" s="1302">
        <v>7</v>
      </c>
      <c r="K163" s="1302">
        <v>8</v>
      </c>
      <c r="L163" s="1302">
        <v>10</v>
      </c>
      <c r="M163" s="1302">
        <v>4</v>
      </c>
      <c r="N163" s="1302">
        <v>3</v>
      </c>
      <c r="O163" s="1302">
        <v>11</v>
      </c>
      <c r="P163" s="1302">
        <v>3</v>
      </c>
      <c r="Q163" s="1302">
        <v>0</v>
      </c>
      <c r="R163" s="1302">
        <v>5</v>
      </c>
      <c r="S163" s="1302">
        <v>1</v>
      </c>
      <c r="T163" s="1302">
        <v>5</v>
      </c>
      <c r="U163" s="1302">
        <v>17</v>
      </c>
      <c r="V163" s="1302">
        <v>6</v>
      </c>
    </row>
    <row r="164" spans="1:22" ht="15" x14ac:dyDescent="0.25">
      <c r="A164" s="1301" t="s">
        <v>708</v>
      </c>
      <c r="B164" s="153" t="s">
        <v>782</v>
      </c>
      <c r="C164" s="1301" t="s">
        <v>91</v>
      </c>
      <c r="D164" s="1302">
        <v>4</v>
      </c>
      <c r="E164" s="1302">
        <v>8</v>
      </c>
      <c r="F164" s="1302">
        <v>14</v>
      </c>
      <c r="G164" s="1302">
        <v>4</v>
      </c>
      <c r="H164" s="1302">
        <v>6</v>
      </c>
      <c r="I164" s="1302">
        <v>6</v>
      </c>
      <c r="J164" s="1302">
        <v>5</v>
      </c>
      <c r="K164" s="1302">
        <v>3</v>
      </c>
      <c r="L164" s="1302">
        <v>7</v>
      </c>
      <c r="M164" s="1302">
        <v>0</v>
      </c>
      <c r="N164" s="1302">
        <v>1</v>
      </c>
      <c r="O164" s="1302">
        <v>3</v>
      </c>
      <c r="P164" s="1302">
        <v>2</v>
      </c>
      <c r="Q164" s="1302">
        <v>0</v>
      </c>
      <c r="R164" s="1302">
        <v>2</v>
      </c>
      <c r="S164" s="1302">
        <v>1</v>
      </c>
      <c r="T164" s="1302">
        <v>3</v>
      </c>
      <c r="U164" s="1302">
        <v>5</v>
      </c>
      <c r="V164" s="1302">
        <v>0</v>
      </c>
    </row>
    <row r="165" spans="1:22" ht="15" x14ac:dyDescent="0.25">
      <c r="A165" s="1301" t="s">
        <v>708</v>
      </c>
      <c r="B165" s="153" t="s">
        <v>782</v>
      </c>
      <c r="C165" s="1301" t="s">
        <v>701</v>
      </c>
      <c r="D165" s="1302">
        <v>0.1627907007932663</v>
      </c>
      <c r="E165" s="1302">
        <v>0.17000000178813934</v>
      </c>
      <c r="F165" s="1302">
        <v>0.48148149251937866</v>
      </c>
      <c r="G165" s="1302">
        <v>0.36923077702522278</v>
      </c>
      <c r="H165" s="1302">
        <v>0.32432430982589722</v>
      </c>
      <c r="I165" s="1302">
        <v>0.38135594129562378</v>
      </c>
      <c r="J165" s="1302">
        <v>0.27777779102325439</v>
      </c>
      <c r="K165" s="1302">
        <v>0.45454546809196472</v>
      </c>
      <c r="L165" s="1302">
        <v>0.34939759969711304</v>
      </c>
      <c r="M165" s="1302">
        <v>0.38554215431213379</v>
      </c>
      <c r="N165" s="1302">
        <v>0.16853933036327362</v>
      </c>
      <c r="O165" s="1302">
        <v>0.41085270047187805</v>
      </c>
      <c r="P165" s="1302">
        <v>0.47058823704719543</v>
      </c>
      <c r="Q165" s="1302">
        <v>0</v>
      </c>
      <c r="R165" s="1302">
        <v>0.26865673065185547</v>
      </c>
      <c r="S165" s="1302">
        <v>0.3333333432674408</v>
      </c>
      <c r="T165" s="1302">
        <v>0.55102038383483887</v>
      </c>
      <c r="U165" s="1302">
        <v>0.2947368323802948</v>
      </c>
      <c r="V165" s="1302">
        <v>0.21978022158145905</v>
      </c>
    </row>
    <row r="166" spans="1:22" ht="15" x14ac:dyDescent="0.25">
      <c r="A166" s="1301" t="s">
        <v>708</v>
      </c>
      <c r="B166" s="153" t="s">
        <v>782</v>
      </c>
      <c r="C166" s="1301" t="s">
        <v>92</v>
      </c>
      <c r="D166" s="1302">
        <v>0.41860464215278625</v>
      </c>
      <c r="E166" s="1302">
        <v>0.33000001311302185</v>
      </c>
      <c r="F166" s="1302">
        <v>0.53703701496124268</v>
      </c>
      <c r="G166" s="1302">
        <v>0.53846156597137451</v>
      </c>
      <c r="H166" s="1302">
        <v>0.40540540218353271</v>
      </c>
      <c r="I166" s="1302">
        <v>0.6355932354927063</v>
      </c>
      <c r="J166" s="1302">
        <v>0.53703701496124268</v>
      </c>
      <c r="K166" s="1302">
        <v>0.65909093618392944</v>
      </c>
      <c r="L166" s="1302">
        <v>0.69879519939422607</v>
      </c>
      <c r="M166" s="1302">
        <v>0.46987950801849365</v>
      </c>
      <c r="N166" s="1302">
        <v>0.55056178569793701</v>
      </c>
      <c r="O166" s="1302">
        <v>0.57364338636398315</v>
      </c>
      <c r="P166" s="1302">
        <v>0.47058823704719543</v>
      </c>
      <c r="Q166" s="1302">
        <v>0</v>
      </c>
      <c r="R166" s="1302">
        <v>0.35820895433425903</v>
      </c>
      <c r="S166" s="1302">
        <v>0.53333336114883423</v>
      </c>
      <c r="T166" s="1302">
        <v>0.59183675050735474</v>
      </c>
      <c r="U166" s="1302">
        <v>0.49473685026168823</v>
      </c>
      <c r="V166" s="1302">
        <v>0.4285714328289032</v>
      </c>
    </row>
    <row r="167" spans="1:22" ht="15" x14ac:dyDescent="0.25">
      <c r="A167" s="1301" t="s">
        <v>708</v>
      </c>
      <c r="B167" s="153" t="s">
        <v>782</v>
      </c>
      <c r="C167" s="1301" t="s">
        <v>93</v>
      </c>
      <c r="D167" s="1302">
        <v>0.44186046719551086</v>
      </c>
      <c r="E167" s="1302">
        <v>0.40000000596046448</v>
      </c>
      <c r="F167" s="1302">
        <v>0.55555558204650879</v>
      </c>
      <c r="G167" s="1302">
        <v>0.55384618043899536</v>
      </c>
      <c r="H167" s="1302">
        <v>0.43243244290351868</v>
      </c>
      <c r="I167" s="1302">
        <v>0.6525423526763916</v>
      </c>
      <c r="J167" s="1302">
        <v>0.57407408952713013</v>
      </c>
      <c r="K167" s="1302">
        <v>0.65909093618392944</v>
      </c>
      <c r="L167" s="1302">
        <v>0.72289156913757324</v>
      </c>
      <c r="M167" s="1302">
        <v>0.50602412223815918</v>
      </c>
      <c r="N167" s="1302">
        <v>0.65168541669845581</v>
      </c>
      <c r="O167" s="1302">
        <v>0.61240309476852417</v>
      </c>
      <c r="P167" s="1302">
        <v>0.5</v>
      </c>
      <c r="Q167" s="1302">
        <v>0</v>
      </c>
      <c r="R167" s="1302">
        <v>0.3731343150138855</v>
      </c>
      <c r="S167" s="1302">
        <v>0.53333336114883423</v>
      </c>
      <c r="T167" s="1302">
        <v>0.63265305757522583</v>
      </c>
      <c r="U167" s="1302">
        <v>0.49473685026168823</v>
      </c>
      <c r="V167" s="1302">
        <v>0.45054945349693298</v>
      </c>
    </row>
    <row r="168" spans="1:22" ht="15" x14ac:dyDescent="0.25">
      <c r="A168" s="1301" t="s">
        <v>708</v>
      </c>
      <c r="B168" s="153" t="s">
        <v>782</v>
      </c>
      <c r="C168" s="1301" t="s">
        <v>94</v>
      </c>
      <c r="D168" s="1302">
        <v>0.13953489065170288</v>
      </c>
      <c r="E168" s="1302">
        <v>0.15000000596046448</v>
      </c>
      <c r="F168" s="1302">
        <v>0.20370370149612427</v>
      </c>
      <c r="G168" s="1302">
        <v>0.10769230872392654</v>
      </c>
      <c r="H168" s="1302">
        <v>0.16216215491294861</v>
      </c>
      <c r="I168" s="1302">
        <v>9.3220338225364685E-2</v>
      </c>
      <c r="J168" s="1302">
        <v>0.12962962687015533</v>
      </c>
      <c r="K168" s="1302">
        <v>0.18181818723678589</v>
      </c>
      <c r="L168" s="1302">
        <v>0.12048193067312241</v>
      </c>
      <c r="M168" s="1302">
        <v>4.8192769289016724E-2</v>
      </c>
      <c r="N168" s="1302">
        <v>3.3707864582538605E-2</v>
      </c>
      <c r="O168" s="1302">
        <v>8.527132123708725E-2</v>
      </c>
      <c r="P168" s="1302">
        <v>8.8235296308994293E-2</v>
      </c>
      <c r="Q168" s="1302">
        <v>0</v>
      </c>
      <c r="R168" s="1302">
        <v>7.46268630027771E-2</v>
      </c>
      <c r="S168" s="1302">
        <v>6.6666670143604279E-2</v>
      </c>
      <c r="T168" s="1302">
        <v>0.10204081982374191</v>
      </c>
      <c r="U168" s="1302">
        <v>0.17894737422466278</v>
      </c>
      <c r="V168" s="1302">
        <v>6.5934069454669952E-2</v>
      </c>
    </row>
    <row r="169" spans="1:22" ht="15" x14ac:dyDescent="0.25">
      <c r="A169" s="1301" t="s">
        <v>708</v>
      </c>
      <c r="B169" s="153" t="s">
        <v>782</v>
      </c>
      <c r="C169" s="1301" t="s">
        <v>95</v>
      </c>
      <c r="D169" s="1302">
        <v>9.3023255467414856E-2</v>
      </c>
      <c r="E169" s="1302">
        <v>7.9999998211860657E-2</v>
      </c>
      <c r="F169" s="1302">
        <v>0.12962962687015533</v>
      </c>
      <c r="G169" s="1302">
        <v>6.1538461595773697E-2</v>
      </c>
      <c r="H169" s="1302">
        <v>0.16216215491294861</v>
      </c>
      <c r="I169" s="1302">
        <v>5.0847455859184265E-2</v>
      </c>
      <c r="J169" s="1302">
        <v>9.2592589557170868E-2</v>
      </c>
      <c r="K169" s="1302">
        <v>6.8181820213794708E-2</v>
      </c>
      <c r="L169" s="1302">
        <v>8.4337346255779266E-2</v>
      </c>
      <c r="M169" s="1302">
        <v>0</v>
      </c>
      <c r="N169" s="1302">
        <v>1.123595517128706E-2</v>
      </c>
      <c r="O169" s="1302">
        <v>2.3255813866853714E-2</v>
      </c>
      <c r="P169" s="1302">
        <v>5.8823529630899429E-2</v>
      </c>
      <c r="Q169" s="1302">
        <v>0</v>
      </c>
      <c r="R169" s="1302">
        <v>2.985074557363987E-2</v>
      </c>
      <c r="S169" s="1302">
        <v>6.6666670143604279E-2</v>
      </c>
      <c r="T169" s="1302">
        <v>6.1224490404129028E-2</v>
      </c>
      <c r="U169" s="1302">
        <v>5.2631579339504242E-2</v>
      </c>
      <c r="V169" s="1302">
        <v>0</v>
      </c>
    </row>
    <row r="170" spans="1:22" ht="15" x14ac:dyDescent="0.25">
      <c r="A170" s="1301" t="s">
        <v>708</v>
      </c>
      <c r="B170" s="153" t="s">
        <v>783</v>
      </c>
      <c r="C170" s="1301" t="s">
        <v>87</v>
      </c>
      <c r="D170" s="1302">
        <v>36</v>
      </c>
      <c r="E170" s="1302">
        <v>76</v>
      </c>
      <c r="F170" s="1302">
        <v>55</v>
      </c>
      <c r="G170" s="1302">
        <v>37</v>
      </c>
      <c r="H170" s="1302">
        <v>38</v>
      </c>
      <c r="I170" s="1302">
        <v>95</v>
      </c>
      <c r="J170" s="1302">
        <v>79</v>
      </c>
      <c r="K170" s="1302">
        <v>68</v>
      </c>
      <c r="L170" s="1302">
        <v>82</v>
      </c>
      <c r="M170" s="1302">
        <v>43</v>
      </c>
      <c r="N170" s="1302">
        <v>61</v>
      </c>
      <c r="O170" s="1302">
        <v>114</v>
      </c>
      <c r="P170" s="1302">
        <v>60</v>
      </c>
      <c r="Q170" s="1302">
        <v>0</v>
      </c>
      <c r="R170" s="1302">
        <v>56</v>
      </c>
      <c r="S170" s="1302">
        <v>46</v>
      </c>
      <c r="T170" s="1302">
        <v>42</v>
      </c>
      <c r="U170" s="1302">
        <v>39</v>
      </c>
      <c r="V170" s="1302">
        <v>10</v>
      </c>
    </row>
    <row r="171" spans="1:22" ht="15" x14ac:dyDescent="0.25">
      <c r="A171" s="1301" t="s">
        <v>708</v>
      </c>
      <c r="B171" s="153" t="s">
        <v>783</v>
      </c>
      <c r="C171" s="1301" t="s">
        <v>700</v>
      </c>
      <c r="D171" s="1302">
        <v>8</v>
      </c>
      <c r="E171" s="1302">
        <v>15</v>
      </c>
      <c r="F171" s="1302">
        <v>11</v>
      </c>
      <c r="G171" s="1302">
        <v>11</v>
      </c>
      <c r="H171" s="1302">
        <v>17</v>
      </c>
      <c r="I171" s="1302">
        <v>29</v>
      </c>
      <c r="J171" s="1302">
        <v>17</v>
      </c>
      <c r="K171" s="1302">
        <v>17</v>
      </c>
      <c r="L171" s="1302">
        <v>30</v>
      </c>
      <c r="M171" s="1302">
        <v>12</v>
      </c>
      <c r="N171" s="1302">
        <v>13</v>
      </c>
      <c r="O171" s="1302">
        <v>43</v>
      </c>
      <c r="P171" s="1302">
        <v>7</v>
      </c>
      <c r="Q171" s="1302">
        <v>0</v>
      </c>
      <c r="R171" s="1302">
        <v>15</v>
      </c>
      <c r="S171" s="1302">
        <v>6</v>
      </c>
      <c r="T171" s="1302">
        <v>16</v>
      </c>
      <c r="U171" s="1302">
        <v>8</v>
      </c>
      <c r="V171" s="1302">
        <v>3</v>
      </c>
    </row>
    <row r="172" spans="1:22" ht="15" x14ac:dyDescent="0.25">
      <c r="A172" s="1301" t="s">
        <v>708</v>
      </c>
      <c r="B172" s="153" t="s">
        <v>783</v>
      </c>
      <c r="C172" s="1301" t="s">
        <v>88</v>
      </c>
      <c r="D172" s="1302">
        <v>12</v>
      </c>
      <c r="E172" s="1302">
        <v>26</v>
      </c>
      <c r="F172" s="1302">
        <v>21</v>
      </c>
      <c r="G172" s="1302">
        <v>13</v>
      </c>
      <c r="H172" s="1302">
        <v>23</v>
      </c>
      <c r="I172" s="1302">
        <v>43</v>
      </c>
      <c r="J172" s="1302">
        <v>21</v>
      </c>
      <c r="K172" s="1302">
        <v>30</v>
      </c>
      <c r="L172" s="1302">
        <v>41</v>
      </c>
      <c r="M172" s="1302">
        <v>25</v>
      </c>
      <c r="N172" s="1302">
        <v>25</v>
      </c>
      <c r="O172" s="1302">
        <v>56</v>
      </c>
      <c r="P172" s="1302">
        <v>17</v>
      </c>
      <c r="Q172" s="1302">
        <v>0</v>
      </c>
      <c r="R172" s="1302">
        <v>24</v>
      </c>
      <c r="S172" s="1302">
        <v>8</v>
      </c>
      <c r="T172" s="1302">
        <v>20</v>
      </c>
      <c r="U172" s="1302">
        <v>12</v>
      </c>
      <c r="V172" s="1302">
        <v>3</v>
      </c>
    </row>
    <row r="173" spans="1:22" ht="15" x14ac:dyDescent="0.25">
      <c r="A173" s="1301" t="s">
        <v>708</v>
      </c>
      <c r="B173" s="153" t="s">
        <v>783</v>
      </c>
      <c r="C173" s="1301" t="s">
        <v>89</v>
      </c>
      <c r="D173" s="1302">
        <v>15</v>
      </c>
      <c r="E173" s="1302">
        <v>34</v>
      </c>
      <c r="F173" s="1302">
        <v>23</v>
      </c>
      <c r="G173" s="1302">
        <v>18</v>
      </c>
      <c r="H173" s="1302">
        <v>24</v>
      </c>
      <c r="I173" s="1302">
        <v>47</v>
      </c>
      <c r="J173" s="1302">
        <v>23</v>
      </c>
      <c r="K173" s="1302">
        <v>33</v>
      </c>
      <c r="L173" s="1302">
        <v>44</v>
      </c>
      <c r="M173" s="1302">
        <v>26</v>
      </c>
      <c r="N173" s="1302">
        <v>28</v>
      </c>
      <c r="O173" s="1302">
        <v>61</v>
      </c>
      <c r="P173" s="1302">
        <v>17</v>
      </c>
      <c r="Q173" s="1302">
        <v>0</v>
      </c>
      <c r="R173" s="1302">
        <v>26</v>
      </c>
      <c r="S173" s="1302">
        <v>9</v>
      </c>
      <c r="T173" s="1302">
        <v>20</v>
      </c>
      <c r="U173" s="1302">
        <v>14</v>
      </c>
      <c r="V173" s="1302">
        <v>3</v>
      </c>
    </row>
    <row r="174" spans="1:22" ht="15" x14ac:dyDescent="0.25">
      <c r="A174" s="1301" t="s">
        <v>708</v>
      </c>
      <c r="B174" s="153" t="s">
        <v>783</v>
      </c>
      <c r="C174" s="1301" t="s">
        <v>90</v>
      </c>
      <c r="D174" s="1302">
        <v>6</v>
      </c>
      <c r="E174" s="1302">
        <v>6</v>
      </c>
      <c r="F174" s="1302">
        <v>4</v>
      </c>
      <c r="G174" s="1302">
        <v>4</v>
      </c>
      <c r="H174" s="1302">
        <v>5</v>
      </c>
      <c r="I174" s="1302">
        <v>5</v>
      </c>
      <c r="J174" s="1302">
        <v>2</v>
      </c>
      <c r="K174" s="1302">
        <v>3</v>
      </c>
      <c r="L174" s="1302">
        <v>4</v>
      </c>
      <c r="M174" s="1302">
        <v>2</v>
      </c>
      <c r="N174" s="1302">
        <v>3</v>
      </c>
      <c r="O174" s="1302">
        <v>3</v>
      </c>
      <c r="P174" s="1302">
        <v>4</v>
      </c>
      <c r="Q174" s="1302">
        <v>0</v>
      </c>
      <c r="R174" s="1302">
        <v>0</v>
      </c>
      <c r="S174" s="1302">
        <v>0</v>
      </c>
      <c r="T174" s="1302">
        <v>2</v>
      </c>
      <c r="U174" s="1302">
        <v>5</v>
      </c>
      <c r="V174" s="1302">
        <v>0</v>
      </c>
    </row>
    <row r="175" spans="1:22" ht="15" x14ac:dyDescent="0.25">
      <c r="A175" s="1301" t="s">
        <v>708</v>
      </c>
      <c r="B175" s="153" t="s">
        <v>783</v>
      </c>
      <c r="C175" s="1301" t="s">
        <v>91</v>
      </c>
      <c r="D175" s="1302">
        <v>3</v>
      </c>
      <c r="E175" s="1302">
        <v>3</v>
      </c>
      <c r="F175" s="1302">
        <v>4</v>
      </c>
      <c r="G175" s="1302">
        <v>2</v>
      </c>
      <c r="H175" s="1302">
        <v>3</v>
      </c>
      <c r="I175" s="1302">
        <v>2</v>
      </c>
      <c r="J175" s="1302">
        <v>0</v>
      </c>
      <c r="K175" s="1302">
        <v>1</v>
      </c>
      <c r="L175" s="1302">
        <v>2</v>
      </c>
      <c r="M175" s="1302">
        <v>1</v>
      </c>
      <c r="N175" s="1302">
        <v>1</v>
      </c>
      <c r="O175" s="1302">
        <v>1</v>
      </c>
      <c r="P175" s="1302">
        <v>1</v>
      </c>
      <c r="Q175" s="1302">
        <v>0</v>
      </c>
      <c r="R175" s="1302">
        <v>0</v>
      </c>
      <c r="S175" s="1302">
        <v>0</v>
      </c>
      <c r="T175" s="1302">
        <v>1</v>
      </c>
      <c r="U175" s="1302">
        <v>2</v>
      </c>
      <c r="V175" s="1302">
        <v>0</v>
      </c>
    </row>
    <row r="176" spans="1:22" ht="15" x14ac:dyDescent="0.25">
      <c r="A176" s="1301" t="s">
        <v>708</v>
      </c>
      <c r="B176" s="153" t="s">
        <v>783</v>
      </c>
      <c r="C176" s="1301" t="s">
        <v>701</v>
      </c>
      <c r="D176" s="1302">
        <v>0.2222222238779068</v>
      </c>
      <c r="E176" s="1302">
        <v>0.19736842811107635</v>
      </c>
      <c r="F176" s="1302">
        <v>0.20000000298023224</v>
      </c>
      <c r="G176" s="1302">
        <v>0.29729729890823364</v>
      </c>
      <c r="H176" s="1302">
        <v>0.44736841320991516</v>
      </c>
      <c r="I176" s="1302">
        <v>0.30526316165924072</v>
      </c>
      <c r="J176" s="1302">
        <v>0.21518987417221069</v>
      </c>
      <c r="K176" s="1302">
        <v>0.25</v>
      </c>
      <c r="L176" s="1302">
        <v>0.36585366725921631</v>
      </c>
      <c r="M176" s="1302">
        <v>0.27906978130340576</v>
      </c>
      <c r="N176" s="1302">
        <v>0.21311475336551666</v>
      </c>
      <c r="O176" s="1302">
        <v>0.37719297409057617</v>
      </c>
      <c r="P176" s="1302">
        <v>0.11666666716337204</v>
      </c>
      <c r="Q176" s="1302">
        <v>0</v>
      </c>
      <c r="R176" s="1302">
        <v>0.2678571343421936</v>
      </c>
      <c r="S176" s="1302">
        <v>0.1304347813129425</v>
      </c>
      <c r="T176" s="1302">
        <v>0.380952388048172</v>
      </c>
      <c r="U176" s="1302">
        <v>0.20512820780277252</v>
      </c>
      <c r="V176" s="1302">
        <v>0.30000001192092896</v>
      </c>
    </row>
    <row r="177" spans="1:22" ht="15" x14ac:dyDescent="0.25">
      <c r="A177" s="1301" t="s">
        <v>708</v>
      </c>
      <c r="B177" s="153" t="s">
        <v>783</v>
      </c>
      <c r="C177" s="1301" t="s">
        <v>92</v>
      </c>
      <c r="D177" s="1302">
        <v>0.3333333432674408</v>
      </c>
      <c r="E177" s="1302">
        <v>0.34210526943206787</v>
      </c>
      <c r="F177" s="1302">
        <v>0.38181817531585693</v>
      </c>
      <c r="G177" s="1302">
        <v>0.35135135054588318</v>
      </c>
      <c r="H177" s="1302">
        <v>0.60526317358016968</v>
      </c>
      <c r="I177" s="1302">
        <v>0.45263159275054932</v>
      </c>
      <c r="J177" s="1302">
        <v>0.26582279801368713</v>
      </c>
      <c r="K177" s="1302">
        <v>0.44117647409439087</v>
      </c>
      <c r="L177" s="1302">
        <v>0.5</v>
      </c>
      <c r="M177" s="1302">
        <v>0.58139532804489136</v>
      </c>
      <c r="N177" s="1302">
        <v>0.4098360538482666</v>
      </c>
      <c r="O177" s="1302">
        <v>0.49122807383537292</v>
      </c>
      <c r="P177" s="1302">
        <v>0.28333333134651184</v>
      </c>
      <c r="Q177" s="1302">
        <v>0</v>
      </c>
      <c r="R177" s="1302">
        <v>0.4285714328289032</v>
      </c>
      <c r="S177" s="1302">
        <v>0.17391304671764374</v>
      </c>
      <c r="T177" s="1302">
        <v>0.4761904776096344</v>
      </c>
      <c r="U177" s="1302">
        <v>0.30769231915473938</v>
      </c>
      <c r="V177" s="1302">
        <v>0.30000001192092896</v>
      </c>
    </row>
    <row r="178" spans="1:22" ht="15" x14ac:dyDescent="0.25">
      <c r="A178" s="1301" t="s">
        <v>708</v>
      </c>
      <c r="B178" s="153" t="s">
        <v>783</v>
      </c>
      <c r="C178" s="1301" t="s">
        <v>93</v>
      </c>
      <c r="D178" s="1302">
        <v>0.4166666567325592</v>
      </c>
      <c r="E178" s="1302">
        <v>0.44736841320991516</v>
      </c>
      <c r="F178" s="1302">
        <v>0.41818180680274963</v>
      </c>
      <c r="G178" s="1302">
        <v>0.48648649454116821</v>
      </c>
      <c r="H178" s="1302">
        <v>0.63157892227172852</v>
      </c>
      <c r="I178" s="1302">
        <v>0.49473685026168823</v>
      </c>
      <c r="J178" s="1302">
        <v>0.29113924503326416</v>
      </c>
      <c r="K178" s="1302">
        <v>0.48529410362243652</v>
      </c>
      <c r="L178" s="1302">
        <v>0.53658539056777954</v>
      </c>
      <c r="M178" s="1302">
        <v>0.60465115308761597</v>
      </c>
      <c r="N178" s="1302">
        <v>0.45901638269424438</v>
      </c>
      <c r="O178" s="1302">
        <v>0.5350877046585083</v>
      </c>
      <c r="P178" s="1302">
        <v>0.28333333134651184</v>
      </c>
      <c r="Q178" s="1302">
        <v>0</v>
      </c>
      <c r="R178" s="1302">
        <v>0.46428570151329041</v>
      </c>
      <c r="S178" s="1302">
        <v>0.19565217196941376</v>
      </c>
      <c r="T178" s="1302">
        <v>0.4761904776096344</v>
      </c>
      <c r="U178" s="1302">
        <v>0.35897436738014221</v>
      </c>
      <c r="V178" s="1302">
        <v>0.30000001192092896</v>
      </c>
    </row>
    <row r="179" spans="1:22" ht="15" x14ac:dyDescent="0.25">
      <c r="A179" s="1301" t="s">
        <v>708</v>
      </c>
      <c r="B179" s="153" t="s">
        <v>783</v>
      </c>
      <c r="C179" s="1301" t="s">
        <v>94</v>
      </c>
      <c r="D179" s="1302">
        <v>0.1666666716337204</v>
      </c>
      <c r="E179" s="1302">
        <v>7.8947365283966064E-2</v>
      </c>
      <c r="F179" s="1302">
        <v>7.2727270424365997E-2</v>
      </c>
      <c r="G179" s="1302">
        <v>0.10810811072587967</v>
      </c>
      <c r="H179" s="1302">
        <v>0.1315789520740509</v>
      </c>
      <c r="I179" s="1302">
        <v>5.2631579339504242E-2</v>
      </c>
      <c r="J179" s="1302">
        <v>2.5316456332802773E-2</v>
      </c>
      <c r="K179" s="1302">
        <v>4.4117648154497147E-2</v>
      </c>
      <c r="L179" s="1302">
        <v>4.8780485987663269E-2</v>
      </c>
      <c r="M179" s="1302">
        <v>4.6511627733707428E-2</v>
      </c>
      <c r="N179" s="1302">
        <v>4.9180328845977783E-2</v>
      </c>
      <c r="O179" s="1302">
        <v>2.6315789669752121E-2</v>
      </c>
      <c r="P179" s="1302">
        <v>6.6666670143604279E-2</v>
      </c>
      <c r="Q179" s="1302">
        <v>0</v>
      </c>
      <c r="R179" s="1302">
        <v>0</v>
      </c>
      <c r="S179" s="1302">
        <v>0</v>
      </c>
      <c r="T179" s="1302">
        <v>4.76190485060215E-2</v>
      </c>
      <c r="U179" s="1302">
        <v>0.12820513546466827</v>
      </c>
      <c r="V179" s="1302">
        <v>0</v>
      </c>
    </row>
    <row r="180" spans="1:22" ht="15" x14ac:dyDescent="0.25">
      <c r="A180" s="1301" t="s">
        <v>708</v>
      </c>
      <c r="B180" s="153" t="s">
        <v>783</v>
      </c>
      <c r="C180" s="1301" t="s">
        <v>95</v>
      </c>
      <c r="D180" s="1302">
        <v>8.3333335816860199E-2</v>
      </c>
      <c r="E180" s="1302">
        <v>3.9473682641983032E-2</v>
      </c>
      <c r="F180" s="1302">
        <v>7.2727270424365997E-2</v>
      </c>
      <c r="G180" s="1302">
        <v>5.4054055362939835E-2</v>
      </c>
      <c r="H180" s="1302">
        <v>7.8947365283966064E-2</v>
      </c>
      <c r="I180" s="1302">
        <v>2.1052632480859756E-2</v>
      </c>
      <c r="J180" s="1302">
        <v>0</v>
      </c>
      <c r="K180" s="1302">
        <v>1.4705882407724857E-2</v>
      </c>
      <c r="L180" s="1302">
        <v>2.4390242993831635E-2</v>
      </c>
      <c r="M180" s="1302">
        <v>2.3255813866853714E-2</v>
      </c>
      <c r="N180" s="1302">
        <v>1.6393441706895828E-2</v>
      </c>
      <c r="O180" s="1302">
        <v>8.7719298899173737E-3</v>
      </c>
      <c r="P180" s="1302">
        <v>1.666666753590107E-2</v>
      </c>
      <c r="Q180" s="1302">
        <v>0</v>
      </c>
      <c r="R180" s="1302">
        <v>0</v>
      </c>
      <c r="S180" s="1302">
        <v>0</v>
      </c>
      <c r="T180" s="1302">
        <v>2.380952425301075E-2</v>
      </c>
      <c r="U180" s="1302">
        <v>5.128205195069313E-2</v>
      </c>
      <c r="V180" s="1302">
        <v>0</v>
      </c>
    </row>
    <row r="181" spans="1:22" ht="15" x14ac:dyDescent="0.25">
      <c r="A181" s="1301" t="s">
        <v>708</v>
      </c>
      <c r="B181" s="153" t="s">
        <v>784</v>
      </c>
      <c r="C181" s="1301" t="s">
        <v>87</v>
      </c>
      <c r="D181" s="1302">
        <v>0</v>
      </c>
      <c r="E181" s="1302">
        <v>0</v>
      </c>
      <c r="F181" s="1302">
        <v>0</v>
      </c>
      <c r="G181" s="1302">
        <v>0</v>
      </c>
      <c r="H181" s="1302">
        <v>0</v>
      </c>
      <c r="I181" s="1302">
        <v>0</v>
      </c>
      <c r="J181" s="1302">
        <v>8</v>
      </c>
      <c r="K181" s="1302">
        <v>22</v>
      </c>
      <c r="L181" s="1302">
        <v>29</v>
      </c>
      <c r="M181" s="1302">
        <v>8</v>
      </c>
      <c r="N181" s="1302">
        <v>58</v>
      </c>
      <c r="O181" s="1302">
        <v>23</v>
      </c>
      <c r="P181" s="1302">
        <v>12</v>
      </c>
      <c r="Q181" s="1302">
        <v>15</v>
      </c>
      <c r="R181" s="1302">
        <v>10</v>
      </c>
      <c r="S181" s="1302">
        <v>8</v>
      </c>
      <c r="T181" s="1302">
        <v>6</v>
      </c>
      <c r="U181" s="1302">
        <v>15</v>
      </c>
      <c r="V181" s="1302">
        <v>17</v>
      </c>
    </row>
    <row r="182" spans="1:22" ht="15" x14ac:dyDescent="0.25">
      <c r="A182" s="1301" t="s">
        <v>708</v>
      </c>
      <c r="B182" s="153" t="s">
        <v>784</v>
      </c>
      <c r="C182" s="1301" t="s">
        <v>700</v>
      </c>
      <c r="D182" s="1302">
        <v>0</v>
      </c>
      <c r="E182" s="1302">
        <v>0</v>
      </c>
      <c r="F182" s="1302">
        <v>0</v>
      </c>
      <c r="G182" s="1302">
        <v>0</v>
      </c>
      <c r="H182" s="1302">
        <v>0</v>
      </c>
      <c r="I182" s="1302">
        <v>0</v>
      </c>
      <c r="J182" s="1302">
        <v>3</v>
      </c>
      <c r="K182" s="1302">
        <v>2</v>
      </c>
      <c r="L182" s="1302">
        <v>3</v>
      </c>
      <c r="M182" s="1302">
        <v>2</v>
      </c>
      <c r="N182" s="1302">
        <v>4</v>
      </c>
      <c r="O182" s="1302">
        <v>5</v>
      </c>
      <c r="P182" s="1302">
        <v>1</v>
      </c>
      <c r="Q182" s="1302">
        <v>1</v>
      </c>
      <c r="R182" s="1302">
        <v>2</v>
      </c>
      <c r="S182" s="1302">
        <v>0</v>
      </c>
      <c r="T182" s="1302">
        <v>0</v>
      </c>
      <c r="U182" s="1302">
        <v>3</v>
      </c>
      <c r="V182" s="1302">
        <v>3</v>
      </c>
    </row>
    <row r="183" spans="1:22" ht="15" x14ac:dyDescent="0.25">
      <c r="A183" s="1301" t="s">
        <v>708</v>
      </c>
      <c r="B183" s="153" t="s">
        <v>784</v>
      </c>
      <c r="C183" s="1301" t="s">
        <v>88</v>
      </c>
      <c r="D183" s="1302">
        <v>0</v>
      </c>
      <c r="E183" s="1302">
        <v>0</v>
      </c>
      <c r="F183" s="1302">
        <v>0</v>
      </c>
      <c r="G183" s="1302">
        <v>0</v>
      </c>
      <c r="H183" s="1302">
        <v>0</v>
      </c>
      <c r="I183" s="1302">
        <v>0</v>
      </c>
      <c r="J183" s="1302">
        <v>4</v>
      </c>
      <c r="K183" s="1302">
        <v>3</v>
      </c>
      <c r="L183" s="1302">
        <v>9</v>
      </c>
      <c r="M183" s="1302">
        <v>2</v>
      </c>
      <c r="N183" s="1302">
        <v>12</v>
      </c>
      <c r="O183" s="1302">
        <v>9</v>
      </c>
      <c r="P183" s="1302">
        <v>2</v>
      </c>
      <c r="Q183" s="1302">
        <v>3</v>
      </c>
      <c r="R183" s="1302">
        <v>5</v>
      </c>
      <c r="S183" s="1302">
        <v>0</v>
      </c>
      <c r="T183" s="1302">
        <v>0</v>
      </c>
      <c r="U183" s="1302">
        <v>4</v>
      </c>
      <c r="V183" s="1302">
        <v>3</v>
      </c>
    </row>
    <row r="184" spans="1:22" ht="15" x14ac:dyDescent="0.25">
      <c r="A184" s="1301" t="s">
        <v>708</v>
      </c>
      <c r="B184" s="153" t="s">
        <v>784</v>
      </c>
      <c r="C184" s="1301" t="s">
        <v>89</v>
      </c>
      <c r="D184" s="1302">
        <v>0</v>
      </c>
      <c r="E184" s="1302">
        <v>0</v>
      </c>
      <c r="F184" s="1302">
        <v>0</v>
      </c>
      <c r="G184" s="1302">
        <v>0</v>
      </c>
      <c r="H184" s="1302">
        <v>0</v>
      </c>
      <c r="I184" s="1302">
        <v>0</v>
      </c>
      <c r="J184" s="1302">
        <v>4</v>
      </c>
      <c r="K184" s="1302">
        <v>5</v>
      </c>
      <c r="L184" s="1302">
        <v>9</v>
      </c>
      <c r="M184" s="1302">
        <v>2</v>
      </c>
      <c r="N184" s="1302">
        <v>15</v>
      </c>
      <c r="O184" s="1302">
        <v>9</v>
      </c>
      <c r="P184" s="1302">
        <v>2</v>
      </c>
      <c r="Q184" s="1302">
        <v>6</v>
      </c>
      <c r="R184" s="1302">
        <v>5</v>
      </c>
      <c r="S184" s="1302">
        <v>1</v>
      </c>
      <c r="T184" s="1302">
        <v>0</v>
      </c>
      <c r="U184" s="1302">
        <v>4</v>
      </c>
      <c r="V184" s="1302">
        <v>3</v>
      </c>
    </row>
    <row r="185" spans="1:22" ht="15" x14ac:dyDescent="0.25">
      <c r="A185" s="1301" t="s">
        <v>708</v>
      </c>
      <c r="B185" s="153" t="s">
        <v>784</v>
      </c>
      <c r="C185" s="1301" t="s">
        <v>90</v>
      </c>
      <c r="D185" s="1302">
        <v>0</v>
      </c>
      <c r="E185" s="1302">
        <v>0</v>
      </c>
      <c r="F185" s="1302">
        <v>0</v>
      </c>
      <c r="G185" s="1302">
        <v>0</v>
      </c>
      <c r="H185" s="1302">
        <v>0</v>
      </c>
      <c r="I185" s="1302">
        <v>0</v>
      </c>
      <c r="J185" s="1302">
        <v>0</v>
      </c>
      <c r="K185" s="1302">
        <v>0</v>
      </c>
      <c r="L185" s="1302">
        <v>0</v>
      </c>
      <c r="M185" s="1302">
        <v>0</v>
      </c>
      <c r="N185" s="1302">
        <v>1</v>
      </c>
      <c r="O185" s="1302">
        <v>1</v>
      </c>
      <c r="P185" s="1302">
        <v>0</v>
      </c>
      <c r="Q185" s="1302">
        <v>0</v>
      </c>
      <c r="R185" s="1302">
        <v>0</v>
      </c>
      <c r="S185" s="1302">
        <v>0</v>
      </c>
      <c r="T185" s="1302">
        <v>0</v>
      </c>
      <c r="U185" s="1302">
        <v>0</v>
      </c>
      <c r="V185" s="1302">
        <v>0</v>
      </c>
    </row>
    <row r="186" spans="1:22" ht="15" x14ac:dyDescent="0.25">
      <c r="A186" s="1301" t="s">
        <v>708</v>
      </c>
      <c r="B186" s="153" t="s">
        <v>784</v>
      </c>
      <c r="C186" s="1301" t="s">
        <v>91</v>
      </c>
      <c r="D186" s="1302">
        <v>0</v>
      </c>
      <c r="E186" s="1302">
        <v>0</v>
      </c>
      <c r="F186" s="1302">
        <v>0</v>
      </c>
      <c r="G186" s="1302">
        <v>0</v>
      </c>
      <c r="H186" s="1302">
        <v>0</v>
      </c>
      <c r="I186" s="1302">
        <v>0</v>
      </c>
      <c r="J186" s="1302">
        <v>0</v>
      </c>
      <c r="K186" s="1302">
        <v>0</v>
      </c>
      <c r="L186" s="1302">
        <v>0</v>
      </c>
      <c r="M186" s="1302">
        <v>0</v>
      </c>
      <c r="N186" s="1302">
        <v>0</v>
      </c>
      <c r="O186" s="1302">
        <v>1</v>
      </c>
      <c r="P186" s="1302">
        <v>0</v>
      </c>
      <c r="Q186" s="1302">
        <v>0</v>
      </c>
      <c r="R186" s="1302">
        <v>0</v>
      </c>
      <c r="S186" s="1302">
        <v>0</v>
      </c>
      <c r="T186" s="1302">
        <v>0</v>
      </c>
      <c r="U186" s="1302">
        <v>0</v>
      </c>
      <c r="V186" s="1302">
        <v>0</v>
      </c>
    </row>
    <row r="187" spans="1:22" ht="15" x14ac:dyDescent="0.25">
      <c r="A187" s="1301" t="s">
        <v>708</v>
      </c>
      <c r="B187" s="153" t="s">
        <v>784</v>
      </c>
      <c r="C187" s="1301" t="s">
        <v>701</v>
      </c>
      <c r="D187" s="1302">
        <v>0</v>
      </c>
      <c r="E187" s="1302">
        <v>0</v>
      </c>
      <c r="F187" s="1302">
        <v>0</v>
      </c>
      <c r="G187" s="1302">
        <v>0</v>
      </c>
      <c r="H187" s="1302">
        <v>0</v>
      </c>
      <c r="I187" s="1302">
        <v>0</v>
      </c>
      <c r="J187" s="1302">
        <v>0.375</v>
      </c>
      <c r="K187" s="1302">
        <v>9.0909093618392944E-2</v>
      </c>
      <c r="L187" s="1302">
        <v>0.10344827920198441</v>
      </c>
      <c r="M187" s="1302">
        <v>0.25</v>
      </c>
      <c r="N187" s="1302">
        <v>6.8965516984462738E-2</v>
      </c>
      <c r="O187" s="1302">
        <v>0.21739129722118378</v>
      </c>
      <c r="P187" s="1302">
        <v>8.3333335816860199E-2</v>
      </c>
      <c r="Q187" s="1302">
        <v>6.6666670143604279E-2</v>
      </c>
      <c r="R187" s="1302">
        <v>0.20000000298023224</v>
      </c>
      <c r="S187" s="1302">
        <v>0</v>
      </c>
      <c r="T187" s="1302">
        <v>0</v>
      </c>
      <c r="U187" s="1302">
        <v>0.20000000298023224</v>
      </c>
      <c r="V187" s="1302">
        <v>0.17647059261798859</v>
      </c>
    </row>
    <row r="188" spans="1:22" ht="15" x14ac:dyDescent="0.25">
      <c r="A188" s="1301" t="s">
        <v>708</v>
      </c>
      <c r="B188" s="153" t="s">
        <v>784</v>
      </c>
      <c r="C188" s="1301" t="s">
        <v>92</v>
      </c>
      <c r="D188" s="1302">
        <v>0</v>
      </c>
      <c r="E188" s="1302">
        <v>0</v>
      </c>
      <c r="F188" s="1302">
        <v>0</v>
      </c>
      <c r="G188" s="1302">
        <v>0</v>
      </c>
      <c r="H188" s="1302">
        <v>0</v>
      </c>
      <c r="I188" s="1302">
        <v>0</v>
      </c>
      <c r="J188" s="1302">
        <v>0.5</v>
      </c>
      <c r="K188" s="1302">
        <v>0.13636364042758942</v>
      </c>
      <c r="L188" s="1302">
        <v>0.31034481525421143</v>
      </c>
      <c r="M188" s="1302">
        <v>0.25</v>
      </c>
      <c r="N188" s="1302">
        <v>0.20689655840396881</v>
      </c>
      <c r="O188" s="1302">
        <v>0.39130434393882751</v>
      </c>
      <c r="P188" s="1302">
        <v>0.1666666716337204</v>
      </c>
      <c r="Q188" s="1302">
        <v>0.20000000298023224</v>
      </c>
      <c r="R188" s="1302">
        <v>0.5</v>
      </c>
      <c r="S188" s="1302">
        <v>0</v>
      </c>
      <c r="T188" s="1302">
        <v>0</v>
      </c>
      <c r="U188" s="1302">
        <v>0.26666668057441711</v>
      </c>
      <c r="V188" s="1302">
        <v>0.17647059261798859</v>
      </c>
    </row>
    <row r="189" spans="1:22" ht="15" x14ac:dyDescent="0.25">
      <c r="A189" s="1301" t="s">
        <v>708</v>
      </c>
      <c r="B189" s="153" t="s">
        <v>784</v>
      </c>
      <c r="C189" s="1301" t="s">
        <v>93</v>
      </c>
      <c r="D189" s="1302">
        <v>0</v>
      </c>
      <c r="E189" s="1302">
        <v>0</v>
      </c>
      <c r="F189" s="1302">
        <v>0</v>
      </c>
      <c r="G189" s="1302">
        <v>0</v>
      </c>
      <c r="H189" s="1302">
        <v>0</v>
      </c>
      <c r="I189" s="1302">
        <v>0</v>
      </c>
      <c r="J189" s="1302">
        <v>0.5</v>
      </c>
      <c r="K189" s="1302">
        <v>0.22727273404598236</v>
      </c>
      <c r="L189" s="1302">
        <v>0.31034481525421143</v>
      </c>
      <c r="M189" s="1302">
        <v>0.25</v>
      </c>
      <c r="N189" s="1302">
        <v>0.25862067937850952</v>
      </c>
      <c r="O189" s="1302">
        <v>0.39130434393882751</v>
      </c>
      <c r="P189" s="1302">
        <v>0.1666666716337204</v>
      </c>
      <c r="Q189" s="1302">
        <v>0.40000000596046448</v>
      </c>
      <c r="R189" s="1302">
        <v>0.5</v>
      </c>
      <c r="S189" s="1302">
        <v>0.125</v>
      </c>
      <c r="T189" s="1302">
        <v>0</v>
      </c>
      <c r="U189" s="1302">
        <v>0.26666668057441711</v>
      </c>
      <c r="V189" s="1302">
        <v>0.17647059261798859</v>
      </c>
    </row>
    <row r="190" spans="1:22" ht="15" x14ac:dyDescent="0.25">
      <c r="A190" s="1301" t="s">
        <v>708</v>
      </c>
      <c r="B190" s="153" t="s">
        <v>784</v>
      </c>
      <c r="C190" s="1301" t="s">
        <v>94</v>
      </c>
      <c r="D190" s="1302">
        <v>0</v>
      </c>
      <c r="E190" s="1302">
        <v>0</v>
      </c>
      <c r="F190" s="1302">
        <v>0</v>
      </c>
      <c r="G190" s="1302">
        <v>0</v>
      </c>
      <c r="H190" s="1302">
        <v>0</v>
      </c>
      <c r="I190" s="1302">
        <v>0</v>
      </c>
      <c r="J190" s="1302">
        <v>0</v>
      </c>
      <c r="K190" s="1302">
        <v>0</v>
      </c>
      <c r="L190" s="1302">
        <v>0</v>
      </c>
      <c r="M190" s="1302">
        <v>0</v>
      </c>
      <c r="N190" s="1302">
        <v>1.7241379246115685E-2</v>
      </c>
      <c r="O190" s="1302">
        <v>4.3478261679410934E-2</v>
      </c>
      <c r="P190" s="1302">
        <v>0</v>
      </c>
      <c r="Q190" s="1302">
        <v>0</v>
      </c>
      <c r="R190" s="1302">
        <v>0</v>
      </c>
      <c r="S190" s="1302">
        <v>0</v>
      </c>
      <c r="T190" s="1302">
        <v>0</v>
      </c>
      <c r="U190" s="1302">
        <v>0</v>
      </c>
      <c r="V190" s="1302">
        <v>0</v>
      </c>
    </row>
    <row r="191" spans="1:22" ht="15" x14ac:dyDescent="0.25">
      <c r="A191" s="1301" t="s">
        <v>708</v>
      </c>
      <c r="B191" s="153" t="s">
        <v>784</v>
      </c>
      <c r="C191" s="1301" t="s">
        <v>95</v>
      </c>
      <c r="D191" s="1302">
        <v>0</v>
      </c>
      <c r="E191" s="1302">
        <v>0</v>
      </c>
      <c r="F191" s="1302">
        <v>0</v>
      </c>
      <c r="G191" s="1302">
        <v>0</v>
      </c>
      <c r="H191" s="1302">
        <v>0</v>
      </c>
      <c r="I191" s="1302">
        <v>0</v>
      </c>
      <c r="J191" s="1302">
        <v>0</v>
      </c>
      <c r="K191" s="1302">
        <v>0</v>
      </c>
      <c r="L191" s="1302">
        <v>0</v>
      </c>
      <c r="M191" s="1302">
        <v>0</v>
      </c>
      <c r="N191" s="1302">
        <v>0</v>
      </c>
      <c r="O191" s="1302">
        <v>4.3478261679410934E-2</v>
      </c>
      <c r="P191" s="1302">
        <v>0</v>
      </c>
      <c r="Q191" s="1302">
        <v>0</v>
      </c>
      <c r="R191" s="1302">
        <v>0</v>
      </c>
      <c r="S191" s="1302">
        <v>0</v>
      </c>
      <c r="T191" s="1302">
        <v>0</v>
      </c>
      <c r="U191" s="1302">
        <v>0</v>
      </c>
      <c r="V191" s="1302">
        <v>0</v>
      </c>
    </row>
    <row r="192" spans="1:22" ht="15" x14ac:dyDescent="0.25">
      <c r="A192" s="1301" t="s">
        <v>708</v>
      </c>
      <c r="B192" s="153" t="s">
        <v>785</v>
      </c>
      <c r="C192" s="1301" t="s">
        <v>87</v>
      </c>
      <c r="D192" s="1302">
        <v>0</v>
      </c>
      <c r="E192" s="1302">
        <v>0</v>
      </c>
      <c r="F192" s="1302">
        <v>0</v>
      </c>
      <c r="G192" s="1302">
        <v>0</v>
      </c>
      <c r="H192" s="1302">
        <v>0</v>
      </c>
      <c r="I192" s="1302">
        <v>0</v>
      </c>
      <c r="J192" s="1302">
        <v>0</v>
      </c>
      <c r="K192" s="1302">
        <v>0</v>
      </c>
      <c r="L192" s="1302">
        <v>0</v>
      </c>
      <c r="M192" s="1302">
        <v>0</v>
      </c>
      <c r="N192" s="1302">
        <v>0</v>
      </c>
      <c r="O192" s="1302">
        <v>0</v>
      </c>
      <c r="P192" s="1302">
        <v>0</v>
      </c>
      <c r="Q192" s="1302">
        <v>0</v>
      </c>
      <c r="R192" s="1302">
        <v>0</v>
      </c>
      <c r="S192" s="1302">
        <v>0</v>
      </c>
      <c r="T192" s="1302">
        <v>0</v>
      </c>
      <c r="U192" s="1302">
        <v>0</v>
      </c>
      <c r="V192" s="1302">
        <v>14</v>
      </c>
    </row>
    <row r="193" spans="1:22" ht="15" x14ac:dyDescent="0.25">
      <c r="A193" s="1301" t="s">
        <v>708</v>
      </c>
      <c r="B193" s="153" t="s">
        <v>786</v>
      </c>
      <c r="C193" s="1301" t="s">
        <v>87</v>
      </c>
      <c r="D193" s="1302">
        <v>0</v>
      </c>
      <c r="E193" s="1302">
        <v>0</v>
      </c>
      <c r="F193" s="1302">
        <v>0</v>
      </c>
      <c r="G193" s="1302">
        <v>38</v>
      </c>
      <c r="H193" s="1302">
        <v>31</v>
      </c>
      <c r="I193" s="1302">
        <v>78</v>
      </c>
      <c r="J193" s="1302">
        <v>31</v>
      </c>
      <c r="K193" s="1302">
        <v>42</v>
      </c>
      <c r="L193" s="1302">
        <v>59</v>
      </c>
      <c r="M193" s="1302">
        <v>20</v>
      </c>
      <c r="N193" s="1302">
        <v>77</v>
      </c>
      <c r="O193" s="1302">
        <v>122</v>
      </c>
      <c r="P193" s="1302">
        <v>36</v>
      </c>
      <c r="Q193" s="1302">
        <v>18</v>
      </c>
      <c r="R193" s="1302">
        <v>57</v>
      </c>
      <c r="S193" s="1302">
        <v>19</v>
      </c>
      <c r="T193" s="1302">
        <v>35</v>
      </c>
      <c r="U193" s="1302">
        <v>45</v>
      </c>
      <c r="V193" s="1302">
        <v>38</v>
      </c>
    </row>
    <row r="194" spans="1:22" ht="15" x14ac:dyDescent="0.25">
      <c r="A194" s="1301" t="s">
        <v>708</v>
      </c>
      <c r="B194" s="153" t="s">
        <v>786</v>
      </c>
      <c r="C194" s="1301" t="s">
        <v>700</v>
      </c>
      <c r="D194" s="1302">
        <v>0</v>
      </c>
      <c r="E194" s="1302">
        <v>0</v>
      </c>
      <c r="F194" s="1302">
        <v>0</v>
      </c>
      <c r="G194" s="1302">
        <v>16</v>
      </c>
      <c r="H194" s="1302">
        <v>12</v>
      </c>
      <c r="I194" s="1302">
        <v>35</v>
      </c>
      <c r="J194" s="1302">
        <v>10</v>
      </c>
      <c r="K194" s="1302">
        <v>14</v>
      </c>
      <c r="L194" s="1302">
        <v>23</v>
      </c>
      <c r="M194" s="1302">
        <v>12</v>
      </c>
      <c r="N194" s="1302">
        <v>30</v>
      </c>
      <c r="O194" s="1302">
        <v>60</v>
      </c>
      <c r="P194" s="1302">
        <v>25</v>
      </c>
      <c r="Q194" s="1302">
        <v>3</v>
      </c>
      <c r="R194" s="1302">
        <v>21</v>
      </c>
      <c r="S194" s="1302">
        <v>5</v>
      </c>
      <c r="T194" s="1302">
        <v>13</v>
      </c>
      <c r="U194" s="1302">
        <v>16</v>
      </c>
      <c r="V194" s="1302">
        <v>14</v>
      </c>
    </row>
    <row r="195" spans="1:22" ht="15" x14ac:dyDescent="0.25">
      <c r="A195" s="1301" t="s">
        <v>708</v>
      </c>
      <c r="B195" s="153" t="s">
        <v>786</v>
      </c>
      <c r="C195" s="1301" t="s">
        <v>88</v>
      </c>
      <c r="D195" s="1302">
        <v>0</v>
      </c>
      <c r="E195" s="1302">
        <v>0</v>
      </c>
      <c r="F195" s="1302">
        <v>0</v>
      </c>
      <c r="G195" s="1302">
        <v>24</v>
      </c>
      <c r="H195" s="1302">
        <v>16</v>
      </c>
      <c r="I195" s="1302">
        <v>44</v>
      </c>
      <c r="J195" s="1302">
        <v>17</v>
      </c>
      <c r="K195" s="1302">
        <v>21</v>
      </c>
      <c r="L195" s="1302">
        <v>37</v>
      </c>
      <c r="M195" s="1302">
        <v>12</v>
      </c>
      <c r="N195" s="1302">
        <v>43</v>
      </c>
      <c r="O195" s="1302">
        <v>84</v>
      </c>
      <c r="P195" s="1302">
        <v>28</v>
      </c>
      <c r="Q195" s="1302">
        <v>5</v>
      </c>
      <c r="R195" s="1302">
        <v>33</v>
      </c>
      <c r="S195" s="1302">
        <v>10</v>
      </c>
      <c r="T195" s="1302">
        <v>19</v>
      </c>
      <c r="U195" s="1302">
        <v>25</v>
      </c>
      <c r="V195" s="1302">
        <v>18</v>
      </c>
    </row>
    <row r="196" spans="1:22" ht="15" x14ac:dyDescent="0.25">
      <c r="A196" s="1301" t="s">
        <v>708</v>
      </c>
      <c r="B196" s="153" t="s">
        <v>786</v>
      </c>
      <c r="C196" s="1301" t="s">
        <v>89</v>
      </c>
      <c r="D196" s="1302">
        <v>0</v>
      </c>
      <c r="E196" s="1302">
        <v>0</v>
      </c>
      <c r="F196" s="1302">
        <v>0</v>
      </c>
      <c r="G196" s="1302">
        <v>26</v>
      </c>
      <c r="H196" s="1302">
        <v>18</v>
      </c>
      <c r="I196" s="1302">
        <v>49</v>
      </c>
      <c r="J196" s="1302">
        <v>17</v>
      </c>
      <c r="K196" s="1302">
        <v>25</v>
      </c>
      <c r="L196" s="1302">
        <v>43</v>
      </c>
      <c r="M196" s="1302">
        <v>12</v>
      </c>
      <c r="N196" s="1302">
        <v>47</v>
      </c>
      <c r="O196" s="1302">
        <v>86</v>
      </c>
      <c r="P196" s="1302">
        <v>29</v>
      </c>
      <c r="Q196" s="1302">
        <v>7</v>
      </c>
      <c r="R196" s="1302">
        <v>34</v>
      </c>
      <c r="S196" s="1302">
        <v>11</v>
      </c>
      <c r="T196" s="1302">
        <v>20</v>
      </c>
      <c r="U196" s="1302">
        <v>26</v>
      </c>
      <c r="V196" s="1302">
        <v>18</v>
      </c>
    </row>
    <row r="197" spans="1:22" ht="15" x14ac:dyDescent="0.25">
      <c r="A197" s="1301" t="s">
        <v>708</v>
      </c>
      <c r="B197" s="153" t="s">
        <v>786</v>
      </c>
      <c r="C197" s="1301" t="s">
        <v>90</v>
      </c>
      <c r="D197" s="1302">
        <v>0</v>
      </c>
      <c r="E197" s="1302">
        <v>0</v>
      </c>
      <c r="F197" s="1302">
        <v>0</v>
      </c>
      <c r="G197" s="1302">
        <v>3</v>
      </c>
      <c r="H197" s="1302">
        <v>4</v>
      </c>
      <c r="I197" s="1302">
        <v>16</v>
      </c>
      <c r="J197" s="1302">
        <v>4</v>
      </c>
      <c r="K197" s="1302">
        <v>5</v>
      </c>
      <c r="L197" s="1302">
        <v>13</v>
      </c>
      <c r="M197" s="1302">
        <v>3</v>
      </c>
      <c r="N197" s="1302">
        <v>7</v>
      </c>
      <c r="O197" s="1302">
        <v>12</v>
      </c>
      <c r="P197" s="1302">
        <v>7</v>
      </c>
      <c r="Q197" s="1302">
        <v>1</v>
      </c>
      <c r="R197" s="1302">
        <v>3</v>
      </c>
      <c r="S197" s="1302">
        <v>0</v>
      </c>
      <c r="T197" s="1302">
        <v>8</v>
      </c>
      <c r="U197" s="1302">
        <v>3</v>
      </c>
      <c r="V197" s="1302">
        <v>0</v>
      </c>
    </row>
    <row r="198" spans="1:22" ht="15" x14ac:dyDescent="0.25">
      <c r="A198" s="1301" t="s">
        <v>708</v>
      </c>
      <c r="B198" s="153" t="s">
        <v>786</v>
      </c>
      <c r="C198" s="1301" t="s">
        <v>91</v>
      </c>
      <c r="D198" s="1302">
        <v>0</v>
      </c>
      <c r="E198" s="1302">
        <v>0</v>
      </c>
      <c r="F198" s="1302">
        <v>0</v>
      </c>
      <c r="G198" s="1302">
        <v>1</v>
      </c>
      <c r="H198" s="1302">
        <v>2</v>
      </c>
      <c r="I198" s="1302">
        <v>10</v>
      </c>
      <c r="J198" s="1302">
        <v>2</v>
      </c>
      <c r="K198" s="1302">
        <v>2</v>
      </c>
      <c r="L198" s="1302">
        <v>5</v>
      </c>
      <c r="M198" s="1302">
        <v>0</v>
      </c>
      <c r="N198" s="1302">
        <v>3</v>
      </c>
      <c r="O198" s="1302">
        <v>2</v>
      </c>
      <c r="P198" s="1302">
        <v>4</v>
      </c>
      <c r="Q198" s="1302">
        <v>1</v>
      </c>
      <c r="R198" s="1302">
        <v>2</v>
      </c>
      <c r="S198" s="1302">
        <v>0</v>
      </c>
      <c r="T198" s="1302">
        <v>3</v>
      </c>
      <c r="U198" s="1302">
        <v>1</v>
      </c>
      <c r="V198" s="1302">
        <v>0</v>
      </c>
    </row>
    <row r="199" spans="1:22" ht="15" x14ac:dyDescent="0.25">
      <c r="A199" s="1301" t="s">
        <v>708</v>
      </c>
      <c r="B199" s="153" t="s">
        <v>786</v>
      </c>
      <c r="C199" s="1301" t="s">
        <v>701</v>
      </c>
      <c r="D199" s="1302">
        <v>0</v>
      </c>
      <c r="E199" s="1302">
        <v>0</v>
      </c>
      <c r="F199" s="1302">
        <v>0</v>
      </c>
      <c r="G199" s="1302">
        <v>0.42105263471603394</v>
      </c>
      <c r="H199" s="1302">
        <v>0.38709676265716553</v>
      </c>
      <c r="I199" s="1302">
        <v>0.44871795177459717</v>
      </c>
      <c r="J199" s="1302">
        <v>0.32258063554763794</v>
      </c>
      <c r="K199" s="1302">
        <v>0.3333333432674408</v>
      </c>
      <c r="L199" s="1302">
        <v>0.38983049988746643</v>
      </c>
      <c r="M199" s="1302">
        <v>0.60000002384185791</v>
      </c>
      <c r="N199" s="1302">
        <v>0.38961037993431091</v>
      </c>
      <c r="O199" s="1302">
        <v>0.49180328845977783</v>
      </c>
      <c r="P199" s="1302">
        <v>0.69444441795349121</v>
      </c>
      <c r="Q199" s="1302">
        <v>0.1666666716337204</v>
      </c>
      <c r="R199" s="1302">
        <v>0.3684210479259491</v>
      </c>
      <c r="S199" s="1302">
        <v>0.26315790414810181</v>
      </c>
      <c r="T199" s="1302">
        <v>0.37142857909202576</v>
      </c>
      <c r="U199" s="1302">
        <v>0.35555556416511536</v>
      </c>
      <c r="V199" s="1302">
        <v>0.3684210479259491</v>
      </c>
    </row>
    <row r="200" spans="1:22" ht="15" x14ac:dyDescent="0.25">
      <c r="A200" s="1301" t="s">
        <v>708</v>
      </c>
      <c r="B200" s="153" t="s">
        <v>786</v>
      </c>
      <c r="C200" s="1301" t="s">
        <v>92</v>
      </c>
      <c r="D200" s="1302">
        <v>0</v>
      </c>
      <c r="E200" s="1302">
        <v>0</v>
      </c>
      <c r="F200" s="1302">
        <v>0</v>
      </c>
      <c r="G200" s="1302">
        <v>0.63157892227172852</v>
      </c>
      <c r="H200" s="1302">
        <v>0.5161290168762207</v>
      </c>
      <c r="I200" s="1302">
        <v>0.56410259008407593</v>
      </c>
      <c r="J200" s="1302">
        <v>0.54838711023330688</v>
      </c>
      <c r="K200" s="1302">
        <v>0.5</v>
      </c>
      <c r="L200" s="1302">
        <v>0.62711864709854126</v>
      </c>
      <c r="M200" s="1302">
        <v>0.60000002384185791</v>
      </c>
      <c r="N200" s="1302">
        <v>0.55844157934188843</v>
      </c>
      <c r="O200" s="1302">
        <v>0.68852460384368896</v>
      </c>
      <c r="P200" s="1302">
        <v>0.77777779102325439</v>
      </c>
      <c r="Q200" s="1302">
        <v>0.27777779102325439</v>
      </c>
      <c r="R200" s="1302">
        <v>0.57894736528396606</v>
      </c>
      <c r="S200" s="1302">
        <v>0.52631580829620361</v>
      </c>
      <c r="T200" s="1302">
        <v>0.54285717010498047</v>
      </c>
      <c r="U200" s="1302">
        <v>0.55555558204650879</v>
      </c>
      <c r="V200" s="1302">
        <v>0.47368422150611877</v>
      </c>
    </row>
    <row r="201" spans="1:22" ht="15" x14ac:dyDescent="0.25">
      <c r="A201" s="1301" t="s">
        <v>708</v>
      </c>
      <c r="B201" s="153" t="s">
        <v>786</v>
      </c>
      <c r="C201" s="1301" t="s">
        <v>93</v>
      </c>
      <c r="D201" s="1302">
        <v>0</v>
      </c>
      <c r="E201" s="1302">
        <v>0</v>
      </c>
      <c r="F201" s="1302">
        <v>0</v>
      </c>
      <c r="G201" s="1302">
        <v>0.68421053886413574</v>
      </c>
      <c r="H201" s="1302">
        <v>0.58064514398574829</v>
      </c>
      <c r="I201" s="1302">
        <v>0.62820512056350708</v>
      </c>
      <c r="J201" s="1302">
        <v>0.54838711023330688</v>
      </c>
      <c r="K201" s="1302">
        <v>0.5952380895614624</v>
      </c>
      <c r="L201" s="1302">
        <v>0.72881358861923218</v>
      </c>
      <c r="M201" s="1302">
        <v>0.60000002384185791</v>
      </c>
      <c r="N201" s="1302">
        <v>0.6103895902633667</v>
      </c>
      <c r="O201" s="1302">
        <v>0.7049180269241333</v>
      </c>
      <c r="P201" s="1302">
        <v>0.80555558204650879</v>
      </c>
      <c r="Q201" s="1302">
        <v>0.3888888955116272</v>
      </c>
      <c r="R201" s="1302">
        <v>0.59649121761322021</v>
      </c>
      <c r="S201" s="1302">
        <v>0.57894736528396606</v>
      </c>
      <c r="T201" s="1302">
        <v>0.57142859697341919</v>
      </c>
      <c r="U201" s="1302">
        <v>0.57777780294418335</v>
      </c>
      <c r="V201" s="1302">
        <v>0.47368422150611877</v>
      </c>
    </row>
    <row r="202" spans="1:22" ht="15" x14ac:dyDescent="0.25">
      <c r="A202" s="1301" t="s">
        <v>708</v>
      </c>
      <c r="B202" s="153" t="s">
        <v>786</v>
      </c>
      <c r="C202" s="1301" t="s">
        <v>94</v>
      </c>
      <c r="D202" s="1302">
        <v>0</v>
      </c>
      <c r="E202" s="1302">
        <v>0</v>
      </c>
      <c r="F202" s="1302">
        <v>0</v>
      </c>
      <c r="G202" s="1302">
        <v>7.8947365283966064E-2</v>
      </c>
      <c r="H202" s="1302">
        <v>0.12903225421905518</v>
      </c>
      <c r="I202" s="1302">
        <v>0.20512820780277252</v>
      </c>
      <c r="J202" s="1302">
        <v>0.12903225421905518</v>
      </c>
      <c r="K202" s="1302">
        <v>0.1190476194024086</v>
      </c>
      <c r="L202" s="1302">
        <v>0.22033898532390594</v>
      </c>
      <c r="M202" s="1302">
        <v>0.15000000596046448</v>
      </c>
      <c r="N202" s="1302">
        <v>9.0909093618392944E-2</v>
      </c>
      <c r="O202" s="1302">
        <v>9.8360657691955566E-2</v>
      </c>
      <c r="P202" s="1302">
        <v>0.1944444477558136</v>
      </c>
      <c r="Q202" s="1302">
        <v>5.55555559694767E-2</v>
      </c>
      <c r="R202" s="1302">
        <v>5.2631579339504242E-2</v>
      </c>
      <c r="S202" s="1302">
        <v>0</v>
      </c>
      <c r="T202" s="1302">
        <v>0.22857142984867096</v>
      </c>
      <c r="U202" s="1302">
        <v>6.6666670143604279E-2</v>
      </c>
      <c r="V202" s="1302">
        <v>0</v>
      </c>
    </row>
    <row r="203" spans="1:22" ht="15" x14ac:dyDescent="0.25">
      <c r="A203" s="1301" t="s">
        <v>708</v>
      </c>
      <c r="B203" s="153" t="s">
        <v>786</v>
      </c>
      <c r="C203" s="1301" t="s">
        <v>95</v>
      </c>
      <c r="D203" s="1302">
        <v>0</v>
      </c>
      <c r="E203" s="1302">
        <v>0</v>
      </c>
      <c r="F203" s="1302">
        <v>0</v>
      </c>
      <c r="G203" s="1302">
        <v>2.6315789669752121E-2</v>
      </c>
      <c r="H203" s="1302">
        <v>6.4516127109527588E-2</v>
      </c>
      <c r="I203" s="1302">
        <v>0.12820513546466827</v>
      </c>
      <c r="J203" s="1302">
        <v>6.4516127109527588E-2</v>
      </c>
      <c r="K203" s="1302">
        <v>4.76190485060215E-2</v>
      </c>
      <c r="L203" s="1302">
        <v>8.474576473236084E-2</v>
      </c>
      <c r="M203" s="1302">
        <v>0</v>
      </c>
      <c r="N203" s="1302">
        <v>3.8961037993431091E-2</v>
      </c>
      <c r="O203" s="1302">
        <v>1.6393441706895828E-2</v>
      </c>
      <c r="P203" s="1302">
        <v>0.1111111119389534</v>
      </c>
      <c r="Q203" s="1302">
        <v>5.55555559694767E-2</v>
      </c>
      <c r="R203" s="1302">
        <v>3.5087719559669495E-2</v>
      </c>
      <c r="S203" s="1302">
        <v>0</v>
      </c>
      <c r="T203" s="1302">
        <v>8.5714288055896759E-2</v>
      </c>
      <c r="U203" s="1302">
        <v>2.222222276031971E-2</v>
      </c>
      <c r="V203" s="1302">
        <v>0</v>
      </c>
    </row>
    <row r="204" spans="1:22" ht="15" x14ac:dyDescent="0.25">
      <c r="A204" s="1301" t="s">
        <v>708</v>
      </c>
      <c r="B204" s="153" t="s">
        <v>787</v>
      </c>
      <c r="C204" s="1301" t="s">
        <v>87</v>
      </c>
      <c r="D204" s="1302">
        <v>19</v>
      </c>
      <c r="E204" s="1302">
        <v>24</v>
      </c>
      <c r="F204" s="1302">
        <v>32</v>
      </c>
      <c r="G204" s="1302">
        <v>13</v>
      </c>
      <c r="H204" s="1302">
        <v>32</v>
      </c>
      <c r="I204" s="1302">
        <v>39</v>
      </c>
      <c r="J204" s="1302">
        <v>16</v>
      </c>
      <c r="K204" s="1302">
        <v>14</v>
      </c>
      <c r="L204" s="1302">
        <v>20</v>
      </c>
      <c r="M204" s="1302">
        <v>8</v>
      </c>
      <c r="N204" s="1302">
        <v>15</v>
      </c>
      <c r="O204" s="1302">
        <v>22</v>
      </c>
      <c r="P204" s="1302">
        <v>5</v>
      </c>
      <c r="Q204" s="1302">
        <v>0</v>
      </c>
      <c r="R204" s="1302">
        <v>26</v>
      </c>
      <c r="S204" s="1302">
        <v>14</v>
      </c>
      <c r="T204" s="1302">
        <v>0</v>
      </c>
      <c r="U204" s="1302">
        <v>8</v>
      </c>
      <c r="V204" s="1302">
        <v>0</v>
      </c>
    </row>
    <row r="205" spans="1:22" ht="15" x14ac:dyDescent="0.25">
      <c r="A205" s="1301" t="s">
        <v>708</v>
      </c>
      <c r="B205" s="153" t="s">
        <v>787</v>
      </c>
      <c r="C205" s="1301" t="s">
        <v>700</v>
      </c>
      <c r="D205" s="1302">
        <v>6</v>
      </c>
      <c r="E205" s="1302">
        <v>2</v>
      </c>
      <c r="F205" s="1302">
        <v>15</v>
      </c>
      <c r="G205" s="1302">
        <v>3</v>
      </c>
      <c r="H205" s="1302">
        <v>9</v>
      </c>
      <c r="I205" s="1302">
        <v>9</v>
      </c>
      <c r="J205" s="1302">
        <v>7</v>
      </c>
      <c r="K205" s="1302">
        <v>3</v>
      </c>
      <c r="L205" s="1302">
        <v>5</v>
      </c>
      <c r="M205" s="1302">
        <v>3</v>
      </c>
      <c r="N205" s="1302">
        <v>2</v>
      </c>
      <c r="O205" s="1302">
        <v>7</v>
      </c>
      <c r="P205" s="1302">
        <v>3</v>
      </c>
      <c r="Q205" s="1302">
        <v>0</v>
      </c>
      <c r="R205" s="1302">
        <v>15</v>
      </c>
      <c r="S205" s="1302">
        <v>5</v>
      </c>
      <c r="T205" s="1302">
        <v>0</v>
      </c>
      <c r="U205" s="1302">
        <v>5</v>
      </c>
      <c r="V205" s="1302">
        <v>0</v>
      </c>
    </row>
    <row r="206" spans="1:22" ht="15" x14ac:dyDescent="0.25">
      <c r="A206" s="1301" t="s">
        <v>708</v>
      </c>
      <c r="B206" s="153" t="s">
        <v>787</v>
      </c>
      <c r="C206" s="1301" t="s">
        <v>88</v>
      </c>
      <c r="D206" s="1302">
        <v>7</v>
      </c>
      <c r="E206" s="1302">
        <v>5</v>
      </c>
      <c r="F206" s="1302">
        <v>17</v>
      </c>
      <c r="G206" s="1302">
        <v>7</v>
      </c>
      <c r="H206" s="1302">
        <v>25</v>
      </c>
      <c r="I206" s="1302">
        <v>14</v>
      </c>
      <c r="J206" s="1302">
        <v>7</v>
      </c>
      <c r="K206" s="1302">
        <v>4</v>
      </c>
      <c r="L206" s="1302">
        <v>6</v>
      </c>
      <c r="M206" s="1302">
        <v>4</v>
      </c>
      <c r="N206" s="1302">
        <v>5</v>
      </c>
      <c r="O206" s="1302">
        <v>10</v>
      </c>
      <c r="P206" s="1302">
        <v>3</v>
      </c>
      <c r="Q206" s="1302">
        <v>0</v>
      </c>
      <c r="R206" s="1302">
        <v>16</v>
      </c>
      <c r="S206" s="1302">
        <v>7</v>
      </c>
      <c r="T206" s="1302">
        <v>0</v>
      </c>
      <c r="U206" s="1302">
        <v>5</v>
      </c>
      <c r="V206" s="1302">
        <v>0</v>
      </c>
    </row>
    <row r="207" spans="1:22" ht="15" x14ac:dyDescent="0.25">
      <c r="A207" s="1301" t="s">
        <v>708</v>
      </c>
      <c r="B207" s="153" t="s">
        <v>787</v>
      </c>
      <c r="C207" s="1301" t="s">
        <v>89</v>
      </c>
      <c r="D207" s="1302">
        <v>7</v>
      </c>
      <c r="E207" s="1302">
        <v>7</v>
      </c>
      <c r="F207" s="1302">
        <v>19</v>
      </c>
      <c r="G207" s="1302">
        <v>7</v>
      </c>
      <c r="H207" s="1302">
        <v>25</v>
      </c>
      <c r="I207" s="1302">
        <v>15</v>
      </c>
      <c r="J207" s="1302">
        <v>7</v>
      </c>
      <c r="K207" s="1302">
        <v>6</v>
      </c>
      <c r="L207" s="1302">
        <v>6</v>
      </c>
      <c r="M207" s="1302">
        <v>4</v>
      </c>
      <c r="N207" s="1302">
        <v>6</v>
      </c>
      <c r="O207" s="1302">
        <v>10</v>
      </c>
      <c r="P207" s="1302">
        <v>3</v>
      </c>
      <c r="Q207" s="1302">
        <v>0</v>
      </c>
      <c r="R207" s="1302">
        <v>16</v>
      </c>
      <c r="S207" s="1302">
        <v>7</v>
      </c>
      <c r="T207" s="1302">
        <v>0</v>
      </c>
      <c r="U207" s="1302">
        <v>5</v>
      </c>
      <c r="V207" s="1302">
        <v>0</v>
      </c>
    </row>
    <row r="208" spans="1:22" ht="15" x14ac:dyDescent="0.25">
      <c r="A208" s="1301" t="s">
        <v>708</v>
      </c>
      <c r="B208" s="153" t="s">
        <v>787</v>
      </c>
      <c r="C208" s="1301" t="s">
        <v>90</v>
      </c>
      <c r="D208" s="1302">
        <v>2</v>
      </c>
      <c r="E208" s="1302">
        <v>1</v>
      </c>
      <c r="F208" s="1302">
        <v>5</v>
      </c>
      <c r="G208" s="1302">
        <v>2</v>
      </c>
      <c r="H208" s="1302">
        <v>3</v>
      </c>
      <c r="I208" s="1302">
        <v>1</v>
      </c>
      <c r="J208" s="1302">
        <v>0</v>
      </c>
      <c r="K208" s="1302">
        <v>2</v>
      </c>
      <c r="L208" s="1302">
        <v>1</v>
      </c>
      <c r="M208" s="1302">
        <v>2</v>
      </c>
      <c r="N208" s="1302">
        <v>1</v>
      </c>
      <c r="O208" s="1302">
        <v>3</v>
      </c>
      <c r="P208" s="1302">
        <v>1</v>
      </c>
      <c r="Q208" s="1302">
        <v>0</v>
      </c>
      <c r="R208" s="1302">
        <v>6</v>
      </c>
      <c r="S208" s="1302">
        <v>0</v>
      </c>
      <c r="T208" s="1302">
        <v>0</v>
      </c>
      <c r="U208" s="1302">
        <v>2</v>
      </c>
      <c r="V208" s="1302">
        <v>0</v>
      </c>
    </row>
    <row r="209" spans="1:22" ht="15" x14ac:dyDescent="0.25">
      <c r="A209" s="1301" t="s">
        <v>708</v>
      </c>
      <c r="B209" s="153" t="s">
        <v>787</v>
      </c>
      <c r="C209" s="1301" t="s">
        <v>91</v>
      </c>
      <c r="D209" s="1302">
        <v>1</v>
      </c>
      <c r="E209" s="1302">
        <v>1</v>
      </c>
      <c r="F209" s="1302">
        <v>1</v>
      </c>
      <c r="G209" s="1302">
        <v>2</v>
      </c>
      <c r="H209" s="1302">
        <v>2</v>
      </c>
      <c r="I209" s="1302">
        <v>0</v>
      </c>
      <c r="J209" s="1302">
        <v>0</v>
      </c>
      <c r="K209" s="1302">
        <v>1</v>
      </c>
      <c r="L209" s="1302">
        <v>0</v>
      </c>
      <c r="M209" s="1302">
        <v>1</v>
      </c>
      <c r="N209" s="1302">
        <v>0</v>
      </c>
      <c r="O209" s="1302">
        <v>1</v>
      </c>
      <c r="P209" s="1302">
        <v>0</v>
      </c>
      <c r="Q209" s="1302">
        <v>0</v>
      </c>
      <c r="R209" s="1302">
        <v>4</v>
      </c>
      <c r="S209" s="1302">
        <v>0</v>
      </c>
      <c r="T209" s="1302">
        <v>0</v>
      </c>
      <c r="U209" s="1302">
        <v>2</v>
      </c>
      <c r="V209" s="1302">
        <v>0</v>
      </c>
    </row>
    <row r="210" spans="1:22" ht="15" x14ac:dyDescent="0.25">
      <c r="A210" s="1301" t="s">
        <v>708</v>
      </c>
      <c r="B210" s="153" t="s">
        <v>787</v>
      </c>
      <c r="C210" s="1301" t="s">
        <v>701</v>
      </c>
      <c r="D210" s="1302">
        <v>0.31578946113586426</v>
      </c>
      <c r="E210" s="1302">
        <v>8.3333335816860199E-2</v>
      </c>
      <c r="F210" s="1302">
        <v>0.46875</v>
      </c>
      <c r="G210" s="1302">
        <v>0.23076923191547394</v>
      </c>
      <c r="H210" s="1302">
        <v>0.28125</v>
      </c>
      <c r="I210" s="1302">
        <v>0.23076923191547394</v>
      </c>
      <c r="J210" s="1302">
        <v>0.4375</v>
      </c>
      <c r="K210" s="1302">
        <v>0.2142857164144516</v>
      </c>
      <c r="L210" s="1302">
        <v>0.25</v>
      </c>
      <c r="M210" s="1302">
        <v>0.375</v>
      </c>
      <c r="N210" s="1302">
        <v>0.13333334028720856</v>
      </c>
      <c r="O210" s="1302">
        <v>0.31818181276321411</v>
      </c>
      <c r="P210" s="1302">
        <v>0.60000002384185791</v>
      </c>
      <c r="Q210" s="1302">
        <v>0</v>
      </c>
      <c r="R210" s="1302">
        <v>0.57692307233810425</v>
      </c>
      <c r="S210" s="1302">
        <v>0.3571428656578064</v>
      </c>
      <c r="T210" s="1302">
        <v>0</v>
      </c>
      <c r="U210" s="1302">
        <v>0.625</v>
      </c>
      <c r="V210" s="1302">
        <v>0</v>
      </c>
    </row>
    <row r="211" spans="1:22" ht="15" x14ac:dyDescent="0.25">
      <c r="A211" s="1301" t="s">
        <v>708</v>
      </c>
      <c r="B211" s="153" t="s">
        <v>787</v>
      </c>
      <c r="C211" s="1301" t="s">
        <v>92</v>
      </c>
      <c r="D211" s="1302">
        <v>0.3684210479259491</v>
      </c>
      <c r="E211" s="1302">
        <v>0.2083333283662796</v>
      </c>
      <c r="F211" s="1302">
        <v>0.53125</v>
      </c>
      <c r="G211" s="1302">
        <v>0.53846156597137451</v>
      </c>
      <c r="H211" s="1302">
        <v>0.78125</v>
      </c>
      <c r="I211" s="1302">
        <v>0.35897436738014221</v>
      </c>
      <c r="J211" s="1302">
        <v>0.4375</v>
      </c>
      <c r="K211" s="1302">
        <v>0.28571429848670959</v>
      </c>
      <c r="L211" s="1302">
        <v>0.30000001192092896</v>
      </c>
      <c r="M211" s="1302">
        <v>0.5</v>
      </c>
      <c r="N211" s="1302">
        <v>0.3333333432674408</v>
      </c>
      <c r="O211" s="1302">
        <v>0.45454546809196472</v>
      </c>
      <c r="P211" s="1302">
        <v>0.60000002384185791</v>
      </c>
      <c r="Q211" s="1302">
        <v>0</v>
      </c>
      <c r="R211" s="1302">
        <v>0.61538463830947876</v>
      </c>
      <c r="S211" s="1302">
        <v>0.5</v>
      </c>
      <c r="T211" s="1302">
        <v>0</v>
      </c>
      <c r="U211" s="1302">
        <v>0.625</v>
      </c>
      <c r="V211" s="1302">
        <v>0</v>
      </c>
    </row>
    <row r="212" spans="1:22" ht="15" x14ac:dyDescent="0.25">
      <c r="A212" s="1301" t="s">
        <v>708</v>
      </c>
      <c r="B212" s="153" t="s">
        <v>787</v>
      </c>
      <c r="C212" s="1301" t="s">
        <v>93</v>
      </c>
      <c r="D212" s="1302">
        <v>0.3684210479259491</v>
      </c>
      <c r="E212" s="1302">
        <v>0.2916666567325592</v>
      </c>
      <c r="F212" s="1302">
        <v>0.59375</v>
      </c>
      <c r="G212" s="1302">
        <v>0.53846156597137451</v>
      </c>
      <c r="H212" s="1302">
        <v>0.78125</v>
      </c>
      <c r="I212" s="1302">
        <v>0.38461539149284363</v>
      </c>
      <c r="J212" s="1302">
        <v>0.4375</v>
      </c>
      <c r="K212" s="1302">
        <v>0.4285714328289032</v>
      </c>
      <c r="L212" s="1302">
        <v>0.30000001192092896</v>
      </c>
      <c r="M212" s="1302">
        <v>0.5</v>
      </c>
      <c r="N212" s="1302">
        <v>0.40000000596046448</v>
      </c>
      <c r="O212" s="1302">
        <v>0.45454546809196472</v>
      </c>
      <c r="P212" s="1302">
        <v>0.60000002384185791</v>
      </c>
      <c r="Q212" s="1302">
        <v>0</v>
      </c>
      <c r="R212" s="1302">
        <v>0.61538463830947876</v>
      </c>
      <c r="S212" s="1302">
        <v>0.5</v>
      </c>
      <c r="T212" s="1302">
        <v>0</v>
      </c>
      <c r="U212" s="1302">
        <v>0.625</v>
      </c>
      <c r="V212" s="1302">
        <v>0</v>
      </c>
    </row>
    <row r="213" spans="1:22" ht="15" x14ac:dyDescent="0.25">
      <c r="A213" s="1301" t="s">
        <v>708</v>
      </c>
      <c r="B213" s="153" t="s">
        <v>787</v>
      </c>
      <c r="C213" s="1301" t="s">
        <v>94</v>
      </c>
      <c r="D213" s="1302">
        <v>0.10526315867900848</v>
      </c>
      <c r="E213" s="1302">
        <v>4.1666667908430099E-2</v>
      </c>
      <c r="F213" s="1302">
        <v>0.15625</v>
      </c>
      <c r="G213" s="1302">
        <v>0.15384615957736969</v>
      </c>
      <c r="H213" s="1302">
        <v>9.375E-2</v>
      </c>
      <c r="I213" s="1302">
        <v>2.5641025975346565E-2</v>
      </c>
      <c r="J213" s="1302">
        <v>0</v>
      </c>
      <c r="K213" s="1302">
        <v>0.1428571492433548</v>
      </c>
      <c r="L213" s="1302">
        <v>5.000000074505806E-2</v>
      </c>
      <c r="M213" s="1302">
        <v>0.25</v>
      </c>
      <c r="N213" s="1302">
        <v>6.6666670143604279E-2</v>
      </c>
      <c r="O213" s="1302">
        <v>0.13636364042758942</v>
      </c>
      <c r="P213" s="1302">
        <v>0.20000000298023224</v>
      </c>
      <c r="Q213" s="1302">
        <v>0</v>
      </c>
      <c r="R213" s="1302">
        <v>0.23076923191547394</v>
      </c>
      <c r="S213" s="1302">
        <v>0</v>
      </c>
      <c r="T213" s="1302">
        <v>0</v>
      </c>
      <c r="U213" s="1302">
        <v>0.25</v>
      </c>
      <c r="V213" s="1302">
        <v>0</v>
      </c>
    </row>
    <row r="214" spans="1:22" ht="15" x14ac:dyDescent="0.25">
      <c r="A214" s="1301" t="s">
        <v>708</v>
      </c>
      <c r="B214" s="153" t="s">
        <v>787</v>
      </c>
      <c r="C214" s="1301" t="s">
        <v>95</v>
      </c>
      <c r="D214" s="1302">
        <v>5.2631579339504242E-2</v>
      </c>
      <c r="E214" s="1302">
        <v>4.1666667908430099E-2</v>
      </c>
      <c r="F214" s="1302">
        <v>3.125E-2</v>
      </c>
      <c r="G214" s="1302">
        <v>0.15384615957736969</v>
      </c>
      <c r="H214" s="1302">
        <v>6.25E-2</v>
      </c>
      <c r="I214" s="1302">
        <v>0</v>
      </c>
      <c r="J214" s="1302">
        <v>0</v>
      </c>
      <c r="K214" s="1302">
        <v>7.1428574621677399E-2</v>
      </c>
      <c r="L214" s="1302">
        <v>0</v>
      </c>
      <c r="M214" s="1302">
        <v>0.125</v>
      </c>
      <c r="N214" s="1302">
        <v>0</v>
      </c>
      <c r="O214" s="1302">
        <v>4.5454546809196472E-2</v>
      </c>
      <c r="P214" s="1302">
        <v>0</v>
      </c>
      <c r="Q214" s="1302">
        <v>0</v>
      </c>
      <c r="R214" s="1302">
        <v>0.15384615957736969</v>
      </c>
      <c r="S214" s="1302">
        <v>0</v>
      </c>
      <c r="T214" s="1302">
        <v>0</v>
      </c>
      <c r="U214" s="1302">
        <v>0.25</v>
      </c>
      <c r="V214" s="1302">
        <v>0</v>
      </c>
    </row>
    <row r="215" spans="1:22" ht="15" x14ac:dyDescent="0.25">
      <c r="A215" s="1301" t="s">
        <v>708</v>
      </c>
      <c r="B215" s="153" t="s">
        <v>788</v>
      </c>
      <c r="C215" s="1301" t="s">
        <v>87</v>
      </c>
      <c r="D215" s="1302">
        <v>14</v>
      </c>
      <c r="E215" s="1302">
        <v>10</v>
      </c>
      <c r="F215" s="1302">
        <v>15</v>
      </c>
      <c r="G215" s="1302">
        <v>22</v>
      </c>
      <c r="H215" s="1302">
        <v>14</v>
      </c>
      <c r="I215" s="1302">
        <v>20</v>
      </c>
      <c r="J215" s="1302">
        <v>10</v>
      </c>
      <c r="K215" s="1302">
        <v>21</v>
      </c>
      <c r="L215" s="1302">
        <v>12</v>
      </c>
      <c r="M215" s="1302">
        <v>14</v>
      </c>
      <c r="N215" s="1302">
        <v>13</v>
      </c>
      <c r="O215" s="1302">
        <v>36</v>
      </c>
      <c r="P215" s="1302">
        <v>11</v>
      </c>
      <c r="Q215" s="1302">
        <v>0</v>
      </c>
      <c r="R215" s="1302">
        <v>33</v>
      </c>
      <c r="S215" s="1302">
        <v>13</v>
      </c>
      <c r="T215" s="1302">
        <v>11</v>
      </c>
      <c r="U215" s="1302">
        <v>42</v>
      </c>
      <c r="V215" s="1302">
        <v>16</v>
      </c>
    </row>
    <row r="216" spans="1:22" ht="15" x14ac:dyDescent="0.25">
      <c r="A216" s="1301" t="s">
        <v>708</v>
      </c>
      <c r="B216" s="153" t="s">
        <v>788</v>
      </c>
      <c r="C216" s="1301" t="s">
        <v>700</v>
      </c>
      <c r="D216" s="1302">
        <v>1</v>
      </c>
      <c r="E216" s="1302">
        <v>0</v>
      </c>
      <c r="F216" s="1302">
        <v>2</v>
      </c>
      <c r="G216" s="1302">
        <v>9</v>
      </c>
      <c r="H216" s="1302">
        <v>4</v>
      </c>
      <c r="I216" s="1302">
        <v>4</v>
      </c>
      <c r="J216" s="1302">
        <v>5</v>
      </c>
      <c r="K216" s="1302">
        <v>9</v>
      </c>
      <c r="L216" s="1302">
        <v>2</v>
      </c>
      <c r="M216" s="1302">
        <v>8</v>
      </c>
      <c r="N216" s="1302">
        <v>4</v>
      </c>
      <c r="O216" s="1302">
        <v>10</v>
      </c>
      <c r="P216" s="1302">
        <v>2</v>
      </c>
      <c r="Q216" s="1302">
        <v>0</v>
      </c>
      <c r="R216" s="1302">
        <v>7</v>
      </c>
      <c r="S216" s="1302">
        <v>4</v>
      </c>
      <c r="T216" s="1302">
        <v>3</v>
      </c>
      <c r="U216" s="1302">
        <v>15</v>
      </c>
      <c r="V216" s="1302">
        <v>3</v>
      </c>
    </row>
    <row r="217" spans="1:22" ht="15" x14ac:dyDescent="0.25">
      <c r="A217" s="1301" t="s">
        <v>708</v>
      </c>
      <c r="B217" s="153" t="s">
        <v>788</v>
      </c>
      <c r="C217" s="1301" t="s">
        <v>88</v>
      </c>
      <c r="D217" s="1302">
        <v>2</v>
      </c>
      <c r="E217" s="1302">
        <v>1</v>
      </c>
      <c r="F217" s="1302">
        <v>4</v>
      </c>
      <c r="G217" s="1302">
        <v>15</v>
      </c>
      <c r="H217" s="1302">
        <v>6</v>
      </c>
      <c r="I217" s="1302">
        <v>12</v>
      </c>
      <c r="J217" s="1302">
        <v>5</v>
      </c>
      <c r="K217" s="1302">
        <v>10</v>
      </c>
      <c r="L217" s="1302">
        <v>3</v>
      </c>
      <c r="M217" s="1302">
        <v>8</v>
      </c>
      <c r="N217" s="1302">
        <v>5</v>
      </c>
      <c r="O217" s="1302">
        <v>21</v>
      </c>
      <c r="P217" s="1302">
        <v>3</v>
      </c>
      <c r="Q217" s="1302">
        <v>0</v>
      </c>
      <c r="R217" s="1302">
        <v>22</v>
      </c>
      <c r="S217" s="1302">
        <v>7</v>
      </c>
      <c r="T217" s="1302">
        <v>7</v>
      </c>
      <c r="U217" s="1302">
        <v>20</v>
      </c>
      <c r="V217" s="1302">
        <v>6</v>
      </c>
    </row>
    <row r="218" spans="1:22" ht="15" x14ac:dyDescent="0.25">
      <c r="A218" s="1301" t="s">
        <v>708</v>
      </c>
      <c r="B218" s="153" t="s">
        <v>788</v>
      </c>
      <c r="C218" s="1301" t="s">
        <v>89</v>
      </c>
      <c r="D218" s="1302">
        <v>3</v>
      </c>
      <c r="E218" s="1302">
        <v>1</v>
      </c>
      <c r="F218" s="1302">
        <v>4</v>
      </c>
      <c r="G218" s="1302">
        <v>15</v>
      </c>
      <c r="H218" s="1302">
        <v>7</v>
      </c>
      <c r="I218" s="1302">
        <v>13</v>
      </c>
      <c r="J218" s="1302">
        <v>5</v>
      </c>
      <c r="K218" s="1302">
        <v>10</v>
      </c>
      <c r="L218" s="1302">
        <v>4</v>
      </c>
      <c r="M218" s="1302">
        <v>8</v>
      </c>
      <c r="N218" s="1302">
        <v>6</v>
      </c>
      <c r="O218" s="1302">
        <v>21</v>
      </c>
      <c r="P218" s="1302">
        <v>5</v>
      </c>
      <c r="Q218" s="1302">
        <v>0</v>
      </c>
      <c r="R218" s="1302">
        <v>22</v>
      </c>
      <c r="S218" s="1302">
        <v>8</v>
      </c>
      <c r="T218" s="1302">
        <v>7</v>
      </c>
      <c r="U218" s="1302">
        <v>21</v>
      </c>
      <c r="V218" s="1302">
        <v>7</v>
      </c>
    </row>
    <row r="219" spans="1:22" ht="15" x14ac:dyDescent="0.25">
      <c r="A219" s="1301" t="s">
        <v>708</v>
      </c>
      <c r="B219" s="153" t="s">
        <v>788</v>
      </c>
      <c r="C219" s="1301" t="s">
        <v>90</v>
      </c>
      <c r="D219" s="1302">
        <v>1</v>
      </c>
      <c r="E219" s="1302">
        <v>0</v>
      </c>
      <c r="F219" s="1302">
        <v>0</v>
      </c>
      <c r="G219" s="1302">
        <v>6</v>
      </c>
      <c r="H219" s="1302">
        <v>4</v>
      </c>
      <c r="I219" s="1302">
        <v>2</v>
      </c>
      <c r="J219" s="1302">
        <v>1</v>
      </c>
      <c r="K219" s="1302">
        <v>3</v>
      </c>
      <c r="L219" s="1302">
        <v>1</v>
      </c>
      <c r="M219" s="1302">
        <v>5</v>
      </c>
      <c r="N219" s="1302">
        <v>1</v>
      </c>
      <c r="O219" s="1302">
        <v>4</v>
      </c>
      <c r="P219" s="1302">
        <v>1</v>
      </c>
      <c r="Q219" s="1302">
        <v>0</v>
      </c>
      <c r="R219" s="1302">
        <v>0</v>
      </c>
      <c r="S219" s="1302">
        <v>5</v>
      </c>
      <c r="T219" s="1302">
        <v>3</v>
      </c>
      <c r="U219" s="1302">
        <v>3</v>
      </c>
      <c r="V219" s="1302">
        <v>2</v>
      </c>
    </row>
    <row r="220" spans="1:22" ht="15" x14ac:dyDescent="0.25">
      <c r="A220" s="1301" t="s">
        <v>708</v>
      </c>
      <c r="B220" s="153" t="s">
        <v>788</v>
      </c>
      <c r="C220" s="1301" t="s">
        <v>91</v>
      </c>
      <c r="D220" s="1302">
        <v>0</v>
      </c>
      <c r="E220" s="1302">
        <v>0</v>
      </c>
      <c r="F220" s="1302">
        <v>0</v>
      </c>
      <c r="G220" s="1302">
        <v>3</v>
      </c>
      <c r="H220" s="1302">
        <v>3</v>
      </c>
      <c r="I220" s="1302">
        <v>2</v>
      </c>
      <c r="J220" s="1302">
        <v>1</v>
      </c>
      <c r="K220" s="1302">
        <v>3</v>
      </c>
      <c r="L220" s="1302">
        <v>0</v>
      </c>
      <c r="M220" s="1302">
        <v>1</v>
      </c>
      <c r="N220" s="1302">
        <v>0</v>
      </c>
      <c r="O220" s="1302">
        <v>4</v>
      </c>
      <c r="P220" s="1302">
        <v>1</v>
      </c>
      <c r="Q220" s="1302">
        <v>0</v>
      </c>
      <c r="R220" s="1302">
        <v>1</v>
      </c>
      <c r="S220" s="1302">
        <v>5</v>
      </c>
      <c r="T220" s="1302">
        <v>2</v>
      </c>
      <c r="U220" s="1302">
        <v>1</v>
      </c>
      <c r="V220" s="1302">
        <v>1</v>
      </c>
    </row>
    <row r="221" spans="1:22" ht="15" x14ac:dyDescent="0.25">
      <c r="A221" s="1301" t="s">
        <v>708</v>
      </c>
      <c r="B221" s="153" t="s">
        <v>788</v>
      </c>
      <c r="C221" s="1301" t="s">
        <v>701</v>
      </c>
      <c r="D221" s="1302">
        <v>7.1428574621677399E-2</v>
      </c>
      <c r="E221" s="1302">
        <v>0</v>
      </c>
      <c r="F221" s="1302">
        <v>0.13333334028720856</v>
      </c>
      <c r="G221" s="1302">
        <v>0.40909090638160706</v>
      </c>
      <c r="H221" s="1302">
        <v>0.28571429848670959</v>
      </c>
      <c r="I221" s="1302">
        <v>0.20000000298023224</v>
      </c>
      <c r="J221" s="1302">
        <v>0.5</v>
      </c>
      <c r="K221" s="1302">
        <v>0.4285714328289032</v>
      </c>
      <c r="L221" s="1302">
        <v>0.1666666716337204</v>
      </c>
      <c r="M221" s="1302">
        <v>0.57142859697341919</v>
      </c>
      <c r="N221" s="1302">
        <v>0.30769231915473938</v>
      </c>
      <c r="O221" s="1302">
        <v>0.27777779102325439</v>
      </c>
      <c r="P221" s="1302">
        <v>0.18181818723678589</v>
      </c>
      <c r="Q221" s="1302">
        <v>0</v>
      </c>
      <c r="R221" s="1302">
        <v>0.21212121844291687</v>
      </c>
      <c r="S221" s="1302">
        <v>0.30769231915473938</v>
      </c>
      <c r="T221" s="1302">
        <v>0.27272728085517883</v>
      </c>
      <c r="U221" s="1302">
        <v>0.3571428656578064</v>
      </c>
      <c r="V221" s="1302">
        <v>0.1875</v>
      </c>
    </row>
    <row r="222" spans="1:22" ht="15" x14ac:dyDescent="0.25">
      <c r="A222" s="1301" t="s">
        <v>708</v>
      </c>
      <c r="B222" s="153" t="s">
        <v>788</v>
      </c>
      <c r="C222" s="1301" t="s">
        <v>92</v>
      </c>
      <c r="D222" s="1302">
        <v>0.1428571492433548</v>
      </c>
      <c r="E222" s="1302">
        <v>0.10000000149011612</v>
      </c>
      <c r="F222" s="1302">
        <v>0.26666668057441711</v>
      </c>
      <c r="G222" s="1302">
        <v>0.68181818723678589</v>
      </c>
      <c r="H222" s="1302">
        <v>0.4285714328289032</v>
      </c>
      <c r="I222" s="1302">
        <v>0.60000002384185791</v>
      </c>
      <c r="J222" s="1302">
        <v>0.5</v>
      </c>
      <c r="K222" s="1302">
        <v>0.4761904776096344</v>
      </c>
      <c r="L222" s="1302">
        <v>0.25</v>
      </c>
      <c r="M222" s="1302">
        <v>0.57142859697341919</v>
      </c>
      <c r="N222" s="1302">
        <v>0.38461539149284363</v>
      </c>
      <c r="O222" s="1302">
        <v>0.58333331346511841</v>
      </c>
      <c r="P222" s="1302">
        <v>0.27272728085517883</v>
      </c>
      <c r="Q222" s="1302">
        <v>0</v>
      </c>
      <c r="R222" s="1302">
        <v>0.66666668653488159</v>
      </c>
      <c r="S222" s="1302">
        <v>0.53846156597137451</v>
      </c>
      <c r="T222" s="1302">
        <v>0.63636362552642822</v>
      </c>
      <c r="U222" s="1302">
        <v>0.4761904776096344</v>
      </c>
      <c r="V222" s="1302">
        <v>0.375</v>
      </c>
    </row>
    <row r="223" spans="1:22" ht="15" x14ac:dyDescent="0.25">
      <c r="A223" s="1301" t="s">
        <v>708</v>
      </c>
      <c r="B223" s="153" t="s">
        <v>788</v>
      </c>
      <c r="C223" s="1301" t="s">
        <v>93</v>
      </c>
      <c r="D223" s="1302">
        <v>0.2142857164144516</v>
      </c>
      <c r="E223" s="1302">
        <v>0.10000000149011612</v>
      </c>
      <c r="F223" s="1302">
        <v>0.26666668057441711</v>
      </c>
      <c r="G223" s="1302">
        <v>0.68181818723678589</v>
      </c>
      <c r="H223" s="1302">
        <v>0.5</v>
      </c>
      <c r="I223" s="1302">
        <v>0.64999997615814209</v>
      </c>
      <c r="J223" s="1302">
        <v>0.5</v>
      </c>
      <c r="K223" s="1302">
        <v>0.4761904776096344</v>
      </c>
      <c r="L223" s="1302">
        <v>0.3333333432674408</v>
      </c>
      <c r="M223" s="1302">
        <v>0.57142859697341919</v>
      </c>
      <c r="N223" s="1302">
        <v>0.46153846383094788</v>
      </c>
      <c r="O223" s="1302">
        <v>0.58333331346511841</v>
      </c>
      <c r="P223" s="1302">
        <v>0.45454546809196472</v>
      </c>
      <c r="Q223" s="1302">
        <v>0</v>
      </c>
      <c r="R223" s="1302">
        <v>0.66666668653488159</v>
      </c>
      <c r="S223" s="1302">
        <v>0.61538463830947876</v>
      </c>
      <c r="T223" s="1302">
        <v>0.63636362552642822</v>
      </c>
      <c r="U223" s="1302">
        <v>0.5</v>
      </c>
      <c r="V223" s="1302">
        <v>0.4375</v>
      </c>
    </row>
    <row r="224" spans="1:22" ht="15" x14ac:dyDescent="0.25">
      <c r="A224" s="1301" t="s">
        <v>708</v>
      </c>
      <c r="B224" s="153" t="s">
        <v>788</v>
      </c>
      <c r="C224" s="1301" t="s">
        <v>94</v>
      </c>
      <c r="D224" s="1302">
        <v>7.1428574621677399E-2</v>
      </c>
      <c r="E224" s="1302">
        <v>0</v>
      </c>
      <c r="F224" s="1302">
        <v>0</v>
      </c>
      <c r="G224" s="1302">
        <v>0.27272728085517883</v>
      </c>
      <c r="H224" s="1302">
        <v>0.28571429848670959</v>
      </c>
      <c r="I224" s="1302">
        <v>0.10000000149011612</v>
      </c>
      <c r="J224" s="1302">
        <v>0.10000000149011612</v>
      </c>
      <c r="K224" s="1302">
        <v>0.1428571492433548</v>
      </c>
      <c r="L224" s="1302">
        <v>8.3333335816860199E-2</v>
      </c>
      <c r="M224" s="1302">
        <v>0.3571428656578064</v>
      </c>
      <c r="N224" s="1302">
        <v>7.6923079788684845E-2</v>
      </c>
      <c r="O224" s="1302">
        <v>0.1111111119389534</v>
      </c>
      <c r="P224" s="1302">
        <v>9.0909093618392944E-2</v>
      </c>
      <c r="Q224" s="1302">
        <v>0</v>
      </c>
      <c r="R224" s="1302">
        <v>0</v>
      </c>
      <c r="S224" s="1302">
        <v>0.38461539149284363</v>
      </c>
      <c r="T224" s="1302">
        <v>0.27272728085517883</v>
      </c>
      <c r="U224" s="1302">
        <v>7.1428574621677399E-2</v>
      </c>
      <c r="V224" s="1302">
        <v>0.125</v>
      </c>
    </row>
    <row r="225" spans="1:22" ht="15" x14ac:dyDescent="0.25">
      <c r="A225" s="1301" t="s">
        <v>708</v>
      </c>
      <c r="B225" s="153" t="s">
        <v>788</v>
      </c>
      <c r="C225" s="1301" t="s">
        <v>95</v>
      </c>
      <c r="D225" s="1302">
        <v>0</v>
      </c>
      <c r="E225" s="1302">
        <v>0</v>
      </c>
      <c r="F225" s="1302">
        <v>0</v>
      </c>
      <c r="G225" s="1302">
        <v>0.13636364042758942</v>
      </c>
      <c r="H225" s="1302">
        <v>0.2142857164144516</v>
      </c>
      <c r="I225" s="1302">
        <v>0.10000000149011612</v>
      </c>
      <c r="J225" s="1302">
        <v>0.10000000149011612</v>
      </c>
      <c r="K225" s="1302">
        <v>0.1428571492433548</v>
      </c>
      <c r="L225" s="1302">
        <v>0</v>
      </c>
      <c r="M225" s="1302">
        <v>7.1428574621677399E-2</v>
      </c>
      <c r="N225" s="1302">
        <v>0</v>
      </c>
      <c r="O225" s="1302">
        <v>0.1111111119389534</v>
      </c>
      <c r="P225" s="1302">
        <v>9.0909093618392944E-2</v>
      </c>
      <c r="Q225" s="1302">
        <v>0</v>
      </c>
      <c r="R225" s="1302">
        <v>3.0303031206130981E-2</v>
      </c>
      <c r="S225" s="1302">
        <v>0.38461539149284363</v>
      </c>
      <c r="T225" s="1302">
        <v>0.18181818723678589</v>
      </c>
      <c r="U225" s="1302">
        <v>2.380952425301075E-2</v>
      </c>
      <c r="V225" s="1302">
        <v>6.25E-2</v>
      </c>
    </row>
    <row r="226" spans="1:22" ht="15" x14ac:dyDescent="0.25">
      <c r="A226" s="1301" t="s">
        <v>708</v>
      </c>
      <c r="B226" s="153" t="s">
        <v>789</v>
      </c>
      <c r="C226" s="1301" t="s">
        <v>87</v>
      </c>
      <c r="D226" s="1302">
        <v>0</v>
      </c>
      <c r="E226" s="1302">
        <v>0</v>
      </c>
      <c r="F226" s="1302">
        <v>0</v>
      </c>
      <c r="G226" s="1302">
        <v>0</v>
      </c>
      <c r="H226" s="1302">
        <v>0</v>
      </c>
      <c r="I226" s="1302">
        <v>0</v>
      </c>
      <c r="J226" s="1302">
        <v>0</v>
      </c>
      <c r="K226" s="1302">
        <v>8</v>
      </c>
      <c r="L226" s="1302">
        <v>15</v>
      </c>
      <c r="M226" s="1302">
        <v>12</v>
      </c>
      <c r="N226" s="1302">
        <v>26</v>
      </c>
      <c r="O226" s="1302">
        <v>12</v>
      </c>
      <c r="P226" s="1302">
        <v>7</v>
      </c>
      <c r="Q226" s="1302">
        <v>1</v>
      </c>
      <c r="R226" s="1302">
        <v>12</v>
      </c>
      <c r="S226" s="1302">
        <v>22</v>
      </c>
      <c r="T226" s="1302">
        <v>18</v>
      </c>
      <c r="U226" s="1302">
        <v>5</v>
      </c>
      <c r="V226" s="1302">
        <v>24</v>
      </c>
    </row>
    <row r="227" spans="1:22" ht="15" x14ac:dyDescent="0.25">
      <c r="A227" s="1301" t="s">
        <v>708</v>
      </c>
      <c r="B227" s="153" t="s">
        <v>789</v>
      </c>
      <c r="C227" s="1301" t="s">
        <v>700</v>
      </c>
      <c r="D227" s="1302">
        <v>0</v>
      </c>
      <c r="E227" s="1302">
        <v>0</v>
      </c>
      <c r="F227" s="1302">
        <v>0</v>
      </c>
      <c r="G227" s="1302">
        <v>0</v>
      </c>
      <c r="H227" s="1302">
        <v>0</v>
      </c>
      <c r="I227" s="1302">
        <v>0</v>
      </c>
      <c r="J227" s="1302">
        <v>0</v>
      </c>
      <c r="K227" s="1302">
        <v>0</v>
      </c>
      <c r="L227" s="1302">
        <v>1</v>
      </c>
      <c r="M227" s="1302">
        <v>1</v>
      </c>
      <c r="N227" s="1302">
        <v>2</v>
      </c>
      <c r="O227" s="1302">
        <v>2</v>
      </c>
      <c r="P227" s="1302">
        <v>0</v>
      </c>
      <c r="Q227" s="1302">
        <v>1</v>
      </c>
      <c r="R227" s="1302">
        <v>1</v>
      </c>
      <c r="S227" s="1302">
        <v>1</v>
      </c>
      <c r="T227" s="1302">
        <v>2</v>
      </c>
      <c r="U227" s="1302">
        <v>0</v>
      </c>
      <c r="V227" s="1302">
        <v>2</v>
      </c>
    </row>
    <row r="228" spans="1:22" ht="15" x14ac:dyDescent="0.25">
      <c r="A228" s="1301" t="s">
        <v>708</v>
      </c>
      <c r="B228" s="153" t="s">
        <v>789</v>
      </c>
      <c r="C228" s="1301" t="s">
        <v>88</v>
      </c>
      <c r="D228" s="1302">
        <v>0</v>
      </c>
      <c r="E228" s="1302">
        <v>0</v>
      </c>
      <c r="F228" s="1302">
        <v>0</v>
      </c>
      <c r="G228" s="1302">
        <v>0</v>
      </c>
      <c r="H228" s="1302">
        <v>0</v>
      </c>
      <c r="I228" s="1302">
        <v>0</v>
      </c>
      <c r="J228" s="1302">
        <v>0</v>
      </c>
      <c r="K228" s="1302">
        <v>2</v>
      </c>
      <c r="L228" s="1302">
        <v>2</v>
      </c>
      <c r="M228" s="1302">
        <v>1</v>
      </c>
      <c r="N228" s="1302">
        <v>7</v>
      </c>
      <c r="O228" s="1302">
        <v>4</v>
      </c>
      <c r="P228" s="1302">
        <v>0</v>
      </c>
      <c r="Q228" s="1302">
        <v>1</v>
      </c>
      <c r="R228" s="1302">
        <v>3</v>
      </c>
      <c r="S228" s="1302">
        <v>1</v>
      </c>
      <c r="T228" s="1302">
        <v>3</v>
      </c>
      <c r="U228" s="1302">
        <v>0</v>
      </c>
      <c r="V228" s="1302">
        <v>4</v>
      </c>
    </row>
    <row r="229" spans="1:22" ht="15" x14ac:dyDescent="0.25">
      <c r="A229" s="1301" t="s">
        <v>708</v>
      </c>
      <c r="B229" s="153" t="s">
        <v>789</v>
      </c>
      <c r="C229" s="1301" t="s">
        <v>89</v>
      </c>
      <c r="D229" s="1302">
        <v>0</v>
      </c>
      <c r="E229" s="1302">
        <v>0</v>
      </c>
      <c r="F229" s="1302">
        <v>0</v>
      </c>
      <c r="G229" s="1302">
        <v>0</v>
      </c>
      <c r="H229" s="1302">
        <v>0</v>
      </c>
      <c r="I229" s="1302">
        <v>0</v>
      </c>
      <c r="J229" s="1302">
        <v>0</v>
      </c>
      <c r="K229" s="1302">
        <v>3</v>
      </c>
      <c r="L229" s="1302">
        <v>3</v>
      </c>
      <c r="M229" s="1302">
        <v>2</v>
      </c>
      <c r="N229" s="1302">
        <v>11</v>
      </c>
      <c r="O229" s="1302">
        <v>5</v>
      </c>
      <c r="P229" s="1302">
        <v>0</v>
      </c>
      <c r="Q229" s="1302">
        <v>1</v>
      </c>
      <c r="R229" s="1302">
        <v>3</v>
      </c>
      <c r="S229" s="1302">
        <v>3</v>
      </c>
      <c r="T229" s="1302">
        <v>4</v>
      </c>
      <c r="U229" s="1302">
        <v>0</v>
      </c>
      <c r="V229" s="1302">
        <v>5</v>
      </c>
    </row>
    <row r="230" spans="1:22" ht="15" x14ac:dyDescent="0.25">
      <c r="A230" s="1301" t="s">
        <v>708</v>
      </c>
      <c r="B230" s="153" t="s">
        <v>789</v>
      </c>
      <c r="C230" s="1301" t="s">
        <v>90</v>
      </c>
      <c r="D230" s="1302">
        <v>0</v>
      </c>
      <c r="E230" s="1302">
        <v>0</v>
      </c>
      <c r="F230" s="1302">
        <v>0</v>
      </c>
      <c r="G230" s="1302">
        <v>0</v>
      </c>
      <c r="H230" s="1302">
        <v>0</v>
      </c>
      <c r="I230" s="1302">
        <v>0</v>
      </c>
      <c r="J230" s="1302">
        <v>0</v>
      </c>
      <c r="K230" s="1302">
        <v>0</v>
      </c>
      <c r="L230" s="1302">
        <v>2</v>
      </c>
      <c r="M230" s="1302">
        <v>0</v>
      </c>
      <c r="N230" s="1302">
        <v>4</v>
      </c>
      <c r="O230" s="1302">
        <v>1</v>
      </c>
      <c r="P230" s="1302">
        <v>0</v>
      </c>
      <c r="Q230" s="1302">
        <v>0</v>
      </c>
      <c r="R230" s="1302">
        <v>3</v>
      </c>
      <c r="S230" s="1302">
        <v>0</v>
      </c>
      <c r="T230" s="1302">
        <v>1</v>
      </c>
      <c r="U230" s="1302">
        <v>0</v>
      </c>
      <c r="V230" s="1302">
        <v>0</v>
      </c>
    </row>
    <row r="231" spans="1:22" ht="15" x14ac:dyDescent="0.25">
      <c r="A231" s="1301" t="s">
        <v>708</v>
      </c>
      <c r="B231" s="153" t="s">
        <v>789</v>
      </c>
      <c r="C231" s="1301" t="s">
        <v>91</v>
      </c>
      <c r="D231" s="1302">
        <v>0</v>
      </c>
      <c r="E231" s="1302">
        <v>0</v>
      </c>
      <c r="F231" s="1302">
        <v>0</v>
      </c>
      <c r="G231" s="1302">
        <v>0</v>
      </c>
      <c r="H231" s="1302">
        <v>0</v>
      </c>
      <c r="I231" s="1302">
        <v>0</v>
      </c>
      <c r="J231" s="1302">
        <v>0</v>
      </c>
      <c r="K231" s="1302">
        <v>0</v>
      </c>
      <c r="L231" s="1302">
        <v>1</v>
      </c>
      <c r="M231" s="1302">
        <v>0</v>
      </c>
      <c r="N231" s="1302">
        <v>1</v>
      </c>
      <c r="O231" s="1302">
        <v>0</v>
      </c>
      <c r="P231" s="1302">
        <v>0</v>
      </c>
      <c r="Q231" s="1302">
        <v>0</v>
      </c>
      <c r="R231" s="1302">
        <v>2</v>
      </c>
      <c r="S231" s="1302">
        <v>1</v>
      </c>
      <c r="T231" s="1302">
        <v>1</v>
      </c>
      <c r="U231" s="1302">
        <v>0</v>
      </c>
      <c r="V231" s="1302">
        <v>0</v>
      </c>
    </row>
    <row r="232" spans="1:22" ht="15" x14ac:dyDescent="0.25">
      <c r="A232" s="1301" t="s">
        <v>708</v>
      </c>
      <c r="B232" s="153" t="s">
        <v>789</v>
      </c>
      <c r="C232" s="1301" t="s">
        <v>701</v>
      </c>
      <c r="D232" s="1302">
        <v>0</v>
      </c>
      <c r="E232" s="1302">
        <v>0</v>
      </c>
      <c r="F232" s="1302">
        <v>0</v>
      </c>
      <c r="G232" s="1302">
        <v>0</v>
      </c>
      <c r="H232" s="1302">
        <v>0</v>
      </c>
      <c r="I232" s="1302">
        <v>0</v>
      </c>
      <c r="J232" s="1302">
        <v>0</v>
      </c>
      <c r="K232" s="1302">
        <v>0</v>
      </c>
      <c r="L232" s="1302">
        <v>6.6666670143604279E-2</v>
      </c>
      <c r="M232" s="1302">
        <v>8.3333335816860199E-2</v>
      </c>
      <c r="N232" s="1302">
        <v>7.6923079788684845E-2</v>
      </c>
      <c r="O232" s="1302">
        <v>0.1666666716337204</v>
      </c>
      <c r="P232" s="1302">
        <v>0</v>
      </c>
      <c r="Q232" s="1302">
        <v>1</v>
      </c>
      <c r="R232" s="1302">
        <v>8.3333335816860199E-2</v>
      </c>
      <c r="S232" s="1302">
        <v>4.5454546809196472E-2</v>
      </c>
      <c r="T232" s="1302">
        <v>0.1111111119389534</v>
      </c>
      <c r="U232" s="1302">
        <v>0</v>
      </c>
      <c r="V232" s="1302">
        <v>8.3333335816860199E-2</v>
      </c>
    </row>
    <row r="233" spans="1:22" ht="15" x14ac:dyDescent="0.25">
      <c r="A233" s="1301" t="s">
        <v>708</v>
      </c>
      <c r="B233" s="153" t="s">
        <v>789</v>
      </c>
      <c r="C233" s="1301" t="s">
        <v>92</v>
      </c>
      <c r="D233" s="1302">
        <v>0</v>
      </c>
      <c r="E233" s="1302">
        <v>0</v>
      </c>
      <c r="F233" s="1302">
        <v>0</v>
      </c>
      <c r="G233" s="1302">
        <v>0</v>
      </c>
      <c r="H233" s="1302">
        <v>0</v>
      </c>
      <c r="I233" s="1302">
        <v>0</v>
      </c>
      <c r="J233" s="1302">
        <v>0</v>
      </c>
      <c r="K233" s="1302">
        <v>0.25</v>
      </c>
      <c r="L233" s="1302">
        <v>0.13333334028720856</v>
      </c>
      <c r="M233" s="1302">
        <v>8.3333335816860199E-2</v>
      </c>
      <c r="N233" s="1302">
        <v>0.26923078298568726</v>
      </c>
      <c r="O233" s="1302">
        <v>0.3333333432674408</v>
      </c>
      <c r="P233" s="1302">
        <v>0</v>
      </c>
      <c r="Q233" s="1302">
        <v>1</v>
      </c>
      <c r="R233" s="1302">
        <v>0.25</v>
      </c>
      <c r="S233" s="1302">
        <v>4.5454546809196472E-2</v>
      </c>
      <c r="T233" s="1302">
        <v>0.1666666716337204</v>
      </c>
      <c r="U233" s="1302">
        <v>0</v>
      </c>
      <c r="V233" s="1302">
        <v>0.1666666716337204</v>
      </c>
    </row>
    <row r="234" spans="1:22" ht="15" x14ac:dyDescent="0.25">
      <c r="A234" s="1301" t="s">
        <v>708</v>
      </c>
      <c r="B234" s="153" t="s">
        <v>789</v>
      </c>
      <c r="C234" s="1301" t="s">
        <v>93</v>
      </c>
      <c r="D234" s="1302">
        <v>0</v>
      </c>
      <c r="E234" s="1302">
        <v>0</v>
      </c>
      <c r="F234" s="1302">
        <v>0</v>
      </c>
      <c r="G234" s="1302">
        <v>0</v>
      </c>
      <c r="H234" s="1302">
        <v>0</v>
      </c>
      <c r="I234" s="1302">
        <v>0</v>
      </c>
      <c r="J234" s="1302">
        <v>0</v>
      </c>
      <c r="K234" s="1302">
        <v>0.375</v>
      </c>
      <c r="L234" s="1302">
        <v>0.20000000298023224</v>
      </c>
      <c r="M234" s="1302">
        <v>0.1666666716337204</v>
      </c>
      <c r="N234" s="1302">
        <v>0.42307692766189575</v>
      </c>
      <c r="O234" s="1302">
        <v>0.4166666567325592</v>
      </c>
      <c r="P234" s="1302">
        <v>0</v>
      </c>
      <c r="Q234" s="1302">
        <v>1</v>
      </c>
      <c r="R234" s="1302">
        <v>0.25</v>
      </c>
      <c r="S234" s="1302">
        <v>0.13636364042758942</v>
      </c>
      <c r="T234" s="1302">
        <v>0.2222222238779068</v>
      </c>
      <c r="U234" s="1302">
        <v>0</v>
      </c>
      <c r="V234" s="1302">
        <v>0.2083333283662796</v>
      </c>
    </row>
    <row r="235" spans="1:22" ht="15" x14ac:dyDescent="0.25">
      <c r="A235" s="1301" t="s">
        <v>708</v>
      </c>
      <c r="B235" s="153" t="s">
        <v>789</v>
      </c>
      <c r="C235" s="1301" t="s">
        <v>94</v>
      </c>
      <c r="D235" s="1302">
        <v>0</v>
      </c>
      <c r="E235" s="1302">
        <v>0</v>
      </c>
      <c r="F235" s="1302">
        <v>0</v>
      </c>
      <c r="G235" s="1302">
        <v>0</v>
      </c>
      <c r="H235" s="1302">
        <v>0</v>
      </c>
      <c r="I235" s="1302">
        <v>0</v>
      </c>
      <c r="J235" s="1302">
        <v>0</v>
      </c>
      <c r="K235" s="1302">
        <v>0</v>
      </c>
      <c r="L235" s="1302">
        <v>0.13333334028720856</v>
      </c>
      <c r="M235" s="1302">
        <v>0</v>
      </c>
      <c r="N235" s="1302">
        <v>0.15384615957736969</v>
      </c>
      <c r="O235" s="1302">
        <v>8.3333335816860199E-2</v>
      </c>
      <c r="P235" s="1302">
        <v>0</v>
      </c>
      <c r="Q235" s="1302">
        <v>0</v>
      </c>
      <c r="R235" s="1302">
        <v>0.25</v>
      </c>
      <c r="S235" s="1302">
        <v>0</v>
      </c>
      <c r="T235" s="1302">
        <v>5.55555559694767E-2</v>
      </c>
      <c r="U235" s="1302">
        <v>0</v>
      </c>
      <c r="V235" s="1302">
        <v>0</v>
      </c>
    </row>
    <row r="236" spans="1:22" ht="15" x14ac:dyDescent="0.25">
      <c r="A236" s="1301" t="s">
        <v>708</v>
      </c>
      <c r="B236" s="153" t="s">
        <v>789</v>
      </c>
      <c r="C236" s="1301" t="s">
        <v>95</v>
      </c>
      <c r="D236" s="1302">
        <v>0</v>
      </c>
      <c r="E236" s="1302">
        <v>0</v>
      </c>
      <c r="F236" s="1302">
        <v>0</v>
      </c>
      <c r="G236" s="1302">
        <v>0</v>
      </c>
      <c r="H236" s="1302">
        <v>0</v>
      </c>
      <c r="I236" s="1302">
        <v>0</v>
      </c>
      <c r="J236" s="1302">
        <v>0</v>
      </c>
      <c r="K236" s="1302">
        <v>0</v>
      </c>
      <c r="L236" s="1302">
        <v>6.6666670143604279E-2</v>
      </c>
      <c r="M236" s="1302">
        <v>0</v>
      </c>
      <c r="N236" s="1302">
        <v>3.8461539894342422E-2</v>
      </c>
      <c r="O236" s="1302">
        <v>0</v>
      </c>
      <c r="P236" s="1302">
        <v>0</v>
      </c>
      <c r="Q236" s="1302">
        <v>0</v>
      </c>
      <c r="R236" s="1302">
        <v>0.1666666716337204</v>
      </c>
      <c r="S236" s="1302">
        <v>4.5454546809196472E-2</v>
      </c>
      <c r="T236" s="1302">
        <v>5.55555559694767E-2</v>
      </c>
      <c r="U236" s="1302">
        <v>0</v>
      </c>
      <c r="V236" s="1302">
        <v>0</v>
      </c>
    </row>
    <row r="237" spans="1:22" ht="15" x14ac:dyDescent="0.25">
      <c r="A237" s="1301" t="s">
        <v>708</v>
      </c>
      <c r="B237" s="153" t="s">
        <v>790</v>
      </c>
      <c r="C237" s="1301" t="s">
        <v>87</v>
      </c>
      <c r="D237" s="1302">
        <v>5</v>
      </c>
      <c r="E237" s="1302">
        <v>15</v>
      </c>
      <c r="F237" s="1302">
        <v>16</v>
      </c>
      <c r="G237" s="1302">
        <v>11</v>
      </c>
      <c r="H237" s="1302">
        <v>20</v>
      </c>
      <c r="I237" s="1302">
        <v>24</v>
      </c>
      <c r="J237" s="1302">
        <v>16</v>
      </c>
      <c r="K237" s="1302">
        <v>11</v>
      </c>
      <c r="L237" s="1302">
        <v>14</v>
      </c>
      <c r="M237" s="1302">
        <v>16</v>
      </c>
      <c r="N237" s="1302">
        <v>43</v>
      </c>
      <c r="O237" s="1302">
        <v>41</v>
      </c>
      <c r="P237" s="1302">
        <v>13</v>
      </c>
      <c r="Q237" s="1302">
        <v>3</v>
      </c>
      <c r="R237" s="1302">
        <v>27</v>
      </c>
      <c r="S237" s="1302">
        <v>29</v>
      </c>
      <c r="T237" s="1302">
        <v>9</v>
      </c>
      <c r="U237" s="1302">
        <v>32</v>
      </c>
      <c r="V237" s="1302">
        <v>0</v>
      </c>
    </row>
    <row r="238" spans="1:22" ht="15" x14ac:dyDescent="0.25">
      <c r="A238" s="1301" t="s">
        <v>708</v>
      </c>
      <c r="B238" s="153" t="s">
        <v>790</v>
      </c>
      <c r="C238" s="1301" t="s">
        <v>700</v>
      </c>
      <c r="D238" s="1302">
        <v>2</v>
      </c>
      <c r="E238" s="1302">
        <v>2</v>
      </c>
      <c r="F238" s="1302">
        <v>8</v>
      </c>
      <c r="G238" s="1302">
        <v>1</v>
      </c>
      <c r="H238" s="1302">
        <v>3</v>
      </c>
      <c r="I238" s="1302">
        <v>5</v>
      </c>
      <c r="J238" s="1302">
        <v>5</v>
      </c>
      <c r="K238" s="1302">
        <v>2</v>
      </c>
      <c r="L238" s="1302">
        <v>4</v>
      </c>
      <c r="M238" s="1302">
        <v>4</v>
      </c>
      <c r="N238" s="1302">
        <v>7</v>
      </c>
      <c r="O238" s="1302">
        <v>4</v>
      </c>
      <c r="P238" s="1302">
        <v>1</v>
      </c>
      <c r="Q238" s="1302">
        <v>0</v>
      </c>
      <c r="R238" s="1302">
        <v>7</v>
      </c>
      <c r="S238" s="1302">
        <v>2</v>
      </c>
      <c r="T238" s="1302">
        <v>0</v>
      </c>
      <c r="U238" s="1302">
        <v>14</v>
      </c>
      <c r="V238" s="1302">
        <v>0</v>
      </c>
    </row>
    <row r="239" spans="1:22" ht="15" x14ac:dyDescent="0.25">
      <c r="A239" s="1301" t="s">
        <v>708</v>
      </c>
      <c r="B239" s="153" t="s">
        <v>790</v>
      </c>
      <c r="C239" s="1301" t="s">
        <v>88</v>
      </c>
      <c r="D239" s="1302">
        <v>2</v>
      </c>
      <c r="E239" s="1302">
        <v>8</v>
      </c>
      <c r="F239" s="1302">
        <v>9</v>
      </c>
      <c r="G239" s="1302">
        <v>4</v>
      </c>
      <c r="H239" s="1302">
        <v>5</v>
      </c>
      <c r="I239" s="1302">
        <v>12</v>
      </c>
      <c r="J239" s="1302">
        <v>7</v>
      </c>
      <c r="K239" s="1302">
        <v>3</v>
      </c>
      <c r="L239" s="1302">
        <v>5</v>
      </c>
      <c r="M239" s="1302">
        <v>7</v>
      </c>
      <c r="N239" s="1302">
        <v>18</v>
      </c>
      <c r="O239" s="1302">
        <v>7</v>
      </c>
      <c r="P239" s="1302">
        <v>4</v>
      </c>
      <c r="Q239" s="1302">
        <v>0</v>
      </c>
      <c r="R239" s="1302">
        <v>13</v>
      </c>
      <c r="S239" s="1302">
        <v>6</v>
      </c>
      <c r="T239" s="1302">
        <v>3</v>
      </c>
      <c r="U239" s="1302">
        <v>25</v>
      </c>
      <c r="V239" s="1302">
        <v>0</v>
      </c>
    </row>
    <row r="240" spans="1:22" ht="15" x14ac:dyDescent="0.25">
      <c r="A240" s="1301" t="s">
        <v>708</v>
      </c>
      <c r="B240" s="153" t="s">
        <v>790</v>
      </c>
      <c r="C240" s="1301" t="s">
        <v>89</v>
      </c>
      <c r="D240" s="1302">
        <v>2</v>
      </c>
      <c r="E240" s="1302">
        <v>9</v>
      </c>
      <c r="F240" s="1302">
        <v>10</v>
      </c>
      <c r="G240" s="1302">
        <v>4</v>
      </c>
      <c r="H240" s="1302">
        <v>6</v>
      </c>
      <c r="I240" s="1302">
        <v>13</v>
      </c>
      <c r="J240" s="1302">
        <v>10</v>
      </c>
      <c r="K240" s="1302">
        <v>4</v>
      </c>
      <c r="L240" s="1302">
        <v>6</v>
      </c>
      <c r="M240" s="1302">
        <v>8</v>
      </c>
      <c r="N240" s="1302">
        <v>19</v>
      </c>
      <c r="O240" s="1302">
        <v>7</v>
      </c>
      <c r="P240" s="1302">
        <v>4</v>
      </c>
      <c r="Q240" s="1302">
        <v>0</v>
      </c>
      <c r="R240" s="1302">
        <v>14</v>
      </c>
      <c r="S240" s="1302">
        <v>10</v>
      </c>
      <c r="T240" s="1302">
        <v>3</v>
      </c>
      <c r="U240" s="1302">
        <v>26</v>
      </c>
      <c r="V240" s="1302">
        <v>0</v>
      </c>
    </row>
    <row r="241" spans="1:22" ht="15" x14ac:dyDescent="0.25">
      <c r="A241" s="1301" t="s">
        <v>708</v>
      </c>
      <c r="B241" s="153" t="s">
        <v>790</v>
      </c>
      <c r="C241" s="1301" t="s">
        <v>90</v>
      </c>
      <c r="D241" s="1302">
        <v>1</v>
      </c>
      <c r="E241" s="1302">
        <v>4</v>
      </c>
      <c r="F241" s="1302">
        <v>1</v>
      </c>
      <c r="G241" s="1302">
        <v>1</v>
      </c>
      <c r="H241" s="1302">
        <v>2</v>
      </c>
      <c r="I241" s="1302">
        <v>0</v>
      </c>
      <c r="J241" s="1302">
        <v>2</v>
      </c>
      <c r="K241" s="1302">
        <v>0</v>
      </c>
      <c r="L241" s="1302">
        <v>1</v>
      </c>
      <c r="M241" s="1302">
        <v>1</v>
      </c>
      <c r="N241" s="1302">
        <v>6</v>
      </c>
      <c r="O241" s="1302">
        <v>1</v>
      </c>
      <c r="P241" s="1302">
        <v>2</v>
      </c>
      <c r="Q241" s="1302">
        <v>0</v>
      </c>
      <c r="R241" s="1302">
        <v>3</v>
      </c>
      <c r="S241" s="1302">
        <v>2</v>
      </c>
      <c r="T241" s="1302">
        <v>0</v>
      </c>
      <c r="U241" s="1302">
        <v>3</v>
      </c>
      <c r="V241" s="1302">
        <v>0</v>
      </c>
    </row>
    <row r="242" spans="1:22" ht="15" x14ac:dyDescent="0.25">
      <c r="A242" s="1301" t="s">
        <v>708</v>
      </c>
      <c r="B242" s="153" t="s">
        <v>790</v>
      </c>
      <c r="C242" s="1301" t="s">
        <v>91</v>
      </c>
      <c r="D242" s="1302">
        <v>1</v>
      </c>
      <c r="E242" s="1302">
        <v>3</v>
      </c>
      <c r="F242" s="1302">
        <v>1</v>
      </c>
      <c r="G242" s="1302">
        <v>0</v>
      </c>
      <c r="H242" s="1302">
        <v>1</v>
      </c>
      <c r="I242" s="1302">
        <v>0</v>
      </c>
      <c r="J242" s="1302">
        <v>2</v>
      </c>
      <c r="K242" s="1302">
        <v>0</v>
      </c>
      <c r="L242" s="1302">
        <v>1</v>
      </c>
      <c r="M242" s="1302">
        <v>1</v>
      </c>
      <c r="N242" s="1302">
        <v>6</v>
      </c>
      <c r="O242" s="1302">
        <v>1</v>
      </c>
      <c r="P242" s="1302">
        <v>1</v>
      </c>
      <c r="Q242" s="1302">
        <v>0</v>
      </c>
      <c r="R242" s="1302">
        <v>2</v>
      </c>
      <c r="S242" s="1302">
        <v>3</v>
      </c>
      <c r="T242" s="1302">
        <v>0</v>
      </c>
      <c r="U242" s="1302">
        <v>2</v>
      </c>
      <c r="V242" s="1302">
        <v>0</v>
      </c>
    </row>
    <row r="243" spans="1:22" ht="15" x14ac:dyDescent="0.25">
      <c r="A243" s="1301" t="s">
        <v>708</v>
      </c>
      <c r="B243" s="153" t="s">
        <v>790</v>
      </c>
      <c r="C243" s="1301" t="s">
        <v>701</v>
      </c>
      <c r="D243" s="1302">
        <v>0.40000000596046448</v>
      </c>
      <c r="E243" s="1302">
        <v>0.13333334028720856</v>
      </c>
      <c r="F243" s="1302">
        <v>0.5</v>
      </c>
      <c r="G243" s="1302">
        <v>9.0909093618392944E-2</v>
      </c>
      <c r="H243" s="1302">
        <v>0.15000000596046448</v>
      </c>
      <c r="I243" s="1302">
        <v>0.2083333283662796</v>
      </c>
      <c r="J243" s="1302">
        <v>0.3125</v>
      </c>
      <c r="K243" s="1302">
        <v>0.18181818723678589</v>
      </c>
      <c r="L243" s="1302">
        <v>0.28571429848670959</v>
      </c>
      <c r="M243" s="1302">
        <v>0.25</v>
      </c>
      <c r="N243" s="1302">
        <v>0.1627907007932663</v>
      </c>
      <c r="O243" s="1302">
        <v>9.7560971975326538E-2</v>
      </c>
      <c r="P243" s="1302">
        <v>7.6923079788684845E-2</v>
      </c>
      <c r="Q243" s="1302">
        <v>0</v>
      </c>
      <c r="R243" s="1302">
        <v>0.25925925374031067</v>
      </c>
      <c r="S243" s="1302">
        <v>6.8965516984462738E-2</v>
      </c>
      <c r="T243" s="1302">
        <v>0</v>
      </c>
      <c r="U243" s="1302">
        <v>0.4375</v>
      </c>
      <c r="V243" s="1302">
        <v>0</v>
      </c>
    </row>
    <row r="244" spans="1:22" ht="15" x14ac:dyDescent="0.25">
      <c r="A244" s="1301" t="s">
        <v>708</v>
      </c>
      <c r="B244" s="153" t="s">
        <v>790</v>
      </c>
      <c r="C244" s="1301" t="s">
        <v>92</v>
      </c>
      <c r="D244" s="1302">
        <v>0.40000000596046448</v>
      </c>
      <c r="E244" s="1302">
        <v>0.53333336114883423</v>
      </c>
      <c r="F244" s="1302">
        <v>0.5625</v>
      </c>
      <c r="G244" s="1302">
        <v>0.36363637447357178</v>
      </c>
      <c r="H244" s="1302">
        <v>0.25</v>
      </c>
      <c r="I244" s="1302">
        <v>0.5</v>
      </c>
      <c r="J244" s="1302">
        <v>0.4375</v>
      </c>
      <c r="K244" s="1302">
        <v>0.27272728085517883</v>
      </c>
      <c r="L244" s="1302">
        <v>0.3571428656578064</v>
      </c>
      <c r="M244" s="1302">
        <v>0.4375</v>
      </c>
      <c r="N244" s="1302">
        <v>0.41860464215278625</v>
      </c>
      <c r="O244" s="1302">
        <v>0.17073170840740204</v>
      </c>
      <c r="P244" s="1302">
        <v>0.30769231915473938</v>
      </c>
      <c r="Q244" s="1302">
        <v>0</v>
      </c>
      <c r="R244" s="1302">
        <v>0.48148149251937866</v>
      </c>
      <c r="S244" s="1302">
        <v>0.20689655840396881</v>
      </c>
      <c r="T244" s="1302">
        <v>0.3333333432674408</v>
      </c>
      <c r="U244" s="1302">
        <v>0.78125</v>
      </c>
      <c r="V244" s="1302">
        <v>0</v>
      </c>
    </row>
    <row r="245" spans="1:22" ht="15" x14ac:dyDescent="0.25">
      <c r="A245" s="1301" t="s">
        <v>708</v>
      </c>
      <c r="B245" s="153" t="s">
        <v>790</v>
      </c>
      <c r="C245" s="1301" t="s">
        <v>93</v>
      </c>
      <c r="D245" s="1302">
        <v>0.40000000596046448</v>
      </c>
      <c r="E245" s="1302">
        <v>0.60000002384185791</v>
      </c>
      <c r="F245" s="1302">
        <v>0.625</v>
      </c>
      <c r="G245" s="1302">
        <v>0.36363637447357178</v>
      </c>
      <c r="H245" s="1302">
        <v>0.30000001192092896</v>
      </c>
      <c r="I245" s="1302">
        <v>0.54166668653488159</v>
      </c>
      <c r="J245" s="1302">
        <v>0.625</v>
      </c>
      <c r="K245" s="1302">
        <v>0.36363637447357178</v>
      </c>
      <c r="L245" s="1302">
        <v>0.4285714328289032</v>
      </c>
      <c r="M245" s="1302">
        <v>0.5</v>
      </c>
      <c r="N245" s="1302">
        <v>0.44186046719551086</v>
      </c>
      <c r="O245" s="1302">
        <v>0.17073170840740204</v>
      </c>
      <c r="P245" s="1302">
        <v>0.30769231915473938</v>
      </c>
      <c r="Q245" s="1302">
        <v>0</v>
      </c>
      <c r="R245" s="1302">
        <v>0.51851850748062134</v>
      </c>
      <c r="S245" s="1302">
        <v>0.34482759237289429</v>
      </c>
      <c r="T245" s="1302">
        <v>0.3333333432674408</v>
      </c>
      <c r="U245" s="1302">
        <v>0.8125</v>
      </c>
      <c r="V245" s="1302">
        <v>0</v>
      </c>
    </row>
    <row r="246" spans="1:22" ht="15" x14ac:dyDescent="0.25">
      <c r="A246" s="1301" t="s">
        <v>708</v>
      </c>
      <c r="B246" s="153" t="s">
        <v>790</v>
      </c>
      <c r="C246" s="1301" t="s">
        <v>94</v>
      </c>
      <c r="D246" s="1302">
        <v>0.20000000298023224</v>
      </c>
      <c r="E246" s="1302">
        <v>0.26666668057441711</v>
      </c>
      <c r="F246" s="1302">
        <v>6.25E-2</v>
      </c>
      <c r="G246" s="1302">
        <v>9.0909093618392944E-2</v>
      </c>
      <c r="H246" s="1302">
        <v>0.10000000149011612</v>
      </c>
      <c r="I246" s="1302">
        <v>0</v>
      </c>
      <c r="J246" s="1302">
        <v>0.125</v>
      </c>
      <c r="K246" s="1302">
        <v>0</v>
      </c>
      <c r="L246" s="1302">
        <v>7.1428574621677399E-2</v>
      </c>
      <c r="M246" s="1302">
        <v>6.25E-2</v>
      </c>
      <c r="N246" s="1302">
        <v>0.13953489065170288</v>
      </c>
      <c r="O246" s="1302">
        <v>2.4390242993831635E-2</v>
      </c>
      <c r="P246" s="1302">
        <v>0.15384615957736969</v>
      </c>
      <c r="Q246" s="1302">
        <v>0</v>
      </c>
      <c r="R246" s="1302">
        <v>0.1111111119389534</v>
      </c>
      <c r="S246" s="1302">
        <v>6.8965516984462738E-2</v>
      </c>
      <c r="T246" s="1302">
        <v>0</v>
      </c>
      <c r="U246" s="1302">
        <v>9.375E-2</v>
      </c>
      <c r="V246" s="1302">
        <v>0</v>
      </c>
    </row>
    <row r="247" spans="1:22" ht="15" x14ac:dyDescent="0.25">
      <c r="A247" s="1301" t="s">
        <v>708</v>
      </c>
      <c r="B247" s="153" t="s">
        <v>790</v>
      </c>
      <c r="C247" s="1301" t="s">
        <v>95</v>
      </c>
      <c r="D247" s="1302">
        <v>0.20000000298023224</v>
      </c>
      <c r="E247" s="1302">
        <v>0.20000000298023224</v>
      </c>
      <c r="F247" s="1302">
        <v>6.25E-2</v>
      </c>
      <c r="G247" s="1302">
        <v>0</v>
      </c>
      <c r="H247" s="1302">
        <v>5.000000074505806E-2</v>
      </c>
      <c r="I247" s="1302">
        <v>0</v>
      </c>
      <c r="J247" s="1302">
        <v>0.125</v>
      </c>
      <c r="K247" s="1302">
        <v>0</v>
      </c>
      <c r="L247" s="1302">
        <v>7.1428574621677399E-2</v>
      </c>
      <c r="M247" s="1302">
        <v>6.25E-2</v>
      </c>
      <c r="N247" s="1302">
        <v>0.13953489065170288</v>
      </c>
      <c r="O247" s="1302">
        <v>2.4390242993831635E-2</v>
      </c>
      <c r="P247" s="1302">
        <v>7.6923079788684845E-2</v>
      </c>
      <c r="Q247" s="1302">
        <v>0</v>
      </c>
      <c r="R247" s="1302">
        <v>7.4074074625968933E-2</v>
      </c>
      <c r="S247" s="1302">
        <v>0.10344827920198441</v>
      </c>
      <c r="T247" s="1302">
        <v>0</v>
      </c>
      <c r="U247" s="1302">
        <v>6.25E-2</v>
      </c>
      <c r="V247" s="1302">
        <v>0</v>
      </c>
    </row>
    <row r="248" spans="1:22" ht="15" x14ac:dyDescent="0.25">
      <c r="A248" s="1301" t="s">
        <v>708</v>
      </c>
      <c r="B248" s="153" t="s">
        <v>1156</v>
      </c>
      <c r="C248" s="1301" t="s">
        <v>87</v>
      </c>
      <c r="D248" s="1302">
        <v>0</v>
      </c>
      <c r="E248" s="1302">
        <v>69</v>
      </c>
      <c r="F248" s="1302">
        <v>31</v>
      </c>
      <c r="G248" s="1302">
        <v>8</v>
      </c>
      <c r="H248" s="1302">
        <v>56</v>
      </c>
      <c r="I248" s="1302">
        <v>63</v>
      </c>
      <c r="J248" s="1302">
        <v>37</v>
      </c>
      <c r="K248" s="1302">
        <v>38</v>
      </c>
      <c r="L248" s="1302">
        <v>62</v>
      </c>
      <c r="M248" s="1302">
        <v>0</v>
      </c>
      <c r="N248" s="1302">
        <v>6</v>
      </c>
      <c r="O248" s="1302">
        <v>21</v>
      </c>
      <c r="P248" s="1302">
        <v>0</v>
      </c>
      <c r="Q248" s="1302">
        <v>0</v>
      </c>
      <c r="R248" s="1302">
        <v>0</v>
      </c>
      <c r="S248" s="1302">
        <v>0</v>
      </c>
      <c r="T248" s="1302">
        <v>0</v>
      </c>
      <c r="U248" s="1302">
        <v>0</v>
      </c>
      <c r="V248" s="1302">
        <v>0</v>
      </c>
    </row>
    <row r="249" spans="1:22" ht="15" x14ac:dyDescent="0.25">
      <c r="A249" s="1301" t="s">
        <v>708</v>
      </c>
      <c r="B249" s="153" t="s">
        <v>1156</v>
      </c>
      <c r="C249" s="1301" t="s">
        <v>700</v>
      </c>
      <c r="D249" s="1302">
        <v>0</v>
      </c>
      <c r="E249" s="1302">
        <v>48</v>
      </c>
      <c r="F249" s="1302">
        <v>23</v>
      </c>
      <c r="G249" s="1302">
        <v>5</v>
      </c>
      <c r="H249" s="1302">
        <v>27</v>
      </c>
      <c r="I249" s="1302">
        <v>26</v>
      </c>
      <c r="J249" s="1302">
        <v>32</v>
      </c>
      <c r="K249" s="1302">
        <v>31</v>
      </c>
      <c r="L249" s="1302">
        <v>43</v>
      </c>
      <c r="M249" s="1302">
        <v>0</v>
      </c>
      <c r="N249" s="1302">
        <v>2</v>
      </c>
      <c r="O249" s="1302">
        <v>5</v>
      </c>
      <c r="P249" s="1302">
        <v>0</v>
      </c>
      <c r="Q249" s="1302">
        <v>0</v>
      </c>
      <c r="R249" s="1302">
        <v>0</v>
      </c>
      <c r="S249" s="1302">
        <v>0</v>
      </c>
      <c r="T249" s="1302">
        <v>0</v>
      </c>
      <c r="U249" s="1302">
        <v>0</v>
      </c>
      <c r="V249" s="1302">
        <v>0</v>
      </c>
    </row>
    <row r="250" spans="1:22" ht="15" x14ac:dyDescent="0.25">
      <c r="A250" s="1301" t="s">
        <v>708</v>
      </c>
      <c r="B250" s="153" t="s">
        <v>1156</v>
      </c>
      <c r="C250" s="1301" t="s">
        <v>88</v>
      </c>
      <c r="D250" s="1302">
        <v>0</v>
      </c>
      <c r="E250" s="1302">
        <v>48</v>
      </c>
      <c r="F250" s="1302">
        <v>28</v>
      </c>
      <c r="G250" s="1302">
        <v>5</v>
      </c>
      <c r="H250" s="1302">
        <v>37</v>
      </c>
      <c r="I250" s="1302">
        <v>61</v>
      </c>
      <c r="J250" s="1302">
        <v>35</v>
      </c>
      <c r="K250" s="1302">
        <v>33</v>
      </c>
      <c r="L250" s="1302">
        <v>51</v>
      </c>
      <c r="M250" s="1302">
        <v>0</v>
      </c>
      <c r="N250" s="1302">
        <v>4</v>
      </c>
      <c r="O250" s="1302">
        <v>12</v>
      </c>
      <c r="P250" s="1302">
        <v>0</v>
      </c>
      <c r="Q250" s="1302">
        <v>0</v>
      </c>
      <c r="R250" s="1302">
        <v>0</v>
      </c>
      <c r="S250" s="1302">
        <v>0</v>
      </c>
      <c r="T250" s="1302">
        <v>0</v>
      </c>
      <c r="U250" s="1302">
        <v>0</v>
      </c>
      <c r="V250" s="1302">
        <v>0</v>
      </c>
    </row>
    <row r="251" spans="1:22" ht="15" x14ac:dyDescent="0.25">
      <c r="A251" s="1301" t="s">
        <v>708</v>
      </c>
      <c r="B251" s="153" t="s">
        <v>1156</v>
      </c>
      <c r="C251" s="1301" t="s">
        <v>89</v>
      </c>
      <c r="D251" s="1302">
        <v>0</v>
      </c>
      <c r="E251" s="1302">
        <v>56</v>
      </c>
      <c r="F251" s="1302">
        <v>28</v>
      </c>
      <c r="G251" s="1302">
        <v>5</v>
      </c>
      <c r="H251" s="1302">
        <v>49</v>
      </c>
      <c r="I251" s="1302">
        <v>63</v>
      </c>
      <c r="J251" s="1302">
        <v>36</v>
      </c>
      <c r="K251" s="1302">
        <v>34</v>
      </c>
      <c r="L251" s="1302">
        <v>51</v>
      </c>
      <c r="M251" s="1302">
        <v>0</v>
      </c>
      <c r="N251" s="1302">
        <v>4</v>
      </c>
      <c r="O251" s="1302">
        <v>13</v>
      </c>
      <c r="P251" s="1302">
        <v>0</v>
      </c>
      <c r="Q251" s="1302">
        <v>0</v>
      </c>
      <c r="R251" s="1302">
        <v>0</v>
      </c>
      <c r="S251" s="1302">
        <v>0</v>
      </c>
      <c r="T251" s="1302">
        <v>0</v>
      </c>
      <c r="U251" s="1302">
        <v>0</v>
      </c>
      <c r="V251" s="1302">
        <v>0</v>
      </c>
    </row>
    <row r="252" spans="1:22" ht="15" x14ac:dyDescent="0.25">
      <c r="A252" s="1301" t="s">
        <v>708</v>
      </c>
      <c r="B252" s="153" t="s">
        <v>1156</v>
      </c>
      <c r="C252" s="1301" t="s">
        <v>90</v>
      </c>
      <c r="D252" s="1302">
        <v>0</v>
      </c>
      <c r="E252" s="1302">
        <v>14</v>
      </c>
      <c r="F252" s="1302">
        <v>8</v>
      </c>
      <c r="G252" s="1302">
        <v>5</v>
      </c>
      <c r="H252" s="1302">
        <v>1</v>
      </c>
      <c r="I252" s="1302">
        <v>2</v>
      </c>
      <c r="J252" s="1302">
        <v>2</v>
      </c>
      <c r="K252" s="1302">
        <v>1</v>
      </c>
      <c r="L252" s="1302">
        <v>8</v>
      </c>
      <c r="M252" s="1302">
        <v>0</v>
      </c>
      <c r="N252" s="1302">
        <v>2</v>
      </c>
      <c r="O252" s="1302">
        <v>10</v>
      </c>
      <c r="P252" s="1302">
        <v>0</v>
      </c>
      <c r="Q252" s="1302">
        <v>0</v>
      </c>
      <c r="R252" s="1302">
        <v>0</v>
      </c>
      <c r="S252" s="1302">
        <v>0</v>
      </c>
      <c r="T252" s="1302">
        <v>0</v>
      </c>
      <c r="U252" s="1302">
        <v>0</v>
      </c>
      <c r="V252" s="1302">
        <v>0</v>
      </c>
    </row>
    <row r="253" spans="1:22" ht="15" x14ac:dyDescent="0.25">
      <c r="A253" s="1301" t="s">
        <v>708</v>
      </c>
      <c r="B253" s="153" t="s">
        <v>1156</v>
      </c>
      <c r="C253" s="1301" t="s">
        <v>91</v>
      </c>
      <c r="D253" s="1302">
        <v>0</v>
      </c>
      <c r="E253" s="1302">
        <v>14</v>
      </c>
      <c r="F253" s="1302">
        <v>8</v>
      </c>
      <c r="G253" s="1302">
        <v>5</v>
      </c>
      <c r="H253" s="1302">
        <v>1</v>
      </c>
      <c r="I253" s="1302">
        <v>2</v>
      </c>
      <c r="J253" s="1302">
        <v>1</v>
      </c>
      <c r="K253" s="1302">
        <v>1</v>
      </c>
      <c r="L253" s="1302">
        <v>8</v>
      </c>
      <c r="M253" s="1302">
        <v>0</v>
      </c>
      <c r="N253" s="1302">
        <v>1</v>
      </c>
      <c r="O253" s="1302">
        <v>10</v>
      </c>
      <c r="P253" s="1302">
        <v>0</v>
      </c>
      <c r="Q253" s="1302">
        <v>0</v>
      </c>
      <c r="R253" s="1302">
        <v>0</v>
      </c>
      <c r="S253" s="1302">
        <v>0</v>
      </c>
      <c r="T253" s="1302">
        <v>0</v>
      </c>
      <c r="U253" s="1302">
        <v>0</v>
      </c>
      <c r="V253" s="1302">
        <v>0</v>
      </c>
    </row>
    <row r="254" spans="1:22" ht="15" x14ac:dyDescent="0.25">
      <c r="A254" s="1301" t="s">
        <v>708</v>
      </c>
      <c r="B254" s="153" t="s">
        <v>1156</v>
      </c>
      <c r="C254" s="1301" t="s">
        <v>701</v>
      </c>
      <c r="D254" s="1302">
        <v>0</v>
      </c>
      <c r="E254" s="1302">
        <v>0.69565218687057495</v>
      </c>
      <c r="F254" s="1302">
        <v>0.74193549156188965</v>
      </c>
      <c r="G254" s="1302">
        <v>0.625</v>
      </c>
      <c r="H254" s="1302">
        <v>0.4821428656578064</v>
      </c>
      <c r="I254" s="1302">
        <v>0.4126984179019928</v>
      </c>
      <c r="J254" s="1302">
        <v>0.86486488580703735</v>
      </c>
      <c r="K254" s="1302">
        <v>0.81578946113586426</v>
      </c>
      <c r="L254" s="1302">
        <v>0.69354838132858276</v>
      </c>
      <c r="M254" s="1302">
        <v>0</v>
      </c>
      <c r="N254" s="1302">
        <v>0.3333333432674408</v>
      </c>
      <c r="O254" s="1302">
        <v>0.2380952388048172</v>
      </c>
      <c r="P254" s="1302">
        <v>0</v>
      </c>
      <c r="Q254" s="1302">
        <v>0</v>
      </c>
      <c r="R254" s="1302">
        <v>0</v>
      </c>
      <c r="S254" s="1302">
        <v>0</v>
      </c>
      <c r="T254" s="1302">
        <v>0</v>
      </c>
      <c r="U254" s="1302">
        <v>0</v>
      </c>
      <c r="V254" s="1302">
        <v>0</v>
      </c>
    </row>
    <row r="255" spans="1:22" ht="15" x14ac:dyDescent="0.25">
      <c r="A255" s="1301" t="s">
        <v>708</v>
      </c>
      <c r="B255" s="153" t="s">
        <v>1156</v>
      </c>
      <c r="C255" s="1301" t="s">
        <v>92</v>
      </c>
      <c r="D255" s="1302">
        <v>0</v>
      </c>
      <c r="E255" s="1302">
        <v>0.69565218687057495</v>
      </c>
      <c r="F255" s="1302">
        <v>0.90322577953338623</v>
      </c>
      <c r="G255" s="1302">
        <v>0.625</v>
      </c>
      <c r="H255" s="1302">
        <v>0.66071426868438721</v>
      </c>
      <c r="I255" s="1302">
        <v>0.9682539701461792</v>
      </c>
      <c r="J255" s="1302">
        <v>0.94594591856002808</v>
      </c>
      <c r="K255" s="1302">
        <v>0.86842107772827148</v>
      </c>
      <c r="L255" s="1302">
        <v>0.82258063554763794</v>
      </c>
      <c r="M255" s="1302">
        <v>0</v>
      </c>
      <c r="N255" s="1302">
        <v>0.66666668653488159</v>
      </c>
      <c r="O255" s="1302">
        <v>0.57142859697341919</v>
      </c>
      <c r="P255" s="1302">
        <v>0</v>
      </c>
      <c r="Q255" s="1302">
        <v>0</v>
      </c>
      <c r="R255" s="1302">
        <v>0</v>
      </c>
      <c r="S255" s="1302">
        <v>0</v>
      </c>
      <c r="T255" s="1302">
        <v>0</v>
      </c>
      <c r="U255" s="1302">
        <v>0</v>
      </c>
      <c r="V255" s="1302">
        <v>0</v>
      </c>
    </row>
    <row r="256" spans="1:22" ht="15" x14ac:dyDescent="0.25">
      <c r="A256" s="1301" t="s">
        <v>708</v>
      </c>
      <c r="B256" s="153" t="s">
        <v>1156</v>
      </c>
      <c r="C256" s="1301" t="s">
        <v>93</v>
      </c>
      <c r="D256" s="1302">
        <v>0</v>
      </c>
      <c r="E256" s="1302">
        <v>0.81159418821334839</v>
      </c>
      <c r="F256" s="1302">
        <v>0.90322577953338623</v>
      </c>
      <c r="G256" s="1302">
        <v>0.625</v>
      </c>
      <c r="H256" s="1302">
        <v>0.875</v>
      </c>
      <c r="I256" s="1302">
        <v>1</v>
      </c>
      <c r="J256" s="1302">
        <v>0.97297298908233643</v>
      </c>
      <c r="K256" s="1302">
        <v>0.89473682641983032</v>
      </c>
      <c r="L256" s="1302">
        <v>0.82258063554763794</v>
      </c>
      <c r="M256" s="1302">
        <v>0</v>
      </c>
      <c r="N256" s="1302">
        <v>0.66666668653488159</v>
      </c>
      <c r="O256" s="1302">
        <v>0.61904764175415039</v>
      </c>
      <c r="P256" s="1302">
        <v>0</v>
      </c>
      <c r="Q256" s="1302">
        <v>0</v>
      </c>
      <c r="R256" s="1302">
        <v>0</v>
      </c>
      <c r="S256" s="1302">
        <v>0</v>
      </c>
      <c r="T256" s="1302">
        <v>0</v>
      </c>
      <c r="U256" s="1302">
        <v>0</v>
      </c>
      <c r="V256" s="1302">
        <v>0</v>
      </c>
    </row>
    <row r="257" spans="1:22" ht="15" x14ac:dyDescent="0.25">
      <c r="A257" s="1301" t="s">
        <v>708</v>
      </c>
      <c r="B257" s="153" t="s">
        <v>1156</v>
      </c>
      <c r="C257" s="1301" t="s">
        <v>94</v>
      </c>
      <c r="D257" s="1302">
        <v>0</v>
      </c>
      <c r="E257" s="1302">
        <v>0.2028985470533371</v>
      </c>
      <c r="F257" s="1302">
        <v>0.25806450843811035</v>
      </c>
      <c r="G257" s="1302">
        <v>0.625</v>
      </c>
      <c r="H257" s="1302">
        <v>1.785714365541935E-2</v>
      </c>
      <c r="I257" s="1302">
        <v>3.1746033579111099E-2</v>
      </c>
      <c r="J257" s="1302">
        <v>5.4054055362939835E-2</v>
      </c>
      <c r="K257" s="1302">
        <v>2.6315789669752121E-2</v>
      </c>
      <c r="L257" s="1302">
        <v>0.12903225421905518</v>
      </c>
      <c r="M257" s="1302">
        <v>0</v>
      </c>
      <c r="N257" s="1302">
        <v>0.3333333432674408</v>
      </c>
      <c r="O257" s="1302">
        <v>0.4761904776096344</v>
      </c>
      <c r="P257" s="1302">
        <v>0</v>
      </c>
      <c r="Q257" s="1302">
        <v>0</v>
      </c>
      <c r="R257" s="1302">
        <v>0</v>
      </c>
      <c r="S257" s="1302">
        <v>0</v>
      </c>
      <c r="T257" s="1302">
        <v>0</v>
      </c>
      <c r="U257" s="1302">
        <v>0</v>
      </c>
      <c r="V257" s="1302">
        <v>0</v>
      </c>
    </row>
    <row r="258" spans="1:22" ht="15" x14ac:dyDescent="0.25">
      <c r="A258" s="1301" t="s">
        <v>708</v>
      </c>
      <c r="B258" s="153" t="s">
        <v>1156</v>
      </c>
      <c r="C258" s="1301" t="s">
        <v>95</v>
      </c>
      <c r="D258" s="1302">
        <v>0</v>
      </c>
      <c r="E258" s="1302">
        <v>0.2028985470533371</v>
      </c>
      <c r="F258" s="1302">
        <v>0.25806450843811035</v>
      </c>
      <c r="G258" s="1302">
        <v>0.625</v>
      </c>
      <c r="H258" s="1302">
        <v>1.785714365541935E-2</v>
      </c>
      <c r="I258" s="1302">
        <v>3.1746033579111099E-2</v>
      </c>
      <c r="J258" s="1302">
        <v>2.7027027681469917E-2</v>
      </c>
      <c r="K258" s="1302">
        <v>2.6315789669752121E-2</v>
      </c>
      <c r="L258" s="1302">
        <v>0.12903225421905518</v>
      </c>
      <c r="M258" s="1302">
        <v>0</v>
      </c>
      <c r="N258" s="1302">
        <v>0.1666666716337204</v>
      </c>
      <c r="O258" s="1302">
        <v>0.4761904776096344</v>
      </c>
      <c r="P258" s="1302">
        <v>0</v>
      </c>
      <c r="Q258" s="1302">
        <v>0</v>
      </c>
      <c r="R258" s="1302">
        <v>0</v>
      </c>
      <c r="S258" s="1302">
        <v>0</v>
      </c>
      <c r="T258" s="1302">
        <v>0</v>
      </c>
      <c r="U258" s="1302">
        <v>0</v>
      </c>
      <c r="V258" s="1302">
        <v>0</v>
      </c>
    </row>
    <row r="259" spans="1:22" ht="15" x14ac:dyDescent="0.25">
      <c r="A259" s="1301" t="s">
        <v>708</v>
      </c>
      <c r="B259" s="153" t="s">
        <v>792</v>
      </c>
      <c r="C259" s="1301" t="s">
        <v>87</v>
      </c>
      <c r="D259" s="1302">
        <v>0</v>
      </c>
      <c r="E259" s="1302">
        <v>0</v>
      </c>
      <c r="F259" s="1302">
        <v>0</v>
      </c>
      <c r="G259" s="1302">
        <v>0</v>
      </c>
      <c r="H259" s="1302">
        <v>0</v>
      </c>
      <c r="I259" s="1302">
        <v>0</v>
      </c>
      <c r="J259" s="1302">
        <v>0</v>
      </c>
      <c r="K259" s="1302">
        <v>0</v>
      </c>
      <c r="L259" s="1302">
        <v>0</v>
      </c>
      <c r="M259" s="1302">
        <v>0</v>
      </c>
      <c r="N259" s="1302">
        <v>0</v>
      </c>
      <c r="O259" s="1302">
        <v>0</v>
      </c>
      <c r="P259" s="1302">
        <v>0</v>
      </c>
      <c r="Q259" s="1302">
        <v>0</v>
      </c>
      <c r="R259" s="1302">
        <v>3</v>
      </c>
      <c r="S259" s="1302">
        <v>6</v>
      </c>
      <c r="T259" s="1302">
        <v>18</v>
      </c>
      <c r="U259" s="1302">
        <v>13</v>
      </c>
      <c r="V259" s="1302">
        <v>5</v>
      </c>
    </row>
    <row r="260" spans="1:22" ht="15" x14ac:dyDescent="0.25">
      <c r="A260" s="1301" t="s">
        <v>708</v>
      </c>
      <c r="B260" s="153" t="s">
        <v>792</v>
      </c>
      <c r="C260" s="1301" t="s">
        <v>700</v>
      </c>
      <c r="D260" s="1302">
        <v>0</v>
      </c>
      <c r="E260" s="1302">
        <v>0</v>
      </c>
      <c r="F260" s="1302">
        <v>0</v>
      </c>
      <c r="G260" s="1302">
        <v>0</v>
      </c>
      <c r="H260" s="1302">
        <v>0</v>
      </c>
      <c r="I260" s="1302">
        <v>0</v>
      </c>
      <c r="J260" s="1302">
        <v>0</v>
      </c>
      <c r="K260" s="1302">
        <v>0</v>
      </c>
      <c r="L260" s="1302">
        <v>0</v>
      </c>
      <c r="M260" s="1302">
        <v>0</v>
      </c>
      <c r="N260" s="1302">
        <v>0</v>
      </c>
      <c r="O260" s="1302">
        <v>0</v>
      </c>
      <c r="P260" s="1302">
        <v>0</v>
      </c>
      <c r="Q260" s="1302">
        <v>0</v>
      </c>
      <c r="R260" s="1302">
        <v>0</v>
      </c>
      <c r="S260" s="1302">
        <v>0</v>
      </c>
      <c r="T260" s="1302">
        <v>1</v>
      </c>
      <c r="U260" s="1302">
        <v>0</v>
      </c>
      <c r="V260" s="1302">
        <v>0</v>
      </c>
    </row>
    <row r="261" spans="1:22" ht="15" x14ac:dyDescent="0.25">
      <c r="A261" s="1301" t="s">
        <v>708</v>
      </c>
      <c r="B261" s="153" t="s">
        <v>792</v>
      </c>
      <c r="C261" s="1301" t="s">
        <v>88</v>
      </c>
      <c r="D261" s="1302">
        <v>0</v>
      </c>
      <c r="E261" s="1302">
        <v>0</v>
      </c>
      <c r="F261" s="1302">
        <v>0</v>
      </c>
      <c r="G261" s="1302">
        <v>0</v>
      </c>
      <c r="H261" s="1302">
        <v>0</v>
      </c>
      <c r="I261" s="1302">
        <v>0</v>
      </c>
      <c r="J261" s="1302">
        <v>0</v>
      </c>
      <c r="K261" s="1302">
        <v>0</v>
      </c>
      <c r="L261" s="1302">
        <v>0</v>
      </c>
      <c r="M261" s="1302">
        <v>0</v>
      </c>
      <c r="N261" s="1302">
        <v>0</v>
      </c>
      <c r="O261" s="1302">
        <v>0</v>
      </c>
      <c r="P261" s="1302">
        <v>0</v>
      </c>
      <c r="Q261" s="1302">
        <v>0</v>
      </c>
      <c r="R261" s="1302">
        <v>0</v>
      </c>
      <c r="S261" s="1302">
        <v>0</v>
      </c>
      <c r="T261" s="1302">
        <v>1</v>
      </c>
      <c r="U261" s="1302">
        <v>0</v>
      </c>
      <c r="V261" s="1302">
        <v>0</v>
      </c>
    </row>
    <row r="262" spans="1:22" ht="15" x14ac:dyDescent="0.25">
      <c r="A262" s="1301" t="s">
        <v>708</v>
      </c>
      <c r="B262" s="153" t="s">
        <v>792</v>
      </c>
      <c r="C262" s="1301" t="s">
        <v>89</v>
      </c>
      <c r="D262" s="1302">
        <v>0</v>
      </c>
      <c r="E262" s="1302">
        <v>0</v>
      </c>
      <c r="F262" s="1302">
        <v>0</v>
      </c>
      <c r="G262" s="1302">
        <v>0</v>
      </c>
      <c r="H262" s="1302">
        <v>0</v>
      </c>
      <c r="I262" s="1302">
        <v>0</v>
      </c>
      <c r="J262" s="1302">
        <v>0</v>
      </c>
      <c r="K262" s="1302">
        <v>0</v>
      </c>
      <c r="L262" s="1302">
        <v>0</v>
      </c>
      <c r="M262" s="1302">
        <v>0</v>
      </c>
      <c r="N262" s="1302">
        <v>0</v>
      </c>
      <c r="O262" s="1302">
        <v>0</v>
      </c>
      <c r="P262" s="1302">
        <v>0</v>
      </c>
      <c r="Q262" s="1302">
        <v>0</v>
      </c>
      <c r="R262" s="1302">
        <v>1</v>
      </c>
      <c r="S262" s="1302">
        <v>0</v>
      </c>
      <c r="T262" s="1302">
        <v>3</v>
      </c>
      <c r="U262" s="1302">
        <v>1</v>
      </c>
      <c r="V262" s="1302">
        <v>0</v>
      </c>
    </row>
    <row r="263" spans="1:22" ht="15" x14ac:dyDescent="0.25">
      <c r="A263" s="1301" t="s">
        <v>708</v>
      </c>
      <c r="B263" s="153" t="s">
        <v>792</v>
      </c>
      <c r="C263" s="1301" t="s">
        <v>90</v>
      </c>
      <c r="D263" s="1302">
        <v>0</v>
      </c>
      <c r="E263" s="1302">
        <v>0</v>
      </c>
      <c r="F263" s="1302">
        <v>0</v>
      </c>
      <c r="G263" s="1302">
        <v>0</v>
      </c>
      <c r="H263" s="1302">
        <v>0</v>
      </c>
      <c r="I263" s="1302">
        <v>0</v>
      </c>
      <c r="J263" s="1302">
        <v>0</v>
      </c>
      <c r="K263" s="1302">
        <v>0</v>
      </c>
      <c r="L263" s="1302">
        <v>0</v>
      </c>
      <c r="M263" s="1302">
        <v>0</v>
      </c>
      <c r="N263" s="1302">
        <v>0</v>
      </c>
      <c r="O263" s="1302">
        <v>0</v>
      </c>
      <c r="P263" s="1302">
        <v>0</v>
      </c>
      <c r="Q263" s="1302">
        <v>0</v>
      </c>
      <c r="R263" s="1302">
        <v>0</v>
      </c>
      <c r="S263" s="1302">
        <v>0</v>
      </c>
      <c r="T263" s="1302">
        <v>2</v>
      </c>
      <c r="U263" s="1302">
        <v>0</v>
      </c>
      <c r="V263" s="1302">
        <v>0</v>
      </c>
    </row>
    <row r="264" spans="1:22" ht="15" x14ac:dyDescent="0.25">
      <c r="A264" s="1301" t="s">
        <v>708</v>
      </c>
      <c r="B264" s="153" t="s">
        <v>792</v>
      </c>
      <c r="C264" s="1301" t="s">
        <v>91</v>
      </c>
      <c r="D264" s="1302">
        <v>0</v>
      </c>
      <c r="E264" s="1302">
        <v>0</v>
      </c>
      <c r="F264" s="1302">
        <v>0</v>
      </c>
      <c r="G264" s="1302">
        <v>0</v>
      </c>
      <c r="H264" s="1302">
        <v>0</v>
      </c>
      <c r="I264" s="1302">
        <v>0</v>
      </c>
      <c r="J264" s="1302">
        <v>0</v>
      </c>
      <c r="K264" s="1302">
        <v>0</v>
      </c>
      <c r="L264" s="1302">
        <v>0</v>
      </c>
      <c r="M264" s="1302">
        <v>0</v>
      </c>
      <c r="N264" s="1302">
        <v>0</v>
      </c>
      <c r="O264" s="1302">
        <v>0</v>
      </c>
      <c r="P264" s="1302">
        <v>0</v>
      </c>
      <c r="Q264" s="1302">
        <v>0</v>
      </c>
      <c r="R264" s="1302">
        <v>0</v>
      </c>
      <c r="S264" s="1302">
        <v>0</v>
      </c>
      <c r="T264" s="1302">
        <v>1</v>
      </c>
      <c r="U264" s="1302">
        <v>0</v>
      </c>
      <c r="V264" s="1302">
        <v>0</v>
      </c>
    </row>
    <row r="265" spans="1:22" ht="15" x14ac:dyDescent="0.25">
      <c r="A265" s="1301" t="s">
        <v>708</v>
      </c>
      <c r="B265" s="153" t="s">
        <v>792</v>
      </c>
      <c r="C265" s="1301" t="s">
        <v>701</v>
      </c>
      <c r="D265" s="1302">
        <v>0</v>
      </c>
      <c r="E265" s="1302">
        <v>0</v>
      </c>
      <c r="F265" s="1302">
        <v>0</v>
      </c>
      <c r="G265" s="1302">
        <v>0</v>
      </c>
      <c r="H265" s="1302">
        <v>0</v>
      </c>
      <c r="I265" s="1302">
        <v>0</v>
      </c>
      <c r="J265" s="1302">
        <v>0</v>
      </c>
      <c r="K265" s="1302">
        <v>0</v>
      </c>
      <c r="L265" s="1302">
        <v>0</v>
      </c>
      <c r="M265" s="1302">
        <v>0</v>
      </c>
      <c r="N265" s="1302">
        <v>0</v>
      </c>
      <c r="O265" s="1302">
        <v>0</v>
      </c>
      <c r="P265" s="1302">
        <v>0</v>
      </c>
      <c r="Q265" s="1302">
        <v>0</v>
      </c>
      <c r="R265" s="1302">
        <v>0</v>
      </c>
      <c r="S265" s="1302">
        <v>0</v>
      </c>
      <c r="T265" s="1302">
        <v>5.55555559694767E-2</v>
      </c>
      <c r="U265" s="1302">
        <v>0</v>
      </c>
      <c r="V265" s="1302">
        <v>0</v>
      </c>
    </row>
    <row r="266" spans="1:22" ht="15" x14ac:dyDescent="0.25">
      <c r="A266" s="1301" t="s">
        <v>708</v>
      </c>
      <c r="B266" s="153" t="s">
        <v>792</v>
      </c>
      <c r="C266" s="1301" t="s">
        <v>92</v>
      </c>
      <c r="D266" s="1302">
        <v>0</v>
      </c>
      <c r="E266" s="1302">
        <v>0</v>
      </c>
      <c r="F266" s="1302">
        <v>0</v>
      </c>
      <c r="G266" s="1302">
        <v>0</v>
      </c>
      <c r="H266" s="1302">
        <v>0</v>
      </c>
      <c r="I266" s="1302">
        <v>0</v>
      </c>
      <c r="J266" s="1302">
        <v>0</v>
      </c>
      <c r="K266" s="1302">
        <v>0</v>
      </c>
      <c r="L266" s="1302">
        <v>0</v>
      </c>
      <c r="M266" s="1302">
        <v>0</v>
      </c>
      <c r="N266" s="1302">
        <v>0</v>
      </c>
      <c r="O266" s="1302">
        <v>0</v>
      </c>
      <c r="P266" s="1302">
        <v>0</v>
      </c>
      <c r="Q266" s="1302">
        <v>0</v>
      </c>
      <c r="R266" s="1302">
        <v>0</v>
      </c>
      <c r="S266" s="1302">
        <v>0</v>
      </c>
      <c r="T266" s="1302">
        <v>5.55555559694767E-2</v>
      </c>
      <c r="U266" s="1302">
        <v>0</v>
      </c>
      <c r="V266" s="1302">
        <v>0</v>
      </c>
    </row>
    <row r="267" spans="1:22" ht="15" x14ac:dyDescent="0.25">
      <c r="A267" s="1301" t="s">
        <v>708</v>
      </c>
      <c r="B267" s="153" t="s">
        <v>792</v>
      </c>
      <c r="C267" s="1301" t="s">
        <v>93</v>
      </c>
      <c r="D267" s="1302">
        <v>0</v>
      </c>
      <c r="E267" s="1302">
        <v>0</v>
      </c>
      <c r="F267" s="1302">
        <v>0</v>
      </c>
      <c r="G267" s="1302">
        <v>0</v>
      </c>
      <c r="H267" s="1302">
        <v>0</v>
      </c>
      <c r="I267" s="1302">
        <v>0</v>
      </c>
      <c r="J267" s="1302">
        <v>0</v>
      </c>
      <c r="K267" s="1302">
        <v>0</v>
      </c>
      <c r="L267" s="1302">
        <v>0</v>
      </c>
      <c r="M267" s="1302">
        <v>0</v>
      </c>
      <c r="N267" s="1302">
        <v>0</v>
      </c>
      <c r="O267" s="1302">
        <v>0</v>
      </c>
      <c r="P267" s="1302">
        <v>0</v>
      </c>
      <c r="Q267" s="1302">
        <v>0</v>
      </c>
      <c r="R267" s="1302">
        <v>0.3333333432674408</v>
      </c>
      <c r="S267" s="1302">
        <v>0</v>
      </c>
      <c r="T267" s="1302">
        <v>0.1666666716337204</v>
      </c>
      <c r="U267" s="1302">
        <v>7.6923079788684845E-2</v>
      </c>
      <c r="V267" s="1302">
        <v>0</v>
      </c>
    </row>
    <row r="268" spans="1:22" ht="15" x14ac:dyDescent="0.25">
      <c r="A268" s="1301" t="s">
        <v>708</v>
      </c>
      <c r="B268" s="153" t="s">
        <v>792</v>
      </c>
      <c r="C268" s="1301" t="s">
        <v>94</v>
      </c>
      <c r="D268" s="1302">
        <v>0</v>
      </c>
      <c r="E268" s="1302">
        <v>0</v>
      </c>
      <c r="F268" s="1302">
        <v>0</v>
      </c>
      <c r="G268" s="1302">
        <v>0</v>
      </c>
      <c r="H268" s="1302">
        <v>0</v>
      </c>
      <c r="I268" s="1302">
        <v>0</v>
      </c>
      <c r="J268" s="1302">
        <v>0</v>
      </c>
      <c r="K268" s="1302">
        <v>0</v>
      </c>
      <c r="L268" s="1302">
        <v>0</v>
      </c>
      <c r="M268" s="1302">
        <v>0</v>
      </c>
      <c r="N268" s="1302">
        <v>0</v>
      </c>
      <c r="O268" s="1302">
        <v>0</v>
      </c>
      <c r="P268" s="1302">
        <v>0</v>
      </c>
      <c r="Q268" s="1302">
        <v>0</v>
      </c>
      <c r="R268" s="1302">
        <v>0</v>
      </c>
      <c r="S268" s="1302">
        <v>0</v>
      </c>
      <c r="T268" s="1302">
        <v>0.1111111119389534</v>
      </c>
      <c r="U268" s="1302">
        <v>0</v>
      </c>
      <c r="V268" s="1302">
        <v>0</v>
      </c>
    </row>
    <row r="269" spans="1:22" ht="15" x14ac:dyDescent="0.25">
      <c r="A269" s="1301" t="s">
        <v>708</v>
      </c>
      <c r="B269" s="153" t="s">
        <v>792</v>
      </c>
      <c r="C269" s="1301" t="s">
        <v>95</v>
      </c>
      <c r="D269" s="1302">
        <v>0</v>
      </c>
      <c r="E269" s="1302">
        <v>0</v>
      </c>
      <c r="F269" s="1302">
        <v>0</v>
      </c>
      <c r="G269" s="1302">
        <v>0</v>
      </c>
      <c r="H269" s="1302">
        <v>0</v>
      </c>
      <c r="I269" s="1302">
        <v>0</v>
      </c>
      <c r="J269" s="1302">
        <v>0</v>
      </c>
      <c r="K269" s="1302">
        <v>0</v>
      </c>
      <c r="L269" s="1302">
        <v>0</v>
      </c>
      <c r="M269" s="1302">
        <v>0</v>
      </c>
      <c r="N269" s="1302">
        <v>0</v>
      </c>
      <c r="O269" s="1302">
        <v>0</v>
      </c>
      <c r="P269" s="1302">
        <v>0</v>
      </c>
      <c r="Q269" s="1302">
        <v>0</v>
      </c>
      <c r="R269" s="1302">
        <v>0</v>
      </c>
      <c r="S269" s="1302">
        <v>0</v>
      </c>
      <c r="T269" s="1302">
        <v>5.55555559694767E-2</v>
      </c>
      <c r="U269" s="1302">
        <v>0</v>
      </c>
      <c r="V269" s="1302">
        <v>0</v>
      </c>
    </row>
    <row r="270" spans="1:22" ht="15" x14ac:dyDescent="0.25">
      <c r="A270" s="1301" t="s">
        <v>708</v>
      </c>
      <c r="B270" s="153" t="s">
        <v>793</v>
      </c>
      <c r="C270" s="1301" t="s">
        <v>87</v>
      </c>
      <c r="D270" s="1302">
        <v>19</v>
      </c>
      <c r="E270" s="1302">
        <v>22</v>
      </c>
      <c r="F270" s="1302">
        <v>17</v>
      </c>
      <c r="G270" s="1302">
        <v>7</v>
      </c>
      <c r="H270" s="1302">
        <v>22</v>
      </c>
      <c r="I270" s="1302">
        <v>13</v>
      </c>
      <c r="J270" s="1302">
        <v>3</v>
      </c>
      <c r="K270" s="1302">
        <v>9</v>
      </c>
      <c r="L270" s="1302">
        <v>9</v>
      </c>
      <c r="M270" s="1302">
        <v>0</v>
      </c>
      <c r="N270" s="1302">
        <v>0</v>
      </c>
      <c r="O270" s="1302">
        <v>0</v>
      </c>
      <c r="P270" s="1302">
        <v>0</v>
      </c>
      <c r="Q270" s="1302">
        <v>0</v>
      </c>
      <c r="R270" s="1302">
        <v>0</v>
      </c>
      <c r="S270" s="1302">
        <v>0</v>
      </c>
      <c r="T270" s="1302">
        <v>0</v>
      </c>
      <c r="U270" s="1302">
        <v>0</v>
      </c>
      <c r="V270" s="1302">
        <v>0</v>
      </c>
    </row>
    <row r="271" spans="1:22" ht="15" x14ac:dyDescent="0.25">
      <c r="A271" s="1301" t="s">
        <v>708</v>
      </c>
      <c r="B271" s="153" t="s">
        <v>793</v>
      </c>
      <c r="C271" s="1301" t="s">
        <v>700</v>
      </c>
      <c r="D271" s="1302">
        <v>1</v>
      </c>
      <c r="E271" s="1302">
        <v>6</v>
      </c>
      <c r="F271" s="1302">
        <v>1</v>
      </c>
      <c r="G271" s="1302">
        <v>1</v>
      </c>
      <c r="H271" s="1302">
        <v>3</v>
      </c>
      <c r="I271" s="1302">
        <v>0</v>
      </c>
      <c r="J271" s="1302">
        <v>1</v>
      </c>
      <c r="K271" s="1302">
        <v>0</v>
      </c>
      <c r="L271" s="1302">
        <v>1</v>
      </c>
      <c r="M271" s="1302">
        <v>0</v>
      </c>
      <c r="N271" s="1302">
        <v>0</v>
      </c>
      <c r="O271" s="1302">
        <v>0</v>
      </c>
      <c r="P271" s="1302">
        <v>0</v>
      </c>
      <c r="Q271" s="1302">
        <v>0</v>
      </c>
      <c r="R271" s="1302">
        <v>0</v>
      </c>
      <c r="S271" s="1302">
        <v>0</v>
      </c>
      <c r="T271" s="1302">
        <v>0</v>
      </c>
      <c r="U271" s="1302">
        <v>0</v>
      </c>
      <c r="V271" s="1302">
        <v>0</v>
      </c>
    </row>
    <row r="272" spans="1:22" ht="15" x14ac:dyDescent="0.25">
      <c r="A272" s="1301" t="s">
        <v>708</v>
      </c>
      <c r="B272" s="153" t="s">
        <v>793</v>
      </c>
      <c r="C272" s="1301" t="s">
        <v>88</v>
      </c>
      <c r="D272" s="1302">
        <v>1</v>
      </c>
      <c r="E272" s="1302">
        <v>7</v>
      </c>
      <c r="F272" s="1302">
        <v>2</v>
      </c>
      <c r="G272" s="1302">
        <v>2</v>
      </c>
      <c r="H272" s="1302">
        <v>5</v>
      </c>
      <c r="I272" s="1302">
        <v>3</v>
      </c>
      <c r="J272" s="1302">
        <v>1</v>
      </c>
      <c r="K272" s="1302">
        <v>1</v>
      </c>
      <c r="L272" s="1302">
        <v>3</v>
      </c>
      <c r="M272" s="1302">
        <v>0</v>
      </c>
      <c r="N272" s="1302">
        <v>0</v>
      </c>
      <c r="O272" s="1302">
        <v>0</v>
      </c>
      <c r="P272" s="1302">
        <v>0</v>
      </c>
      <c r="Q272" s="1302">
        <v>0</v>
      </c>
      <c r="R272" s="1302">
        <v>0</v>
      </c>
      <c r="S272" s="1302">
        <v>0</v>
      </c>
      <c r="T272" s="1302">
        <v>0</v>
      </c>
      <c r="U272" s="1302">
        <v>0</v>
      </c>
      <c r="V272" s="1302">
        <v>0</v>
      </c>
    </row>
    <row r="273" spans="1:22" ht="15" x14ac:dyDescent="0.25">
      <c r="A273" s="1301" t="s">
        <v>708</v>
      </c>
      <c r="B273" s="153" t="s">
        <v>793</v>
      </c>
      <c r="C273" s="1301" t="s">
        <v>89</v>
      </c>
      <c r="D273" s="1302">
        <v>1</v>
      </c>
      <c r="E273" s="1302">
        <v>10</v>
      </c>
      <c r="F273" s="1302">
        <v>3</v>
      </c>
      <c r="G273" s="1302">
        <v>3</v>
      </c>
      <c r="H273" s="1302">
        <v>5</v>
      </c>
      <c r="I273" s="1302">
        <v>3</v>
      </c>
      <c r="J273" s="1302">
        <v>1</v>
      </c>
      <c r="K273" s="1302">
        <v>1</v>
      </c>
      <c r="L273" s="1302">
        <v>3</v>
      </c>
      <c r="M273" s="1302">
        <v>0</v>
      </c>
      <c r="N273" s="1302">
        <v>0</v>
      </c>
      <c r="O273" s="1302">
        <v>0</v>
      </c>
      <c r="P273" s="1302">
        <v>0</v>
      </c>
      <c r="Q273" s="1302">
        <v>0</v>
      </c>
      <c r="R273" s="1302">
        <v>0</v>
      </c>
      <c r="S273" s="1302">
        <v>0</v>
      </c>
      <c r="T273" s="1302">
        <v>0</v>
      </c>
      <c r="U273" s="1302">
        <v>0</v>
      </c>
      <c r="V273" s="1302">
        <v>0</v>
      </c>
    </row>
    <row r="274" spans="1:22" ht="15" x14ac:dyDescent="0.25">
      <c r="A274" s="1301" t="s">
        <v>708</v>
      </c>
      <c r="B274" s="153" t="s">
        <v>793</v>
      </c>
      <c r="C274" s="1301" t="s">
        <v>90</v>
      </c>
      <c r="D274" s="1302">
        <v>1</v>
      </c>
      <c r="E274" s="1302">
        <v>2</v>
      </c>
      <c r="F274" s="1302">
        <v>1</v>
      </c>
      <c r="G274" s="1302">
        <v>0</v>
      </c>
      <c r="H274" s="1302">
        <v>1</v>
      </c>
      <c r="I274" s="1302">
        <v>0</v>
      </c>
      <c r="J274" s="1302">
        <v>0</v>
      </c>
      <c r="K274" s="1302">
        <v>0</v>
      </c>
      <c r="L274" s="1302">
        <v>1</v>
      </c>
      <c r="M274" s="1302">
        <v>0</v>
      </c>
      <c r="N274" s="1302">
        <v>0</v>
      </c>
      <c r="O274" s="1302">
        <v>0</v>
      </c>
      <c r="P274" s="1302">
        <v>0</v>
      </c>
      <c r="Q274" s="1302">
        <v>0</v>
      </c>
      <c r="R274" s="1302">
        <v>0</v>
      </c>
      <c r="S274" s="1302">
        <v>0</v>
      </c>
      <c r="T274" s="1302">
        <v>0</v>
      </c>
      <c r="U274" s="1302">
        <v>0</v>
      </c>
      <c r="V274" s="1302">
        <v>0</v>
      </c>
    </row>
    <row r="275" spans="1:22" ht="15" x14ac:dyDescent="0.25">
      <c r="A275" s="1301" t="s">
        <v>708</v>
      </c>
      <c r="B275" s="153" t="s">
        <v>793</v>
      </c>
      <c r="C275" s="1301" t="s">
        <v>91</v>
      </c>
      <c r="D275" s="1302">
        <v>1</v>
      </c>
      <c r="E275" s="1302">
        <v>1</v>
      </c>
      <c r="F275" s="1302">
        <v>1</v>
      </c>
      <c r="G275" s="1302">
        <v>0</v>
      </c>
      <c r="H275" s="1302">
        <v>0</v>
      </c>
      <c r="I275" s="1302">
        <v>0</v>
      </c>
      <c r="J275" s="1302">
        <v>0</v>
      </c>
      <c r="K275" s="1302">
        <v>0</v>
      </c>
      <c r="L275" s="1302">
        <v>1</v>
      </c>
      <c r="M275" s="1302">
        <v>0</v>
      </c>
      <c r="N275" s="1302">
        <v>0</v>
      </c>
      <c r="O275" s="1302">
        <v>0</v>
      </c>
      <c r="P275" s="1302">
        <v>0</v>
      </c>
      <c r="Q275" s="1302">
        <v>0</v>
      </c>
      <c r="R275" s="1302">
        <v>0</v>
      </c>
      <c r="S275" s="1302">
        <v>0</v>
      </c>
      <c r="T275" s="1302">
        <v>0</v>
      </c>
      <c r="U275" s="1302">
        <v>0</v>
      </c>
      <c r="V275" s="1302">
        <v>0</v>
      </c>
    </row>
    <row r="276" spans="1:22" ht="15" x14ac:dyDescent="0.25">
      <c r="A276" s="1301" t="s">
        <v>708</v>
      </c>
      <c r="B276" s="153" t="s">
        <v>793</v>
      </c>
      <c r="C276" s="1301" t="s">
        <v>701</v>
      </c>
      <c r="D276" s="1302">
        <v>5.2631579339504242E-2</v>
      </c>
      <c r="E276" s="1302">
        <v>0.27272728085517883</v>
      </c>
      <c r="F276" s="1302">
        <v>5.8823529630899429E-2</v>
      </c>
      <c r="G276" s="1302">
        <v>0.1428571492433548</v>
      </c>
      <c r="H276" s="1302">
        <v>0.13636364042758942</v>
      </c>
      <c r="I276" s="1302">
        <v>0</v>
      </c>
      <c r="J276" s="1302">
        <v>0.3333333432674408</v>
      </c>
      <c r="K276" s="1302">
        <v>0</v>
      </c>
      <c r="L276" s="1302">
        <v>0.1111111119389534</v>
      </c>
      <c r="M276" s="1302">
        <v>0</v>
      </c>
      <c r="N276" s="1302">
        <v>0</v>
      </c>
      <c r="O276" s="1302">
        <v>0</v>
      </c>
      <c r="P276" s="1302">
        <v>0</v>
      </c>
      <c r="Q276" s="1302">
        <v>0</v>
      </c>
      <c r="R276" s="1302">
        <v>0</v>
      </c>
      <c r="S276" s="1302">
        <v>0</v>
      </c>
      <c r="T276" s="1302">
        <v>0</v>
      </c>
      <c r="U276" s="1302">
        <v>0</v>
      </c>
      <c r="V276" s="1302">
        <v>0</v>
      </c>
    </row>
    <row r="277" spans="1:22" ht="15" x14ac:dyDescent="0.25">
      <c r="A277" s="1301" t="s">
        <v>708</v>
      </c>
      <c r="B277" s="153" t="s">
        <v>793</v>
      </c>
      <c r="C277" s="1301" t="s">
        <v>92</v>
      </c>
      <c r="D277" s="1302">
        <v>5.2631579339504242E-2</v>
      </c>
      <c r="E277" s="1302">
        <v>0.31818181276321411</v>
      </c>
      <c r="F277" s="1302">
        <v>0.11764705926179886</v>
      </c>
      <c r="G277" s="1302">
        <v>0.28571429848670959</v>
      </c>
      <c r="H277" s="1302">
        <v>0.22727273404598236</v>
      </c>
      <c r="I277" s="1302">
        <v>0.23076923191547394</v>
      </c>
      <c r="J277" s="1302">
        <v>0.3333333432674408</v>
      </c>
      <c r="K277" s="1302">
        <v>0.1111111119389534</v>
      </c>
      <c r="L277" s="1302">
        <v>0.3333333432674408</v>
      </c>
      <c r="M277" s="1302">
        <v>0</v>
      </c>
      <c r="N277" s="1302">
        <v>0</v>
      </c>
      <c r="O277" s="1302">
        <v>0</v>
      </c>
      <c r="P277" s="1302">
        <v>0</v>
      </c>
      <c r="Q277" s="1302">
        <v>0</v>
      </c>
      <c r="R277" s="1302">
        <v>0</v>
      </c>
      <c r="S277" s="1302">
        <v>0</v>
      </c>
      <c r="T277" s="1302">
        <v>0</v>
      </c>
      <c r="U277" s="1302">
        <v>0</v>
      </c>
      <c r="V277" s="1302">
        <v>0</v>
      </c>
    </row>
    <row r="278" spans="1:22" ht="15" x14ac:dyDescent="0.25">
      <c r="A278" s="1301" t="s">
        <v>708</v>
      </c>
      <c r="B278" s="153" t="s">
        <v>793</v>
      </c>
      <c r="C278" s="1301" t="s">
        <v>93</v>
      </c>
      <c r="D278" s="1302">
        <v>5.2631579339504242E-2</v>
      </c>
      <c r="E278" s="1302">
        <v>0.45454546809196472</v>
      </c>
      <c r="F278" s="1302">
        <v>0.17647059261798859</v>
      </c>
      <c r="G278" s="1302">
        <v>0.4285714328289032</v>
      </c>
      <c r="H278" s="1302">
        <v>0.22727273404598236</v>
      </c>
      <c r="I278" s="1302">
        <v>0.23076923191547394</v>
      </c>
      <c r="J278" s="1302">
        <v>0.3333333432674408</v>
      </c>
      <c r="K278" s="1302">
        <v>0.1111111119389534</v>
      </c>
      <c r="L278" s="1302">
        <v>0.3333333432674408</v>
      </c>
      <c r="M278" s="1302">
        <v>0</v>
      </c>
      <c r="N278" s="1302">
        <v>0</v>
      </c>
      <c r="O278" s="1302">
        <v>0</v>
      </c>
      <c r="P278" s="1302">
        <v>0</v>
      </c>
      <c r="Q278" s="1302">
        <v>0</v>
      </c>
      <c r="R278" s="1302">
        <v>0</v>
      </c>
      <c r="S278" s="1302">
        <v>0</v>
      </c>
      <c r="T278" s="1302">
        <v>0</v>
      </c>
      <c r="U278" s="1302">
        <v>0</v>
      </c>
      <c r="V278" s="1302">
        <v>0</v>
      </c>
    </row>
    <row r="279" spans="1:22" ht="15" x14ac:dyDescent="0.25">
      <c r="A279" s="1301" t="s">
        <v>708</v>
      </c>
      <c r="B279" s="153" t="s">
        <v>793</v>
      </c>
      <c r="C279" s="1301" t="s">
        <v>94</v>
      </c>
      <c r="D279" s="1302">
        <v>5.2631579339504242E-2</v>
      </c>
      <c r="E279" s="1302">
        <v>9.0909093618392944E-2</v>
      </c>
      <c r="F279" s="1302">
        <v>5.8823529630899429E-2</v>
      </c>
      <c r="G279" s="1302">
        <v>0</v>
      </c>
      <c r="H279" s="1302">
        <v>4.5454546809196472E-2</v>
      </c>
      <c r="I279" s="1302">
        <v>0</v>
      </c>
      <c r="J279" s="1302">
        <v>0</v>
      </c>
      <c r="K279" s="1302">
        <v>0</v>
      </c>
      <c r="L279" s="1302">
        <v>0.1111111119389534</v>
      </c>
      <c r="M279" s="1302">
        <v>0</v>
      </c>
      <c r="N279" s="1302">
        <v>0</v>
      </c>
      <c r="O279" s="1302">
        <v>0</v>
      </c>
      <c r="P279" s="1302">
        <v>0</v>
      </c>
      <c r="Q279" s="1302">
        <v>0</v>
      </c>
      <c r="R279" s="1302">
        <v>0</v>
      </c>
      <c r="S279" s="1302">
        <v>0</v>
      </c>
      <c r="T279" s="1302">
        <v>0</v>
      </c>
      <c r="U279" s="1302">
        <v>0</v>
      </c>
      <c r="V279" s="1302">
        <v>0</v>
      </c>
    </row>
    <row r="280" spans="1:22" ht="15" x14ac:dyDescent="0.25">
      <c r="A280" s="1301" t="s">
        <v>708</v>
      </c>
      <c r="B280" s="153" t="s">
        <v>793</v>
      </c>
      <c r="C280" s="1301" t="s">
        <v>95</v>
      </c>
      <c r="D280" s="1302">
        <v>5.2631579339504242E-2</v>
      </c>
      <c r="E280" s="1302">
        <v>4.5454546809196472E-2</v>
      </c>
      <c r="F280" s="1302">
        <v>5.8823529630899429E-2</v>
      </c>
      <c r="G280" s="1302">
        <v>0</v>
      </c>
      <c r="H280" s="1302">
        <v>0</v>
      </c>
      <c r="I280" s="1302">
        <v>0</v>
      </c>
      <c r="J280" s="1302">
        <v>0</v>
      </c>
      <c r="K280" s="1302">
        <v>0</v>
      </c>
      <c r="L280" s="1302">
        <v>0.1111111119389534</v>
      </c>
      <c r="M280" s="1302">
        <v>0</v>
      </c>
      <c r="N280" s="1302">
        <v>0</v>
      </c>
      <c r="O280" s="1302">
        <v>0</v>
      </c>
      <c r="P280" s="1302">
        <v>0</v>
      </c>
      <c r="Q280" s="1302">
        <v>0</v>
      </c>
      <c r="R280" s="1302">
        <v>0</v>
      </c>
      <c r="S280" s="1302">
        <v>0</v>
      </c>
      <c r="T280" s="1302">
        <v>0</v>
      </c>
      <c r="U280" s="1302">
        <v>0</v>
      </c>
      <c r="V280" s="1302">
        <v>0</v>
      </c>
    </row>
    <row r="281" spans="1:22" ht="15" x14ac:dyDescent="0.25">
      <c r="A281" s="1301" t="s">
        <v>708</v>
      </c>
      <c r="B281" s="153" t="s">
        <v>794</v>
      </c>
      <c r="C281" s="1301" t="s">
        <v>87</v>
      </c>
      <c r="D281" s="1302">
        <v>0</v>
      </c>
      <c r="E281" s="1302">
        <v>0</v>
      </c>
      <c r="F281" s="1302">
        <v>0</v>
      </c>
      <c r="G281" s="1302">
        <v>0</v>
      </c>
      <c r="H281" s="1302">
        <v>0</v>
      </c>
      <c r="I281" s="1302">
        <v>0</v>
      </c>
      <c r="J281" s="1302">
        <v>19</v>
      </c>
      <c r="K281" s="1302">
        <v>25</v>
      </c>
      <c r="L281" s="1302">
        <v>32</v>
      </c>
      <c r="M281" s="1302">
        <v>33</v>
      </c>
      <c r="N281" s="1302">
        <v>22</v>
      </c>
      <c r="O281" s="1302">
        <v>60</v>
      </c>
      <c r="P281" s="1302">
        <v>23</v>
      </c>
      <c r="Q281" s="1302">
        <v>4</v>
      </c>
      <c r="R281" s="1302">
        <v>11</v>
      </c>
      <c r="S281" s="1302">
        <v>13</v>
      </c>
      <c r="T281" s="1302">
        <v>21</v>
      </c>
      <c r="U281" s="1302">
        <v>32</v>
      </c>
      <c r="V281" s="1302">
        <v>25</v>
      </c>
    </row>
    <row r="282" spans="1:22" ht="15" x14ac:dyDescent="0.25">
      <c r="A282" s="1301" t="s">
        <v>708</v>
      </c>
      <c r="B282" s="153" t="s">
        <v>794</v>
      </c>
      <c r="C282" s="1301" t="s">
        <v>700</v>
      </c>
      <c r="D282" s="1302">
        <v>0</v>
      </c>
      <c r="E282" s="1302">
        <v>0</v>
      </c>
      <c r="F282" s="1302">
        <v>0</v>
      </c>
      <c r="G282" s="1302">
        <v>0</v>
      </c>
      <c r="H282" s="1302">
        <v>0</v>
      </c>
      <c r="I282" s="1302">
        <v>0</v>
      </c>
      <c r="J282" s="1302">
        <v>2</v>
      </c>
      <c r="K282" s="1302">
        <v>11</v>
      </c>
      <c r="L282" s="1302">
        <v>15</v>
      </c>
      <c r="M282" s="1302">
        <v>12</v>
      </c>
      <c r="N282" s="1302">
        <v>12</v>
      </c>
      <c r="O282" s="1302">
        <v>43</v>
      </c>
      <c r="P282" s="1302">
        <v>7</v>
      </c>
      <c r="Q282" s="1302">
        <v>0</v>
      </c>
      <c r="R282" s="1302">
        <v>5</v>
      </c>
      <c r="S282" s="1302">
        <v>11</v>
      </c>
      <c r="T282" s="1302">
        <v>11</v>
      </c>
      <c r="U282" s="1302">
        <v>17</v>
      </c>
      <c r="V282" s="1302">
        <v>12</v>
      </c>
    </row>
    <row r="283" spans="1:22" ht="15" x14ac:dyDescent="0.25">
      <c r="A283" s="1301" t="s">
        <v>708</v>
      </c>
      <c r="B283" s="153" t="s">
        <v>794</v>
      </c>
      <c r="C283" s="1301" t="s">
        <v>88</v>
      </c>
      <c r="D283" s="1302">
        <v>0</v>
      </c>
      <c r="E283" s="1302">
        <v>0</v>
      </c>
      <c r="F283" s="1302">
        <v>0</v>
      </c>
      <c r="G283" s="1302">
        <v>0</v>
      </c>
      <c r="H283" s="1302">
        <v>0</v>
      </c>
      <c r="I283" s="1302">
        <v>0</v>
      </c>
      <c r="J283" s="1302">
        <v>3</v>
      </c>
      <c r="K283" s="1302">
        <v>14</v>
      </c>
      <c r="L283" s="1302">
        <v>19</v>
      </c>
      <c r="M283" s="1302">
        <v>15</v>
      </c>
      <c r="N283" s="1302">
        <v>14</v>
      </c>
      <c r="O283" s="1302">
        <v>51</v>
      </c>
      <c r="P283" s="1302">
        <v>12</v>
      </c>
      <c r="Q283" s="1302">
        <v>0</v>
      </c>
      <c r="R283" s="1302">
        <v>7</v>
      </c>
      <c r="S283" s="1302">
        <v>11</v>
      </c>
      <c r="T283" s="1302">
        <v>13</v>
      </c>
      <c r="U283" s="1302">
        <v>20</v>
      </c>
      <c r="V283" s="1302">
        <v>15</v>
      </c>
    </row>
    <row r="284" spans="1:22" ht="15" x14ac:dyDescent="0.25">
      <c r="A284" s="1301" t="s">
        <v>708</v>
      </c>
      <c r="B284" s="153" t="s">
        <v>794</v>
      </c>
      <c r="C284" s="1301" t="s">
        <v>89</v>
      </c>
      <c r="D284" s="1302">
        <v>0</v>
      </c>
      <c r="E284" s="1302">
        <v>0</v>
      </c>
      <c r="F284" s="1302">
        <v>0</v>
      </c>
      <c r="G284" s="1302">
        <v>0</v>
      </c>
      <c r="H284" s="1302">
        <v>0</v>
      </c>
      <c r="I284" s="1302">
        <v>0</v>
      </c>
      <c r="J284" s="1302">
        <v>5</v>
      </c>
      <c r="K284" s="1302">
        <v>15</v>
      </c>
      <c r="L284" s="1302">
        <v>21</v>
      </c>
      <c r="M284" s="1302">
        <v>17</v>
      </c>
      <c r="N284" s="1302">
        <v>15</v>
      </c>
      <c r="O284" s="1302">
        <v>51</v>
      </c>
      <c r="P284" s="1302">
        <v>13</v>
      </c>
      <c r="Q284" s="1302">
        <v>0</v>
      </c>
      <c r="R284" s="1302">
        <v>8</v>
      </c>
      <c r="S284" s="1302">
        <v>11</v>
      </c>
      <c r="T284" s="1302">
        <v>13</v>
      </c>
      <c r="U284" s="1302">
        <v>22</v>
      </c>
      <c r="V284" s="1302">
        <v>16</v>
      </c>
    </row>
    <row r="285" spans="1:22" ht="15" x14ac:dyDescent="0.25">
      <c r="A285" s="1301" t="s">
        <v>708</v>
      </c>
      <c r="B285" s="153" t="s">
        <v>794</v>
      </c>
      <c r="C285" s="1301" t="s">
        <v>90</v>
      </c>
      <c r="D285" s="1302">
        <v>0</v>
      </c>
      <c r="E285" s="1302">
        <v>0</v>
      </c>
      <c r="F285" s="1302">
        <v>0</v>
      </c>
      <c r="G285" s="1302">
        <v>0</v>
      </c>
      <c r="H285" s="1302">
        <v>0</v>
      </c>
      <c r="I285" s="1302">
        <v>0</v>
      </c>
      <c r="J285" s="1302">
        <v>5</v>
      </c>
      <c r="K285" s="1302">
        <v>3</v>
      </c>
      <c r="L285" s="1302">
        <v>2</v>
      </c>
      <c r="M285" s="1302">
        <v>2</v>
      </c>
      <c r="N285" s="1302">
        <v>1</v>
      </c>
      <c r="O285" s="1302">
        <v>7</v>
      </c>
      <c r="P285" s="1302">
        <v>5</v>
      </c>
      <c r="Q285" s="1302">
        <v>0</v>
      </c>
      <c r="R285" s="1302">
        <v>3</v>
      </c>
      <c r="S285" s="1302">
        <v>3</v>
      </c>
      <c r="T285" s="1302">
        <v>3</v>
      </c>
      <c r="U285" s="1302">
        <v>3</v>
      </c>
      <c r="V285" s="1302">
        <v>0</v>
      </c>
    </row>
    <row r="286" spans="1:22" ht="15" x14ac:dyDescent="0.25">
      <c r="A286" s="1301" t="s">
        <v>708</v>
      </c>
      <c r="B286" s="153" t="s">
        <v>794</v>
      </c>
      <c r="C286" s="1301" t="s">
        <v>91</v>
      </c>
      <c r="D286" s="1302">
        <v>0</v>
      </c>
      <c r="E286" s="1302">
        <v>0</v>
      </c>
      <c r="F286" s="1302">
        <v>0</v>
      </c>
      <c r="G286" s="1302">
        <v>0</v>
      </c>
      <c r="H286" s="1302">
        <v>0</v>
      </c>
      <c r="I286" s="1302">
        <v>0</v>
      </c>
      <c r="J286" s="1302">
        <v>4</v>
      </c>
      <c r="K286" s="1302">
        <v>3</v>
      </c>
      <c r="L286" s="1302">
        <v>1</v>
      </c>
      <c r="M286" s="1302">
        <v>3</v>
      </c>
      <c r="N286" s="1302">
        <v>1</v>
      </c>
      <c r="O286" s="1302">
        <v>6</v>
      </c>
      <c r="P286" s="1302">
        <v>4</v>
      </c>
      <c r="Q286" s="1302">
        <v>0</v>
      </c>
      <c r="R286" s="1302">
        <v>2</v>
      </c>
      <c r="S286" s="1302">
        <v>3</v>
      </c>
      <c r="T286" s="1302">
        <v>3</v>
      </c>
      <c r="U286" s="1302">
        <v>1</v>
      </c>
      <c r="V286" s="1302">
        <v>0</v>
      </c>
    </row>
    <row r="287" spans="1:22" ht="15" x14ac:dyDescent="0.25">
      <c r="A287" s="1301" t="s">
        <v>708</v>
      </c>
      <c r="B287" s="153" t="s">
        <v>794</v>
      </c>
      <c r="C287" s="1301" t="s">
        <v>701</v>
      </c>
      <c r="D287" s="1302">
        <v>0</v>
      </c>
      <c r="E287" s="1302">
        <v>0</v>
      </c>
      <c r="F287" s="1302">
        <v>0</v>
      </c>
      <c r="G287" s="1302">
        <v>0</v>
      </c>
      <c r="H287" s="1302">
        <v>0</v>
      </c>
      <c r="I287" s="1302">
        <v>0</v>
      </c>
      <c r="J287" s="1302">
        <v>0.10526315867900848</v>
      </c>
      <c r="K287" s="1302">
        <v>0.43999999761581421</v>
      </c>
      <c r="L287" s="1302">
        <v>0.46875</v>
      </c>
      <c r="M287" s="1302">
        <v>0.36363637447357178</v>
      </c>
      <c r="N287" s="1302">
        <v>0.54545456171035767</v>
      </c>
      <c r="O287" s="1302">
        <v>0.71666663885116577</v>
      </c>
      <c r="P287" s="1302">
        <v>0.30434781312942505</v>
      </c>
      <c r="Q287" s="1302">
        <v>0</v>
      </c>
      <c r="R287" s="1302">
        <v>0.45454546809196472</v>
      </c>
      <c r="S287" s="1302">
        <v>0.8461538553237915</v>
      </c>
      <c r="T287" s="1302">
        <v>0.52380955219268799</v>
      </c>
      <c r="U287" s="1302">
        <v>0.53125</v>
      </c>
      <c r="V287" s="1302">
        <v>0.47999998927116394</v>
      </c>
    </row>
    <row r="288" spans="1:22" ht="15" x14ac:dyDescent="0.25">
      <c r="A288" s="1301" t="s">
        <v>708</v>
      </c>
      <c r="B288" s="153" t="s">
        <v>794</v>
      </c>
      <c r="C288" s="1301" t="s">
        <v>92</v>
      </c>
      <c r="D288" s="1302">
        <v>0</v>
      </c>
      <c r="E288" s="1302">
        <v>0</v>
      </c>
      <c r="F288" s="1302">
        <v>0</v>
      </c>
      <c r="G288" s="1302">
        <v>0</v>
      </c>
      <c r="H288" s="1302">
        <v>0</v>
      </c>
      <c r="I288" s="1302">
        <v>0</v>
      </c>
      <c r="J288" s="1302">
        <v>0.15789473056793213</v>
      </c>
      <c r="K288" s="1302">
        <v>0.56000000238418579</v>
      </c>
      <c r="L288" s="1302">
        <v>0.59375</v>
      </c>
      <c r="M288" s="1302">
        <v>0.45454546809196472</v>
      </c>
      <c r="N288" s="1302">
        <v>0.63636362552642822</v>
      </c>
      <c r="O288" s="1302">
        <v>0.85000002384185791</v>
      </c>
      <c r="P288" s="1302">
        <v>0.52173912525177002</v>
      </c>
      <c r="Q288" s="1302">
        <v>0</v>
      </c>
      <c r="R288" s="1302">
        <v>0.63636362552642822</v>
      </c>
      <c r="S288" s="1302">
        <v>0.8461538553237915</v>
      </c>
      <c r="T288" s="1302">
        <v>0.61904764175415039</v>
      </c>
      <c r="U288" s="1302">
        <v>0.625</v>
      </c>
      <c r="V288" s="1302">
        <v>0.60000002384185791</v>
      </c>
    </row>
    <row r="289" spans="1:22" ht="15" x14ac:dyDescent="0.25">
      <c r="A289" s="1301" t="s">
        <v>708</v>
      </c>
      <c r="B289" s="153" t="s">
        <v>794</v>
      </c>
      <c r="C289" s="1301" t="s">
        <v>93</v>
      </c>
      <c r="D289" s="1302">
        <v>0</v>
      </c>
      <c r="E289" s="1302">
        <v>0</v>
      </c>
      <c r="F289" s="1302">
        <v>0</v>
      </c>
      <c r="G289" s="1302">
        <v>0</v>
      </c>
      <c r="H289" s="1302">
        <v>0</v>
      </c>
      <c r="I289" s="1302">
        <v>0</v>
      </c>
      <c r="J289" s="1302">
        <v>0.26315790414810181</v>
      </c>
      <c r="K289" s="1302">
        <v>0.60000002384185791</v>
      </c>
      <c r="L289" s="1302">
        <v>0.65625</v>
      </c>
      <c r="M289" s="1302">
        <v>0.5151515007019043</v>
      </c>
      <c r="N289" s="1302">
        <v>0.68181818723678589</v>
      </c>
      <c r="O289" s="1302">
        <v>0.85000002384185791</v>
      </c>
      <c r="P289" s="1302">
        <v>0.56521737575531006</v>
      </c>
      <c r="Q289" s="1302">
        <v>0</v>
      </c>
      <c r="R289" s="1302">
        <v>0.72727274894714355</v>
      </c>
      <c r="S289" s="1302">
        <v>0.8461538553237915</v>
      </c>
      <c r="T289" s="1302">
        <v>0.61904764175415039</v>
      </c>
      <c r="U289" s="1302">
        <v>0.6875</v>
      </c>
      <c r="V289" s="1302">
        <v>0.63999998569488525</v>
      </c>
    </row>
    <row r="290" spans="1:22" ht="15" x14ac:dyDescent="0.25">
      <c r="A290" s="1301" t="s">
        <v>708</v>
      </c>
      <c r="B290" s="153" t="s">
        <v>794</v>
      </c>
      <c r="C290" s="1301" t="s">
        <v>94</v>
      </c>
      <c r="D290" s="1302">
        <v>0</v>
      </c>
      <c r="E290" s="1302">
        <v>0</v>
      </c>
      <c r="F290" s="1302">
        <v>0</v>
      </c>
      <c r="G290" s="1302">
        <v>0</v>
      </c>
      <c r="H290" s="1302">
        <v>0</v>
      </c>
      <c r="I290" s="1302">
        <v>0</v>
      </c>
      <c r="J290" s="1302">
        <v>0.26315790414810181</v>
      </c>
      <c r="K290" s="1302">
        <v>0.11999999731779099</v>
      </c>
      <c r="L290" s="1302">
        <v>6.25E-2</v>
      </c>
      <c r="M290" s="1302">
        <v>6.0606062412261963E-2</v>
      </c>
      <c r="N290" s="1302">
        <v>4.5454546809196472E-2</v>
      </c>
      <c r="O290" s="1302">
        <v>0.11666666716337204</v>
      </c>
      <c r="P290" s="1302">
        <v>0.21739129722118378</v>
      </c>
      <c r="Q290" s="1302">
        <v>0</v>
      </c>
      <c r="R290" s="1302">
        <v>0.27272728085517883</v>
      </c>
      <c r="S290" s="1302">
        <v>0.23076923191547394</v>
      </c>
      <c r="T290" s="1302">
        <v>0.1428571492433548</v>
      </c>
      <c r="U290" s="1302">
        <v>9.375E-2</v>
      </c>
      <c r="V290" s="1302">
        <v>0</v>
      </c>
    </row>
    <row r="291" spans="1:22" ht="15" x14ac:dyDescent="0.25">
      <c r="A291" s="1301" t="s">
        <v>708</v>
      </c>
      <c r="B291" s="153" t="s">
        <v>794</v>
      </c>
      <c r="C291" s="1301" t="s">
        <v>95</v>
      </c>
      <c r="D291" s="1302">
        <v>0</v>
      </c>
      <c r="E291" s="1302">
        <v>0</v>
      </c>
      <c r="F291" s="1302">
        <v>0</v>
      </c>
      <c r="G291" s="1302">
        <v>0</v>
      </c>
      <c r="H291" s="1302">
        <v>0</v>
      </c>
      <c r="I291" s="1302">
        <v>0</v>
      </c>
      <c r="J291" s="1302">
        <v>0.21052631735801697</v>
      </c>
      <c r="K291" s="1302">
        <v>0.11999999731779099</v>
      </c>
      <c r="L291" s="1302">
        <v>3.125E-2</v>
      </c>
      <c r="M291" s="1302">
        <v>9.0909093618392944E-2</v>
      </c>
      <c r="N291" s="1302">
        <v>4.5454546809196472E-2</v>
      </c>
      <c r="O291" s="1302">
        <v>0.10000000149011612</v>
      </c>
      <c r="P291" s="1302">
        <v>0.17391304671764374</v>
      </c>
      <c r="Q291" s="1302">
        <v>0</v>
      </c>
      <c r="R291" s="1302">
        <v>0.18181818723678589</v>
      </c>
      <c r="S291" s="1302">
        <v>0.23076923191547394</v>
      </c>
      <c r="T291" s="1302">
        <v>0.1428571492433548</v>
      </c>
      <c r="U291" s="1302">
        <v>3.125E-2</v>
      </c>
      <c r="V291" s="1302">
        <v>0</v>
      </c>
    </row>
    <row r="292" spans="1:22" ht="15" x14ac:dyDescent="0.25">
      <c r="A292" s="1301" t="s">
        <v>708</v>
      </c>
      <c r="B292" s="153" t="s">
        <v>795</v>
      </c>
      <c r="C292" s="1301" t="s">
        <v>87</v>
      </c>
      <c r="D292" s="1302">
        <v>71</v>
      </c>
      <c r="E292" s="1302">
        <v>143</v>
      </c>
      <c r="F292" s="1302">
        <v>187</v>
      </c>
      <c r="G292" s="1302">
        <v>13</v>
      </c>
      <c r="H292" s="1302">
        <v>21</v>
      </c>
      <c r="I292" s="1302">
        <v>26</v>
      </c>
      <c r="J292" s="1302">
        <v>48</v>
      </c>
      <c r="K292" s="1302">
        <v>24</v>
      </c>
      <c r="L292" s="1302">
        <v>18</v>
      </c>
      <c r="M292" s="1302">
        <v>18</v>
      </c>
      <c r="N292" s="1302">
        <v>23</v>
      </c>
      <c r="O292" s="1302">
        <v>58</v>
      </c>
      <c r="P292" s="1302">
        <v>19</v>
      </c>
      <c r="Q292" s="1302">
        <v>5</v>
      </c>
      <c r="R292" s="1302">
        <v>44</v>
      </c>
      <c r="S292" s="1302">
        <v>12</v>
      </c>
      <c r="T292" s="1302">
        <v>37</v>
      </c>
      <c r="U292" s="1302">
        <v>58</v>
      </c>
      <c r="V292" s="1302">
        <v>26</v>
      </c>
    </row>
    <row r="293" spans="1:22" ht="15" x14ac:dyDescent="0.25">
      <c r="A293" s="1301" t="s">
        <v>708</v>
      </c>
      <c r="B293" s="153" t="s">
        <v>795</v>
      </c>
      <c r="C293" s="1301" t="s">
        <v>700</v>
      </c>
      <c r="D293" s="1302">
        <v>13</v>
      </c>
      <c r="E293" s="1302">
        <v>47</v>
      </c>
      <c r="F293" s="1302">
        <v>81</v>
      </c>
      <c r="G293" s="1302">
        <v>7</v>
      </c>
      <c r="H293" s="1302">
        <v>4</v>
      </c>
      <c r="I293" s="1302">
        <v>4</v>
      </c>
      <c r="J293" s="1302">
        <v>9</v>
      </c>
      <c r="K293" s="1302">
        <v>7</v>
      </c>
      <c r="L293" s="1302">
        <v>10</v>
      </c>
      <c r="M293" s="1302">
        <v>4</v>
      </c>
      <c r="N293" s="1302">
        <v>4</v>
      </c>
      <c r="O293" s="1302">
        <v>27</v>
      </c>
      <c r="P293" s="1302">
        <v>6</v>
      </c>
      <c r="Q293" s="1302">
        <v>0</v>
      </c>
      <c r="R293" s="1302">
        <v>10</v>
      </c>
      <c r="S293" s="1302">
        <v>3</v>
      </c>
      <c r="T293" s="1302">
        <v>9</v>
      </c>
      <c r="U293" s="1302">
        <v>23</v>
      </c>
      <c r="V293" s="1302">
        <v>6</v>
      </c>
    </row>
    <row r="294" spans="1:22" ht="15" x14ac:dyDescent="0.25">
      <c r="A294" s="1301" t="s">
        <v>708</v>
      </c>
      <c r="B294" s="153" t="s">
        <v>795</v>
      </c>
      <c r="C294" s="1301" t="s">
        <v>88</v>
      </c>
      <c r="D294" s="1302">
        <v>25</v>
      </c>
      <c r="E294" s="1302">
        <v>66</v>
      </c>
      <c r="F294" s="1302">
        <v>103</v>
      </c>
      <c r="G294" s="1302">
        <v>9</v>
      </c>
      <c r="H294" s="1302">
        <v>7</v>
      </c>
      <c r="I294" s="1302">
        <v>13</v>
      </c>
      <c r="J294" s="1302">
        <v>15</v>
      </c>
      <c r="K294" s="1302">
        <v>9</v>
      </c>
      <c r="L294" s="1302">
        <v>10</v>
      </c>
      <c r="M294" s="1302">
        <v>9</v>
      </c>
      <c r="N294" s="1302">
        <v>13</v>
      </c>
      <c r="O294" s="1302">
        <v>38</v>
      </c>
      <c r="P294" s="1302">
        <v>8</v>
      </c>
      <c r="Q294" s="1302">
        <v>2</v>
      </c>
      <c r="R294" s="1302">
        <v>15</v>
      </c>
      <c r="S294" s="1302">
        <v>5</v>
      </c>
      <c r="T294" s="1302">
        <v>12</v>
      </c>
      <c r="U294" s="1302">
        <v>27</v>
      </c>
      <c r="V294" s="1302">
        <v>9</v>
      </c>
    </row>
    <row r="295" spans="1:22" ht="15" x14ac:dyDescent="0.25">
      <c r="A295" s="1301" t="s">
        <v>708</v>
      </c>
      <c r="B295" s="153" t="s">
        <v>795</v>
      </c>
      <c r="C295" s="1301" t="s">
        <v>89</v>
      </c>
      <c r="D295" s="1302">
        <v>29</v>
      </c>
      <c r="E295" s="1302">
        <v>75</v>
      </c>
      <c r="F295" s="1302">
        <v>110</v>
      </c>
      <c r="G295" s="1302">
        <v>9</v>
      </c>
      <c r="H295" s="1302">
        <v>8</v>
      </c>
      <c r="I295" s="1302">
        <v>13</v>
      </c>
      <c r="J295" s="1302">
        <v>17</v>
      </c>
      <c r="K295" s="1302">
        <v>9</v>
      </c>
      <c r="L295" s="1302">
        <v>10</v>
      </c>
      <c r="M295" s="1302">
        <v>10</v>
      </c>
      <c r="N295" s="1302">
        <v>13</v>
      </c>
      <c r="O295" s="1302">
        <v>41</v>
      </c>
      <c r="P295" s="1302">
        <v>10</v>
      </c>
      <c r="Q295" s="1302">
        <v>4</v>
      </c>
      <c r="R295" s="1302">
        <v>22</v>
      </c>
      <c r="S295" s="1302">
        <v>7</v>
      </c>
      <c r="T295" s="1302">
        <v>12</v>
      </c>
      <c r="U295" s="1302">
        <v>28</v>
      </c>
      <c r="V295" s="1302">
        <v>11</v>
      </c>
    </row>
    <row r="296" spans="1:22" ht="15" x14ac:dyDescent="0.25">
      <c r="A296" s="1301" t="s">
        <v>708</v>
      </c>
      <c r="B296" s="153" t="s">
        <v>795</v>
      </c>
      <c r="C296" s="1301" t="s">
        <v>90</v>
      </c>
      <c r="D296" s="1302">
        <v>7</v>
      </c>
      <c r="E296" s="1302">
        <v>20</v>
      </c>
      <c r="F296" s="1302">
        <v>25</v>
      </c>
      <c r="G296" s="1302">
        <v>2</v>
      </c>
      <c r="H296" s="1302">
        <v>3</v>
      </c>
      <c r="I296" s="1302">
        <v>2</v>
      </c>
      <c r="J296" s="1302">
        <v>6</v>
      </c>
      <c r="K296" s="1302">
        <v>3</v>
      </c>
      <c r="L296" s="1302">
        <v>1</v>
      </c>
      <c r="M296" s="1302">
        <v>1</v>
      </c>
      <c r="N296" s="1302">
        <v>6</v>
      </c>
      <c r="O296" s="1302">
        <v>6</v>
      </c>
      <c r="P296" s="1302">
        <v>5</v>
      </c>
      <c r="Q296" s="1302">
        <v>1</v>
      </c>
      <c r="R296" s="1302">
        <v>4</v>
      </c>
      <c r="S296" s="1302">
        <v>2</v>
      </c>
      <c r="T296" s="1302">
        <v>10</v>
      </c>
      <c r="U296" s="1302">
        <v>4</v>
      </c>
      <c r="V296" s="1302">
        <v>1</v>
      </c>
    </row>
    <row r="297" spans="1:22" ht="15" x14ac:dyDescent="0.25">
      <c r="A297" s="1301" t="s">
        <v>708</v>
      </c>
      <c r="B297" s="153" t="s">
        <v>795</v>
      </c>
      <c r="C297" s="1301" t="s">
        <v>91</v>
      </c>
      <c r="D297" s="1302">
        <v>4</v>
      </c>
      <c r="E297" s="1302">
        <v>6</v>
      </c>
      <c r="F297" s="1302">
        <v>17</v>
      </c>
      <c r="G297" s="1302">
        <v>0</v>
      </c>
      <c r="H297" s="1302">
        <v>1</v>
      </c>
      <c r="I297" s="1302">
        <v>1</v>
      </c>
      <c r="J297" s="1302">
        <v>2</v>
      </c>
      <c r="K297" s="1302">
        <v>0</v>
      </c>
      <c r="L297" s="1302">
        <v>1</v>
      </c>
      <c r="M297" s="1302">
        <v>2</v>
      </c>
      <c r="N297" s="1302">
        <v>6</v>
      </c>
      <c r="O297" s="1302">
        <v>5</v>
      </c>
      <c r="P297" s="1302">
        <v>4</v>
      </c>
      <c r="Q297" s="1302">
        <v>1</v>
      </c>
      <c r="R297" s="1302">
        <v>6</v>
      </c>
      <c r="S297" s="1302">
        <v>2</v>
      </c>
      <c r="T297" s="1302">
        <v>8</v>
      </c>
      <c r="U297" s="1302">
        <v>2</v>
      </c>
      <c r="V297" s="1302">
        <v>0</v>
      </c>
    </row>
    <row r="298" spans="1:22" ht="15" x14ac:dyDescent="0.25">
      <c r="A298" s="1301" t="s">
        <v>708</v>
      </c>
      <c r="B298" s="153" t="s">
        <v>795</v>
      </c>
      <c r="C298" s="1301" t="s">
        <v>701</v>
      </c>
      <c r="D298" s="1302">
        <v>0.18309858441352844</v>
      </c>
      <c r="E298" s="1302">
        <v>0.32867133617401123</v>
      </c>
      <c r="F298" s="1302">
        <v>0.43315508961677551</v>
      </c>
      <c r="G298" s="1302">
        <v>0.53846156597137451</v>
      </c>
      <c r="H298" s="1302">
        <v>0.190476194024086</v>
      </c>
      <c r="I298" s="1302">
        <v>0.15384615957736969</v>
      </c>
      <c r="J298" s="1302">
        <v>0.1875</v>
      </c>
      <c r="K298" s="1302">
        <v>0.2916666567325592</v>
      </c>
      <c r="L298" s="1302">
        <v>0.55555558204650879</v>
      </c>
      <c r="M298" s="1302">
        <v>0.2222222238779068</v>
      </c>
      <c r="N298" s="1302">
        <v>0.17391304671764374</v>
      </c>
      <c r="O298" s="1302">
        <v>0.46551725268363953</v>
      </c>
      <c r="P298" s="1302">
        <v>0.31578946113586426</v>
      </c>
      <c r="Q298" s="1302">
        <v>0</v>
      </c>
      <c r="R298" s="1302">
        <v>0.22727273404598236</v>
      </c>
      <c r="S298" s="1302">
        <v>0.25</v>
      </c>
      <c r="T298" s="1302">
        <v>0.24324324727058411</v>
      </c>
      <c r="U298" s="1302">
        <v>0.39655172824859619</v>
      </c>
      <c r="V298" s="1302">
        <v>0.23076923191547394</v>
      </c>
    </row>
    <row r="299" spans="1:22" ht="15" x14ac:dyDescent="0.25">
      <c r="A299" s="1301" t="s">
        <v>708</v>
      </c>
      <c r="B299" s="153" t="s">
        <v>795</v>
      </c>
      <c r="C299" s="1301" t="s">
        <v>92</v>
      </c>
      <c r="D299" s="1302">
        <v>0.35211268067359924</v>
      </c>
      <c r="E299" s="1302">
        <v>0.46153846383094788</v>
      </c>
      <c r="F299" s="1302">
        <v>0.55080211162567139</v>
      </c>
      <c r="G299" s="1302">
        <v>0.69230771064758301</v>
      </c>
      <c r="H299" s="1302">
        <v>0.3333333432674408</v>
      </c>
      <c r="I299" s="1302">
        <v>0.5</v>
      </c>
      <c r="J299" s="1302">
        <v>0.3125</v>
      </c>
      <c r="K299" s="1302">
        <v>0.375</v>
      </c>
      <c r="L299" s="1302">
        <v>0.55555558204650879</v>
      </c>
      <c r="M299" s="1302">
        <v>0.5</v>
      </c>
      <c r="N299" s="1302">
        <v>0.56521737575531006</v>
      </c>
      <c r="O299" s="1302">
        <v>0.65517240762710571</v>
      </c>
      <c r="P299" s="1302">
        <v>0.42105263471603394</v>
      </c>
      <c r="Q299" s="1302">
        <v>0.40000000596046448</v>
      </c>
      <c r="R299" s="1302">
        <v>0.34090909361839294</v>
      </c>
      <c r="S299" s="1302">
        <v>0.4166666567325592</v>
      </c>
      <c r="T299" s="1302">
        <v>0.32432430982589722</v>
      </c>
      <c r="U299" s="1302">
        <v>0.46551725268363953</v>
      </c>
      <c r="V299" s="1302">
        <v>0.3461538553237915</v>
      </c>
    </row>
    <row r="300" spans="1:22" ht="15" x14ac:dyDescent="0.25">
      <c r="A300" s="1301" t="s">
        <v>708</v>
      </c>
      <c r="B300" s="153" t="s">
        <v>795</v>
      </c>
      <c r="C300" s="1301" t="s">
        <v>93</v>
      </c>
      <c r="D300" s="1302">
        <v>0.40845069289207458</v>
      </c>
      <c r="E300" s="1302">
        <v>0.52447551488876343</v>
      </c>
      <c r="F300" s="1302">
        <v>0.58823531866073608</v>
      </c>
      <c r="G300" s="1302">
        <v>0.69230771064758301</v>
      </c>
      <c r="H300" s="1302">
        <v>0.380952388048172</v>
      </c>
      <c r="I300" s="1302">
        <v>0.5</v>
      </c>
      <c r="J300" s="1302">
        <v>0.3541666567325592</v>
      </c>
      <c r="K300" s="1302">
        <v>0.375</v>
      </c>
      <c r="L300" s="1302">
        <v>0.55555558204650879</v>
      </c>
      <c r="M300" s="1302">
        <v>0.55555558204650879</v>
      </c>
      <c r="N300" s="1302">
        <v>0.56521737575531006</v>
      </c>
      <c r="O300" s="1302">
        <v>0.70689654350280762</v>
      </c>
      <c r="P300" s="1302">
        <v>0.52631580829620361</v>
      </c>
      <c r="Q300" s="1302">
        <v>0.80000001192092896</v>
      </c>
      <c r="R300" s="1302">
        <v>0.5</v>
      </c>
      <c r="S300" s="1302">
        <v>0.58333331346511841</v>
      </c>
      <c r="T300" s="1302">
        <v>0.32432430982589722</v>
      </c>
      <c r="U300" s="1302">
        <v>0.48275861144065857</v>
      </c>
      <c r="V300" s="1302">
        <v>0.42307692766189575</v>
      </c>
    </row>
    <row r="301" spans="1:22" ht="15" x14ac:dyDescent="0.25">
      <c r="A301" s="1301" t="s">
        <v>708</v>
      </c>
      <c r="B301" s="153" t="s">
        <v>795</v>
      </c>
      <c r="C301" s="1301" t="s">
        <v>94</v>
      </c>
      <c r="D301" s="1302">
        <v>9.8591551184654236E-2</v>
      </c>
      <c r="E301" s="1302">
        <v>0.13986013829708099</v>
      </c>
      <c r="F301" s="1302">
        <v>0.13368983566761017</v>
      </c>
      <c r="G301" s="1302">
        <v>0.15384615957736969</v>
      </c>
      <c r="H301" s="1302">
        <v>0.1428571492433548</v>
      </c>
      <c r="I301" s="1302">
        <v>7.6923079788684845E-2</v>
      </c>
      <c r="J301" s="1302">
        <v>0.125</v>
      </c>
      <c r="K301" s="1302">
        <v>0.125</v>
      </c>
      <c r="L301" s="1302">
        <v>5.55555559694767E-2</v>
      </c>
      <c r="M301" s="1302">
        <v>5.55555559694767E-2</v>
      </c>
      <c r="N301" s="1302">
        <v>0.26086956262588501</v>
      </c>
      <c r="O301" s="1302">
        <v>0.10344827920198441</v>
      </c>
      <c r="P301" s="1302">
        <v>0.26315790414810181</v>
      </c>
      <c r="Q301" s="1302">
        <v>0.20000000298023224</v>
      </c>
      <c r="R301" s="1302">
        <v>9.0909093618392944E-2</v>
      </c>
      <c r="S301" s="1302">
        <v>0.1666666716337204</v>
      </c>
      <c r="T301" s="1302">
        <v>0.27027025818824768</v>
      </c>
      <c r="U301" s="1302">
        <v>6.8965516984462738E-2</v>
      </c>
      <c r="V301" s="1302">
        <v>3.8461539894342422E-2</v>
      </c>
    </row>
    <row r="302" spans="1:22" ht="15" x14ac:dyDescent="0.25">
      <c r="A302" s="1301" t="s">
        <v>708</v>
      </c>
      <c r="B302" s="153" t="s">
        <v>795</v>
      </c>
      <c r="C302" s="1301" t="s">
        <v>95</v>
      </c>
      <c r="D302" s="1302">
        <v>5.6338027119636536E-2</v>
      </c>
      <c r="E302" s="1302">
        <v>4.1958041489124298E-2</v>
      </c>
      <c r="F302" s="1302">
        <v>9.0909093618392944E-2</v>
      </c>
      <c r="G302" s="1302">
        <v>0</v>
      </c>
      <c r="H302" s="1302">
        <v>4.76190485060215E-2</v>
      </c>
      <c r="I302" s="1302">
        <v>3.8461539894342422E-2</v>
      </c>
      <c r="J302" s="1302">
        <v>4.1666667908430099E-2</v>
      </c>
      <c r="K302" s="1302">
        <v>0</v>
      </c>
      <c r="L302" s="1302">
        <v>5.55555559694767E-2</v>
      </c>
      <c r="M302" s="1302">
        <v>0.1111111119389534</v>
      </c>
      <c r="N302" s="1302">
        <v>0.26086956262588501</v>
      </c>
      <c r="O302" s="1302">
        <v>8.6206898093223572E-2</v>
      </c>
      <c r="P302" s="1302">
        <v>0.21052631735801697</v>
      </c>
      <c r="Q302" s="1302">
        <v>0.20000000298023224</v>
      </c>
      <c r="R302" s="1302">
        <v>0.13636364042758942</v>
      </c>
      <c r="S302" s="1302">
        <v>0.1666666716337204</v>
      </c>
      <c r="T302" s="1302">
        <v>0.21621622145175934</v>
      </c>
      <c r="U302" s="1302">
        <v>3.4482758492231369E-2</v>
      </c>
      <c r="V302" s="1302">
        <v>0</v>
      </c>
    </row>
    <row r="303" spans="1:22" ht="15" x14ac:dyDescent="0.25">
      <c r="A303" s="1301" t="s">
        <v>708</v>
      </c>
      <c r="B303" s="153" t="s">
        <v>796</v>
      </c>
      <c r="C303" s="1301" t="s">
        <v>87</v>
      </c>
      <c r="D303" s="1302">
        <v>100</v>
      </c>
      <c r="E303" s="1302">
        <v>173</v>
      </c>
      <c r="F303" s="1302">
        <v>167</v>
      </c>
      <c r="G303" s="1302">
        <v>127</v>
      </c>
      <c r="H303" s="1302">
        <v>129</v>
      </c>
      <c r="I303" s="1302">
        <v>135</v>
      </c>
      <c r="J303" s="1302">
        <v>117</v>
      </c>
      <c r="K303" s="1302">
        <v>168</v>
      </c>
      <c r="L303" s="1302">
        <v>171</v>
      </c>
      <c r="M303" s="1302">
        <v>124</v>
      </c>
      <c r="N303" s="1302">
        <v>201</v>
      </c>
      <c r="O303" s="1302">
        <v>199</v>
      </c>
      <c r="P303" s="1302">
        <v>112</v>
      </c>
      <c r="Q303" s="1302">
        <v>36</v>
      </c>
      <c r="R303" s="1302">
        <v>75</v>
      </c>
      <c r="S303" s="1302">
        <v>49</v>
      </c>
      <c r="T303" s="1302">
        <v>64</v>
      </c>
      <c r="U303" s="1302">
        <v>66</v>
      </c>
      <c r="V303" s="1302">
        <v>53</v>
      </c>
    </row>
    <row r="304" spans="1:22" ht="15" x14ac:dyDescent="0.25">
      <c r="A304" s="1301" t="s">
        <v>708</v>
      </c>
      <c r="B304" s="153" t="s">
        <v>796</v>
      </c>
      <c r="C304" s="1301" t="s">
        <v>700</v>
      </c>
      <c r="D304" s="1302">
        <v>6</v>
      </c>
      <c r="E304" s="1302">
        <v>25</v>
      </c>
      <c r="F304" s="1302">
        <v>47</v>
      </c>
      <c r="G304" s="1302">
        <v>37</v>
      </c>
      <c r="H304" s="1302">
        <v>42</v>
      </c>
      <c r="I304" s="1302">
        <v>29</v>
      </c>
      <c r="J304" s="1302">
        <v>32</v>
      </c>
      <c r="K304" s="1302">
        <v>58</v>
      </c>
      <c r="L304" s="1302">
        <v>47</v>
      </c>
      <c r="M304" s="1302">
        <v>42</v>
      </c>
      <c r="N304" s="1302">
        <v>52</v>
      </c>
      <c r="O304" s="1302">
        <v>53</v>
      </c>
      <c r="P304" s="1302">
        <v>24</v>
      </c>
      <c r="Q304" s="1302">
        <v>8</v>
      </c>
      <c r="R304" s="1302">
        <v>25</v>
      </c>
      <c r="S304" s="1302">
        <v>7</v>
      </c>
      <c r="T304" s="1302">
        <v>11</v>
      </c>
      <c r="U304" s="1302">
        <v>12</v>
      </c>
      <c r="V304" s="1302">
        <v>9</v>
      </c>
    </row>
    <row r="305" spans="1:22" ht="15" x14ac:dyDescent="0.25">
      <c r="A305" s="1301" t="s">
        <v>708</v>
      </c>
      <c r="B305" s="153" t="s">
        <v>796</v>
      </c>
      <c r="C305" s="1301" t="s">
        <v>88</v>
      </c>
      <c r="D305" s="1302">
        <v>26</v>
      </c>
      <c r="E305" s="1302">
        <v>43</v>
      </c>
      <c r="F305" s="1302">
        <v>57</v>
      </c>
      <c r="G305" s="1302">
        <v>65</v>
      </c>
      <c r="H305" s="1302">
        <v>57</v>
      </c>
      <c r="I305" s="1302">
        <v>58</v>
      </c>
      <c r="J305" s="1302">
        <v>48</v>
      </c>
      <c r="K305" s="1302">
        <v>85</v>
      </c>
      <c r="L305" s="1302">
        <v>81</v>
      </c>
      <c r="M305" s="1302">
        <v>53</v>
      </c>
      <c r="N305" s="1302">
        <v>76</v>
      </c>
      <c r="O305" s="1302">
        <v>101</v>
      </c>
      <c r="P305" s="1302">
        <v>39</v>
      </c>
      <c r="Q305" s="1302">
        <v>10</v>
      </c>
      <c r="R305" s="1302">
        <v>40</v>
      </c>
      <c r="S305" s="1302">
        <v>20</v>
      </c>
      <c r="T305" s="1302">
        <v>30</v>
      </c>
      <c r="U305" s="1302">
        <v>35</v>
      </c>
      <c r="V305" s="1302">
        <v>23</v>
      </c>
    </row>
    <row r="306" spans="1:22" ht="15" x14ac:dyDescent="0.25">
      <c r="A306" s="1301" t="s">
        <v>708</v>
      </c>
      <c r="B306" s="153" t="s">
        <v>796</v>
      </c>
      <c r="C306" s="1301" t="s">
        <v>89</v>
      </c>
      <c r="D306" s="1302">
        <v>32</v>
      </c>
      <c r="E306" s="1302">
        <v>52</v>
      </c>
      <c r="F306" s="1302">
        <v>67</v>
      </c>
      <c r="G306" s="1302">
        <v>68</v>
      </c>
      <c r="H306" s="1302">
        <v>61</v>
      </c>
      <c r="I306" s="1302">
        <v>65</v>
      </c>
      <c r="J306" s="1302">
        <v>56</v>
      </c>
      <c r="K306" s="1302">
        <v>94</v>
      </c>
      <c r="L306" s="1302">
        <v>91</v>
      </c>
      <c r="M306" s="1302">
        <v>60</v>
      </c>
      <c r="N306" s="1302">
        <v>86</v>
      </c>
      <c r="O306" s="1302">
        <v>110</v>
      </c>
      <c r="P306" s="1302">
        <v>42</v>
      </c>
      <c r="Q306" s="1302">
        <v>14</v>
      </c>
      <c r="R306" s="1302">
        <v>41</v>
      </c>
      <c r="S306" s="1302">
        <v>21</v>
      </c>
      <c r="T306" s="1302">
        <v>34</v>
      </c>
      <c r="U306" s="1302">
        <v>38</v>
      </c>
      <c r="V306" s="1302">
        <v>23</v>
      </c>
    </row>
    <row r="307" spans="1:22" ht="15" x14ac:dyDescent="0.25">
      <c r="A307" s="1301" t="s">
        <v>708</v>
      </c>
      <c r="B307" s="153" t="s">
        <v>796</v>
      </c>
      <c r="C307" s="1301" t="s">
        <v>90</v>
      </c>
      <c r="D307" s="1302">
        <v>15</v>
      </c>
      <c r="E307" s="1302">
        <v>11</v>
      </c>
      <c r="F307" s="1302">
        <v>16</v>
      </c>
      <c r="G307" s="1302">
        <v>20</v>
      </c>
      <c r="H307" s="1302">
        <v>18</v>
      </c>
      <c r="I307" s="1302">
        <v>22</v>
      </c>
      <c r="J307" s="1302">
        <v>13</v>
      </c>
      <c r="K307" s="1302">
        <v>16</v>
      </c>
      <c r="L307" s="1302">
        <v>15</v>
      </c>
      <c r="M307" s="1302">
        <v>8</v>
      </c>
      <c r="N307" s="1302">
        <v>11</v>
      </c>
      <c r="O307" s="1302">
        <v>15</v>
      </c>
      <c r="P307" s="1302">
        <v>15</v>
      </c>
      <c r="Q307" s="1302">
        <v>3</v>
      </c>
      <c r="R307" s="1302">
        <v>8</v>
      </c>
      <c r="S307" s="1302">
        <v>7</v>
      </c>
      <c r="T307" s="1302">
        <v>11</v>
      </c>
      <c r="U307" s="1302">
        <v>9</v>
      </c>
      <c r="V307" s="1302">
        <v>2</v>
      </c>
    </row>
    <row r="308" spans="1:22" ht="15" x14ac:dyDescent="0.25">
      <c r="A308" s="1301" t="s">
        <v>708</v>
      </c>
      <c r="B308" s="153" t="s">
        <v>796</v>
      </c>
      <c r="C308" s="1301" t="s">
        <v>91</v>
      </c>
      <c r="D308" s="1302">
        <v>6</v>
      </c>
      <c r="E308" s="1302">
        <v>6</v>
      </c>
      <c r="F308" s="1302">
        <v>8</v>
      </c>
      <c r="G308" s="1302">
        <v>12</v>
      </c>
      <c r="H308" s="1302">
        <v>14</v>
      </c>
      <c r="I308" s="1302">
        <v>10</v>
      </c>
      <c r="J308" s="1302">
        <v>9</v>
      </c>
      <c r="K308" s="1302">
        <v>8</v>
      </c>
      <c r="L308" s="1302">
        <v>7</v>
      </c>
      <c r="M308" s="1302">
        <v>2</v>
      </c>
      <c r="N308" s="1302">
        <v>3</v>
      </c>
      <c r="O308" s="1302">
        <v>7</v>
      </c>
      <c r="P308" s="1302">
        <v>2</v>
      </c>
      <c r="Q308" s="1302">
        <v>3</v>
      </c>
      <c r="R308" s="1302">
        <v>8</v>
      </c>
      <c r="S308" s="1302">
        <v>3</v>
      </c>
      <c r="T308" s="1302">
        <v>5</v>
      </c>
      <c r="U308" s="1302">
        <v>1</v>
      </c>
      <c r="V308" s="1302">
        <v>1</v>
      </c>
    </row>
    <row r="309" spans="1:22" ht="15" x14ac:dyDescent="0.25">
      <c r="A309" s="1301" t="s">
        <v>708</v>
      </c>
      <c r="B309" s="153" t="s">
        <v>796</v>
      </c>
      <c r="C309" s="1301" t="s">
        <v>701</v>
      </c>
      <c r="D309" s="1302">
        <v>5.9999998658895493E-2</v>
      </c>
      <c r="E309" s="1302">
        <v>0.14450867474079132</v>
      </c>
      <c r="F309" s="1302">
        <v>0.28143712878227234</v>
      </c>
      <c r="G309" s="1302">
        <v>0.29133859276771545</v>
      </c>
      <c r="H309" s="1302">
        <v>0.32558140158653259</v>
      </c>
      <c r="I309" s="1302">
        <v>0.21481481194496155</v>
      </c>
      <c r="J309" s="1302">
        <v>0.27350428700447083</v>
      </c>
      <c r="K309" s="1302">
        <v>0.3452380895614624</v>
      </c>
      <c r="L309" s="1302">
        <v>0.27485379576683044</v>
      </c>
      <c r="M309" s="1302">
        <v>0.33870968222618103</v>
      </c>
      <c r="N309" s="1302">
        <v>0.2587064802646637</v>
      </c>
      <c r="O309" s="1302">
        <v>0.26633167266845703</v>
      </c>
      <c r="P309" s="1302">
        <v>0.2142857164144516</v>
      </c>
      <c r="Q309" s="1302">
        <v>0.2222222238779068</v>
      </c>
      <c r="R309" s="1302">
        <v>0.3333333432674408</v>
      </c>
      <c r="S309" s="1302">
        <v>0.1428571492433548</v>
      </c>
      <c r="T309" s="1302">
        <v>0.171875</v>
      </c>
      <c r="U309" s="1302">
        <v>0.18181818723678589</v>
      </c>
      <c r="V309" s="1302">
        <v>0.16981132328510284</v>
      </c>
    </row>
    <row r="310" spans="1:22" ht="15" x14ac:dyDescent="0.25">
      <c r="A310" s="1301" t="s">
        <v>708</v>
      </c>
      <c r="B310" s="153" t="s">
        <v>796</v>
      </c>
      <c r="C310" s="1301" t="s">
        <v>92</v>
      </c>
      <c r="D310" s="1302">
        <v>0.25999999046325684</v>
      </c>
      <c r="E310" s="1302">
        <v>0.24855491518974304</v>
      </c>
      <c r="F310" s="1302">
        <v>0.34131735563278198</v>
      </c>
      <c r="G310" s="1302">
        <v>0.5118110179901123</v>
      </c>
      <c r="H310" s="1302">
        <v>0.44186046719551086</v>
      </c>
      <c r="I310" s="1302">
        <v>0.4296296238899231</v>
      </c>
      <c r="J310" s="1302">
        <v>0.41025641560554504</v>
      </c>
      <c r="K310" s="1302">
        <v>0.50595235824584961</v>
      </c>
      <c r="L310" s="1302">
        <v>0.47368422150611877</v>
      </c>
      <c r="M310" s="1302">
        <v>0.42741936445236206</v>
      </c>
      <c r="N310" s="1302">
        <v>0.37810945510864258</v>
      </c>
      <c r="O310" s="1302">
        <v>0.50753766298294067</v>
      </c>
      <c r="P310" s="1302">
        <v>0.34821429848670959</v>
      </c>
      <c r="Q310" s="1302">
        <v>0.27777779102325439</v>
      </c>
      <c r="R310" s="1302">
        <v>0.53333336114883423</v>
      </c>
      <c r="S310" s="1302">
        <v>0.40816327929496765</v>
      </c>
      <c r="T310" s="1302">
        <v>0.46875</v>
      </c>
      <c r="U310" s="1302">
        <v>0.53030300140380859</v>
      </c>
      <c r="V310" s="1302">
        <v>0.43396225571632385</v>
      </c>
    </row>
    <row r="311" spans="1:22" ht="15" x14ac:dyDescent="0.25">
      <c r="A311" s="1301" t="s">
        <v>708</v>
      </c>
      <c r="B311" s="153" t="s">
        <v>796</v>
      </c>
      <c r="C311" s="1301" t="s">
        <v>93</v>
      </c>
      <c r="D311" s="1302">
        <v>0.31999999284744263</v>
      </c>
      <c r="E311" s="1302">
        <v>0.30057802796363831</v>
      </c>
      <c r="F311" s="1302">
        <v>0.40119761228561401</v>
      </c>
      <c r="G311" s="1302">
        <v>0.53543305397033691</v>
      </c>
      <c r="H311" s="1302">
        <v>0.47286820411682129</v>
      </c>
      <c r="I311" s="1302">
        <v>0.48148149251937866</v>
      </c>
      <c r="J311" s="1302">
        <v>0.47863247990608215</v>
      </c>
      <c r="K311" s="1302">
        <v>0.5595238208770752</v>
      </c>
      <c r="L311" s="1302">
        <v>0.53216373920440674</v>
      </c>
      <c r="M311" s="1302">
        <v>0.48387095332145691</v>
      </c>
      <c r="N311" s="1302">
        <v>0.42786070704460144</v>
      </c>
      <c r="O311" s="1302">
        <v>0.55276381969451904</v>
      </c>
      <c r="P311" s="1302">
        <v>0.375</v>
      </c>
      <c r="Q311" s="1302">
        <v>0.3888888955116272</v>
      </c>
      <c r="R311" s="1302">
        <v>0.54666668176651001</v>
      </c>
      <c r="S311" s="1302">
        <v>0.4285714328289032</v>
      </c>
      <c r="T311" s="1302">
        <v>0.53125</v>
      </c>
      <c r="U311" s="1302">
        <v>0.57575756311416626</v>
      </c>
      <c r="V311" s="1302">
        <v>0.43396225571632385</v>
      </c>
    </row>
    <row r="312" spans="1:22" ht="15" x14ac:dyDescent="0.25">
      <c r="A312" s="1301" t="s">
        <v>708</v>
      </c>
      <c r="B312" s="153" t="s">
        <v>796</v>
      </c>
      <c r="C312" s="1301" t="s">
        <v>94</v>
      </c>
      <c r="D312" s="1302">
        <v>0.15000000596046448</v>
      </c>
      <c r="E312" s="1302">
        <v>6.3583813607692719E-2</v>
      </c>
      <c r="F312" s="1302">
        <v>9.580838680267334E-2</v>
      </c>
      <c r="G312" s="1302">
        <v>0.15748031437397003</v>
      </c>
      <c r="H312" s="1302">
        <v>0.13953489065170288</v>
      </c>
      <c r="I312" s="1302">
        <v>0.16296295821666718</v>
      </c>
      <c r="J312" s="1302">
        <v>0.1111111119389534</v>
      </c>
      <c r="K312" s="1302">
        <v>9.5238097012042999E-2</v>
      </c>
      <c r="L312" s="1302">
        <v>8.7719298899173737E-2</v>
      </c>
      <c r="M312" s="1302">
        <v>6.4516127109527588E-2</v>
      </c>
      <c r="N312" s="1302">
        <v>5.4726369678974152E-2</v>
      </c>
      <c r="O312" s="1302">
        <v>7.5376883149147034E-2</v>
      </c>
      <c r="P312" s="1302">
        <v>0.1339285671710968</v>
      </c>
      <c r="Q312" s="1302">
        <v>8.3333335816860199E-2</v>
      </c>
      <c r="R312" s="1302">
        <v>0.10666666924953461</v>
      </c>
      <c r="S312" s="1302">
        <v>0.1428571492433548</v>
      </c>
      <c r="T312" s="1302">
        <v>0.171875</v>
      </c>
      <c r="U312" s="1302">
        <v>0.13636364042758942</v>
      </c>
      <c r="V312" s="1302">
        <v>3.7735849618911743E-2</v>
      </c>
    </row>
    <row r="313" spans="1:22" ht="15" x14ac:dyDescent="0.25">
      <c r="A313" s="1301" t="s">
        <v>708</v>
      </c>
      <c r="B313" s="153" t="s">
        <v>796</v>
      </c>
      <c r="C313" s="1301" t="s">
        <v>95</v>
      </c>
      <c r="D313" s="1302">
        <v>5.9999998658895493E-2</v>
      </c>
      <c r="E313" s="1302">
        <v>3.4682080149650574E-2</v>
      </c>
      <c r="F313" s="1302">
        <v>4.790419340133667E-2</v>
      </c>
      <c r="G313" s="1302">
        <v>9.4488188624382019E-2</v>
      </c>
      <c r="H313" s="1302">
        <v>0.10852713137865067</v>
      </c>
      <c r="I313" s="1302">
        <v>7.4074074625968933E-2</v>
      </c>
      <c r="J313" s="1302">
        <v>7.6923079788684845E-2</v>
      </c>
      <c r="K313" s="1302">
        <v>4.76190485060215E-2</v>
      </c>
      <c r="L313" s="1302">
        <v>4.093567281961441E-2</v>
      </c>
      <c r="M313" s="1302">
        <v>1.6129031777381897E-2</v>
      </c>
      <c r="N313" s="1302">
        <v>1.4925372786819935E-2</v>
      </c>
      <c r="O313" s="1302">
        <v>3.5175878554582596E-2</v>
      </c>
      <c r="P313" s="1302">
        <v>1.785714365541935E-2</v>
      </c>
      <c r="Q313" s="1302">
        <v>8.3333335816860199E-2</v>
      </c>
      <c r="R313" s="1302">
        <v>0.10666666924953461</v>
      </c>
      <c r="S313" s="1302">
        <v>6.1224490404129028E-2</v>
      </c>
      <c r="T313" s="1302">
        <v>7.8125E-2</v>
      </c>
      <c r="U313" s="1302">
        <v>1.5151515603065491E-2</v>
      </c>
      <c r="V313" s="1302">
        <v>1.8867924809455872E-2</v>
      </c>
    </row>
    <row r="314" spans="1:22" ht="15" x14ac:dyDescent="0.25">
      <c r="A314" s="1301" t="s">
        <v>708</v>
      </c>
      <c r="B314" s="153" t="s">
        <v>797</v>
      </c>
      <c r="C314" s="1301" t="s">
        <v>87</v>
      </c>
      <c r="D314" s="1302">
        <v>0</v>
      </c>
      <c r="E314" s="1302">
        <v>0</v>
      </c>
      <c r="F314" s="1302">
        <v>0</v>
      </c>
      <c r="G314" s="1302">
        <v>0</v>
      </c>
      <c r="H314" s="1302">
        <v>0</v>
      </c>
      <c r="I314" s="1302">
        <v>0</v>
      </c>
      <c r="J314" s="1302">
        <v>0</v>
      </c>
      <c r="K314" s="1302">
        <v>0</v>
      </c>
      <c r="L314" s="1302">
        <v>10</v>
      </c>
      <c r="M314" s="1302">
        <v>47</v>
      </c>
      <c r="N314" s="1302">
        <v>38</v>
      </c>
      <c r="O314" s="1302">
        <v>43</v>
      </c>
      <c r="P314" s="1302">
        <v>38</v>
      </c>
      <c r="Q314" s="1302">
        <v>15</v>
      </c>
      <c r="R314" s="1302">
        <v>30</v>
      </c>
      <c r="S314" s="1302">
        <v>5</v>
      </c>
      <c r="T314" s="1302">
        <v>13</v>
      </c>
      <c r="U314" s="1302">
        <v>50</v>
      </c>
      <c r="V314" s="1302">
        <v>8</v>
      </c>
    </row>
    <row r="315" spans="1:22" ht="15" x14ac:dyDescent="0.25">
      <c r="A315" s="1301" t="s">
        <v>708</v>
      </c>
      <c r="B315" s="153" t="s">
        <v>797</v>
      </c>
      <c r="C315" s="1301" t="s">
        <v>700</v>
      </c>
      <c r="D315" s="1302">
        <v>0</v>
      </c>
      <c r="E315" s="1302">
        <v>0</v>
      </c>
      <c r="F315" s="1302">
        <v>0</v>
      </c>
      <c r="G315" s="1302">
        <v>0</v>
      </c>
      <c r="H315" s="1302">
        <v>0</v>
      </c>
      <c r="I315" s="1302">
        <v>0</v>
      </c>
      <c r="J315" s="1302">
        <v>0</v>
      </c>
      <c r="K315" s="1302">
        <v>0</v>
      </c>
      <c r="L315" s="1302">
        <v>4</v>
      </c>
      <c r="M315" s="1302">
        <v>1</v>
      </c>
      <c r="N315" s="1302">
        <v>3</v>
      </c>
      <c r="O315" s="1302">
        <v>5</v>
      </c>
      <c r="P315" s="1302">
        <v>2</v>
      </c>
      <c r="Q315" s="1302">
        <v>2</v>
      </c>
      <c r="R315" s="1302">
        <v>7</v>
      </c>
      <c r="S315" s="1302">
        <v>1</v>
      </c>
      <c r="T315" s="1302">
        <v>3</v>
      </c>
      <c r="U315" s="1302">
        <v>2</v>
      </c>
      <c r="V315" s="1302">
        <v>0</v>
      </c>
    </row>
    <row r="316" spans="1:22" ht="15" x14ac:dyDescent="0.25">
      <c r="A316" s="1301" t="s">
        <v>708</v>
      </c>
      <c r="B316" s="153" t="s">
        <v>797</v>
      </c>
      <c r="C316" s="1301" t="s">
        <v>88</v>
      </c>
      <c r="D316" s="1302">
        <v>0</v>
      </c>
      <c r="E316" s="1302">
        <v>0</v>
      </c>
      <c r="F316" s="1302">
        <v>0</v>
      </c>
      <c r="G316" s="1302">
        <v>0</v>
      </c>
      <c r="H316" s="1302">
        <v>0</v>
      </c>
      <c r="I316" s="1302">
        <v>0</v>
      </c>
      <c r="J316" s="1302">
        <v>0</v>
      </c>
      <c r="K316" s="1302">
        <v>0</v>
      </c>
      <c r="L316" s="1302">
        <v>7</v>
      </c>
      <c r="M316" s="1302">
        <v>5</v>
      </c>
      <c r="N316" s="1302">
        <v>12</v>
      </c>
      <c r="O316" s="1302">
        <v>14</v>
      </c>
      <c r="P316" s="1302">
        <v>3</v>
      </c>
      <c r="Q316" s="1302">
        <v>4</v>
      </c>
      <c r="R316" s="1302">
        <v>11</v>
      </c>
      <c r="S316" s="1302">
        <v>1</v>
      </c>
      <c r="T316" s="1302">
        <v>6</v>
      </c>
      <c r="U316" s="1302">
        <v>6</v>
      </c>
      <c r="V316" s="1302">
        <v>0</v>
      </c>
    </row>
    <row r="317" spans="1:22" ht="15" x14ac:dyDescent="0.25">
      <c r="A317" s="1301" t="s">
        <v>708</v>
      </c>
      <c r="B317" s="153" t="s">
        <v>797</v>
      </c>
      <c r="C317" s="1301" t="s">
        <v>89</v>
      </c>
      <c r="D317" s="1302">
        <v>0</v>
      </c>
      <c r="E317" s="1302">
        <v>0</v>
      </c>
      <c r="F317" s="1302">
        <v>0</v>
      </c>
      <c r="G317" s="1302">
        <v>0</v>
      </c>
      <c r="H317" s="1302">
        <v>0</v>
      </c>
      <c r="I317" s="1302">
        <v>0</v>
      </c>
      <c r="J317" s="1302">
        <v>0</v>
      </c>
      <c r="K317" s="1302">
        <v>0</v>
      </c>
      <c r="L317" s="1302">
        <v>7</v>
      </c>
      <c r="M317" s="1302">
        <v>9</v>
      </c>
      <c r="N317" s="1302">
        <v>18</v>
      </c>
      <c r="O317" s="1302">
        <v>16</v>
      </c>
      <c r="P317" s="1302">
        <v>3</v>
      </c>
      <c r="Q317" s="1302">
        <v>6</v>
      </c>
      <c r="R317" s="1302">
        <v>11</v>
      </c>
      <c r="S317" s="1302">
        <v>1</v>
      </c>
      <c r="T317" s="1302">
        <v>6</v>
      </c>
      <c r="U317" s="1302">
        <v>9</v>
      </c>
      <c r="V317" s="1302">
        <v>0</v>
      </c>
    </row>
    <row r="318" spans="1:22" ht="15" x14ac:dyDescent="0.25">
      <c r="A318" s="1301" t="s">
        <v>708</v>
      </c>
      <c r="B318" s="153" t="s">
        <v>797</v>
      </c>
      <c r="C318" s="1301" t="s">
        <v>90</v>
      </c>
      <c r="D318" s="1302">
        <v>0</v>
      </c>
      <c r="E318" s="1302">
        <v>0</v>
      </c>
      <c r="F318" s="1302">
        <v>0</v>
      </c>
      <c r="G318" s="1302">
        <v>0</v>
      </c>
      <c r="H318" s="1302">
        <v>0</v>
      </c>
      <c r="I318" s="1302">
        <v>0</v>
      </c>
      <c r="J318" s="1302">
        <v>0</v>
      </c>
      <c r="K318" s="1302">
        <v>0</v>
      </c>
      <c r="L318" s="1302">
        <v>1</v>
      </c>
      <c r="M318" s="1302">
        <v>1</v>
      </c>
      <c r="N318" s="1302">
        <v>3</v>
      </c>
      <c r="O318" s="1302">
        <v>1</v>
      </c>
      <c r="P318" s="1302">
        <v>0</v>
      </c>
      <c r="Q318" s="1302">
        <v>1</v>
      </c>
      <c r="R318" s="1302">
        <v>5</v>
      </c>
      <c r="S318" s="1302">
        <v>1</v>
      </c>
      <c r="T318" s="1302">
        <v>3</v>
      </c>
      <c r="U318" s="1302">
        <v>1</v>
      </c>
      <c r="V318" s="1302">
        <v>0</v>
      </c>
    </row>
    <row r="319" spans="1:22" ht="15" x14ac:dyDescent="0.25">
      <c r="A319" s="1301" t="s">
        <v>708</v>
      </c>
      <c r="B319" s="153" t="s">
        <v>797</v>
      </c>
      <c r="C319" s="1301" t="s">
        <v>91</v>
      </c>
      <c r="D319" s="1302">
        <v>0</v>
      </c>
      <c r="E319" s="1302">
        <v>0</v>
      </c>
      <c r="F319" s="1302">
        <v>0</v>
      </c>
      <c r="G319" s="1302">
        <v>0</v>
      </c>
      <c r="H319" s="1302">
        <v>0</v>
      </c>
      <c r="I319" s="1302">
        <v>0</v>
      </c>
      <c r="J319" s="1302">
        <v>0</v>
      </c>
      <c r="K319" s="1302">
        <v>0</v>
      </c>
      <c r="L319" s="1302">
        <v>1</v>
      </c>
      <c r="M319" s="1302">
        <v>0</v>
      </c>
      <c r="N319" s="1302">
        <v>1</v>
      </c>
      <c r="O319" s="1302">
        <v>1</v>
      </c>
      <c r="P319" s="1302">
        <v>0</v>
      </c>
      <c r="Q319" s="1302">
        <v>1</v>
      </c>
      <c r="R319" s="1302">
        <v>3</v>
      </c>
      <c r="S319" s="1302">
        <v>1</v>
      </c>
      <c r="T319" s="1302">
        <v>0</v>
      </c>
      <c r="U319" s="1302">
        <v>1</v>
      </c>
      <c r="V319" s="1302">
        <v>0</v>
      </c>
    </row>
    <row r="320" spans="1:22" ht="15" x14ac:dyDescent="0.25">
      <c r="A320" s="1301" t="s">
        <v>708</v>
      </c>
      <c r="B320" s="153" t="s">
        <v>797</v>
      </c>
      <c r="C320" s="1301" t="s">
        <v>701</v>
      </c>
      <c r="D320" s="1302">
        <v>0</v>
      </c>
      <c r="E320" s="1302">
        <v>0</v>
      </c>
      <c r="F320" s="1302">
        <v>0</v>
      </c>
      <c r="G320" s="1302">
        <v>0</v>
      </c>
      <c r="H320" s="1302">
        <v>0</v>
      </c>
      <c r="I320" s="1302">
        <v>0</v>
      </c>
      <c r="J320" s="1302">
        <v>0</v>
      </c>
      <c r="K320" s="1302">
        <v>0</v>
      </c>
      <c r="L320" s="1302">
        <v>0.40000000596046448</v>
      </c>
      <c r="M320" s="1302">
        <v>2.1276595070958138E-2</v>
      </c>
      <c r="N320" s="1302">
        <v>7.8947365283966064E-2</v>
      </c>
      <c r="O320" s="1302">
        <v>0.11627907305955887</v>
      </c>
      <c r="P320" s="1302">
        <v>5.2631579339504242E-2</v>
      </c>
      <c r="Q320" s="1302">
        <v>0.13333334028720856</v>
      </c>
      <c r="R320" s="1302">
        <v>0.23333333432674408</v>
      </c>
      <c r="S320" s="1302">
        <v>0.20000000298023224</v>
      </c>
      <c r="T320" s="1302">
        <v>0.23076923191547394</v>
      </c>
      <c r="U320" s="1302">
        <v>3.9999999105930328E-2</v>
      </c>
      <c r="V320" s="1302">
        <v>0</v>
      </c>
    </row>
    <row r="321" spans="1:22" ht="15" x14ac:dyDescent="0.25">
      <c r="A321" s="1301" t="s">
        <v>708</v>
      </c>
      <c r="B321" s="153" t="s">
        <v>797</v>
      </c>
      <c r="C321" s="1301" t="s">
        <v>92</v>
      </c>
      <c r="D321" s="1302">
        <v>0</v>
      </c>
      <c r="E321" s="1302">
        <v>0</v>
      </c>
      <c r="F321" s="1302">
        <v>0</v>
      </c>
      <c r="G321" s="1302">
        <v>0</v>
      </c>
      <c r="H321" s="1302">
        <v>0</v>
      </c>
      <c r="I321" s="1302">
        <v>0</v>
      </c>
      <c r="J321" s="1302">
        <v>0</v>
      </c>
      <c r="K321" s="1302">
        <v>0</v>
      </c>
      <c r="L321" s="1302">
        <v>0.69999998807907104</v>
      </c>
      <c r="M321" s="1302">
        <v>0.10638298094272614</v>
      </c>
      <c r="N321" s="1302">
        <v>0.31578946113586426</v>
      </c>
      <c r="O321" s="1302">
        <v>0.32558140158653259</v>
      </c>
      <c r="P321" s="1302">
        <v>7.8947365283966064E-2</v>
      </c>
      <c r="Q321" s="1302">
        <v>0.26666668057441711</v>
      </c>
      <c r="R321" s="1302">
        <v>0.36666667461395264</v>
      </c>
      <c r="S321" s="1302">
        <v>0.20000000298023224</v>
      </c>
      <c r="T321" s="1302">
        <v>0.46153846383094788</v>
      </c>
      <c r="U321" s="1302">
        <v>0.11999999731779099</v>
      </c>
      <c r="V321" s="1302">
        <v>0</v>
      </c>
    </row>
    <row r="322" spans="1:22" ht="15" x14ac:dyDescent="0.25">
      <c r="A322" s="1301" t="s">
        <v>708</v>
      </c>
      <c r="B322" s="153" t="s">
        <v>797</v>
      </c>
      <c r="C322" s="1301" t="s">
        <v>93</v>
      </c>
      <c r="D322" s="1302">
        <v>0</v>
      </c>
      <c r="E322" s="1302">
        <v>0</v>
      </c>
      <c r="F322" s="1302">
        <v>0</v>
      </c>
      <c r="G322" s="1302">
        <v>0</v>
      </c>
      <c r="H322" s="1302">
        <v>0</v>
      </c>
      <c r="I322" s="1302">
        <v>0</v>
      </c>
      <c r="J322" s="1302">
        <v>0</v>
      </c>
      <c r="K322" s="1302">
        <v>0</v>
      </c>
      <c r="L322" s="1302">
        <v>0.69999998807907104</v>
      </c>
      <c r="M322" s="1302">
        <v>0.19148936867713928</v>
      </c>
      <c r="N322" s="1302">
        <v>0.47368422150611877</v>
      </c>
      <c r="O322" s="1302">
        <v>0.37209302186965942</v>
      </c>
      <c r="P322" s="1302">
        <v>7.8947365283966064E-2</v>
      </c>
      <c r="Q322" s="1302">
        <v>0.40000000596046448</v>
      </c>
      <c r="R322" s="1302">
        <v>0.36666667461395264</v>
      </c>
      <c r="S322" s="1302">
        <v>0.20000000298023224</v>
      </c>
      <c r="T322" s="1302">
        <v>0.46153846383094788</v>
      </c>
      <c r="U322" s="1302">
        <v>0.18000000715255737</v>
      </c>
      <c r="V322" s="1302">
        <v>0</v>
      </c>
    </row>
    <row r="323" spans="1:22" ht="15" x14ac:dyDescent="0.25">
      <c r="A323" s="1301" t="s">
        <v>708</v>
      </c>
      <c r="B323" s="153" t="s">
        <v>797</v>
      </c>
      <c r="C323" s="1301" t="s">
        <v>94</v>
      </c>
      <c r="D323" s="1302">
        <v>0</v>
      </c>
      <c r="E323" s="1302">
        <v>0</v>
      </c>
      <c r="F323" s="1302">
        <v>0</v>
      </c>
      <c r="G323" s="1302">
        <v>0</v>
      </c>
      <c r="H323" s="1302">
        <v>0</v>
      </c>
      <c r="I323" s="1302">
        <v>0</v>
      </c>
      <c r="J323" s="1302">
        <v>0</v>
      </c>
      <c r="K323" s="1302">
        <v>0</v>
      </c>
      <c r="L323" s="1302">
        <v>0.10000000149011612</v>
      </c>
      <c r="M323" s="1302">
        <v>2.1276595070958138E-2</v>
      </c>
      <c r="N323" s="1302">
        <v>7.8947365283966064E-2</v>
      </c>
      <c r="O323" s="1302">
        <v>2.3255813866853714E-2</v>
      </c>
      <c r="P323" s="1302">
        <v>0</v>
      </c>
      <c r="Q323" s="1302">
        <v>6.6666670143604279E-2</v>
      </c>
      <c r="R323" s="1302">
        <v>0.1666666716337204</v>
      </c>
      <c r="S323" s="1302">
        <v>0.20000000298023224</v>
      </c>
      <c r="T323" s="1302">
        <v>0.23076923191547394</v>
      </c>
      <c r="U323" s="1302">
        <v>1.9999999552965164E-2</v>
      </c>
      <c r="V323" s="1302">
        <v>0</v>
      </c>
    </row>
    <row r="324" spans="1:22" ht="15" x14ac:dyDescent="0.25">
      <c r="A324" s="1301" t="s">
        <v>708</v>
      </c>
      <c r="B324" s="153" t="s">
        <v>797</v>
      </c>
      <c r="C324" s="1301" t="s">
        <v>95</v>
      </c>
      <c r="D324" s="1302">
        <v>0</v>
      </c>
      <c r="E324" s="1302">
        <v>0</v>
      </c>
      <c r="F324" s="1302">
        <v>0</v>
      </c>
      <c r="G324" s="1302">
        <v>0</v>
      </c>
      <c r="H324" s="1302">
        <v>0</v>
      </c>
      <c r="I324" s="1302">
        <v>0</v>
      </c>
      <c r="J324" s="1302">
        <v>0</v>
      </c>
      <c r="K324" s="1302">
        <v>0</v>
      </c>
      <c r="L324" s="1302">
        <v>0.10000000149011612</v>
      </c>
      <c r="M324" s="1302">
        <v>0</v>
      </c>
      <c r="N324" s="1302">
        <v>2.6315789669752121E-2</v>
      </c>
      <c r="O324" s="1302">
        <v>2.3255813866853714E-2</v>
      </c>
      <c r="P324" s="1302">
        <v>0</v>
      </c>
      <c r="Q324" s="1302">
        <v>6.6666670143604279E-2</v>
      </c>
      <c r="R324" s="1302">
        <v>0.10000000149011612</v>
      </c>
      <c r="S324" s="1302">
        <v>0.20000000298023224</v>
      </c>
      <c r="T324" s="1302">
        <v>0</v>
      </c>
      <c r="U324" s="1302">
        <v>1.9999999552965164E-2</v>
      </c>
      <c r="V324" s="1302">
        <v>0</v>
      </c>
    </row>
    <row r="325" spans="1:22" ht="15" x14ac:dyDescent="0.25">
      <c r="A325" s="1301" t="s">
        <v>708</v>
      </c>
      <c r="B325" s="153" t="s">
        <v>798</v>
      </c>
      <c r="C325" s="1301" t="s">
        <v>87</v>
      </c>
      <c r="D325" s="1302">
        <v>0</v>
      </c>
      <c r="E325" s="1302">
        <v>0</v>
      </c>
      <c r="F325" s="1302">
        <v>0</v>
      </c>
      <c r="G325" s="1302">
        <v>0</v>
      </c>
      <c r="H325" s="1302">
        <v>0</v>
      </c>
      <c r="I325" s="1302">
        <v>0</v>
      </c>
      <c r="J325" s="1302">
        <v>0</v>
      </c>
      <c r="K325" s="1302">
        <v>0</v>
      </c>
      <c r="L325" s="1302">
        <v>0</v>
      </c>
      <c r="M325" s="1302">
        <v>0</v>
      </c>
      <c r="N325" s="1302">
        <v>0</v>
      </c>
      <c r="O325" s="1302">
        <v>0</v>
      </c>
      <c r="P325" s="1302">
        <v>20</v>
      </c>
      <c r="Q325" s="1302">
        <v>10</v>
      </c>
      <c r="R325" s="1302">
        <v>16</v>
      </c>
      <c r="S325" s="1302">
        <v>19</v>
      </c>
      <c r="T325" s="1302">
        <v>63</v>
      </c>
      <c r="U325" s="1302">
        <v>87</v>
      </c>
      <c r="V325" s="1302">
        <v>31</v>
      </c>
    </row>
    <row r="326" spans="1:22" ht="15" x14ac:dyDescent="0.25">
      <c r="A326" s="1301" t="s">
        <v>708</v>
      </c>
      <c r="B326" s="153" t="s">
        <v>798</v>
      </c>
      <c r="C326" s="1301" t="s">
        <v>700</v>
      </c>
      <c r="D326" s="1302">
        <v>0</v>
      </c>
      <c r="E326" s="1302">
        <v>0</v>
      </c>
      <c r="F326" s="1302">
        <v>0</v>
      </c>
      <c r="G326" s="1302">
        <v>0</v>
      </c>
      <c r="H326" s="1302">
        <v>0</v>
      </c>
      <c r="I326" s="1302">
        <v>0</v>
      </c>
      <c r="J326" s="1302">
        <v>0</v>
      </c>
      <c r="K326" s="1302">
        <v>0</v>
      </c>
      <c r="L326" s="1302">
        <v>0</v>
      </c>
      <c r="M326" s="1302">
        <v>0</v>
      </c>
      <c r="N326" s="1302">
        <v>0</v>
      </c>
      <c r="O326" s="1302">
        <v>0</v>
      </c>
      <c r="P326" s="1302">
        <v>5</v>
      </c>
      <c r="Q326" s="1302">
        <v>0</v>
      </c>
      <c r="R326" s="1302">
        <v>6</v>
      </c>
      <c r="S326" s="1302">
        <v>2</v>
      </c>
      <c r="T326" s="1302">
        <v>7</v>
      </c>
      <c r="U326" s="1302">
        <v>6</v>
      </c>
      <c r="V326" s="1302">
        <v>2</v>
      </c>
    </row>
    <row r="327" spans="1:22" ht="15" x14ac:dyDescent="0.25">
      <c r="A327" s="1301" t="s">
        <v>708</v>
      </c>
      <c r="B327" s="153" t="s">
        <v>798</v>
      </c>
      <c r="C327" s="1301" t="s">
        <v>88</v>
      </c>
      <c r="D327" s="1302">
        <v>0</v>
      </c>
      <c r="E327" s="1302">
        <v>0</v>
      </c>
      <c r="F327" s="1302">
        <v>0</v>
      </c>
      <c r="G327" s="1302">
        <v>0</v>
      </c>
      <c r="H327" s="1302">
        <v>0</v>
      </c>
      <c r="I327" s="1302">
        <v>0</v>
      </c>
      <c r="J327" s="1302">
        <v>0</v>
      </c>
      <c r="K327" s="1302">
        <v>0</v>
      </c>
      <c r="L327" s="1302">
        <v>0</v>
      </c>
      <c r="M327" s="1302">
        <v>0</v>
      </c>
      <c r="N327" s="1302">
        <v>0</v>
      </c>
      <c r="O327" s="1302">
        <v>0</v>
      </c>
      <c r="P327" s="1302">
        <v>9</v>
      </c>
      <c r="Q327" s="1302">
        <v>0</v>
      </c>
      <c r="R327" s="1302">
        <v>8</v>
      </c>
      <c r="S327" s="1302">
        <v>6</v>
      </c>
      <c r="T327" s="1302">
        <v>17</v>
      </c>
      <c r="U327" s="1302">
        <v>17</v>
      </c>
      <c r="V327" s="1302">
        <v>9</v>
      </c>
    </row>
    <row r="328" spans="1:22" ht="15" x14ac:dyDescent="0.25">
      <c r="A328" s="1301" t="s">
        <v>708</v>
      </c>
      <c r="B328" s="153" t="s">
        <v>798</v>
      </c>
      <c r="C328" s="1301" t="s">
        <v>89</v>
      </c>
      <c r="D328" s="1302">
        <v>0</v>
      </c>
      <c r="E328" s="1302">
        <v>0</v>
      </c>
      <c r="F328" s="1302">
        <v>0</v>
      </c>
      <c r="G328" s="1302">
        <v>0</v>
      </c>
      <c r="H328" s="1302">
        <v>0</v>
      </c>
      <c r="I328" s="1302">
        <v>0</v>
      </c>
      <c r="J328" s="1302">
        <v>0</v>
      </c>
      <c r="K328" s="1302">
        <v>0</v>
      </c>
      <c r="L328" s="1302">
        <v>0</v>
      </c>
      <c r="M328" s="1302">
        <v>0</v>
      </c>
      <c r="N328" s="1302">
        <v>0</v>
      </c>
      <c r="O328" s="1302">
        <v>0</v>
      </c>
      <c r="P328" s="1302">
        <v>10</v>
      </c>
      <c r="Q328" s="1302">
        <v>0</v>
      </c>
      <c r="R328" s="1302">
        <v>9</v>
      </c>
      <c r="S328" s="1302">
        <v>6</v>
      </c>
      <c r="T328" s="1302">
        <v>19</v>
      </c>
      <c r="U328" s="1302">
        <v>21</v>
      </c>
      <c r="V328" s="1302">
        <v>11</v>
      </c>
    </row>
    <row r="329" spans="1:22" ht="15" x14ac:dyDescent="0.25">
      <c r="A329" s="1301" t="s">
        <v>708</v>
      </c>
      <c r="B329" s="153" t="s">
        <v>798</v>
      </c>
      <c r="C329" s="1301" t="s">
        <v>90</v>
      </c>
      <c r="D329" s="1302">
        <v>0</v>
      </c>
      <c r="E329" s="1302">
        <v>0</v>
      </c>
      <c r="F329" s="1302">
        <v>0</v>
      </c>
      <c r="G329" s="1302">
        <v>0</v>
      </c>
      <c r="H329" s="1302">
        <v>0</v>
      </c>
      <c r="I329" s="1302">
        <v>0</v>
      </c>
      <c r="J329" s="1302">
        <v>0</v>
      </c>
      <c r="K329" s="1302">
        <v>0</v>
      </c>
      <c r="L329" s="1302">
        <v>0</v>
      </c>
      <c r="M329" s="1302">
        <v>0</v>
      </c>
      <c r="N329" s="1302">
        <v>0</v>
      </c>
      <c r="O329" s="1302">
        <v>0</v>
      </c>
      <c r="P329" s="1302">
        <v>2</v>
      </c>
      <c r="Q329" s="1302">
        <v>0</v>
      </c>
      <c r="R329" s="1302">
        <v>1</v>
      </c>
      <c r="S329" s="1302">
        <v>1</v>
      </c>
      <c r="T329" s="1302">
        <v>6</v>
      </c>
      <c r="U329" s="1302">
        <v>5</v>
      </c>
      <c r="V329" s="1302">
        <v>1</v>
      </c>
    </row>
    <row r="330" spans="1:22" ht="15" x14ac:dyDescent="0.25">
      <c r="A330" s="1301" t="s">
        <v>708</v>
      </c>
      <c r="B330" s="153" t="s">
        <v>798</v>
      </c>
      <c r="C330" s="1301" t="s">
        <v>91</v>
      </c>
      <c r="D330" s="1302">
        <v>0</v>
      </c>
      <c r="E330" s="1302">
        <v>0</v>
      </c>
      <c r="F330" s="1302">
        <v>0</v>
      </c>
      <c r="G330" s="1302">
        <v>0</v>
      </c>
      <c r="H330" s="1302">
        <v>0</v>
      </c>
      <c r="I330" s="1302">
        <v>0</v>
      </c>
      <c r="J330" s="1302">
        <v>0</v>
      </c>
      <c r="K330" s="1302">
        <v>0</v>
      </c>
      <c r="L330" s="1302">
        <v>0</v>
      </c>
      <c r="M330" s="1302">
        <v>0</v>
      </c>
      <c r="N330" s="1302">
        <v>0</v>
      </c>
      <c r="O330" s="1302">
        <v>0</v>
      </c>
      <c r="P330" s="1302">
        <v>2</v>
      </c>
      <c r="Q330" s="1302">
        <v>0</v>
      </c>
      <c r="R330" s="1302">
        <v>0</v>
      </c>
      <c r="S330" s="1302">
        <v>1</v>
      </c>
      <c r="T330" s="1302">
        <v>3</v>
      </c>
      <c r="U330" s="1302">
        <v>0</v>
      </c>
      <c r="V330" s="1302">
        <v>1</v>
      </c>
    </row>
    <row r="331" spans="1:22" ht="15" x14ac:dyDescent="0.25">
      <c r="A331" s="1301" t="s">
        <v>708</v>
      </c>
      <c r="B331" s="153" t="s">
        <v>798</v>
      </c>
      <c r="C331" s="1301" t="s">
        <v>701</v>
      </c>
      <c r="D331" s="1302">
        <v>0</v>
      </c>
      <c r="E331" s="1302">
        <v>0</v>
      </c>
      <c r="F331" s="1302">
        <v>0</v>
      </c>
      <c r="G331" s="1302">
        <v>0</v>
      </c>
      <c r="H331" s="1302">
        <v>0</v>
      </c>
      <c r="I331" s="1302">
        <v>0</v>
      </c>
      <c r="J331" s="1302">
        <v>0</v>
      </c>
      <c r="K331" s="1302">
        <v>0</v>
      </c>
      <c r="L331" s="1302">
        <v>0</v>
      </c>
      <c r="M331" s="1302">
        <v>0</v>
      </c>
      <c r="N331" s="1302">
        <v>0</v>
      </c>
      <c r="O331" s="1302">
        <v>0</v>
      </c>
      <c r="P331" s="1302">
        <v>0.25</v>
      </c>
      <c r="Q331" s="1302">
        <v>0</v>
      </c>
      <c r="R331" s="1302">
        <v>0.375</v>
      </c>
      <c r="S331" s="1302">
        <v>0.10526315867900848</v>
      </c>
      <c r="T331" s="1302">
        <v>0.1111111119389534</v>
      </c>
      <c r="U331" s="1302">
        <v>6.8965516984462738E-2</v>
      </c>
      <c r="V331" s="1302">
        <v>6.4516127109527588E-2</v>
      </c>
    </row>
    <row r="332" spans="1:22" ht="15" x14ac:dyDescent="0.25">
      <c r="A332" s="1301" t="s">
        <v>708</v>
      </c>
      <c r="B332" s="153" t="s">
        <v>798</v>
      </c>
      <c r="C332" s="1301" t="s">
        <v>92</v>
      </c>
      <c r="D332" s="1302">
        <v>0</v>
      </c>
      <c r="E332" s="1302">
        <v>0</v>
      </c>
      <c r="F332" s="1302">
        <v>0</v>
      </c>
      <c r="G332" s="1302">
        <v>0</v>
      </c>
      <c r="H332" s="1302">
        <v>0</v>
      </c>
      <c r="I332" s="1302">
        <v>0</v>
      </c>
      <c r="J332" s="1302">
        <v>0</v>
      </c>
      <c r="K332" s="1302">
        <v>0</v>
      </c>
      <c r="L332" s="1302">
        <v>0</v>
      </c>
      <c r="M332" s="1302">
        <v>0</v>
      </c>
      <c r="N332" s="1302">
        <v>0</v>
      </c>
      <c r="O332" s="1302">
        <v>0</v>
      </c>
      <c r="P332" s="1302">
        <v>0.44999998807907104</v>
      </c>
      <c r="Q332" s="1302">
        <v>0</v>
      </c>
      <c r="R332" s="1302">
        <v>0.5</v>
      </c>
      <c r="S332" s="1302">
        <v>0.31578946113586426</v>
      </c>
      <c r="T332" s="1302">
        <v>0.26984128355979919</v>
      </c>
      <c r="U332" s="1302">
        <v>0.19540229439735413</v>
      </c>
      <c r="V332" s="1302">
        <v>0.29032257199287415</v>
      </c>
    </row>
    <row r="333" spans="1:22" ht="15" x14ac:dyDescent="0.25">
      <c r="A333" s="1301" t="s">
        <v>708</v>
      </c>
      <c r="B333" s="153" t="s">
        <v>798</v>
      </c>
      <c r="C333" s="1301" t="s">
        <v>93</v>
      </c>
      <c r="D333" s="1302">
        <v>0</v>
      </c>
      <c r="E333" s="1302">
        <v>0</v>
      </c>
      <c r="F333" s="1302">
        <v>0</v>
      </c>
      <c r="G333" s="1302">
        <v>0</v>
      </c>
      <c r="H333" s="1302">
        <v>0</v>
      </c>
      <c r="I333" s="1302">
        <v>0</v>
      </c>
      <c r="J333" s="1302">
        <v>0</v>
      </c>
      <c r="K333" s="1302">
        <v>0</v>
      </c>
      <c r="L333" s="1302">
        <v>0</v>
      </c>
      <c r="M333" s="1302">
        <v>0</v>
      </c>
      <c r="N333" s="1302">
        <v>0</v>
      </c>
      <c r="O333" s="1302">
        <v>0</v>
      </c>
      <c r="P333" s="1302">
        <v>0.5</v>
      </c>
      <c r="Q333" s="1302">
        <v>0</v>
      </c>
      <c r="R333" s="1302">
        <v>0.5625</v>
      </c>
      <c r="S333" s="1302">
        <v>0.31578946113586426</v>
      </c>
      <c r="T333" s="1302">
        <v>0.30158731341362</v>
      </c>
      <c r="U333" s="1302">
        <v>0.24137930572032928</v>
      </c>
      <c r="V333" s="1302">
        <v>0.35483869910240173</v>
      </c>
    </row>
    <row r="334" spans="1:22" ht="15" x14ac:dyDescent="0.25">
      <c r="A334" s="1301" t="s">
        <v>708</v>
      </c>
      <c r="B334" s="153" t="s">
        <v>798</v>
      </c>
      <c r="C334" s="1301" t="s">
        <v>94</v>
      </c>
      <c r="D334" s="1302">
        <v>0</v>
      </c>
      <c r="E334" s="1302">
        <v>0</v>
      </c>
      <c r="F334" s="1302">
        <v>0</v>
      </c>
      <c r="G334" s="1302">
        <v>0</v>
      </c>
      <c r="H334" s="1302">
        <v>0</v>
      </c>
      <c r="I334" s="1302">
        <v>0</v>
      </c>
      <c r="J334" s="1302">
        <v>0</v>
      </c>
      <c r="K334" s="1302">
        <v>0</v>
      </c>
      <c r="L334" s="1302">
        <v>0</v>
      </c>
      <c r="M334" s="1302">
        <v>0</v>
      </c>
      <c r="N334" s="1302">
        <v>0</v>
      </c>
      <c r="O334" s="1302">
        <v>0</v>
      </c>
      <c r="P334" s="1302">
        <v>0.10000000149011612</v>
      </c>
      <c r="Q334" s="1302">
        <v>0</v>
      </c>
      <c r="R334" s="1302">
        <v>6.25E-2</v>
      </c>
      <c r="S334" s="1302">
        <v>5.2631579339504242E-2</v>
      </c>
      <c r="T334" s="1302">
        <v>9.5238097012042999E-2</v>
      </c>
      <c r="U334" s="1302">
        <v>5.7471264153718948E-2</v>
      </c>
      <c r="V334" s="1302">
        <v>3.2258063554763794E-2</v>
      </c>
    </row>
    <row r="335" spans="1:22" ht="15" x14ac:dyDescent="0.25">
      <c r="A335" s="1301" t="s">
        <v>708</v>
      </c>
      <c r="B335" s="153" t="s">
        <v>798</v>
      </c>
      <c r="C335" s="1301" t="s">
        <v>95</v>
      </c>
      <c r="D335" s="1302">
        <v>0</v>
      </c>
      <c r="E335" s="1302">
        <v>0</v>
      </c>
      <c r="F335" s="1302">
        <v>0</v>
      </c>
      <c r="G335" s="1302">
        <v>0</v>
      </c>
      <c r="H335" s="1302">
        <v>0</v>
      </c>
      <c r="I335" s="1302">
        <v>0</v>
      </c>
      <c r="J335" s="1302">
        <v>0</v>
      </c>
      <c r="K335" s="1302">
        <v>0</v>
      </c>
      <c r="L335" s="1302">
        <v>0</v>
      </c>
      <c r="M335" s="1302">
        <v>0</v>
      </c>
      <c r="N335" s="1302">
        <v>0</v>
      </c>
      <c r="O335" s="1302">
        <v>0</v>
      </c>
      <c r="P335" s="1302">
        <v>0.10000000149011612</v>
      </c>
      <c r="Q335" s="1302">
        <v>0</v>
      </c>
      <c r="R335" s="1302">
        <v>0</v>
      </c>
      <c r="S335" s="1302">
        <v>5.2631579339504242E-2</v>
      </c>
      <c r="T335" s="1302">
        <v>4.76190485060215E-2</v>
      </c>
      <c r="U335" s="1302">
        <v>0</v>
      </c>
      <c r="V335" s="1302">
        <v>3.2258063554763794E-2</v>
      </c>
    </row>
    <row r="336" spans="1:22" ht="15" x14ac:dyDescent="0.25">
      <c r="A336" s="1301" t="s">
        <v>708</v>
      </c>
      <c r="B336" s="153" t="s">
        <v>1115</v>
      </c>
      <c r="C336" s="1301" t="s">
        <v>87</v>
      </c>
      <c r="D336" s="1302">
        <v>0</v>
      </c>
      <c r="E336" s="1302">
        <v>0</v>
      </c>
      <c r="F336" s="1302">
        <v>0</v>
      </c>
      <c r="G336" s="1302">
        <v>0</v>
      </c>
      <c r="H336" s="1302">
        <v>0</v>
      </c>
      <c r="I336" s="1302">
        <v>0</v>
      </c>
      <c r="J336" s="1302">
        <v>0</v>
      </c>
      <c r="K336" s="1302">
        <v>0</v>
      </c>
      <c r="L336" s="1302">
        <v>0</v>
      </c>
      <c r="M336" s="1302">
        <v>0</v>
      </c>
      <c r="N336" s="1302">
        <v>0</v>
      </c>
      <c r="O336" s="1302">
        <v>0</v>
      </c>
      <c r="P336" s="1302">
        <v>0</v>
      </c>
      <c r="Q336" s="1302">
        <v>0</v>
      </c>
      <c r="R336" s="1302">
        <v>0</v>
      </c>
      <c r="S336" s="1302">
        <v>0</v>
      </c>
      <c r="T336" s="1302">
        <v>0</v>
      </c>
      <c r="U336" s="1302">
        <v>11</v>
      </c>
      <c r="V336" s="1302">
        <v>19</v>
      </c>
    </row>
    <row r="337" spans="1:22" ht="15" x14ac:dyDescent="0.25">
      <c r="A337" s="1301" t="s">
        <v>708</v>
      </c>
      <c r="B337" s="153" t="s">
        <v>1115</v>
      </c>
      <c r="C337" s="1301" t="s">
        <v>700</v>
      </c>
      <c r="D337" s="1302">
        <v>0</v>
      </c>
      <c r="E337" s="1302">
        <v>0</v>
      </c>
      <c r="F337" s="1302">
        <v>0</v>
      </c>
      <c r="G337" s="1302">
        <v>0</v>
      </c>
      <c r="H337" s="1302">
        <v>0</v>
      </c>
      <c r="I337" s="1302">
        <v>0</v>
      </c>
      <c r="J337" s="1302">
        <v>0</v>
      </c>
      <c r="K337" s="1302">
        <v>0</v>
      </c>
      <c r="L337" s="1302">
        <v>0</v>
      </c>
      <c r="M337" s="1302">
        <v>0</v>
      </c>
      <c r="N337" s="1302">
        <v>0</v>
      </c>
      <c r="O337" s="1302">
        <v>0</v>
      </c>
      <c r="P337" s="1302">
        <v>0</v>
      </c>
      <c r="Q337" s="1302">
        <v>0</v>
      </c>
      <c r="R337" s="1302">
        <v>0</v>
      </c>
      <c r="S337" s="1302">
        <v>0</v>
      </c>
      <c r="T337" s="1302">
        <v>0</v>
      </c>
      <c r="U337" s="1302">
        <v>3</v>
      </c>
      <c r="V337" s="1302">
        <v>0</v>
      </c>
    </row>
    <row r="338" spans="1:22" ht="15" x14ac:dyDescent="0.25">
      <c r="A338" s="1301" t="s">
        <v>708</v>
      </c>
      <c r="B338" s="153" t="s">
        <v>1115</v>
      </c>
      <c r="C338" s="1301" t="s">
        <v>88</v>
      </c>
      <c r="D338" s="1302">
        <v>0</v>
      </c>
      <c r="E338" s="1302">
        <v>0</v>
      </c>
      <c r="F338" s="1302">
        <v>0</v>
      </c>
      <c r="G338" s="1302">
        <v>0</v>
      </c>
      <c r="H338" s="1302">
        <v>0</v>
      </c>
      <c r="I338" s="1302">
        <v>0</v>
      </c>
      <c r="J338" s="1302">
        <v>0</v>
      </c>
      <c r="K338" s="1302">
        <v>0</v>
      </c>
      <c r="L338" s="1302">
        <v>0</v>
      </c>
      <c r="M338" s="1302">
        <v>0</v>
      </c>
      <c r="N338" s="1302">
        <v>0</v>
      </c>
      <c r="O338" s="1302">
        <v>0</v>
      </c>
      <c r="P338" s="1302">
        <v>0</v>
      </c>
      <c r="Q338" s="1302">
        <v>0</v>
      </c>
      <c r="R338" s="1302">
        <v>0</v>
      </c>
      <c r="S338" s="1302">
        <v>0</v>
      </c>
      <c r="T338" s="1302">
        <v>0</v>
      </c>
      <c r="U338" s="1302">
        <v>4</v>
      </c>
      <c r="V338" s="1302">
        <v>6</v>
      </c>
    </row>
    <row r="339" spans="1:22" ht="15" x14ac:dyDescent="0.25">
      <c r="A339" s="1301" t="s">
        <v>708</v>
      </c>
      <c r="B339" s="153" t="s">
        <v>1115</v>
      </c>
      <c r="C339" s="1301" t="s">
        <v>89</v>
      </c>
      <c r="D339" s="1302">
        <v>0</v>
      </c>
      <c r="E339" s="1302">
        <v>0</v>
      </c>
      <c r="F339" s="1302">
        <v>0</v>
      </c>
      <c r="G339" s="1302">
        <v>0</v>
      </c>
      <c r="H339" s="1302">
        <v>0</v>
      </c>
      <c r="I339" s="1302">
        <v>0</v>
      </c>
      <c r="J339" s="1302">
        <v>0</v>
      </c>
      <c r="K339" s="1302">
        <v>0</v>
      </c>
      <c r="L339" s="1302">
        <v>0</v>
      </c>
      <c r="M339" s="1302">
        <v>0</v>
      </c>
      <c r="N339" s="1302">
        <v>0</v>
      </c>
      <c r="O339" s="1302">
        <v>0</v>
      </c>
      <c r="P339" s="1302">
        <v>0</v>
      </c>
      <c r="Q339" s="1302">
        <v>0</v>
      </c>
      <c r="R339" s="1302">
        <v>0</v>
      </c>
      <c r="S339" s="1302">
        <v>0</v>
      </c>
      <c r="T339" s="1302">
        <v>0</v>
      </c>
      <c r="U339" s="1302">
        <v>6</v>
      </c>
      <c r="V339" s="1302">
        <v>9</v>
      </c>
    </row>
    <row r="340" spans="1:22" ht="15" x14ac:dyDescent="0.25">
      <c r="A340" s="1301" t="s">
        <v>708</v>
      </c>
      <c r="B340" s="153" t="s">
        <v>1115</v>
      </c>
      <c r="C340" s="1301" t="s">
        <v>90</v>
      </c>
      <c r="D340" s="1302">
        <v>0</v>
      </c>
      <c r="E340" s="1302">
        <v>0</v>
      </c>
      <c r="F340" s="1302">
        <v>0</v>
      </c>
      <c r="G340" s="1302">
        <v>0</v>
      </c>
      <c r="H340" s="1302">
        <v>0</v>
      </c>
      <c r="I340" s="1302">
        <v>0</v>
      </c>
      <c r="J340" s="1302">
        <v>0</v>
      </c>
      <c r="K340" s="1302">
        <v>0</v>
      </c>
      <c r="L340" s="1302">
        <v>0</v>
      </c>
      <c r="M340" s="1302">
        <v>0</v>
      </c>
      <c r="N340" s="1302">
        <v>0</v>
      </c>
      <c r="O340" s="1302">
        <v>0</v>
      </c>
      <c r="P340" s="1302">
        <v>0</v>
      </c>
      <c r="Q340" s="1302">
        <v>0</v>
      </c>
      <c r="R340" s="1302">
        <v>0</v>
      </c>
      <c r="S340" s="1302">
        <v>0</v>
      </c>
      <c r="T340" s="1302">
        <v>0</v>
      </c>
      <c r="U340" s="1302">
        <v>2</v>
      </c>
      <c r="V340" s="1302">
        <v>2</v>
      </c>
    </row>
    <row r="341" spans="1:22" ht="15" x14ac:dyDescent="0.25">
      <c r="A341" s="1301" t="s">
        <v>708</v>
      </c>
      <c r="B341" s="153" t="s">
        <v>1115</v>
      </c>
      <c r="C341" s="1301" t="s">
        <v>91</v>
      </c>
      <c r="D341" s="1302">
        <v>0</v>
      </c>
      <c r="E341" s="1302">
        <v>0</v>
      </c>
      <c r="F341" s="1302">
        <v>0</v>
      </c>
      <c r="G341" s="1302">
        <v>0</v>
      </c>
      <c r="H341" s="1302">
        <v>0</v>
      </c>
      <c r="I341" s="1302">
        <v>0</v>
      </c>
      <c r="J341" s="1302">
        <v>0</v>
      </c>
      <c r="K341" s="1302">
        <v>0</v>
      </c>
      <c r="L341" s="1302">
        <v>0</v>
      </c>
      <c r="M341" s="1302">
        <v>0</v>
      </c>
      <c r="N341" s="1302">
        <v>0</v>
      </c>
      <c r="O341" s="1302">
        <v>0</v>
      </c>
      <c r="P341" s="1302">
        <v>0</v>
      </c>
      <c r="Q341" s="1302">
        <v>0</v>
      </c>
      <c r="R341" s="1302">
        <v>0</v>
      </c>
      <c r="S341" s="1302">
        <v>0</v>
      </c>
      <c r="T341" s="1302">
        <v>0</v>
      </c>
      <c r="U341" s="1302">
        <v>0</v>
      </c>
      <c r="V341" s="1302">
        <v>0</v>
      </c>
    </row>
    <row r="342" spans="1:22" ht="15" x14ac:dyDescent="0.25">
      <c r="A342" s="1301" t="s">
        <v>708</v>
      </c>
      <c r="B342" s="153" t="s">
        <v>1115</v>
      </c>
      <c r="C342" s="1301" t="s">
        <v>701</v>
      </c>
      <c r="D342" s="1302">
        <v>0</v>
      </c>
      <c r="E342" s="1302">
        <v>0</v>
      </c>
      <c r="F342" s="1302">
        <v>0</v>
      </c>
      <c r="G342" s="1302">
        <v>0</v>
      </c>
      <c r="H342" s="1302">
        <v>0</v>
      </c>
      <c r="I342" s="1302">
        <v>0</v>
      </c>
      <c r="J342" s="1302">
        <v>0</v>
      </c>
      <c r="K342" s="1302">
        <v>0</v>
      </c>
      <c r="L342" s="1302">
        <v>0</v>
      </c>
      <c r="M342" s="1302">
        <v>0</v>
      </c>
      <c r="N342" s="1302">
        <v>0</v>
      </c>
      <c r="O342" s="1302">
        <v>0</v>
      </c>
      <c r="P342" s="1302">
        <v>0</v>
      </c>
      <c r="Q342" s="1302">
        <v>0</v>
      </c>
      <c r="R342" s="1302">
        <v>0</v>
      </c>
      <c r="S342" s="1302">
        <v>0</v>
      </c>
      <c r="T342" s="1302">
        <v>0</v>
      </c>
      <c r="U342" s="1302">
        <v>0.27272728085517883</v>
      </c>
      <c r="V342" s="1302">
        <v>0</v>
      </c>
    </row>
    <row r="343" spans="1:22" ht="15" x14ac:dyDescent="0.25">
      <c r="A343" s="1301" t="s">
        <v>708</v>
      </c>
      <c r="B343" s="153" t="s">
        <v>1115</v>
      </c>
      <c r="C343" s="1301" t="s">
        <v>92</v>
      </c>
      <c r="D343" s="1302">
        <v>0</v>
      </c>
      <c r="E343" s="1302">
        <v>0</v>
      </c>
      <c r="F343" s="1302">
        <v>0</v>
      </c>
      <c r="G343" s="1302">
        <v>0</v>
      </c>
      <c r="H343" s="1302">
        <v>0</v>
      </c>
      <c r="I343" s="1302">
        <v>0</v>
      </c>
      <c r="J343" s="1302">
        <v>0</v>
      </c>
      <c r="K343" s="1302">
        <v>0</v>
      </c>
      <c r="L343" s="1302">
        <v>0</v>
      </c>
      <c r="M343" s="1302">
        <v>0</v>
      </c>
      <c r="N343" s="1302">
        <v>0</v>
      </c>
      <c r="O343" s="1302">
        <v>0</v>
      </c>
      <c r="P343" s="1302">
        <v>0</v>
      </c>
      <c r="Q343" s="1302">
        <v>0</v>
      </c>
      <c r="R343" s="1302">
        <v>0</v>
      </c>
      <c r="S343" s="1302">
        <v>0</v>
      </c>
      <c r="T343" s="1302">
        <v>0</v>
      </c>
      <c r="U343" s="1302">
        <v>0.36363637447357178</v>
      </c>
      <c r="V343" s="1302">
        <v>0.31578946113586426</v>
      </c>
    </row>
    <row r="344" spans="1:22" ht="15" x14ac:dyDescent="0.25">
      <c r="A344" s="1301" t="s">
        <v>708</v>
      </c>
      <c r="B344" s="153" t="s">
        <v>1115</v>
      </c>
      <c r="C344" s="1301" t="s">
        <v>93</v>
      </c>
      <c r="D344" s="1302">
        <v>0</v>
      </c>
      <c r="E344" s="1302">
        <v>0</v>
      </c>
      <c r="F344" s="1302">
        <v>0</v>
      </c>
      <c r="G344" s="1302">
        <v>0</v>
      </c>
      <c r="H344" s="1302">
        <v>0</v>
      </c>
      <c r="I344" s="1302">
        <v>0</v>
      </c>
      <c r="J344" s="1302">
        <v>0</v>
      </c>
      <c r="K344" s="1302">
        <v>0</v>
      </c>
      <c r="L344" s="1302">
        <v>0</v>
      </c>
      <c r="M344" s="1302">
        <v>0</v>
      </c>
      <c r="N344" s="1302">
        <v>0</v>
      </c>
      <c r="O344" s="1302">
        <v>0</v>
      </c>
      <c r="P344" s="1302">
        <v>0</v>
      </c>
      <c r="Q344" s="1302">
        <v>0</v>
      </c>
      <c r="R344" s="1302">
        <v>0</v>
      </c>
      <c r="S344" s="1302">
        <v>0</v>
      </c>
      <c r="T344" s="1302">
        <v>0</v>
      </c>
      <c r="U344" s="1302">
        <v>0.54545456171035767</v>
      </c>
      <c r="V344" s="1302">
        <v>0.47368422150611877</v>
      </c>
    </row>
    <row r="345" spans="1:22" ht="15" x14ac:dyDescent="0.25">
      <c r="A345" s="1301" t="s">
        <v>708</v>
      </c>
      <c r="B345" s="153" t="s">
        <v>1115</v>
      </c>
      <c r="C345" s="1301" t="s">
        <v>94</v>
      </c>
      <c r="D345" s="1302">
        <v>0</v>
      </c>
      <c r="E345" s="1302">
        <v>0</v>
      </c>
      <c r="F345" s="1302">
        <v>0</v>
      </c>
      <c r="G345" s="1302">
        <v>0</v>
      </c>
      <c r="H345" s="1302">
        <v>0</v>
      </c>
      <c r="I345" s="1302">
        <v>0</v>
      </c>
      <c r="J345" s="1302">
        <v>0</v>
      </c>
      <c r="K345" s="1302">
        <v>0</v>
      </c>
      <c r="L345" s="1302">
        <v>0</v>
      </c>
      <c r="M345" s="1302">
        <v>0</v>
      </c>
      <c r="N345" s="1302">
        <v>0</v>
      </c>
      <c r="O345" s="1302">
        <v>0</v>
      </c>
      <c r="P345" s="1302">
        <v>0</v>
      </c>
      <c r="Q345" s="1302">
        <v>0</v>
      </c>
      <c r="R345" s="1302">
        <v>0</v>
      </c>
      <c r="S345" s="1302">
        <v>0</v>
      </c>
      <c r="T345" s="1302">
        <v>0</v>
      </c>
      <c r="U345" s="1302">
        <v>0.18181818723678589</v>
      </c>
      <c r="V345" s="1302">
        <v>0.10526315867900848</v>
      </c>
    </row>
    <row r="346" spans="1:22" ht="15" x14ac:dyDescent="0.25">
      <c r="A346" s="1301" t="s">
        <v>708</v>
      </c>
      <c r="B346" s="153" t="s">
        <v>1115</v>
      </c>
      <c r="C346" s="1301" t="s">
        <v>95</v>
      </c>
      <c r="D346" s="1302">
        <v>0</v>
      </c>
      <c r="E346" s="1302">
        <v>0</v>
      </c>
      <c r="F346" s="1302">
        <v>0</v>
      </c>
      <c r="G346" s="1302">
        <v>0</v>
      </c>
      <c r="H346" s="1302">
        <v>0</v>
      </c>
      <c r="I346" s="1302">
        <v>0</v>
      </c>
      <c r="J346" s="1302">
        <v>0</v>
      </c>
      <c r="K346" s="1302">
        <v>0</v>
      </c>
      <c r="L346" s="1302">
        <v>0</v>
      </c>
      <c r="M346" s="1302">
        <v>0</v>
      </c>
      <c r="N346" s="1302">
        <v>0</v>
      </c>
      <c r="O346" s="1302">
        <v>0</v>
      </c>
      <c r="P346" s="1302">
        <v>0</v>
      </c>
      <c r="Q346" s="1302">
        <v>0</v>
      </c>
      <c r="R346" s="1302">
        <v>0</v>
      </c>
      <c r="S346" s="1302">
        <v>0</v>
      </c>
      <c r="T346" s="1302">
        <v>0</v>
      </c>
      <c r="U346" s="1302">
        <v>0</v>
      </c>
      <c r="V346" s="1302">
        <v>0</v>
      </c>
    </row>
    <row r="347" spans="1:22" ht="15" x14ac:dyDescent="0.25">
      <c r="A347" s="1301" t="s">
        <v>708</v>
      </c>
      <c r="B347" s="153" t="s">
        <v>799</v>
      </c>
      <c r="C347" s="1301" t="s">
        <v>87</v>
      </c>
      <c r="D347" s="1302">
        <v>30</v>
      </c>
      <c r="E347" s="1302">
        <v>80</v>
      </c>
      <c r="F347" s="1302">
        <v>136</v>
      </c>
      <c r="G347" s="1302">
        <v>59</v>
      </c>
      <c r="H347" s="1302">
        <v>49</v>
      </c>
      <c r="I347" s="1302">
        <v>137</v>
      </c>
      <c r="J347" s="1302">
        <v>43</v>
      </c>
      <c r="K347" s="1302">
        <v>50</v>
      </c>
      <c r="L347" s="1302">
        <v>77</v>
      </c>
      <c r="M347" s="1302">
        <v>54</v>
      </c>
      <c r="N347" s="1302">
        <v>56</v>
      </c>
      <c r="O347" s="1302">
        <v>123</v>
      </c>
      <c r="P347" s="1302">
        <v>25</v>
      </c>
      <c r="Q347" s="1302">
        <v>0</v>
      </c>
      <c r="R347" s="1302">
        <v>72</v>
      </c>
      <c r="S347" s="1302">
        <v>24</v>
      </c>
      <c r="T347" s="1302">
        <v>76</v>
      </c>
      <c r="U347" s="1302">
        <v>56</v>
      </c>
      <c r="V347" s="1302">
        <v>36</v>
      </c>
    </row>
    <row r="348" spans="1:22" ht="15" x14ac:dyDescent="0.25">
      <c r="A348" s="1301" t="s">
        <v>708</v>
      </c>
      <c r="B348" s="153" t="s">
        <v>799</v>
      </c>
      <c r="C348" s="1301" t="s">
        <v>700</v>
      </c>
      <c r="D348" s="1302">
        <v>17</v>
      </c>
      <c r="E348" s="1302">
        <v>26</v>
      </c>
      <c r="F348" s="1302">
        <v>60</v>
      </c>
      <c r="G348" s="1302">
        <v>28</v>
      </c>
      <c r="H348" s="1302">
        <v>25</v>
      </c>
      <c r="I348" s="1302">
        <v>45</v>
      </c>
      <c r="J348" s="1302">
        <v>21</v>
      </c>
      <c r="K348" s="1302">
        <v>24</v>
      </c>
      <c r="L348" s="1302">
        <v>38</v>
      </c>
      <c r="M348" s="1302">
        <v>22</v>
      </c>
      <c r="N348" s="1302">
        <v>28</v>
      </c>
      <c r="O348" s="1302">
        <v>53</v>
      </c>
      <c r="P348" s="1302">
        <v>14</v>
      </c>
      <c r="Q348" s="1302">
        <v>0</v>
      </c>
      <c r="R348" s="1302">
        <v>23</v>
      </c>
      <c r="S348" s="1302">
        <v>8</v>
      </c>
      <c r="T348" s="1302">
        <v>25</v>
      </c>
      <c r="U348" s="1302">
        <v>17</v>
      </c>
      <c r="V348" s="1302">
        <v>15</v>
      </c>
    </row>
    <row r="349" spans="1:22" ht="15" x14ac:dyDescent="0.25">
      <c r="A349" s="1301" t="s">
        <v>708</v>
      </c>
      <c r="B349" s="153" t="s">
        <v>799</v>
      </c>
      <c r="C349" s="1301" t="s">
        <v>88</v>
      </c>
      <c r="D349" s="1302">
        <v>18</v>
      </c>
      <c r="E349" s="1302">
        <v>28</v>
      </c>
      <c r="F349" s="1302">
        <v>75</v>
      </c>
      <c r="G349" s="1302">
        <v>35</v>
      </c>
      <c r="H349" s="1302">
        <v>29</v>
      </c>
      <c r="I349" s="1302">
        <v>79</v>
      </c>
      <c r="J349" s="1302">
        <v>32</v>
      </c>
      <c r="K349" s="1302">
        <v>36</v>
      </c>
      <c r="L349" s="1302">
        <v>48</v>
      </c>
      <c r="M349" s="1302">
        <v>36</v>
      </c>
      <c r="N349" s="1302">
        <v>36</v>
      </c>
      <c r="O349" s="1302">
        <v>81</v>
      </c>
      <c r="P349" s="1302">
        <v>16</v>
      </c>
      <c r="Q349" s="1302">
        <v>0</v>
      </c>
      <c r="R349" s="1302">
        <v>38</v>
      </c>
      <c r="S349" s="1302">
        <v>8</v>
      </c>
      <c r="T349" s="1302">
        <v>37</v>
      </c>
      <c r="U349" s="1302">
        <v>25</v>
      </c>
      <c r="V349" s="1302">
        <v>24</v>
      </c>
    </row>
    <row r="350" spans="1:22" ht="15" x14ac:dyDescent="0.25">
      <c r="A350" s="1301" t="s">
        <v>708</v>
      </c>
      <c r="B350" s="153" t="s">
        <v>799</v>
      </c>
      <c r="C350" s="1301" t="s">
        <v>89</v>
      </c>
      <c r="D350" s="1302">
        <v>21</v>
      </c>
      <c r="E350" s="1302">
        <v>33</v>
      </c>
      <c r="F350" s="1302">
        <v>76</v>
      </c>
      <c r="G350" s="1302">
        <v>37</v>
      </c>
      <c r="H350" s="1302">
        <v>29</v>
      </c>
      <c r="I350" s="1302">
        <v>85</v>
      </c>
      <c r="J350" s="1302">
        <v>32</v>
      </c>
      <c r="K350" s="1302">
        <v>37</v>
      </c>
      <c r="L350" s="1302">
        <v>51</v>
      </c>
      <c r="M350" s="1302">
        <v>38</v>
      </c>
      <c r="N350" s="1302">
        <v>38</v>
      </c>
      <c r="O350" s="1302">
        <v>82</v>
      </c>
      <c r="P350" s="1302">
        <v>16</v>
      </c>
      <c r="Q350" s="1302">
        <v>0</v>
      </c>
      <c r="R350" s="1302">
        <v>39</v>
      </c>
      <c r="S350" s="1302">
        <v>8</v>
      </c>
      <c r="T350" s="1302">
        <v>42</v>
      </c>
      <c r="U350" s="1302">
        <v>27</v>
      </c>
      <c r="V350" s="1302">
        <v>25</v>
      </c>
    </row>
    <row r="351" spans="1:22" ht="15" x14ac:dyDescent="0.25">
      <c r="A351" s="1301" t="s">
        <v>708</v>
      </c>
      <c r="B351" s="153" t="s">
        <v>799</v>
      </c>
      <c r="C351" s="1301" t="s">
        <v>90</v>
      </c>
      <c r="D351" s="1302">
        <v>6</v>
      </c>
      <c r="E351" s="1302">
        <v>9</v>
      </c>
      <c r="F351" s="1302">
        <v>18</v>
      </c>
      <c r="G351" s="1302">
        <v>9</v>
      </c>
      <c r="H351" s="1302">
        <v>11</v>
      </c>
      <c r="I351" s="1302">
        <v>13</v>
      </c>
      <c r="J351" s="1302">
        <v>8</v>
      </c>
      <c r="K351" s="1302">
        <v>8</v>
      </c>
      <c r="L351" s="1302">
        <v>7</v>
      </c>
      <c r="M351" s="1302">
        <v>8</v>
      </c>
      <c r="N351" s="1302">
        <v>4</v>
      </c>
      <c r="O351" s="1302">
        <v>6</v>
      </c>
      <c r="P351" s="1302">
        <v>4</v>
      </c>
      <c r="Q351" s="1302">
        <v>0</v>
      </c>
      <c r="R351" s="1302">
        <v>2</v>
      </c>
      <c r="S351" s="1302">
        <v>2</v>
      </c>
      <c r="T351" s="1302">
        <v>16</v>
      </c>
      <c r="U351" s="1302">
        <v>7</v>
      </c>
      <c r="V351" s="1302">
        <v>2</v>
      </c>
    </row>
    <row r="352" spans="1:22" ht="15" x14ac:dyDescent="0.25">
      <c r="A352" s="1301" t="s">
        <v>708</v>
      </c>
      <c r="B352" s="153" t="s">
        <v>799</v>
      </c>
      <c r="C352" s="1301" t="s">
        <v>91</v>
      </c>
      <c r="D352" s="1302">
        <v>4</v>
      </c>
      <c r="E352" s="1302">
        <v>5</v>
      </c>
      <c r="F352" s="1302">
        <v>10</v>
      </c>
      <c r="G352" s="1302">
        <v>3</v>
      </c>
      <c r="H352" s="1302">
        <v>6</v>
      </c>
      <c r="I352" s="1302">
        <v>6</v>
      </c>
      <c r="J352" s="1302">
        <v>6</v>
      </c>
      <c r="K352" s="1302">
        <v>6</v>
      </c>
      <c r="L352" s="1302">
        <v>3</v>
      </c>
      <c r="M352" s="1302">
        <v>4</v>
      </c>
      <c r="N352" s="1302">
        <v>2</v>
      </c>
      <c r="O352" s="1302">
        <v>3</v>
      </c>
      <c r="P352" s="1302">
        <v>1</v>
      </c>
      <c r="Q352" s="1302">
        <v>0</v>
      </c>
      <c r="R352" s="1302">
        <v>0</v>
      </c>
      <c r="S352" s="1302">
        <v>1</v>
      </c>
      <c r="T352" s="1302">
        <v>9</v>
      </c>
      <c r="U352" s="1302">
        <v>2</v>
      </c>
      <c r="V352" s="1302">
        <v>1</v>
      </c>
    </row>
    <row r="353" spans="1:22" ht="15" x14ac:dyDescent="0.25">
      <c r="A353" s="1301" t="s">
        <v>708</v>
      </c>
      <c r="B353" s="153" t="s">
        <v>799</v>
      </c>
      <c r="C353" s="1301" t="s">
        <v>701</v>
      </c>
      <c r="D353" s="1302">
        <v>0.56666666269302368</v>
      </c>
      <c r="E353" s="1302">
        <v>0.32499998807907104</v>
      </c>
      <c r="F353" s="1302">
        <v>0.44117647409439087</v>
      </c>
      <c r="G353" s="1302">
        <v>0.47457626461982727</v>
      </c>
      <c r="H353" s="1302">
        <v>0.51020407676696777</v>
      </c>
      <c r="I353" s="1302">
        <v>0.32846716046333313</v>
      </c>
      <c r="J353" s="1302">
        <v>0.4883720874786377</v>
      </c>
      <c r="K353" s="1302">
        <v>0.47999998927116394</v>
      </c>
      <c r="L353" s="1302">
        <v>0.49350649118423462</v>
      </c>
      <c r="M353" s="1302">
        <v>0.40740740299224854</v>
      </c>
      <c r="N353" s="1302">
        <v>0.5</v>
      </c>
      <c r="O353" s="1302">
        <v>0.43089431524276733</v>
      </c>
      <c r="P353" s="1302">
        <v>0.56000000238418579</v>
      </c>
      <c r="Q353" s="1302">
        <v>0</v>
      </c>
      <c r="R353" s="1302">
        <v>0.3194444477558136</v>
      </c>
      <c r="S353" s="1302">
        <v>0.3333333432674408</v>
      </c>
      <c r="T353" s="1302">
        <v>0.32894736528396606</v>
      </c>
      <c r="U353" s="1302">
        <v>0.3035714328289032</v>
      </c>
      <c r="V353" s="1302">
        <v>0.4166666567325592</v>
      </c>
    </row>
    <row r="354" spans="1:22" ht="15" x14ac:dyDescent="0.25">
      <c r="A354" s="1301" t="s">
        <v>708</v>
      </c>
      <c r="B354" s="153" t="s">
        <v>799</v>
      </c>
      <c r="C354" s="1301" t="s">
        <v>92</v>
      </c>
      <c r="D354" s="1302">
        <v>0.60000002384185791</v>
      </c>
      <c r="E354" s="1302">
        <v>0.34999999403953552</v>
      </c>
      <c r="F354" s="1302">
        <v>0.55147057771682739</v>
      </c>
      <c r="G354" s="1302">
        <v>0.59322035312652588</v>
      </c>
      <c r="H354" s="1302">
        <v>0.59183675050735474</v>
      </c>
      <c r="I354" s="1302">
        <v>0.57664233446121216</v>
      </c>
      <c r="J354" s="1302">
        <v>0.74418604373931885</v>
      </c>
      <c r="K354" s="1302">
        <v>0.72000002861022949</v>
      </c>
      <c r="L354" s="1302">
        <v>0.62337660789489746</v>
      </c>
      <c r="M354" s="1302">
        <v>0.66666668653488159</v>
      </c>
      <c r="N354" s="1302">
        <v>0.6428571343421936</v>
      </c>
      <c r="O354" s="1302">
        <v>0.65853661298751831</v>
      </c>
      <c r="P354" s="1302">
        <v>0.63999998569488525</v>
      </c>
      <c r="Q354" s="1302">
        <v>0</v>
      </c>
      <c r="R354" s="1302">
        <v>0.52777779102325439</v>
      </c>
      <c r="S354" s="1302">
        <v>0.3333333432674408</v>
      </c>
      <c r="T354" s="1302">
        <v>0.48684209585189819</v>
      </c>
      <c r="U354" s="1302">
        <v>0.4464285671710968</v>
      </c>
      <c r="V354" s="1302">
        <v>0.66666668653488159</v>
      </c>
    </row>
    <row r="355" spans="1:22" ht="15" x14ac:dyDescent="0.25">
      <c r="A355" s="1301" t="s">
        <v>708</v>
      </c>
      <c r="B355" s="153" t="s">
        <v>799</v>
      </c>
      <c r="C355" s="1301" t="s">
        <v>93</v>
      </c>
      <c r="D355" s="1302">
        <v>0.69999998807907104</v>
      </c>
      <c r="E355" s="1302">
        <v>0.41249999403953552</v>
      </c>
      <c r="F355" s="1302">
        <v>0.55882352590560913</v>
      </c>
      <c r="G355" s="1302">
        <v>0.62711864709854126</v>
      </c>
      <c r="H355" s="1302">
        <v>0.59183675050735474</v>
      </c>
      <c r="I355" s="1302">
        <v>0.62043797969818115</v>
      </c>
      <c r="J355" s="1302">
        <v>0.74418604373931885</v>
      </c>
      <c r="K355" s="1302">
        <v>0.74000000953674316</v>
      </c>
      <c r="L355" s="1302">
        <v>0.66233766078948975</v>
      </c>
      <c r="M355" s="1302">
        <v>0.70370370149612427</v>
      </c>
      <c r="N355" s="1302">
        <v>0.67857140302658081</v>
      </c>
      <c r="O355" s="1302">
        <v>0.66666668653488159</v>
      </c>
      <c r="P355" s="1302">
        <v>0.63999998569488525</v>
      </c>
      <c r="Q355" s="1302">
        <v>0</v>
      </c>
      <c r="R355" s="1302">
        <v>0.54166668653488159</v>
      </c>
      <c r="S355" s="1302">
        <v>0.3333333432674408</v>
      </c>
      <c r="T355" s="1302">
        <v>0.55263155698776245</v>
      </c>
      <c r="U355" s="1302">
        <v>0.4821428656578064</v>
      </c>
      <c r="V355" s="1302">
        <v>0.69444441795349121</v>
      </c>
    </row>
    <row r="356" spans="1:22" ht="15" x14ac:dyDescent="0.25">
      <c r="A356" s="1301" t="s">
        <v>708</v>
      </c>
      <c r="B356" s="153" t="s">
        <v>799</v>
      </c>
      <c r="C356" s="1301" t="s">
        <v>94</v>
      </c>
      <c r="D356" s="1302">
        <v>0.20000000298023224</v>
      </c>
      <c r="E356" s="1302">
        <v>0.11249999701976776</v>
      </c>
      <c r="F356" s="1302">
        <v>0.13235294818878174</v>
      </c>
      <c r="G356" s="1302">
        <v>0.1525423675775528</v>
      </c>
      <c r="H356" s="1302">
        <v>0.22448979318141937</v>
      </c>
      <c r="I356" s="1302">
        <v>9.4890512526035309E-2</v>
      </c>
      <c r="J356" s="1302">
        <v>0.18604651093482971</v>
      </c>
      <c r="K356" s="1302">
        <v>0.15999999642372131</v>
      </c>
      <c r="L356" s="1302">
        <v>9.0909093618392944E-2</v>
      </c>
      <c r="M356" s="1302">
        <v>0.14814814925193787</v>
      </c>
      <c r="N356" s="1302">
        <v>7.1428574621677399E-2</v>
      </c>
      <c r="O356" s="1302">
        <v>4.8780485987663269E-2</v>
      </c>
      <c r="P356" s="1302">
        <v>0.15999999642372131</v>
      </c>
      <c r="Q356" s="1302">
        <v>0</v>
      </c>
      <c r="R356" s="1302">
        <v>2.777777798473835E-2</v>
      </c>
      <c r="S356" s="1302">
        <v>8.3333335816860199E-2</v>
      </c>
      <c r="T356" s="1302">
        <v>0.21052631735801697</v>
      </c>
      <c r="U356" s="1302">
        <v>0.125</v>
      </c>
      <c r="V356" s="1302">
        <v>5.55555559694767E-2</v>
      </c>
    </row>
    <row r="357" spans="1:22" ht="15" x14ac:dyDescent="0.25">
      <c r="A357" s="1301" t="s">
        <v>708</v>
      </c>
      <c r="B357" s="153" t="s">
        <v>799</v>
      </c>
      <c r="C357" s="1301" t="s">
        <v>95</v>
      </c>
      <c r="D357" s="1302">
        <v>0.13333334028720856</v>
      </c>
      <c r="E357" s="1302">
        <v>6.25E-2</v>
      </c>
      <c r="F357" s="1302">
        <v>7.352941483259201E-2</v>
      </c>
      <c r="G357" s="1302">
        <v>5.0847455859184265E-2</v>
      </c>
      <c r="H357" s="1302">
        <v>0.12244898080825806</v>
      </c>
      <c r="I357" s="1302">
        <v>4.3795619159936905E-2</v>
      </c>
      <c r="J357" s="1302">
        <v>0.13953489065170288</v>
      </c>
      <c r="K357" s="1302">
        <v>0.11999999731779099</v>
      </c>
      <c r="L357" s="1302">
        <v>3.8961037993431091E-2</v>
      </c>
      <c r="M357" s="1302">
        <v>7.4074074625968933E-2</v>
      </c>
      <c r="N357" s="1302">
        <v>3.5714287310838699E-2</v>
      </c>
      <c r="O357" s="1302">
        <v>2.4390242993831635E-2</v>
      </c>
      <c r="P357" s="1302">
        <v>3.9999999105930328E-2</v>
      </c>
      <c r="Q357" s="1302">
        <v>0</v>
      </c>
      <c r="R357" s="1302">
        <v>0</v>
      </c>
      <c r="S357" s="1302">
        <v>4.1666667908430099E-2</v>
      </c>
      <c r="T357" s="1302">
        <v>0.11842105537652969</v>
      </c>
      <c r="U357" s="1302">
        <v>3.5714287310838699E-2</v>
      </c>
      <c r="V357" s="1302">
        <v>2.777777798473835E-2</v>
      </c>
    </row>
    <row r="358" spans="1:22" ht="15" x14ac:dyDescent="0.25">
      <c r="A358" s="1301" t="s">
        <v>708</v>
      </c>
      <c r="B358" s="153" t="s">
        <v>800</v>
      </c>
      <c r="C358" s="1301" t="s">
        <v>87</v>
      </c>
      <c r="D358" s="1302">
        <v>0</v>
      </c>
      <c r="E358" s="1302">
        <v>0</v>
      </c>
      <c r="F358" s="1302">
        <v>0</v>
      </c>
      <c r="G358" s="1302">
        <v>62</v>
      </c>
      <c r="H358" s="1302">
        <v>26</v>
      </c>
      <c r="I358" s="1302">
        <v>87</v>
      </c>
      <c r="J358" s="1302">
        <v>52</v>
      </c>
      <c r="K358" s="1302">
        <v>66</v>
      </c>
      <c r="L358" s="1302">
        <v>56</v>
      </c>
      <c r="M358" s="1302">
        <v>43</v>
      </c>
      <c r="N358" s="1302">
        <v>63</v>
      </c>
      <c r="O358" s="1302">
        <v>92</v>
      </c>
      <c r="P358" s="1302">
        <v>35</v>
      </c>
      <c r="Q358" s="1302">
        <v>12</v>
      </c>
      <c r="R358" s="1302">
        <v>54</v>
      </c>
      <c r="S358" s="1302">
        <v>21</v>
      </c>
      <c r="T358" s="1302">
        <v>41</v>
      </c>
      <c r="U358" s="1302">
        <v>72</v>
      </c>
      <c r="V358" s="1302">
        <v>84</v>
      </c>
    </row>
    <row r="359" spans="1:22" ht="15" x14ac:dyDescent="0.25">
      <c r="A359" s="1301" t="s">
        <v>708</v>
      </c>
      <c r="B359" s="153" t="s">
        <v>800</v>
      </c>
      <c r="C359" s="1301" t="s">
        <v>700</v>
      </c>
      <c r="D359" s="1302">
        <v>0</v>
      </c>
      <c r="E359" s="1302">
        <v>0</v>
      </c>
      <c r="F359" s="1302">
        <v>0</v>
      </c>
      <c r="G359" s="1302">
        <v>15</v>
      </c>
      <c r="H359" s="1302">
        <v>2</v>
      </c>
      <c r="I359" s="1302">
        <v>22</v>
      </c>
      <c r="J359" s="1302">
        <v>5</v>
      </c>
      <c r="K359" s="1302">
        <v>20</v>
      </c>
      <c r="L359" s="1302">
        <v>11</v>
      </c>
      <c r="M359" s="1302">
        <v>5</v>
      </c>
      <c r="N359" s="1302">
        <v>8</v>
      </c>
      <c r="O359" s="1302">
        <v>25</v>
      </c>
      <c r="P359" s="1302">
        <v>10</v>
      </c>
      <c r="Q359" s="1302">
        <v>6</v>
      </c>
      <c r="R359" s="1302">
        <v>14</v>
      </c>
      <c r="S359" s="1302">
        <v>8</v>
      </c>
      <c r="T359" s="1302">
        <v>13</v>
      </c>
      <c r="U359" s="1302">
        <v>11</v>
      </c>
      <c r="V359" s="1302">
        <v>19</v>
      </c>
    </row>
    <row r="360" spans="1:22" ht="15" x14ac:dyDescent="0.25">
      <c r="A360" s="1301" t="s">
        <v>708</v>
      </c>
      <c r="B360" s="153" t="s">
        <v>800</v>
      </c>
      <c r="C360" s="1301" t="s">
        <v>88</v>
      </c>
      <c r="D360" s="1302">
        <v>0</v>
      </c>
      <c r="E360" s="1302">
        <v>0</v>
      </c>
      <c r="F360" s="1302">
        <v>0</v>
      </c>
      <c r="G360" s="1302">
        <v>25</v>
      </c>
      <c r="H360" s="1302">
        <v>3</v>
      </c>
      <c r="I360" s="1302">
        <v>33</v>
      </c>
      <c r="J360" s="1302">
        <v>15</v>
      </c>
      <c r="K360" s="1302">
        <v>28</v>
      </c>
      <c r="L360" s="1302">
        <v>17</v>
      </c>
      <c r="M360" s="1302">
        <v>11</v>
      </c>
      <c r="N360" s="1302">
        <v>11</v>
      </c>
      <c r="O360" s="1302">
        <v>40</v>
      </c>
      <c r="P360" s="1302">
        <v>16</v>
      </c>
      <c r="Q360" s="1302">
        <v>6</v>
      </c>
      <c r="R360" s="1302">
        <v>17</v>
      </c>
      <c r="S360" s="1302">
        <v>9</v>
      </c>
      <c r="T360" s="1302">
        <v>18</v>
      </c>
      <c r="U360" s="1302">
        <v>25</v>
      </c>
      <c r="V360" s="1302">
        <v>28</v>
      </c>
    </row>
    <row r="361" spans="1:22" ht="15" x14ac:dyDescent="0.25">
      <c r="A361" s="1301" t="s">
        <v>708</v>
      </c>
      <c r="B361" s="153" t="s">
        <v>800</v>
      </c>
      <c r="C361" s="1301" t="s">
        <v>89</v>
      </c>
      <c r="D361" s="1302">
        <v>0</v>
      </c>
      <c r="E361" s="1302">
        <v>0</v>
      </c>
      <c r="F361" s="1302">
        <v>0</v>
      </c>
      <c r="G361" s="1302">
        <v>29</v>
      </c>
      <c r="H361" s="1302">
        <v>5</v>
      </c>
      <c r="I361" s="1302">
        <v>36</v>
      </c>
      <c r="J361" s="1302">
        <v>18</v>
      </c>
      <c r="K361" s="1302">
        <v>28</v>
      </c>
      <c r="L361" s="1302">
        <v>17</v>
      </c>
      <c r="M361" s="1302">
        <v>12</v>
      </c>
      <c r="N361" s="1302">
        <v>17</v>
      </c>
      <c r="O361" s="1302">
        <v>40</v>
      </c>
      <c r="P361" s="1302">
        <v>18</v>
      </c>
      <c r="Q361" s="1302">
        <v>7</v>
      </c>
      <c r="R361" s="1302">
        <v>18</v>
      </c>
      <c r="S361" s="1302">
        <v>10</v>
      </c>
      <c r="T361" s="1302">
        <v>20</v>
      </c>
      <c r="U361" s="1302">
        <v>29</v>
      </c>
      <c r="V361" s="1302">
        <v>30</v>
      </c>
    </row>
    <row r="362" spans="1:22" ht="15" x14ac:dyDescent="0.25">
      <c r="A362" s="1301" t="s">
        <v>708</v>
      </c>
      <c r="B362" s="153" t="s">
        <v>800</v>
      </c>
      <c r="C362" s="1301" t="s">
        <v>90</v>
      </c>
      <c r="D362" s="1302">
        <v>0</v>
      </c>
      <c r="E362" s="1302">
        <v>0</v>
      </c>
      <c r="F362" s="1302">
        <v>0</v>
      </c>
      <c r="G362" s="1302">
        <v>3</v>
      </c>
      <c r="H362" s="1302">
        <v>2</v>
      </c>
      <c r="I362" s="1302">
        <v>7</v>
      </c>
      <c r="J362" s="1302">
        <v>3</v>
      </c>
      <c r="K362" s="1302">
        <v>3</v>
      </c>
      <c r="L362" s="1302">
        <v>4</v>
      </c>
      <c r="M362" s="1302">
        <v>3</v>
      </c>
      <c r="N362" s="1302">
        <v>2</v>
      </c>
      <c r="O362" s="1302">
        <v>2</v>
      </c>
      <c r="P362" s="1302">
        <v>15</v>
      </c>
      <c r="Q362" s="1302">
        <v>2</v>
      </c>
      <c r="R362" s="1302">
        <v>3</v>
      </c>
      <c r="S362" s="1302">
        <v>1</v>
      </c>
      <c r="T362" s="1302">
        <v>7</v>
      </c>
      <c r="U362" s="1302">
        <v>10</v>
      </c>
      <c r="V362" s="1302">
        <v>6</v>
      </c>
    </row>
    <row r="363" spans="1:22" ht="15" x14ac:dyDescent="0.25">
      <c r="A363" s="1301" t="s">
        <v>708</v>
      </c>
      <c r="B363" s="153" t="s">
        <v>800</v>
      </c>
      <c r="C363" s="1301" t="s">
        <v>91</v>
      </c>
      <c r="D363" s="1302">
        <v>0</v>
      </c>
      <c r="E363" s="1302">
        <v>0</v>
      </c>
      <c r="F363" s="1302">
        <v>0</v>
      </c>
      <c r="G363" s="1302">
        <v>0</v>
      </c>
      <c r="H363" s="1302">
        <v>0</v>
      </c>
      <c r="I363" s="1302">
        <v>4</v>
      </c>
      <c r="J363" s="1302">
        <v>0</v>
      </c>
      <c r="K363" s="1302">
        <v>2</v>
      </c>
      <c r="L363" s="1302">
        <v>0</v>
      </c>
      <c r="M363" s="1302">
        <v>1</v>
      </c>
      <c r="N363" s="1302">
        <v>1</v>
      </c>
      <c r="O363" s="1302">
        <v>0</v>
      </c>
      <c r="P363" s="1302">
        <v>7</v>
      </c>
      <c r="Q363" s="1302">
        <v>0</v>
      </c>
      <c r="R363" s="1302">
        <v>2</v>
      </c>
      <c r="S363" s="1302">
        <v>1</v>
      </c>
      <c r="T363" s="1302">
        <v>5</v>
      </c>
      <c r="U363" s="1302">
        <v>4</v>
      </c>
      <c r="V363" s="1302">
        <v>0</v>
      </c>
    </row>
    <row r="364" spans="1:22" ht="15" x14ac:dyDescent="0.25">
      <c r="A364" s="1301" t="s">
        <v>708</v>
      </c>
      <c r="B364" s="153" t="s">
        <v>800</v>
      </c>
      <c r="C364" s="1301" t="s">
        <v>701</v>
      </c>
      <c r="D364" s="1302">
        <v>0</v>
      </c>
      <c r="E364" s="1302">
        <v>0</v>
      </c>
      <c r="F364" s="1302">
        <v>0</v>
      </c>
      <c r="G364" s="1302">
        <v>0.24193547666072845</v>
      </c>
      <c r="H364" s="1302">
        <v>7.6923079788684845E-2</v>
      </c>
      <c r="I364" s="1302">
        <v>0.25287356972694397</v>
      </c>
      <c r="J364" s="1302">
        <v>9.6153847873210907E-2</v>
      </c>
      <c r="K364" s="1302">
        <v>0.30303031206130981</v>
      </c>
      <c r="L364" s="1302">
        <v>0.1964285671710968</v>
      </c>
      <c r="M364" s="1302">
        <v>0.11627907305955887</v>
      </c>
      <c r="N364" s="1302">
        <v>0.1269841343164444</v>
      </c>
      <c r="O364" s="1302">
        <v>0.27173912525177002</v>
      </c>
      <c r="P364" s="1302">
        <v>0.28571429848670959</v>
      </c>
      <c r="Q364" s="1302">
        <v>0.5</v>
      </c>
      <c r="R364" s="1302">
        <v>0.25925925374031067</v>
      </c>
      <c r="S364" s="1302">
        <v>0.380952388048172</v>
      </c>
      <c r="T364" s="1302">
        <v>0.31707316637039185</v>
      </c>
      <c r="U364" s="1302">
        <v>0.1527777761220932</v>
      </c>
      <c r="V364" s="1302">
        <v>0.2261904776096344</v>
      </c>
    </row>
    <row r="365" spans="1:22" ht="15" x14ac:dyDescent="0.25">
      <c r="A365" s="1301" t="s">
        <v>708</v>
      </c>
      <c r="B365" s="153" t="s">
        <v>800</v>
      </c>
      <c r="C365" s="1301" t="s">
        <v>92</v>
      </c>
      <c r="D365" s="1302">
        <v>0</v>
      </c>
      <c r="E365" s="1302">
        <v>0</v>
      </c>
      <c r="F365" s="1302">
        <v>0</v>
      </c>
      <c r="G365" s="1302">
        <v>0.40322580933570862</v>
      </c>
      <c r="H365" s="1302">
        <v>0.11538461595773697</v>
      </c>
      <c r="I365" s="1302">
        <v>0.37931033968925476</v>
      </c>
      <c r="J365" s="1302">
        <v>0.28846153616905212</v>
      </c>
      <c r="K365" s="1302">
        <v>0.42424243688583374</v>
      </c>
      <c r="L365" s="1302">
        <v>0.3035714328289032</v>
      </c>
      <c r="M365" s="1302">
        <v>0.25581395626068115</v>
      </c>
      <c r="N365" s="1302">
        <v>0.1746031790971756</v>
      </c>
      <c r="O365" s="1302">
        <v>0.43478259444236755</v>
      </c>
      <c r="P365" s="1302">
        <v>0.45714285969734192</v>
      </c>
      <c r="Q365" s="1302">
        <v>0.5</v>
      </c>
      <c r="R365" s="1302">
        <v>0.31481480598449707</v>
      </c>
      <c r="S365" s="1302">
        <v>0.4285714328289032</v>
      </c>
      <c r="T365" s="1302">
        <v>0.43902438879013062</v>
      </c>
      <c r="U365" s="1302">
        <v>0.34722220897674561</v>
      </c>
      <c r="V365" s="1302">
        <v>0.3333333432674408</v>
      </c>
    </row>
    <row r="366" spans="1:22" ht="15" x14ac:dyDescent="0.25">
      <c r="A366" s="1301" t="s">
        <v>708</v>
      </c>
      <c r="B366" s="153" t="s">
        <v>800</v>
      </c>
      <c r="C366" s="1301" t="s">
        <v>93</v>
      </c>
      <c r="D366" s="1302">
        <v>0</v>
      </c>
      <c r="E366" s="1302">
        <v>0</v>
      </c>
      <c r="F366" s="1302">
        <v>0</v>
      </c>
      <c r="G366" s="1302">
        <v>0.46774193644523621</v>
      </c>
      <c r="H366" s="1302">
        <v>0.19230769574642181</v>
      </c>
      <c r="I366" s="1302">
        <v>0.41379311680793762</v>
      </c>
      <c r="J366" s="1302">
        <v>0.3461538553237915</v>
      </c>
      <c r="K366" s="1302">
        <v>0.42424243688583374</v>
      </c>
      <c r="L366" s="1302">
        <v>0.3035714328289032</v>
      </c>
      <c r="M366" s="1302">
        <v>0.27906978130340576</v>
      </c>
      <c r="N366" s="1302">
        <v>0.26984128355979919</v>
      </c>
      <c r="O366" s="1302">
        <v>0.43478259444236755</v>
      </c>
      <c r="P366" s="1302">
        <v>0.51428574323654175</v>
      </c>
      <c r="Q366" s="1302">
        <v>0.58333331346511841</v>
      </c>
      <c r="R366" s="1302">
        <v>0.3333333432674408</v>
      </c>
      <c r="S366" s="1302">
        <v>0.4761904776096344</v>
      </c>
      <c r="T366" s="1302">
        <v>0.48780488967895508</v>
      </c>
      <c r="U366" s="1302">
        <v>0.40277779102325439</v>
      </c>
      <c r="V366" s="1302">
        <v>0.3571428656578064</v>
      </c>
    </row>
    <row r="367" spans="1:22" ht="15" x14ac:dyDescent="0.25">
      <c r="A367" s="1301" t="s">
        <v>708</v>
      </c>
      <c r="B367" s="153" t="s">
        <v>800</v>
      </c>
      <c r="C367" s="1301" t="s">
        <v>94</v>
      </c>
      <c r="D367" s="1302">
        <v>0</v>
      </c>
      <c r="E367" s="1302">
        <v>0</v>
      </c>
      <c r="F367" s="1302">
        <v>0</v>
      </c>
      <c r="G367" s="1302">
        <v>4.8387095332145691E-2</v>
      </c>
      <c r="H367" s="1302">
        <v>7.6923079788684845E-2</v>
      </c>
      <c r="I367" s="1302">
        <v>8.0459773540496826E-2</v>
      </c>
      <c r="J367" s="1302">
        <v>5.7692307978868484E-2</v>
      </c>
      <c r="K367" s="1302">
        <v>4.5454546809196472E-2</v>
      </c>
      <c r="L367" s="1302">
        <v>7.1428574621677399E-2</v>
      </c>
      <c r="M367" s="1302">
        <v>6.976744532585144E-2</v>
      </c>
      <c r="N367" s="1302">
        <v>3.1746033579111099E-2</v>
      </c>
      <c r="O367" s="1302">
        <v>2.1739130839705467E-2</v>
      </c>
      <c r="P367" s="1302">
        <v>0.4285714328289032</v>
      </c>
      <c r="Q367" s="1302">
        <v>0.1666666716337204</v>
      </c>
      <c r="R367" s="1302">
        <v>5.55555559694767E-2</v>
      </c>
      <c r="S367" s="1302">
        <v>4.76190485060215E-2</v>
      </c>
      <c r="T367" s="1302">
        <v>0.17073170840740204</v>
      </c>
      <c r="U367" s="1302">
        <v>0.1388888955116272</v>
      </c>
      <c r="V367" s="1302">
        <v>7.1428574621677399E-2</v>
      </c>
    </row>
    <row r="368" spans="1:22" ht="15" x14ac:dyDescent="0.25">
      <c r="A368" s="1301" t="s">
        <v>708</v>
      </c>
      <c r="B368" s="153" t="s">
        <v>800</v>
      </c>
      <c r="C368" s="1301" t="s">
        <v>95</v>
      </c>
      <c r="D368" s="1302">
        <v>0</v>
      </c>
      <c r="E368" s="1302">
        <v>0</v>
      </c>
      <c r="F368" s="1302">
        <v>0</v>
      </c>
      <c r="G368" s="1302">
        <v>0</v>
      </c>
      <c r="H368" s="1302">
        <v>0</v>
      </c>
      <c r="I368" s="1302">
        <v>4.5977011322975159E-2</v>
      </c>
      <c r="J368" s="1302">
        <v>0</v>
      </c>
      <c r="K368" s="1302">
        <v>3.0303031206130981E-2</v>
      </c>
      <c r="L368" s="1302">
        <v>0</v>
      </c>
      <c r="M368" s="1302">
        <v>2.3255813866853714E-2</v>
      </c>
      <c r="N368" s="1302">
        <v>1.587301678955555E-2</v>
      </c>
      <c r="O368" s="1302">
        <v>0</v>
      </c>
      <c r="P368" s="1302">
        <v>0.20000000298023224</v>
      </c>
      <c r="Q368" s="1302">
        <v>0</v>
      </c>
      <c r="R368" s="1302">
        <v>3.7037037312984467E-2</v>
      </c>
      <c r="S368" s="1302">
        <v>4.76190485060215E-2</v>
      </c>
      <c r="T368" s="1302">
        <v>0.12195122241973877</v>
      </c>
      <c r="U368" s="1302">
        <v>5.55555559694767E-2</v>
      </c>
      <c r="V368" s="1302">
        <v>0</v>
      </c>
    </row>
    <row r="369" spans="1:22" ht="15" x14ac:dyDescent="0.25">
      <c r="A369" s="1301" t="s">
        <v>708</v>
      </c>
      <c r="B369" s="153" t="s">
        <v>801</v>
      </c>
      <c r="C369" s="1301" t="s">
        <v>87</v>
      </c>
      <c r="D369" s="1302">
        <v>0</v>
      </c>
      <c r="E369" s="1302">
        <v>0</v>
      </c>
      <c r="F369" s="1302">
        <v>0</v>
      </c>
      <c r="G369" s="1302">
        <v>77</v>
      </c>
      <c r="H369" s="1302">
        <v>96</v>
      </c>
      <c r="I369" s="1302">
        <v>200</v>
      </c>
      <c r="J369" s="1302">
        <v>159</v>
      </c>
      <c r="K369" s="1302">
        <v>202</v>
      </c>
      <c r="L369" s="1302">
        <v>161</v>
      </c>
      <c r="M369" s="1302">
        <v>133</v>
      </c>
      <c r="N369" s="1302">
        <v>193</v>
      </c>
      <c r="O369" s="1302">
        <v>415</v>
      </c>
      <c r="P369" s="1302">
        <v>155</v>
      </c>
      <c r="Q369" s="1302">
        <v>36</v>
      </c>
      <c r="R369" s="1302">
        <v>169</v>
      </c>
      <c r="S369" s="1302">
        <v>126</v>
      </c>
      <c r="T369" s="1302">
        <v>165</v>
      </c>
      <c r="U369" s="1302">
        <v>187</v>
      </c>
      <c r="V369" s="1302">
        <v>165</v>
      </c>
    </row>
    <row r="370" spans="1:22" ht="15" x14ac:dyDescent="0.25">
      <c r="A370" s="1301" t="s">
        <v>708</v>
      </c>
      <c r="B370" s="153" t="s">
        <v>801</v>
      </c>
      <c r="C370" s="1301" t="s">
        <v>700</v>
      </c>
      <c r="D370" s="1302">
        <v>0</v>
      </c>
      <c r="E370" s="1302">
        <v>0</v>
      </c>
      <c r="F370" s="1302">
        <v>0</v>
      </c>
      <c r="G370" s="1302">
        <v>24</v>
      </c>
      <c r="H370" s="1302">
        <v>32</v>
      </c>
      <c r="I370" s="1302">
        <v>79</v>
      </c>
      <c r="J370" s="1302">
        <v>67</v>
      </c>
      <c r="K370" s="1302">
        <v>64</v>
      </c>
      <c r="L370" s="1302">
        <v>69</v>
      </c>
      <c r="M370" s="1302">
        <v>52</v>
      </c>
      <c r="N370" s="1302">
        <v>79</v>
      </c>
      <c r="O370" s="1302">
        <v>174</v>
      </c>
      <c r="P370" s="1302">
        <v>46</v>
      </c>
      <c r="Q370" s="1302">
        <v>9</v>
      </c>
      <c r="R370" s="1302">
        <v>44</v>
      </c>
      <c r="S370" s="1302">
        <v>31</v>
      </c>
      <c r="T370" s="1302">
        <v>27</v>
      </c>
      <c r="U370" s="1302">
        <v>48</v>
      </c>
      <c r="V370" s="1302">
        <v>57</v>
      </c>
    </row>
    <row r="371" spans="1:22" ht="15" x14ac:dyDescent="0.25">
      <c r="A371" s="1301" t="s">
        <v>708</v>
      </c>
      <c r="B371" s="153" t="s">
        <v>801</v>
      </c>
      <c r="C371" s="1301" t="s">
        <v>88</v>
      </c>
      <c r="D371" s="1302">
        <v>0</v>
      </c>
      <c r="E371" s="1302">
        <v>0</v>
      </c>
      <c r="F371" s="1302">
        <v>0</v>
      </c>
      <c r="G371" s="1302">
        <v>35</v>
      </c>
      <c r="H371" s="1302">
        <v>37</v>
      </c>
      <c r="I371" s="1302">
        <v>111</v>
      </c>
      <c r="J371" s="1302">
        <v>88</v>
      </c>
      <c r="K371" s="1302">
        <v>98</v>
      </c>
      <c r="L371" s="1302">
        <v>93</v>
      </c>
      <c r="M371" s="1302">
        <v>73</v>
      </c>
      <c r="N371" s="1302">
        <v>121</v>
      </c>
      <c r="O371" s="1302">
        <v>240</v>
      </c>
      <c r="P371" s="1302">
        <v>72</v>
      </c>
      <c r="Q371" s="1302">
        <v>13</v>
      </c>
      <c r="R371" s="1302">
        <v>62</v>
      </c>
      <c r="S371" s="1302">
        <v>40</v>
      </c>
      <c r="T371" s="1302">
        <v>48</v>
      </c>
      <c r="U371" s="1302">
        <v>72</v>
      </c>
      <c r="V371" s="1302">
        <v>87</v>
      </c>
    </row>
    <row r="372" spans="1:22" ht="15" x14ac:dyDescent="0.25">
      <c r="A372" s="1301" t="s">
        <v>708</v>
      </c>
      <c r="B372" s="153" t="s">
        <v>801</v>
      </c>
      <c r="C372" s="1301" t="s">
        <v>89</v>
      </c>
      <c r="D372" s="1302">
        <v>0</v>
      </c>
      <c r="E372" s="1302">
        <v>0</v>
      </c>
      <c r="F372" s="1302">
        <v>0</v>
      </c>
      <c r="G372" s="1302">
        <v>37</v>
      </c>
      <c r="H372" s="1302">
        <v>41</v>
      </c>
      <c r="I372" s="1302">
        <v>114</v>
      </c>
      <c r="J372" s="1302">
        <v>94</v>
      </c>
      <c r="K372" s="1302">
        <v>102</v>
      </c>
      <c r="L372" s="1302">
        <v>101</v>
      </c>
      <c r="M372" s="1302">
        <v>74</v>
      </c>
      <c r="N372" s="1302">
        <v>123</v>
      </c>
      <c r="O372" s="1302">
        <v>248</v>
      </c>
      <c r="P372" s="1302">
        <v>74</v>
      </c>
      <c r="Q372" s="1302">
        <v>14</v>
      </c>
      <c r="R372" s="1302">
        <v>64</v>
      </c>
      <c r="S372" s="1302">
        <v>46</v>
      </c>
      <c r="T372" s="1302">
        <v>52</v>
      </c>
      <c r="U372" s="1302">
        <v>83</v>
      </c>
      <c r="V372" s="1302">
        <v>89</v>
      </c>
    </row>
    <row r="373" spans="1:22" ht="15" x14ac:dyDescent="0.25">
      <c r="A373" s="1301" t="s">
        <v>708</v>
      </c>
      <c r="B373" s="153" t="s">
        <v>801</v>
      </c>
      <c r="C373" s="1301" t="s">
        <v>90</v>
      </c>
      <c r="D373" s="1302">
        <v>0</v>
      </c>
      <c r="E373" s="1302">
        <v>0</v>
      </c>
      <c r="F373" s="1302">
        <v>0</v>
      </c>
      <c r="G373" s="1302">
        <v>12</v>
      </c>
      <c r="H373" s="1302">
        <v>14</v>
      </c>
      <c r="I373" s="1302">
        <v>26</v>
      </c>
      <c r="J373" s="1302">
        <v>23</v>
      </c>
      <c r="K373" s="1302">
        <v>26</v>
      </c>
      <c r="L373" s="1302">
        <v>17</v>
      </c>
      <c r="M373" s="1302">
        <v>8</v>
      </c>
      <c r="N373" s="1302">
        <v>21</v>
      </c>
      <c r="O373" s="1302">
        <v>23</v>
      </c>
      <c r="P373" s="1302">
        <v>18</v>
      </c>
      <c r="Q373" s="1302">
        <v>1</v>
      </c>
      <c r="R373" s="1302">
        <v>9</v>
      </c>
      <c r="S373" s="1302">
        <v>6</v>
      </c>
      <c r="T373" s="1302">
        <v>14</v>
      </c>
      <c r="U373" s="1302">
        <v>12</v>
      </c>
      <c r="V373" s="1302">
        <v>11</v>
      </c>
    </row>
    <row r="374" spans="1:22" ht="15" x14ac:dyDescent="0.25">
      <c r="A374" s="1301" t="s">
        <v>708</v>
      </c>
      <c r="B374" s="153" t="s">
        <v>801</v>
      </c>
      <c r="C374" s="1301" t="s">
        <v>91</v>
      </c>
      <c r="D374" s="1302">
        <v>0</v>
      </c>
      <c r="E374" s="1302">
        <v>0</v>
      </c>
      <c r="F374" s="1302">
        <v>0</v>
      </c>
      <c r="G374" s="1302">
        <v>5</v>
      </c>
      <c r="H374" s="1302">
        <v>7</v>
      </c>
      <c r="I374" s="1302">
        <v>10</v>
      </c>
      <c r="J374" s="1302">
        <v>9</v>
      </c>
      <c r="K374" s="1302">
        <v>13</v>
      </c>
      <c r="L374" s="1302">
        <v>9</v>
      </c>
      <c r="M374" s="1302">
        <v>4</v>
      </c>
      <c r="N374" s="1302">
        <v>10</v>
      </c>
      <c r="O374" s="1302">
        <v>5</v>
      </c>
      <c r="P374" s="1302">
        <v>4</v>
      </c>
      <c r="Q374" s="1302">
        <v>0</v>
      </c>
      <c r="R374" s="1302">
        <v>3</v>
      </c>
      <c r="S374" s="1302">
        <v>2</v>
      </c>
      <c r="T374" s="1302">
        <v>8</v>
      </c>
      <c r="U374" s="1302">
        <v>4</v>
      </c>
      <c r="V374" s="1302">
        <v>1</v>
      </c>
    </row>
    <row r="375" spans="1:22" ht="15" x14ac:dyDescent="0.25">
      <c r="A375" s="1301" t="s">
        <v>708</v>
      </c>
      <c r="B375" s="153" t="s">
        <v>801</v>
      </c>
      <c r="C375" s="1301" t="s">
        <v>701</v>
      </c>
      <c r="D375" s="1302">
        <v>0</v>
      </c>
      <c r="E375" s="1302">
        <v>0</v>
      </c>
      <c r="F375" s="1302">
        <v>0</v>
      </c>
      <c r="G375" s="1302">
        <v>0.31168830394744873</v>
      </c>
      <c r="H375" s="1302">
        <v>0.3333333432674408</v>
      </c>
      <c r="I375" s="1302">
        <v>0.39500001072883606</v>
      </c>
      <c r="J375" s="1302">
        <v>0.42138364911079407</v>
      </c>
      <c r="K375" s="1302">
        <v>0.31683167815208435</v>
      </c>
      <c r="L375" s="1302">
        <v>0.4285714328289032</v>
      </c>
      <c r="M375" s="1302">
        <v>0.39097744226455688</v>
      </c>
      <c r="N375" s="1302">
        <v>0.40932643413543701</v>
      </c>
      <c r="O375" s="1302">
        <v>0.41927710175514221</v>
      </c>
      <c r="P375" s="1302">
        <v>0.29677417874336243</v>
      </c>
      <c r="Q375" s="1302">
        <v>0.25</v>
      </c>
      <c r="R375" s="1302">
        <v>0.26035502552986145</v>
      </c>
      <c r="S375" s="1302">
        <v>0.2460317462682724</v>
      </c>
      <c r="T375" s="1302">
        <v>0.16363635659217834</v>
      </c>
      <c r="U375" s="1302">
        <v>0.25668448209762573</v>
      </c>
      <c r="V375" s="1302">
        <v>0.34545454382896423</v>
      </c>
    </row>
    <row r="376" spans="1:22" ht="15" x14ac:dyDescent="0.25">
      <c r="A376" s="1301" t="s">
        <v>708</v>
      </c>
      <c r="B376" s="153" t="s">
        <v>801</v>
      </c>
      <c r="C376" s="1301" t="s">
        <v>92</v>
      </c>
      <c r="D376" s="1302">
        <v>0</v>
      </c>
      <c r="E376" s="1302">
        <v>0</v>
      </c>
      <c r="F376" s="1302">
        <v>0</v>
      </c>
      <c r="G376" s="1302">
        <v>0.45454546809196472</v>
      </c>
      <c r="H376" s="1302">
        <v>0.3854166567325592</v>
      </c>
      <c r="I376" s="1302">
        <v>0.55500000715255737</v>
      </c>
      <c r="J376" s="1302">
        <v>0.55345910787582397</v>
      </c>
      <c r="K376" s="1302">
        <v>0.48514851927757263</v>
      </c>
      <c r="L376" s="1302">
        <v>0.57763975858688354</v>
      </c>
      <c r="M376" s="1302">
        <v>0.54887217283248901</v>
      </c>
      <c r="N376" s="1302">
        <v>0.62694299221038818</v>
      </c>
      <c r="O376" s="1302">
        <v>0.57831323146820068</v>
      </c>
      <c r="P376" s="1302">
        <v>0.46451613306999207</v>
      </c>
      <c r="Q376" s="1302">
        <v>0.3611111044883728</v>
      </c>
      <c r="R376" s="1302">
        <v>0.3668639063835144</v>
      </c>
      <c r="S376" s="1302">
        <v>0.3174603283405304</v>
      </c>
      <c r="T376" s="1302">
        <v>0.29090908169746399</v>
      </c>
      <c r="U376" s="1302">
        <v>0.3850267231464386</v>
      </c>
      <c r="V376" s="1302">
        <v>0.52727270126342773</v>
      </c>
    </row>
    <row r="377" spans="1:22" ht="15" x14ac:dyDescent="0.25">
      <c r="A377" s="1301" t="s">
        <v>708</v>
      </c>
      <c r="B377" s="153" t="s">
        <v>801</v>
      </c>
      <c r="C377" s="1301" t="s">
        <v>93</v>
      </c>
      <c r="D377" s="1302">
        <v>0</v>
      </c>
      <c r="E377" s="1302">
        <v>0</v>
      </c>
      <c r="F377" s="1302">
        <v>0</v>
      </c>
      <c r="G377" s="1302">
        <v>0.48051947355270386</v>
      </c>
      <c r="H377" s="1302">
        <v>0.4270833432674408</v>
      </c>
      <c r="I377" s="1302">
        <v>0.56999999284744263</v>
      </c>
      <c r="J377" s="1302">
        <v>0.59119498729705811</v>
      </c>
      <c r="K377" s="1302">
        <v>0.50495052337646484</v>
      </c>
      <c r="L377" s="1302">
        <v>0.62732917070388794</v>
      </c>
      <c r="M377" s="1302">
        <v>0.55639100074768066</v>
      </c>
      <c r="N377" s="1302">
        <v>0.63730567693710327</v>
      </c>
      <c r="O377" s="1302">
        <v>0.59759038686752319</v>
      </c>
      <c r="P377" s="1302">
        <v>0.47741934657096863</v>
      </c>
      <c r="Q377" s="1302">
        <v>0.3888888955116272</v>
      </c>
      <c r="R377" s="1302">
        <v>0.37869822978973389</v>
      </c>
      <c r="S377" s="1302">
        <v>0.3650793731212616</v>
      </c>
      <c r="T377" s="1302">
        <v>0.31515151262283325</v>
      </c>
      <c r="U377" s="1302">
        <v>0.44385027885437012</v>
      </c>
      <c r="V377" s="1302">
        <v>0.53939396142959595</v>
      </c>
    </row>
    <row r="378" spans="1:22" ht="15" x14ac:dyDescent="0.25">
      <c r="A378" s="1301" t="s">
        <v>708</v>
      </c>
      <c r="B378" s="153" t="s">
        <v>801</v>
      </c>
      <c r="C378" s="1301" t="s">
        <v>94</v>
      </c>
      <c r="D378" s="1302">
        <v>0</v>
      </c>
      <c r="E378" s="1302">
        <v>0</v>
      </c>
      <c r="F378" s="1302">
        <v>0</v>
      </c>
      <c r="G378" s="1302">
        <v>0.15584415197372437</v>
      </c>
      <c r="H378" s="1302">
        <v>0.1458333283662796</v>
      </c>
      <c r="I378" s="1302">
        <v>0.12999999523162842</v>
      </c>
      <c r="J378" s="1302">
        <v>0.14465409517288208</v>
      </c>
      <c r="K378" s="1302">
        <v>0.12871287763118744</v>
      </c>
      <c r="L378" s="1302">
        <v>0.10559006035327911</v>
      </c>
      <c r="M378" s="1302">
        <v>6.0150377452373505E-2</v>
      </c>
      <c r="N378" s="1302">
        <v>0.10880828648805618</v>
      </c>
      <c r="O378" s="1302">
        <v>5.5421687662601471E-2</v>
      </c>
      <c r="P378" s="1302">
        <v>0.11612903326749802</v>
      </c>
      <c r="Q378" s="1302">
        <v>2.777777798473835E-2</v>
      </c>
      <c r="R378" s="1302">
        <v>5.3254436701536179E-2</v>
      </c>
      <c r="S378" s="1302">
        <v>4.76190485060215E-2</v>
      </c>
      <c r="T378" s="1302">
        <v>8.4848485887050629E-2</v>
      </c>
      <c r="U378" s="1302">
        <v>6.4171120524406433E-2</v>
      </c>
      <c r="V378" s="1302">
        <v>6.6666670143604279E-2</v>
      </c>
    </row>
    <row r="379" spans="1:22" ht="15" x14ac:dyDescent="0.25">
      <c r="A379" s="1301" t="s">
        <v>708</v>
      </c>
      <c r="B379" s="153" t="s">
        <v>801</v>
      </c>
      <c r="C379" s="1301" t="s">
        <v>95</v>
      </c>
      <c r="D379" s="1302">
        <v>0</v>
      </c>
      <c r="E379" s="1302">
        <v>0</v>
      </c>
      <c r="F379" s="1302">
        <v>0</v>
      </c>
      <c r="G379" s="1302">
        <v>6.4935065805912018E-2</v>
      </c>
      <c r="H379" s="1302">
        <v>7.2916664183139801E-2</v>
      </c>
      <c r="I379" s="1302">
        <v>5.000000074505806E-2</v>
      </c>
      <c r="J379" s="1302">
        <v>5.6603774428367615E-2</v>
      </c>
      <c r="K379" s="1302">
        <v>6.4356438815593719E-2</v>
      </c>
      <c r="L379" s="1302">
        <v>5.590062215924263E-2</v>
      </c>
      <c r="M379" s="1302">
        <v>3.0075188726186752E-2</v>
      </c>
      <c r="N379" s="1302">
        <v>5.1813472062349319E-2</v>
      </c>
      <c r="O379" s="1302">
        <v>1.2048192322254181E-2</v>
      </c>
      <c r="P379" s="1302">
        <v>2.5806451216340065E-2</v>
      </c>
      <c r="Q379" s="1302">
        <v>0</v>
      </c>
      <c r="R379" s="1302">
        <v>1.7751479521393776E-2</v>
      </c>
      <c r="S379" s="1302">
        <v>1.587301678955555E-2</v>
      </c>
      <c r="T379" s="1302">
        <v>4.8484846949577332E-2</v>
      </c>
      <c r="U379" s="1302">
        <v>2.1390374749898911E-2</v>
      </c>
      <c r="V379" s="1302">
        <v>6.0606058686971664E-3</v>
      </c>
    </row>
    <row r="380" spans="1:22" ht="15" x14ac:dyDescent="0.25">
      <c r="A380" s="1301" t="s">
        <v>708</v>
      </c>
      <c r="B380" s="153" t="s">
        <v>802</v>
      </c>
      <c r="C380" s="1301" t="s">
        <v>87</v>
      </c>
      <c r="D380" s="1302">
        <v>35</v>
      </c>
      <c r="E380" s="1302">
        <v>99</v>
      </c>
      <c r="F380" s="1302">
        <v>98</v>
      </c>
      <c r="G380" s="1302">
        <v>33</v>
      </c>
      <c r="H380" s="1302">
        <v>59</v>
      </c>
      <c r="I380" s="1302">
        <v>61</v>
      </c>
      <c r="J380" s="1302">
        <v>46</v>
      </c>
      <c r="K380" s="1302">
        <v>35</v>
      </c>
      <c r="L380" s="1302">
        <v>39</v>
      </c>
      <c r="M380" s="1302">
        <v>34</v>
      </c>
      <c r="N380" s="1302">
        <v>28</v>
      </c>
      <c r="O380" s="1302">
        <v>99</v>
      </c>
      <c r="P380" s="1302">
        <v>13</v>
      </c>
      <c r="Q380" s="1302">
        <v>1</v>
      </c>
      <c r="R380" s="1302">
        <v>80</v>
      </c>
      <c r="S380" s="1302">
        <v>3</v>
      </c>
      <c r="T380" s="1302">
        <v>42</v>
      </c>
      <c r="U380" s="1302">
        <v>75</v>
      </c>
      <c r="V380" s="1302">
        <v>26</v>
      </c>
    </row>
    <row r="381" spans="1:22" ht="15" x14ac:dyDescent="0.25">
      <c r="A381" s="1301" t="s">
        <v>708</v>
      </c>
      <c r="B381" s="153" t="s">
        <v>802</v>
      </c>
      <c r="C381" s="1301" t="s">
        <v>700</v>
      </c>
      <c r="D381" s="1302">
        <v>8</v>
      </c>
      <c r="E381" s="1302">
        <v>16</v>
      </c>
      <c r="F381" s="1302">
        <v>36</v>
      </c>
      <c r="G381" s="1302">
        <v>9</v>
      </c>
      <c r="H381" s="1302">
        <v>11</v>
      </c>
      <c r="I381" s="1302">
        <v>22</v>
      </c>
      <c r="J381" s="1302">
        <v>10</v>
      </c>
      <c r="K381" s="1302">
        <v>10</v>
      </c>
      <c r="L381" s="1302">
        <v>15</v>
      </c>
      <c r="M381" s="1302">
        <v>11</v>
      </c>
      <c r="N381" s="1302">
        <v>10</v>
      </c>
      <c r="O381" s="1302">
        <v>32</v>
      </c>
      <c r="P381" s="1302">
        <v>4</v>
      </c>
      <c r="Q381" s="1302">
        <v>0</v>
      </c>
      <c r="R381" s="1302">
        <v>22</v>
      </c>
      <c r="S381" s="1302">
        <v>1</v>
      </c>
      <c r="T381" s="1302">
        <v>15</v>
      </c>
      <c r="U381" s="1302">
        <v>47</v>
      </c>
      <c r="V381" s="1302">
        <v>6</v>
      </c>
    </row>
    <row r="382" spans="1:22" ht="15" x14ac:dyDescent="0.25">
      <c r="A382" s="1301" t="s">
        <v>708</v>
      </c>
      <c r="B382" s="153" t="s">
        <v>802</v>
      </c>
      <c r="C382" s="1301" t="s">
        <v>88</v>
      </c>
      <c r="D382" s="1302">
        <v>9</v>
      </c>
      <c r="E382" s="1302">
        <v>23</v>
      </c>
      <c r="F382" s="1302">
        <v>44</v>
      </c>
      <c r="G382" s="1302">
        <v>14</v>
      </c>
      <c r="H382" s="1302">
        <v>24</v>
      </c>
      <c r="I382" s="1302">
        <v>33</v>
      </c>
      <c r="J382" s="1302">
        <v>21</v>
      </c>
      <c r="K382" s="1302">
        <v>17</v>
      </c>
      <c r="L382" s="1302">
        <v>23</v>
      </c>
      <c r="M382" s="1302">
        <v>17</v>
      </c>
      <c r="N382" s="1302">
        <v>14</v>
      </c>
      <c r="O382" s="1302">
        <v>64</v>
      </c>
      <c r="P382" s="1302">
        <v>4</v>
      </c>
      <c r="Q382" s="1302">
        <v>0</v>
      </c>
      <c r="R382" s="1302">
        <v>29</v>
      </c>
      <c r="S382" s="1302">
        <v>1</v>
      </c>
      <c r="T382" s="1302">
        <v>22</v>
      </c>
      <c r="U382" s="1302">
        <v>48</v>
      </c>
      <c r="V382" s="1302">
        <v>14</v>
      </c>
    </row>
    <row r="383" spans="1:22" ht="15" x14ac:dyDescent="0.25">
      <c r="A383" s="1301" t="s">
        <v>708</v>
      </c>
      <c r="B383" s="153" t="s">
        <v>802</v>
      </c>
      <c r="C383" s="1301" t="s">
        <v>89</v>
      </c>
      <c r="D383" s="1302">
        <v>10</v>
      </c>
      <c r="E383" s="1302">
        <v>29</v>
      </c>
      <c r="F383" s="1302">
        <v>47</v>
      </c>
      <c r="G383" s="1302">
        <v>16</v>
      </c>
      <c r="H383" s="1302">
        <v>28</v>
      </c>
      <c r="I383" s="1302">
        <v>33</v>
      </c>
      <c r="J383" s="1302">
        <v>22</v>
      </c>
      <c r="K383" s="1302">
        <v>18</v>
      </c>
      <c r="L383" s="1302">
        <v>25</v>
      </c>
      <c r="M383" s="1302">
        <v>20</v>
      </c>
      <c r="N383" s="1302">
        <v>16</v>
      </c>
      <c r="O383" s="1302">
        <v>68</v>
      </c>
      <c r="P383" s="1302">
        <v>4</v>
      </c>
      <c r="Q383" s="1302">
        <v>0</v>
      </c>
      <c r="R383" s="1302">
        <v>31</v>
      </c>
      <c r="S383" s="1302">
        <v>1</v>
      </c>
      <c r="T383" s="1302">
        <v>22</v>
      </c>
      <c r="U383" s="1302">
        <v>51</v>
      </c>
      <c r="V383" s="1302">
        <v>14</v>
      </c>
    </row>
    <row r="384" spans="1:22" ht="15" x14ac:dyDescent="0.25">
      <c r="A384" s="1301" t="s">
        <v>708</v>
      </c>
      <c r="B384" s="153" t="s">
        <v>802</v>
      </c>
      <c r="C384" s="1301" t="s">
        <v>90</v>
      </c>
      <c r="D384" s="1302">
        <v>2</v>
      </c>
      <c r="E384" s="1302">
        <v>9</v>
      </c>
      <c r="F384" s="1302">
        <v>11</v>
      </c>
      <c r="G384" s="1302">
        <v>1</v>
      </c>
      <c r="H384" s="1302">
        <v>10</v>
      </c>
      <c r="I384" s="1302">
        <v>7</v>
      </c>
      <c r="J384" s="1302">
        <v>6</v>
      </c>
      <c r="K384" s="1302">
        <v>2</v>
      </c>
      <c r="L384" s="1302">
        <v>6</v>
      </c>
      <c r="M384" s="1302">
        <v>1</v>
      </c>
      <c r="N384" s="1302">
        <v>4</v>
      </c>
      <c r="O384" s="1302">
        <v>10</v>
      </c>
      <c r="P384" s="1302">
        <v>0</v>
      </c>
      <c r="Q384" s="1302">
        <v>0</v>
      </c>
      <c r="R384" s="1302">
        <v>8</v>
      </c>
      <c r="S384" s="1302">
        <v>1</v>
      </c>
      <c r="T384" s="1302">
        <v>4</v>
      </c>
      <c r="U384" s="1302">
        <v>12</v>
      </c>
      <c r="V384" s="1302">
        <v>1</v>
      </c>
    </row>
    <row r="385" spans="1:22" ht="15" x14ac:dyDescent="0.25">
      <c r="A385" s="1301" t="s">
        <v>708</v>
      </c>
      <c r="B385" s="153" t="s">
        <v>802</v>
      </c>
      <c r="C385" s="1301" t="s">
        <v>91</v>
      </c>
      <c r="D385" s="1302">
        <v>1</v>
      </c>
      <c r="E385" s="1302">
        <v>6</v>
      </c>
      <c r="F385" s="1302">
        <v>7</v>
      </c>
      <c r="G385" s="1302">
        <v>0</v>
      </c>
      <c r="H385" s="1302">
        <v>7</v>
      </c>
      <c r="I385" s="1302">
        <v>3</v>
      </c>
      <c r="J385" s="1302">
        <v>1</v>
      </c>
      <c r="K385" s="1302">
        <v>1</v>
      </c>
      <c r="L385" s="1302">
        <v>3</v>
      </c>
      <c r="M385" s="1302">
        <v>0</v>
      </c>
      <c r="N385" s="1302">
        <v>3</v>
      </c>
      <c r="O385" s="1302">
        <v>5</v>
      </c>
      <c r="P385" s="1302">
        <v>0</v>
      </c>
      <c r="Q385" s="1302">
        <v>0</v>
      </c>
      <c r="R385" s="1302">
        <v>7</v>
      </c>
      <c r="S385" s="1302">
        <v>1</v>
      </c>
      <c r="T385" s="1302">
        <v>4</v>
      </c>
      <c r="U385" s="1302">
        <v>8</v>
      </c>
      <c r="V385" s="1302">
        <v>0</v>
      </c>
    </row>
    <row r="386" spans="1:22" ht="15" x14ac:dyDescent="0.25">
      <c r="A386" s="1301" t="s">
        <v>708</v>
      </c>
      <c r="B386" s="153" t="s">
        <v>802</v>
      </c>
      <c r="C386" s="1301" t="s">
        <v>701</v>
      </c>
      <c r="D386" s="1302">
        <v>0.22857142984867096</v>
      </c>
      <c r="E386" s="1302">
        <v>0.16161616146564484</v>
      </c>
      <c r="F386" s="1302">
        <v>0.36734694242477417</v>
      </c>
      <c r="G386" s="1302">
        <v>0.27272728085517883</v>
      </c>
      <c r="H386" s="1302">
        <v>0.18644067645072937</v>
      </c>
      <c r="I386" s="1302">
        <v>0.36065572500228882</v>
      </c>
      <c r="J386" s="1302">
        <v>0.21739129722118378</v>
      </c>
      <c r="K386" s="1302">
        <v>0.28571429848670959</v>
      </c>
      <c r="L386" s="1302">
        <v>0.38461539149284363</v>
      </c>
      <c r="M386" s="1302">
        <v>0.32352942228317261</v>
      </c>
      <c r="N386" s="1302">
        <v>0.3571428656578064</v>
      </c>
      <c r="O386" s="1302">
        <v>0.32323232293128967</v>
      </c>
      <c r="P386" s="1302">
        <v>0.30769231915473938</v>
      </c>
      <c r="Q386" s="1302">
        <v>0</v>
      </c>
      <c r="R386" s="1302">
        <v>0.27500000596046448</v>
      </c>
      <c r="S386" s="1302">
        <v>0.3333333432674408</v>
      </c>
      <c r="T386" s="1302">
        <v>0.3571428656578064</v>
      </c>
      <c r="U386" s="1302">
        <v>0.62666666507720947</v>
      </c>
      <c r="V386" s="1302">
        <v>0.23076923191547394</v>
      </c>
    </row>
    <row r="387" spans="1:22" ht="15" x14ac:dyDescent="0.25">
      <c r="A387" s="1301" t="s">
        <v>708</v>
      </c>
      <c r="B387" s="153" t="s">
        <v>802</v>
      </c>
      <c r="C387" s="1301" t="s">
        <v>92</v>
      </c>
      <c r="D387" s="1302">
        <v>0.25714287161827087</v>
      </c>
      <c r="E387" s="1302">
        <v>0.23232322931289673</v>
      </c>
      <c r="F387" s="1302">
        <v>0.44897958636283875</v>
      </c>
      <c r="G387" s="1302">
        <v>0.42424243688583374</v>
      </c>
      <c r="H387" s="1302">
        <v>0.40677964687347412</v>
      </c>
      <c r="I387" s="1302">
        <v>0.54098361730575562</v>
      </c>
      <c r="J387" s="1302">
        <v>0.45652174949645996</v>
      </c>
      <c r="K387" s="1302">
        <v>0.48571428656578064</v>
      </c>
      <c r="L387" s="1302">
        <v>0.58974361419677734</v>
      </c>
      <c r="M387" s="1302">
        <v>0.5</v>
      </c>
      <c r="N387" s="1302">
        <v>0.5</v>
      </c>
      <c r="O387" s="1302">
        <v>0.64646464586257935</v>
      </c>
      <c r="P387" s="1302">
        <v>0.30769231915473938</v>
      </c>
      <c r="Q387" s="1302">
        <v>0</v>
      </c>
      <c r="R387" s="1302">
        <v>0.36250001192092896</v>
      </c>
      <c r="S387" s="1302">
        <v>0.3333333432674408</v>
      </c>
      <c r="T387" s="1302">
        <v>0.52380955219268799</v>
      </c>
      <c r="U387" s="1302">
        <v>0.63999998569488525</v>
      </c>
      <c r="V387" s="1302">
        <v>0.53846156597137451</v>
      </c>
    </row>
    <row r="388" spans="1:22" ht="15" x14ac:dyDescent="0.25">
      <c r="A388" s="1301" t="s">
        <v>708</v>
      </c>
      <c r="B388" s="153" t="s">
        <v>802</v>
      </c>
      <c r="C388" s="1301" t="s">
        <v>93</v>
      </c>
      <c r="D388" s="1302">
        <v>0.28571429848670959</v>
      </c>
      <c r="E388" s="1302">
        <v>0.29292929172515869</v>
      </c>
      <c r="F388" s="1302">
        <v>0.47959184646606445</v>
      </c>
      <c r="G388" s="1302">
        <v>0.4848484992980957</v>
      </c>
      <c r="H388" s="1302">
        <v>0.47457626461982727</v>
      </c>
      <c r="I388" s="1302">
        <v>0.54098361730575562</v>
      </c>
      <c r="J388" s="1302">
        <v>0.47826087474822998</v>
      </c>
      <c r="K388" s="1302">
        <v>0.51428574323654175</v>
      </c>
      <c r="L388" s="1302">
        <v>0.64102566242218018</v>
      </c>
      <c r="M388" s="1302">
        <v>0.58823531866073608</v>
      </c>
      <c r="N388" s="1302">
        <v>0.57142859697341919</v>
      </c>
      <c r="O388" s="1302">
        <v>0.68686866760253906</v>
      </c>
      <c r="P388" s="1302">
        <v>0.30769231915473938</v>
      </c>
      <c r="Q388" s="1302">
        <v>0</v>
      </c>
      <c r="R388" s="1302">
        <v>0.38749998807907104</v>
      </c>
      <c r="S388" s="1302">
        <v>0.3333333432674408</v>
      </c>
      <c r="T388" s="1302">
        <v>0.52380955219268799</v>
      </c>
      <c r="U388" s="1302">
        <v>0.68000000715255737</v>
      </c>
      <c r="V388" s="1302">
        <v>0.53846156597137451</v>
      </c>
    </row>
    <row r="389" spans="1:22" ht="15" x14ac:dyDescent="0.25">
      <c r="A389" s="1301" t="s">
        <v>708</v>
      </c>
      <c r="B389" s="153" t="s">
        <v>802</v>
      </c>
      <c r="C389" s="1301" t="s">
        <v>94</v>
      </c>
      <c r="D389" s="1302">
        <v>5.714285746216774E-2</v>
      </c>
      <c r="E389" s="1302">
        <v>9.0909093618392944E-2</v>
      </c>
      <c r="F389" s="1302">
        <v>0.11224489659070969</v>
      </c>
      <c r="G389" s="1302">
        <v>3.0303031206130981E-2</v>
      </c>
      <c r="H389" s="1302">
        <v>0.16949152946472168</v>
      </c>
      <c r="I389" s="1302">
        <v>0.1147540956735611</v>
      </c>
      <c r="J389" s="1302">
        <v>0.1304347813129425</v>
      </c>
      <c r="K389" s="1302">
        <v>5.714285746216774E-2</v>
      </c>
      <c r="L389" s="1302">
        <v>0.15384615957736969</v>
      </c>
      <c r="M389" s="1302">
        <v>2.9411764815449715E-2</v>
      </c>
      <c r="N389" s="1302">
        <v>0.1428571492433548</v>
      </c>
      <c r="O389" s="1302">
        <v>0.10101009905338287</v>
      </c>
      <c r="P389" s="1302">
        <v>0</v>
      </c>
      <c r="Q389" s="1302">
        <v>0</v>
      </c>
      <c r="R389" s="1302">
        <v>0.10000000149011612</v>
      </c>
      <c r="S389" s="1302">
        <v>0.3333333432674408</v>
      </c>
      <c r="T389" s="1302">
        <v>9.5238097012042999E-2</v>
      </c>
      <c r="U389" s="1302">
        <v>0.15999999642372131</v>
      </c>
      <c r="V389" s="1302">
        <v>3.8461539894342422E-2</v>
      </c>
    </row>
    <row r="390" spans="1:22" ht="15" x14ac:dyDescent="0.25">
      <c r="A390" s="1301" t="s">
        <v>708</v>
      </c>
      <c r="B390" s="153" t="s">
        <v>802</v>
      </c>
      <c r="C390" s="1301" t="s">
        <v>95</v>
      </c>
      <c r="D390" s="1302">
        <v>2.857142873108387E-2</v>
      </c>
      <c r="E390" s="1302">
        <v>6.0606062412261963E-2</v>
      </c>
      <c r="F390" s="1302">
        <v>7.1428574621677399E-2</v>
      </c>
      <c r="G390" s="1302">
        <v>0</v>
      </c>
      <c r="H390" s="1302">
        <v>0.11864406615495682</v>
      </c>
      <c r="I390" s="1302">
        <v>4.9180328845977783E-2</v>
      </c>
      <c r="J390" s="1302">
        <v>2.1739130839705467E-2</v>
      </c>
      <c r="K390" s="1302">
        <v>2.857142873108387E-2</v>
      </c>
      <c r="L390" s="1302">
        <v>7.6923079788684845E-2</v>
      </c>
      <c r="M390" s="1302">
        <v>0</v>
      </c>
      <c r="N390" s="1302">
        <v>0.1071428582072258</v>
      </c>
      <c r="O390" s="1302">
        <v>5.0505049526691437E-2</v>
      </c>
      <c r="P390" s="1302">
        <v>0</v>
      </c>
      <c r="Q390" s="1302">
        <v>0</v>
      </c>
      <c r="R390" s="1302">
        <v>8.7499998509883881E-2</v>
      </c>
      <c r="S390" s="1302">
        <v>0.3333333432674408</v>
      </c>
      <c r="T390" s="1302">
        <v>9.5238097012042999E-2</v>
      </c>
      <c r="U390" s="1302">
        <v>0.10666666924953461</v>
      </c>
      <c r="V390" s="1302">
        <v>0</v>
      </c>
    </row>
    <row r="391" spans="1:22" ht="15" x14ac:dyDescent="0.25">
      <c r="A391" s="1301" t="s">
        <v>708</v>
      </c>
      <c r="B391" s="153" t="s">
        <v>803</v>
      </c>
      <c r="C391" s="1301" t="s">
        <v>87</v>
      </c>
      <c r="D391" s="1302">
        <v>41</v>
      </c>
      <c r="E391" s="1302">
        <v>58</v>
      </c>
      <c r="F391" s="1302">
        <v>106</v>
      </c>
      <c r="G391" s="1302">
        <v>40</v>
      </c>
      <c r="H391" s="1302">
        <v>45</v>
      </c>
      <c r="I391" s="1302">
        <v>128</v>
      </c>
      <c r="J391" s="1302">
        <v>52</v>
      </c>
      <c r="K391" s="1302">
        <v>63</v>
      </c>
      <c r="L391" s="1302">
        <v>86</v>
      </c>
      <c r="M391" s="1302">
        <v>36</v>
      </c>
      <c r="N391" s="1302">
        <v>55</v>
      </c>
      <c r="O391" s="1302">
        <v>109</v>
      </c>
      <c r="P391" s="1302">
        <v>24</v>
      </c>
      <c r="Q391" s="1302">
        <v>0</v>
      </c>
      <c r="R391" s="1302">
        <v>32</v>
      </c>
      <c r="S391" s="1302">
        <v>32</v>
      </c>
      <c r="T391" s="1302">
        <v>27</v>
      </c>
      <c r="U391" s="1302">
        <v>84</v>
      </c>
      <c r="V391" s="1302">
        <v>46</v>
      </c>
    </row>
    <row r="392" spans="1:22" ht="15" x14ac:dyDescent="0.25">
      <c r="A392" s="1301" t="s">
        <v>708</v>
      </c>
      <c r="B392" s="153" t="s">
        <v>803</v>
      </c>
      <c r="C392" s="1301" t="s">
        <v>700</v>
      </c>
      <c r="D392" s="1302">
        <v>5</v>
      </c>
      <c r="E392" s="1302">
        <v>6</v>
      </c>
      <c r="F392" s="1302">
        <v>41</v>
      </c>
      <c r="G392" s="1302">
        <v>10</v>
      </c>
      <c r="H392" s="1302">
        <v>7</v>
      </c>
      <c r="I392" s="1302">
        <v>47</v>
      </c>
      <c r="J392" s="1302">
        <v>11</v>
      </c>
      <c r="K392" s="1302">
        <v>19</v>
      </c>
      <c r="L392" s="1302">
        <v>37</v>
      </c>
      <c r="M392" s="1302">
        <v>13</v>
      </c>
      <c r="N392" s="1302">
        <v>18</v>
      </c>
      <c r="O392" s="1302">
        <v>43</v>
      </c>
      <c r="P392" s="1302">
        <v>4</v>
      </c>
      <c r="Q392" s="1302">
        <v>0</v>
      </c>
      <c r="R392" s="1302">
        <v>11</v>
      </c>
      <c r="S392" s="1302">
        <v>8</v>
      </c>
      <c r="T392" s="1302">
        <v>4</v>
      </c>
      <c r="U392" s="1302">
        <v>23</v>
      </c>
      <c r="V392" s="1302">
        <v>9</v>
      </c>
    </row>
    <row r="393" spans="1:22" ht="15" x14ac:dyDescent="0.25">
      <c r="A393" s="1301" t="s">
        <v>708</v>
      </c>
      <c r="B393" s="153" t="s">
        <v>803</v>
      </c>
      <c r="C393" s="1301" t="s">
        <v>88</v>
      </c>
      <c r="D393" s="1302">
        <v>9</v>
      </c>
      <c r="E393" s="1302">
        <v>13</v>
      </c>
      <c r="F393" s="1302">
        <v>46</v>
      </c>
      <c r="G393" s="1302">
        <v>14</v>
      </c>
      <c r="H393" s="1302">
        <v>16</v>
      </c>
      <c r="I393" s="1302">
        <v>65</v>
      </c>
      <c r="J393" s="1302">
        <v>17</v>
      </c>
      <c r="K393" s="1302">
        <v>32</v>
      </c>
      <c r="L393" s="1302">
        <v>49</v>
      </c>
      <c r="M393" s="1302">
        <v>19</v>
      </c>
      <c r="N393" s="1302">
        <v>24</v>
      </c>
      <c r="O393" s="1302">
        <v>56</v>
      </c>
      <c r="P393" s="1302">
        <v>8</v>
      </c>
      <c r="Q393" s="1302">
        <v>0</v>
      </c>
      <c r="R393" s="1302">
        <v>15</v>
      </c>
      <c r="S393" s="1302">
        <v>11</v>
      </c>
      <c r="T393" s="1302">
        <v>8</v>
      </c>
      <c r="U393" s="1302">
        <v>27</v>
      </c>
      <c r="V393" s="1302">
        <v>15</v>
      </c>
    </row>
    <row r="394" spans="1:22" ht="15" x14ac:dyDescent="0.25">
      <c r="A394" s="1301" t="s">
        <v>708</v>
      </c>
      <c r="B394" s="153" t="s">
        <v>803</v>
      </c>
      <c r="C394" s="1301" t="s">
        <v>89</v>
      </c>
      <c r="D394" s="1302">
        <v>16</v>
      </c>
      <c r="E394" s="1302">
        <v>19</v>
      </c>
      <c r="F394" s="1302">
        <v>53</v>
      </c>
      <c r="G394" s="1302">
        <v>18</v>
      </c>
      <c r="H394" s="1302">
        <v>18</v>
      </c>
      <c r="I394" s="1302">
        <v>66</v>
      </c>
      <c r="J394" s="1302">
        <v>18</v>
      </c>
      <c r="K394" s="1302">
        <v>36</v>
      </c>
      <c r="L394" s="1302">
        <v>51</v>
      </c>
      <c r="M394" s="1302">
        <v>21</v>
      </c>
      <c r="N394" s="1302">
        <v>24</v>
      </c>
      <c r="O394" s="1302">
        <v>65</v>
      </c>
      <c r="P394" s="1302">
        <v>10</v>
      </c>
      <c r="Q394" s="1302">
        <v>0</v>
      </c>
      <c r="R394" s="1302">
        <v>17</v>
      </c>
      <c r="S394" s="1302">
        <v>12</v>
      </c>
      <c r="T394" s="1302">
        <v>9</v>
      </c>
      <c r="U394" s="1302">
        <v>31</v>
      </c>
      <c r="V394" s="1302">
        <v>17</v>
      </c>
    </row>
    <row r="395" spans="1:22" ht="15" x14ac:dyDescent="0.25">
      <c r="A395" s="1301" t="s">
        <v>708</v>
      </c>
      <c r="B395" s="153" t="s">
        <v>803</v>
      </c>
      <c r="C395" s="1301" t="s">
        <v>90</v>
      </c>
      <c r="D395" s="1302">
        <v>5</v>
      </c>
      <c r="E395" s="1302">
        <v>3</v>
      </c>
      <c r="F395" s="1302">
        <v>12</v>
      </c>
      <c r="G395" s="1302">
        <v>4</v>
      </c>
      <c r="H395" s="1302">
        <v>8</v>
      </c>
      <c r="I395" s="1302">
        <v>12</v>
      </c>
      <c r="J395" s="1302">
        <v>2</v>
      </c>
      <c r="K395" s="1302">
        <v>6</v>
      </c>
      <c r="L395" s="1302">
        <v>6</v>
      </c>
      <c r="M395" s="1302">
        <v>4</v>
      </c>
      <c r="N395" s="1302">
        <v>2</v>
      </c>
      <c r="O395" s="1302">
        <v>6</v>
      </c>
      <c r="P395" s="1302">
        <v>1</v>
      </c>
      <c r="Q395" s="1302">
        <v>0</v>
      </c>
      <c r="R395" s="1302">
        <v>2</v>
      </c>
      <c r="S395" s="1302">
        <v>4</v>
      </c>
      <c r="T395" s="1302">
        <v>2</v>
      </c>
      <c r="U395" s="1302">
        <v>11</v>
      </c>
      <c r="V395" s="1302">
        <v>0</v>
      </c>
    </row>
    <row r="396" spans="1:22" ht="15" x14ac:dyDescent="0.25">
      <c r="A396" s="1301" t="s">
        <v>708</v>
      </c>
      <c r="B396" s="153" t="s">
        <v>803</v>
      </c>
      <c r="C396" s="1301" t="s">
        <v>91</v>
      </c>
      <c r="D396" s="1302">
        <v>3</v>
      </c>
      <c r="E396" s="1302">
        <v>1</v>
      </c>
      <c r="F396" s="1302">
        <v>9</v>
      </c>
      <c r="G396" s="1302">
        <v>1</v>
      </c>
      <c r="H396" s="1302">
        <v>2</v>
      </c>
      <c r="I396" s="1302">
        <v>7</v>
      </c>
      <c r="J396" s="1302">
        <v>1</v>
      </c>
      <c r="K396" s="1302">
        <v>4</v>
      </c>
      <c r="L396" s="1302">
        <v>4</v>
      </c>
      <c r="M396" s="1302">
        <v>0</v>
      </c>
      <c r="N396" s="1302">
        <v>1</v>
      </c>
      <c r="O396" s="1302">
        <v>6</v>
      </c>
      <c r="P396" s="1302">
        <v>0</v>
      </c>
      <c r="Q396" s="1302">
        <v>0</v>
      </c>
      <c r="R396" s="1302">
        <v>0</v>
      </c>
      <c r="S396" s="1302">
        <v>0</v>
      </c>
      <c r="T396" s="1302">
        <v>2</v>
      </c>
      <c r="U396" s="1302">
        <v>5</v>
      </c>
      <c r="V396" s="1302">
        <v>0</v>
      </c>
    </row>
    <row r="397" spans="1:22" ht="15" x14ac:dyDescent="0.25">
      <c r="A397" s="1301" t="s">
        <v>708</v>
      </c>
      <c r="B397" s="153" t="s">
        <v>803</v>
      </c>
      <c r="C397" s="1301" t="s">
        <v>701</v>
      </c>
      <c r="D397" s="1302">
        <v>0.12195122241973877</v>
      </c>
      <c r="E397" s="1302">
        <v>0.10344827920198441</v>
      </c>
      <c r="F397" s="1302">
        <v>0.38679245114326477</v>
      </c>
      <c r="G397" s="1302">
        <v>0.25</v>
      </c>
      <c r="H397" s="1302">
        <v>0.15555556118488312</v>
      </c>
      <c r="I397" s="1302">
        <v>0.3671875</v>
      </c>
      <c r="J397" s="1302">
        <v>0.21153846383094788</v>
      </c>
      <c r="K397" s="1302">
        <v>0.30158731341362</v>
      </c>
      <c r="L397" s="1302">
        <v>0.43023255467414856</v>
      </c>
      <c r="M397" s="1302">
        <v>0.3611111044883728</v>
      </c>
      <c r="N397" s="1302">
        <v>0.32727271318435669</v>
      </c>
      <c r="O397" s="1302">
        <v>0.39449542760848999</v>
      </c>
      <c r="P397" s="1302">
        <v>0.1666666716337204</v>
      </c>
      <c r="Q397" s="1302">
        <v>0</v>
      </c>
      <c r="R397" s="1302">
        <v>0.34375</v>
      </c>
      <c r="S397" s="1302">
        <v>0.25</v>
      </c>
      <c r="T397" s="1302">
        <v>0.14814814925193787</v>
      </c>
      <c r="U397" s="1302">
        <v>0.2738095223903656</v>
      </c>
      <c r="V397" s="1302">
        <v>0.19565217196941376</v>
      </c>
    </row>
    <row r="398" spans="1:22" ht="15" x14ac:dyDescent="0.25">
      <c r="A398" s="1301" t="s">
        <v>708</v>
      </c>
      <c r="B398" s="153" t="s">
        <v>803</v>
      </c>
      <c r="C398" s="1301" t="s">
        <v>92</v>
      </c>
      <c r="D398" s="1302">
        <v>0.21951219439506531</v>
      </c>
      <c r="E398" s="1302">
        <v>0.22413793206214905</v>
      </c>
      <c r="F398" s="1302">
        <v>0.43396225571632385</v>
      </c>
      <c r="G398" s="1302">
        <v>0.34999999403953552</v>
      </c>
      <c r="H398" s="1302">
        <v>0.35555556416511536</v>
      </c>
      <c r="I398" s="1302">
        <v>0.5078125</v>
      </c>
      <c r="J398" s="1302">
        <v>0.32692307233810425</v>
      </c>
      <c r="K398" s="1302">
        <v>0.50793653726577759</v>
      </c>
      <c r="L398" s="1302">
        <v>0.56976741552352905</v>
      </c>
      <c r="M398" s="1302">
        <v>0.52777779102325439</v>
      </c>
      <c r="N398" s="1302">
        <v>0.43636363744735718</v>
      </c>
      <c r="O398" s="1302">
        <v>0.51376146078109741</v>
      </c>
      <c r="P398" s="1302">
        <v>0.3333333432674408</v>
      </c>
      <c r="Q398" s="1302">
        <v>0</v>
      </c>
      <c r="R398" s="1302">
        <v>0.46875</v>
      </c>
      <c r="S398" s="1302">
        <v>0.34375</v>
      </c>
      <c r="T398" s="1302">
        <v>0.29629629850387573</v>
      </c>
      <c r="U398" s="1302">
        <v>0.3214285671710968</v>
      </c>
      <c r="V398" s="1302">
        <v>0.32608696818351746</v>
      </c>
    </row>
    <row r="399" spans="1:22" ht="15" x14ac:dyDescent="0.25">
      <c r="A399" s="1301" t="s">
        <v>708</v>
      </c>
      <c r="B399" s="153" t="s">
        <v>803</v>
      </c>
      <c r="C399" s="1301" t="s">
        <v>93</v>
      </c>
      <c r="D399" s="1302">
        <v>0.39024388790130615</v>
      </c>
      <c r="E399" s="1302">
        <v>0.32758620381355286</v>
      </c>
      <c r="F399" s="1302">
        <v>0.5</v>
      </c>
      <c r="G399" s="1302">
        <v>0.44999998807907104</v>
      </c>
      <c r="H399" s="1302">
        <v>0.40000000596046448</v>
      </c>
      <c r="I399" s="1302">
        <v>0.515625</v>
      </c>
      <c r="J399" s="1302">
        <v>0.3461538553237915</v>
      </c>
      <c r="K399" s="1302">
        <v>0.57142859697341919</v>
      </c>
      <c r="L399" s="1302">
        <v>0.59302324056625366</v>
      </c>
      <c r="M399" s="1302">
        <v>0.58333331346511841</v>
      </c>
      <c r="N399" s="1302">
        <v>0.43636363744735718</v>
      </c>
      <c r="O399" s="1302">
        <v>0.59633028507232666</v>
      </c>
      <c r="P399" s="1302">
        <v>0.4166666567325592</v>
      </c>
      <c r="Q399" s="1302">
        <v>0</v>
      </c>
      <c r="R399" s="1302">
        <v>0.53125</v>
      </c>
      <c r="S399" s="1302">
        <v>0.375</v>
      </c>
      <c r="T399" s="1302">
        <v>0.3333333432674408</v>
      </c>
      <c r="U399" s="1302">
        <v>0.369047611951828</v>
      </c>
      <c r="V399" s="1302">
        <v>0.3695652186870575</v>
      </c>
    </row>
    <row r="400" spans="1:22" ht="15" x14ac:dyDescent="0.25">
      <c r="A400" s="1301" t="s">
        <v>708</v>
      </c>
      <c r="B400" s="153" t="s">
        <v>803</v>
      </c>
      <c r="C400" s="1301" t="s">
        <v>94</v>
      </c>
      <c r="D400" s="1302">
        <v>0.12195122241973877</v>
      </c>
      <c r="E400" s="1302">
        <v>5.1724139600992203E-2</v>
      </c>
      <c r="F400" s="1302">
        <v>0.11320754885673523</v>
      </c>
      <c r="G400" s="1302">
        <v>0.10000000149011612</v>
      </c>
      <c r="H400" s="1302">
        <v>0.17777778208255768</v>
      </c>
      <c r="I400" s="1302">
        <v>9.375E-2</v>
      </c>
      <c r="J400" s="1302">
        <v>3.8461539894342422E-2</v>
      </c>
      <c r="K400" s="1302">
        <v>9.5238097012042999E-2</v>
      </c>
      <c r="L400" s="1302">
        <v>6.976744532585144E-2</v>
      </c>
      <c r="M400" s="1302">
        <v>0.1111111119389534</v>
      </c>
      <c r="N400" s="1302">
        <v>3.6363635212182999E-2</v>
      </c>
      <c r="O400" s="1302">
        <v>5.5045872926712036E-2</v>
      </c>
      <c r="P400" s="1302">
        <v>4.1666667908430099E-2</v>
      </c>
      <c r="Q400" s="1302">
        <v>0</v>
      </c>
      <c r="R400" s="1302">
        <v>6.25E-2</v>
      </c>
      <c r="S400" s="1302">
        <v>0.125</v>
      </c>
      <c r="T400" s="1302">
        <v>7.4074074625968933E-2</v>
      </c>
      <c r="U400" s="1302">
        <v>0.130952388048172</v>
      </c>
      <c r="V400" s="1302">
        <v>0</v>
      </c>
    </row>
    <row r="401" spans="1:22" ht="15" x14ac:dyDescent="0.25">
      <c r="A401" s="1301" t="s">
        <v>708</v>
      </c>
      <c r="B401" s="153" t="s">
        <v>803</v>
      </c>
      <c r="C401" s="1301" t="s">
        <v>95</v>
      </c>
      <c r="D401" s="1302">
        <v>7.3170728981494904E-2</v>
      </c>
      <c r="E401" s="1302">
        <v>1.7241379246115685E-2</v>
      </c>
      <c r="F401" s="1302">
        <v>8.4905661642551422E-2</v>
      </c>
      <c r="G401" s="1302">
        <v>2.500000037252903E-2</v>
      </c>
      <c r="H401" s="1302">
        <v>4.444444552063942E-2</v>
      </c>
      <c r="I401" s="1302">
        <v>5.46875E-2</v>
      </c>
      <c r="J401" s="1302">
        <v>1.9230769947171211E-2</v>
      </c>
      <c r="K401" s="1302">
        <v>6.3492067158222198E-2</v>
      </c>
      <c r="L401" s="1302">
        <v>4.6511627733707428E-2</v>
      </c>
      <c r="M401" s="1302">
        <v>0</v>
      </c>
      <c r="N401" s="1302">
        <v>1.8181817606091499E-2</v>
      </c>
      <c r="O401" s="1302">
        <v>5.5045872926712036E-2</v>
      </c>
      <c r="P401" s="1302">
        <v>0</v>
      </c>
      <c r="Q401" s="1302">
        <v>0</v>
      </c>
      <c r="R401" s="1302">
        <v>0</v>
      </c>
      <c r="S401" s="1302">
        <v>0</v>
      </c>
      <c r="T401" s="1302">
        <v>7.4074074625968933E-2</v>
      </c>
      <c r="U401" s="1302">
        <v>5.95238097012043E-2</v>
      </c>
      <c r="V401" s="1302">
        <v>0</v>
      </c>
    </row>
    <row r="402" spans="1:22" ht="15" x14ac:dyDescent="0.25">
      <c r="A402" s="1301" t="s">
        <v>708</v>
      </c>
      <c r="B402" s="153" t="s">
        <v>804</v>
      </c>
      <c r="C402" s="1301" t="s">
        <v>87</v>
      </c>
      <c r="D402" s="1302">
        <v>9</v>
      </c>
      <c r="E402" s="1302">
        <v>11</v>
      </c>
      <c r="F402" s="1302">
        <v>38</v>
      </c>
      <c r="G402" s="1302">
        <v>45</v>
      </c>
      <c r="H402" s="1302">
        <v>34</v>
      </c>
      <c r="I402" s="1302">
        <v>39</v>
      </c>
      <c r="J402" s="1302">
        <v>35</v>
      </c>
      <c r="K402" s="1302">
        <v>48</v>
      </c>
      <c r="L402" s="1302">
        <v>30</v>
      </c>
      <c r="M402" s="1302">
        <v>32</v>
      </c>
      <c r="N402" s="1302">
        <v>29</v>
      </c>
      <c r="O402" s="1302">
        <v>61</v>
      </c>
      <c r="P402" s="1302">
        <v>24</v>
      </c>
      <c r="Q402" s="1302">
        <v>14</v>
      </c>
      <c r="R402" s="1302">
        <v>21</v>
      </c>
      <c r="S402" s="1302">
        <v>19</v>
      </c>
      <c r="T402" s="1302">
        <v>50</v>
      </c>
      <c r="U402" s="1302">
        <v>47</v>
      </c>
      <c r="V402" s="1302">
        <v>57</v>
      </c>
    </row>
    <row r="403" spans="1:22" ht="15" x14ac:dyDescent="0.25">
      <c r="A403" s="1301" t="s">
        <v>708</v>
      </c>
      <c r="B403" s="153" t="s">
        <v>804</v>
      </c>
      <c r="C403" s="1301" t="s">
        <v>700</v>
      </c>
      <c r="D403" s="1302">
        <v>1</v>
      </c>
      <c r="E403" s="1302">
        <v>0</v>
      </c>
      <c r="F403" s="1302">
        <v>12</v>
      </c>
      <c r="G403" s="1302">
        <v>18</v>
      </c>
      <c r="H403" s="1302">
        <v>15</v>
      </c>
      <c r="I403" s="1302">
        <v>19</v>
      </c>
      <c r="J403" s="1302">
        <v>8</v>
      </c>
      <c r="K403" s="1302">
        <v>10</v>
      </c>
      <c r="L403" s="1302">
        <v>8</v>
      </c>
      <c r="M403" s="1302">
        <v>7</v>
      </c>
      <c r="N403" s="1302">
        <v>9</v>
      </c>
      <c r="O403" s="1302">
        <v>38</v>
      </c>
      <c r="P403" s="1302">
        <v>8</v>
      </c>
      <c r="Q403" s="1302">
        <v>0</v>
      </c>
      <c r="R403" s="1302">
        <v>3</v>
      </c>
      <c r="S403" s="1302">
        <v>6</v>
      </c>
      <c r="T403" s="1302">
        <v>15</v>
      </c>
      <c r="U403" s="1302">
        <v>18</v>
      </c>
      <c r="V403" s="1302">
        <v>16</v>
      </c>
    </row>
    <row r="404" spans="1:22" ht="15" x14ac:dyDescent="0.25">
      <c r="A404" s="1301" t="s">
        <v>708</v>
      </c>
      <c r="B404" s="153" t="s">
        <v>804</v>
      </c>
      <c r="C404" s="1301" t="s">
        <v>88</v>
      </c>
      <c r="D404" s="1302">
        <v>4</v>
      </c>
      <c r="E404" s="1302">
        <v>2</v>
      </c>
      <c r="F404" s="1302">
        <v>16</v>
      </c>
      <c r="G404" s="1302">
        <v>21</v>
      </c>
      <c r="H404" s="1302">
        <v>22</v>
      </c>
      <c r="I404" s="1302">
        <v>23</v>
      </c>
      <c r="J404" s="1302">
        <v>12</v>
      </c>
      <c r="K404" s="1302">
        <v>20</v>
      </c>
      <c r="L404" s="1302">
        <v>14</v>
      </c>
      <c r="M404" s="1302">
        <v>12</v>
      </c>
      <c r="N404" s="1302">
        <v>14</v>
      </c>
      <c r="O404" s="1302">
        <v>47</v>
      </c>
      <c r="P404" s="1302">
        <v>11</v>
      </c>
      <c r="Q404" s="1302">
        <v>0</v>
      </c>
      <c r="R404" s="1302">
        <v>7</v>
      </c>
      <c r="S404" s="1302">
        <v>7</v>
      </c>
      <c r="T404" s="1302">
        <v>29</v>
      </c>
      <c r="U404" s="1302">
        <v>22</v>
      </c>
      <c r="V404" s="1302">
        <v>30</v>
      </c>
    </row>
    <row r="405" spans="1:22" ht="15" x14ac:dyDescent="0.25">
      <c r="A405" s="1301" t="s">
        <v>708</v>
      </c>
      <c r="B405" s="153" t="s">
        <v>804</v>
      </c>
      <c r="C405" s="1301" t="s">
        <v>89</v>
      </c>
      <c r="D405" s="1302">
        <v>5</v>
      </c>
      <c r="E405" s="1302">
        <v>4</v>
      </c>
      <c r="F405" s="1302">
        <v>19</v>
      </c>
      <c r="G405" s="1302">
        <v>24</v>
      </c>
      <c r="H405" s="1302">
        <v>24</v>
      </c>
      <c r="I405" s="1302">
        <v>27</v>
      </c>
      <c r="J405" s="1302">
        <v>14</v>
      </c>
      <c r="K405" s="1302">
        <v>21</v>
      </c>
      <c r="L405" s="1302">
        <v>15</v>
      </c>
      <c r="M405" s="1302">
        <v>13</v>
      </c>
      <c r="N405" s="1302">
        <v>14</v>
      </c>
      <c r="O405" s="1302">
        <v>48</v>
      </c>
      <c r="P405" s="1302">
        <v>12</v>
      </c>
      <c r="Q405" s="1302">
        <v>2</v>
      </c>
      <c r="R405" s="1302">
        <v>7</v>
      </c>
      <c r="S405" s="1302">
        <v>8</v>
      </c>
      <c r="T405" s="1302">
        <v>32</v>
      </c>
      <c r="U405" s="1302">
        <v>27</v>
      </c>
      <c r="V405" s="1302">
        <v>32</v>
      </c>
    </row>
    <row r="406" spans="1:22" ht="15" x14ac:dyDescent="0.25">
      <c r="A406" s="1301" t="s">
        <v>708</v>
      </c>
      <c r="B406" s="153" t="s">
        <v>804</v>
      </c>
      <c r="C406" s="1301" t="s">
        <v>90</v>
      </c>
      <c r="D406" s="1302">
        <v>2</v>
      </c>
      <c r="E406" s="1302">
        <v>0</v>
      </c>
      <c r="F406" s="1302">
        <v>7</v>
      </c>
      <c r="G406" s="1302">
        <v>5</v>
      </c>
      <c r="H406" s="1302">
        <v>3</v>
      </c>
      <c r="I406" s="1302">
        <v>9</v>
      </c>
      <c r="J406" s="1302">
        <v>3</v>
      </c>
      <c r="K406" s="1302">
        <v>9</v>
      </c>
      <c r="L406" s="1302">
        <v>2</v>
      </c>
      <c r="M406" s="1302">
        <v>4</v>
      </c>
      <c r="N406" s="1302">
        <v>4</v>
      </c>
      <c r="O406" s="1302">
        <v>3</v>
      </c>
      <c r="P406" s="1302">
        <v>4</v>
      </c>
      <c r="Q406" s="1302">
        <v>0</v>
      </c>
      <c r="R406" s="1302">
        <v>1</v>
      </c>
      <c r="S406" s="1302">
        <v>3</v>
      </c>
      <c r="T406" s="1302">
        <v>13</v>
      </c>
      <c r="U406" s="1302">
        <v>3</v>
      </c>
      <c r="V406" s="1302">
        <v>10</v>
      </c>
    </row>
    <row r="407" spans="1:22" ht="15" x14ac:dyDescent="0.25">
      <c r="A407" s="1301" t="s">
        <v>708</v>
      </c>
      <c r="B407" s="153" t="s">
        <v>804</v>
      </c>
      <c r="C407" s="1301" t="s">
        <v>91</v>
      </c>
      <c r="D407" s="1302">
        <v>1</v>
      </c>
      <c r="E407" s="1302">
        <v>0</v>
      </c>
      <c r="F407" s="1302">
        <v>3</v>
      </c>
      <c r="G407" s="1302">
        <v>4</v>
      </c>
      <c r="H407" s="1302">
        <v>2</v>
      </c>
      <c r="I407" s="1302">
        <v>5</v>
      </c>
      <c r="J407" s="1302">
        <v>2</v>
      </c>
      <c r="K407" s="1302">
        <v>7</v>
      </c>
      <c r="L407" s="1302">
        <v>0</v>
      </c>
      <c r="M407" s="1302">
        <v>3</v>
      </c>
      <c r="N407" s="1302">
        <v>3</v>
      </c>
      <c r="O407" s="1302">
        <v>1</v>
      </c>
      <c r="P407" s="1302">
        <v>1</v>
      </c>
      <c r="Q407" s="1302">
        <v>0</v>
      </c>
      <c r="R407" s="1302">
        <v>1</v>
      </c>
      <c r="S407" s="1302">
        <v>0</v>
      </c>
      <c r="T407" s="1302">
        <v>12</v>
      </c>
      <c r="U407" s="1302">
        <v>0</v>
      </c>
      <c r="V407" s="1302">
        <v>5</v>
      </c>
    </row>
    <row r="408" spans="1:22" ht="15" x14ac:dyDescent="0.25">
      <c r="A408" s="1301" t="s">
        <v>708</v>
      </c>
      <c r="B408" s="153" t="s">
        <v>804</v>
      </c>
      <c r="C408" s="1301" t="s">
        <v>701</v>
      </c>
      <c r="D408" s="1302">
        <v>0.1111111119389534</v>
      </c>
      <c r="E408" s="1302">
        <v>0</v>
      </c>
      <c r="F408" s="1302">
        <v>0.31578946113586426</v>
      </c>
      <c r="G408" s="1302">
        <v>0.40000000596046448</v>
      </c>
      <c r="H408" s="1302">
        <v>0.44117647409439087</v>
      </c>
      <c r="I408" s="1302">
        <v>0.48717948794364929</v>
      </c>
      <c r="J408" s="1302">
        <v>0.22857142984867096</v>
      </c>
      <c r="K408" s="1302">
        <v>0.2083333283662796</v>
      </c>
      <c r="L408" s="1302">
        <v>0.26666668057441711</v>
      </c>
      <c r="M408" s="1302">
        <v>0.21875</v>
      </c>
      <c r="N408" s="1302">
        <v>0.31034481525421143</v>
      </c>
      <c r="O408" s="1302">
        <v>0.62295079231262207</v>
      </c>
      <c r="P408" s="1302">
        <v>0.3333333432674408</v>
      </c>
      <c r="Q408" s="1302">
        <v>0</v>
      </c>
      <c r="R408" s="1302">
        <v>0.1428571492433548</v>
      </c>
      <c r="S408" s="1302">
        <v>0.31578946113586426</v>
      </c>
      <c r="T408" s="1302">
        <v>0.30000001192092896</v>
      </c>
      <c r="U408" s="1302">
        <v>0.38297873735427856</v>
      </c>
      <c r="V408" s="1302">
        <v>0.28070175647735596</v>
      </c>
    </row>
    <row r="409" spans="1:22" ht="15" x14ac:dyDescent="0.25">
      <c r="A409" s="1301" t="s">
        <v>708</v>
      </c>
      <c r="B409" s="153" t="s">
        <v>804</v>
      </c>
      <c r="C409" s="1301" t="s">
        <v>92</v>
      </c>
      <c r="D409" s="1302">
        <v>0.4444444477558136</v>
      </c>
      <c r="E409" s="1302">
        <v>0.18181818723678589</v>
      </c>
      <c r="F409" s="1302">
        <v>0.42105263471603394</v>
      </c>
      <c r="G409" s="1302">
        <v>0.46666666865348816</v>
      </c>
      <c r="H409" s="1302">
        <v>0.64705884456634521</v>
      </c>
      <c r="I409" s="1302">
        <v>0.58974361419677734</v>
      </c>
      <c r="J409" s="1302">
        <v>0.34285715222358704</v>
      </c>
      <c r="K409" s="1302">
        <v>0.4166666567325592</v>
      </c>
      <c r="L409" s="1302">
        <v>0.46666666865348816</v>
      </c>
      <c r="M409" s="1302">
        <v>0.375</v>
      </c>
      <c r="N409" s="1302">
        <v>0.48275861144065857</v>
      </c>
      <c r="O409" s="1302">
        <v>0.77049177885055542</v>
      </c>
      <c r="P409" s="1302">
        <v>0.4583333432674408</v>
      </c>
      <c r="Q409" s="1302">
        <v>0</v>
      </c>
      <c r="R409" s="1302">
        <v>0.3333333432674408</v>
      </c>
      <c r="S409" s="1302">
        <v>0.3684210479259491</v>
      </c>
      <c r="T409" s="1302">
        <v>0.57999998331069946</v>
      </c>
      <c r="U409" s="1302">
        <v>0.46808511018753052</v>
      </c>
      <c r="V409" s="1302">
        <v>0.52631580829620361</v>
      </c>
    </row>
    <row r="410" spans="1:22" ht="15" x14ac:dyDescent="0.25">
      <c r="A410" s="1301" t="s">
        <v>708</v>
      </c>
      <c r="B410" s="153" t="s">
        <v>804</v>
      </c>
      <c r="C410" s="1301" t="s">
        <v>93</v>
      </c>
      <c r="D410" s="1302">
        <v>0.55555558204650879</v>
      </c>
      <c r="E410" s="1302">
        <v>0.36363637447357178</v>
      </c>
      <c r="F410" s="1302">
        <v>0.5</v>
      </c>
      <c r="G410" s="1302">
        <v>0.53333336114883423</v>
      </c>
      <c r="H410" s="1302">
        <v>0.70588237047195435</v>
      </c>
      <c r="I410" s="1302">
        <v>0.69230771064758301</v>
      </c>
      <c r="J410" s="1302">
        <v>0.40000000596046448</v>
      </c>
      <c r="K410" s="1302">
        <v>0.4375</v>
      </c>
      <c r="L410" s="1302">
        <v>0.5</v>
      </c>
      <c r="M410" s="1302">
        <v>0.40625</v>
      </c>
      <c r="N410" s="1302">
        <v>0.48275861144065857</v>
      </c>
      <c r="O410" s="1302">
        <v>0.78688526153564453</v>
      </c>
      <c r="P410" s="1302">
        <v>0.5</v>
      </c>
      <c r="Q410" s="1302">
        <v>0.1428571492433548</v>
      </c>
      <c r="R410" s="1302">
        <v>0.3333333432674408</v>
      </c>
      <c r="S410" s="1302">
        <v>0.42105263471603394</v>
      </c>
      <c r="T410" s="1302">
        <v>0.63999998569488525</v>
      </c>
      <c r="U410" s="1302">
        <v>0.57446807622909546</v>
      </c>
      <c r="V410" s="1302">
        <v>0.56140351295471191</v>
      </c>
    </row>
    <row r="411" spans="1:22" ht="15" x14ac:dyDescent="0.25">
      <c r="A411" s="1301" t="s">
        <v>708</v>
      </c>
      <c r="B411" s="153" t="s">
        <v>804</v>
      </c>
      <c r="C411" s="1301" t="s">
        <v>94</v>
      </c>
      <c r="D411" s="1302">
        <v>0.2222222238779068</v>
      </c>
      <c r="E411" s="1302">
        <v>0</v>
      </c>
      <c r="F411" s="1302">
        <v>0.18421052396297455</v>
      </c>
      <c r="G411" s="1302">
        <v>0.1111111119389534</v>
      </c>
      <c r="H411" s="1302">
        <v>8.8235296308994293E-2</v>
      </c>
      <c r="I411" s="1302">
        <v>0.23076923191547394</v>
      </c>
      <c r="J411" s="1302">
        <v>8.5714288055896759E-2</v>
      </c>
      <c r="K411" s="1302">
        <v>0.1875</v>
      </c>
      <c r="L411" s="1302">
        <v>6.6666670143604279E-2</v>
      </c>
      <c r="M411" s="1302">
        <v>0.125</v>
      </c>
      <c r="N411" s="1302">
        <v>0.13793103396892548</v>
      </c>
      <c r="O411" s="1302">
        <v>4.9180328845977783E-2</v>
      </c>
      <c r="P411" s="1302">
        <v>0.1666666716337204</v>
      </c>
      <c r="Q411" s="1302">
        <v>0</v>
      </c>
      <c r="R411" s="1302">
        <v>4.76190485060215E-2</v>
      </c>
      <c r="S411" s="1302">
        <v>0.15789473056793213</v>
      </c>
      <c r="T411" s="1302">
        <v>0.25999999046325684</v>
      </c>
      <c r="U411" s="1302">
        <v>6.3829787075519562E-2</v>
      </c>
      <c r="V411" s="1302">
        <v>0.17543859779834747</v>
      </c>
    </row>
    <row r="412" spans="1:22" ht="15" x14ac:dyDescent="0.25">
      <c r="A412" s="1301" t="s">
        <v>708</v>
      </c>
      <c r="B412" s="153" t="s">
        <v>804</v>
      </c>
      <c r="C412" s="1301" t="s">
        <v>95</v>
      </c>
      <c r="D412" s="1302">
        <v>0.1111111119389534</v>
      </c>
      <c r="E412" s="1302">
        <v>0</v>
      </c>
      <c r="F412" s="1302">
        <v>7.8947365283966064E-2</v>
      </c>
      <c r="G412" s="1302">
        <v>8.8888891041278839E-2</v>
      </c>
      <c r="H412" s="1302">
        <v>5.8823529630899429E-2</v>
      </c>
      <c r="I412" s="1302">
        <v>0.12820513546466827</v>
      </c>
      <c r="J412" s="1302">
        <v>5.714285746216774E-2</v>
      </c>
      <c r="K412" s="1302">
        <v>0.1458333283662796</v>
      </c>
      <c r="L412" s="1302">
        <v>0</v>
      </c>
      <c r="M412" s="1302">
        <v>9.375E-2</v>
      </c>
      <c r="N412" s="1302">
        <v>0.10344827920198441</v>
      </c>
      <c r="O412" s="1302">
        <v>1.6393441706895828E-2</v>
      </c>
      <c r="P412" s="1302">
        <v>4.1666667908430099E-2</v>
      </c>
      <c r="Q412" s="1302">
        <v>0</v>
      </c>
      <c r="R412" s="1302">
        <v>4.76190485060215E-2</v>
      </c>
      <c r="S412" s="1302">
        <v>0</v>
      </c>
      <c r="T412" s="1302">
        <v>0.23999999463558197</v>
      </c>
      <c r="U412" s="1302">
        <v>0</v>
      </c>
      <c r="V412" s="1302">
        <v>8.7719298899173737E-2</v>
      </c>
    </row>
    <row r="413" spans="1:22" ht="15" x14ac:dyDescent="0.25">
      <c r="A413" s="1301" t="s">
        <v>708</v>
      </c>
      <c r="B413" s="153" t="s">
        <v>805</v>
      </c>
      <c r="C413" s="1301" t="s">
        <v>87</v>
      </c>
      <c r="D413" s="1302">
        <v>18</v>
      </c>
      <c r="E413" s="1302">
        <v>46</v>
      </c>
      <c r="F413" s="1302">
        <v>50</v>
      </c>
      <c r="G413" s="1302">
        <v>54</v>
      </c>
      <c r="H413" s="1302">
        <v>50</v>
      </c>
      <c r="I413" s="1302">
        <v>53</v>
      </c>
      <c r="J413" s="1302">
        <v>65</v>
      </c>
      <c r="K413" s="1302">
        <v>38</v>
      </c>
      <c r="L413" s="1302">
        <v>30</v>
      </c>
      <c r="M413" s="1302">
        <v>35</v>
      </c>
      <c r="N413" s="1302">
        <v>83</v>
      </c>
      <c r="O413" s="1302">
        <v>143</v>
      </c>
      <c r="P413" s="1302">
        <v>17</v>
      </c>
      <c r="Q413" s="1302">
        <v>13</v>
      </c>
      <c r="R413" s="1302">
        <v>50</v>
      </c>
      <c r="S413" s="1302">
        <v>47</v>
      </c>
      <c r="T413" s="1302">
        <v>43</v>
      </c>
      <c r="U413" s="1302">
        <v>39</v>
      </c>
      <c r="V413" s="1302">
        <v>34</v>
      </c>
    </row>
    <row r="414" spans="1:22" ht="15" x14ac:dyDescent="0.25">
      <c r="A414" s="1301" t="s">
        <v>708</v>
      </c>
      <c r="B414" s="153" t="s">
        <v>805</v>
      </c>
      <c r="C414" s="1301" t="s">
        <v>700</v>
      </c>
      <c r="D414" s="1302">
        <v>4</v>
      </c>
      <c r="E414" s="1302">
        <v>7</v>
      </c>
      <c r="F414" s="1302">
        <v>17</v>
      </c>
      <c r="G414" s="1302">
        <v>13</v>
      </c>
      <c r="H414" s="1302">
        <v>9</v>
      </c>
      <c r="I414" s="1302">
        <v>8</v>
      </c>
      <c r="J414" s="1302">
        <v>22</v>
      </c>
      <c r="K414" s="1302">
        <v>10</v>
      </c>
      <c r="L414" s="1302">
        <v>11</v>
      </c>
      <c r="M414" s="1302">
        <v>9</v>
      </c>
      <c r="N414" s="1302">
        <v>13</v>
      </c>
      <c r="O414" s="1302">
        <v>36</v>
      </c>
      <c r="P414" s="1302">
        <v>4</v>
      </c>
      <c r="Q414" s="1302">
        <v>0</v>
      </c>
      <c r="R414" s="1302">
        <v>15</v>
      </c>
      <c r="S414" s="1302">
        <v>7</v>
      </c>
      <c r="T414" s="1302">
        <v>9</v>
      </c>
      <c r="U414" s="1302">
        <v>9</v>
      </c>
      <c r="V414" s="1302">
        <v>6</v>
      </c>
    </row>
    <row r="415" spans="1:22" ht="15" x14ac:dyDescent="0.25">
      <c r="A415" s="1301" t="s">
        <v>708</v>
      </c>
      <c r="B415" s="153" t="s">
        <v>805</v>
      </c>
      <c r="C415" s="1301" t="s">
        <v>88</v>
      </c>
      <c r="D415" s="1302">
        <v>4</v>
      </c>
      <c r="E415" s="1302">
        <v>10</v>
      </c>
      <c r="F415" s="1302">
        <v>18</v>
      </c>
      <c r="G415" s="1302">
        <v>26</v>
      </c>
      <c r="H415" s="1302">
        <v>26</v>
      </c>
      <c r="I415" s="1302">
        <v>16</v>
      </c>
      <c r="J415" s="1302">
        <v>25</v>
      </c>
      <c r="K415" s="1302">
        <v>15</v>
      </c>
      <c r="L415" s="1302">
        <v>14</v>
      </c>
      <c r="M415" s="1302">
        <v>14</v>
      </c>
      <c r="N415" s="1302">
        <v>27</v>
      </c>
      <c r="O415" s="1302">
        <v>70</v>
      </c>
      <c r="P415" s="1302">
        <v>5</v>
      </c>
      <c r="Q415" s="1302">
        <v>5</v>
      </c>
      <c r="R415" s="1302">
        <v>22</v>
      </c>
      <c r="S415" s="1302">
        <v>14</v>
      </c>
      <c r="T415" s="1302">
        <v>13</v>
      </c>
      <c r="U415" s="1302">
        <v>21</v>
      </c>
      <c r="V415" s="1302">
        <v>14</v>
      </c>
    </row>
    <row r="416" spans="1:22" ht="15" x14ac:dyDescent="0.25">
      <c r="A416" s="1301" t="s">
        <v>708</v>
      </c>
      <c r="B416" s="153" t="s">
        <v>805</v>
      </c>
      <c r="C416" s="1301" t="s">
        <v>89</v>
      </c>
      <c r="D416" s="1302">
        <v>6</v>
      </c>
      <c r="E416" s="1302">
        <v>16</v>
      </c>
      <c r="F416" s="1302">
        <v>20</v>
      </c>
      <c r="G416" s="1302">
        <v>27</v>
      </c>
      <c r="H416" s="1302">
        <v>28</v>
      </c>
      <c r="I416" s="1302">
        <v>18</v>
      </c>
      <c r="J416" s="1302">
        <v>26</v>
      </c>
      <c r="K416" s="1302">
        <v>16</v>
      </c>
      <c r="L416" s="1302">
        <v>15</v>
      </c>
      <c r="M416" s="1302">
        <v>14</v>
      </c>
      <c r="N416" s="1302">
        <v>32</v>
      </c>
      <c r="O416" s="1302">
        <v>73</v>
      </c>
      <c r="P416" s="1302">
        <v>5</v>
      </c>
      <c r="Q416" s="1302">
        <v>8</v>
      </c>
      <c r="R416" s="1302">
        <v>23</v>
      </c>
      <c r="S416" s="1302">
        <v>14</v>
      </c>
      <c r="T416" s="1302">
        <v>13</v>
      </c>
      <c r="U416" s="1302">
        <v>22</v>
      </c>
      <c r="V416" s="1302">
        <v>16</v>
      </c>
    </row>
    <row r="417" spans="1:22" ht="15" x14ac:dyDescent="0.25">
      <c r="A417" s="1301" t="s">
        <v>708</v>
      </c>
      <c r="B417" s="153" t="s">
        <v>805</v>
      </c>
      <c r="C417" s="1301" t="s">
        <v>90</v>
      </c>
      <c r="D417" s="1302">
        <v>2</v>
      </c>
      <c r="E417" s="1302">
        <v>8</v>
      </c>
      <c r="F417" s="1302">
        <v>5</v>
      </c>
      <c r="G417" s="1302">
        <v>9</v>
      </c>
      <c r="H417" s="1302">
        <v>8</v>
      </c>
      <c r="I417" s="1302">
        <v>3</v>
      </c>
      <c r="J417" s="1302">
        <v>1</v>
      </c>
      <c r="K417" s="1302">
        <v>0</v>
      </c>
      <c r="L417" s="1302">
        <v>2</v>
      </c>
      <c r="M417" s="1302">
        <v>2</v>
      </c>
      <c r="N417" s="1302">
        <v>7</v>
      </c>
      <c r="O417" s="1302">
        <v>2</v>
      </c>
      <c r="P417" s="1302">
        <v>3</v>
      </c>
      <c r="Q417" s="1302">
        <v>2</v>
      </c>
      <c r="R417" s="1302">
        <v>4</v>
      </c>
      <c r="S417" s="1302">
        <v>1</v>
      </c>
      <c r="T417" s="1302">
        <v>3</v>
      </c>
      <c r="U417" s="1302">
        <v>1</v>
      </c>
      <c r="V417" s="1302">
        <v>1</v>
      </c>
    </row>
    <row r="418" spans="1:22" ht="15" x14ac:dyDescent="0.25">
      <c r="A418" s="1301" t="s">
        <v>708</v>
      </c>
      <c r="B418" s="153" t="s">
        <v>805</v>
      </c>
      <c r="C418" s="1301" t="s">
        <v>91</v>
      </c>
      <c r="D418" s="1302">
        <v>0</v>
      </c>
      <c r="E418" s="1302">
        <v>3</v>
      </c>
      <c r="F418" s="1302">
        <v>4</v>
      </c>
      <c r="G418" s="1302">
        <v>4</v>
      </c>
      <c r="H418" s="1302">
        <v>3</v>
      </c>
      <c r="I418" s="1302">
        <v>3</v>
      </c>
      <c r="J418" s="1302">
        <v>1</v>
      </c>
      <c r="K418" s="1302">
        <v>0</v>
      </c>
      <c r="L418" s="1302">
        <v>2</v>
      </c>
      <c r="M418" s="1302">
        <v>1</v>
      </c>
      <c r="N418" s="1302">
        <v>2</v>
      </c>
      <c r="O418" s="1302">
        <v>1</v>
      </c>
      <c r="P418" s="1302">
        <v>2</v>
      </c>
      <c r="Q418" s="1302">
        <v>1</v>
      </c>
      <c r="R418" s="1302">
        <v>3</v>
      </c>
      <c r="S418" s="1302">
        <v>2</v>
      </c>
      <c r="T418" s="1302">
        <v>2</v>
      </c>
      <c r="U418" s="1302">
        <v>0</v>
      </c>
      <c r="V418" s="1302">
        <v>0</v>
      </c>
    </row>
    <row r="419" spans="1:22" ht="15" x14ac:dyDescent="0.25">
      <c r="A419" s="1301" t="s">
        <v>708</v>
      </c>
      <c r="B419" s="153" t="s">
        <v>805</v>
      </c>
      <c r="C419" s="1301" t="s">
        <v>701</v>
      </c>
      <c r="D419" s="1302">
        <v>0.2222222238779068</v>
      </c>
      <c r="E419" s="1302">
        <v>0.15217390656471252</v>
      </c>
      <c r="F419" s="1302">
        <v>0.34000000357627869</v>
      </c>
      <c r="G419" s="1302">
        <v>0.24074074625968933</v>
      </c>
      <c r="H419" s="1302">
        <v>0.18000000715255737</v>
      </c>
      <c r="I419" s="1302">
        <v>0.15094339847564697</v>
      </c>
      <c r="J419" s="1302">
        <v>0.33846154808998108</v>
      </c>
      <c r="K419" s="1302">
        <v>0.26315790414810181</v>
      </c>
      <c r="L419" s="1302">
        <v>0.36666667461395264</v>
      </c>
      <c r="M419" s="1302">
        <v>0.25714287161827087</v>
      </c>
      <c r="N419" s="1302">
        <v>0.15662650763988495</v>
      </c>
      <c r="O419" s="1302">
        <v>0.25174826383590698</v>
      </c>
      <c r="P419" s="1302">
        <v>0.23529411852359772</v>
      </c>
      <c r="Q419" s="1302">
        <v>0</v>
      </c>
      <c r="R419" s="1302">
        <v>0.30000001192092896</v>
      </c>
      <c r="S419" s="1302">
        <v>0.14893616735935211</v>
      </c>
      <c r="T419" s="1302">
        <v>0.20930232107639313</v>
      </c>
      <c r="U419" s="1302">
        <v>0.23076923191547394</v>
      </c>
      <c r="V419" s="1302">
        <v>0.17647059261798859</v>
      </c>
    </row>
    <row r="420" spans="1:22" ht="15" x14ac:dyDescent="0.25">
      <c r="A420" s="1301" t="s">
        <v>708</v>
      </c>
      <c r="B420" s="153" t="s">
        <v>805</v>
      </c>
      <c r="C420" s="1301" t="s">
        <v>92</v>
      </c>
      <c r="D420" s="1302">
        <v>0.2222222238779068</v>
      </c>
      <c r="E420" s="1302">
        <v>0.21739129722118378</v>
      </c>
      <c r="F420" s="1302">
        <v>0.36000001430511475</v>
      </c>
      <c r="G420" s="1302">
        <v>0.48148149251937866</v>
      </c>
      <c r="H420" s="1302">
        <v>0.51999998092651367</v>
      </c>
      <c r="I420" s="1302">
        <v>0.30188679695129395</v>
      </c>
      <c r="J420" s="1302">
        <v>0.38461539149284363</v>
      </c>
      <c r="K420" s="1302">
        <v>0.39473685622215271</v>
      </c>
      <c r="L420" s="1302">
        <v>0.46666666865348816</v>
      </c>
      <c r="M420" s="1302">
        <v>0.40000000596046448</v>
      </c>
      <c r="N420" s="1302">
        <v>0.32530120015144348</v>
      </c>
      <c r="O420" s="1302">
        <v>0.48951047658920288</v>
      </c>
      <c r="P420" s="1302">
        <v>0.29411765933036804</v>
      </c>
      <c r="Q420" s="1302">
        <v>0.38461539149284363</v>
      </c>
      <c r="R420" s="1302">
        <v>0.43999999761581421</v>
      </c>
      <c r="S420" s="1302">
        <v>0.29787233471870422</v>
      </c>
      <c r="T420" s="1302">
        <v>0.30232557654380798</v>
      </c>
      <c r="U420" s="1302">
        <v>0.53846156597137451</v>
      </c>
      <c r="V420" s="1302">
        <v>0.4117647111415863</v>
      </c>
    </row>
    <row r="421" spans="1:22" ht="15" x14ac:dyDescent="0.25">
      <c r="A421" s="1301" t="s">
        <v>708</v>
      </c>
      <c r="B421" s="153" t="s">
        <v>805</v>
      </c>
      <c r="C421" s="1301" t="s">
        <v>93</v>
      </c>
      <c r="D421" s="1302">
        <v>0.3333333432674408</v>
      </c>
      <c r="E421" s="1302">
        <v>0.34782609343528748</v>
      </c>
      <c r="F421" s="1302">
        <v>0.40000000596046448</v>
      </c>
      <c r="G421" s="1302">
        <v>0.5</v>
      </c>
      <c r="H421" s="1302">
        <v>0.56000000238418579</v>
      </c>
      <c r="I421" s="1302">
        <v>0.33962264657020569</v>
      </c>
      <c r="J421" s="1302">
        <v>0.40000000596046448</v>
      </c>
      <c r="K421" s="1302">
        <v>0.42105263471603394</v>
      </c>
      <c r="L421" s="1302">
        <v>0.5</v>
      </c>
      <c r="M421" s="1302">
        <v>0.40000000596046448</v>
      </c>
      <c r="N421" s="1302">
        <v>0.38554215431213379</v>
      </c>
      <c r="O421" s="1302">
        <v>0.51048952341079712</v>
      </c>
      <c r="P421" s="1302">
        <v>0.29411765933036804</v>
      </c>
      <c r="Q421" s="1302">
        <v>0.61538463830947876</v>
      </c>
      <c r="R421" s="1302">
        <v>0.46000000834465027</v>
      </c>
      <c r="S421" s="1302">
        <v>0.29787233471870422</v>
      </c>
      <c r="T421" s="1302">
        <v>0.30232557654380798</v>
      </c>
      <c r="U421" s="1302">
        <v>0.56410259008407593</v>
      </c>
      <c r="V421" s="1302">
        <v>0.47058823704719543</v>
      </c>
    </row>
    <row r="422" spans="1:22" ht="15" x14ac:dyDescent="0.25">
      <c r="A422" s="1301" t="s">
        <v>708</v>
      </c>
      <c r="B422" s="153" t="s">
        <v>805</v>
      </c>
      <c r="C422" s="1301" t="s">
        <v>94</v>
      </c>
      <c r="D422" s="1302">
        <v>0.1111111119389534</v>
      </c>
      <c r="E422" s="1302">
        <v>0.17391304671764374</v>
      </c>
      <c r="F422" s="1302">
        <v>0.10000000149011612</v>
      </c>
      <c r="G422" s="1302">
        <v>0.1666666716337204</v>
      </c>
      <c r="H422" s="1302">
        <v>0.15999999642372131</v>
      </c>
      <c r="I422" s="1302">
        <v>5.6603774428367615E-2</v>
      </c>
      <c r="J422" s="1302">
        <v>1.5384615398943424E-2</v>
      </c>
      <c r="K422" s="1302">
        <v>0</v>
      </c>
      <c r="L422" s="1302">
        <v>6.6666670143604279E-2</v>
      </c>
      <c r="M422" s="1302">
        <v>5.714285746216774E-2</v>
      </c>
      <c r="N422" s="1302">
        <v>8.4337346255779266E-2</v>
      </c>
      <c r="O422" s="1302">
        <v>1.3986013829708099E-2</v>
      </c>
      <c r="P422" s="1302">
        <v>0.17647059261798859</v>
      </c>
      <c r="Q422" s="1302">
        <v>0.15384615957736969</v>
      </c>
      <c r="R422" s="1302">
        <v>7.9999998211860657E-2</v>
      </c>
      <c r="S422" s="1302">
        <v>2.1276595070958138E-2</v>
      </c>
      <c r="T422" s="1302">
        <v>6.976744532585144E-2</v>
      </c>
      <c r="U422" s="1302">
        <v>2.5641025975346565E-2</v>
      </c>
      <c r="V422" s="1302">
        <v>2.9411764815449715E-2</v>
      </c>
    </row>
    <row r="423" spans="1:22" ht="15" x14ac:dyDescent="0.25">
      <c r="A423" s="1301" t="s">
        <v>708</v>
      </c>
      <c r="B423" s="153" t="s">
        <v>805</v>
      </c>
      <c r="C423" s="1301" t="s">
        <v>95</v>
      </c>
      <c r="D423" s="1302">
        <v>0</v>
      </c>
      <c r="E423" s="1302">
        <v>6.5217390656471252E-2</v>
      </c>
      <c r="F423" s="1302">
        <v>7.9999998211860657E-2</v>
      </c>
      <c r="G423" s="1302">
        <v>7.4074074625968933E-2</v>
      </c>
      <c r="H423" s="1302">
        <v>5.9999998658895493E-2</v>
      </c>
      <c r="I423" s="1302">
        <v>5.6603774428367615E-2</v>
      </c>
      <c r="J423" s="1302">
        <v>1.5384615398943424E-2</v>
      </c>
      <c r="K423" s="1302">
        <v>0</v>
      </c>
      <c r="L423" s="1302">
        <v>6.6666670143604279E-2</v>
      </c>
      <c r="M423" s="1302">
        <v>2.857142873108387E-2</v>
      </c>
      <c r="N423" s="1302">
        <v>2.4096384644508362E-2</v>
      </c>
      <c r="O423" s="1302">
        <v>6.9930069148540497E-3</v>
      </c>
      <c r="P423" s="1302">
        <v>0.11764705926179886</v>
      </c>
      <c r="Q423" s="1302">
        <v>7.6923079788684845E-2</v>
      </c>
      <c r="R423" s="1302">
        <v>5.9999998658895493E-2</v>
      </c>
      <c r="S423" s="1302">
        <v>4.2553190141916275E-2</v>
      </c>
      <c r="T423" s="1302">
        <v>4.6511627733707428E-2</v>
      </c>
      <c r="U423" s="1302">
        <v>0</v>
      </c>
      <c r="V423" s="1302">
        <v>0</v>
      </c>
    </row>
    <row r="424" spans="1:22" ht="15" x14ac:dyDescent="0.25">
      <c r="A424" s="1301" t="s">
        <v>708</v>
      </c>
      <c r="B424" s="153" t="s">
        <v>806</v>
      </c>
      <c r="C424" s="1301" t="s">
        <v>87</v>
      </c>
      <c r="D424" s="1302">
        <v>0</v>
      </c>
      <c r="E424" s="1302">
        <v>13</v>
      </c>
      <c r="F424" s="1302">
        <v>15</v>
      </c>
      <c r="G424" s="1302">
        <v>26</v>
      </c>
      <c r="H424" s="1302">
        <v>1</v>
      </c>
      <c r="I424" s="1302">
        <v>21</v>
      </c>
      <c r="J424" s="1302">
        <v>19</v>
      </c>
      <c r="K424" s="1302">
        <v>57</v>
      </c>
      <c r="L424" s="1302">
        <v>40</v>
      </c>
      <c r="M424" s="1302">
        <v>46</v>
      </c>
      <c r="N424" s="1302">
        <v>82</v>
      </c>
      <c r="O424" s="1302">
        <v>132</v>
      </c>
      <c r="P424" s="1302">
        <v>37</v>
      </c>
      <c r="Q424" s="1302">
        <v>8</v>
      </c>
      <c r="R424" s="1302">
        <v>24</v>
      </c>
      <c r="S424" s="1302">
        <v>35</v>
      </c>
      <c r="T424" s="1302">
        <v>14</v>
      </c>
      <c r="U424" s="1302">
        <v>49</v>
      </c>
      <c r="V424" s="1302">
        <v>47</v>
      </c>
    </row>
    <row r="425" spans="1:22" ht="15" x14ac:dyDescent="0.25">
      <c r="A425" s="1301" t="s">
        <v>708</v>
      </c>
      <c r="B425" s="153" t="s">
        <v>806</v>
      </c>
      <c r="C425" s="1301" t="s">
        <v>700</v>
      </c>
      <c r="D425" s="1302">
        <v>0</v>
      </c>
      <c r="E425" s="1302">
        <v>4</v>
      </c>
      <c r="F425" s="1302">
        <v>3</v>
      </c>
      <c r="G425" s="1302">
        <v>4</v>
      </c>
      <c r="H425" s="1302">
        <v>0</v>
      </c>
      <c r="I425" s="1302">
        <v>4</v>
      </c>
      <c r="J425" s="1302">
        <v>13</v>
      </c>
      <c r="K425" s="1302">
        <v>20</v>
      </c>
      <c r="L425" s="1302">
        <v>1</v>
      </c>
      <c r="M425" s="1302">
        <v>8</v>
      </c>
      <c r="N425" s="1302">
        <v>42</v>
      </c>
      <c r="O425" s="1302">
        <v>60</v>
      </c>
      <c r="P425" s="1302">
        <v>6</v>
      </c>
      <c r="Q425" s="1302">
        <v>0</v>
      </c>
      <c r="R425" s="1302">
        <v>12</v>
      </c>
      <c r="S425" s="1302">
        <v>11</v>
      </c>
      <c r="T425" s="1302">
        <v>2</v>
      </c>
      <c r="U425" s="1302">
        <v>21</v>
      </c>
      <c r="V425" s="1302">
        <v>4</v>
      </c>
    </row>
    <row r="426" spans="1:22" ht="15" x14ac:dyDescent="0.25">
      <c r="A426" s="1301" t="s">
        <v>708</v>
      </c>
      <c r="B426" s="153" t="s">
        <v>806</v>
      </c>
      <c r="C426" s="1301" t="s">
        <v>88</v>
      </c>
      <c r="D426" s="1302">
        <v>0</v>
      </c>
      <c r="E426" s="1302">
        <v>7</v>
      </c>
      <c r="F426" s="1302">
        <v>4</v>
      </c>
      <c r="G426" s="1302">
        <v>7</v>
      </c>
      <c r="H426" s="1302">
        <v>0</v>
      </c>
      <c r="I426" s="1302">
        <v>4</v>
      </c>
      <c r="J426" s="1302">
        <v>14</v>
      </c>
      <c r="K426" s="1302">
        <v>21</v>
      </c>
      <c r="L426" s="1302">
        <v>3</v>
      </c>
      <c r="M426" s="1302">
        <v>12</v>
      </c>
      <c r="N426" s="1302">
        <v>54</v>
      </c>
      <c r="O426" s="1302">
        <v>69</v>
      </c>
      <c r="P426" s="1302">
        <v>17</v>
      </c>
      <c r="Q426" s="1302">
        <v>1</v>
      </c>
      <c r="R426" s="1302">
        <v>14</v>
      </c>
      <c r="S426" s="1302">
        <v>19</v>
      </c>
      <c r="T426" s="1302">
        <v>8</v>
      </c>
      <c r="U426" s="1302">
        <v>32</v>
      </c>
      <c r="V426" s="1302">
        <v>24</v>
      </c>
    </row>
    <row r="427" spans="1:22" ht="15" x14ac:dyDescent="0.25">
      <c r="A427" s="1301" t="s">
        <v>708</v>
      </c>
      <c r="B427" s="153" t="s">
        <v>806</v>
      </c>
      <c r="C427" s="1301" t="s">
        <v>89</v>
      </c>
      <c r="D427" s="1302">
        <v>0</v>
      </c>
      <c r="E427" s="1302">
        <v>9</v>
      </c>
      <c r="F427" s="1302">
        <v>5</v>
      </c>
      <c r="G427" s="1302">
        <v>7</v>
      </c>
      <c r="H427" s="1302">
        <v>0</v>
      </c>
      <c r="I427" s="1302">
        <v>5</v>
      </c>
      <c r="J427" s="1302">
        <v>14</v>
      </c>
      <c r="K427" s="1302">
        <v>24</v>
      </c>
      <c r="L427" s="1302">
        <v>4</v>
      </c>
      <c r="M427" s="1302">
        <v>13</v>
      </c>
      <c r="N427" s="1302">
        <v>54</v>
      </c>
      <c r="O427" s="1302">
        <v>79</v>
      </c>
      <c r="P427" s="1302">
        <v>18</v>
      </c>
      <c r="Q427" s="1302">
        <v>1</v>
      </c>
      <c r="R427" s="1302">
        <v>14</v>
      </c>
      <c r="S427" s="1302">
        <v>19</v>
      </c>
      <c r="T427" s="1302">
        <v>8</v>
      </c>
      <c r="U427" s="1302">
        <v>32</v>
      </c>
      <c r="V427" s="1302">
        <v>24</v>
      </c>
    </row>
    <row r="428" spans="1:22" ht="15" x14ac:dyDescent="0.25">
      <c r="A428" s="1301" t="s">
        <v>708</v>
      </c>
      <c r="B428" s="153" t="s">
        <v>806</v>
      </c>
      <c r="C428" s="1301" t="s">
        <v>90</v>
      </c>
      <c r="D428" s="1302">
        <v>0</v>
      </c>
      <c r="E428" s="1302">
        <v>1</v>
      </c>
      <c r="F428" s="1302">
        <v>0</v>
      </c>
      <c r="G428" s="1302">
        <v>1</v>
      </c>
      <c r="H428" s="1302">
        <v>0</v>
      </c>
      <c r="I428" s="1302">
        <v>2</v>
      </c>
      <c r="J428" s="1302">
        <v>10</v>
      </c>
      <c r="K428" s="1302">
        <v>10</v>
      </c>
      <c r="L428" s="1302">
        <v>2</v>
      </c>
      <c r="M428" s="1302">
        <v>4</v>
      </c>
      <c r="N428" s="1302">
        <v>0</v>
      </c>
      <c r="O428" s="1302">
        <v>1</v>
      </c>
      <c r="P428" s="1302">
        <v>1</v>
      </c>
      <c r="Q428" s="1302">
        <v>0</v>
      </c>
      <c r="R428" s="1302">
        <v>1</v>
      </c>
      <c r="S428" s="1302">
        <v>2</v>
      </c>
      <c r="T428" s="1302">
        <v>0</v>
      </c>
      <c r="U428" s="1302">
        <v>4</v>
      </c>
      <c r="V428" s="1302">
        <v>1</v>
      </c>
    </row>
    <row r="429" spans="1:22" ht="15" x14ac:dyDescent="0.25">
      <c r="A429" s="1301" t="s">
        <v>708</v>
      </c>
      <c r="B429" s="153" t="s">
        <v>806</v>
      </c>
      <c r="C429" s="1301" t="s">
        <v>91</v>
      </c>
      <c r="D429" s="1302">
        <v>0</v>
      </c>
      <c r="E429" s="1302">
        <v>0</v>
      </c>
      <c r="F429" s="1302">
        <v>0</v>
      </c>
      <c r="G429" s="1302">
        <v>1</v>
      </c>
      <c r="H429" s="1302">
        <v>0</v>
      </c>
      <c r="I429" s="1302">
        <v>2</v>
      </c>
      <c r="J429" s="1302">
        <v>12</v>
      </c>
      <c r="K429" s="1302">
        <v>7</v>
      </c>
      <c r="L429" s="1302">
        <v>1</v>
      </c>
      <c r="M429" s="1302">
        <v>5</v>
      </c>
      <c r="N429" s="1302">
        <v>0</v>
      </c>
      <c r="O429" s="1302">
        <v>0</v>
      </c>
      <c r="P429" s="1302">
        <v>0</v>
      </c>
      <c r="Q429" s="1302">
        <v>0</v>
      </c>
      <c r="R429" s="1302">
        <v>1</v>
      </c>
      <c r="S429" s="1302">
        <v>2</v>
      </c>
      <c r="T429" s="1302">
        <v>0</v>
      </c>
      <c r="U429" s="1302">
        <v>3</v>
      </c>
      <c r="V429" s="1302">
        <v>1</v>
      </c>
    </row>
    <row r="430" spans="1:22" ht="15" x14ac:dyDescent="0.25">
      <c r="A430" s="1301" t="s">
        <v>708</v>
      </c>
      <c r="B430" s="153" t="s">
        <v>806</v>
      </c>
      <c r="C430" s="1301" t="s">
        <v>701</v>
      </c>
      <c r="D430" s="1302">
        <v>0</v>
      </c>
      <c r="E430" s="1302">
        <v>0.30769231915473938</v>
      </c>
      <c r="F430" s="1302">
        <v>0.20000000298023224</v>
      </c>
      <c r="G430" s="1302">
        <v>0.15384615957736969</v>
      </c>
      <c r="H430" s="1302">
        <v>0</v>
      </c>
      <c r="I430" s="1302">
        <v>0.190476194024086</v>
      </c>
      <c r="J430" s="1302">
        <v>0.68421053886413574</v>
      </c>
      <c r="K430" s="1302">
        <v>0.35087719559669495</v>
      </c>
      <c r="L430" s="1302">
        <v>2.500000037252903E-2</v>
      </c>
      <c r="M430" s="1302">
        <v>0.17391304671764374</v>
      </c>
      <c r="N430" s="1302">
        <v>0.51219511032104492</v>
      </c>
      <c r="O430" s="1302">
        <v>0.45454546809196472</v>
      </c>
      <c r="P430" s="1302">
        <v>0.16216215491294861</v>
      </c>
      <c r="Q430" s="1302">
        <v>0</v>
      </c>
      <c r="R430" s="1302">
        <v>0.5</v>
      </c>
      <c r="S430" s="1302">
        <v>0.31428572535514832</v>
      </c>
      <c r="T430" s="1302">
        <v>0.1428571492433548</v>
      </c>
      <c r="U430" s="1302">
        <v>0.4285714328289032</v>
      </c>
      <c r="V430" s="1302">
        <v>8.510638028383255E-2</v>
      </c>
    </row>
    <row r="431" spans="1:22" ht="15" x14ac:dyDescent="0.25">
      <c r="A431" s="1301" t="s">
        <v>708</v>
      </c>
      <c r="B431" s="153" t="s">
        <v>806</v>
      </c>
      <c r="C431" s="1301" t="s">
        <v>92</v>
      </c>
      <c r="D431" s="1302">
        <v>0</v>
      </c>
      <c r="E431" s="1302">
        <v>0.53846156597137451</v>
      </c>
      <c r="F431" s="1302">
        <v>0.26666668057441711</v>
      </c>
      <c r="G431" s="1302">
        <v>0.26923078298568726</v>
      </c>
      <c r="H431" s="1302">
        <v>0</v>
      </c>
      <c r="I431" s="1302">
        <v>0.190476194024086</v>
      </c>
      <c r="J431" s="1302">
        <v>0.73684209585189819</v>
      </c>
      <c r="K431" s="1302">
        <v>0.3684210479259491</v>
      </c>
      <c r="L431" s="1302">
        <v>7.5000002980232239E-2</v>
      </c>
      <c r="M431" s="1302">
        <v>0.26086956262588501</v>
      </c>
      <c r="N431" s="1302">
        <v>0.65853661298751831</v>
      </c>
      <c r="O431" s="1302">
        <v>0.52272725105285645</v>
      </c>
      <c r="P431" s="1302">
        <v>0.45945945382118225</v>
      </c>
      <c r="Q431" s="1302">
        <v>0.125</v>
      </c>
      <c r="R431" s="1302">
        <v>0.58333331346511841</v>
      </c>
      <c r="S431" s="1302">
        <v>0.54285717010498047</v>
      </c>
      <c r="T431" s="1302">
        <v>0.57142859697341919</v>
      </c>
      <c r="U431" s="1302">
        <v>0.65306121110916138</v>
      </c>
      <c r="V431" s="1302">
        <v>0.51063829660415649</v>
      </c>
    </row>
    <row r="432" spans="1:22" ht="15" x14ac:dyDescent="0.25">
      <c r="A432" s="1301" t="s">
        <v>708</v>
      </c>
      <c r="B432" s="153" t="s">
        <v>806</v>
      </c>
      <c r="C432" s="1301" t="s">
        <v>93</v>
      </c>
      <c r="D432" s="1302">
        <v>0</v>
      </c>
      <c r="E432" s="1302">
        <v>0.69230771064758301</v>
      </c>
      <c r="F432" s="1302">
        <v>0.3333333432674408</v>
      </c>
      <c r="G432" s="1302">
        <v>0.26923078298568726</v>
      </c>
      <c r="H432" s="1302">
        <v>0</v>
      </c>
      <c r="I432" s="1302">
        <v>0.2380952388048172</v>
      </c>
      <c r="J432" s="1302">
        <v>0.73684209585189819</v>
      </c>
      <c r="K432" s="1302">
        <v>0.42105263471603394</v>
      </c>
      <c r="L432" s="1302">
        <v>0.10000000149011612</v>
      </c>
      <c r="M432" s="1302">
        <v>0.28260868787765503</v>
      </c>
      <c r="N432" s="1302">
        <v>0.65853661298751831</v>
      </c>
      <c r="O432" s="1302">
        <v>0.59848487377166748</v>
      </c>
      <c r="P432" s="1302">
        <v>0.48648649454116821</v>
      </c>
      <c r="Q432" s="1302">
        <v>0.125</v>
      </c>
      <c r="R432" s="1302">
        <v>0.58333331346511841</v>
      </c>
      <c r="S432" s="1302">
        <v>0.54285717010498047</v>
      </c>
      <c r="T432" s="1302">
        <v>0.57142859697341919</v>
      </c>
      <c r="U432" s="1302">
        <v>0.65306121110916138</v>
      </c>
      <c r="V432" s="1302">
        <v>0.51063829660415649</v>
      </c>
    </row>
    <row r="433" spans="1:22" ht="15" x14ac:dyDescent="0.25">
      <c r="A433" s="1301" t="s">
        <v>708</v>
      </c>
      <c r="B433" s="153" t="s">
        <v>806</v>
      </c>
      <c r="C433" s="1301" t="s">
        <v>94</v>
      </c>
      <c r="D433" s="1302">
        <v>0</v>
      </c>
      <c r="E433" s="1302">
        <v>7.6923079788684845E-2</v>
      </c>
      <c r="F433" s="1302">
        <v>0</v>
      </c>
      <c r="G433" s="1302">
        <v>3.8461539894342422E-2</v>
      </c>
      <c r="H433" s="1302">
        <v>0</v>
      </c>
      <c r="I433" s="1302">
        <v>9.5238097012042999E-2</v>
      </c>
      <c r="J433" s="1302">
        <v>0.52631580829620361</v>
      </c>
      <c r="K433" s="1302">
        <v>0.17543859779834747</v>
      </c>
      <c r="L433" s="1302">
        <v>5.000000074505806E-2</v>
      </c>
      <c r="M433" s="1302">
        <v>8.6956523358821869E-2</v>
      </c>
      <c r="N433" s="1302">
        <v>0</v>
      </c>
      <c r="O433" s="1302">
        <v>7.5757578015327454E-3</v>
      </c>
      <c r="P433" s="1302">
        <v>2.7027027681469917E-2</v>
      </c>
      <c r="Q433" s="1302">
        <v>0</v>
      </c>
      <c r="R433" s="1302">
        <v>4.1666667908430099E-2</v>
      </c>
      <c r="S433" s="1302">
        <v>5.714285746216774E-2</v>
      </c>
      <c r="T433" s="1302">
        <v>0</v>
      </c>
      <c r="U433" s="1302">
        <v>8.1632651388645172E-2</v>
      </c>
      <c r="V433" s="1302">
        <v>2.1276595070958138E-2</v>
      </c>
    </row>
    <row r="434" spans="1:22" ht="15" x14ac:dyDescent="0.25">
      <c r="A434" s="1301" t="s">
        <v>708</v>
      </c>
      <c r="B434" s="153" t="s">
        <v>806</v>
      </c>
      <c r="C434" s="1301" t="s">
        <v>95</v>
      </c>
      <c r="D434" s="1302">
        <v>0</v>
      </c>
      <c r="E434" s="1302">
        <v>0</v>
      </c>
      <c r="F434" s="1302">
        <v>0</v>
      </c>
      <c r="G434" s="1302">
        <v>3.8461539894342422E-2</v>
      </c>
      <c r="H434" s="1302">
        <v>0</v>
      </c>
      <c r="I434" s="1302">
        <v>9.5238097012042999E-2</v>
      </c>
      <c r="J434" s="1302">
        <v>0.63157892227172852</v>
      </c>
      <c r="K434" s="1302">
        <v>0.12280701845884323</v>
      </c>
      <c r="L434" s="1302">
        <v>2.500000037252903E-2</v>
      </c>
      <c r="M434" s="1302">
        <v>0.10869564861059189</v>
      </c>
      <c r="N434" s="1302">
        <v>0</v>
      </c>
      <c r="O434" s="1302">
        <v>0</v>
      </c>
      <c r="P434" s="1302">
        <v>0</v>
      </c>
      <c r="Q434" s="1302">
        <v>0</v>
      </c>
      <c r="R434" s="1302">
        <v>4.1666667908430099E-2</v>
      </c>
      <c r="S434" s="1302">
        <v>5.714285746216774E-2</v>
      </c>
      <c r="T434" s="1302">
        <v>0</v>
      </c>
      <c r="U434" s="1302">
        <v>6.1224490404129028E-2</v>
      </c>
      <c r="V434" s="1302">
        <v>2.1276595070958138E-2</v>
      </c>
    </row>
    <row r="435" spans="1:22" ht="15" x14ac:dyDescent="0.25">
      <c r="A435" s="1301" t="s">
        <v>708</v>
      </c>
      <c r="B435" s="153" t="s">
        <v>807</v>
      </c>
      <c r="C435" s="1301" t="s">
        <v>87</v>
      </c>
      <c r="D435" s="1302">
        <v>33</v>
      </c>
      <c r="E435" s="1302">
        <v>31</v>
      </c>
      <c r="F435" s="1302">
        <v>35</v>
      </c>
      <c r="G435" s="1302">
        <v>34</v>
      </c>
      <c r="H435" s="1302">
        <v>31</v>
      </c>
      <c r="I435" s="1302">
        <v>59</v>
      </c>
      <c r="J435" s="1302">
        <v>35</v>
      </c>
      <c r="K435" s="1302">
        <v>37</v>
      </c>
      <c r="L435" s="1302">
        <v>37</v>
      </c>
      <c r="M435" s="1302">
        <v>30</v>
      </c>
      <c r="N435" s="1302">
        <v>37</v>
      </c>
      <c r="O435" s="1302">
        <v>35</v>
      </c>
      <c r="P435" s="1302">
        <v>23</v>
      </c>
      <c r="Q435" s="1302">
        <v>7</v>
      </c>
      <c r="R435" s="1302">
        <v>6</v>
      </c>
      <c r="S435" s="1302">
        <v>12</v>
      </c>
      <c r="T435" s="1302">
        <v>22</v>
      </c>
      <c r="U435" s="1302">
        <v>24</v>
      </c>
      <c r="V435" s="1302">
        <v>12</v>
      </c>
    </row>
    <row r="436" spans="1:22" ht="15" x14ac:dyDescent="0.25">
      <c r="A436" s="1301" t="s">
        <v>708</v>
      </c>
      <c r="B436" s="153" t="s">
        <v>807</v>
      </c>
      <c r="C436" s="1301" t="s">
        <v>700</v>
      </c>
      <c r="D436" s="1302">
        <v>3</v>
      </c>
      <c r="E436" s="1302">
        <v>2</v>
      </c>
      <c r="F436" s="1302">
        <v>12</v>
      </c>
      <c r="G436" s="1302">
        <v>12</v>
      </c>
      <c r="H436" s="1302">
        <v>5</v>
      </c>
      <c r="I436" s="1302">
        <v>15</v>
      </c>
      <c r="J436" s="1302">
        <v>11</v>
      </c>
      <c r="K436" s="1302">
        <v>7</v>
      </c>
      <c r="L436" s="1302">
        <v>3</v>
      </c>
      <c r="M436" s="1302">
        <v>10</v>
      </c>
      <c r="N436" s="1302">
        <v>11</v>
      </c>
      <c r="O436" s="1302">
        <v>5</v>
      </c>
      <c r="P436" s="1302">
        <v>7</v>
      </c>
      <c r="Q436" s="1302">
        <v>0</v>
      </c>
      <c r="R436" s="1302">
        <v>0</v>
      </c>
      <c r="S436" s="1302">
        <v>2</v>
      </c>
      <c r="T436" s="1302">
        <v>2</v>
      </c>
      <c r="U436" s="1302">
        <v>9</v>
      </c>
      <c r="V436" s="1302">
        <v>1</v>
      </c>
    </row>
    <row r="437" spans="1:22" ht="15" x14ac:dyDescent="0.25">
      <c r="A437" s="1301" t="s">
        <v>708</v>
      </c>
      <c r="B437" s="153" t="s">
        <v>807</v>
      </c>
      <c r="C437" s="1301" t="s">
        <v>88</v>
      </c>
      <c r="D437" s="1302">
        <v>8</v>
      </c>
      <c r="E437" s="1302">
        <v>7</v>
      </c>
      <c r="F437" s="1302">
        <v>17</v>
      </c>
      <c r="G437" s="1302">
        <v>16</v>
      </c>
      <c r="H437" s="1302">
        <v>11</v>
      </c>
      <c r="I437" s="1302">
        <v>21</v>
      </c>
      <c r="J437" s="1302">
        <v>14</v>
      </c>
      <c r="K437" s="1302">
        <v>15</v>
      </c>
      <c r="L437" s="1302">
        <v>10</v>
      </c>
      <c r="M437" s="1302">
        <v>16</v>
      </c>
      <c r="N437" s="1302">
        <v>18</v>
      </c>
      <c r="O437" s="1302">
        <v>16</v>
      </c>
      <c r="P437" s="1302">
        <v>12</v>
      </c>
      <c r="Q437" s="1302">
        <v>0</v>
      </c>
      <c r="R437" s="1302">
        <v>2</v>
      </c>
      <c r="S437" s="1302">
        <v>2</v>
      </c>
      <c r="T437" s="1302">
        <v>4</v>
      </c>
      <c r="U437" s="1302">
        <v>14</v>
      </c>
      <c r="V437" s="1302">
        <v>6</v>
      </c>
    </row>
    <row r="438" spans="1:22" ht="15" x14ac:dyDescent="0.25">
      <c r="A438" s="1301" t="s">
        <v>708</v>
      </c>
      <c r="B438" s="153" t="s">
        <v>807</v>
      </c>
      <c r="C438" s="1301" t="s">
        <v>89</v>
      </c>
      <c r="D438" s="1302">
        <v>10</v>
      </c>
      <c r="E438" s="1302">
        <v>10</v>
      </c>
      <c r="F438" s="1302">
        <v>22</v>
      </c>
      <c r="G438" s="1302">
        <v>22</v>
      </c>
      <c r="H438" s="1302">
        <v>12</v>
      </c>
      <c r="I438" s="1302">
        <v>26</v>
      </c>
      <c r="J438" s="1302">
        <v>14</v>
      </c>
      <c r="K438" s="1302">
        <v>16</v>
      </c>
      <c r="L438" s="1302">
        <v>11</v>
      </c>
      <c r="M438" s="1302">
        <v>18</v>
      </c>
      <c r="N438" s="1302">
        <v>20</v>
      </c>
      <c r="O438" s="1302">
        <v>20</v>
      </c>
      <c r="P438" s="1302">
        <v>12</v>
      </c>
      <c r="Q438" s="1302">
        <v>0</v>
      </c>
      <c r="R438" s="1302">
        <v>2</v>
      </c>
      <c r="S438" s="1302">
        <v>3</v>
      </c>
      <c r="T438" s="1302">
        <v>5</v>
      </c>
      <c r="U438" s="1302">
        <v>14</v>
      </c>
      <c r="V438" s="1302">
        <v>6</v>
      </c>
    </row>
    <row r="439" spans="1:22" ht="15" x14ac:dyDescent="0.25">
      <c r="A439" s="1301" t="s">
        <v>708</v>
      </c>
      <c r="B439" s="153" t="s">
        <v>807</v>
      </c>
      <c r="C439" s="1301" t="s">
        <v>90</v>
      </c>
      <c r="D439" s="1302">
        <v>2</v>
      </c>
      <c r="E439" s="1302">
        <v>0</v>
      </c>
      <c r="F439" s="1302">
        <v>10</v>
      </c>
      <c r="G439" s="1302">
        <v>7</v>
      </c>
      <c r="H439" s="1302">
        <v>4</v>
      </c>
      <c r="I439" s="1302">
        <v>3</v>
      </c>
      <c r="J439" s="1302">
        <v>6</v>
      </c>
      <c r="K439" s="1302">
        <v>3</v>
      </c>
      <c r="L439" s="1302">
        <v>0</v>
      </c>
      <c r="M439" s="1302">
        <v>9</v>
      </c>
      <c r="N439" s="1302">
        <v>5</v>
      </c>
      <c r="O439" s="1302">
        <v>2</v>
      </c>
      <c r="P439" s="1302">
        <v>3</v>
      </c>
      <c r="Q439" s="1302">
        <v>0</v>
      </c>
      <c r="R439" s="1302">
        <v>0</v>
      </c>
      <c r="S439" s="1302">
        <v>1</v>
      </c>
      <c r="T439" s="1302">
        <v>0</v>
      </c>
      <c r="U439" s="1302">
        <v>2</v>
      </c>
      <c r="V439" s="1302">
        <v>3</v>
      </c>
    </row>
    <row r="440" spans="1:22" ht="15" x14ac:dyDescent="0.25">
      <c r="A440" s="1301" t="s">
        <v>708</v>
      </c>
      <c r="B440" s="153" t="s">
        <v>807</v>
      </c>
      <c r="C440" s="1301" t="s">
        <v>91</v>
      </c>
      <c r="D440" s="1302">
        <v>2</v>
      </c>
      <c r="E440" s="1302">
        <v>0</v>
      </c>
      <c r="F440" s="1302">
        <v>7</v>
      </c>
      <c r="G440" s="1302">
        <v>4</v>
      </c>
      <c r="H440" s="1302">
        <v>1</v>
      </c>
      <c r="I440" s="1302">
        <v>3</v>
      </c>
      <c r="J440" s="1302">
        <v>4</v>
      </c>
      <c r="K440" s="1302">
        <v>2</v>
      </c>
      <c r="L440" s="1302">
        <v>0</v>
      </c>
      <c r="M440" s="1302">
        <v>4</v>
      </c>
      <c r="N440" s="1302">
        <v>4</v>
      </c>
      <c r="O440" s="1302">
        <v>2</v>
      </c>
      <c r="P440" s="1302">
        <v>2</v>
      </c>
      <c r="Q440" s="1302">
        <v>0</v>
      </c>
      <c r="R440" s="1302">
        <v>0</v>
      </c>
      <c r="S440" s="1302">
        <v>0</v>
      </c>
      <c r="T440" s="1302">
        <v>0</v>
      </c>
      <c r="U440" s="1302">
        <v>1</v>
      </c>
      <c r="V440" s="1302">
        <v>0</v>
      </c>
    </row>
    <row r="441" spans="1:22" ht="15" x14ac:dyDescent="0.25">
      <c r="A441" s="1301" t="s">
        <v>708</v>
      </c>
      <c r="B441" s="153" t="s">
        <v>807</v>
      </c>
      <c r="C441" s="1301" t="s">
        <v>701</v>
      </c>
      <c r="D441" s="1302">
        <v>9.0909093618392944E-2</v>
      </c>
      <c r="E441" s="1302">
        <v>6.4516127109527588E-2</v>
      </c>
      <c r="F441" s="1302">
        <v>0.34285715222358704</v>
      </c>
      <c r="G441" s="1302">
        <v>0.35294118523597717</v>
      </c>
      <c r="H441" s="1302">
        <v>0.16129031777381897</v>
      </c>
      <c r="I441" s="1302">
        <v>0.25423729419708252</v>
      </c>
      <c r="J441" s="1302">
        <v>0.31428572535514832</v>
      </c>
      <c r="K441" s="1302">
        <v>0.18918919563293457</v>
      </c>
      <c r="L441" s="1302">
        <v>8.1081077456474304E-2</v>
      </c>
      <c r="M441" s="1302">
        <v>0.3333333432674408</v>
      </c>
      <c r="N441" s="1302">
        <v>0.29729729890823364</v>
      </c>
      <c r="O441" s="1302">
        <v>0.1428571492433548</v>
      </c>
      <c r="P441" s="1302">
        <v>0.30434781312942505</v>
      </c>
      <c r="Q441" s="1302">
        <v>0</v>
      </c>
      <c r="R441" s="1302">
        <v>0</v>
      </c>
      <c r="S441" s="1302">
        <v>0.1666666716337204</v>
      </c>
      <c r="T441" s="1302">
        <v>9.0909093618392944E-2</v>
      </c>
      <c r="U441" s="1302">
        <v>0.375</v>
      </c>
      <c r="V441" s="1302">
        <v>8.3333335816860199E-2</v>
      </c>
    </row>
    <row r="442" spans="1:22" ht="15" x14ac:dyDescent="0.25">
      <c r="A442" s="1301" t="s">
        <v>708</v>
      </c>
      <c r="B442" s="153" t="s">
        <v>807</v>
      </c>
      <c r="C442" s="1301" t="s">
        <v>92</v>
      </c>
      <c r="D442" s="1302">
        <v>0.24242424964904785</v>
      </c>
      <c r="E442" s="1302">
        <v>0.22580644488334656</v>
      </c>
      <c r="F442" s="1302">
        <v>0.48571428656578064</v>
      </c>
      <c r="G442" s="1302">
        <v>0.47058823704719543</v>
      </c>
      <c r="H442" s="1302">
        <v>0.35483869910240173</v>
      </c>
      <c r="I442" s="1302">
        <v>0.35593220591545105</v>
      </c>
      <c r="J442" s="1302">
        <v>0.40000000596046448</v>
      </c>
      <c r="K442" s="1302">
        <v>0.40540540218353271</v>
      </c>
      <c r="L442" s="1302">
        <v>0.27027025818824768</v>
      </c>
      <c r="M442" s="1302">
        <v>0.53333336114883423</v>
      </c>
      <c r="N442" s="1302">
        <v>0.48648649454116821</v>
      </c>
      <c r="O442" s="1302">
        <v>0.45714285969734192</v>
      </c>
      <c r="P442" s="1302">
        <v>0.52173912525177002</v>
      </c>
      <c r="Q442" s="1302">
        <v>0</v>
      </c>
      <c r="R442" s="1302">
        <v>0.3333333432674408</v>
      </c>
      <c r="S442" s="1302">
        <v>0.1666666716337204</v>
      </c>
      <c r="T442" s="1302">
        <v>0.18181818723678589</v>
      </c>
      <c r="U442" s="1302">
        <v>0.58333331346511841</v>
      </c>
      <c r="V442" s="1302">
        <v>0.5</v>
      </c>
    </row>
    <row r="443" spans="1:22" ht="15" x14ac:dyDescent="0.25">
      <c r="A443" s="1301" t="s">
        <v>708</v>
      </c>
      <c r="B443" s="153" t="s">
        <v>807</v>
      </c>
      <c r="C443" s="1301" t="s">
        <v>93</v>
      </c>
      <c r="D443" s="1302">
        <v>0.30303031206130981</v>
      </c>
      <c r="E443" s="1302">
        <v>0.32258063554763794</v>
      </c>
      <c r="F443" s="1302">
        <v>0.62857145071029663</v>
      </c>
      <c r="G443" s="1302">
        <v>0.64705884456634521</v>
      </c>
      <c r="H443" s="1302">
        <v>0.38709676265716553</v>
      </c>
      <c r="I443" s="1302">
        <v>0.44067797064781189</v>
      </c>
      <c r="J443" s="1302">
        <v>0.40000000596046448</v>
      </c>
      <c r="K443" s="1302">
        <v>0.43243244290351868</v>
      </c>
      <c r="L443" s="1302">
        <v>0.29729729890823364</v>
      </c>
      <c r="M443" s="1302">
        <v>0.60000002384185791</v>
      </c>
      <c r="N443" s="1302">
        <v>0.54054051637649536</v>
      </c>
      <c r="O443" s="1302">
        <v>0.57142859697341919</v>
      </c>
      <c r="P443" s="1302">
        <v>0.52173912525177002</v>
      </c>
      <c r="Q443" s="1302">
        <v>0</v>
      </c>
      <c r="R443" s="1302">
        <v>0.3333333432674408</v>
      </c>
      <c r="S443" s="1302">
        <v>0.25</v>
      </c>
      <c r="T443" s="1302">
        <v>0.22727273404598236</v>
      </c>
      <c r="U443" s="1302">
        <v>0.58333331346511841</v>
      </c>
      <c r="V443" s="1302">
        <v>0.5</v>
      </c>
    </row>
    <row r="444" spans="1:22" ht="15" x14ac:dyDescent="0.25">
      <c r="A444" s="1301" t="s">
        <v>708</v>
      </c>
      <c r="B444" s="153" t="s">
        <v>807</v>
      </c>
      <c r="C444" s="1301" t="s">
        <v>94</v>
      </c>
      <c r="D444" s="1302">
        <v>6.0606062412261963E-2</v>
      </c>
      <c r="E444" s="1302">
        <v>0</v>
      </c>
      <c r="F444" s="1302">
        <v>0.28571429848670959</v>
      </c>
      <c r="G444" s="1302">
        <v>0.20588235557079315</v>
      </c>
      <c r="H444" s="1302">
        <v>0.12903225421905518</v>
      </c>
      <c r="I444" s="1302">
        <v>5.0847455859184265E-2</v>
      </c>
      <c r="J444" s="1302">
        <v>0.17142857611179352</v>
      </c>
      <c r="K444" s="1302">
        <v>8.1081077456474304E-2</v>
      </c>
      <c r="L444" s="1302">
        <v>0</v>
      </c>
      <c r="M444" s="1302">
        <v>0.30000001192092896</v>
      </c>
      <c r="N444" s="1302">
        <v>0.13513512909412384</v>
      </c>
      <c r="O444" s="1302">
        <v>5.714285746216774E-2</v>
      </c>
      <c r="P444" s="1302">
        <v>0.1304347813129425</v>
      </c>
      <c r="Q444" s="1302">
        <v>0</v>
      </c>
      <c r="R444" s="1302">
        <v>0</v>
      </c>
      <c r="S444" s="1302">
        <v>8.3333335816860199E-2</v>
      </c>
      <c r="T444" s="1302">
        <v>0</v>
      </c>
      <c r="U444" s="1302">
        <v>8.3333335816860199E-2</v>
      </c>
      <c r="V444" s="1302">
        <v>0.25</v>
      </c>
    </row>
    <row r="445" spans="1:22" ht="15" x14ac:dyDescent="0.25">
      <c r="A445" s="1301" t="s">
        <v>708</v>
      </c>
      <c r="B445" s="153" t="s">
        <v>807</v>
      </c>
      <c r="C445" s="1301" t="s">
        <v>95</v>
      </c>
      <c r="D445" s="1302">
        <v>6.0606062412261963E-2</v>
      </c>
      <c r="E445" s="1302">
        <v>0</v>
      </c>
      <c r="F445" s="1302">
        <v>0.20000000298023224</v>
      </c>
      <c r="G445" s="1302">
        <v>0.11764705926179886</v>
      </c>
      <c r="H445" s="1302">
        <v>3.2258063554763794E-2</v>
      </c>
      <c r="I445" s="1302">
        <v>5.0847455859184265E-2</v>
      </c>
      <c r="J445" s="1302">
        <v>0.11428571492433548</v>
      </c>
      <c r="K445" s="1302">
        <v>5.4054055362939835E-2</v>
      </c>
      <c r="L445" s="1302">
        <v>0</v>
      </c>
      <c r="M445" s="1302">
        <v>0.13333334028720856</v>
      </c>
      <c r="N445" s="1302">
        <v>0.10810811072587967</v>
      </c>
      <c r="O445" s="1302">
        <v>5.714285746216774E-2</v>
      </c>
      <c r="P445" s="1302">
        <v>8.6956523358821869E-2</v>
      </c>
      <c r="Q445" s="1302">
        <v>0</v>
      </c>
      <c r="R445" s="1302">
        <v>0</v>
      </c>
      <c r="S445" s="1302">
        <v>0</v>
      </c>
      <c r="T445" s="1302">
        <v>0</v>
      </c>
      <c r="U445" s="1302">
        <v>4.1666667908430099E-2</v>
      </c>
      <c r="V445" s="1302">
        <v>0</v>
      </c>
    </row>
    <row r="446" spans="1:22" ht="15" x14ac:dyDescent="0.25">
      <c r="A446" s="1301" t="s">
        <v>708</v>
      </c>
      <c r="B446" s="153" t="s">
        <v>808</v>
      </c>
      <c r="C446" s="1301" t="s">
        <v>87</v>
      </c>
      <c r="D446" s="1302">
        <v>0</v>
      </c>
      <c r="E446" s="1302">
        <v>0</v>
      </c>
      <c r="F446" s="1302">
        <v>0</v>
      </c>
      <c r="G446" s="1302">
        <v>0</v>
      </c>
      <c r="H446" s="1302">
        <v>24</v>
      </c>
      <c r="I446" s="1302">
        <v>17</v>
      </c>
      <c r="J446" s="1302">
        <v>9</v>
      </c>
      <c r="K446" s="1302">
        <v>8</v>
      </c>
      <c r="L446" s="1302">
        <v>12</v>
      </c>
      <c r="M446" s="1302">
        <v>6</v>
      </c>
      <c r="N446" s="1302">
        <v>18</v>
      </c>
      <c r="O446" s="1302">
        <v>21</v>
      </c>
      <c r="P446" s="1302">
        <v>9</v>
      </c>
      <c r="Q446" s="1302">
        <v>18</v>
      </c>
      <c r="R446" s="1302">
        <v>46</v>
      </c>
      <c r="S446" s="1302">
        <v>9</v>
      </c>
      <c r="T446" s="1302">
        <v>4</v>
      </c>
      <c r="U446" s="1302">
        <v>34</v>
      </c>
      <c r="V446" s="1302">
        <v>15</v>
      </c>
    </row>
    <row r="447" spans="1:22" ht="15" x14ac:dyDescent="0.25">
      <c r="A447" s="1301" t="s">
        <v>708</v>
      </c>
      <c r="B447" s="153" t="s">
        <v>808</v>
      </c>
      <c r="C447" s="1301" t="s">
        <v>700</v>
      </c>
      <c r="D447" s="1302">
        <v>0</v>
      </c>
      <c r="E447" s="1302">
        <v>0</v>
      </c>
      <c r="F447" s="1302">
        <v>0</v>
      </c>
      <c r="G447" s="1302">
        <v>0</v>
      </c>
      <c r="H447" s="1302">
        <v>8</v>
      </c>
      <c r="I447" s="1302">
        <v>7</v>
      </c>
      <c r="J447" s="1302">
        <v>2</v>
      </c>
      <c r="K447" s="1302">
        <v>2</v>
      </c>
      <c r="L447" s="1302">
        <v>5</v>
      </c>
      <c r="M447" s="1302">
        <v>3</v>
      </c>
      <c r="N447" s="1302">
        <v>3</v>
      </c>
      <c r="O447" s="1302">
        <v>6</v>
      </c>
      <c r="P447" s="1302">
        <v>0</v>
      </c>
      <c r="Q447" s="1302">
        <v>1</v>
      </c>
      <c r="R447" s="1302">
        <v>18</v>
      </c>
      <c r="S447" s="1302">
        <v>2</v>
      </c>
      <c r="T447" s="1302">
        <v>0</v>
      </c>
      <c r="U447" s="1302">
        <v>3</v>
      </c>
      <c r="V447" s="1302">
        <v>3</v>
      </c>
    </row>
    <row r="448" spans="1:22" ht="15" x14ac:dyDescent="0.25">
      <c r="A448" s="1301" t="s">
        <v>708</v>
      </c>
      <c r="B448" s="153" t="s">
        <v>808</v>
      </c>
      <c r="C448" s="1301" t="s">
        <v>88</v>
      </c>
      <c r="D448" s="1302">
        <v>0</v>
      </c>
      <c r="E448" s="1302">
        <v>0</v>
      </c>
      <c r="F448" s="1302">
        <v>0</v>
      </c>
      <c r="G448" s="1302">
        <v>0</v>
      </c>
      <c r="H448" s="1302">
        <v>11</v>
      </c>
      <c r="I448" s="1302">
        <v>13</v>
      </c>
      <c r="J448" s="1302">
        <v>3</v>
      </c>
      <c r="K448" s="1302">
        <v>4</v>
      </c>
      <c r="L448" s="1302">
        <v>7</v>
      </c>
      <c r="M448" s="1302">
        <v>4</v>
      </c>
      <c r="N448" s="1302">
        <v>3</v>
      </c>
      <c r="O448" s="1302">
        <v>13</v>
      </c>
      <c r="P448" s="1302">
        <v>0</v>
      </c>
      <c r="Q448" s="1302">
        <v>2</v>
      </c>
      <c r="R448" s="1302">
        <v>28</v>
      </c>
      <c r="S448" s="1302">
        <v>5</v>
      </c>
      <c r="T448" s="1302">
        <v>0</v>
      </c>
      <c r="U448" s="1302">
        <v>18</v>
      </c>
      <c r="V448" s="1302">
        <v>7</v>
      </c>
    </row>
    <row r="449" spans="1:22" ht="15" x14ac:dyDescent="0.25">
      <c r="A449" s="1301" t="s">
        <v>708</v>
      </c>
      <c r="B449" s="153" t="s">
        <v>808</v>
      </c>
      <c r="C449" s="1301" t="s">
        <v>89</v>
      </c>
      <c r="D449" s="1302">
        <v>0</v>
      </c>
      <c r="E449" s="1302">
        <v>0</v>
      </c>
      <c r="F449" s="1302">
        <v>0</v>
      </c>
      <c r="G449" s="1302">
        <v>0</v>
      </c>
      <c r="H449" s="1302">
        <v>14</v>
      </c>
      <c r="I449" s="1302">
        <v>13</v>
      </c>
      <c r="J449" s="1302">
        <v>4</v>
      </c>
      <c r="K449" s="1302">
        <v>5</v>
      </c>
      <c r="L449" s="1302">
        <v>7</v>
      </c>
      <c r="M449" s="1302">
        <v>4</v>
      </c>
      <c r="N449" s="1302">
        <v>4</v>
      </c>
      <c r="O449" s="1302">
        <v>13</v>
      </c>
      <c r="P449" s="1302">
        <v>0</v>
      </c>
      <c r="Q449" s="1302">
        <v>4</v>
      </c>
      <c r="R449" s="1302">
        <v>28</v>
      </c>
      <c r="S449" s="1302">
        <v>5</v>
      </c>
      <c r="T449" s="1302">
        <v>0</v>
      </c>
      <c r="U449" s="1302">
        <v>19</v>
      </c>
      <c r="V449" s="1302">
        <v>8</v>
      </c>
    </row>
    <row r="450" spans="1:22" ht="15" x14ac:dyDescent="0.25">
      <c r="A450" s="1301" t="s">
        <v>708</v>
      </c>
      <c r="B450" s="153" t="s">
        <v>808</v>
      </c>
      <c r="C450" s="1301" t="s">
        <v>90</v>
      </c>
      <c r="D450" s="1302">
        <v>0</v>
      </c>
      <c r="E450" s="1302">
        <v>0</v>
      </c>
      <c r="F450" s="1302">
        <v>0</v>
      </c>
      <c r="G450" s="1302">
        <v>0</v>
      </c>
      <c r="H450" s="1302">
        <v>2</v>
      </c>
      <c r="I450" s="1302">
        <v>5</v>
      </c>
      <c r="J450" s="1302">
        <v>3</v>
      </c>
      <c r="K450" s="1302">
        <v>2</v>
      </c>
      <c r="L450" s="1302">
        <v>1</v>
      </c>
      <c r="M450" s="1302">
        <v>2</v>
      </c>
      <c r="N450" s="1302">
        <v>1</v>
      </c>
      <c r="O450" s="1302">
        <v>2</v>
      </c>
      <c r="P450" s="1302">
        <v>0</v>
      </c>
      <c r="Q450" s="1302">
        <v>1</v>
      </c>
      <c r="R450" s="1302">
        <v>5</v>
      </c>
      <c r="S450" s="1302">
        <v>2</v>
      </c>
      <c r="T450" s="1302">
        <v>0</v>
      </c>
      <c r="U450" s="1302">
        <v>4</v>
      </c>
      <c r="V450" s="1302">
        <v>0</v>
      </c>
    </row>
    <row r="451" spans="1:22" ht="15" x14ac:dyDescent="0.25">
      <c r="A451" s="1301" t="s">
        <v>708</v>
      </c>
      <c r="B451" s="153" t="s">
        <v>808</v>
      </c>
      <c r="C451" s="1301" t="s">
        <v>91</v>
      </c>
      <c r="D451" s="1302">
        <v>0</v>
      </c>
      <c r="E451" s="1302">
        <v>0</v>
      </c>
      <c r="F451" s="1302">
        <v>0</v>
      </c>
      <c r="G451" s="1302">
        <v>0</v>
      </c>
      <c r="H451" s="1302">
        <v>2</v>
      </c>
      <c r="I451" s="1302">
        <v>5</v>
      </c>
      <c r="J451" s="1302">
        <v>2</v>
      </c>
      <c r="K451" s="1302">
        <v>1</v>
      </c>
      <c r="L451" s="1302">
        <v>1</v>
      </c>
      <c r="M451" s="1302">
        <v>1</v>
      </c>
      <c r="N451" s="1302">
        <v>1</v>
      </c>
      <c r="O451" s="1302">
        <v>1</v>
      </c>
      <c r="P451" s="1302">
        <v>0</v>
      </c>
      <c r="Q451" s="1302">
        <v>1</v>
      </c>
      <c r="R451" s="1302">
        <v>3</v>
      </c>
      <c r="S451" s="1302">
        <v>3</v>
      </c>
      <c r="T451" s="1302">
        <v>0</v>
      </c>
      <c r="U451" s="1302">
        <v>2</v>
      </c>
      <c r="V451" s="1302">
        <v>0</v>
      </c>
    </row>
    <row r="452" spans="1:22" ht="15" x14ac:dyDescent="0.25">
      <c r="A452" s="1301" t="s">
        <v>708</v>
      </c>
      <c r="B452" s="153" t="s">
        <v>808</v>
      </c>
      <c r="C452" s="1301" t="s">
        <v>701</v>
      </c>
      <c r="D452" s="1302">
        <v>0</v>
      </c>
      <c r="E452" s="1302">
        <v>0</v>
      </c>
      <c r="F452" s="1302">
        <v>0</v>
      </c>
      <c r="G452" s="1302">
        <v>0</v>
      </c>
      <c r="H452" s="1302">
        <v>0.3333333432674408</v>
      </c>
      <c r="I452" s="1302">
        <v>0.4117647111415863</v>
      </c>
      <c r="J452" s="1302">
        <v>0.2222222238779068</v>
      </c>
      <c r="K452" s="1302">
        <v>0.25</v>
      </c>
      <c r="L452" s="1302">
        <v>0.4166666567325592</v>
      </c>
      <c r="M452" s="1302">
        <v>0.5</v>
      </c>
      <c r="N452" s="1302">
        <v>0.1666666716337204</v>
      </c>
      <c r="O452" s="1302">
        <v>0.28571429848670959</v>
      </c>
      <c r="P452" s="1302">
        <v>0</v>
      </c>
      <c r="Q452" s="1302">
        <v>5.55555559694767E-2</v>
      </c>
      <c r="R452" s="1302">
        <v>0.39130434393882751</v>
      </c>
      <c r="S452" s="1302">
        <v>0.2222222238779068</v>
      </c>
      <c r="T452" s="1302">
        <v>0</v>
      </c>
      <c r="U452" s="1302">
        <v>8.8235296308994293E-2</v>
      </c>
      <c r="V452" s="1302">
        <v>0.20000000298023224</v>
      </c>
    </row>
    <row r="453" spans="1:22" ht="15" x14ac:dyDescent="0.25">
      <c r="A453" s="1301" t="s">
        <v>708</v>
      </c>
      <c r="B453" s="153" t="s">
        <v>808</v>
      </c>
      <c r="C453" s="1301" t="s">
        <v>92</v>
      </c>
      <c r="D453" s="1302">
        <v>0</v>
      </c>
      <c r="E453" s="1302">
        <v>0</v>
      </c>
      <c r="F453" s="1302">
        <v>0</v>
      </c>
      <c r="G453" s="1302">
        <v>0</v>
      </c>
      <c r="H453" s="1302">
        <v>0.4583333432674408</v>
      </c>
      <c r="I453" s="1302">
        <v>0.76470589637756348</v>
      </c>
      <c r="J453" s="1302">
        <v>0.3333333432674408</v>
      </c>
      <c r="K453" s="1302">
        <v>0.5</v>
      </c>
      <c r="L453" s="1302">
        <v>0.58333331346511841</v>
      </c>
      <c r="M453" s="1302">
        <v>0.66666668653488159</v>
      </c>
      <c r="N453" s="1302">
        <v>0.1666666716337204</v>
      </c>
      <c r="O453" s="1302">
        <v>0.61904764175415039</v>
      </c>
      <c r="P453" s="1302">
        <v>0</v>
      </c>
      <c r="Q453" s="1302">
        <v>0.1111111119389534</v>
      </c>
      <c r="R453" s="1302">
        <v>0.6086956262588501</v>
      </c>
      <c r="S453" s="1302">
        <v>0.55555558204650879</v>
      </c>
      <c r="T453" s="1302">
        <v>0</v>
      </c>
      <c r="U453" s="1302">
        <v>0.52941179275512695</v>
      </c>
      <c r="V453" s="1302">
        <v>0.46666666865348816</v>
      </c>
    </row>
    <row r="454" spans="1:22" ht="15" x14ac:dyDescent="0.25">
      <c r="A454" s="1301" t="s">
        <v>708</v>
      </c>
      <c r="B454" s="153" t="s">
        <v>808</v>
      </c>
      <c r="C454" s="1301" t="s">
        <v>93</v>
      </c>
      <c r="D454" s="1302">
        <v>0</v>
      </c>
      <c r="E454" s="1302">
        <v>0</v>
      </c>
      <c r="F454" s="1302">
        <v>0</v>
      </c>
      <c r="G454" s="1302">
        <v>0</v>
      </c>
      <c r="H454" s="1302">
        <v>0.58333331346511841</v>
      </c>
      <c r="I454" s="1302">
        <v>0.76470589637756348</v>
      </c>
      <c r="J454" s="1302">
        <v>0.4444444477558136</v>
      </c>
      <c r="K454" s="1302">
        <v>0.625</v>
      </c>
      <c r="L454" s="1302">
        <v>0.58333331346511841</v>
      </c>
      <c r="M454" s="1302">
        <v>0.66666668653488159</v>
      </c>
      <c r="N454" s="1302">
        <v>0.2222222238779068</v>
      </c>
      <c r="O454" s="1302">
        <v>0.61904764175415039</v>
      </c>
      <c r="P454" s="1302">
        <v>0</v>
      </c>
      <c r="Q454" s="1302">
        <v>0.2222222238779068</v>
      </c>
      <c r="R454" s="1302">
        <v>0.6086956262588501</v>
      </c>
      <c r="S454" s="1302">
        <v>0.55555558204650879</v>
      </c>
      <c r="T454" s="1302">
        <v>0</v>
      </c>
      <c r="U454" s="1302">
        <v>0.55882352590560913</v>
      </c>
      <c r="V454" s="1302">
        <v>0.53333336114883423</v>
      </c>
    </row>
    <row r="455" spans="1:22" ht="15" x14ac:dyDescent="0.25">
      <c r="A455" s="1301" t="s">
        <v>708</v>
      </c>
      <c r="B455" s="153" t="s">
        <v>808</v>
      </c>
      <c r="C455" s="1301" t="s">
        <v>94</v>
      </c>
      <c r="D455" s="1302">
        <v>0</v>
      </c>
      <c r="E455" s="1302">
        <v>0</v>
      </c>
      <c r="F455" s="1302">
        <v>0</v>
      </c>
      <c r="G455" s="1302">
        <v>0</v>
      </c>
      <c r="H455" s="1302">
        <v>8.3333335816860199E-2</v>
      </c>
      <c r="I455" s="1302">
        <v>0.29411765933036804</v>
      </c>
      <c r="J455" s="1302">
        <v>0.3333333432674408</v>
      </c>
      <c r="K455" s="1302">
        <v>0.25</v>
      </c>
      <c r="L455" s="1302">
        <v>8.3333335816860199E-2</v>
      </c>
      <c r="M455" s="1302">
        <v>0.3333333432674408</v>
      </c>
      <c r="N455" s="1302">
        <v>5.55555559694767E-2</v>
      </c>
      <c r="O455" s="1302">
        <v>9.5238097012042999E-2</v>
      </c>
      <c r="P455" s="1302">
        <v>0</v>
      </c>
      <c r="Q455" s="1302">
        <v>5.55555559694767E-2</v>
      </c>
      <c r="R455" s="1302">
        <v>0.10869564861059189</v>
      </c>
      <c r="S455" s="1302">
        <v>0.2222222238779068</v>
      </c>
      <c r="T455" s="1302">
        <v>0</v>
      </c>
      <c r="U455" s="1302">
        <v>0.11764705926179886</v>
      </c>
      <c r="V455" s="1302">
        <v>0</v>
      </c>
    </row>
    <row r="456" spans="1:22" ht="15" x14ac:dyDescent="0.25">
      <c r="A456" s="1301" t="s">
        <v>708</v>
      </c>
      <c r="B456" s="153" t="s">
        <v>808</v>
      </c>
      <c r="C456" s="1301" t="s">
        <v>95</v>
      </c>
      <c r="D456" s="1302">
        <v>0</v>
      </c>
      <c r="E456" s="1302">
        <v>0</v>
      </c>
      <c r="F456" s="1302">
        <v>0</v>
      </c>
      <c r="G456" s="1302">
        <v>0</v>
      </c>
      <c r="H456" s="1302">
        <v>8.3333335816860199E-2</v>
      </c>
      <c r="I456" s="1302">
        <v>0.29411765933036804</v>
      </c>
      <c r="J456" s="1302">
        <v>0.2222222238779068</v>
      </c>
      <c r="K456" s="1302">
        <v>0.125</v>
      </c>
      <c r="L456" s="1302">
        <v>8.3333335816860199E-2</v>
      </c>
      <c r="M456" s="1302">
        <v>0.1666666716337204</v>
      </c>
      <c r="N456" s="1302">
        <v>5.55555559694767E-2</v>
      </c>
      <c r="O456" s="1302">
        <v>4.76190485060215E-2</v>
      </c>
      <c r="P456" s="1302">
        <v>0</v>
      </c>
      <c r="Q456" s="1302">
        <v>5.55555559694767E-2</v>
      </c>
      <c r="R456" s="1302">
        <v>6.5217390656471252E-2</v>
      </c>
      <c r="S456" s="1302">
        <v>0.3333333432674408</v>
      </c>
      <c r="T456" s="1302">
        <v>0</v>
      </c>
      <c r="U456" s="1302">
        <v>5.8823529630899429E-2</v>
      </c>
      <c r="V456" s="1302">
        <v>0</v>
      </c>
    </row>
    <row r="457" spans="1:22" ht="15" x14ac:dyDescent="0.25">
      <c r="A457" s="1301" t="s">
        <v>809</v>
      </c>
      <c r="B457" s="153" t="s">
        <v>810</v>
      </c>
      <c r="C457" s="1301" t="s">
        <v>87</v>
      </c>
      <c r="D457" s="1302">
        <v>1</v>
      </c>
      <c r="E457" s="1302">
        <v>4</v>
      </c>
      <c r="F457" s="1302">
        <v>6</v>
      </c>
      <c r="G457" s="1302">
        <v>2</v>
      </c>
      <c r="H457" s="1302">
        <v>4</v>
      </c>
      <c r="I457" s="1302">
        <v>13</v>
      </c>
      <c r="J457" s="1302">
        <v>3</v>
      </c>
      <c r="K457" s="1302">
        <v>5</v>
      </c>
      <c r="L457" s="1302">
        <v>6</v>
      </c>
      <c r="M457" s="1302">
        <v>6</v>
      </c>
      <c r="N457" s="1302">
        <v>1</v>
      </c>
      <c r="O457" s="1302">
        <v>2</v>
      </c>
      <c r="P457" s="1302">
        <v>1</v>
      </c>
      <c r="Q457" s="1302">
        <v>0</v>
      </c>
      <c r="R457" s="1302">
        <v>1</v>
      </c>
      <c r="S457" s="1302">
        <v>2</v>
      </c>
      <c r="T457" s="1302">
        <v>5</v>
      </c>
      <c r="U457" s="1302">
        <v>2</v>
      </c>
      <c r="V457" s="1302">
        <v>1</v>
      </c>
    </row>
    <row r="458" spans="1:22" ht="15" x14ac:dyDescent="0.25">
      <c r="A458" s="1301" t="s">
        <v>809</v>
      </c>
      <c r="B458" s="153" t="s">
        <v>810</v>
      </c>
      <c r="C458" s="1301" t="s">
        <v>700</v>
      </c>
      <c r="D458" s="1302">
        <v>0</v>
      </c>
      <c r="E458" s="1302">
        <v>0</v>
      </c>
      <c r="F458" s="1302">
        <v>4</v>
      </c>
      <c r="G458" s="1302">
        <v>0</v>
      </c>
      <c r="H458" s="1302">
        <v>1</v>
      </c>
      <c r="I458" s="1302">
        <v>2</v>
      </c>
      <c r="J458" s="1302">
        <v>1</v>
      </c>
      <c r="K458" s="1302">
        <v>0</v>
      </c>
      <c r="L458" s="1302">
        <v>0</v>
      </c>
      <c r="M458" s="1302">
        <v>0</v>
      </c>
      <c r="N458" s="1302">
        <v>1</v>
      </c>
      <c r="O458" s="1302">
        <v>0</v>
      </c>
      <c r="P458" s="1302">
        <v>0</v>
      </c>
      <c r="Q458" s="1302">
        <v>0</v>
      </c>
      <c r="R458" s="1302">
        <v>0</v>
      </c>
      <c r="S458" s="1302">
        <v>1</v>
      </c>
      <c r="T458" s="1302">
        <v>1</v>
      </c>
      <c r="U458" s="1302">
        <v>0</v>
      </c>
      <c r="V458" s="1302">
        <v>0</v>
      </c>
    </row>
    <row r="459" spans="1:22" ht="15" x14ac:dyDescent="0.25">
      <c r="A459" s="1301" t="s">
        <v>809</v>
      </c>
      <c r="B459" s="153" t="s">
        <v>810</v>
      </c>
      <c r="C459" s="1301" t="s">
        <v>88</v>
      </c>
      <c r="D459" s="1302">
        <v>0</v>
      </c>
      <c r="E459" s="1302">
        <v>1</v>
      </c>
      <c r="F459" s="1302">
        <v>5</v>
      </c>
      <c r="G459" s="1302">
        <v>1</v>
      </c>
      <c r="H459" s="1302">
        <v>1</v>
      </c>
      <c r="I459" s="1302">
        <v>6</v>
      </c>
      <c r="J459" s="1302">
        <v>1</v>
      </c>
      <c r="K459" s="1302">
        <v>0</v>
      </c>
      <c r="L459" s="1302">
        <v>2</v>
      </c>
      <c r="M459" s="1302">
        <v>2</v>
      </c>
      <c r="N459" s="1302">
        <v>1</v>
      </c>
      <c r="O459" s="1302">
        <v>0</v>
      </c>
      <c r="P459" s="1302">
        <v>0</v>
      </c>
      <c r="Q459" s="1302">
        <v>0</v>
      </c>
      <c r="R459" s="1302">
        <v>0</v>
      </c>
      <c r="S459" s="1302">
        <v>1</v>
      </c>
      <c r="T459" s="1302">
        <v>1</v>
      </c>
      <c r="U459" s="1302">
        <v>0</v>
      </c>
      <c r="V459" s="1302">
        <v>0</v>
      </c>
    </row>
    <row r="460" spans="1:22" ht="15" x14ac:dyDescent="0.25">
      <c r="A460" s="1301" t="s">
        <v>809</v>
      </c>
      <c r="B460" s="153" t="s">
        <v>810</v>
      </c>
      <c r="C460" s="1301" t="s">
        <v>89</v>
      </c>
      <c r="D460" s="1302">
        <v>0</v>
      </c>
      <c r="E460" s="1302">
        <v>1</v>
      </c>
      <c r="F460" s="1302">
        <v>5</v>
      </c>
      <c r="G460" s="1302">
        <v>1</v>
      </c>
      <c r="H460" s="1302">
        <v>1</v>
      </c>
      <c r="I460" s="1302">
        <v>6</v>
      </c>
      <c r="J460" s="1302">
        <v>1</v>
      </c>
      <c r="K460" s="1302">
        <v>0</v>
      </c>
      <c r="L460" s="1302">
        <v>2</v>
      </c>
      <c r="M460" s="1302">
        <v>2</v>
      </c>
      <c r="N460" s="1302">
        <v>1</v>
      </c>
      <c r="O460" s="1302">
        <v>0</v>
      </c>
      <c r="P460" s="1302">
        <v>0</v>
      </c>
      <c r="Q460" s="1302">
        <v>0</v>
      </c>
      <c r="R460" s="1302">
        <v>0</v>
      </c>
      <c r="S460" s="1302">
        <v>2</v>
      </c>
      <c r="T460" s="1302">
        <v>1</v>
      </c>
      <c r="U460" s="1302">
        <v>1</v>
      </c>
      <c r="V460" s="1302">
        <v>0</v>
      </c>
    </row>
    <row r="461" spans="1:22" ht="15" x14ac:dyDescent="0.25">
      <c r="A461" s="1301" t="s">
        <v>809</v>
      </c>
      <c r="B461" s="153" t="s">
        <v>810</v>
      </c>
      <c r="C461" s="1301" t="s">
        <v>90</v>
      </c>
      <c r="D461" s="1302">
        <v>0</v>
      </c>
      <c r="E461" s="1302">
        <v>0</v>
      </c>
      <c r="F461" s="1302">
        <v>1</v>
      </c>
      <c r="G461" s="1302">
        <v>1</v>
      </c>
      <c r="H461" s="1302">
        <v>0</v>
      </c>
      <c r="I461" s="1302">
        <v>0</v>
      </c>
      <c r="J461" s="1302">
        <v>0</v>
      </c>
      <c r="K461" s="1302">
        <v>0</v>
      </c>
      <c r="L461" s="1302">
        <v>1</v>
      </c>
      <c r="M461" s="1302">
        <v>0</v>
      </c>
      <c r="N461" s="1302">
        <v>0</v>
      </c>
      <c r="O461" s="1302">
        <v>0</v>
      </c>
      <c r="P461" s="1302">
        <v>0</v>
      </c>
      <c r="Q461" s="1302">
        <v>0</v>
      </c>
      <c r="R461" s="1302">
        <v>0</v>
      </c>
      <c r="S461" s="1302">
        <v>0</v>
      </c>
      <c r="T461" s="1302">
        <v>1</v>
      </c>
      <c r="U461" s="1302">
        <v>0</v>
      </c>
      <c r="V461" s="1302">
        <v>0</v>
      </c>
    </row>
    <row r="462" spans="1:22" ht="15" x14ac:dyDescent="0.25">
      <c r="A462" s="1301" t="s">
        <v>809</v>
      </c>
      <c r="B462" s="153" t="s">
        <v>810</v>
      </c>
      <c r="C462" s="1301" t="s">
        <v>91</v>
      </c>
      <c r="D462" s="1302">
        <v>0</v>
      </c>
      <c r="E462" s="1302">
        <v>0</v>
      </c>
      <c r="F462" s="1302">
        <v>1</v>
      </c>
      <c r="G462" s="1302">
        <v>0</v>
      </c>
      <c r="H462" s="1302">
        <v>0</v>
      </c>
      <c r="I462" s="1302">
        <v>0</v>
      </c>
      <c r="J462" s="1302">
        <v>0</v>
      </c>
      <c r="K462" s="1302">
        <v>0</v>
      </c>
      <c r="L462" s="1302">
        <v>1</v>
      </c>
      <c r="M462" s="1302">
        <v>0</v>
      </c>
      <c r="N462" s="1302">
        <v>0</v>
      </c>
      <c r="O462" s="1302">
        <v>0</v>
      </c>
      <c r="P462" s="1302">
        <v>0</v>
      </c>
      <c r="Q462" s="1302">
        <v>0</v>
      </c>
      <c r="R462" s="1302">
        <v>0</v>
      </c>
      <c r="S462" s="1302">
        <v>1</v>
      </c>
      <c r="T462" s="1302">
        <v>1</v>
      </c>
      <c r="U462" s="1302">
        <v>0</v>
      </c>
      <c r="V462" s="1302">
        <v>0</v>
      </c>
    </row>
    <row r="463" spans="1:22" ht="15" x14ac:dyDescent="0.25">
      <c r="A463" s="1301" t="s">
        <v>809</v>
      </c>
      <c r="B463" s="153" t="s">
        <v>810</v>
      </c>
      <c r="C463" s="1301" t="s">
        <v>701</v>
      </c>
      <c r="D463" s="1302">
        <v>0</v>
      </c>
      <c r="E463" s="1302">
        <v>0</v>
      </c>
      <c r="F463" s="1302">
        <v>0.66666668653488159</v>
      </c>
      <c r="G463" s="1302">
        <v>0</v>
      </c>
      <c r="H463" s="1302">
        <v>0.25</v>
      </c>
      <c r="I463" s="1302">
        <v>0.15384615957736969</v>
      </c>
      <c r="J463" s="1302">
        <v>0.3333333432674408</v>
      </c>
      <c r="K463" s="1302">
        <v>0</v>
      </c>
      <c r="L463" s="1302">
        <v>0</v>
      </c>
      <c r="M463" s="1302">
        <v>0</v>
      </c>
      <c r="N463" s="1302">
        <v>1</v>
      </c>
      <c r="O463" s="1302">
        <v>0</v>
      </c>
      <c r="P463" s="1302">
        <v>0</v>
      </c>
      <c r="Q463" s="1302">
        <v>0</v>
      </c>
      <c r="R463" s="1302">
        <v>0</v>
      </c>
      <c r="S463" s="1302">
        <v>0.5</v>
      </c>
      <c r="T463" s="1302">
        <v>0.20000000298023224</v>
      </c>
      <c r="U463" s="1302">
        <v>0</v>
      </c>
      <c r="V463" s="1302">
        <v>0</v>
      </c>
    </row>
    <row r="464" spans="1:22" ht="15" x14ac:dyDescent="0.25">
      <c r="A464" s="1301" t="s">
        <v>809</v>
      </c>
      <c r="B464" s="153" t="s">
        <v>810</v>
      </c>
      <c r="C464" s="1301" t="s">
        <v>92</v>
      </c>
      <c r="D464" s="1302">
        <v>0</v>
      </c>
      <c r="E464" s="1302">
        <v>0.25</v>
      </c>
      <c r="F464" s="1302">
        <v>0.83333331346511841</v>
      </c>
      <c r="G464" s="1302">
        <v>0.5</v>
      </c>
      <c r="H464" s="1302">
        <v>0.25</v>
      </c>
      <c r="I464" s="1302">
        <v>0.46153846383094788</v>
      </c>
      <c r="J464" s="1302">
        <v>0.3333333432674408</v>
      </c>
      <c r="K464" s="1302">
        <v>0</v>
      </c>
      <c r="L464" s="1302">
        <v>0.3333333432674408</v>
      </c>
      <c r="M464" s="1302">
        <v>0.3333333432674408</v>
      </c>
      <c r="N464" s="1302">
        <v>1</v>
      </c>
      <c r="O464" s="1302">
        <v>0</v>
      </c>
      <c r="P464" s="1302">
        <v>0</v>
      </c>
      <c r="Q464" s="1302">
        <v>0</v>
      </c>
      <c r="R464" s="1302">
        <v>0</v>
      </c>
      <c r="S464" s="1302">
        <v>0.5</v>
      </c>
      <c r="T464" s="1302">
        <v>0.20000000298023224</v>
      </c>
      <c r="U464" s="1302">
        <v>0</v>
      </c>
      <c r="V464" s="1302">
        <v>0</v>
      </c>
    </row>
    <row r="465" spans="1:22" ht="15" x14ac:dyDescent="0.25">
      <c r="A465" s="1301" t="s">
        <v>809</v>
      </c>
      <c r="B465" s="153" t="s">
        <v>810</v>
      </c>
      <c r="C465" s="1301" t="s">
        <v>93</v>
      </c>
      <c r="D465" s="1302">
        <v>0</v>
      </c>
      <c r="E465" s="1302">
        <v>0.25</v>
      </c>
      <c r="F465" s="1302">
        <v>0.83333331346511841</v>
      </c>
      <c r="G465" s="1302">
        <v>0.5</v>
      </c>
      <c r="H465" s="1302">
        <v>0.25</v>
      </c>
      <c r="I465" s="1302">
        <v>0.46153846383094788</v>
      </c>
      <c r="J465" s="1302">
        <v>0.3333333432674408</v>
      </c>
      <c r="K465" s="1302">
        <v>0</v>
      </c>
      <c r="L465" s="1302">
        <v>0.3333333432674408</v>
      </c>
      <c r="M465" s="1302">
        <v>0.3333333432674408</v>
      </c>
      <c r="N465" s="1302">
        <v>1</v>
      </c>
      <c r="O465" s="1302">
        <v>0</v>
      </c>
      <c r="P465" s="1302">
        <v>0</v>
      </c>
      <c r="Q465" s="1302">
        <v>0</v>
      </c>
      <c r="R465" s="1302">
        <v>0</v>
      </c>
      <c r="S465" s="1302">
        <v>1</v>
      </c>
      <c r="T465" s="1302">
        <v>0.20000000298023224</v>
      </c>
      <c r="U465" s="1302">
        <v>0.5</v>
      </c>
      <c r="V465" s="1302">
        <v>0</v>
      </c>
    </row>
    <row r="466" spans="1:22" ht="15" x14ac:dyDescent="0.25">
      <c r="A466" s="1301" t="s">
        <v>809</v>
      </c>
      <c r="B466" s="153" t="s">
        <v>810</v>
      </c>
      <c r="C466" s="1301" t="s">
        <v>94</v>
      </c>
      <c r="D466" s="1302">
        <v>0</v>
      </c>
      <c r="E466" s="1302">
        <v>0</v>
      </c>
      <c r="F466" s="1302">
        <v>0.1666666716337204</v>
      </c>
      <c r="G466" s="1302">
        <v>0.5</v>
      </c>
      <c r="H466" s="1302">
        <v>0</v>
      </c>
      <c r="I466" s="1302">
        <v>0</v>
      </c>
      <c r="J466" s="1302">
        <v>0</v>
      </c>
      <c r="K466" s="1302">
        <v>0</v>
      </c>
      <c r="L466" s="1302">
        <v>0.1666666716337204</v>
      </c>
      <c r="M466" s="1302">
        <v>0</v>
      </c>
      <c r="N466" s="1302">
        <v>0</v>
      </c>
      <c r="O466" s="1302">
        <v>0</v>
      </c>
      <c r="P466" s="1302">
        <v>0</v>
      </c>
      <c r="Q466" s="1302">
        <v>0</v>
      </c>
      <c r="R466" s="1302">
        <v>0</v>
      </c>
      <c r="S466" s="1302">
        <v>0</v>
      </c>
      <c r="T466" s="1302">
        <v>0.20000000298023224</v>
      </c>
      <c r="U466" s="1302">
        <v>0</v>
      </c>
      <c r="V466" s="1302">
        <v>0</v>
      </c>
    </row>
    <row r="467" spans="1:22" ht="15" x14ac:dyDescent="0.25">
      <c r="A467" s="1301" t="s">
        <v>809</v>
      </c>
      <c r="B467" s="153" t="s">
        <v>810</v>
      </c>
      <c r="C467" s="1301" t="s">
        <v>95</v>
      </c>
      <c r="D467" s="1302">
        <v>0</v>
      </c>
      <c r="E467" s="1302">
        <v>0</v>
      </c>
      <c r="F467" s="1302">
        <v>0.1666666716337204</v>
      </c>
      <c r="G467" s="1302">
        <v>0</v>
      </c>
      <c r="H467" s="1302">
        <v>0</v>
      </c>
      <c r="I467" s="1302">
        <v>0</v>
      </c>
      <c r="J467" s="1302">
        <v>0</v>
      </c>
      <c r="K467" s="1302">
        <v>0</v>
      </c>
      <c r="L467" s="1302">
        <v>0.1666666716337204</v>
      </c>
      <c r="M467" s="1302">
        <v>0</v>
      </c>
      <c r="N467" s="1302">
        <v>0</v>
      </c>
      <c r="O467" s="1302">
        <v>0</v>
      </c>
      <c r="P467" s="1302">
        <v>0</v>
      </c>
      <c r="Q467" s="1302">
        <v>0</v>
      </c>
      <c r="R467" s="1302">
        <v>0</v>
      </c>
      <c r="S467" s="1302">
        <v>0.5</v>
      </c>
      <c r="T467" s="1302">
        <v>0.20000000298023224</v>
      </c>
      <c r="U467" s="1302">
        <v>0</v>
      </c>
      <c r="V467" s="1302">
        <v>0</v>
      </c>
    </row>
    <row r="468" spans="1:22" ht="15" x14ac:dyDescent="0.25">
      <c r="A468" s="1301" t="s">
        <v>809</v>
      </c>
      <c r="B468" s="153" t="s">
        <v>811</v>
      </c>
      <c r="C468" s="1301" t="s">
        <v>87</v>
      </c>
      <c r="D468" s="1302">
        <v>26</v>
      </c>
      <c r="E468" s="1302">
        <v>53</v>
      </c>
      <c r="F468" s="1302">
        <v>57</v>
      </c>
      <c r="G468" s="1302">
        <v>26</v>
      </c>
      <c r="H468" s="1302">
        <v>19</v>
      </c>
      <c r="I468" s="1302">
        <v>51</v>
      </c>
      <c r="J468" s="1302">
        <v>26</v>
      </c>
      <c r="K468" s="1302">
        <v>15</v>
      </c>
      <c r="L468" s="1302">
        <v>30</v>
      </c>
      <c r="M468" s="1302">
        <v>21</v>
      </c>
      <c r="N468" s="1302">
        <v>21</v>
      </c>
      <c r="O468" s="1302">
        <v>26</v>
      </c>
      <c r="P468" s="1302">
        <v>7</v>
      </c>
      <c r="Q468" s="1302">
        <v>0</v>
      </c>
      <c r="R468" s="1302">
        <v>13</v>
      </c>
      <c r="S468" s="1302">
        <v>5</v>
      </c>
      <c r="T468" s="1302">
        <v>13</v>
      </c>
      <c r="U468" s="1302">
        <v>27</v>
      </c>
      <c r="V468" s="1302">
        <v>8</v>
      </c>
    </row>
    <row r="469" spans="1:22" ht="15" x14ac:dyDescent="0.25">
      <c r="A469" s="1301" t="s">
        <v>809</v>
      </c>
      <c r="B469" s="153" t="s">
        <v>811</v>
      </c>
      <c r="C469" s="1301" t="s">
        <v>700</v>
      </c>
      <c r="D469" s="1302">
        <v>4</v>
      </c>
      <c r="E469" s="1302">
        <v>8</v>
      </c>
      <c r="F469" s="1302">
        <v>28</v>
      </c>
      <c r="G469" s="1302">
        <v>12</v>
      </c>
      <c r="H469" s="1302">
        <v>6</v>
      </c>
      <c r="I469" s="1302">
        <v>20</v>
      </c>
      <c r="J469" s="1302">
        <v>11</v>
      </c>
      <c r="K469" s="1302">
        <v>7</v>
      </c>
      <c r="L469" s="1302">
        <v>15</v>
      </c>
      <c r="M469" s="1302">
        <v>8</v>
      </c>
      <c r="N469" s="1302">
        <v>9</v>
      </c>
      <c r="O469" s="1302">
        <v>15</v>
      </c>
      <c r="P469" s="1302">
        <v>2</v>
      </c>
      <c r="Q469" s="1302">
        <v>0</v>
      </c>
      <c r="R469" s="1302">
        <v>0</v>
      </c>
      <c r="S469" s="1302">
        <v>3</v>
      </c>
      <c r="T469" s="1302">
        <v>7</v>
      </c>
      <c r="U469" s="1302">
        <v>11</v>
      </c>
      <c r="V469" s="1302">
        <v>1</v>
      </c>
    </row>
    <row r="470" spans="1:22" ht="15" x14ac:dyDescent="0.25">
      <c r="A470" s="1301" t="s">
        <v>809</v>
      </c>
      <c r="B470" s="153" t="s">
        <v>811</v>
      </c>
      <c r="C470" s="1301" t="s">
        <v>88</v>
      </c>
      <c r="D470" s="1302">
        <v>13</v>
      </c>
      <c r="E470" s="1302">
        <v>16</v>
      </c>
      <c r="F470" s="1302">
        <v>31</v>
      </c>
      <c r="G470" s="1302">
        <v>19</v>
      </c>
      <c r="H470" s="1302">
        <v>9</v>
      </c>
      <c r="I470" s="1302">
        <v>25</v>
      </c>
      <c r="J470" s="1302">
        <v>16</v>
      </c>
      <c r="K470" s="1302">
        <v>9</v>
      </c>
      <c r="L470" s="1302">
        <v>20</v>
      </c>
      <c r="M470" s="1302">
        <v>8</v>
      </c>
      <c r="N470" s="1302">
        <v>16</v>
      </c>
      <c r="O470" s="1302">
        <v>16</v>
      </c>
      <c r="P470" s="1302">
        <v>2</v>
      </c>
      <c r="Q470" s="1302">
        <v>0</v>
      </c>
      <c r="R470" s="1302">
        <v>0</v>
      </c>
      <c r="S470" s="1302">
        <v>4</v>
      </c>
      <c r="T470" s="1302">
        <v>8</v>
      </c>
      <c r="U470" s="1302">
        <v>11</v>
      </c>
      <c r="V470" s="1302">
        <v>5</v>
      </c>
    </row>
    <row r="471" spans="1:22" ht="15" x14ac:dyDescent="0.25">
      <c r="A471" s="1301" t="s">
        <v>809</v>
      </c>
      <c r="B471" s="153" t="s">
        <v>811</v>
      </c>
      <c r="C471" s="1301" t="s">
        <v>89</v>
      </c>
      <c r="D471" s="1302">
        <v>14</v>
      </c>
      <c r="E471" s="1302">
        <v>18</v>
      </c>
      <c r="F471" s="1302">
        <v>31</v>
      </c>
      <c r="G471" s="1302">
        <v>19</v>
      </c>
      <c r="H471" s="1302">
        <v>9</v>
      </c>
      <c r="I471" s="1302">
        <v>27</v>
      </c>
      <c r="J471" s="1302">
        <v>18</v>
      </c>
      <c r="K471" s="1302">
        <v>9</v>
      </c>
      <c r="L471" s="1302">
        <v>22</v>
      </c>
      <c r="M471" s="1302">
        <v>10</v>
      </c>
      <c r="N471" s="1302">
        <v>18</v>
      </c>
      <c r="O471" s="1302">
        <v>16</v>
      </c>
      <c r="P471" s="1302">
        <v>2</v>
      </c>
      <c r="Q471" s="1302">
        <v>0</v>
      </c>
      <c r="R471" s="1302">
        <v>0</v>
      </c>
      <c r="S471" s="1302">
        <v>4</v>
      </c>
      <c r="T471" s="1302">
        <v>8</v>
      </c>
      <c r="U471" s="1302">
        <v>14</v>
      </c>
      <c r="V471" s="1302">
        <v>5</v>
      </c>
    </row>
    <row r="472" spans="1:22" ht="15" x14ac:dyDescent="0.25">
      <c r="A472" s="1301" t="s">
        <v>809</v>
      </c>
      <c r="B472" s="153" t="s">
        <v>811</v>
      </c>
      <c r="C472" s="1301" t="s">
        <v>90</v>
      </c>
      <c r="D472" s="1302">
        <v>5</v>
      </c>
      <c r="E472" s="1302">
        <v>8</v>
      </c>
      <c r="F472" s="1302">
        <v>12</v>
      </c>
      <c r="G472" s="1302">
        <v>4</v>
      </c>
      <c r="H472" s="1302">
        <v>3</v>
      </c>
      <c r="I472" s="1302">
        <v>6</v>
      </c>
      <c r="J472" s="1302">
        <v>4</v>
      </c>
      <c r="K472" s="1302">
        <v>4</v>
      </c>
      <c r="L472" s="1302">
        <v>2</v>
      </c>
      <c r="M472" s="1302">
        <v>0</v>
      </c>
      <c r="N472" s="1302">
        <v>3</v>
      </c>
      <c r="O472" s="1302">
        <v>3</v>
      </c>
      <c r="P472" s="1302">
        <v>1</v>
      </c>
      <c r="Q472" s="1302">
        <v>0</v>
      </c>
      <c r="R472" s="1302">
        <v>0</v>
      </c>
      <c r="S472" s="1302">
        <v>1</v>
      </c>
      <c r="T472" s="1302">
        <v>2</v>
      </c>
      <c r="U472" s="1302">
        <v>2</v>
      </c>
      <c r="V472" s="1302">
        <v>0</v>
      </c>
    </row>
    <row r="473" spans="1:22" ht="15" x14ac:dyDescent="0.25">
      <c r="A473" s="1301" t="s">
        <v>809</v>
      </c>
      <c r="B473" s="153" t="s">
        <v>811</v>
      </c>
      <c r="C473" s="1301" t="s">
        <v>91</v>
      </c>
      <c r="D473" s="1302">
        <v>3</v>
      </c>
      <c r="E473" s="1302">
        <v>5</v>
      </c>
      <c r="F473" s="1302">
        <v>7</v>
      </c>
      <c r="G473" s="1302">
        <v>3</v>
      </c>
      <c r="H473" s="1302">
        <v>3</v>
      </c>
      <c r="I473" s="1302">
        <v>3</v>
      </c>
      <c r="J473" s="1302">
        <v>2</v>
      </c>
      <c r="K473" s="1302">
        <v>1</v>
      </c>
      <c r="L473" s="1302">
        <v>0</v>
      </c>
      <c r="M473" s="1302">
        <v>0</v>
      </c>
      <c r="N473" s="1302">
        <v>1</v>
      </c>
      <c r="O473" s="1302">
        <v>2</v>
      </c>
      <c r="P473" s="1302">
        <v>0</v>
      </c>
      <c r="Q473" s="1302">
        <v>0</v>
      </c>
      <c r="R473" s="1302">
        <v>0</v>
      </c>
      <c r="S473" s="1302">
        <v>1</v>
      </c>
      <c r="T473" s="1302">
        <v>1</v>
      </c>
      <c r="U473" s="1302">
        <v>0</v>
      </c>
      <c r="V473" s="1302">
        <v>0</v>
      </c>
    </row>
    <row r="474" spans="1:22" ht="15" x14ac:dyDescent="0.25">
      <c r="A474" s="1301" t="s">
        <v>809</v>
      </c>
      <c r="B474" s="153" t="s">
        <v>811</v>
      </c>
      <c r="C474" s="1301" t="s">
        <v>701</v>
      </c>
      <c r="D474" s="1302">
        <v>0.15384615957736969</v>
      </c>
      <c r="E474" s="1302">
        <v>0.15094339847564697</v>
      </c>
      <c r="F474" s="1302">
        <v>0.49122807383537292</v>
      </c>
      <c r="G474" s="1302">
        <v>0.46153846383094788</v>
      </c>
      <c r="H474" s="1302">
        <v>0.31578946113586426</v>
      </c>
      <c r="I474" s="1302">
        <v>0.39215686917304993</v>
      </c>
      <c r="J474" s="1302">
        <v>0.42307692766189575</v>
      </c>
      <c r="K474" s="1302">
        <v>0.46666666865348816</v>
      </c>
      <c r="L474" s="1302">
        <v>0.5</v>
      </c>
      <c r="M474" s="1302">
        <v>0.380952388048172</v>
      </c>
      <c r="N474" s="1302">
        <v>0.4285714328289032</v>
      </c>
      <c r="O474" s="1302">
        <v>0.57692307233810425</v>
      </c>
      <c r="P474" s="1302">
        <v>0.28571429848670959</v>
      </c>
      <c r="Q474" s="1302">
        <v>0</v>
      </c>
      <c r="R474" s="1302">
        <v>0</v>
      </c>
      <c r="S474" s="1302">
        <v>0.60000002384185791</v>
      </c>
      <c r="T474" s="1302">
        <v>0.53846156597137451</v>
      </c>
      <c r="U474" s="1302">
        <v>0.40740740299224854</v>
      </c>
      <c r="V474" s="1302">
        <v>0.125</v>
      </c>
    </row>
    <row r="475" spans="1:22" ht="15" x14ac:dyDescent="0.25">
      <c r="A475" s="1301" t="s">
        <v>809</v>
      </c>
      <c r="B475" s="153" t="s">
        <v>811</v>
      </c>
      <c r="C475" s="1301" t="s">
        <v>92</v>
      </c>
      <c r="D475" s="1302">
        <v>0.5</v>
      </c>
      <c r="E475" s="1302">
        <v>0.30188679695129395</v>
      </c>
      <c r="F475" s="1302">
        <v>0.54385966062545776</v>
      </c>
      <c r="G475" s="1302">
        <v>0.73076921701431274</v>
      </c>
      <c r="H475" s="1302">
        <v>0.47368422150611877</v>
      </c>
      <c r="I475" s="1302">
        <v>0.49019607901573181</v>
      </c>
      <c r="J475" s="1302">
        <v>0.61538463830947876</v>
      </c>
      <c r="K475" s="1302">
        <v>0.60000002384185791</v>
      </c>
      <c r="L475" s="1302">
        <v>0.66666668653488159</v>
      </c>
      <c r="M475" s="1302">
        <v>0.380952388048172</v>
      </c>
      <c r="N475" s="1302">
        <v>0.76190477609634399</v>
      </c>
      <c r="O475" s="1302">
        <v>0.61538463830947876</v>
      </c>
      <c r="P475" s="1302">
        <v>0.28571429848670959</v>
      </c>
      <c r="Q475" s="1302">
        <v>0</v>
      </c>
      <c r="R475" s="1302">
        <v>0</v>
      </c>
      <c r="S475" s="1302">
        <v>0.80000001192092896</v>
      </c>
      <c r="T475" s="1302">
        <v>0.61538463830947876</v>
      </c>
      <c r="U475" s="1302">
        <v>0.40740740299224854</v>
      </c>
      <c r="V475" s="1302">
        <v>0.625</v>
      </c>
    </row>
    <row r="476" spans="1:22" ht="15" x14ac:dyDescent="0.25">
      <c r="A476" s="1301" t="s">
        <v>809</v>
      </c>
      <c r="B476" s="153" t="s">
        <v>811</v>
      </c>
      <c r="C476" s="1301" t="s">
        <v>93</v>
      </c>
      <c r="D476" s="1302">
        <v>0.53846156597137451</v>
      </c>
      <c r="E476" s="1302">
        <v>0.33962264657020569</v>
      </c>
      <c r="F476" s="1302">
        <v>0.54385966062545776</v>
      </c>
      <c r="G476" s="1302">
        <v>0.73076921701431274</v>
      </c>
      <c r="H476" s="1302">
        <v>0.47368422150611877</v>
      </c>
      <c r="I476" s="1302">
        <v>0.52941179275512695</v>
      </c>
      <c r="J476" s="1302">
        <v>0.69230771064758301</v>
      </c>
      <c r="K476" s="1302">
        <v>0.60000002384185791</v>
      </c>
      <c r="L476" s="1302">
        <v>0.73333334922790527</v>
      </c>
      <c r="M476" s="1302">
        <v>0.4761904776096344</v>
      </c>
      <c r="N476" s="1302">
        <v>0.8571428656578064</v>
      </c>
      <c r="O476" s="1302">
        <v>0.61538463830947876</v>
      </c>
      <c r="P476" s="1302">
        <v>0.28571429848670959</v>
      </c>
      <c r="Q476" s="1302">
        <v>0</v>
      </c>
      <c r="R476" s="1302">
        <v>0</v>
      </c>
      <c r="S476" s="1302">
        <v>0.80000001192092896</v>
      </c>
      <c r="T476" s="1302">
        <v>0.61538463830947876</v>
      </c>
      <c r="U476" s="1302">
        <v>0.51851850748062134</v>
      </c>
      <c r="V476" s="1302">
        <v>0.625</v>
      </c>
    </row>
    <row r="477" spans="1:22" ht="15" x14ac:dyDescent="0.25">
      <c r="A477" s="1301" t="s">
        <v>809</v>
      </c>
      <c r="B477" s="153" t="s">
        <v>811</v>
      </c>
      <c r="C477" s="1301" t="s">
        <v>94</v>
      </c>
      <c r="D477" s="1302">
        <v>0.19230769574642181</v>
      </c>
      <c r="E477" s="1302">
        <v>0.15094339847564697</v>
      </c>
      <c r="F477" s="1302">
        <v>0.21052631735801697</v>
      </c>
      <c r="G477" s="1302">
        <v>0.15384615957736969</v>
      </c>
      <c r="H477" s="1302">
        <v>0.15789473056793213</v>
      </c>
      <c r="I477" s="1302">
        <v>0.11764705926179886</v>
      </c>
      <c r="J477" s="1302">
        <v>0.15384615957736969</v>
      </c>
      <c r="K477" s="1302">
        <v>0.26666668057441711</v>
      </c>
      <c r="L477" s="1302">
        <v>6.6666670143604279E-2</v>
      </c>
      <c r="M477" s="1302">
        <v>0</v>
      </c>
      <c r="N477" s="1302">
        <v>0.1428571492433548</v>
      </c>
      <c r="O477" s="1302">
        <v>0.11538461595773697</v>
      </c>
      <c r="P477" s="1302">
        <v>0.1428571492433548</v>
      </c>
      <c r="Q477" s="1302">
        <v>0</v>
      </c>
      <c r="R477" s="1302">
        <v>0</v>
      </c>
      <c r="S477" s="1302">
        <v>0.20000000298023224</v>
      </c>
      <c r="T477" s="1302">
        <v>0.15384615957736969</v>
      </c>
      <c r="U477" s="1302">
        <v>7.4074074625968933E-2</v>
      </c>
      <c r="V477" s="1302">
        <v>0</v>
      </c>
    </row>
    <row r="478" spans="1:22" ht="15" x14ac:dyDescent="0.25">
      <c r="A478" s="1301" t="s">
        <v>809</v>
      </c>
      <c r="B478" s="153" t="s">
        <v>811</v>
      </c>
      <c r="C478" s="1301" t="s">
        <v>95</v>
      </c>
      <c r="D478" s="1302">
        <v>0.11538461595773697</v>
      </c>
      <c r="E478" s="1302">
        <v>9.4339624047279358E-2</v>
      </c>
      <c r="F478" s="1302">
        <v>0.12280701845884323</v>
      </c>
      <c r="G478" s="1302">
        <v>0.11538461595773697</v>
      </c>
      <c r="H478" s="1302">
        <v>0.15789473056793213</v>
      </c>
      <c r="I478" s="1302">
        <v>5.8823529630899429E-2</v>
      </c>
      <c r="J478" s="1302">
        <v>7.6923079788684845E-2</v>
      </c>
      <c r="K478" s="1302">
        <v>6.6666670143604279E-2</v>
      </c>
      <c r="L478" s="1302">
        <v>0</v>
      </c>
      <c r="M478" s="1302">
        <v>0</v>
      </c>
      <c r="N478" s="1302">
        <v>4.76190485060215E-2</v>
      </c>
      <c r="O478" s="1302">
        <v>7.6923079788684845E-2</v>
      </c>
      <c r="P478" s="1302">
        <v>0</v>
      </c>
      <c r="Q478" s="1302">
        <v>0</v>
      </c>
      <c r="R478" s="1302">
        <v>0</v>
      </c>
      <c r="S478" s="1302">
        <v>0.20000000298023224</v>
      </c>
      <c r="T478" s="1302">
        <v>7.6923079788684845E-2</v>
      </c>
      <c r="U478" s="1302">
        <v>0</v>
      </c>
      <c r="V478" s="1302">
        <v>0</v>
      </c>
    </row>
    <row r="479" spans="1:22" ht="15" x14ac:dyDescent="0.25">
      <c r="A479" s="1301" t="s">
        <v>809</v>
      </c>
      <c r="B479" s="153" t="s">
        <v>812</v>
      </c>
      <c r="C479" s="1301" t="s">
        <v>87</v>
      </c>
      <c r="D479" s="1302">
        <v>0</v>
      </c>
      <c r="E479" s="1302">
        <v>2</v>
      </c>
      <c r="F479" s="1302">
        <v>25</v>
      </c>
      <c r="G479" s="1302">
        <v>3</v>
      </c>
      <c r="H479" s="1302">
        <v>25</v>
      </c>
      <c r="I479" s="1302">
        <v>1</v>
      </c>
      <c r="J479" s="1302">
        <v>3</v>
      </c>
      <c r="K479" s="1302">
        <v>2</v>
      </c>
      <c r="L479" s="1302">
        <v>56</v>
      </c>
      <c r="M479" s="1302">
        <v>0</v>
      </c>
      <c r="N479" s="1302">
        <v>0</v>
      </c>
      <c r="O479" s="1302">
        <v>20</v>
      </c>
      <c r="P479" s="1302">
        <v>0</v>
      </c>
      <c r="Q479" s="1302">
        <v>0</v>
      </c>
      <c r="R479" s="1302">
        <v>0</v>
      </c>
      <c r="S479" s="1302">
        <v>4</v>
      </c>
      <c r="T479" s="1302">
        <v>0</v>
      </c>
      <c r="U479" s="1302">
        <v>7</v>
      </c>
      <c r="V479" s="1302">
        <v>0</v>
      </c>
    </row>
    <row r="480" spans="1:22" ht="15" x14ac:dyDescent="0.25">
      <c r="A480" s="1301" t="s">
        <v>809</v>
      </c>
      <c r="B480" s="153" t="s">
        <v>812</v>
      </c>
      <c r="C480" s="1301" t="s">
        <v>700</v>
      </c>
      <c r="D480" s="1302">
        <v>0</v>
      </c>
      <c r="E480" s="1302">
        <v>2</v>
      </c>
      <c r="F480" s="1302">
        <v>20</v>
      </c>
      <c r="G480" s="1302">
        <v>2</v>
      </c>
      <c r="H480" s="1302">
        <v>0</v>
      </c>
      <c r="I480" s="1302">
        <v>1</v>
      </c>
      <c r="J480" s="1302">
        <v>0</v>
      </c>
      <c r="K480" s="1302">
        <v>0</v>
      </c>
      <c r="L480" s="1302">
        <v>40</v>
      </c>
      <c r="M480" s="1302">
        <v>0</v>
      </c>
      <c r="N480" s="1302">
        <v>0</v>
      </c>
      <c r="O480" s="1302">
        <v>6</v>
      </c>
      <c r="P480" s="1302">
        <v>0</v>
      </c>
      <c r="Q480" s="1302">
        <v>0</v>
      </c>
      <c r="R480" s="1302">
        <v>0</v>
      </c>
      <c r="S480" s="1302">
        <v>1</v>
      </c>
      <c r="T480" s="1302">
        <v>0</v>
      </c>
      <c r="U480" s="1302">
        <v>0</v>
      </c>
      <c r="V480" s="1302">
        <v>0</v>
      </c>
    </row>
    <row r="481" spans="1:22" ht="15" x14ac:dyDescent="0.25">
      <c r="A481" s="1301" t="s">
        <v>809</v>
      </c>
      <c r="B481" s="153" t="s">
        <v>812</v>
      </c>
      <c r="C481" s="1301" t="s">
        <v>88</v>
      </c>
      <c r="D481" s="1302">
        <v>0</v>
      </c>
      <c r="E481" s="1302">
        <v>2</v>
      </c>
      <c r="F481" s="1302">
        <v>24</v>
      </c>
      <c r="G481" s="1302">
        <v>2</v>
      </c>
      <c r="H481" s="1302">
        <v>8</v>
      </c>
      <c r="I481" s="1302">
        <v>1</v>
      </c>
      <c r="J481" s="1302">
        <v>2</v>
      </c>
      <c r="K481" s="1302">
        <v>0</v>
      </c>
      <c r="L481" s="1302">
        <v>48</v>
      </c>
      <c r="M481" s="1302">
        <v>0</v>
      </c>
      <c r="N481" s="1302">
        <v>0</v>
      </c>
      <c r="O481" s="1302">
        <v>13</v>
      </c>
      <c r="P481" s="1302">
        <v>0</v>
      </c>
      <c r="Q481" s="1302">
        <v>0</v>
      </c>
      <c r="R481" s="1302">
        <v>0</v>
      </c>
      <c r="S481" s="1302">
        <v>1</v>
      </c>
      <c r="T481" s="1302">
        <v>0</v>
      </c>
      <c r="U481" s="1302">
        <v>0</v>
      </c>
      <c r="V481" s="1302">
        <v>0</v>
      </c>
    </row>
    <row r="482" spans="1:22" ht="15" x14ac:dyDescent="0.25">
      <c r="A482" s="1301" t="s">
        <v>809</v>
      </c>
      <c r="B482" s="153" t="s">
        <v>812</v>
      </c>
      <c r="C482" s="1301" t="s">
        <v>89</v>
      </c>
      <c r="D482" s="1302">
        <v>0</v>
      </c>
      <c r="E482" s="1302">
        <v>2</v>
      </c>
      <c r="F482" s="1302">
        <v>24</v>
      </c>
      <c r="G482" s="1302">
        <v>2</v>
      </c>
      <c r="H482" s="1302">
        <v>20</v>
      </c>
      <c r="I482" s="1302">
        <v>1</v>
      </c>
      <c r="J482" s="1302">
        <v>2</v>
      </c>
      <c r="K482" s="1302">
        <v>0</v>
      </c>
      <c r="L482" s="1302">
        <v>48</v>
      </c>
      <c r="M482" s="1302">
        <v>0</v>
      </c>
      <c r="N482" s="1302">
        <v>0</v>
      </c>
      <c r="O482" s="1302">
        <v>13</v>
      </c>
      <c r="P482" s="1302">
        <v>0</v>
      </c>
      <c r="Q482" s="1302">
        <v>0</v>
      </c>
      <c r="R482" s="1302">
        <v>0</v>
      </c>
      <c r="S482" s="1302">
        <v>1</v>
      </c>
      <c r="T482" s="1302">
        <v>0</v>
      </c>
      <c r="U482" s="1302">
        <v>0</v>
      </c>
      <c r="V482" s="1302">
        <v>0</v>
      </c>
    </row>
    <row r="483" spans="1:22" ht="15" x14ac:dyDescent="0.25">
      <c r="A483" s="1301" t="s">
        <v>809</v>
      </c>
      <c r="B483" s="153" t="s">
        <v>812</v>
      </c>
      <c r="C483" s="1301" t="s">
        <v>90</v>
      </c>
      <c r="D483" s="1302">
        <v>0</v>
      </c>
      <c r="E483" s="1302">
        <v>2</v>
      </c>
      <c r="F483" s="1302">
        <v>6</v>
      </c>
      <c r="G483" s="1302">
        <v>2</v>
      </c>
      <c r="H483" s="1302">
        <v>0</v>
      </c>
      <c r="I483" s="1302">
        <v>0</v>
      </c>
      <c r="J483" s="1302">
        <v>1</v>
      </c>
      <c r="K483" s="1302">
        <v>0</v>
      </c>
      <c r="L483" s="1302">
        <v>8</v>
      </c>
      <c r="M483" s="1302">
        <v>0</v>
      </c>
      <c r="N483" s="1302">
        <v>0</v>
      </c>
      <c r="O483" s="1302">
        <v>4</v>
      </c>
      <c r="P483" s="1302">
        <v>0</v>
      </c>
      <c r="Q483" s="1302">
        <v>0</v>
      </c>
      <c r="R483" s="1302">
        <v>0</v>
      </c>
      <c r="S483" s="1302">
        <v>1</v>
      </c>
      <c r="T483" s="1302">
        <v>0</v>
      </c>
      <c r="U483" s="1302">
        <v>0</v>
      </c>
      <c r="V483" s="1302">
        <v>0</v>
      </c>
    </row>
    <row r="484" spans="1:22" ht="15" x14ac:dyDescent="0.25">
      <c r="A484" s="1301" t="s">
        <v>809</v>
      </c>
      <c r="B484" s="153" t="s">
        <v>812</v>
      </c>
      <c r="C484" s="1301" t="s">
        <v>91</v>
      </c>
      <c r="D484" s="1302">
        <v>0</v>
      </c>
      <c r="E484" s="1302">
        <v>2</v>
      </c>
      <c r="F484" s="1302">
        <v>6</v>
      </c>
      <c r="G484" s="1302">
        <v>2</v>
      </c>
      <c r="H484" s="1302">
        <v>0</v>
      </c>
      <c r="I484" s="1302">
        <v>0</v>
      </c>
      <c r="J484" s="1302">
        <v>0</v>
      </c>
      <c r="K484" s="1302">
        <v>0</v>
      </c>
      <c r="L484" s="1302">
        <v>8</v>
      </c>
      <c r="M484" s="1302">
        <v>0</v>
      </c>
      <c r="N484" s="1302">
        <v>0</v>
      </c>
      <c r="O484" s="1302">
        <v>4</v>
      </c>
      <c r="P484" s="1302">
        <v>0</v>
      </c>
      <c r="Q484" s="1302">
        <v>0</v>
      </c>
      <c r="R484" s="1302">
        <v>0</v>
      </c>
      <c r="S484" s="1302">
        <v>1</v>
      </c>
      <c r="T484" s="1302">
        <v>0</v>
      </c>
      <c r="U484" s="1302">
        <v>0</v>
      </c>
      <c r="V484" s="1302">
        <v>0</v>
      </c>
    </row>
    <row r="485" spans="1:22" ht="15" x14ac:dyDescent="0.25">
      <c r="A485" s="1301" t="s">
        <v>809</v>
      </c>
      <c r="B485" s="153" t="s">
        <v>812</v>
      </c>
      <c r="C485" s="1301" t="s">
        <v>701</v>
      </c>
      <c r="D485" s="1302">
        <v>0</v>
      </c>
      <c r="E485" s="1302">
        <v>1</v>
      </c>
      <c r="F485" s="1302">
        <v>0.80000001192092896</v>
      </c>
      <c r="G485" s="1302">
        <v>0.66666668653488159</v>
      </c>
      <c r="H485" s="1302">
        <v>0</v>
      </c>
      <c r="I485" s="1302">
        <v>1</v>
      </c>
      <c r="J485" s="1302">
        <v>0</v>
      </c>
      <c r="K485" s="1302">
        <v>0</v>
      </c>
      <c r="L485" s="1302">
        <v>0.71428573131561279</v>
      </c>
      <c r="M485" s="1302">
        <v>0</v>
      </c>
      <c r="N485" s="1302">
        <v>0</v>
      </c>
      <c r="O485" s="1302">
        <v>0.30000001192092896</v>
      </c>
      <c r="P485" s="1302">
        <v>0</v>
      </c>
      <c r="Q485" s="1302">
        <v>0</v>
      </c>
      <c r="R485" s="1302">
        <v>0</v>
      </c>
      <c r="S485" s="1302">
        <v>0.25</v>
      </c>
      <c r="T485" s="1302">
        <v>0</v>
      </c>
      <c r="U485" s="1302">
        <v>0</v>
      </c>
      <c r="V485" s="1302">
        <v>0</v>
      </c>
    </row>
    <row r="486" spans="1:22" ht="15" x14ac:dyDescent="0.25">
      <c r="A486" s="1301" t="s">
        <v>809</v>
      </c>
      <c r="B486" s="153" t="s">
        <v>812</v>
      </c>
      <c r="C486" s="1301" t="s">
        <v>92</v>
      </c>
      <c r="D486" s="1302">
        <v>0</v>
      </c>
      <c r="E486" s="1302">
        <v>1</v>
      </c>
      <c r="F486" s="1302">
        <v>0.95999997854232788</v>
      </c>
      <c r="G486" s="1302">
        <v>0.66666668653488159</v>
      </c>
      <c r="H486" s="1302">
        <v>0.31999999284744263</v>
      </c>
      <c r="I486" s="1302">
        <v>1</v>
      </c>
      <c r="J486" s="1302">
        <v>0.66666668653488159</v>
      </c>
      <c r="K486" s="1302">
        <v>0</v>
      </c>
      <c r="L486" s="1302">
        <v>0.8571428656578064</v>
      </c>
      <c r="M486" s="1302">
        <v>0</v>
      </c>
      <c r="N486" s="1302">
        <v>0</v>
      </c>
      <c r="O486" s="1302">
        <v>0.64999997615814209</v>
      </c>
      <c r="P486" s="1302">
        <v>0</v>
      </c>
      <c r="Q486" s="1302">
        <v>0</v>
      </c>
      <c r="R486" s="1302">
        <v>0</v>
      </c>
      <c r="S486" s="1302">
        <v>0.25</v>
      </c>
      <c r="T486" s="1302">
        <v>0</v>
      </c>
      <c r="U486" s="1302">
        <v>0</v>
      </c>
      <c r="V486" s="1302">
        <v>0</v>
      </c>
    </row>
    <row r="487" spans="1:22" ht="15" x14ac:dyDescent="0.25">
      <c r="A487" s="1301" t="s">
        <v>809</v>
      </c>
      <c r="B487" s="153" t="s">
        <v>812</v>
      </c>
      <c r="C487" s="1301" t="s">
        <v>93</v>
      </c>
      <c r="D487" s="1302">
        <v>0</v>
      </c>
      <c r="E487" s="1302">
        <v>1</v>
      </c>
      <c r="F487" s="1302">
        <v>0.95999997854232788</v>
      </c>
      <c r="G487" s="1302">
        <v>0.66666668653488159</v>
      </c>
      <c r="H487" s="1302">
        <v>0.80000001192092896</v>
      </c>
      <c r="I487" s="1302">
        <v>1</v>
      </c>
      <c r="J487" s="1302">
        <v>0.66666668653488159</v>
      </c>
      <c r="K487" s="1302">
        <v>0</v>
      </c>
      <c r="L487" s="1302">
        <v>0.8571428656578064</v>
      </c>
      <c r="M487" s="1302">
        <v>0</v>
      </c>
      <c r="N487" s="1302">
        <v>0</v>
      </c>
      <c r="O487" s="1302">
        <v>0.64999997615814209</v>
      </c>
      <c r="P487" s="1302">
        <v>0</v>
      </c>
      <c r="Q487" s="1302">
        <v>0</v>
      </c>
      <c r="R487" s="1302">
        <v>0</v>
      </c>
      <c r="S487" s="1302">
        <v>0.25</v>
      </c>
      <c r="T487" s="1302">
        <v>0</v>
      </c>
      <c r="U487" s="1302">
        <v>0</v>
      </c>
      <c r="V487" s="1302">
        <v>0</v>
      </c>
    </row>
    <row r="488" spans="1:22" ht="15" x14ac:dyDescent="0.25">
      <c r="A488" s="1301" t="s">
        <v>809</v>
      </c>
      <c r="B488" s="153" t="s">
        <v>812</v>
      </c>
      <c r="C488" s="1301" t="s">
        <v>94</v>
      </c>
      <c r="D488" s="1302">
        <v>0</v>
      </c>
      <c r="E488" s="1302">
        <v>1</v>
      </c>
      <c r="F488" s="1302">
        <v>0.23999999463558197</v>
      </c>
      <c r="G488" s="1302">
        <v>0.66666668653488159</v>
      </c>
      <c r="H488" s="1302">
        <v>0</v>
      </c>
      <c r="I488" s="1302">
        <v>0</v>
      </c>
      <c r="J488" s="1302">
        <v>0.3333333432674408</v>
      </c>
      <c r="K488" s="1302">
        <v>0</v>
      </c>
      <c r="L488" s="1302">
        <v>0.1428571492433548</v>
      </c>
      <c r="M488" s="1302">
        <v>0</v>
      </c>
      <c r="N488" s="1302">
        <v>0</v>
      </c>
      <c r="O488" s="1302">
        <v>0.20000000298023224</v>
      </c>
      <c r="P488" s="1302">
        <v>0</v>
      </c>
      <c r="Q488" s="1302">
        <v>0</v>
      </c>
      <c r="R488" s="1302">
        <v>0</v>
      </c>
      <c r="S488" s="1302">
        <v>0.25</v>
      </c>
      <c r="T488" s="1302">
        <v>0</v>
      </c>
      <c r="U488" s="1302">
        <v>0</v>
      </c>
      <c r="V488" s="1302">
        <v>0</v>
      </c>
    </row>
    <row r="489" spans="1:22" ht="15" x14ac:dyDescent="0.25">
      <c r="A489" s="1301" t="s">
        <v>809</v>
      </c>
      <c r="B489" s="153" t="s">
        <v>812</v>
      </c>
      <c r="C489" s="1301" t="s">
        <v>95</v>
      </c>
      <c r="D489" s="1302">
        <v>0</v>
      </c>
      <c r="E489" s="1302">
        <v>1</v>
      </c>
      <c r="F489" s="1302">
        <v>0.23999999463558197</v>
      </c>
      <c r="G489" s="1302">
        <v>0.66666668653488159</v>
      </c>
      <c r="H489" s="1302">
        <v>0</v>
      </c>
      <c r="I489" s="1302">
        <v>0</v>
      </c>
      <c r="J489" s="1302">
        <v>0</v>
      </c>
      <c r="K489" s="1302">
        <v>0</v>
      </c>
      <c r="L489" s="1302">
        <v>0.1428571492433548</v>
      </c>
      <c r="M489" s="1302">
        <v>0</v>
      </c>
      <c r="N489" s="1302">
        <v>0</v>
      </c>
      <c r="O489" s="1302">
        <v>0.20000000298023224</v>
      </c>
      <c r="P489" s="1302">
        <v>0</v>
      </c>
      <c r="Q489" s="1302">
        <v>0</v>
      </c>
      <c r="R489" s="1302">
        <v>0</v>
      </c>
      <c r="S489" s="1302">
        <v>0.25</v>
      </c>
      <c r="T489" s="1302">
        <v>0</v>
      </c>
      <c r="U489" s="1302">
        <v>0</v>
      </c>
      <c r="V489" s="1302">
        <v>0</v>
      </c>
    </row>
    <row r="490" spans="1:22" ht="15" x14ac:dyDescent="0.25">
      <c r="A490" s="1301" t="s">
        <v>809</v>
      </c>
      <c r="B490" s="153" t="s">
        <v>813</v>
      </c>
      <c r="C490" s="1301" t="s">
        <v>87</v>
      </c>
      <c r="D490" s="1302">
        <v>26</v>
      </c>
      <c r="E490" s="1302">
        <v>27</v>
      </c>
      <c r="F490" s="1302">
        <v>13</v>
      </c>
      <c r="G490" s="1302">
        <v>10</v>
      </c>
      <c r="H490" s="1302">
        <v>23</v>
      </c>
      <c r="I490" s="1302">
        <v>41</v>
      </c>
      <c r="J490" s="1302">
        <v>66</v>
      </c>
      <c r="K490" s="1302">
        <v>57</v>
      </c>
      <c r="L490" s="1302">
        <v>23</v>
      </c>
      <c r="M490" s="1302">
        <v>34</v>
      </c>
      <c r="N490" s="1302">
        <v>22</v>
      </c>
      <c r="O490" s="1302">
        <v>84</v>
      </c>
      <c r="P490" s="1302">
        <v>18</v>
      </c>
      <c r="Q490" s="1302">
        <v>5</v>
      </c>
      <c r="R490" s="1302">
        <v>13</v>
      </c>
      <c r="S490" s="1302">
        <v>15</v>
      </c>
      <c r="T490" s="1302">
        <v>14</v>
      </c>
      <c r="U490" s="1302">
        <v>0</v>
      </c>
      <c r="V490" s="1302">
        <v>0</v>
      </c>
    </row>
    <row r="491" spans="1:22" ht="15" x14ac:dyDescent="0.25">
      <c r="A491" s="1301" t="s">
        <v>809</v>
      </c>
      <c r="B491" s="153" t="s">
        <v>813</v>
      </c>
      <c r="C491" s="1301" t="s">
        <v>700</v>
      </c>
      <c r="D491" s="1302">
        <v>7</v>
      </c>
      <c r="E491" s="1302">
        <v>11</v>
      </c>
      <c r="F491" s="1302">
        <v>5</v>
      </c>
      <c r="G491" s="1302">
        <v>4</v>
      </c>
      <c r="H491" s="1302">
        <v>13</v>
      </c>
      <c r="I491" s="1302">
        <v>12</v>
      </c>
      <c r="J491" s="1302">
        <v>30</v>
      </c>
      <c r="K491" s="1302">
        <v>23</v>
      </c>
      <c r="L491" s="1302">
        <v>13</v>
      </c>
      <c r="M491" s="1302">
        <v>14</v>
      </c>
      <c r="N491" s="1302">
        <v>13</v>
      </c>
      <c r="O491" s="1302">
        <v>40</v>
      </c>
      <c r="P491" s="1302">
        <v>7</v>
      </c>
      <c r="Q491" s="1302">
        <v>3</v>
      </c>
      <c r="R491" s="1302">
        <v>3</v>
      </c>
      <c r="S491" s="1302">
        <v>3</v>
      </c>
      <c r="T491" s="1302">
        <v>3</v>
      </c>
      <c r="U491" s="1302">
        <v>0</v>
      </c>
      <c r="V491" s="1302">
        <v>0</v>
      </c>
    </row>
    <row r="492" spans="1:22" ht="15" x14ac:dyDescent="0.25">
      <c r="A492" s="1301" t="s">
        <v>809</v>
      </c>
      <c r="B492" s="153" t="s">
        <v>813</v>
      </c>
      <c r="C492" s="1301" t="s">
        <v>88</v>
      </c>
      <c r="D492" s="1302">
        <v>10</v>
      </c>
      <c r="E492" s="1302">
        <v>13</v>
      </c>
      <c r="F492" s="1302">
        <v>7</v>
      </c>
      <c r="G492" s="1302">
        <v>7</v>
      </c>
      <c r="H492" s="1302">
        <v>15</v>
      </c>
      <c r="I492" s="1302">
        <v>17</v>
      </c>
      <c r="J492" s="1302">
        <v>35</v>
      </c>
      <c r="K492" s="1302">
        <v>38</v>
      </c>
      <c r="L492" s="1302">
        <v>15</v>
      </c>
      <c r="M492" s="1302">
        <v>22</v>
      </c>
      <c r="N492" s="1302">
        <v>17</v>
      </c>
      <c r="O492" s="1302">
        <v>49</v>
      </c>
      <c r="P492" s="1302">
        <v>12</v>
      </c>
      <c r="Q492" s="1302">
        <v>3</v>
      </c>
      <c r="R492" s="1302">
        <v>3</v>
      </c>
      <c r="S492" s="1302">
        <v>7</v>
      </c>
      <c r="T492" s="1302">
        <v>4</v>
      </c>
      <c r="U492" s="1302">
        <v>0</v>
      </c>
      <c r="V492" s="1302">
        <v>0</v>
      </c>
    </row>
    <row r="493" spans="1:22" ht="15" x14ac:dyDescent="0.25">
      <c r="A493" s="1301" t="s">
        <v>809</v>
      </c>
      <c r="B493" s="153" t="s">
        <v>813</v>
      </c>
      <c r="C493" s="1301" t="s">
        <v>89</v>
      </c>
      <c r="D493" s="1302">
        <v>12</v>
      </c>
      <c r="E493" s="1302">
        <v>13</v>
      </c>
      <c r="F493" s="1302">
        <v>7</v>
      </c>
      <c r="G493" s="1302">
        <v>7</v>
      </c>
      <c r="H493" s="1302">
        <v>16</v>
      </c>
      <c r="I493" s="1302">
        <v>17</v>
      </c>
      <c r="J493" s="1302">
        <v>36</v>
      </c>
      <c r="K493" s="1302">
        <v>40</v>
      </c>
      <c r="L493" s="1302">
        <v>16</v>
      </c>
      <c r="M493" s="1302">
        <v>22</v>
      </c>
      <c r="N493" s="1302">
        <v>17</v>
      </c>
      <c r="O493" s="1302">
        <v>50</v>
      </c>
      <c r="P493" s="1302">
        <v>12</v>
      </c>
      <c r="Q493" s="1302">
        <v>3</v>
      </c>
      <c r="R493" s="1302">
        <v>3</v>
      </c>
      <c r="S493" s="1302">
        <v>8</v>
      </c>
      <c r="T493" s="1302">
        <v>4</v>
      </c>
      <c r="U493" s="1302">
        <v>0</v>
      </c>
      <c r="V493" s="1302">
        <v>0</v>
      </c>
    </row>
    <row r="494" spans="1:22" ht="15" x14ac:dyDescent="0.25">
      <c r="A494" s="1301" t="s">
        <v>809</v>
      </c>
      <c r="B494" s="153" t="s">
        <v>813</v>
      </c>
      <c r="C494" s="1301" t="s">
        <v>90</v>
      </c>
      <c r="D494" s="1302">
        <v>1</v>
      </c>
      <c r="E494" s="1302">
        <v>6</v>
      </c>
      <c r="F494" s="1302">
        <v>2</v>
      </c>
      <c r="G494" s="1302">
        <v>4</v>
      </c>
      <c r="H494" s="1302">
        <v>7</v>
      </c>
      <c r="I494" s="1302">
        <v>4</v>
      </c>
      <c r="J494" s="1302">
        <v>8</v>
      </c>
      <c r="K494" s="1302">
        <v>5</v>
      </c>
      <c r="L494" s="1302">
        <v>3</v>
      </c>
      <c r="M494" s="1302">
        <v>0</v>
      </c>
      <c r="N494" s="1302">
        <v>1</v>
      </c>
      <c r="O494" s="1302">
        <v>1</v>
      </c>
      <c r="P494" s="1302">
        <v>1</v>
      </c>
      <c r="Q494" s="1302">
        <v>1</v>
      </c>
      <c r="R494" s="1302">
        <v>0</v>
      </c>
      <c r="S494" s="1302">
        <v>0</v>
      </c>
      <c r="T494" s="1302">
        <v>0</v>
      </c>
      <c r="U494" s="1302">
        <v>0</v>
      </c>
      <c r="V494" s="1302">
        <v>0</v>
      </c>
    </row>
    <row r="495" spans="1:22" ht="15" x14ac:dyDescent="0.25">
      <c r="A495" s="1301" t="s">
        <v>809</v>
      </c>
      <c r="B495" s="153" t="s">
        <v>813</v>
      </c>
      <c r="C495" s="1301" t="s">
        <v>91</v>
      </c>
      <c r="D495" s="1302">
        <v>0</v>
      </c>
      <c r="E495" s="1302">
        <v>1</v>
      </c>
      <c r="F495" s="1302">
        <v>0</v>
      </c>
      <c r="G495" s="1302">
        <v>2</v>
      </c>
      <c r="H495" s="1302">
        <v>4</v>
      </c>
      <c r="I495" s="1302">
        <v>3</v>
      </c>
      <c r="J495" s="1302">
        <v>2</v>
      </c>
      <c r="K495" s="1302">
        <v>0</v>
      </c>
      <c r="L495" s="1302">
        <v>2</v>
      </c>
      <c r="M495" s="1302">
        <v>0</v>
      </c>
      <c r="N495" s="1302">
        <v>0</v>
      </c>
      <c r="O495" s="1302">
        <v>0</v>
      </c>
      <c r="P495" s="1302">
        <v>0</v>
      </c>
      <c r="Q495" s="1302">
        <v>0</v>
      </c>
      <c r="R495" s="1302">
        <v>0</v>
      </c>
      <c r="S495" s="1302">
        <v>0</v>
      </c>
      <c r="T495" s="1302">
        <v>0</v>
      </c>
      <c r="U495" s="1302">
        <v>0</v>
      </c>
      <c r="V495" s="1302">
        <v>0</v>
      </c>
    </row>
    <row r="496" spans="1:22" ht="15" x14ac:dyDescent="0.25">
      <c r="A496" s="1301" t="s">
        <v>809</v>
      </c>
      <c r="B496" s="153" t="s">
        <v>813</v>
      </c>
      <c r="C496" s="1301" t="s">
        <v>701</v>
      </c>
      <c r="D496" s="1302">
        <v>0.26923078298568726</v>
      </c>
      <c r="E496" s="1302">
        <v>0.40740740299224854</v>
      </c>
      <c r="F496" s="1302">
        <v>0.38461539149284363</v>
      </c>
      <c r="G496" s="1302">
        <v>0.40000000596046448</v>
      </c>
      <c r="H496" s="1302">
        <v>0.56521737575531006</v>
      </c>
      <c r="I496" s="1302">
        <v>0.29268291592597961</v>
      </c>
      <c r="J496" s="1302">
        <v>0.45454546809196472</v>
      </c>
      <c r="K496" s="1302">
        <v>0.40350878238677979</v>
      </c>
      <c r="L496" s="1302">
        <v>0.56521737575531006</v>
      </c>
      <c r="M496" s="1302">
        <v>0.4117647111415863</v>
      </c>
      <c r="N496" s="1302">
        <v>0.59090906381607056</v>
      </c>
      <c r="O496" s="1302">
        <v>0.4761904776096344</v>
      </c>
      <c r="P496" s="1302">
        <v>0.3888888955116272</v>
      </c>
      <c r="Q496" s="1302">
        <v>0.60000002384185791</v>
      </c>
      <c r="R496" s="1302">
        <v>0.23076923191547394</v>
      </c>
      <c r="S496" s="1302">
        <v>0.20000000298023224</v>
      </c>
      <c r="T496" s="1302">
        <v>0.2142857164144516</v>
      </c>
      <c r="U496" s="1302">
        <v>0</v>
      </c>
      <c r="V496" s="1302">
        <v>0</v>
      </c>
    </row>
    <row r="497" spans="1:22" ht="15" x14ac:dyDescent="0.25">
      <c r="A497" s="1301" t="s">
        <v>809</v>
      </c>
      <c r="B497" s="153" t="s">
        <v>813</v>
      </c>
      <c r="C497" s="1301" t="s">
        <v>92</v>
      </c>
      <c r="D497" s="1302">
        <v>0.38461539149284363</v>
      </c>
      <c r="E497" s="1302">
        <v>0.48148149251937866</v>
      </c>
      <c r="F497" s="1302">
        <v>0.53846156597137451</v>
      </c>
      <c r="G497" s="1302">
        <v>0.69999998807907104</v>
      </c>
      <c r="H497" s="1302">
        <v>0.65217393636703491</v>
      </c>
      <c r="I497" s="1302">
        <v>0.41463413834571838</v>
      </c>
      <c r="J497" s="1302">
        <v>0.53030300140380859</v>
      </c>
      <c r="K497" s="1302">
        <v>0.66666668653488159</v>
      </c>
      <c r="L497" s="1302">
        <v>0.65217393636703491</v>
      </c>
      <c r="M497" s="1302">
        <v>0.64705884456634521</v>
      </c>
      <c r="N497" s="1302">
        <v>0.77272725105285645</v>
      </c>
      <c r="O497" s="1302">
        <v>0.58333331346511841</v>
      </c>
      <c r="P497" s="1302">
        <v>0.66666668653488159</v>
      </c>
      <c r="Q497" s="1302">
        <v>0.60000002384185791</v>
      </c>
      <c r="R497" s="1302">
        <v>0.23076923191547394</v>
      </c>
      <c r="S497" s="1302">
        <v>0.46666666865348816</v>
      </c>
      <c r="T497" s="1302">
        <v>0.28571429848670959</v>
      </c>
      <c r="U497" s="1302">
        <v>0</v>
      </c>
      <c r="V497" s="1302">
        <v>0</v>
      </c>
    </row>
    <row r="498" spans="1:22" ht="15" x14ac:dyDescent="0.25">
      <c r="A498" s="1301" t="s">
        <v>809</v>
      </c>
      <c r="B498" s="153" t="s">
        <v>813</v>
      </c>
      <c r="C498" s="1301" t="s">
        <v>93</v>
      </c>
      <c r="D498" s="1302">
        <v>0.46153846383094788</v>
      </c>
      <c r="E498" s="1302">
        <v>0.48148149251937866</v>
      </c>
      <c r="F498" s="1302">
        <v>0.53846156597137451</v>
      </c>
      <c r="G498" s="1302">
        <v>0.69999998807907104</v>
      </c>
      <c r="H498" s="1302">
        <v>0.69565218687057495</v>
      </c>
      <c r="I498" s="1302">
        <v>0.41463413834571838</v>
      </c>
      <c r="J498" s="1302">
        <v>0.54545456171035767</v>
      </c>
      <c r="K498" s="1302">
        <v>0.70175439119338989</v>
      </c>
      <c r="L498" s="1302">
        <v>0.69565218687057495</v>
      </c>
      <c r="M498" s="1302">
        <v>0.64705884456634521</v>
      </c>
      <c r="N498" s="1302">
        <v>0.77272725105285645</v>
      </c>
      <c r="O498" s="1302">
        <v>0.5952380895614624</v>
      </c>
      <c r="P498" s="1302">
        <v>0.66666668653488159</v>
      </c>
      <c r="Q498" s="1302">
        <v>0.60000002384185791</v>
      </c>
      <c r="R498" s="1302">
        <v>0.23076923191547394</v>
      </c>
      <c r="S498" s="1302">
        <v>0.53333336114883423</v>
      </c>
      <c r="T498" s="1302">
        <v>0.28571429848670959</v>
      </c>
      <c r="U498" s="1302">
        <v>0</v>
      </c>
      <c r="V498" s="1302">
        <v>0</v>
      </c>
    </row>
    <row r="499" spans="1:22" ht="15" x14ac:dyDescent="0.25">
      <c r="A499" s="1301" t="s">
        <v>809</v>
      </c>
      <c r="B499" s="153" t="s">
        <v>813</v>
      </c>
      <c r="C499" s="1301" t="s">
        <v>94</v>
      </c>
      <c r="D499" s="1302">
        <v>3.8461539894342422E-2</v>
      </c>
      <c r="E499" s="1302">
        <v>0.2222222238779068</v>
      </c>
      <c r="F499" s="1302">
        <v>0.15384615957736969</v>
      </c>
      <c r="G499" s="1302">
        <v>0.40000000596046448</v>
      </c>
      <c r="H499" s="1302">
        <v>0.30434781312942505</v>
      </c>
      <c r="I499" s="1302">
        <v>9.7560971975326538E-2</v>
      </c>
      <c r="J499" s="1302">
        <v>0.12121212482452393</v>
      </c>
      <c r="K499" s="1302">
        <v>8.7719298899173737E-2</v>
      </c>
      <c r="L499" s="1302">
        <v>0.1304347813129425</v>
      </c>
      <c r="M499" s="1302">
        <v>0</v>
      </c>
      <c r="N499" s="1302">
        <v>4.5454546809196472E-2</v>
      </c>
      <c r="O499" s="1302">
        <v>1.1904762126505375E-2</v>
      </c>
      <c r="P499" s="1302">
        <v>5.55555559694767E-2</v>
      </c>
      <c r="Q499" s="1302">
        <v>0.20000000298023224</v>
      </c>
      <c r="R499" s="1302">
        <v>0</v>
      </c>
      <c r="S499" s="1302">
        <v>0</v>
      </c>
      <c r="T499" s="1302">
        <v>0</v>
      </c>
      <c r="U499" s="1302">
        <v>0</v>
      </c>
      <c r="V499" s="1302">
        <v>0</v>
      </c>
    </row>
    <row r="500" spans="1:22" ht="15" x14ac:dyDescent="0.25">
      <c r="A500" s="1301" t="s">
        <v>809</v>
      </c>
      <c r="B500" s="153" t="s">
        <v>813</v>
      </c>
      <c r="C500" s="1301" t="s">
        <v>95</v>
      </c>
      <c r="D500" s="1302">
        <v>0</v>
      </c>
      <c r="E500" s="1302">
        <v>3.7037037312984467E-2</v>
      </c>
      <c r="F500" s="1302">
        <v>0</v>
      </c>
      <c r="G500" s="1302">
        <v>0.20000000298023224</v>
      </c>
      <c r="H500" s="1302">
        <v>0.17391304671764374</v>
      </c>
      <c r="I500" s="1302">
        <v>7.3170728981494904E-2</v>
      </c>
      <c r="J500" s="1302">
        <v>3.0303031206130981E-2</v>
      </c>
      <c r="K500" s="1302">
        <v>0</v>
      </c>
      <c r="L500" s="1302">
        <v>8.6956523358821869E-2</v>
      </c>
      <c r="M500" s="1302">
        <v>0</v>
      </c>
      <c r="N500" s="1302">
        <v>0</v>
      </c>
      <c r="O500" s="1302">
        <v>0</v>
      </c>
      <c r="P500" s="1302">
        <v>0</v>
      </c>
      <c r="Q500" s="1302">
        <v>0</v>
      </c>
      <c r="R500" s="1302">
        <v>0</v>
      </c>
      <c r="S500" s="1302">
        <v>0</v>
      </c>
      <c r="T500" s="1302">
        <v>0</v>
      </c>
      <c r="U500" s="1302">
        <v>0</v>
      </c>
      <c r="V500" s="1302">
        <v>0</v>
      </c>
    </row>
    <row r="501" spans="1:22" ht="15" x14ac:dyDescent="0.25">
      <c r="A501" s="1301" t="s">
        <v>809</v>
      </c>
      <c r="B501" s="153" t="s">
        <v>814</v>
      </c>
      <c r="C501" s="1301" t="s">
        <v>87</v>
      </c>
      <c r="D501" s="1302">
        <v>14</v>
      </c>
      <c r="E501" s="1302">
        <v>25</v>
      </c>
      <c r="F501" s="1302">
        <v>41</v>
      </c>
      <c r="G501" s="1302">
        <v>39</v>
      </c>
      <c r="H501" s="1302">
        <v>31</v>
      </c>
      <c r="I501" s="1302">
        <v>42</v>
      </c>
      <c r="J501" s="1302">
        <v>20</v>
      </c>
      <c r="K501" s="1302">
        <v>31</v>
      </c>
      <c r="L501" s="1302">
        <v>31</v>
      </c>
      <c r="M501" s="1302">
        <v>22</v>
      </c>
      <c r="N501" s="1302">
        <v>18</v>
      </c>
      <c r="O501" s="1302">
        <v>22</v>
      </c>
      <c r="P501" s="1302">
        <v>7</v>
      </c>
      <c r="Q501" s="1302">
        <v>0</v>
      </c>
      <c r="R501" s="1302">
        <v>32</v>
      </c>
      <c r="S501" s="1302">
        <v>12</v>
      </c>
      <c r="T501" s="1302">
        <v>60</v>
      </c>
      <c r="U501" s="1302">
        <v>44</v>
      </c>
      <c r="V501" s="1302">
        <v>16</v>
      </c>
    </row>
    <row r="502" spans="1:22" ht="15" x14ac:dyDescent="0.25">
      <c r="A502" s="1301" t="s">
        <v>809</v>
      </c>
      <c r="B502" s="153" t="s">
        <v>814</v>
      </c>
      <c r="C502" s="1301" t="s">
        <v>700</v>
      </c>
      <c r="D502" s="1302">
        <v>11</v>
      </c>
      <c r="E502" s="1302">
        <v>13</v>
      </c>
      <c r="F502" s="1302">
        <v>20</v>
      </c>
      <c r="G502" s="1302">
        <v>20</v>
      </c>
      <c r="H502" s="1302">
        <v>17</v>
      </c>
      <c r="I502" s="1302">
        <v>15</v>
      </c>
      <c r="J502" s="1302">
        <v>10</v>
      </c>
      <c r="K502" s="1302">
        <v>21</v>
      </c>
      <c r="L502" s="1302">
        <v>18</v>
      </c>
      <c r="M502" s="1302">
        <v>9</v>
      </c>
      <c r="N502" s="1302">
        <v>12</v>
      </c>
      <c r="O502" s="1302">
        <v>13</v>
      </c>
      <c r="P502" s="1302">
        <v>3</v>
      </c>
      <c r="Q502" s="1302">
        <v>0</v>
      </c>
      <c r="R502" s="1302">
        <v>14</v>
      </c>
      <c r="S502" s="1302">
        <v>4</v>
      </c>
      <c r="T502" s="1302">
        <v>19</v>
      </c>
      <c r="U502" s="1302">
        <v>12</v>
      </c>
      <c r="V502" s="1302">
        <v>6</v>
      </c>
    </row>
    <row r="503" spans="1:22" ht="15" x14ac:dyDescent="0.25">
      <c r="A503" s="1301" t="s">
        <v>809</v>
      </c>
      <c r="B503" s="153" t="s">
        <v>814</v>
      </c>
      <c r="C503" s="1301" t="s">
        <v>88</v>
      </c>
      <c r="D503" s="1302">
        <v>11</v>
      </c>
      <c r="E503" s="1302">
        <v>14</v>
      </c>
      <c r="F503" s="1302">
        <v>24</v>
      </c>
      <c r="G503" s="1302">
        <v>24</v>
      </c>
      <c r="H503" s="1302">
        <v>20</v>
      </c>
      <c r="I503" s="1302">
        <v>23</v>
      </c>
      <c r="J503" s="1302">
        <v>16</v>
      </c>
      <c r="K503" s="1302">
        <v>27</v>
      </c>
      <c r="L503" s="1302">
        <v>20</v>
      </c>
      <c r="M503" s="1302">
        <v>12</v>
      </c>
      <c r="N503" s="1302">
        <v>12</v>
      </c>
      <c r="O503" s="1302">
        <v>17</v>
      </c>
      <c r="P503" s="1302">
        <v>3</v>
      </c>
      <c r="Q503" s="1302">
        <v>0</v>
      </c>
      <c r="R503" s="1302">
        <v>16</v>
      </c>
      <c r="S503" s="1302">
        <v>4</v>
      </c>
      <c r="T503" s="1302">
        <v>29</v>
      </c>
      <c r="U503" s="1302">
        <v>18</v>
      </c>
      <c r="V503" s="1302">
        <v>11</v>
      </c>
    </row>
    <row r="504" spans="1:22" ht="15" x14ac:dyDescent="0.25">
      <c r="A504" s="1301" t="s">
        <v>809</v>
      </c>
      <c r="B504" s="153" t="s">
        <v>814</v>
      </c>
      <c r="C504" s="1301" t="s">
        <v>89</v>
      </c>
      <c r="D504" s="1302">
        <v>11</v>
      </c>
      <c r="E504" s="1302">
        <v>15</v>
      </c>
      <c r="F504" s="1302">
        <v>24</v>
      </c>
      <c r="G504" s="1302">
        <v>25</v>
      </c>
      <c r="H504" s="1302">
        <v>20</v>
      </c>
      <c r="I504" s="1302">
        <v>24</v>
      </c>
      <c r="J504" s="1302">
        <v>16</v>
      </c>
      <c r="K504" s="1302">
        <v>27</v>
      </c>
      <c r="L504" s="1302">
        <v>21</v>
      </c>
      <c r="M504" s="1302">
        <v>12</v>
      </c>
      <c r="N504" s="1302">
        <v>12</v>
      </c>
      <c r="O504" s="1302">
        <v>18</v>
      </c>
      <c r="P504" s="1302">
        <v>3</v>
      </c>
      <c r="Q504" s="1302">
        <v>0</v>
      </c>
      <c r="R504" s="1302">
        <v>17</v>
      </c>
      <c r="S504" s="1302">
        <v>4</v>
      </c>
      <c r="T504" s="1302">
        <v>33</v>
      </c>
      <c r="U504" s="1302">
        <v>20</v>
      </c>
      <c r="V504" s="1302">
        <v>12</v>
      </c>
    </row>
    <row r="505" spans="1:22" ht="15" x14ac:dyDescent="0.25">
      <c r="A505" s="1301" t="s">
        <v>809</v>
      </c>
      <c r="B505" s="153" t="s">
        <v>814</v>
      </c>
      <c r="C505" s="1301" t="s">
        <v>90</v>
      </c>
      <c r="D505" s="1302">
        <v>3</v>
      </c>
      <c r="E505" s="1302">
        <v>6</v>
      </c>
      <c r="F505" s="1302">
        <v>8</v>
      </c>
      <c r="G505" s="1302">
        <v>3</v>
      </c>
      <c r="H505" s="1302">
        <v>6</v>
      </c>
      <c r="I505" s="1302">
        <v>4</v>
      </c>
      <c r="J505" s="1302">
        <v>4</v>
      </c>
      <c r="K505" s="1302">
        <v>7</v>
      </c>
      <c r="L505" s="1302">
        <v>3</v>
      </c>
      <c r="M505" s="1302">
        <v>2</v>
      </c>
      <c r="N505" s="1302">
        <v>3</v>
      </c>
      <c r="O505" s="1302">
        <v>3</v>
      </c>
      <c r="P505" s="1302">
        <v>0</v>
      </c>
      <c r="Q505" s="1302">
        <v>0</v>
      </c>
      <c r="R505" s="1302">
        <v>2</v>
      </c>
      <c r="S505" s="1302">
        <v>1</v>
      </c>
      <c r="T505" s="1302">
        <v>12</v>
      </c>
      <c r="U505" s="1302">
        <v>4</v>
      </c>
      <c r="V505" s="1302">
        <v>2</v>
      </c>
    </row>
    <row r="506" spans="1:22" ht="15" x14ac:dyDescent="0.25">
      <c r="A506" s="1301" t="s">
        <v>809</v>
      </c>
      <c r="B506" s="153" t="s">
        <v>814</v>
      </c>
      <c r="C506" s="1301" t="s">
        <v>91</v>
      </c>
      <c r="D506" s="1302">
        <v>2</v>
      </c>
      <c r="E506" s="1302">
        <v>3</v>
      </c>
      <c r="F506" s="1302">
        <v>5</v>
      </c>
      <c r="G506" s="1302">
        <v>1</v>
      </c>
      <c r="H506" s="1302">
        <v>2</v>
      </c>
      <c r="I506" s="1302">
        <v>2</v>
      </c>
      <c r="J506" s="1302">
        <v>4</v>
      </c>
      <c r="K506" s="1302">
        <v>5</v>
      </c>
      <c r="L506" s="1302">
        <v>1</v>
      </c>
      <c r="M506" s="1302">
        <v>2</v>
      </c>
      <c r="N506" s="1302">
        <v>2</v>
      </c>
      <c r="O506" s="1302">
        <v>3</v>
      </c>
      <c r="P506" s="1302">
        <v>0</v>
      </c>
      <c r="Q506" s="1302">
        <v>0</v>
      </c>
      <c r="R506" s="1302">
        <v>0</v>
      </c>
      <c r="S506" s="1302">
        <v>1</v>
      </c>
      <c r="T506" s="1302">
        <v>6</v>
      </c>
      <c r="U506" s="1302">
        <v>2</v>
      </c>
      <c r="V506" s="1302">
        <v>1</v>
      </c>
    </row>
    <row r="507" spans="1:22" ht="15" x14ac:dyDescent="0.25">
      <c r="A507" s="1301" t="s">
        <v>809</v>
      </c>
      <c r="B507" s="153" t="s">
        <v>814</v>
      </c>
      <c r="C507" s="1301" t="s">
        <v>701</v>
      </c>
      <c r="D507" s="1302">
        <v>0.78571426868438721</v>
      </c>
      <c r="E507" s="1302">
        <v>0.51999998092651367</v>
      </c>
      <c r="F507" s="1302">
        <v>0.48780488967895508</v>
      </c>
      <c r="G507" s="1302">
        <v>0.5128205418586731</v>
      </c>
      <c r="H507" s="1302">
        <v>0.54838711023330688</v>
      </c>
      <c r="I507" s="1302">
        <v>0.3571428656578064</v>
      </c>
      <c r="J507" s="1302">
        <v>0.5</v>
      </c>
      <c r="K507" s="1302">
        <v>0.67741936445236206</v>
      </c>
      <c r="L507" s="1302">
        <v>0.58064514398574829</v>
      </c>
      <c r="M507" s="1302">
        <v>0.40909090638160706</v>
      </c>
      <c r="N507" s="1302">
        <v>0.66666668653488159</v>
      </c>
      <c r="O507" s="1302">
        <v>0.59090906381607056</v>
      </c>
      <c r="P507" s="1302">
        <v>0.4285714328289032</v>
      </c>
      <c r="Q507" s="1302">
        <v>0</v>
      </c>
      <c r="R507" s="1302">
        <v>0.4375</v>
      </c>
      <c r="S507" s="1302">
        <v>0.3333333432674408</v>
      </c>
      <c r="T507" s="1302">
        <v>0.31666666269302368</v>
      </c>
      <c r="U507" s="1302">
        <v>0.27272728085517883</v>
      </c>
      <c r="V507" s="1302">
        <v>0.375</v>
      </c>
    </row>
    <row r="508" spans="1:22" ht="15" x14ac:dyDescent="0.25">
      <c r="A508" s="1301" t="s">
        <v>809</v>
      </c>
      <c r="B508" s="153" t="s">
        <v>814</v>
      </c>
      <c r="C508" s="1301" t="s">
        <v>92</v>
      </c>
      <c r="D508" s="1302">
        <v>0.78571426868438721</v>
      </c>
      <c r="E508" s="1302">
        <v>0.56000000238418579</v>
      </c>
      <c r="F508" s="1302">
        <v>0.58536583185195923</v>
      </c>
      <c r="G508" s="1302">
        <v>0.61538463830947876</v>
      </c>
      <c r="H508" s="1302">
        <v>0.64516127109527588</v>
      </c>
      <c r="I508" s="1302">
        <v>0.5476190447807312</v>
      </c>
      <c r="J508" s="1302">
        <v>0.80000001192092896</v>
      </c>
      <c r="K508" s="1302">
        <v>0.87096774578094482</v>
      </c>
      <c r="L508" s="1302">
        <v>0.64516127109527588</v>
      </c>
      <c r="M508" s="1302">
        <v>0.54545456171035767</v>
      </c>
      <c r="N508" s="1302">
        <v>0.66666668653488159</v>
      </c>
      <c r="O508" s="1302">
        <v>0.77272725105285645</v>
      </c>
      <c r="P508" s="1302">
        <v>0.4285714328289032</v>
      </c>
      <c r="Q508" s="1302">
        <v>0</v>
      </c>
      <c r="R508" s="1302">
        <v>0.5</v>
      </c>
      <c r="S508" s="1302">
        <v>0.3333333432674408</v>
      </c>
      <c r="T508" s="1302">
        <v>0.48333331942558289</v>
      </c>
      <c r="U508" s="1302">
        <v>0.40909090638160706</v>
      </c>
      <c r="V508" s="1302">
        <v>0.6875</v>
      </c>
    </row>
    <row r="509" spans="1:22" ht="15" x14ac:dyDescent="0.25">
      <c r="A509" s="1301" t="s">
        <v>809</v>
      </c>
      <c r="B509" s="153" t="s">
        <v>814</v>
      </c>
      <c r="C509" s="1301" t="s">
        <v>93</v>
      </c>
      <c r="D509" s="1302">
        <v>0.78571426868438721</v>
      </c>
      <c r="E509" s="1302">
        <v>0.60000002384185791</v>
      </c>
      <c r="F509" s="1302">
        <v>0.58536583185195923</v>
      </c>
      <c r="G509" s="1302">
        <v>0.64102566242218018</v>
      </c>
      <c r="H509" s="1302">
        <v>0.64516127109527588</v>
      </c>
      <c r="I509" s="1302">
        <v>0.57142859697341919</v>
      </c>
      <c r="J509" s="1302">
        <v>0.80000001192092896</v>
      </c>
      <c r="K509" s="1302">
        <v>0.87096774578094482</v>
      </c>
      <c r="L509" s="1302">
        <v>0.67741936445236206</v>
      </c>
      <c r="M509" s="1302">
        <v>0.54545456171035767</v>
      </c>
      <c r="N509" s="1302">
        <v>0.66666668653488159</v>
      </c>
      <c r="O509" s="1302">
        <v>0.81818181276321411</v>
      </c>
      <c r="P509" s="1302">
        <v>0.4285714328289032</v>
      </c>
      <c r="Q509" s="1302">
        <v>0</v>
      </c>
      <c r="R509" s="1302">
        <v>0.53125</v>
      </c>
      <c r="S509" s="1302">
        <v>0.3333333432674408</v>
      </c>
      <c r="T509" s="1302">
        <v>0.55000001192092896</v>
      </c>
      <c r="U509" s="1302">
        <v>0.45454546809196472</v>
      </c>
      <c r="V509" s="1302">
        <v>0.75</v>
      </c>
    </row>
    <row r="510" spans="1:22" ht="15" x14ac:dyDescent="0.25">
      <c r="A510" s="1301" t="s">
        <v>809</v>
      </c>
      <c r="B510" s="153" t="s">
        <v>814</v>
      </c>
      <c r="C510" s="1301" t="s">
        <v>94</v>
      </c>
      <c r="D510" s="1302">
        <v>0.2142857164144516</v>
      </c>
      <c r="E510" s="1302">
        <v>0.23999999463558197</v>
      </c>
      <c r="F510" s="1302">
        <v>0.19512194395065308</v>
      </c>
      <c r="G510" s="1302">
        <v>7.6923079788684845E-2</v>
      </c>
      <c r="H510" s="1302">
        <v>0.19354838132858276</v>
      </c>
      <c r="I510" s="1302">
        <v>9.5238097012042999E-2</v>
      </c>
      <c r="J510" s="1302">
        <v>0.20000000298023224</v>
      </c>
      <c r="K510" s="1302">
        <v>0.22580644488334656</v>
      </c>
      <c r="L510" s="1302">
        <v>9.6774190664291382E-2</v>
      </c>
      <c r="M510" s="1302">
        <v>9.0909093618392944E-2</v>
      </c>
      <c r="N510" s="1302">
        <v>0.1666666716337204</v>
      </c>
      <c r="O510" s="1302">
        <v>0.13636364042758942</v>
      </c>
      <c r="P510" s="1302">
        <v>0</v>
      </c>
      <c r="Q510" s="1302">
        <v>0</v>
      </c>
      <c r="R510" s="1302">
        <v>6.25E-2</v>
      </c>
      <c r="S510" s="1302">
        <v>8.3333335816860199E-2</v>
      </c>
      <c r="T510" s="1302">
        <v>0.20000000298023224</v>
      </c>
      <c r="U510" s="1302">
        <v>9.0909093618392944E-2</v>
      </c>
      <c r="V510" s="1302">
        <v>0.125</v>
      </c>
    </row>
    <row r="511" spans="1:22" ht="15" x14ac:dyDescent="0.25">
      <c r="A511" s="1301" t="s">
        <v>809</v>
      </c>
      <c r="B511" s="153" t="s">
        <v>814</v>
      </c>
      <c r="C511" s="1301" t="s">
        <v>95</v>
      </c>
      <c r="D511" s="1302">
        <v>0.1428571492433548</v>
      </c>
      <c r="E511" s="1302">
        <v>0.11999999731779099</v>
      </c>
      <c r="F511" s="1302">
        <v>0.12195122241973877</v>
      </c>
      <c r="G511" s="1302">
        <v>2.5641025975346565E-2</v>
      </c>
      <c r="H511" s="1302">
        <v>6.4516127109527588E-2</v>
      </c>
      <c r="I511" s="1302">
        <v>4.76190485060215E-2</v>
      </c>
      <c r="J511" s="1302">
        <v>0.20000000298023224</v>
      </c>
      <c r="K511" s="1302">
        <v>0.16129031777381897</v>
      </c>
      <c r="L511" s="1302">
        <v>3.2258063554763794E-2</v>
      </c>
      <c r="M511" s="1302">
        <v>9.0909093618392944E-2</v>
      </c>
      <c r="N511" s="1302">
        <v>0.1111111119389534</v>
      </c>
      <c r="O511" s="1302">
        <v>0.13636364042758942</v>
      </c>
      <c r="P511" s="1302">
        <v>0</v>
      </c>
      <c r="Q511" s="1302">
        <v>0</v>
      </c>
      <c r="R511" s="1302">
        <v>0</v>
      </c>
      <c r="S511" s="1302">
        <v>8.3333335816860199E-2</v>
      </c>
      <c r="T511" s="1302">
        <v>0.10000000149011612</v>
      </c>
      <c r="U511" s="1302">
        <v>4.5454546809196472E-2</v>
      </c>
      <c r="V511" s="1302">
        <v>6.25E-2</v>
      </c>
    </row>
    <row r="512" spans="1:22" ht="15" x14ac:dyDescent="0.25">
      <c r="A512" s="1301" t="s">
        <v>809</v>
      </c>
      <c r="B512" s="153" t="s">
        <v>815</v>
      </c>
      <c r="C512" s="1301" t="s">
        <v>87</v>
      </c>
      <c r="D512" s="1302">
        <v>20</v>
      </c>
      <c r="E512" s="1302">
        <v>42</v>
      </c>
      <c r="F512" s="1302">
        <v>42</v>
      </c>
      <c r="G512" s="1302">
        <v>18</v>
      </c>
      <c r="H512" s="1302">
        <v>22</v>
      </c>
      <c r="I512" s="1302">
        <v>23</v>
      </c>
      <c r="J512" s="1302">
        <v>18</v>
      </c>
      <c r="K512" s="1302">
        <v>16</v>
      </c>
      <c r="L512" s="1302">
        <v>18</v>
      </c>
      <c r="M512" s="1302">
        <v>19</v>
      </c>
      <c r="N512" s="1302">
        <v>13</v>
      </c>
      <c r="O512" s="1302">
        <v>71</v>
      </c>
      <c r="P512" s="1302">
        <v>1</v>
      </c>
      <c r="Q512" s="1302">
        <v>0</v>
      </c>
      <c r="R512" s="1302">
        <v>41</v>
      </c>
      <c r="S512" s="1302">
        <v>0</v>
      </c>
      <c r="T512" s="1302">
        <v>18</v>
      </c>
      <c r="U512" s="1302">
        <v>35</v>
      </c>
      <c r="V512" s="1302">
        <v>6</v>
      </c>
    </row>
    <row r="513" spans="1:22" ht="15" x14ac:dyDescent="0.25">
      <c r="A513" s="1301" t="s">
        <v>809</v>
      </c>
      <c r="B513" s="153" t="s">
        <v>815</v>
      </c>
      <c r="C513" s="1301" t="s">
        <v>700</v>
      </c>
      <c r="D513" s="1302">
        <v>2</v>
      </c>
      <c r="E513" s="1302">
        <v>11</v>
      </c>
      <c r="F513" s="1302">
        <v>21</v>
      </c>
      <c r="G513" s="1302">
        <v>4</v>
      </c>
      <c r="H513" s="1302">
        <v>4</v>
      </c>
      <c r="I513" s="1302">
        <v>13</v>
      </c>
      <c r="J513" s="1302">
        <v>6</v>
      </c>
      <c r="K513" s="1302">
        <v>5</v>
      </c>
      <c r="L513" s="1302">
        <v>6</v>
      </c>
      <c r="M513" s="1302">
        <v>7</v>
      </c>
      <c r="N513" s="1302">
        <v>6</v>
      </c>
      <c r="O513" s="1302">
        <v>17</v>
      </c>
      <c r="P513" s="1302">
        <v>0</v>
      </c>
      <c r="Q513" s="1302">
        <v>0</v>
      </c>
      <c r="R513" s="1302">
        <v>15</v>
      </c>
      <c r="S513" s="1302">
        <v>0</v>
      </c>
      <c r="T513" s="1302">
        <v>7</v>
      </c>
      <c r="U513" s="1302">
        <v>26</v>
      </c>
      <c r="V513" s="1302">
        <v>3</v>
      </c>
    </row>
    <row r="514" spans="1:22" ht="15" x14ac:dyDescent="0.25">
      <c r="A514" s="1301" t="s">
        <v>809</v>
      </c>
      <c r="B514" s="153" t="s">
        <v>815</v>
      </c>
      <c r="C514" s="1301" t="s">
        <v>88</v>
      </c>
      <c r="D514" s="1302">
        <v>2</v>
      </c>
      <c r="E514" s="1302">
        <v>11</v>
      </c>
      <c r="F514" s="1302">
        <v>24</v>
      </c>
      <c r="G514" s="1302">
        <v>7</v>
      </c>
      <c r="H514" s="1302">
        <v>12</v>
      </c>
      <c r="I514" s="1302">
        <v>13</v>
      </c>
      <c r="J514" s="1302">
        <v>11</v>
      </c>
      <c r="K514" s="1302">
        <v>11</v>
      </c>
      <c r="L514" s="1302">
        <v>11</v>
      </c>
      <c r="M514" s="1302">
        <v>12</v>
      </c>
      <c r="N514" s="1302">
        <v>6</v>
      </c>
      <c r="O514" s="1302">
        <v>42</v>
      </c>
      <c r="P514" s="1302">
        <v>0</v>
      </c>
      <c r="Q514" s="1302">
        <v>0</v>
      </c>
      <c r="R514" s="1302">
        <v>15</v>
      </c>
      <c r="S514" s="1302">
        <v>0</v>
      </c>
      <c r="T514" s="1302">
        <v>7</v>
      </c>
      <c r="U514" s="1302">
        <v>26</v>
      </c>
      <c r="V514" s="1302">
        <v>3</v>
      </c>
    </row>
    <row r="515" spans="1:22" ht="15" x14ac:dyDescent="0.25">
      <c r="A515" s="1301" t="s">
        <v>809</v>
      </c>
      <c r="B515" s="153" t="s">
        <v>815</v>
      </c>
      <c r="C515" s="1301" t="s">
        <v>89</v>
      </c>
      <c r="D515" s="1302">
        <v>3</v>
      </c>
      <c r="E515" s="1302">
        <v>13</v>
      </c>
      <c r="F515" s="1302">
        <v>24</v>
      </c>
      <c r="G515" s="1302">
        <v>9</v>
      </c>
      <c r="H515" s="1302">
        <v>12</v>
      </c>
      <c r="I515" s="1302">
        <v>13</v>
      </c>
      <c r="J515" s="1302">
        <v>11</v>
      </c>
      <c r="K515" s="1302">
        <v>12</v>
      </c>
      <c r="L515" s="1302">
        <v>11</v>
      </c>
      <c r="M515" s="1302">
        <v>13</v>
      </c>
      <c r="N515" s="1302">
        <v>6</v>
      </c>
      <c r="O515" s="1302">
        <v>46</v>
      </c>
      <c r="P515" s="1302">
        <v>0</v>
      </c>
      <c r="Q515" s="1302">
        <v>0</v>
      </c>
      <c r="R515" s="1302">
        <v>17</v>
      </c>
      <c r="S515" s="1302">
        <v>0</v>
      </c>
      <c r="T515" s="1302">
        <v>7</v>
      </c>
      <c r="U515" s="1302">
        <v>26</v>
      </c>
      <c r="V515" s="1302">
        <v>3</v>
      </c>
    </row>
    <row r="516" spans="1:22" ht="15" x14ac:dyDescent="0.25">
      <c r="A516" s="1301" t="s">
        <v>809</v>
      </c>
      <c r="B516" s="153" t="s">
        <v>815</v>
      </c>
      <c r="C516" s="1301" t="s">
        <v>90</v>
      </c>
      <c r="D516" s="1302">
        <v>1</v>
      </c>
      <c r="E516" s="1302">
        <v>6</v>
      </c>
      <c r="F516" s="1302">
        <v>3</v>
      </c>
      <c r="G516" s="1302">
        <v>1</v>
      </c>
      <c r="H516" s="1302">
        <v>6</v>
      </c>
      <c r="I516" s="1302">
        <v>5</v>
      </c>
      <c r="J516" s="1302">
        <v>6</v>
      </c>
      <c r="K516" s="1302">
        <v>2</v>
      </c>
      <c r="L516" s="1302">
        <v>3</v>
      </c>
      <c r="M516" s="1302">
        <v>1</v>
      </c>
      <c r="N516" s="1302">
        <v>1</v>
      </c>
      <c r="O516" s="1302">
        <v>6</v>
      </c>
      <c r="P516" s="1302">
        <v>0</v>
      </c>
      <c r="Q516" s="1302">
        <v>0</v>
      </c>
      <c r="R516" s="1302">
        <v>6</v>
      </c>
      <c r="S516" s="1302">
        <v>0</v>
      </c>
      <c r="T516" s="1302">
        <v>0</v>
      </c>
      <c r="U516" s="1302">
        <v>10</v>
      </c>
      <c r="V516" s="1302">
        <v>0</v>
      </c>
    </row>
    <row r="517" spans="1:22" ht="15" x14ac:dyDescent="0.25">
      <c r="A517" s="1301" t="s">
        <v>809</v>
      </c>
      <c r="B517" s="153" t="s">
        <v>815</v>
      </c>
      <c r="C517" s="1301" t="s">
        <v>91</v>
      </c>
      <c r="D517" s="1302">
        <v>1</v>
      </c>
      <c r="E517" s="1302">
        <v>3</v>
      </c>
      <c r="F517" s="1302">
        <v>2</v>
      </c>
      <c r="G517" s="1302">
        <v>0</v>
      </c>
      <c r="H517" s="1302">
        <v>3</v>
      </c>
      <c r="I517" s="1302">
        <v>3</v>
      </c>
      <c r="J517" s="1302">
        <v>1</v>
      </c>
      <c r="K517" s="1302">
        <v>1</v>
      </c>
      <c r="L517" s="1302">
        <v>1</v>
      </c>
      <c r="M517" s="1302">
        <v>0</v>
      </c>
      <c r="N517" s="1302">
        <v>0</v>
      </c>
      <c r="O517" s="1302">
        <v>3</v>
      </c>
      <c r="P517" s="1302">
        <v>0</v>
      </c>
      <c r="Q517" s="1302">
        <v>0</v>
      </c>
      <c r="R517" s="1302">
        <v>5</v>
      </c>
      <c r="S517" s="1302">
        <v>0</v>
      </c>
      <c r="T517" s="1302">
        <v>1</v>
      </c>
      <c r="U517" s="1302">
        <v>8</v>
      </c>
      <c r="V517" s="1302">
        <v>0</v>
      </c>
    </row>
    <row r="518" spans="1:22" ht="15" x14ac:dyDescent="0.25">
      <c r="A518" s="1301" t="s">
        <v>809</v>
      </c>
      <c r="B518" s="153" t="s">
        <v>815</v>
      </c>
      <c r="C518" s="1301" t="s">
        <v>701</v>
      </c>
      <c r="D518" s="1302">
        <v>0.10000000149011612</v>
      </c>
      <c r="E518" s="1302">
        <v>0.26190477609634399</v>
      </c>
      <c r="F518" s="1302">
        <v>0.5</v>
      </c>
      <c r="G518" s="1302">
        <v>0.2222222238779068</v>
      </c>
      <c r="H518" s="1302">
        <v>0.18181818723678589</v>
      </c>
      <c r="I518" s="1302">
        <v>0.56521737575531006</v>
      </c>
      <c r="J518" s="1302">
        <v>0.3333333432674408</v>
      </c>
      <c r="K518" s="1302">
        <v>0.3125</v>
      </c>
      <c r="L518" s="1302">
        <v>0.3333333432674408</v>
      </c>
      <c r="M518" s="1302">
        <v>0.3684210479259491</v>
      </c>
      <c r="N518" s="1302">
        <v>0.46153846383094788</v>
      </c>
      <c r="O518" s="1302">
        <v>0.23943662643432617</v>
      </c>
      <c r="P518" s="1302">
        <v>0</v>
      </c>
      <c r="Q518" s="1302">
        <v>0</v>
      </c>
      <c r="R518" s="1302">
        <v>0.36585366725921631</v>
      </c>
      <c r="S518" s="1302">
        <v>0</v>
      </c>
      <c r="T518" s="1302">
        <v>0.3888888955116272</v>
      </c>
      <c r="U518" s="1302">
        <v>0.74285715818405151</v>
      </c>
      <c r="V518" s="1302">
        <v>0.5</v>
      </c>
    </row>
    <row r="519" spans="1:22" ht="15" x14ac:dyDescent="0.25">
      <c r="A519" s="1301" t="s">
        <v>809</v>
      </c>
      <c r="B519" s="153" t="s">
        <v>815</v>
      </c>
      <c r="C519" s="1301" t="s">
        <v>92</v>
      </c>
      <c r="D519" s="1302">
        <v>0.10000000149011612</v>
      </c>
      <c r="E519" s="1302">
        <v>0.26190477609634399</v>
      </c>
      <c r="F519" s="1302">
        <v>0.57142859697341919</v>
      </c>
      <c r="G519" s="1302">
        <v>0.3888888955116272</v>
      </c>
      <c r="H519" s="1302">
        <v>0.54545456171035767</v>
      </c>
      <c r="I519" s="1302">
        <v>0.56521737575531006</v>
      </c>
      <c r="J519" s="1302">
        <v>0.6111111044883728</v>
      </c>
      <c r="K519" s="1302">
        <v>0.6875</v>
      </c>
      <c r="L519" s="1302">
        <v>0.6111111044883728</v>
      </c>
      <c r="M519" s="1302">
        <v>0.63157892227172852</v>
      </c>
      <c r="N519" s="1302">
        <v>0.46153846383094788</v>
      </c>
      <c r="O519" s="1302">
        <v>0.59154927730560303</v>
      </c>
      <c r="P519" s="1302">
        <v>0</v>
      </c>
      <c r="Q519" s="1302">
        <v>0</v>
      </c>
      <c r="R519" s="1302">
        <v>0.36585366725921631</v>
      </c>
      <c r="S519" s="1302">
        <v>0</v>
      </c>
      <c r="T519" s="1302">
        <v>0.3888888955116272</v>
      </c>
      <c r="U519" s="1302">
        <v>0.74285715818405151</v>
      </c>
      <c r="V519" s="1302">
        <v>0.5</v>
      </c>
    </row>
    <row r="520" spans="1:22" ht="15" x14ac:dyDescent="0.25">
      <c r="A520" s="1301" t="s">
        <v>809</v>
      </c>
      <c r="B520" s="153" t="s">
        <v>815</v>
      </c>
      <c r="C520" s="1301" t="s">
        <v>93</v>
      </c>
      <c r="D520" s="1302">
        <v>0.15000000596046448</v>
      </c>
      <c r="E520" s="1302">
        <v>0.3095238208770752</v>
      </c>
      <c r="F520" s="1302">
        <v>0.57142859697341919</v>
      </c>
      <c r="G520" s="1302">
        <v>0.5</v>
      </c>
      <c r="H520" s="1302">
        <v>0.54545456171035767</v>
      </c>
      <c r="I520" s="1302">
        <v>0.56521737575531006</v>
      </c>
      <c r="J520" s="1302">
        <v>0.6111111044883728</v>
      </c>
      <c r="K520" s="1302">
        <v>0.75</v>
      </c>
      <c r="L520" s="1302">
        <v>0.6111111044883728</v>
      </c>
      <c r="M520" s="1302">
        <v>0.68421053886413574</v>
      </c>
      <c r="N520" s="1302">
        <v>0.46153846383094788</v>
      </c>
      <c r="O520" s="1302">
        <v>0.64788734912872314</v>
      </c>
      <c r="P520" s="1302">
        <v>0</v>
      </c>
      <c r="Q520" s="1302">
        <v>0</v>
      </c>
      <c r="R520" s="1302">
        <v>0.41463413834571838</v>
      </c>
      <c r="S520" s="1302">
        <v>0</v>
      </c>
      <c r="T520" s="1302">
        <v>0.3888888955116272</v>
      </c>
      <c r="U520" s="1302">
        <v>0.74285715818405151</v>
      </c>
      <c r="V520" s="1302">
        <v>0.5</v>
      </c>
    </row>
    <row r="521" spans="1:22" ht="15" x14ac:dyDescent="0.25">
      <c r="A521" s="1301" t="s">
        <v>809</v>
      </c>
      <c r="B521" s="153" t="s">
        <v>815</v>
      </c>
      <c r="C521" s="1301" t="s">
        <v>94</v>
      </c>
      <c r="D521" s="1302">
        <v>5.000000074505806E-2</v>
      </c>
      <c r="E521" s="1302">
        <v>0.1428571492433548</v>
      </c>
      <c r="F521" s="1302">
        <v>7.1428574621677399E-2</v>
      </c>
      <c r="G521" s="1302">
        <v>5.55555559694767E-2</v>
      </c>
      <c r="H521" s="1302">
        <v>0.27272728085517883</v>
      </c>
      <c r="I521" s="1302">
        <v>0.21739129722118378</v>
      </c>
      <c r="J521" s="1302">
        <v>0.3333333432674408</v>
      </c>
      <c r="K521" s="1302">
        <v>0.125</v>
      </c>
      <c r="L521" s="1302">
        <v>0.1666666716337204</v>
      </c>
      <c r="M521" s="1302">
        <v>5.2631579339504242E-2</v>
      </c>
      <c r="N521" s="1302">
        <v>7.6923079788684845E-2</v>
      </c>
      <c r="O521" s="1302">
        <v>8.4507040679454803E-2</v>
      </c>
      <c r="P521" s="1302">
        <v>0</v>
      </c>
      <c r="Q521" s="1302">
        <v>0</v>
      </c>
      <c r="R521" s="1302">
        <v>0.14634145796298981</v>
      </c>
      <c r="S521" s="1302">
        <v>0</v>
      </c>
      <c r="T521" s="1302">
        <v>0</v>
      </c>
      <c r="U521" s="1302">
        <v>0.28571429848670959</v>
      </c>
      <c r="V521" s="1302">
        <v>0</v>
      </c>
    </row>
    <row r="522" spans="1:22" ht="15" x14ac:dyDescent="0.25">
      <c r="A522" s="1301" t="s">
        <v>809</v>
      </c>
      <c r="B522" s="153" t="s">
        <v>815</v>
      </c>
      <c r="C522" s="1301" t="s">
        <v>95</v>
      </c>
      <c r="D522" s="1302">
        <v>5.000000074505806E-2</v>
      </c>
      <c r="E522" s="1302">
        <v>7.1428574621677399E-2</v>
      </c>
      <c r="F522" s="1302">
        <v>4.76190485060215E-2</v>
      </c>
      <c r="G522" s="1302">
        <v>0</v>
      </c>
      <c r="H522" s="1302">
        <v>0.13636364042758942</v>
      </c>
      <c r="I522" s="1302">
        <v>0.1304347813129425</v>
      </c>
      <c r="J522" s="1302">
        <v>5.55555559694767E-2</v>
      </c>
      <c r="K522" s="1302">
        <v>6.25E-2</v>
      </c>
      <c r="L522" s="1302">
        <v>5.55555559694767E-2</v>
      </c>
      <c r="M522" s="1302">
        <v>0</v>
      </c>
      <c r="N522" s="1302">
        <v>0</v>
      </c>
      <c r="O522" s="1302">
        <v>4.2253520339727402E-2</v>
      </c>
      <c r="P522" s="1302">
        <v>0</v>
      </c>
      <c r="Q522" s="1302">
        <v>0</v>
      </c>
      <c r="R522" s="1302">
        <v>0.12195122241973877</v>
      </c>
      <c r="S522" s="1302">
        <v>0</v>
      </c>
      <c r="T522" s="1302">
        <v>5.55555559694767E-2</v>
      </c>
      <c r="U522" s="1302">
        <v>0.22857142984867096</v>
      </c>
      <c r="V522" s="1302">
        <v>0</v>
      </c>
    </row>
    <row r="523" spans="1:22" ht="15" x14ac:dyDescent="0.25">
      <c r="A523" s="1301" t="s">
        <v>809</v>
      </c>
      <c r="B523" s="153" t="s">
        <v>816</v>
      </c>
      <c r="C523" s="1301" t="s">
        <v>87</v>
      </c>
      <c r="D523" s="1302">
        <v>11</v>
      </c>
      <c r="E523" s="1302">
        <v>19</v>
      </c>
      <c r="F523" s="1302">
        <v>17</v>
      </c>
      <c r="G523" s="1302">
        <v>12</v>
      </c>
      <c r="H523" s="1302">
        <v>4</v>
      </c>
      <c r="I523" s="1302">
        <v>15</v>
      </c>
      <c r="J523" s="1302">
        <v>10</v>
      </c>
      <c r="K523" s="1302">
        <v>15</v>
      </c>
      <c r="L523" s="1302">
        <v>9</v>
      </c>
      <c r="M523" s="1302">
        <v>10</v>
      </c>
      <c r="N523" s="1302">
        <v>7</v>
      </c>
      <c r="O523" s="1302">
        <v>15</v>
      </c>
      <c r="P523" s="1302">
        <v>15</v>
      </c>
      <c r="Q523" s="1302">
        <v>11</v>
      </c>
      <c r="R523" s="1302">
        <v>5</v>
      </c>
      <c r="S523" s="1302">
        <v>4</v>
      </c>
      <c r="T523" s="1302">
        <v>24</v>
      </c>
      <c r="U523" s="1302">
        <v>16</v>
      </c>
      <c r="V523" s="1302">
        <v>12</v>
      </c>
    </row>
    <row r="524" spans="1:22" ht="15" x14ac:dyDescent="0.25">
      <c r="A524" s="1301" t="s">
        <v>809</v>
      </c>
      <c r="B524" s="153" t="s">
        <v>816</v>
      </c>
      <c r="C524" s="1301" t="s">
        <v>700</v>
      </c>
      <c r="D524" s="1302">
        <v>5</v>
      </c>
      <c r="E524" s="1302">
        <v>4</v>
      </c>
      <c r="F524" s="1302">
        <v>7</v>
      </c>
      <c r="G524" s="1302">
        <v>4</v>
      </c>
      <c r="H524" s="1302">
        <v>3</v>
      </c>
      <c r="I524" s="1302">
        <v>10</v>
      </c>
      <c r="J524" s="1302">
        <v>4</v>
      </c>
      <c r="K524" s="1302">
        <v>6</v>
      </c>
      <c r="L524" s="1302">
        <v>2</v>
      </c>
      <c r="M524" s="1302">
        <v>3</v>
      </c>
      <c r="N524" s="1302">
        <v>2</v>
      </c>
      <c r="O524" s="1302">
        <v>11</v>
      </c>
      <c r="P524" s="1302">
        <v>4</v>
      </c>
      <c r="Q524" s="1302">
        <v>0</v>
      </c>
      <c r="R524" s="1302">
        <v>1</v>
      </c>
      <c r="S524" s="1302">
        <v>1</v>
      </c>
      <c r="T524" s="1302">
        <v>9</v>
      </c>
      <c r="U524" s="1302">
        <v>7</v>
      </c>
      <c r="V524" s="1302">
        <v>9</v>
      </c>
    </row>
    <row r="525" spans="1:22" ht="15" x14ac:dyDescent="0.25">
      <c r="A525" s="1301" t="s">
        <v>809</v>
      </c>
      <c r="B525" s="153" t="s">
        <v>816</v>
      </c>
      <c r="C525" s="1301" t="s">
        <v>88</v>
      </c>
      <c r="D525" s="1302">
        <v>6</v>
      </c>
      <c r="E525" s="1302">
        <v>6</v>
      </c>
      <c r="F525" s="1302">
        <v>11</v>
      </c>
      <c r="G525" s="1302">
        <v>4</v>
      </c>
      <c r="H525" s="1302">
        <v>4</v>
      </c>
      <c r="I525" s="1302">
        <v>11</v>
      </c>
      <c r="J525" s="1302">
        <v>6</v>
      </c>
      <c r="K525" s="1302">
        <v>7</v>
      </c>
      <c r="L525" s="1302">
        <v>4</v>
      </c>
      <c r="M525" s="1302">
        <v>6</v>
      </c>
      <c r="N525" s="1302">
        <v>5</v>
      </c>
      <c r="O525" s="1302">
        <v>15</v>
      </c>
      <c r="P525" s="1302">
        <v>7</v>
      </c>
      <c r="Q525" s="1302">
        <v>0</v>
      </c>
      <c r="R525" s="1302">
        <v>1</v>
      </c>
      <c r="S525" s="1302">
        <v>1</v>
      </c>
      <c r="T525" s="1302">
        <v>19</v>
      </c>
      <c r="U525" s="1302">
        <v>10</v>
      </c>
      <c r="V525" s="1302">
        <v>9</v>
      </c>
    </row>
    <row r="526" spans="1:22" ht="15" x14ac:dyDescent="0.25">
      <c r="A526" s="1301" t="s">
        <v>809</v>
      </c>
      <c r="B526" s="153" t="s">
        <v>816</v>
      </c>
      <c r="C526" s="1301" t="s">
        <v>89</v>
      </c>
      <c r="D526" s="1302">
        <v>8</v>
      </c>
      <c r="E526" s="1302">
        <v>9</v>
      </c>
      <c r="F526" s="1302">
        <v>11</v>
      </c>
      <c r="G526" s="1302">
        <v>6</v>
      </c>
      <c r="H526" s="1302">
        <v>4</v>
      </c>
      <c r="I526" s="1302">
        <v>12</v>
      </c>
      <c r="J526" s="1302">
        <v>6</v>
      </c>
      <c r="K526" s="1302">
        <v>8</v>
      </c>
      <c r="L526" s="1302">
        <v>5</v>
      </c>
      <c r="M526" s="1302">
        <v>6</v>
      </c>
      <c r="N526" s="1302">
        <v>5</v>
      </c>
      <c r="O526" s="1302">
        <v>15</v>
      </c>
      <c r="P526" s="1302">
        <v>8</v>
      </c>
      <c r="Q526" s="1302">
        <v>1</v>
      </c>
      <c r="R526" s="1302">
        <v>1</v>
      </c>
      <c r="S526" s="1302">
        <v>1</v>
      </c>
      <c r="T526" s="1302">
        <v>20</v>
      </c>
      <c r="U526" s="1302">
        <v>10</v>
      </c>
      <c r="V526" s="1302">
        <v>9</v>
      </c>
    </row>
    <row r="527" spans="1:22" ht="15" x14ac:dyDescent="0.25">
      <c r="A527" s="1301" t="s">
        <v>809</v>
      </c>
      <c r="B527" s="153" t="s">
        <v>816</v>
      </c>
      <c r="C527" s="1301" t="s">
        <v>90</v>
      </c>
      <c r="D527" s="1302">
        <v>2</v>
      </c>
      <c r="E527" s="1302">
        <v>1</v>
      </c>
      <c r="F527" s="1302">
        <v>4</v>
      </c>
      <c r="G527" s="1302">
        <v>0</v>
      </c>
      <c r="H527" s="1302">
        <v>0</v>
      </c>
      <c r="I527" s="1302">
        <v>7</v>
      </c>
      <c r="J527" s="1302">
        <v>1</v>
      </c>
      <c r="K527" s="1302">
        <v>7</v>
      </c>
      <c r="L527" s="1302">
        <v>0</v>
      </c>
      <c r="M527" s="1302">
        <v>2</v>
      </c>
      <c r="N527" s="1302">
        <v>0</v>
      </c>
      <c r="O527" s="1302">
        <v>1</v>
      </c>
      <c r="P527" s="1302">
        <v>2</v>
      </c>
      <c r="Q527" s="1302">
        <v>0</v>
      </c>
      <c r="R527" s="1302">
        <v>0</v>
      </c>
      <c r="S527" s="1302">
        <v>1</v>
      </c>
      <c r="T527" s="1302">
        <v>9</v>
      </c>
      <c r="U527" s="1302">
        <v>1</v>
      </c>
      <c r="V527" s="1302">
        <v>2</v>
      </c>
    </row>
    <row r="528" spans="1:22" ht="15" x14ac:dyDescent="0.25">
      <c r="A528" s="1301" t="s">
        <v>809</v>
      </c>
      <c r="B528" s="153" t="s">
        <v>816</v>
      </c>
      <c r="C528" s="1301" t="s">
        <v>91</v>
      </c>
      <c r="D528" s="1302">
        <v>2</v>
      </c>
      <c r="E528" s="1302">
        <v>0</v>
      </c>
      <c r="F528" s="1302">
        <v>4</v>
      </c>
      <c r="G528" s="1302">
        <v>0</v>
      </c>
      <c r="H528" s="1302">
        <v>0</v>
      </c>
      <c r="I528" s="1302">
        <v>3</v>
      </c>
      <c r="J528" s="1302">
        <v>1</v>
      </c>
      <c r="K528" s="1302">
        <v>6</v>
      </c>
      <c r="L528" s="1302">
        <v>0</v>
      </c>
      <c r="M528" s="1302">
        <v>1</v>
      </c>
      <c r="N528" s="1302">
        <v>0</v>
      </c>
      <c r="O528" s="1302">
        <v>1</v>
      </c>
      <c r="P528" s="1302">
        <v>0</v>
      </c>
      <c r="Q528" s="1302">
        <v>0</v>
      </c>
      <c r="R528" s="1302">
        <v>0</v>
      </c>
      <c r="S528" s="1302">
        <v>0</v>
      </c>
      <c r="T528" s="1302">
        <v>8</v>
      </c>
      <c r="U528" s="1302">
        <v>0</v>
      </c>
      <c r="V528" s="1302">
        <v>2</v>
      </c>
    </row>
    <row r="529" spans="1:22" ht="15" x14ac:dyDescent="0.25">
      <c r="A529" s="1301" t="s">
        <v>809</v>
      </c>
      <c r="B529" s="153" t="s">
        <v>816</v>
      </c>
      <c r="C529" s="1301" t="s">
        <v>701</v>
      </c>
      <c r="D529" s="1302">
        <v>0.45454546809196472</v>
      </c>
      <c r="E529" s="1302">
        <v>0.21052631735801697</v>
      </c>
      <c r="F529" s="1302">
        <v>0.4117647111415863</v>
      </c>
      <c r="G529" s="1302">
        <v>0.3333333432674408</v>
      </c>
      <c r="H529" s="1302">
        <v>0.75</v>
      </c>
      <c r="I529" s="1302">
        <v>0.66666668653488159</v>
      </c>
      <c r="J529" s="1302">
        <v>0.40000000596046448</v>
      </c>
      <c r="K529" s="1302">
        <v>0.40000000596046448</v>
      </c>
      <c r="L529" s="1302">
        <v>0.2222222238779068</v>
      </c>
      <c r="M529" s="1302">
        <v>0.30000001192092896</v>
      </c>
      <c r="N529" s="1302">
        <v>0.28571429848670959</v>
      </c>
      <c r="O529" s="1302">
        <v>0.73333334922790527</v>
      </c>
      <c r="P529" s="1302">
        <v>0.26666668057441711</v>
      </c>
      <c r="Q529" s="1302">
        <v>0</v>
      </c>
      <c r="R529" s="1302">
        <v>0.20000000298023224</v>
      </c>
      <c r="S529" s="1302">
        <v>0.25</v>
      </c>
      <c r="T529" s="1302">
        <v>0.375</v>
      </c>
      <c r="U529" s="1302">
        <v>0.4375</v>
      </c>
      <c r="V529" s="1302">
        <v>0.75</v>
      </c>
    </row>
    <row r="530" spans="1:22" ht="15" x14ac:dyDescent="0.25">
      <c r="A530" s="1301" t="s">
        <v>809</v>
      </c>
      <c r="B530" s="153" t="s">
        <v>816</v>
      </c>
      <c r="C530" s="1301" t="s">
        <v>92</v>
      </c>
      <c r="D530" s="1302">
        <v>0.54545456171035767</v>
      </c>
      <c r="E530" s="1302">
        <v>0.31578946113586426</v>
      </c>
      <c r="F530" s="1302">
        <v>0.64705884456634521</v>
      </c>
      <c r="G530" s="1302">
        <v>0.3333333432674408</v>
      </c>
      <c r="H530" s="1302">
        <v>1</v>
      </c>
      <c r="I530" s="1302">
        <v>0.73333334922790527</v>
      </c>
      <c r="J530" s="1302">
        <v>0.60000002384185791</v>
      </c>
      <c r="K530" s="1302">
        <v>0.46666666865348816</v>
      </c>
      <c r="L530" s="1302">
        <v>0.4444444477558136</v>
      </c>
      <c r="M530" s="1302">
        <v>0.60000002384185791</v>
      </c>
      <c r="N530" s="1302">
        <v>0.71428573131561279</v>
      </c>
      <c r="O530" s="1302">
        <v>1</v>
      </c>
      <c r="P530" s="1302">
        <v>0.46666666865348816</v>
      </c>
      <c r="Q530" s="1302">
        <v>0</v>
      </c>
      <c r="R530" s="1302">
        <v>0.20000000298023224</v>
      </c>
      <c r="S530" s="1302">
        <v>0.25</v>
      </c>
      <c r="T530" s="1302">
        <v>0.79166668653488159</v>
      </c>
      <c r="U530" s="1302">
        <v>0.625</v>
      </c>
      <c r="V530" s="1302">
        <v>0.75</v>
      </c>
    </row>
    <row r="531" spans="1:22" ht="15" x14ac:dyDescent="0.25">
      <c r="A531" s="1301" t="s">
        <v>809</v>
      </c>
      <c r="B531" s="153" t="s">
        <v>816</v>
      </c>
      <c r="C531" s="1301" t="s">
        <v>93</v>
      </c>
      <c r="D531" s="1302">
        <v>0.72727274894714355</v>
      </c>
      <c r="E531" s="1302">
        <v>0.47368422150611877</v>
      </c>
      <c r="F531" s="1302">
        <v>0.64705884456634521</v>
      </c>
      <c r="G531" s="1302">
        <v>0.5</v>
      </c>
      <c r="H531" s="1302">
        <v>1</v>
      </c>
      <c r="I531" s="1302">
        <v>0.80000001192092896</v>
      </c>
      <c r="J531" s="1302">
        <v>0.60000002384185791</v>
      </c>
      <c r="K531" s="1302">
        <v>0.53333336114883423</v>
      </c>
      <c r="L531" s="1302">
        <v>0.55555558204650879</v>
      </c>
      <c r="M531" s="1302">
        <v>0.60000002384185791</v>
      </c>
      <c r="N531" s="1302">
        <v>0.71428573131561279</v>
      </c>
      <c r="O531" s="1302">
        <v>1</v>
      </c>
      <c r="P531" s="1302">
        <v>0.53333336114883423</v>
      </c>
      <c r="Q531" s="1302">
        <v>9.0909093618392944E-2</v>
      </c>
      <c r="R531" s="1302">
        <v>0.20000000298023224</v>
      </c>
      <c r="S531" s="1302">
        <v>0.25</v>
      </c>
      <c r="T531" s="1302">
        <v>0.83333331346511841</v>
      </c>
      <c r="U531" s="1302">
        <v>0.625</v>
      </c>
      <c r="V531" s="1302">
        <v>0.75</v>
      </c>
    </row>
    <row r="532" spans="1:22" ht="15" x14ac:dyDescent="0.25">
      <c r="A532" s="1301" t="s">
        <v>809</v>
      </c>
      <c r="B532" s="153" t="s">
        <v>816</v>
      </c>
      <c r="C532" s="1301" t="s">
        <v>94</v>
      </c>
      <c r="D532" s="1302">
        <v>0.18181818723678589</v>
      </c>
      <c r="E532" s="1302">
        <v>5.2631579339504242E-2</v>
      </c>
      <c r="F532" s="1302">
        <v>0.23529411852359772</v>
      </c>
      <c r="G532" s="1302">
        <v>0</v>
      </c>
      <c r="H532" s="1302">
        <v>0</v>
      </c>
      <c r="I532" s="1302">
        <v>0.46666666865348816</v>
      </c>
      <c r="J532" s="1302">
        <v>0.10000000149011612</v>
      </c>
      <c r="K532" s="1302">
        <v>0.46666666865348816</v>
      </c>
      <c r="L532" s="1302">
        <v>0</v>
      </c>
      <c r="M532" s="1302">
        <v>0.20000000298023224</v>
      </c>
      <c r="N532" s="1302">
        <v>0</v>
      </c>
      <c r="O532" s="1302">
        <v>6.6666670143604279E-2</v>
      </c>
      <c r="P532" s="1302">
        <v>0.13333334028720856</v>
      </c>
      <c r="Q532" s="1302">
        <v>0</v>
      </c>
      <c r="R532" s="1302">
        <v>0</v>
      </c>
      <c r="S532" s="1302">
        <v>0.25</v>
      </c>
      <c r="T532" s="1302">
        <v>0.375</v>
      </c>
      <c r="U532" s="1302">
        <v>6.25E-2</v>
      </c>
      <c r="V532" s="1302">
        <v>0.1666666716337204</v>
      </c>
    </row>
    <row r="533" spans="1:22" ht="15" x14ac:dyDescent="0.25">
      <c r="A533" s="1301" t="s">
        <v>809</v>
      </c>
      <c r="B533" s="153" t="s">
        <v>816</v>
      </c>
      <c r="C533" s="1301" t="s">
        <v>95</v>
      </c>
      <c r="D533" s="1302">
        <v>0.18181818723678589</v>
      </c>
      <c r="E533" s="1302">
        <v>0</v>
      </c>
      <c r="F533" s="1302">
        <v>0.23529411852359772</v>
      </c>
      <c r="G533" s="1302">
        <v>0</v>
      </c>
      <c r="H533" s="1302">
        <v>0</v>
      </c>
      <c r="I533" s="1302">
        <v>0.20000000298023224</v>
      </c>
      <c r="J533" s="1302">
        <v>0.10000000149011612</v>
      </c>
      <c r="K533" s="1302">
        <v>0.40000000596046448</v>
      </c>
      <c r="L533" s="1302">
        <v>0</v>
      </c>
      <c r="M533" s="1302">
        <v>0.10000000149011612</v>
      </c>
      <c r="N533" s="1302">
        <v>0</v>
      </c>
      <c r="O533" s="1302">
        <v>6.6666670143604279E-2</v>
      </c>
      <c r="P533" s="1302">
        <v>0</v>
      </c>
      <c r="Q533" s="1302">
        <v>0</v>
      </c>
      <c r="R533" s="1302">
        <v>0</v>
      </c>
      <c r="S533" s="1302">
        <v>0</v>
      </c>
      <c r="T533" s="1302">
        <v>0.3333333432674408</v>
      </c>
      <c r="U533" s="1302">
        <v>0</v>
      </c>
      <c r="V533" s="1302">
        <v>0.1666666716337204</v>
      </c>
    </row>
    <row r="534" spans="1:22" ht="15" x14ac:dyDescent="0.25">
      <c r="A534" s="1301" t="s">
        <v>809</v>
      </c>
      <c r="B534" s="153" t="s">
        <v>817</v>
      </c>
      <c r="C534" s="1301" t="s">
        <v>87</v>
      </c>
      <c r="D534" s="1302">
        <v>8</v>
      </c>
      <c r="E534" s="1302">
        <v>0</v>
      </c>
      <c r="F534" s="1302">
        <v>10</v>
      </c>
      <c r="G534" s="1302">
        <v>3</v>
      </c>
      <c r="H534" s="1302">
        <v>24</v>
      </c>
      <c r="I534" s="1302">
        <v>17</v>
      </c>
      <c r="J534" s="1302">
        <v>2</v>
      </c>
      <c r="K534" s="1302">
        <v>8</v>
      </c>
      <c r="L534" s="1302">
        <v>11</v>
      </c>
      <c r="M534" s="1302">
        <v>0</v>
      </c>
      <c r="N534" s="1302">
        <v>8</v>
      </c>
      <c r="O534" s="1302">
        <v>15</v>
      </c>
      <c r="P534" s="1302">
        <v>6</v>
      </c>
      <c r="Q534" s="1302">
        <v>0</v>
      </c>
      <c r="R534" s="1302">
        <v>20</v>
      </c>
      <c r="S534" s="1302">
        <v>0</v>
      </c>
      <c r="T534" s="1302">
        <v>0</v>
      </c>
      <c r="U534" s="1302">
        <v>17</v>
      </c>
      <c r="V534" s="1302">
        <v>1</v>
      </c>
    </row>
    <row r="535" spans="1:22" ht="15" x14ac:dyDescent="0.25">
      <c r="A535" s="1301" t="s">
        <v>809</v>
      </c>
      <c r="B535" s="153" t="s">
        <v>817</v>
      </c>
      <c r="C535" s="1301" t="s">
        <v>700</v>
      </c>
      <c r="D535" s="1302">
        <v>2</v>
      </c>
      <c r="E535" s="1302">
        <v>0</v>
      </c>
      <c r="F535" s="1302">
        <v>7</v>
      </c>
      <c r="G535" s="1302">
        <v>3</v>
      </c>
      <c r="H535" s="1302">
        <v>8</v>
      </c>
      <c r="I535" s="1302">
        <v>7</v>
      </c>
      <c r="J535" s="1302">
        <v>0</v>
      </c>
      <c r="K535" s="1302">
        <v>2</v>
      </c>
      <c r="L535" s="1302">
        <v>5</v>
      </c>
      <c r="M535" s="1302">
        <v>0</v>
      </c>
      <c r="N535" s="1302">
        <v>2</v>
      </c>
      <c r="O535" s="1302">
        <v>6</v>
      </c>
      <c r="P535" s="1302">
        <v>0</v>
      </c>
      <c r="Q535" s="1302">
        <v>0</v>
      </c>
      <c r="R535" s="1302">
        <v>11</v>
      </c>
      <c r="S535" s="1302">
        <v>0</v>
      </c>
      <c r="T535" s="1302">
        <v>0</v>
      </c>
      <c r="U535" s="1302">
        <v>0</v>
      </c>
      <c r="V535" s="1302">
        <v>0</v>
      </c>
    </row>
    <row r="536" spans="1:22" ht="15" x14ac:dyDescent="0.25">
      <c r="A536" s="1301" t="s">
        <v>809</v>
      </c>
      <c r="B536" s="153" t="s">
        <v>817</v>
      </c>
      <c r="C536" s="1301" t="s">
        <v>88</v>
      </c>
      <c r="D536" s="1302">
        <v>2</v>
      </c>
      <c r="E536" s="1302">
        <v>0</v>
      </c>
      <c r="F536" s="1302">
        <v>9</v>
      </c>
      <c r="G536" s="1302">
        <v>3</v>
      </c>
      <c r="H536" s="1302">
        <v>11</v>
      </c>
      <c r="I536" s="1302">
        <v>13</v>
      </c>
      <c r="J536" s="1302">
        <v>0</v>
      </c>
      <c r="K536" s="1302">
        <v>4</v>
      </c>
      <c r="L536" s="1302">
        <v>7</v>
      </c>
      <c r="M536" s="1302">
        <v>0</v>
      </c>
      <c r="N536" s="1302">
        <v>2</v>
      </c>
      <c r="O536" s="1302">
        <v>12</v>
      </c>
      <c r="P536" s="1302">
        <v>0</v>
      </c>
      <c r="Q536" s="1302">
        <v>0</v>
      </c>
      <c r="R536" s="1302">
        <v>15</v>
      </c>
      <c r="S536" s="1302">
        <v>0</v>
      </c>
      <c r="T536" s="1302">
        <v>0</v>
      </c>
      <c r="U536" s="1302">
        <v>11</v>
      </c>
      <c r="V536" s="1302">
        <v>0</v>
      </c>
    </row>
    <row r="537" spans="1:22" ht="15" x14ac:dyDescent="0.25">
      <c r="A537" s="1301" t="s">
        <v>809</v>
      </c>
      <c r="B537" s="153" t="s">
        <v>817</v>
      </c>
      <c r="C537" s="1301" t="s">
        <v>89</v>
      </c>
      <c r="D537" s="1302">
        <v>2</v>
      </c>
      <c r="E537" s="1302">
        <v>0</v>
      </c>
      <c r="F537" s="1302">
        <v>9</v>
      </c>
      <c r="G537" s="1302">
        <v>3</v>
      </c>
      <c r="H537" s="1302">
        <v>14</v>
      </c>
      <c r="I537" s="1302">
        <v>13</v>
      </c>
      <c r="J537" s="1302">
        <v>0</v>
      </c>
      <c r="K537" s="1302">
        <v>5</v>
      </c>
      <c r="L537" s="1302">
        <v>7</v>
      </c>
      <c r="M537" s="1302">
        <v>0</v>
      </c>
      <c r="N537" s="1302">
        <v>2</v>
      </c>
      <c r="O537" s="1302">
        <v>12</v>
      </c>
      <c r="P537" s="1302">
        <v>0</v>
      </c>
      <c r="Q537" s="1302">
        <v>0</v>
      </c>
      <c r="R537" s="1302">
        <v>15</v>
      </c>
      <c r="S537" s="1302">
        <v>0</v>
      </c>
      <c r="T537" s="1302">
        <v>0</v>
      </c>
      <c r="U537" s="1302">
        <v>12</v>
      </c>
      <c r="V537" s="1302">
        <v>0</v>
      </c>
    </row>
    <row r="538" spans="1:22" ht="15" x14ac:dyDescent="0.25">
      <c r="A538" s="1301" t="s">
        <v>809</v>
      </c>
      <c r="B538" s="153" t="s">
        <v>817</v>
      </c>
      <c r="C538" s="1301" t="s">
        <v>90</v>
      </c>
      <c r="D538" s="1302">
        <v>0</v>
      </c>
      <c r="E538" s="1302">
        <v>0</v>
      </c>
      <c r="F538" s="1302">
        <v>7</v>
      </c>
      <c r="G538" s="1302">
        <v>2</v>
      </c>
      <c r="H538" s="1302">
        <v>2</v>
      </c>
      <c r="I538" s="1302">
        <v>5</v>
      </c>
      <c r="J538" s="1302">
        <v>0</v>
      </c>
      <c r="K538" s="1302">
        <v>2</v>
      </c>
      <c r="L538" s="1302">
        <v>1</v>
      </c>
      <c r="M538" s="1302">
        <v>0</v>
      </c>
      <c r="N538" s="1302">
        <v>0</v>
      </c>
      <c r="O538" s="1302">
        <v>1</v>
      </c>
      <c r="P538" s="1302">
        <v>0</v>
      </c>
      <c r="Q538" s="1302">
        <v>0</v>
      </c>
      <c r="R538" s="1302">
        <v>1</v>
      </c>
      <c r="S538" s="1302">
        <v>0</v>
      </c>
      <c r="T538" s="1302">
        <v>0</v>
      </c>
      <c r="U538" s="1302">
        <v>0</v>
      </c>
      <c r="V538" s="1302">
        <v>0</v>
      </c>
    </row>
    <row r="539" spans="1:22" ht="15" x14ac:dyDescent="0.25">
      <c r="A539" s="1301" t="s">
        <v>809</v>
      </c>
      <c r="B539" s="153" t="s">
        <v>817</v>
      </c>
      <c r="C539" s="1301" t="s">
        <v>91</v>
      </c>
      <c r="D539" s="1302">
        <v>0</v>
      </c>
      <c r="E539" s="1302">
        <v>0</v>
      </c>
      <c r="F539" s="1302">
        <v>4</v>
      </c>
      <c r="G539" s="1302">
        <v>2</v>
      </c>
      <c r="H539" s="1302">
        <v>2</v>
      </c>
      <c r="I539" s="1302">
        <v>5</v>
      </c>
      <c r="J539" s="1302">
        <v>0</v>
      </c>
      <c r="K539" s="1302">
        <v>1</v>
      </c>
      <c r="L539" s="1302">
        <v>1</v>
      </c>
      <c r="M539" s="1302">
        <v>0</v>
      </c>
      <c r="N539" s="1302">
        <v>0</v>
      </c>
      <c r="O539" s="1302">
        <v>1</v>
      </c>
      <c r="P539" s="1302">
        <v>0</v>
      </c>
      <c r="Q539" s="1302">
        <v>0</v>
      </c>
      <c r="R539" s="1302">
        <v>1</v>
      </c>
      <c r="S539" s="1302">
        <v>0</v>
      </c>
      <c r="T539" s="1302">
        <v>0</v>
      </c>
      <c r="U539" s="1302">
        <v>0</v>
      </c>
      <c r="V539" s="1302">
        <v>0</v>
      </c>
    </row>
    <row r="540" spans="1:22" ht="15" x14ac:dyDescent="0.25">
      <c r="A540" s="1301" t="s">
        <v>809</v>
      </c>
      <c r="B540" s="153" t="s">
        <v>817</v>
      </c>
      <c r="C540" s="1301" t="s">
        <v>701</v>
      </c>
      <c r="D540" s="1302">
        <v>0.25</v>
      </c>
      <c r="E540" s="1302">
        <v>0</v>
      </c>
      <c r="F540" s="1302">
        <v>0.69999998807907104</v>
      </c>
      <c r="G540" s="1302">
        <v>1</v>
      </c>
      <c r="H540" s="1302">
        <v>0.3333333432674408</v>
      </c>
      <c r="I540" s="1302">
        <v>0.4117647111415863</v>
      </c>
      <c r="J540" s="1302">
        <v>0</v>
      </c>
      <c r="K540" s="1302">
        <v>0.25</v>
      </c>
      <c r="L540" s="1302">
        <v>0.45454546809196472</v>
      </c>
      <c r="M540" s="1302">
        <v>0</v>
      </c>
      <c r="N540" s="1302">
        <v>0.25</v>
      </c>
      <c r="O540" s="1302">
        <v>0.40000000596046448</v>
      </c>
      <c r="P540" s="1302">
        <v>0</v>
      </c>
      <c r="Q540" s="1302">
        <v>0</v>
      </c>
      <c r="R540" s="1302">
        <v>0.55000001192092896</v>
      </c>
      <c r="S540" s="1302">
        <v>0</v>
      </c>
      <c r="T540" s="1302">
        <v>0</v>
      </c>
      <c r="U540" s="1302">
        <v>0</v>
      </c>
      <c r="V540" s="1302">
        <v>0</v>
      </c>
    </row>
    <row r="541" spans="1:22" ht="15" x14ac:dyDescent="0.25">
      <c r="A541" s="1301" t="s">
        <v>809</v>
      </c>
      <c r="B541" s="153" t="s">
        <v>817</v>
      </c>
      <c r="C541" s="1301" t="s">
        <v>92</v>
      </c>
      <c r="D541" s="1302">
        <v>0.25</v>
      </c>
      <c r="E541" s="1302">
        <v>0</v>
      </c>
      <c r="F541" s="1302">
        <v>0.89999997615814209</v>
      </c>
      <c r="G541" s="1302">
        <v>1</v>
      </c>
      <c r="H541" s="1302">
        <v>0.4583333432674408</v>
      </c>
      <c r="I541" s="1302">
        <v>0.76470589637756348</v>
      </c>
      <c r="J541" s="1302">
        <v>0</v>
      </c>
      <c r="K541" s="1302">
        <v>0.5</v>
      </c>
      <c r="L541" s="1302">
        <v>0.63636362552642822</v>
      </c>
      <c r="M541" s="1302">
        <v>0</v>
      </c>
      <c r="N541" s="1302">
        <v>0.25</v>
      </c>
      <c r="O541" s="1302">
        <v>0.80000001192092896</v>
      </c>
      <c r="P541" s="1302">
        <v>0</v>
      </c>
      <c r="Q541" s="1302">
        <v>0</v>
      </c>
      <c r="R541" s="1302">
        <v>0.75</v>
      </c>
      <c r="S541" s="1302">
        <v>0</v>
      </c>
      <c r="T541" s="1302">
        <v>0</v>
      </c>
      <c r="U541" s="1302">
        <v>0.64705884456634521</v>
      </c>
      <c r="V541" s="1302">
        <v>0</v>
      </c>
    </row>
    <row r="542" spans="1:22" ht="15" x14ac:dyDescent="0.25">
      <c r="A542" s="1301" t="s">
        <v>809</v>
      </c>
      <c r="B542" s="153" t="s">
        <v>817</v>
      </c>
      <c r="C542" s="1301" t="s">
        <v>93</v>
      </c>
      <c r="D542" s="1302">
        <v>0.25</v>
      </c>
      <c r="E542" s="1302">
        <v>0</v>
      </c>
      <c r="F542" s="1302">
        <v>0.89999997615814209</v>
      </c>
      <c r="G542" s="1302">
        <v>1</v>
      </c>
      <c r="H542" s="1302">
        <v>0.58333331346511841</v>
      </c>
      <c r="I542" s="1302">
        <v>0.76470589637756348</v>
      </c>
      <c r="J542" s="1302">
        <v>0</v>
      </c>
      <c r="K542" s="1302">
        <v>0.625</v>
      </c>
      <c r="L542" s="1302">
        <v>0.63636362552642822</v>
      </c>
      <c r="M542" s="1302">
        <v>0</v>
      </c>
      <c r="N542" s="1302">
        <v>0.25</v>
      </c>
      <c r="O542" s="1302">
        <v>0.80000001192092896</v>
      </c>
      <c r="P542" s="1302">
        <v>0</v>
      </c>
      <c r="Q542" s="1302">
        <v>0</v>
      </c>
      <c r="R542" s="1302">
        <v>0.75</v>
      </c>
      <c r="S542" s="1302">
        <v>0</v>
      </c>
      <c r="T542" s="1302">
        <v>0</v>
      </c>
      <c r="U542" s="1302">
        <v>0.70588237047195435</v>
      </c>
      <c r="V542" s="1302">
        <v>0</v>
      </c>
    </row>
    <row r="543" spans="1:22" ht="15" x14ac:dyDescent="0.25">
      <c r="A543" s="1301" t="s">
        <v>809</v>
      </c>
      <c r="B543" s="153" t="s">
        <v>817</v>
      </c>
      <c r="C543" s="1301" t="s">
        <v>94</v>
      </c>
      <c r="D543" s="1302">
        <v>0</v>
      </c>
      <c r="E543" s="1302">
        <v>0</v>
      </c>
      <c r="F543" s="1302">
        <v>0.69999998807907104</v>
      </c>
      <c r="G543" s="1302">
        <v>0.66666668653488159</v>
      </c>
      <c r="H543" s="1302">
        <v>8.3333335816860199E-2</v>
      </c>
      <c r="I543" s="1302">
        <v>0.29411765933036804</v>
      </c>
      <c r="J543" s="1302">
        <v>0</v>
      </c>
      <c r="K543" s="1302">
        <v>0.25</v>
      </c>
      <c r="L543" s="1302">
        <v>9.0909093618392944E-2</v>
      </c>
      <c r="M543" s="1302">
        <v>0</v>
      </c>
      <c r="N543" s="1302">
        <v>0</v>
      </c>
      <c r="O543" s="1302">
        <v>6.6666670143604279E-2</v>
      </c>
      <c r="P543" s="1302">
        <v>0</v>
      </c>
      <c r="Q543" s="1302">
        <v>0</v>
      </c>
      <c r="R543" s="1302">
        <v>5.000000074505806E-2</v>
      </c>
      <c r="S543" s="1302">
        <v>0</v>
      </c>
      <c r="T543" s="1302">
        <v>0</v>
      </c>
      <c r="U543" s="1302">
        <v>0</v>
      </c>
      <c r="V543" s="1302">
        <v>0</v>
      </c>
    </row>
    <row r="544" spans="1:22" ht="15" x14ac:dyDescent="0.25">
      <c r="A544" s="1301" t="s">
        <v>809</v>
      </c>
      <c r="B544" s="153" t="s">
        <v>817</v>
      </c>
      <c r="C544" s="1301" t="s">
        <v>95</v>
      </c>
      <c r="D544" s="1302">
        <v>0</v>
      </c>
      <c r="E544" s="1302">
        <v>0</v>
      </c>
      <c r="F544" s="1302">
        <v>0.40000000596046448</v>
      </c>
      <c r="G544" s="1302">
        <v>0.66666668653488159</v>
      </c>
      <c r="H544" s="1302">
        <v>8.3333335816860199E-2</v>
      </c>
      <c r="I544" s="1302">
        <v>0.29411765933036804</v>
      </c>
      <c r="J544" s="1302">
        <v>0</v>
      </c>
      <c r="K544" s="1302">
        <v>0.125</v>
      </c>
      <c r="L544" s="1302">
        <v>9.0909093618392944E-2</v>
      </c>
      <c r="M544" s="1302">
        <v>0</v>
      </c>
      <c r="N544" s="1302">
        <v>0</v>
      </c>
      <c r="O544" s="1302">
        <v>6.6666670143604279E-2</v>
      </c>
      <c r="P544" s="1302">
        <v>0</v>
      </c>
      <c r="Q544" s="1302">
        <v>0</v>
      </c>
      <c r="R544" s="1302">
        <v>5.000000074505806E-2</v>
      </c>
      <c r="S544" s="1302">
        <v>0</v>
      </c>
      <c r="T544" s="1302">
        <v>0</v>
      </c>
      <c r="U544" s="1302">
        <v>0</v>
      </c>
      <c r="V544" s="1302">
        <v>0</v>
      </c>
    </row>
    <row r="545" spans="1:22" ht="15" x14ac:dyDescent="0.25">
      <c r="A545" s="1301" t="s">
        <v>809</v>
      </c>
      <c r="B545" s="153" t="s">
        <v>818</v>
      </c>
      <c r="C545" s="1301" t="s">
        <v>87</v>
      </c>
      <c r="D545" s="1302">
        <v>5</v>
      </c>
      <c r="E545" s="1302">
        <v>14</v>
      </c>
      <c r="F545" s="1302">
        <v>17</v>
      </c>
      <c r="G545" s="1302">
        <v>9</v>
      </c>
      <c r="H545" s="1302">
        <v>23</v>
      </c>
      <c r="I545" s="1302">
        <v>29</v>
      </c>
      <c r="J545" s="1302">
        <v>13</v>
      </c>
      <c r="K545" s="1302">
        <v>6</v>
      </c>
      <c r="L545" s="1302">
        <v>13</v>
      </c>
      <c r="M545" s="1302">
        <v>6</v>
      </c>
      <c r="N545" s="1302">
        <v>7</v>
      </c>
      <c r="O545" s="1302">
        <v>15</v>
      </c>
      <c r="P545" s="1302">
        <v>4</v>
      </c>
      <c r="Q545" s="1302">
        <v>0</v>
      </c>
      <c r="R545" s="1302">
        <v>16</v>
      </c>
      <c r="S545" s="1302">
        <v>9</v>
      </c>
      <c r="T545" s="1302">
        <v>0</v>
      </c>
      <c r="U545" s="1302">
        <v>0</v>
      </c>
      <c r="V545" s="1302">
        <v>0</v>
      </c>
    </row>
    <row r="546" spans="1:22" ht="15" x14ac:dyDescent="0.25">
      <c r="A546" s="1301" t="s">
        <v>809</v>
      </c>
      <c r="B546" s="153" t="s">
        <v>818</v>
      </c>
      <c r="C546" s="1301" t="s">
        <v>700</v>
      </c>
      <c r="D546" s="1302">
        <v>0</v>
      </c>
      <c r="E546" s="1302">
        <v>1</v>
      </c>
      <c r="F546" s="1302">
        <v>8</v>
      </c>
      <c r="G546" s="1302">
        <v>3</v>
      </c>
      <c r="H546" s="1302">
        <v>7</v>
      </c>
      <c r="I546" s="1302">
        <v>2</v>
      </c>
      <c r="J546" s="1302">
        <v>6</v>
      </c>
      <c r="K546" s="1302">
        <v>0</v>
      </c>
      <c r="L546" s="1302">
        <v>3</v>
      </c>
      <c r="M546" s="1302">
        <v>2</v>
      </c>
      <c r="N546" s="1302">
        <v>1</v>
      </c>
      <c r="O546" s="1302">
        <v>3</v>
      </c>
      <c r="P546" s="1302">
        <v>2</v>
      </c>
      <c r="Q546" s="1302">
        <v>0</v>
      </c>
      <c r="R546" s="1302">
        <v>9</v>
      </c>
      <c r="S546" s="1302">
        <v>3</v>
      </c>
      <c r="T546" s="1302">
        <v>0</v>
      </c>
      <c r="U546" s="1302">
        <v>0</v>
      </c>
      <c r="V546" s="1302">
        <v>0</v>
      </c>
    </row>
    <row r="547" spans="1:22" ht="15" x14ac:dyDescent="0.25">
      <c r="A547" s="1301" t="s">
        <v>809</v>
      </c>
      <c r="B547" s="153" t="s">
        <v>818</v>
      </c>
      <c r="C547" s="1301" t="s">
        <v>88</v>
      </c>
      <c r="D547" s="1302">
        <v>0</v>
      </c>
      <c r="E547" s="1302">
        <v>3</v>
      </c>
      <c r="F547" s="1302">
        <v>8</v>
      </c>
      <c r="G547" s="1302">
        <v>7</v>
      </c>
      <c r="H547" s="1302">
        <v>20</v>
      </c>
      <c r="I547" s="1302">
        <v>6</v>
      </c>
      <c r="J547" s="1302">
        <v>6</v>
      </c>
      <c r="K547" s="1302">
        <v>0</v>
      </c>
      <c r="L547" s="1302">
        <v>4</v>
      </c>
      <c r="M547" s="1302">
        <v>2</v>
      </c>
      <c r="N547" s="1302">
        <v>2</v>
      </c>
      <c r="O547" s="1302">
        <v>6</v>
      </c>
      <c r="P547" s="1302">
        <v>2</v>
      </c>
      <c r="Q547" s="1302">
        <v>0</v>
      </c>
      <c r="R547" s="1302">
        <v>10</v>
      </c>
      <c r="S547" s="1302">
        <v>5</v>
      </c>
      <c r="T547" s="1302">
        <v>0</v>
      </c>
      <c r="U547" s="1302">
        <v>0</v>
      </c>
      <c r="V547" s="1302">
        <v>0</v>
      </c>
    </row>
    <row r="548" spans="1:22" ht="15" x14ac:dyDescent="0.25">
      <c r="A548" s="1301" t="s">
        <v>809</v>
      </c>
      <c r="B548" s="153" t="s">
        <v>818</v>
      </c>
      <c r="C548" s="1301" t="s">
        <v>89</v>
      </c>
      <c r="D548" s="1302">
        <v>0</v>
      </c>
      <c r="E548" s="1302">
        <v>4</v>
      </c>
      <c r="F548" s="1302">
        <v>9</v>
      </c>
      <c r="G548" s="1302">
        <v>7</v>
      </c>
      <c r="H548" s="1302">
        <v>20</v>
      </c>
      <c r="I548" s="1302">
        <v>7</v>
      </c>
      <c r="J548" s="1302">
        <v>6</v>
      </c>
      <c r="K548" s="1302">
        <v>2</v>
      </c>
      <c r="L548" s="1302">
        <v>4</v>
      </c>
      <c r="M548" s="1302">
        <v>2</v>
      </c>
      <c r="N548" s="1302">
        <v>2</v>
      </c>
      <c r="O548" s="1302">
        <v>6</v>
      </c>
      <c r="P548" s="1302">
        <v>2</v>
      </c>
      <c r="Q548" s="1302">
        <v>0</v>
      </c>
      <c r="R548" s="1302">
        <v>10</v>
      </c>
      <c r="S548" s="1302">
        <v>5</v>
      </c>
      <c r="T548" s="1302">
        <v>0</v>
      </c>
      <c r="U548" s="1302">
        <v>0</v>
      </c>
      <c r="V548" s="1302">
        <v>0</v>
      </c>
    </row>
    <row r="549" spans="1:22" ht="15" x14ac:dyDescent="0.25">
      <c r="A549" s="1301" t="s">
        <v>809</v>
      </c>
      <c r="B549" s="153" t="s">
        <v>818</v>
      </c>
      <c r="C549" s="1301" t="s">
        <v>90</v>
      </c>
      <c r="D549" s="1302">
        <v>0</v>
      </c>
      <c r="E549" s="1302">
        <v>1</v>
      </c>
      <c r="F549" s="1302">
        <v>2</v>
      </c>
      <c r="G549" s="1302">
        <v>2</v>
      </c>
      <c r="H549" s="1302">
        <v>2</v>
      </c>
      <c r="I549" s="1302">
        <v>0</v>
      </c>
      <c r="J549" s="1302">
        <v>0</v>
      </c>
      <c r="K549" s="1302">
        <v>1</v>
      </c>
      <c r="L549" s="1302">
        <v>1</v>
      </c>
      <c r="M549" s="1302">
        <v>1</v>
      </c>
      <c r="N549" s="1302">
        <v>1</v>
      </c>
      <c r="O549" s="1302">
        <v>3</v>
      </c>
      <c r="P549" s="1302">
        <v>1</v>
      </c>
      <c r="Q549" s="1302">
        <v>0</v>
      </c>
      <c r="R549" s="1302">
        <v>6</v>
      </c>
      <c r="S549" s="1302">
        <v>0</v>
      </c>
      <c r="T549" s="1302">
        <v>0</v>
      </c>
      <c r="U549" s="1302">
        <v>0</v>
      </c>
      <c r="V549" s="1302">
        <v>0</v>
      </c>
    </row>
    <row r="550" spans="1:22" ht="15" x14ac:dyDescent="0.25">
      <c r="A550" s="1301" t="s">
        <v>809</v>
      </c>
      <c r="B550" s="153" t="s">
        <v>818</v>
      </c>
      <c r="C550" s="1301" t="s">
        <v>91</v>
      </c>
      <c r="D550" s="1302">
        <v>0</v>
      </c>
      <c r="E550" s="1302">
        <v>1</v>
      </c>
      <c r="F550" s="1302">
        <v>0</v>
      </c>
      <c r="G550" s="1302">
        <v>2</v>
      </c>
      <c r="H550" s="1302">
        <v>1</v>
      </c>
      <c r="I550" s="1302">
        <v>0</v>
      </c>
      <c r="J550" s="1302">
        <v>0</v>
      </c>
      <c r="K550" s="1302">
        <v>0</v>
      </c>
      <c r="L550" s="1302">
        <v>0</v>
      </c>
      <c r="M550" s="1302">
        <v>0</v>
      </c>
      <c r="N550" s="1302">
        <v>0</v>
      </c>
      <c r="O550" s="1302">
        <v>1</v>
      </c>
      <c r="P550" s="1302">
        <v>0</v>
      </c>
      <c r="Q550" s="1302">
        <v>0</v>
      </c>
      <c r="R550" s="1302">
        <v>4</v>
      </c>
      <c r="S550" s="1302">
        <v>0</v>
      </c>
      <c r="T550" s="1302">
        <v>0</v>
      </c>
      <c r="U550" s="1302">
        <v>0</v>
      </c>
      <c r="V550" s="1302">
        <v>0</v>
      </c>
    </row>
    <row r="551" spans="1:22" ht="15" x14ac:dyDescent="0.25">
      <c r="A551" s="1301" t="s">
        <v>809</v>
      </c>
      <c r="B551" s="153" t="s">
        <v>818</v>
      </c>
      <c r="C551" s="1301" t="s">
        <v>701</v>
      </c>
      <c r="D551" s="1302">
        <v>0</v>
      </c>
      <c r="E551" s="1302">
        <v>7.1428574621677399E-2</v>
      </c>
      <c r="F551" s="1302">
        <v>0.47058823704719543</v>
      </c>
      <c r="G551" s="1302">
        <v>0.3333333432674408</v>
      </c>
      <c r="H551" s="1302">
        <v>0.30434781312942505</v>
      </c>
      <c r="I551" s="1302">
        <v>6.8965516984462738E-2</v>
      </c>
      <c r="J551" s="1302">
        <v>0.46153846383094788</v>
      </c>
      <c r="K551" s="1302">
        <v>0</v>
      </c>
      <c r="L551" s="1302">
        <v>0.23076923191547394</v>
      </c>
      <c r="M551" s="1302">
        <v>0.3333333432674408</v>
      </c>
      <c r="N551" s="1302">
        <v>0.1428571492433548</v>
      </c>
      <c r="O551" s="1302">
        <v>0.20000000298023224</v>
      </c>
      <c r="P551" s="1302">
        <v>0.5</v>
      </c>
      <c r="Q551" s="1302">
        <v>0</v>
      </c>
      <c r="R551" s="1302">
        <v>0.5625</v>
      </c>
      <c r="S551" s="1302">
        <v>0.3333333432674408</v>
      </c>
      <c r="T551" s="1302">
        <v>0</v>
      </c>
      <c r="U551" s="1302">
        <v>0</v>
      </c>
      <c r="V551" s="1302">
        <v>0</v>
      </c>
    </row>
    <row r="552" spans="1:22" ht="15" x14ac:dyDescent="0.25">
      <c r="A552" s="1301" t="s">
        <v>809</v>
      </c>
      <c r="B552" s="153" t="s">
        <v>818</v>
      </c>
      <c r="C552" s="1301" t="s">
        <v>92</v>
      </c>
      <c r="D552" s="1302">
        <v>0</v>
      </c>
      <c r="E552" s="1302">
        <v>0.2142857164144516</v>
      </c>
      <c r="F552" s="1302">
        <v>0.47058823704719543</v>
      </c>
      <c r="G552" s="1302">
        <v>0.77777779102325439</v>
      </c>
      <c r="H552" s="1302">
        <v>0.86956518888473511</v>
      </c>
      <c r="I552" s="1302">
        <v>0.20689655840396881</v>
      </c>
      <c r="J552" s="1302">
        <v>0.46153846383094788</v>
      </c>
      <c r="K552" s="1302">
        <v>0</v>
      </c>
      <c r="L552" s="1302">
        <v>0.30769231915473938</v>
      </c>
      <c r="M552" s="1302">
        <v>0.3333333432674408</v>
      </c>
      <c r="N552" s="1302">
        <v>0.28571429848670959</v>
      </c>
      <c r="O552" s="1302">
        <v>0.40000000596046448</v>
      </c>
      <c r="P552" s="1302">
        <v>0.5</v>
      </c>
      <c r="Q552" s="1302">
        <v>0</v>
      </c>
      <c r="R552" s="1302">
        <v>0.625</v>
      </c>
      <c r="S552" s="1302">
        <v>0.55555558204650879</v>
      </c>
      <c r="T552" s="1302">
        <v>0</v>
      </c>
      <c r="U552" s="1302">
        <v>0</v>
      </c>
      <c r="V552" s="1302">
        <v>0</v>
      </c>
    </row>
    <row r="553" spans="1:22" ht="15" x14ac:dyDescent="0.25">
      <c r="A553" s="1301" t="s">
        <v>809</v>
      </c>
      <c r="B553" s="153" t="s">
        <v>818</v>
      </c>
      <c r="C553" s="1301" t="s">
        <v>93</v>
      </c>
      <c r="D553" s="1302">
        <v>0</v>
      </c>
      <c r="E553" s="1302">
        <v>0.28571429848670959</v>
      </c>
      <c r="F553" s="1302">
        <v>0.52941179275512695</v>
      </c>
      <c r="G553" s="1302">
        <v>0.77777779102325439</v>
      </c>
      <c r="H553" s="1302">
        <v>0.86956518888473511</v>
      </c>
      <c r="I553" s="1302">
        <v>0.24137930572032928</v>
      </c>
      <c r="J553" s="1302">
        <v>0.46153846383094788</v>
      </c>
      <c r="K553" s="1302">
        <v>0.3333333432674408</v>
      </c>
      <c r="L553" s="1302">
        <v>0.30769231915473938</v>
      </c>
      <c r="M553" s="1302">
        <v>0.3333333432674408</v>
      </c>
      <c r="N553" s="1302">
        <v>0.28571429848670959</v>
      </c>
      <c r="O553" s="1302">
        <v>0.40000000596046448</v>
      </c>
      <c r="P553" s="1302">
        <v>0.5</v>
      </c>
      <c r="Q553" s="1302">
        <v>0</v>
      </c>
      <c r="R553" s="1302">
        <v>0.625</v>
      </c>
      <c r="S553" s="1302">
        <v>0.55555558204650879</v>
      </c>
      <c r="T553" s="1302">
        <v>0</v>
      </c>
      <c r="U553" s="1302">
        <v>0</v>
      </c>
      <c r="V553" s="1302">
        <v>0</v>
      </c>
    </row>
    <row r="554" spans="1:22" ht="15" x14ac:dyDescent="0.25">
      <c r="A554" s="1301" t="s">
        <v>809</v>
      </c>
      <c r="B554" s="153" t="s">
        <v>818</v>
      </c>
      <c r="C554" s="1301" t="s">
        <v>94</v>
      </c>
      <c r="D554" s="1302">
        <v>0</v>
      </c>
      <c r="E554" s="1302">
        <v>7.1428574621677399E-2</v>
      </c>
      <c r="F554" s="1302">
        <v>0.11764705926179886</v>
      </c>
      <c r="G554" s="1302">
        <v>0.2222222238779068</v>
      </c>
      <c r="H554" s="1302">
        <v>8.6956523358821869E-2</v>
      </c>
      <c r="I554" s="1302">
        <v>0</v>
      </c>
      <c r="J554" s="1302">
        <v>0</v>
      </c>
      <c r="K554" s="1302">
        <v>0.1666666716337204</v>
      </c>
      <c r="L554" s="1302">
        <v>7.6923079788684845E-2</v>
      </c>
      <c r="M554" s="1302">
        <v>0.1666666716337204</v>
      </c>
      <c r="N554" s="1302">
        <v>0.1428571492433548</v>
      </c>
      <c r="O554" s="1302">
        <v>0.20000000298023224</v>
      </c>
      <c r="P554" s="1302">
        <v>0.25</v>
      </c>
      <c r="Q554" s="1302">
        <v>0</v>
      </c>
      <c r="R554" s="1302">
        <v>0.375</v>
      </c>
      <c r="S554" s="1302">
        <v>0</v>
      </c>
      <c r="T554" s="1302">
        <v>0</v>
      </c>
      <c r="U554" s="1302">
        <v>0</v>
      </c>
      <c r="V554" s="1302">
        <v>0</v>
      </c>
    </row>
    <row r="555" spans="1:22" ht="15" x14ac:dyDescent="0.25">
      <c r="A555" s="1301" t="s">
        <v>809</v>
      </c>
      <c r="B555" s="153" t="s">
        <v>818</v>
      </c>
      <c r="C555" s="1301" t="s">
        <v>95</v>
      </c>
      <c r="D555" s="1302">
        <v>0</v>
      </c>
      <c r="E555" s="1302">
        <v>7.1428574621677399E-2</v>
      </c>
      <c r="F555" s="1302">
        <v>0</v>
      </c>
      <c r="G555" s="1302">
        <v>0.2222222238779068</v>
      </c>
      <c r="H555" s="1302">
        <v>4.3478261679410934E-2</v>
      </c>
      <c r="I555" s="1302">
        <v>0</v>
      </c>
      <c r="J555" s="1302">
        <v>0</v>
      </c>
      <c r="K555" s="1302">
        <v>0</v>
      </c>
      <c r="L555" s="1302">
        <v>0</v>
      </c>
      <c r="M555" s="1302">
        <v>0</v>
      </c>
      <c r="N555" s="1302">
        <v>0</v>
      </c>
      <c r="O555" s="1302">
        <v>6.6666670143604279E-2</v>
      </c>
      <c r="P555" s="1302">
        <v>0</v>
      </c>
      <c r="Q555" s="1302">
        <v>0</v>
      </c>
      <c r="R555" s="1302">
        <v>0.25</v>
      </c>
      <c r="S555" s="1302">
        <v>0</v>
      </c>
      <c r="T555" s="1302">
        <v>0</v>
      </c>
      <c r="U555" s="1302">
        <v>0</v>
      </c>
      <c r="V555" s="1302">
        <v>0</v>
      </c>
    </row>
    <row r="556" spans="1:22" ht="15" x14ac:dyDescent="0.25">
      <c r="A556" s="1301" t="s">
        <v>809</v>
      </c>
      <c r="B556" s="153" t="s">
        <v>819</v>
      </c>
      <c r="C556" s="1301" t="s">
        <v>87</v>
      </c>
      <c r="D556" s="1302">
        <v>0</v>
      </c>
      <c r="E556" s="1302">
        <v>62</v>
      </c>
      <c r="F556" s="1302">
        <v>3</v>
      </c>
      <c r="G556" s="1302">
        <v>2</v>
      </c>
      <c r="H556" s="1302">
        <v>28</v>
      </c>
      <c r="I556" s="1302">
        <v>61</v>
      </c>
      <c r="J556" s="1302">
        <v>32</v>
      </c>
      <c r="K556" s="1302">
        <v>31</v>
      </c>
      <c r="L556" s="1302">
        <v>6</v>
      </c>
      <c r="M556" s="1302">
        <v>0</v>
      </c>
      <c r="N556" s="1302">
        <v>52</v>
      </c>
      <c r="O556" s="1302">
        <v>45</v>
      </c>
      <c r="P556" s="1302">
        <v>0</v>
      </c>
      <c r="Q556" s="1302">
        <v>0</v>
      </c>
      <c r="R556" s="1302">
        <v>11</v>
      </c>
      <c r="S556" s="1302">
        <v>0</v>
      </c>
      <c r="T556" s="1302">
        <v>0</v>
      </c>
      <c r="U556" s="1302">
        <v>2</v>
      </c>
      <c r="V556" s="1302">
        <v>0</v>
      </c>
    </row>
    <row r="557" spans="1:22" ht="15" x14ac:dyDescent="0.25">
      <c r="A557" s="1301" t="s">
        <v>809</v>
      </c>
      <c r="B557" s="153" t="s">
        <v>819</v>
      </c>
      <c r="C557" s="1301" t="s">
        <v>700</v>
      </c>
      <c r="D557" s="1302">
        <v>0</v>
      </c>
      <c r="E557" s="1302">
        <v>45</v>
      </c>
      <c r="F557" s="1302">
        <v>3</v>
      </c>
      <c r="G557" s="1302">
        <v>2</v>
      </c>
      <c r="H557" s="1302">
        <v>26</v>
      </c>
      <c r="I557" s="1302">
        <v>24</v>
      </c>
      <c r="J557" s="1302">
        <v>32</v>
      </c>
      <c r="K557" s="1302">
        <v>30</v>
      </c>
      <c r="L557" s="1302">
        <v>3</v>
      </c>
      <c r="M557" s="1302">
        <v>0</v>
      </c>
      <c r="N557" s="1302">
        <v>40</v>
      </c>
      <c r="O557" s="1302">
        <v>20</v>
      </c>
      <c r="P557" s="1302">
        <v>0</v>
      </c>
      <c r="Q557" s="1302">
        <v>0</v>
      </c>
      <c r="R557" s="1302">
        <v>11</v>
      </c>
      <c r="S557" s="1302">
        <v>0</v>
      </c>
      <c r="T557" s="1302">
        <v>0</v>
      </c>
      <c r="U557" s="1302">
        <v>0</v>
      </c>
      <c r="V557" s="1302">
        <v>0</v>
      </c>
    </row>
    <row r="558" spans="1:22" ht="15" x14ac:dyDescent="0.25">
      <c r="A558" s="1301" t="s">
        <v>809</v>
      </c>
      <c r="B558" s="153" t="s">
        <v>819</v>
      </c>
      <c r="C558" s="1301" t="s">
        <v>88</v>
      </c>
      <c r="D558" s="1302">
        <v>0</v>
      </c>
      <c r="E558" s="1302">
        <v>45</v>
      </c>
      <c r="F558" s="1302">
        <v>3</v>
      </c>
      <c r="G558" s="1302">
        <v>2</v>
      </c>
      <c r="H558" s="1302">
        <v>28</v>
      </c>
      <c r="I558" s="1302">
        <v>59</v>
      </c>
      <c r="J558" s="1302">
        <v>32</v>
      </c>
      <c r="K558" s="1302">
        <v>31</v>
      </c>
      <c r="L558" s="1302">
        <v>3</v>
      </c>
      <c r="M558" s="1302">
        <v>0</v>
      </c>
      <c r="N558" s="1302">
        <v>49</v>
      </c>
      <c r="O558" s="1302">
        <v>25</v>
      </c>
      <c r="P558" s="1302">
        <v>0</v>
      </c>
      <c r="Q558" s="1302">
        <v>0</v>
      </c>
      <c r="R558" s="1302">
        <v>11</v>
      </c>
      <c r="S558" s="1302">
        <v>0</v>
      </c>
      <c r="T558" s="1302">
        <v>0</v>
      </c>
      <c r="U558" s="1302">
        <v>0</v>
      </c>
      <c r="V558" s="1302">
        <v>0</v>
      </c>
    </row>
    <row r="559" spans="1:22" ht="15" x14ac:dyDescent="0.25">
      <c r="A559" s="1301" t="s">
        <v>809</v>
      </c>
      <c r="B559" s="153" t="s">
        <v>819</v>
      </c>
      <c r="C559" s="1301" t="s">
        <v>89</v>
      </c>
      <c r="D559" s="1302">
        <v>0</v>
      </c>
      <c r="E559" s="1302">
        <v>53</v>
      </c>
      <c r="F559" s="1302">
        <v>3</v>
      </c>
      <c r="G559" s="1302">
        <v>2</v>
      </c>
      <c r="H559" s="1302">
        <v>28</v>
      </c>
      <c r="I559" s="1302">
        <v>61</v>
      </c>
      <c r="J559" s="1302">
        <v>32</v>
      </c>
      <c r="K559" s="1302">
        <v>31</v>
      </c>
      <c r="L559" s="1302">
        <v>3</v>
      </c>
      <c r="M559" s="1302">
        <v>0</v>
      </c>
      <c r="N559" s="1302">
        <v>49</v>
      </c>
      <c r="O559" s="1302">
        <v>28</v>
      </c>
      <c r="P559" s="1302">
        <v>0</v>
      </c>
      <c r="Q559" s="1302">
        <v>0</v>
      </c>
      <c r="R559" s="1302">
        <v>11</v>
      </c>
      <c r="S559" s="1302">
        <v>0</v>
      </c>
      <c r="T559" s="1302">
        <v>0</v>
      </c>
      <c r="U559" s="1302">
        <v>0</v>
      </c>
      <c r="V559" s="1302">
        <v>0</v>
      </c>
    </row>
    <row r="560" spans="1:22" ht="15" x14ac:dyDescent="0.25">
      <c r="A560" s="1301" t="s">
        <v>809</v>
      </c>
      <c r="B560" s="153" t="s">
        <v>819</v>
      </c>
      <c r="C560" s="1301" t="s">
        <v>90</v>
      </c>
      <c r="D560" s="1302">
        <v>0</v>
      </c>
      <c r="E560" s="1302">
        <v>11</v>
      </c>
      <c r="F560" s="1302">
        <v>2</v>
      </c>
      <c r="G560" s="1302">
        <v>2</v>
      </c>
      <c r="H560" s="1302">
        <v>1</v>
      </c>
      <c r="I560" s="1302">
        <v>2</v>
      </c>
      <c r="J560" s="1302">
        <v>1</v>
      </c>
      <c r="K560" s="1302">
        <v>1</v>
      </c>
      <c r="L560" s="1302">
        <v>0</v>
      </c>
      <c r="M560" s="1302">
        <v>0</v>
      </c>
      <c r="N560" s="1302">
        <v>0</v>
      </c>
      <c r="O560" s="1302">
        <v>0</v>
      </c>
      <c r="P560" s="1302">
        <v>0</v>
      </c>
      <c r="Q560" s="1302">
        <v>0</v>
      </c>
      <c r="R560" s="1302">
        <v>0</v>
      </c>
      <c r="S560" s="1302">
        <v>0</v>
      </c>
      <c r="T560" s="1302">
        <v>0</v>
      </c>
      <c r="U560" s="1302">
        <v>0</v>
      </c>
      <c r="V560" s="1302">
        <v>0</v>
      </c>
    </row>
    <row r="561" spans="1:22" ht="15" x14ac:dyDescent="0.25">
      <c r="A561" s="1301" t="s">
        <v>809</v>
      </c>
      <c r="B561" s="153" t="s">
        <v>819</v>
      </c>
      <c r="C561" s="1301" t="s">
        <v>91</v>
      </c>
      <c r="D561" s="1302">
        <v>0</v>
      </c>
      <c r="E561" s="1302">
        <v>11</v>
      </c>
      <c r="F561" s="1302">
        <v>2</v>
      </c>
      <c r="G561" s="1302">
        <v>2</v>
      </c>
      <c r="H561" s="1302">
        <v>1</v>
      </c>
      <c r="I561" s="1302">
        <v>2</v>
      </c>
      <c r="J561" s="1302">
        <v>1</v>
      </c>
      <c r="K561" s="1302">
        <v>1</v>
      </c>
      <c r="L561" s="1302">
        <v>0</v>
      </c>
      <c r="M561" s="1302">
        <v>0</v>
      </c>
      <c r="N561" s="1302">
        <v>0</v>
      </c>
      <c r="O561" s="1302">
        <v>0</v>
      </c>
      <c r="P561" s="1302">
        <v>0</v>
      </c>
      <c r="Q561" s="1302">
        <v>0</v>
      </c>
      <c r="R561" s="1302">
        <v>0</v>
      </c>
      <c r="S561" s="1302">
        <v>0</v>
      </c>
      <c r="T561" s="1302">
        <v>0</v>
      </c>
      <c r="U561" s="1302">
        <v>0</v>
      </c>
      <c r="V561" s="1302">
        <v>0</v>
      </c>
    </row>
    <row r="562" spans="1:22" ht="15" x14ac:dyDescent="0.25">
      <c r="A562" s="1301" t="s">
        <v>809</v>
      </c>
      <c r="B562" s="153" t="s">
        <v>819</v>
      </c>
      <c r="C562" s="1301" t="s">
        <v>701</v>
      </c>
      <c r="D562" s="1302">
        <v>0</v>
      </c>
      <c r="E562" s="1302">
        <v>0.72580647468566895</v>
      </c>
      <c r="F562" s="1302">
        <v>1</v>
      </c>
      <c r="G562" s="1302">
        <v>1</v>
      </c>
      <c r="H562" s="1302">
        <v>0.92857140302658081</v>
      </c>
      <c r="I562" s="1302">
        <v>0.39344263076782227</v>
      </c>
      <c r="J562" s="1302">
        <v>1</v>
      </c>
      <c r="K562" s="1302">
        <v>0.96774190664291382</v>
      </c>
      <c r="L562" s="1302">
        <v>0.5</v>
      </c>
      <c r="M562" s="1302">
        <v>0</v>
      </c>
      <c r="N562" s="1302">
        <v>0.76923078298568726</v>
      </c>
      <c r="O562" s="1302">
        <v>0.4444444477558136</v>
      </c>
      <c r="P562" s="1302">
        <v>0</v>
      </c>
      <c r="Q562" s="1302">
        <v>0</v>
      </c>
      <c r="R562" s="1302">
        <v>1</v>
      </c>
      <c r="S562" s="1302">
        <v>0</v>
      </c>
      <c r="T562" s="1302">
        <v>0</v>
      </c>
      <c r="U562" s="1302">
        <v>0</v>
      </c>
      <c r="V562" s="1302">
        <v>0</v>
      </c>
    </row>
    <row r="563" spans="1:22" ht="15" x14ac:dyDescent="0.25">
      <c r="A563" s="1301" t="s">
        <v>809</v>
      </c>
      <c r="B563" s="153" t="s">
        <v>819</v>
      </c>
      <c r="C563" s="1301" t="s">
        <v>92</v>
      </c>
      <c r="D563" s="1302">
        <v>0</v>
      </c>
      <c r="E563" s="1302">
        <v>0.72580647468566895</v>
      </c>
      <c r="F563" s="1302">
        <v>1</v>
      </c>
      <c r="G563" s="1302">
        <v>1</v>
      </c>
      <c r="H563" s="1302">
        <v>1</v>
      </c>
      <c r="I563" s="1302">
        <v>0.96721309423446655</v>
      </c>
      <c r="J563" s="1302">
        <v>1</v>
      </c>
      <c r="K563" s="1302">
        <v>1</v>
      </c>
      <c r="L563" s="1302">
        <v>0.5</v>
      </c>
      <c r="M563" s="1302">
        <v>0</v>
      </c>
      <c r="N563" s="1302">
        <v>0.94230771064758301</v>
      </c>
      <c r="O563" s="1302">
        <v>0.55555558204650879</v>
      </c>
      <c r="P563" s="1302">
        <v>0</v>
      </c>
      <c r="Q563" s="1302">
        <v>0</v>
      </c>
      <c r="R563" s="1302">
        <v>1</v>
      </c>
      <c r="S563" s="1302">
        <v>0</v>
      </c>
      <c r="T563" s="1302">
        <v>0</v>
      </c>
      <c r="U563" s="1302">
        <v>0</v>
      </c>
      <c r="V563" s="1302">
        <v>0</v>
      </c>
    </row>
    <row r="564" spans="1:22" ht="15" x14ac:dyDescent="0.25">
      <c r="A564" s="1301" t="s">
        <v>809</v>
      </c>
      <c r="B564" s="153" t="s">
        <v>819</v>
      </c>
      <c r="C564" s="1301" t="s">
        <v>93</v>
      </c>
      <c r="D564" s="1302">
        <v>0</v>
      </c>
      <c r="E564" s="1302">
        <v>0.85483872890472412</v>
      </c>
      <c r="F564" s="1302">
        <v>1</v>
      </c>
      <c r="G564" s="1302">
        <v>1</v>
      </c>
      <c r="H564" s="1302">
        <v>1</v>
      </c>
      <c r="I564" s="1302">
        <v>1</v>
      </c>
      <c r="J564" s="1302">
        <v>1</v>
      </c>
      <c r="K564" s="1302">
        <v>1</v>
      </c>
      <c r="L564" s="1302">
        <v>0.5</v>
      </c>
      <c r="M564" s="1302">
        <v>0</v>
      </c>
      <c r="N564" s="1302">
        <v>0.94230771064758301</v>
      </c>
      <c r="O564" s="1302">
        <v>0.62222224473953247</v>
      </c>
      <c r="P564" s="1302">
        <v>0</v>
      </c>
      <c r="Q564" s="1302">
        <v>0</v>
      </c>
      <c r="R564" s="1302">
        <v>1</v>
      </c>
      <c r="S564" s="1302">
        <v>0</v>
      </c>
      <c r="T564" s="1302">
        <v>0</v>
      </c>
      <c r="U564" s="1302">
        <v>0</v>
      </c>
      <c r="V564" s="1302">
        <v>0</v>
      </c>
    </row>
    <row r="565" spans="1:22" ht="15" x14ac:dyDescent="0.25">
      <c r="A565" s="1301" t="s">
        <v>809</v>
      </c>
      <c r="B565" s="153" t="s">
        <v>819</v>
      </c>
      <c r="C565" s="1301" t="s">
        <v>94</v>
      </c>
      <c r="D565" s="1302">
        <v>0</v>
      </c>
      <c r="E565" s="1302">
        <v>0.17741934955120087</v>
      </c>
      <c r="F565" s="1302">
        <v>0.66666668653488159</v>
      </c>
      <c r="G565" s="1302">
        <v>1</v>
      </c>
      <c r="H565" s="1302">
        <v>3.5714287310838699E-2</v>
      </c>
      <c r="I565" s="1302">
        <v>3.2786883413791656E-2</v>
      </c>
      <c r="J565" s="1302">
        <v>3.125E-2</v>
      </c>
      <c r="K565" s="1302">
        <v>3.2258063554763794E-2</v>
      </c>
      <c r="L565" s="1302">
        <v>0</v>
      </c>
      <c r="M565" s="1302">
        <v>0</v>
      </c>
      <c r="N565" s="1302">
        <v>0</v>
      </c>
      <c r="O565" s="1302">
        <v>0</v>
      </c>
      <c r="P565" s="1302">
        <v>0</v>
      </c>
      <c r="Q565" s="1302">
        <v>0</v>
      </c>
      <c r="R565" s="1302">
        <v>0</v>
      </c>
      <c r="S565" s="1302">
        <v>0</v>
      </c>
      <c r="T565" s="1302">
        <v>0</v>
      </c>
      <c r="U565" s="1302">
        <v>0</v>
      </c>
      <c r="V565" s="1302">
        <v>0</v>
      </c>
    </row>
    <row r="566" spans="1:22" ht="15" x14ac:dyDescent="0.25">
      <c r="A566" s="1301" t="s">
        <v>809</v>
      </c>
      <c r="B566" s="153" t="s">
        <v>819</v>
      </c>
      <c r="C566" s="1301" t="s">
        <v>95</v>
      </c>
      <c r="D566" s="1302">
        <v>0</v>
      </c>
      <c r="E566" s="1302">
        <v>0.17741934955120087</v>
      </c>
      <c r="F566" s="1302">
        <v>0.66666668653488159</v>
      </c>
      <c r="G566" s="1302">
        <v>1</v>
      </c>
      <c r="H566" s="1302">
        <v>3.5714287310838699E-2</v>
      </c>
      <c r="I566" s="1302">
        <v>3.2786883413791656E-2</v>
      </c>
      <c r="J566" s="1302">
        <v>3.125E-2</v>
      </c>
      <c r="K566" s="1302">
        <v>3.2258063554763794E-2</v>
      </c>
      <c r="L566" s="1302">
        <v>0</v>
      </c>
      <c r="M566" s="1302">
        <v>0</v>
      </c>
      <c r="N566" s="1302">
        <v>0</v>
      </c>
      <c r="O566" s="1302">
        <v>0</v>
      </c>
      <c r="P566" s="1302">
        <v>0</v>
      </c>
      <c r="Q566" s="1302">
        <v>0</v>
      </c>
      <c r="R566" s="1302">
        <v>0</v>
      </c>
      <c r="S566" s="1302">
        <v>0</v>
      </c>
      <c r="T566" s="1302">
        <v>0</v>
      </c>
      <c r="U566" s="1302">
        <v>0</v>
      </c>
      <c r="V566" s="1302">
        <v>0</v>
      </c>
    </row>
    <row r="567" spans="1:22" ht="15" x14ac:dyDescent="0.25">
      <c r="A567" s="1301" t="s">
        <v>809</v>
      </c>
      <c r="B567" s="153" t="s">
        <v>820</v>
      </c>
      <c r="C567" s="1301" t="s">
        <v>87</v>
      </c>
      <c r="D567" s="1302">
        <v>22</v>
      </c>
      <c r="E567" s="1302">
        <v>38</v>
      </c>
      <c r="F567" s="1302">
        <v>54</v>
      </c>
      <c r="G567" s="1302">
        <v>31</v>
      </c>
      <c r="H567" s="1302">
        <v>59</v>
      </c>
      <c r="I567" s="1302">
        <v>85</v>
      </c>
      <c r="J567" s="1302">
        <v>49</v>
      </c>
      <c r="K567" s="1302">
        <v>79</v>
      </c>
      <c r="L567" s="1302">
        <v>78</v>
      </c>
      <c r="M567" s="1302">
        <v>40</v>
      </c>
      <c r="N567" s="1302">
        <v>90</v>
      </c>
      <c r="O567" s="1302">
        <v>231</v>
      </c>
      <c r="P567" s="1302">
        <v>60</v>
      </c>
      <c r="Q567" s="1302">
        <v>0</v>
      </c>
      <c r="R567" s="1302">
        <v>58</v>
      </c>
      <c r="S567" s="1302">
        <v>41</v>
      </c>
      <c r="T567" s="1302">
        <v>43</v>
      </c>
      <c r="U567" s="1302">
        <v>74</v>
      </c>
      <c r="V567" s="1302">
        <v>65</v>
      </c>
    </row>
    <row r="568" spans="1:22" ht="15" x14ac:dyDescent="0.25">
      <c r="A568" s="1301" t="s">
        <v>809</v>
      </c>
      <c r="B568" s="153" t="s">
        <v>820</v>
      </c>
      <c r="C568" s="1301" t="s">
        <v>700</v>
      </c>
      <c r="D568" s="1302">
        <v>7</v>
      </c>
      <c r="E568" s="1302">
        <v>9</v>
      </c>
      <c r="F568" s="1302">
        <v>27</v>
      </c>
      <c r="G568" s="1302">
        <v>14</v>
      </c>
      <c r="H568" s="1302">
        <v>16</v>
      </c>
      <c r="I568" s="1302">
        <v>44</v>
      </c>
      <c r="J568" s="1302">
        <v>27</v>
      </c>
      <c r="K568" s="1302">
        <v>28</v>
      </c>
      <c r="L568" s="1302">
        <v>30</v>
      </c>
      <c r="M568" s="1302">
        <v>19</v>
      </c>
      <c r="N568" s="1302">
        <v>40</v>
      </c>
      <c r="O568" s="1302">
        <v>90</v>
      </c>
      <c r="P568" s="1302">
        <v>18</v>
      </c>
      <c r="Q568" s="1302">
        <v>0</v>
      </c>
      <c r="R568" s="1302">
        <v>22</v>
      </c>
      <c r="S568" s="1302">
        <v>14</v>
      </c>
      <c r="T568" s="1302">
        <v>10</v>
      </c>
      <c r="U568" s="1302">
        <v>20</v>
      </c>
      <c r="V568" s="1302">
        <v>34</v>
      </c>
    </row>
    <row r="569" spans="1:22" ht="15" x14ac:dyDescent="0.25">
      <c r="A569" s="1301" t="s">
        <v>809</v>
      </c>
      <c r="B569" s="153" t="s">
        <v>820</v>
      </c>
      <c r="C569" s="1301" t="s">
        <v>88</v>
      </c>
      <c r="D569" s="1302">
        <v>9</v>
      </c>
      <c r="E569" s="1302">
        <v>15</v>
      </c>
      <c r="F569" s="1302">
        <v>29</v>
      </c>
      <c r="G569" s="1302">
        <v>17</v>
      </c>
      <c r="H569" s="1302">
        <v>19</v>
      </c>
      <c r="I569" s="1302">
        <v>58</v>
      </c>
      <c r="J569" s="1302">
        <v>32</v>
      </c>
      <c r="K569" s="1302">
        <v>41</v>
      </c>
      <c r="L569" s="1302">
        <v>42</v>
      </c>
      <c r="M569" s="1302">
        <v>25</v>
      </c>
      <c r="N569" s="1302">
        <v>59</v>
      </c>
      <c r="O569" s="1302">
        <v>130</v>
      </c>
      <c r="P569" s="1302">
        <v>28</v>
      </c>
      <c r="Q569" s="1302">
        <v>0</v>
      </c>
      <c r="R569" s="1302">
        <v>28</v>
      </c>
      <c r="S569" s="1302">
        <v>14</v>
      </c>
      <c r="T569" s="1302">
        <v>13</v>
      </c>
      <c r="U569" s="1302">
        <v>27</v>
      </c>
      <c r="V569" s="1302">
        <v>48</v>
      </c>
    </row>
    <row r="570" spans="1:22" ht="15" x14ac:dyDescent="0.25">
      <c r="A570" s="1301" t="s">
        <v>809</v>
      </c>
      <c r="B570" s="153" t="s">
        <v>820</v>
      </c>
      <c r="C570" s="1301" t="s">
        <v>89</v>
      </c>
      <c r="D570" s="1302">
        <v>9</v>
      </c>
      <c r="E570" s="1302">
        <v>17</v>
      </c>
      <c r="F570" s="1302">
        <v>29</v>
      </c>
      <c r="G570" s="1302">
        <v>19</v>
      </c>
      <c r="H570" s="1302">
        <v>21</v>
      </c>
      <c r="I570" s="1302">
        <v>59</v>
      </c>
      <c r="J570" s="1302">
        <v>35</v>
      </c>
      <c r="K570" s="1302">
        <v>41</v>
      </c>
      <c r="L570" s="1302">
        <v>47</v>
      </c>
      <c r="M570" s="1302">
        <v>26</v>
      </c>
      <c r="N570" s="1302">
        <v>59</v>
      </c>
      <c r="O570" s="1302">
        <v>133</v>
      </c>
      <c r="P570" s="1302">
        <v>28</v>
      </c>
      <c r="Q570" s="1302">
        <v>0</v>
      </c>
      <c r="R570" s="1302">
        <v>29</v>
      </c>
      <c r="S570" s="1302">
        <v>16</v>
      </c>
      <c r="T570" s="1302">
        <v>13</v>
      </c>
      <c r="U570" s="1302">
        <v>34</v>
      </c>
      <c r="V570" s="1302">
        <v>48</v>
      </c>
    </row>
    <row r="571" spans="1:22" ht="15" x14ac:dyDescent="0.25">
      <c r="A571" s="1301" t="s">
        <v>809</v>
      </c>
      <c r="B571" s="153" t="s">
        <v>820</v>
      </c>
      <c r="C571" s="1301" t="s">
        <v>90</v>
      </c>
      <c r="D571" s="1302">
        <v>3</v>
      </c>
      <c r="E571" s="1302">
        <v>9</v>
      </c>
      <c r="F571" s="1302">
        <v>8</v>
      </c>
      <c r="G571" s="1302">
        <v>6</v>
      </c>
      <c r="H571" s="1302">
        <v>7</v>
      </c>
      <c r="I571" s="1302">
        <v>15</v>
      </c>
      <c r="J571" s="1302">
        <v>12</v>
      </c>
      <c r="K571" s="1302">
        <v>12</v>
      </c>
      <c r="L571" s="1302">
        <v>8</v>
      </c>
      <c r="M571" s="1302">
        <v>4</v>
      </c>
      <c r="N571" s="1302">
        <v>12</v>
      </c>
      <c r="O571" s="1302">
        <v>14</v>
      </c>
      <c r="P571" s="1302">
        <v>9</v>
      </c>
      <c r="Q571" s="1302">
        <v>0</v>
      </c>
      <c r="R571" s="1302">
        <v>4</v>
      </c>
      <c r="S571" s="1302">
        <v>2</v>
      </c>
      <c r="T571" s="1302">
        <v>3</v>
      </c>
      <c r="U571" s="1302">
        <v>3</v>
      </c>
      <c r="V571" s="1302">
        <v>6</v>
      </c>
    </row>
    <row r="572" spans="1:22" ht="15" x14ac:dyDescent="0.25">
      <c r="A572" s="1301" t="s">
        <v>809</v>
      </c>
      <c r="B572" s="153" t="s">
        <v>820</v>
      </c>
      <c r="C572" s="1301" t="s">
        <v>91</v>
      </c>
      <c r="D572" s="1302">
        <v>0</v>
      </c>
      <c r="E572" s="1302">
        <v>2</v>
      </c>
      <c r="F572" s="1302">
        <v>4</v>
      </c>
      <c r="G572" s="1302">
        <v>2</v>
      </c>
      <c r="H572" s="1302">
        <v>3</v>
      </c>
      <c r="I572" s="1302">
        <v>7</v>
      </c>
      <c r="J572" s="1302">
        <v>6</v>
      </c>
      <c r="K572" s="1302">
        <v>8</v>
      </c>
      <c r="L572" s="1302">
        <v>5</v>
      </c>
      <c r="M572" s="1302">
        <v>2</v>
      </c>
      <c r="N572" s="1302">
        <v>8</v>
      </c>
      <c r="O572" s="1302">
        <v>4</v>
      </c>
      <c r="P572" s="1302">
        <v>3</v>
      </c>
      <c r="Q572" s="1302">
        <v>0</v>
      </c>
      <c r="R572" s="1302">
        <v>1</v>
      </c>
      <c r="S572" s="1302">
        <v>0</v>
      </c>
      <c r="T572" s="1302">
        <v>3</v>
      </c>
      <c r="U572" s="1302">
        <v>0</v>
      </c>
      <c r="V572" s="1302">
        <v>0</v>
      </c>
    </row>
    <row r="573" spans="1:22" ht="15" x14ac:dyDescent="0.25">
      <c r="A573" s="1301" t="s">
        <v>809</v>
      </c>
      <c r="B573" s="153" t="s">
        <v>820</v>
      </c>
      <c r="C573" s="1301" t="s">
        <v>701</v>
      </c>
      <c r="D573" s="1302">
        <v>0.31818181276321411</v>
      </c>
      <c r="E573" s="1302">
        <v>0.23684211075305939</v>
      </c>
      <c r="F573" s="1302">
        <v>0.5</v>
      </c>
      <c r="G573" s="1302">
        <v>0.45161288976669312</v>
      </c>
      <c r="H573" s="1302">
        <v>0.27118644118309021</v>
      </c>
      <c r="I573" s="1302">
        <v>0.51764708757400513</v>
      </c>
      <c r="J573" s="1302">
        <v>0.55102038383483887</v>
      </c>
      <c r="K573" s="1302">
        <v>0.35443037748336792</v>
      </c>
      <c r="L573" s="1302">
        <v>0.38461539149284363</v>
      </c>
      <c r="M573" s="1302">
        <v>0.47499999403953552</v>
      </c>
      <c r="N573" s="1302">
        <v>0.4444444477558136</v>
      </c>
      <c r="O573" s="1302">
        <v>0.38961037993431091</v>
      </c>
      <c r="P573" s="1302">
        <v>0.30000001192092896</v>
      </c>
      <c r="Q573" s="1302">
        <v>0</v>
      </c>
      <c r="R573" s="1302">
        <v>0.37931033968925476</v>
      </c>
      <c r="S573" s="1302">
        <v>0.34146341681480408</v>
      </c>
      <c r="T573" s="1302">
        <v>0.23255814611911774</v>
      </c>
      <c r="U573" s="1302">
        <v>0.27027025818824768</v>
      </c>
      <c r="V573" s="1302">
        <v>0.52307695150375366</v>
      </c>
    </row>
    <row r="574" spans="1:22" ht="15" x14ac:dyDescent="0.25">
      <c r="A574" s="1301" t="s">
        <v>809</v>
      </c>
      <c r="B574" s="153" t="s">
        <v>820</v>
      </c>
      <c r="C574" s="1301" t="s">
        <v>92</v>
      </c>
      <c r="D574" s="1302">
        <v>0.40909090638160706</v>
      </c>
      <c r="E574" s="1302">
        <v>0.39473685622215271</v>
      </c>
      <c r="F574" s="1302">
        <v>0.53703701496124268</v>
      </c>
      <c r="G574" s="1302">
        <v>0.54838711023330688</v>
      </c>
      <c r="H574" s="1302">
        <v>0.32203391194343567</v>
      </c>
      <c r="I574" s="1302">
        <v>0.68235296010971069</v>
      </c>
      <c r="J574" s="1302">
        <v>0.65306121110916138</v>
      </c>
      <c r="K574" s="1302">
        <v>0.51898735761642456</v>
      </c>
      <c r="L574" s="1302">
        <v>0.53846156597137451</v>
      </c>
      <c r="M574" s="1302">
        <v>0.625</v>
      </c>
      <c r="N574" s="1302">
        <v>0.65555554628372192</v>
      </c>
      <c r="O574" s="1302">
        <v>0.5627705454826355</v>
      </c>
      <c r="P574" s="1302">
        <v>0.46666666865348816</v>
      </c>
      <c r="Q574" s="1302">
        <v>0</v>
      </c>
      <c r="R574" s="1302">
        <v>0.48275861144065857</v>
      </c>
      <c r="S574" s="1302">
        <v>0.34146341681480408</v>
      </c>
      <c r="T574" s="1302">
        <v>0.30232557654380798</v>
      </c>
      <c r="U574" s="1302">
        <v>0.36486485600471497</v>
      </c>
      <c r="V574" s="1302">
        <v>0.73846155405044556</v>
      </c>
    </row>
    <row r="575" spans="1:22" ht="15" x14ac:dyDescent="0.25">
      <c r="A575" s="1301" t="s">
        <v>809</v>
      </c>
      <c r="B575" s="153" t="s">
        <v>820</v>
      </c>
      <c r="C575" s="1301" t="s">
        <v>93</v>
      </c>
      <c r="D575" s="1302">
        <v>0.40909090638160706</v>
      </c>
      <c r="E575" s="1302">
        <v>0.44736841320991516</v>
      </c>
      <c r="F575" s="1302">
        <v>0.53703701496124268</v>
      </c>
      <c r="G575" s="1302">
        <v>0.61290323734283447</v>
      </c>
      <c r="H575" s="1302">
        <v>0.35593220591545105</v>
      </c>
      <c r="I575" s="1302">
        <v>0.69411766529083252</v>
      </c>
      <c r="J575" s="1302">
        <v>0.71428573131561279</v>
      </c>
      <c r="K575" s="1302">
        <v>0.51898735761642456</v>
      </c>
      <c r="L575" s="1302">
        <v>0.60256409645080566</v>
      </c>
      <c r="M575" s="1302">
        <v>0.64999997615814209</v>
      </c>
      <c r="N575" s="1302">
        <v>0.65555554628372192</v>
      </c>
      <c r="O575" s="1302">
        <v>0.57575756311416626</v>
      </c>
      <c r="P575" s="1302">
        <v>0.46666666865348816</v>
      </c>
      <c r="Q575" s="1302">
        <v>0</v>
      </c>
      <c r="R575" s="1302">
        <v>0.5</v>
      </c>
      <c r="S575" s="1302">
        <v>0.39024388790130615</v>
      </c>
      <c r="T575" s="1302">
        <v>0.30232557654380798</v>
      </c>
      <c r="U575" s="1302">
        <v>0.45945945382118225</v>
      </c>
      <c r="V575" s="1302">
        <v>0.73846155405044556</v>
      </c>
    </row>
    <row r="576" spans="1:22" ht="15" x14ac:dyDescent="0.25">
      <c r="A576" s="1301" t="s">
        <v>809</v>
      </c>
      <c r="B576" s="153" t="s">
        <v>820</v>
      </c>
      <c r="C576" s="1301" t="s">
        <v>94</v>
      </c>
      <c r="D576" s="1302">
        <v>0.13636364042758942</v>
      </c>
      <c r="E576" s="1302">
        <v>0.23684211075305939</v>
      </c>
      <c r="F576" s="1302">
        <v>0.14814814925193787</v>
      </c>
      <c r="G576" s="1302">
        <v>0.19354838132858276</v>
      </c>
      <c r="H576" s="1302">
        <v>0.11864406615495682</v>
      </c>
      <c r="I576" s="1302">
        <v>0.17647059261798859</v>
      </c>
      <c r="J576" s="1302">
        <v>0.24489796161651611</v>
      </c>
      <c r="K576" s="1302">
        <v>0.15189872682094574</v>
      </c>
      <c r="L576" s="1302">
        <v>0.10256410390138626</v>
      </c>
      <c r="M576" s="1302">
        <v>0.10000000149011612</v>
      </c>
      <c r="N576" s="1302">
        <v>0.13333334028720856</v>
      </c>
      <c r="O576" s="1302">
        <v>6.0606062412261963E-2</v>
      </c>
      <c r="P576" s="1302">
        <v>0.15000000596046448</v>
      </c>
      <c r="Q576" s="1302">
        <v>0</v>
      </c>
      <c r="R576" s="1302">
        <v>6.8965516984462738E-2</v>
      </c>
      <c r="S576" s="1302">
        <v>4.8780485987663269E-2</v>
      </c>
      <c r="T576" s="1302">
        <v>6.976744532585144E-2</v>
      </c>
      <c r="U576" s="1302">
        <v>4.0540538728237152E-2</v>
      </c>
      <c r="V576" s="1302">
        <v>9.2307694256305695E-2</v>
      </c>
    </row>
    <row r="577" spans="1:22" ht="15" x14ac:dyDescent="0.25">
      <c r="A577" s="1301" t="s">
        <v>809</v>
      </c>
      <c r="B577" s="153" t="s">
        <v>820</v>
      </c>
      <c r="C577" s="1301" t="s">
        <v>95</v>
      </c>
      <c r="D577" s="1302">
        <v>0</v>
      </c>
      <c r="E577" s="1302">
        <v>5.2631579339504242E-2</v>
      </c>
      <c r="F577" s="1302">
        <v>7.4074074625968933E-2</v>
      </c>
      <c r="G577" s="1302">
        <v>6.4516127109527588E-2</v>
      </c>
      <c r="H577" s="1302">
        <v>5.0847455859184265E-2</v>
      </c>
      <c r="I577" s="1302">
        <v>8.235294371843338E-2</v>
      </c>
      <c r="J577" s="1302">
        <v>0.12244898080825806</v>
      </c>
      <c r="K577" s="1302">
        <v>0.10126582533121109</v>
      </c>
      <c r="L577" s="1302">
        <v>6.4102567732334137E-2</v>
      </c>
      <c r="M577" s="1302">
        <v>5.000000074505806E-2</v>
      </c>
      <c r="N577" s="1302">
        <v>8.8888891041278839E-2</v>
      </c>
      <c r="O577" s="1302">
        <v>1.7316017299890518E-2</v>
      </c>
      <c r="P577" s="1302">
        <v>5.000000074505806E-2</v>
      </c>
      <c r="Q577" s="1302">
        <v>0</v>
      </c>
      <c r="R577" s="1302">
        <v>1.7241379246115685E-2</v>
      </c>
      <c r="S577" s="1302">
        <v>0</v>
      </c>
      <c r="T577" s="1302">
        <v>6.976744532585144E-2</v>
      </c>
      <c r="U577" s="1302">
        <v>0</v>
      </c>
      <c r="V577" s="1302">
        <v>0</v>
      </c>
    </row>
    <row r="578" spans="1:22" ht="15" x14ac:dyDescent="0.25">
      <c r="A578" s="1301" t="s">
        <v>809</v>
      </c>
      <c r="B578" s="153" t="s">
        <v>821</v>
      </c>
      <c r="C578" s="1301" t="s">
        <v>87</v>
      </c>
      <c r="D578" s="1302">
        <v>7</v>
      </c>
      <c r="E578" s="1302">
        <v>39</v>
      </c>
      <c r="F578" s="1302">
        <v>69</v>
      </c>
      <c r="G578" s="1302">
        <v>20</v>
      </c>
      <c r="H578" s="1302">
        <v>18</v>
      </c>
      <c r="I578" s="1302">
        <v>95</v>
      </c>
      <c r="J578" s="1302">
        <v>23</v>
      </c>
      <c r="K578" s="1302">
        <v>19</v>
      </c>
      <c r="L578" s="1302">
        <v>46</v>
      </c>
      <c r="M578" s="1302">
        <v>32</v>
      </c>
      <c r="N578" s="1302">
        <v>38</v>
      </c>
      <c r="O578" s="1302">
        <v>101</v>
      </c>
      <c r="P578" s="1302">
        <v>18</v>
      </c>
      <c r="Q578" s="1302">
        <v>0</v>
      </c>
      <c r="R578" s="1302">
        <v>40</v>
      </c>
      <c r="S578" s="1302">
        <v>12</v>
      </c>
      <c r="T578" s="1302">
        <v>16</v>
      </c>
      <c r="U578" s="1302">
        <v>12</v>
      </c>
      <c r="V578" s="1302">
        <v>20</v>
      </c>
    </row>
    <row r="579" spans="1:22" ht="15" x14ac:dyDescent="0.25">
      <c r="A579" s="1301" t="s">
        <v>809</v>
      </c>
      <c r="B579" s="153" t="s">
        <v>821</v>
      </c>
      <c r="C579" s="1301" t="s">
        <v>700</v>
      </c>
      <c r="D579" s="1302">
        <v>3</v>
      </c>
      <c r="E579" s="1302">
        <v>13</v>
      </c>
      <c r="F579" s="1302">
        <v>32</v>
      </c>
      <c r="G579" s="1302">
        <v>8</v>
      </c>
      <c r="H579" s="1302">
        <v>8</v>
      </c>
      <c r="I579" s="1302">
        <v>30</v>
      </c>
      <c r="J579" s="1302">
        <v>11</v>
      </c>
      <c r="K579" s="1302">
        <v>3</v>
      </c>
      <c r="L579" s="1302">
        <v>20</v>
      </c>
      <c r="M579" s="1302">
        <v>13</v>
      </c>
      <c r="N579" s="1302">
        <v>16</v>
      </c>
      <c r="O579" s="1302">
        <v>40</v>
      </c>
      <c r="P579" s="1302">
        <v>11</v>
      </c>
      <c r="Q579" s="1302">
        <v>0</v>
      </c>
      <c r="R579" s="1302">
        <v>9</v>
      </c>
      <c r="S579" s="1302">
        <v>4</v>
      </c>
      <c r="T579" s="1302">
        <v>6</v>
      </c>
      <c r="U579" s="1302">
        <v>5</v>
      </c>
      <c r="V579" s="1302">
        <v>9</v>
      </c>
    </row>
    <row r="580" spans="1:22" ht="15" x14ac:dyDescent="0.25">
      <c r="A580" s="1301" t="s">
        <v>809</v>
      </c>
      <c r="B580" s="153" t="s">
        <v>821</v>
      </c>
      <c r="C580" s="1301" t="s">
        <v>88</v>
      </c>
      <c r="D580" s="1302">
        <v>3</v>
      </c>
      <c r="E580" s="1302">
        <v>14</v>
      </c>
      <c r="F580" s="1302">
        <v>40</v>
      </c>
      <c r="G580" s="1302">
        <v>11</v>
      </c>
      <c r="H580" s="1302">
        <v>9</v>
      </c>
      <c r="I580" s="1302">
        <v>56</v>
      </c>
      <c r="J580" s="1302">
        <v>16</v>
      </c>
      <c r="K580" s="1302">
        <v>9</v>
      </c>
      <c r="L580" s="1302">
        <v>28</v>
      </c>
      <c r="M580" s="1302">
        <v>24</v>
      </c>
      <c r="N580" s="1302">
        <v>24</v>
      </c>
      <c r="O580" s="1302">
        <v>64</v>
      </c>
      <c r="P580" s="1302">
        <v>13</v>
      </c>
      <c r="Q580" s="1302">
        <v>0</v>
      </c>
      <c r="R580" s="1302">
        <v>22</v>
      </c>
      <c r="S580" s="1302">
        <v>4</v>
      </c>
      <c r="T580" s="1302">
        <v>8</v>
      </c>
      <c r="U580" s="1302">
        <v>7</v>
      </c>
      <c r="V580" s="1302">
        <v>13</v>
      </c>
    </row>
    <row r="581" spans="1:22" ht="15" x14ac:dyDescent="0.25">
      <c r="A581" s="1301" t="s">
        <v>809</v>
      </c>
      <c r="B581" s="153" t="s">
        <v>821</v>
      </c>
      <c r="C581" s="1301" t="s">
        <v>89</v>
      </c>
      <c r="D581" s="1302">
        <v>6</v>
      </c>
      <c r="E581" s="1302">
        <v>18</v>
      </c>
      <c r="F581" s="1302">
        <v>41</v>
      </c>
      <c r="G581" s="1302">
        <v>12</v>
      </c>
      <c r="H581" s="1302">
        <v>9</v>
      </c>
      <c r="I581" s="1302">
        <v>61</v>
      </c>
      <c r="J581" s="1302">
        <v>16</v>
      </c>
      <c r="K581" s="1302">
        <v>10</v>
      </c>
      <c r="L581" s="1302">
        <v>30</v>
      </c>
      <c r="M581" s="1302">
        <v>26</v>
      </c>
      <c r="N581" s="1302">
        <v>26</v>
      </c>
      <c r="O581" s="1302">
        <v>64</v>
      </c>
      <c r="P581" s="1302">
        <v>13</v>
      </c>
      <c r="Q581" s="1302">
        <v>0</v>
      </c>
      <c r="R581" s="1302">
        <v>22</v>
      </c>
      <c r="S581" s="1302">
        <v>4</v>
      </c>
      <c r="T581" s="1302">
        <v>9</v>
      </c>
      <c r="U581" s="1302">
        <v>7</v>
      </c>
      <c r="V581" s="1302">
        <v>13</v>
      </c>
    </row>
    <row r="582" spans="1:22" ht="15" x14ac:dyDescent="0.25">
      <c r="A582" s="1301" t="s">
        <v>809</v>
      </c>
      <c r="B582" s="153" t="s">
        <v>821</v>
      </c>
      <c r="C582" s="1301" t="s">
        <v>90</v>
      </c>
      <c r="D582" s="1302">
        <v>2</v>
      </c>
      <c r="E582" s="1302">
        <v>3</v>
      </c>
      <c r="F582" s="1302">
        <v>8</v>
      </c>
      <c r="G582" s="1302">
        <v>6</v>
      </c>
      <c r="H582" s="1302">
        <v>5</v>
      </c>
      <c r="I582" s="1302">
        <v>9</v>
      </c>
      <c r="J582" s="1302">
        <v>4</v>
      </c>
      <c r="K582" s="1302">
        <v>1</v>
      </c>
      <c r="L582" s="1302">
        <v>4</v>
      </c>
      <c r="M582" s="1302">
        <v>6</v>
      </c>
      <c r="N582" s="1302">
        <v>1</v>
      </c>
      <c r="O582" s="1302">
        <v>3</v>
      </c>
      <c r="P582" s="1302">
        <v>4</v>
      </c>
      <c r="Q582" s="1302">
        <v>0</v>
      </c>
      <c r="R582" s="1302">
        <v>0</v>
      </c>
      <c r="S582" s="1302">
        <v>1</v>
      </c>
      <c r="T582" s="1302">
        <v>4</v>
      </c>
      <c r="U582" s="1302">
        <v>3</v>
      </c>
      <c r="V582" s="1302">
        <v>0</v>
      </c>
    </row>
    <row r="583" spans="1:22" ht="15" x14ac:dyDescent="0.25">
      <c r="A583" s="1301" t="s">
        <v>809</v>
      </c>
      <c r="B583" s="153" t="s">
        <v>821</v>
      </c>
      <c r="C583" s="1301" t="s">
        <v>91</v>
      </c>
      <c r="D583" s="1302">
        <v>1</v>
      </c>
      <c r="E583" s="1302">
        <v>2</v>
      </c>
      <c r="F583" s="1302">
        <v>3</v>
      </c>
      <c r="G583" s="1302">
        <v>2</v>
      </c>
      <c r="H583" s="1302">
        <v>4</v>
      </c>
      <c r="I583" s="1302">
        <v>4</v>
      </c>
      <c r="J583" s="1302">
        <v>2</v>
      </c>
      <c r="K583" s="1302">
        <v>1</v>
      </c>
      <c r="L583" s="1302">
        <v>2</v>
      </c>
      <c r="M583" s="1302">
        <v>2</v>
      </c>
      <c r="N583" s="1302">
        <v>0</v>
      </c>
      <c r="O583" s="1302">
        <v>0</v>
      </c>
      <c r="P583" s="1302">
        <v>1</v>
      </c>
      <c r="Q583" s="1302">
        <v>0</v>
      </c>
      <c r="R583" s="1302">
        <v>0</v>
      </c>
      <c r="S583" s="1302">
        <v>0</v>
      </c>
      <c r="T583" s="1302">
        <v>3</v>
      </c>
      <c r="U583" s="1302">
        <v>0</v>
      </c>
      <c r="V583" s="1302">
        <v>0</v>
      </c>
    </row>
    <row r="584" spans="1:22" ht="15" x14ac:dyDescent="0.25">
      <c r="A584" s="1301" t="s">
        <v>809</v>
      </c>
      <c r="B584" s="153" t="s">
        <v>821</v>
      </c>
      <c r="C584" s="1301" t="s">
        <v>701</v>
      </c>
      <c r="D584" s="1302">
        <v>0.4285714328289032</v>
      </c>
      <c r="E584" s="1302">
        <v>0.3333333432674408</v>
      </c>
      <c r="F584" s="1302">
        <v>0.4637681245803833</v>
      </c>
      <c r="G584" s="1302">
        <v>0.40000000596046448</v>
      </c>
      <c r="H584" s="1302">
        <v>0.4444444477558136</v>
      </c>
      <c r="I584" s="1302">
        <v>0.31578946113586426</v>
      </c>
      <c r="J584" s="1302">
        <v>0.47826087474822998</v>
      </c>
      <c r="K584" s="1302">
        <v>0.15789473056793213</v>
      </c>
      <c r="L584" s="1302">
        <v>0.43478259444236755</v>
      </c>
      <c r="M584" s="1302">
        <v>0.40625</v>
      </c>
      <c r="N584" s="1302">
        <v>0.42105263471603394</v>
      </c>
      <c r="O584" s="1302">
        <v>0.39603960514068604</v>
      </c>
      <c r="P584" s="1302">
        <v>0.6111111044883728</v>
      </c>
      <c r="Q584" s="1302">
        <v>0</v>
      </c>
      <c r="R584" s="1302">
        <v>0.22499999403953552</v>
      </c>
      <c r="S584" s="1302">
        <v>0.3333333432674408</v>
      </c>
      <c r="T584" s="1302">
        <v>0.375</v>
      </c>
      <c r="U584" s="1302">
        <v>0.4166666567325592</v>
      </c>
      <c r="V584" s="1302">
        <v>0.44999998807907104</v>
      </c>
    </row>
    <row r="585" spans="1:22" ht="15" x14ac:dyDescent="0.25">
      <c r="A585" s="1301" t="s">
        <v>809</v>
      </c>
      <c r="B585" s="153" t="s">
        <v>821</v>
      </c>
      <c r="C585" s="1301" t="s">
        <v>92</v>
      </c>
      <c r="D585" s="1302">
        <v>0.4285714328289032</v>
      </c>
      <c r="E585" s="1302">
        <v>0.35897436738014221</v>
      </c>
      <c r="F585" s="1302">
        <v>0.57971012592315674</v>
      </c>
      <c r="G585" s="1302">
        <v>0.55000001192092896</v>
      </c>
      <c r="H585" s="1302">
        <v>0.5</v>
      </c>
      <c r="I585" s="1302">
        <v>0.5894736647605896</v>
      </c>
      <c r="J585" s="1302">
        <v>0.69565218687057495</v>
      </c>
      <c r="K585" s="1302">
        <v>0.47368422150611877</v>
      </c>
      <c r="L585" s="1302">
        <v>0.6086956262588501</v>
      </c>
      <c r="M585" s="1302">
        <v>0.75</v>
      </c>
      <c r="N585" s="1302">
        <v>0.63157892227172852</v>
      </c>
      <c r="O585" s="1302">
        <v>0.6336633563041687</v>
      </c>
      <c r="P585" s="1302">
        <v>0.72222220897674561</v>
      </c>
      <c r="Q585" s="1302">
        <v>0</v>
      </c>
      <c r="R585" s="1302">
        <v>0.55000001192092896</v>
      </c>
      <c r="S585" s="1302">
        <v>0.3333333432674408</v>
      </c>
      <c r="T585" s="1302">
        <v>0.5</v>
      </c>
      <c r="U585" s="1302">
        <v>0.58333331346511841</v>
      </c>
      <c r="V585" s="1302">
        <v>0.64999997615814209</v>
      </c>
    </row>
    <row r="586" spans="1:22" ht="15" x14ac:dyDescent="0.25">
      <c r="A586" s="1301" t="s">
        <v>809</v>
      </c>
      <c r="B586" s="153" t="s">
        <v>821</v>
      </c>
      <c r="C586" s="1301" t="s">
        <v>93</v>
      </c>
      <c r="D586" s="1302">
        <v>0.8571428656578064</v>
      </c>
      <c r="E586" s="1302">
        <v>0.46153846383094788</v>
      </c>
      <c r="F586" s="1302">
        <v>0.59420287609100342</v>
      </c>
      <c r="G586" s="1302">
        <v>0.60000002384185791</v>
      </c>
      <c r="H586" s="1302">
        <v>0.5</v>
      </c>
      <c r="I586" s="1302">
        <v>0.64210528135299683</v>
      </c>
      <c r="J586" s="1302">
        <v>0.69565218687057495</v>
      </c>
      <c r="K586" s="1302">
        <v>0.52631580829620361</v>
      </c>
      <c r="L586" s="1302">
        <v>0.65217393636703491</v>
      </c>
      <c r="M586" s="1302">
        <v>0.8125</v>
      </c>
      <c r="N586" s="1302">
        <v>0.68421053886413574</v>
      </c>
      <c r="O586" s="1302">
        <v>0.6336633563041687</v>
      </c>
      <c r="P586" s="1302">
        <v>0.72222220897674561</v>
      </c>
      <c r="Q586" s="1302">
        <v>0</v>
      </c>
      <c r="R586" s="1302">
        <v>0.55000001192092896</v>
      </c>
      <c r="S586" s="1302">
        <v>0.3333333432674408</v>
      </c>
      <c r="T586" s="1302">
        <v>0.5625</v>
      </c>
      <c r="U586" s="1302">
        <v>0.58333331346511841</v>
      </c>
      <c r="V586" s="1302">
        <v>0.64999997615814209</v>
      </c>
    </row>
    <row r="587" spans="1:22" ht="15" x14ac:dyDescent="0.25">
      <c r="A587" s="1301" t="s">
        <v>809</v>
      </c>
      <c r="B587" s="153" t="s">
        <v>821</v>
      </c>
      <c r="C587" s="1301" t="s">
        <v>94</v>
      </c>
      <c r="D587" s="1302">
        <v>0.28571429848670959</v>
      </c>
      <c r="E587" s="1302">
        <v>7.6923079788684845E-2</v>
      </c>
      <c r="F587" s="1302">
        <v>0.11594203114509583</v>
      </c>
      <c r="G587" s="1302">
        <v>0.30000001192092896</v>
      </c>
      <c r="H587" s="1302">
        <v>0.27777779102325439</v>
      </c>
      <c r="I587" s="1302">
        <v>9.4736844301223755E-2</v>
      </c>
      <c r="J587" s="1302">
        <v>0.17391304671764374</v>
      </c>
      <c r="K587" s="1302">
        <v>5.2631579339504242E-2</v>
      </c>
      <c r="L587" s="1302">
        <v>8.6956523358821869E-2</v>
      </c>
      <c r="M587" s="1302">
        <v>0.1875</v>
      </c>
      <c r="N587" s="1302">
        <v>2.6315789669752121E-2</v>
      </c>
      <c r="O587" s="1302">
        <v>2.9702970758080482E-2</v>
      </c>
      <c r="P587" s="1302">
        <v>0.2222222238779068</v>
      </c>
      <c r="Q587" s="1302">
        <v>0</v>
      </c>
      <c r="R587" s="1302">
        <v>0</v>
      </c>
      <c r="S587" s="1302">
        <v>8.3333335816860199E-2</v>
      </c>
      <c r="T587" s="1302">
        <v>0.25</v>
      </c>
      <c r="U587" s="1302">
        <v>0.25</v>
      </c>
      <c r="V587" s="1302">
        <v>0</v>
      </c>
    </row>
    <row r="588" spans="1:22" ht="15" x14ac:dyDescent="0.25">
      <c r="A588" s="1301" t="s">
        <v>809</v>
      </c>
      <c r="B588" s="153" t="s">
        <v>821</v>
      </c>
      <c r="C588" s="1301" t="s">
        <v>95</v>
      </c>
      <c r="D588" s="1302">
        <v>0.1428571492433548</v>
      </c>
      <c r="E588" s="1302">
        <v>5.128205195069313E-2</v>
      </c>
      <c r="F588" s="1302">
        <v>4.3478261679410934E-2</v>
      </c>
      <c r="G588" s="1302">
        <v>0.10000000149011612</v>
      </c>
      <c r="H588" s="1302">
        <v>0.2222222238779068</v>
      </c>
      <c r="I588" s="1302">
        <v>4.2105264961719513E-2</v>
      </c>
      <c r="J588" s="1302">
        <v>8.6956523358821869E-2</v>
      </c>
      <c r="K588" s="1302">
        <v>5.2631579339504242E-2</v>
      </c>
      <c r="L588" s="1302">
        <v>4.3478261679410934E-2</v>
      </c>
      <c r="M588" s="1302">
        <v>6.25E-2</v>
      </c>
      <c r="N588" s="1302">
        <v>0</v>
      </c>
      <c r="O588" s="1302">
        <v>0</v>
      </c>
      <c r="P588" s="1302">
        <v>5.55555559694767E-2</v>
      </c>
      <c r="Q588" s="1302">
        <v>0</v>
      </c>
      <c r="R588" s="1302">
        <v>0</v>
      </c>
      <c r="S588" s="1302">
        <v>0</v>
      </c>
      <c r="T588" s="1302">
        <v>0.1875</v>
      </c>
      <c r="U588" s="1302">
        <v>0</v>
      </c>
      <c r="V588" s="1302">
        <v>0</v>
      </c>
    </row>
    <row r="589" spans="1:22" ht="15" x14ac:dyDescent="0.25">
      <c r="A589" s="1301" t="s">
        <v>809</v>
      </c>
      <c r="B589" s="153" t="s">
        <v>822</v>
      </c>
      <c r="C589" s="1301" t="s">
        <v>87</v>
      </c>
      <c r="D589" s="1302">
        <v>25</v>
      </c>
      <c r="E589" s="1302">
        <v>57</v>
      </c>
      <c r="F589" s="1302">
        <v>38</v>
      </c>
      <c r="G589" s="1302">
        <v>37</v>
      </c>
      <c r="H589" s="1302">
        <v>20</v>
      </c>
      <c r="I589" s="1302">
        <v>73</v>
      </c>
      <c r="J589" s="1302">
        <v>38</v>
      </c>
      <c r="K589" s="1302">
        <v>33</v>
      </c>
      <c r="L589" s="1302">
        <v>47</v>
      </c>
      <c r="M589" s="1302">
        <v>27</v>
      </c>
      <c r="N589" s="1302">
        <v>41</v>
      </c>
      <c r="O589" s="1302">
        <v>72</v>
      </c>
      <c r="P589" s="1302">
        <v>24</v>
      </c>
      <c r="Q589" s="1302">
        <v>0</v>
      </c>
      <c r="R589" s="1302">
        <v>13</v>
      </c>
      <c r="S589" s="1302">
        <v>23</v>
      </c>
      <c r="T589" s="1302">
        <v>31</v>
      </c>
      <c r="U589" s="1302">
        <v>22</v>
      </c>
      <c r="V589" s="1302">
        <v>6</v>
      </c>
    </row>
    <row r="590" spans="1:22" ht="15" x14ac:dyDescent="0.25">
      <c r="A590" s="1301" t="s">
        <v>809</v>
      </c>
      <c r="B590" s="153" t="s">
        <v>822</v>
      </c>
      <c r="C590" s="1301" t="s">
        <v>700</v>
      </c>
      <c r="D590" s="1302">
        <v>3</v>
      </c>
      <c r="E590" s="1302">
        <v>11</v>
      </c>
      <c r="F590" s="1302">
        <v>4</v>
      </c>
      <c r="G590" s="1302">
        <v>11</v>
      </c>
      <c r="H590" s="1302">
        <v>8</v>
      </c>
      <c r="I590" s="1302">
        <v>27</v>
      </c>
      <c r="J590" s="1302">
        <v>11</v>
      </c>
      <c r="K590" s="1302">
        <v>12</v>
      </c>
      <c r="L590" s="1302">
        <v>23</v>
      </c>
      <c r="M590" s="1302">
        <v>10</v>
      </c>
      <c r="N590" s="1302">
        <v>7</v>
      </c>
      <c r="O590" s="1302">
        <v>33</v>
      </c>
      <c r="P590" s="1302">
        <v>3</v>
      </c>
      <c r="Q590" s="1302">
        <v>0</v>
      </c>
      <c r="R590" s="1302">
        <v>1</v>
      </c>
      <c r="S590" s="1302">
        <v>6</v>
      </c>
      <c r="T590" s="1302">
        <v>12</v>
      </c>
      <c r="U590" s="1302">
        <v>4</v>
      </c>
      <c r="V590" s="1302">
        <v>2</v>
      </c>
    </row>
    <row r="591" spans="1:22" ht="15" x14ac:dyDescent="0.25">
      <c r="A591" s="1301" t="s">
        <v>809</v>
      </c>
      <c r="B591" s="153" t="s">
        <v>822</v>
      </c>
      <c r="C591" s="1301" t="s">
        <v>88</v>
      </c>
      <c r="D591" s="1302">
        <v>6</v>
      </c>
      <c r="E591" s="1302">
        <v>20</v>
      </c>
      <c r="F591" s="1302">
        <v>10</v>
      </c>
      <c r="G591" s="1302">
        <v>13</v>
      </c>
      <c r="H591" s="1302">
        <v>9</v>
      </c>
      <c r="I591" s="1302">
        <v>39</v>
      </c>
      <c r="J591" s="1302">
        <v>12</v>
      </c>
      <c r="K591" s="1302">
        <v>16</v>
      </c>
      <c r="L591" s="1302">
        <v>27</v>
      </c>
      <c r="M591" s="1302">
        <v>18</v>
      </c>
      <c r="N591" s="1302">
        <v>19</v>
      </c>
      <c r="O591" s="1302">
        <v>39</v>
      </c>
      <c r="P591" s="1302">
        <v>8</v>
      </c>
      <c r="Q591" s="1302">
        <v>0</v>
      </c>
      <c r="R591" s="1302">
        <v>4</v>
      </c>
      <c r="S591" s="1302">
        <v>8</v>
      </c>
      <c r="T591" s="1302">
        <v>14</v>
      </c>
      <c r="U591" s="1302">
        <v>5</v>
      </c>
      <c r="V591" s="1302">
        <v>2</v>
      </c>
    </row>
    <row r="592" spans="1:22" ht="15" x14ac:dyDescent="0.25">
      <c r="A592" s="1301" t="s">
        <v>809</v>
      </c>
      <c r="B592" s="153" t="s">
        <v>822</v>
      </c>
      <c r="C592" s="1301" t="s">
        <v>89</v>
      </c>
      <c r="D592" s="1302">
        <v>7</v>
      </c>
      <c r="E592" s="1302">
        <v>25</v>
      </c>
      <c r="F592" s="1302">
        <v>12</v>
      </c>
      <c r="G592" s="1302">
        <v>18</v>
      </c>
      <c r="H592" s="1302">
        <v>9</v>
      </c>
      <c r="I592" s="1302">
        <v>43</v>
      </c>
      <c r="J592" s="1302">
        <v>12</v>
      </c>
      <c r="K592" s="1302">
        <v>17</v>
      </c>
      <c r="L592" s="1302">
        <v>29</v>
      </c>
      <c r="M592" s="1302">
        <v>19</v>
      </c>
      <c r="N592" s="1302">
        <v>20</v>
      </c>
      <c r="O592" s="1302">
        <v>41</v>
      </c>
      <c r="P592" s="1302">
        <v>8</v>
      </c>
      <c r="Q592" s="1302">
        <v>0</v>
      </c>
      <c r="R592" s="1302">
        <v>4</v>
      </c>
      <c r="S592" s="1302">
        <v>8</v>
      </c>
      <c r="T592" s="1302">
        <v>14</v>
      </c>
      <c r="U592" s="1302">
        <v>5</v>
      </c>
      <c r="V592" s="1302">
        <v>2</v>
      </c>
    </row>
    <row r="593" spans="1:22" ht="15" x14ac:dyDescent="0.25">
      <c r="A593" s="1301" t="s">
        <v>809</v>
      </c>
      <c r="B593" s="153" t="s">
        <v>822</v>
      </c>
      <c r="C593" s="1301" t="s">
        <v>90</v>
      </c>
      <c r="D593" s="1302">
        <v>4</v>
      </c>
      <c r="E593" s="1302">
        <v>5</v>
      </c>
      <c r="F593" s="1302">
        <v>0</v>
      </c>
      <c r="G593" s="1302">
        <v>4</v>
      </c>
      <c r="H593" s="1302">
        <v>2</v>
      </c>
      <c r="I593" s="1302">
        <v>5</v>
      </c>
      <c r="J593" s="1302">
        <v>1</v>
      </c>
      <c r="K593" s="1302">
        <v>2</v>
      </c>
      <c r="L593" s="1302">
        <v>3</v>
      </c>
      <c r="M593" s="1302">
        <v>0</v>
      </c>
      <c r="N593" s="1302">
        <v>0</v>
      </c>
      <c r="O593" s="1302">
        <v>0</v>
      </c>
      <c r="P593" s="1302">
        <v>1</v>
      </c>
      <c r="Q593" s="1302">
        <v>0</v>
      </c>
      <c r="R593" s="1302">
        <v>0</v>
      </c>
      <c r="S593" s="1302">
        <v>0</v>
      </c>
      <c r="T593" s="1302">
        <v>1</v>
      </c>
      <c r="U593" s="1302">
        <v>2</v>
      </c>
      <c r="V593" s="1302">
        <v>0</v>
      </c>
    </row>
    <row r="594" spans="1:22" ht="15" x14ac:dyDescent="0.25">
      <c r="A594" s="1301" t="s">
        <v>809</v>
      </c>
      <c r="B594" s="153" t="s">
        <v>822</v>
      </c>
      <c r="C594" s="1301" t="s">
        <v>91</v>
      </c>
      <c r="D594" s="1302">
        <v>1</v>
      </c>
      <c r="E594" s="1302">
        <v>3</v>
      </c>
      <c r="F594" s="1302">
        <v>0</v>
      </c>
      <c r="G594" s="1302">
        <v>2</v>
      </c>
      <c r="H594" s="1302">
        <v>1</v>
      </c>
      <c r="I594" s="1302">
        <v>2</v>
      </c>
      <c r="J594" s="1302">
        <v>0</v>
      </c>
      <c r="K594" s="1302">
        <v>1</v>
      </c>
      <c r="L594" s="1302">
        <v>1</v>
      </c>
      <c r="M594" s="1302">
        <v>0</v>
      </c>
      <c r="N594" s="1302">
        <v>0</v>
      </c>
      <c r="O594" s="1302">
        <v>0</v>
      </c>
      <c r="P594" s="1302">
        <v>1</v>
      </c>
      <c r="Q594" s="1302">
        <v>0</v>
      </c>
      <c r="R594" s="1302">
        <v>0</v>
      </c>
      <c r="S594" s="1302">
        <v>0</v>
      </c>
      <c r="T594" s="1302">
        <v>1</v>
      </c>
      <c r="U594" s="1302">
        <v>0</v>
      </c>
      <c r="V594" s="1302">
        <v>0</v>
      </c>
    </row>
    <row r="595" spans="1:22" ht="15" x14ac:dyDescent="0.25">
      <c r="A595" s="1301" t="s">
        <v>809</v>
      </c>
      <c r="B595" s="153" t="s">
        <v>822</v>
      </c>
      <c r="C595" s="1301" t="s">
        <v>701</v>
      </c>
      <c r="D595" s="1302">
        <v>0.11999999731779099</v>
      </c>
      <c r="E595" s="1302">
        <v>0.19298245012760162</v>
      </c>
      <c r="F595" s="1302">
        <v>0.10526315867900848</v>
      </c>
      <c r="G595" s="1302">
        <v>0.29729729890823364</v>
      </c>
      <c r="H595" s="1302">
        <v>0.40000000596046448</v>
      </c>
      <c r="I595" s="1302">
        <v>0.36986300349235535</v>
      </c>
      <c r="J595" s="1302">
        <v>0.28947368264198303</v>
      </c>
      <c r="K595" s="1302">
        <v>0.36363637447357178</v>
      </c>
      <c r="L595" s="1302">
        <v>0.48936170339584351</v>
      </c>
      <c r="M595" s="1302">
        <v>0.37037035822868347</v>
      </c>
      <c r="N595" s="1302">
        <v>0.17073170840740204</v>
      </c>
      <c r="O595" s="1302">
        <v>0.4583333432674408</v>
      </c>
      <c r="P595" s="1302">
        <v>0.125</v>
      </c>
      <c r="Q595" s="1302">
        <v>0</v>
      </c>
      <c r="R595" s="1302">
        <v>7.6923079788684845E-2</v>
      </c>
      <c r="S595" s="1302">
        <v>0.26086956262588501</v>
      </c>
      <c r="T595" s="1302">
        <v>0.38709676265716553</v>
      </c>
      <c r="U595" s="1302">
        <v>0.18181818723678589</v>
      </c>
      <c r="V595" s="1302">
        <v>0.3333333432674408</v>
      </c>
    </row>
    <row r="596" spans="1:22" ht="15" x14ac:dyDescent="0.25">
      <c r="A596" s="1301" t="s">
        <v>809</v>
      </c>
      <c r="B596" s="153" t="s">
        <v>822</v>
      </c>
      <c r="C596" s="1301" t="s">
        <v>92</v>
      </c>
      <c r="D596" s="1302">
        <v>0.23999999463558197</v>
      </c>
      <c r="E596" s="1302">
        <v>0.35087719559669495</v>
      </c>
      <c r="F596" s="1302">
        <v>0.26315790414810181</v>
      </c>
      <c r="G596" s="1302">
        <v>0.35135135054588318</v>
      </c>
      <c r="H596" s="1302">
        <v>0.44999998807907104</v>
      </c>
      <c r="I596" s="1302">
        <v>0.53424656391143799</v>
      </c>
      <c r="J596" s="1302">
        <v>0.31578946113586426</v>
      </c>
      <c r="K596" s="1302">
        <v>0.4848484992980957</v>
      </c>
      <c r="L596" s="1302">
        <v>0.57446807622909546</v>
      </c>
      <c r="M596" s="1302">
        <v>0.66666668653488159</v>
      </c>
      <c r="N596" s="1302">
        <v>0.46341463923454285</v>
      </c>
      <c r="O596" s="1302">
        <v>0.54166668653488159</v>
      </c>
      <c r="P596" s="1302">
        <v>0.3333333432674408</v>
      </c>
      <c r="Q596" s="1302">
        <v>0</v>
      </c>
      <c r="R596" s="1302">
        <v>0.30769231915473938</v>
      </c>
      <c r="S596" s="1302">
        <v>0.34782609343528748</v>
      </c>
      <c r="T596" s="1302">
        <v>0.45161288976669312</v>
      </c>
      <c r="U596" s="1302">
        <v>0.22727273404598236</v>
      </c>
      <c r="V596" s="1302">
        <v>0.3333333432674408</v>
      </c>
    </row>
    <row r="597" spans="1:22" ht="15" x14ac:dyDescent="0.25">
      <c r="A597" s="1301" t="s">
        <v>809</v>
      </c>
      <c r="B597" s="153" t="s">
        <v>822</v>
      </c>
      <c r="C597" s="1301" t="s">
        <v>93</v>
      </c>
      <c r="D597" s="1302">
        <v>0.2800000011920929</v>
      </c>
      <c r="E597" s="1302">
        <v>0.43859648704528809</v>
      </c>
      <c r="F597" s="1302">
        <v>0.31578946113586426</v>
      </c>
      <c r="G597" s="1302">
        <v>0.48648649454116821</v>
      </c>
      <c r="H597" s="1302">
        <v>0.44999998807907104</v>
      </c>
      <c r="I597" s="1302">
        <v>0.58904111385345459</v>
      </c>
      <c r="J597" s="1302">
        <v>0.31578946113586426</v>
      </c>
      <c r="K597" s="1302">
        <v>0.5151515007019043</v>
      </c>
      <c r="L597" s="1302">
        <v>0.61702126264572144</v>
      </c>
      <c r="M597" s="1302">
        <v>0.70370370149612427</v>
      </c>
      <c r="N597" s="1302">
        <v>0.48780488967895508</v>
      </c>
      <c r="O597" s="1302">
        <v>0.56944441795349121</v>
      </c>
      <c r="P597" s="1302">
        <v>0.3333333432674408</v>
      </c>
      <c r="Q597" s="1302">
        <v>0</v>
      </c>
      <c r="R597" s="1302">
        <v>0.30769231915473938</v>
      </c>
      <c r="S597" s="1302">
        <v>0.34782609343528748</v>
      </c>
      <c r="T597" s="1302">
        <v>0.45161288976669312</v>
      </c>
      <c r="U597" s="1302">
        <v>0.22727273404598236</v>
      </c>
      <c r="V597" s="1302">
        <v>0.3333333432674408</v>
      </c>
    </row>
    <row r="598" spans="1:22" ht="15" x14ac:dyDescent="0.25">
      <c r="A598" s="1301" t="s">
        <v>809</v>
      </c>
      <c r="B598" s="153" t="s">
        <v>822</v>
      </c>
      <c r="C598" s="1301" t="s">
        <v>94</v>
      </c>
      <c r="D598" s="1302">
        <v>0.15999999642372131</v>
      </c>
      <c r="E598" s="1302">
        <v>8.7719298899173737E-2</v>
      </c>
      <c r="F598" s="1302">
        <v>0</v>
      </c>
      <c r="G598" s="1302">
        <v>0.10810811072587967</v>
      </c>
      <c r="H598" s="1302">
        <v>0.10000000149011612</v>
      </c>
      <c r="I598" s="1302">
        <v>6.8493150174617767E-2</v>
      </c>
      <c r="J598" s="1302">
        <v>2.6315789669752121E-2</v>
      </c>
      <c r="K598" s="1302">
        <v>6.0606062412261963E-2</v>
      </c>
      <c r="L598" s="1302">
        <v>6.3829787075519562E-2</v>
      </c>
      <c r="M598" s="1302">
        <v>0</v>
      </c>
      <c r="N598" s="1302">
        <v>0</v>
      </c>
      <c r="O598" s="1302">
        <v>0</v>
      </c>
      <c r="P598" s="1302">
        <v>4.1666667908430099E-2</v>
      </c>
      <c r="Q598" s="1302">
        <v>0</v>
      </c>
      <c r="R598" s="1302">
        <v>0</v>
      </c>
      <c r="S598" s="1302">
        <v>0</v>
      </c>
      <c r="T598" s="1302">
        <v>3.2258063554763794E-2</v>
      </c>
      <c r="U598" s="1302">
        <v>9.0909093618392944E-2</v>
      </c>
      <c r="V598" s="1302">
        <v>0</v>
      </c>
    </row>
    <row r="599" spans="1:22" ht="15" x14ac:dyDescent="0.25">
      <c r="A599" s="1301" t="s">
        <v>809</v>
      </c>
      <c r="B599" s="153" t="s">
        <v>822</v>
      </c>
      <c r="C599" s="1301" t="s">
        <v>95</v>
      </c>
      <c r="D599" s="1302">
        <v>3.9999999105930328E-2</v>
      </c>
      <c r="E599" s="1302">
        <v>5.2631579339504242E-2</v>
      </c>
      <c r="F599" s="1302">
        <v>0</v>
      </c>
      <c r="G599" s="1302">
        <v>5.4054055362939835E-2</v>
      </c>
      <c r="H599" s="1302">
        <v>5.000000074505806E-2</v>
      </c>
      <c r="I599" s="1302">
        <v>2.7397260069847107E-2</v>
      </c>
      <c r="J599" s="1302">
        <v>0</v>
      </c>
      <c r="K599" s="1302">
        <v>3.0303031206130981E-2</v>
      </c>
      <c r="L599" s="1302">
        <v>2.1276595070958138E-2</v>
      </c>
      <c r="M599" s="1302">
        <v>0</v>
      </c>
      <c r="N599" s="1302">
        <v>0</v>
      </c>
      <c r="O599" s="1302">
        <v>0</v>
      </c>
      <c r="P599" s="1302">
        <v>4.1666667908430099E-2</v>
      </c>
      <c r="Q599" s="1302">
        <v>0</v>
      </c>
      <c r="R599" s="1302">
        <v>0</v>
      </c>
      <c r="S599" s="1302">
        <v>0</v>
      </c>
      <c r="T599" s="1302">
        <v>3.2258063554763794E-2</v>
      </c>
      <c r="U599" s="1302">
        <v>0</v>
      </c>
      <c r="V599" s="1302">
        <v>0</v>
      </c>
    </row>
    <row r="600" spans="1:22" ht="15" x14ac:dyDescent="0.25">
      <c r="A600" s="1301" t="s">
        <v>809</v>
      </c>
      <c r="B600" s="153" t="s">
        <v>823</v>
      </c>
      <c r="C600" s="1301" t="s">
        <v>87</v>
      </c>
      <c r="D600" s="1302">
        <v>30</v>
      </c>
      <c r="E600" s="1302">
        <v>16</v>
      </c>
      <c r="F600" s="1302">
        <v>52</v>
      </c>
      <c r="G600" s="1302">
        <v>17</v>
      </c>
      <c r="H600" s="1302">
        <v>33</v>
      </c>
      <c r="I600" s="1302">
        <v>29</v>
      </c>
      <c r="J600" s="1302">
        <v>43</v>
      </c>
      <c r="K600" s="1302">
        <v>45</v>
      </c>
      <c r="L600" s="1302">
        <v>58</v>
      </c>
      <c r="M600" s="1302">
        <v>33</v>
      </c>
      <c r="N600" s="1302">
        <v>28</v>
      </c>
      <c r="O600" s="1302">
        <v>29</v>
      </c>
      <c r="P600" s="1302">
        <v>17</v>
      </c>
      <c r="Q600" s="1302">
        <v>6</v>
      </c>
      <c r="R600" s="1302">
        <v>8</v>
      </c>
      <c r="S600" s="1302">
        <v>11</v>
      </c>
      <c r="T600" s="1302">
        <v>21</v>
      </c>
      <c r="U600" s="1302">
        <v>11</v>
      </c>
      <c r="V600" s="1302">
        <v>20</v>
      </c>
    </row>
    <row r="601" spans="1:22" ht="15" x14ac:dyDescent="0.25">
      <c r="A601" s="1301" t="s">
        <v>809</v>
      </c>
      <c r="B601" s="153" t="s">
        <v>823</v>
      </c>
      <c r="C601" s="1301" t="s">
        <v>700</v>
      </c>
      <c r="D601" s="1302">
        <v>3</v>
      </c>
      <c r="E601" s="1302">
        <v>3</v>
      </c>
      <c r="F601" s="1302">
        <v>13</v>
      </c>
      <c r="G601" s="1302">
        <v>3</v>
      </c>
      <c r="H601" s="1302">
        <v>7</v>
      </c>
      <c r="I601" s="1302">
        <v>9</v>
      </c>
      <c r="J601" s="1302">
        <v>14</v>
      </c>
      <c r="K601" s="1302">
        <v>14</v>
      </c>
      <c r="L601" s="1302">
        <v>22</v>
      </c>
      <c r="M601" s="1302">
        <v>9</v>
      </c>
      <c r="N601" s="1302">
        <v>6</v>
      </c>
      <c r="O601" s="1302">
        <v>14</v>
      </c>
      <c r="P601" s="1302">
        <v>4</v>
      </c>
      <c r="Q601" s="1302">
        <v>1</v>
      </c>
      <c r="R601" s="1302">
        <v>4</v>
      </c>
      <c r="S601" s="1302">
        <v>2</v>
      </c>
      <c r="T601" s="1302">
        <v>0</v>
      </c>
      <c r="U601" s="1302">
        <v>0</v>
      </c>
      <c r="V601" s="1302">
        <v>3</v>
      </c>
    </row>
    <row r="602" spans="1:22" ht="15" x14ac:dyDescent="0.25">
      <c r="A602" s="1301" t="s">
        <v>809</v>
      </c>
      <c r="B602" s="153" t="s">
        <v>823</v>
      </c>
      <c r="C602" s="1301" t="s">
        <v>88</v>
      </c>
      <c r="D602" s="1302">
        <v>7</v>
      </c>
      <c r="E602" s="1302">
        <v>5</v>
      </c>
      <c r="F602" s="1302">
        <v>14</v>
      </c>
      <c r="G602" s="1302">
        <v>8</v>
      </c>
      <c r="H602" s="1302">
        <v>12</v>
      </c>
      <c r="I602" s="1302">
        <v>13</v>
      </c>
      <c r="J602" s="1302">
        <v>16</v>
      </c>
      <c r="K602" s="1302">
        <v>21</v>
      </c>
      <c r="L602" s="1302">
        <v>33</v>
      </c>
      <c r="M602" s="1302">
        <v>15</v>
      </c>
      <c r="N602" s="1302">
        <v>9</v>
      </c>
      <c r="O602" s="1302">
        <v>17</v>
      </c>
      <c r="P602" s="1302">
        <v>6</v>
      </c>
      <c r="Q602" s="1302">
        <v>1</v>
      </c>
      <c r="R602" s="1302">
        <v>5</v>
      </c>
      <c r="S602" s="1302">
        <v>3</v>
      </c>
      <c r="T602" s="1302">
        <v>7</v>
      </c>
      <c r="U602" s="1302">
        <v>6</v>
      </c>
      <c r="V602" s="1302">
        <v>7</v>
      </c>
    </row>
    <row r="603" spans="1:22" ht="15" x14ac:dyDescent="0.25">
      <c r="A603" s="1301" t="s">
        <v>809</v>
      </c>
      <c r="B603" s="153" t="s">
        <v>823</v>
      </c>
      <c r="C603" s="1301" t="s">
        <v>89</v>
      </c>
      <c r="D603" s="1302">
        <v>9</v>
      </c>
      <c r="E603" s="1302">
        <v>6</v>
      </c>
      <c r="F603" s="1302">
        <v>16</v>
      </c>
      <c r="G603" s="1302">
        <v>8</v>
      </c>
      <c r="H603" s="1302">
        <v>13</v>
      </c>
      <c r="I603" s="1302">
        <v>14</v>
      </c>
      <c r="J603" s="1302">
        <v>19</v>
      </c>
      <c r="K603" s="1302">
        <v>25</v>
      </c>
      <c r="L603" s="1302">
        <v>36</v>
      </c>
      <c r="M603" s="1302">
        <v>15</v>
      </c>
      <c r="N603" s="1302">
        <v>9</v>
      </c>
      <c r="O603" s="1302">
        <v>18</v>
      </c>
      <c r="P603" s="1302">
        <v>7</v>
      </c>
      <c r="Q603" s="1302">
        <v>3</v>
      </c>
      <c r="R603" s="1302">
        <v>5</v>
      </c>
      <c r="S603" s="1302">
        <v>4</v>
      </c>
      <c r="T603" s="1302">
        <v>8</v>
      </c>
      <c r="U603" s="1302">
        <v>6</v>
      </c>
      <c r="V603" s="1302">
        <v>7</v>
      </c>
    </row>
    <row r="604" spans="1:22" ht="15" x14ac:dyDescent="0.25">
      <c r="A604" s="1301" t="s">
        <v>809</v>
      </c>
      <c r="B604" s="153" t="s">
        <v>823</v>
      </c>
      <c r="C604" s="1301" t="s">
        <v>90</v>
      </c>
      <c r="D604" s="1302">
        <v>6</v>
      </c>
      <c r="E604" s="1302">
        <v>1</v>
      </c>
      <c r="F604" s="1302">
        <v>4</v>
      </c>
      <c r="G604" s="1302">
        <v>3</v>
      </c>
      <c r="H604" s="1302">
        <v>5</v>
      </c>
      <c r="I604" s="1302">
        <v>6</v>
      </c>
      <c r="J604" s="1302">
        <v>5</v>
      </c>
      <c r="K604" s="1302">
        <v>4</v>
      </c>
      <c r="L604" s="1302">
        <v>5</v>
      </c>
      <c r="M604" s="1302">
        <v>2</v>
      </c>
      <c r="N604" s="1302">
        <v>1</v>
      </c>
      <c r="O604" s="1302">
        <v>7</v>
      </c>
      <c r="P604" s="1302">
        <v>1</v>
      </c>
      <c r="Q604" s="1302">
        <v>1</v>
      </c>
      <c r="R604" s="1302">
        <v>2</v>
      </c>
      <c r="S604" s="1302">
        <v>0</v>
      </c>
      <c r="T604" s="1302">
        <v>4</v>
      </c>
      <c r="U604" s="1302">
        <v>1</v>
      </c>
      <c r="V604" s="1302">
        <v>1</v>
      </c>
    </row>
    <row r="605" spans="1:22" ht="15" x14ac:dyDescent="0.25">
      <c r="A605" s="1301" t="s">
        <v>809</v>
      </c>
      <c r="B605" s="153" t="s">
        <v>823</v>
      </c>
      <c r="C605" s="1301" t="s">
        <v>91</v>
      </c>
      <c r="D605" s="1302">
        <v>2</v>
      </c>
      <c r="E605" s="1302">
        <v>1</v>
      </c>
      <c r="F605" s="1302">
        <v>3</v>
      </c>
      <c r="G605" s="1302">
        <v>1</v>
      </c>
      <c r="H605" s="1302">
        <v>5</v>
      </c>
      <c r="I605" s="1302">
        <v>5</v>
      </c>
      <c r="J605" s="1302">
        <v>3</v>
      </c>
      <c r="K605" s="1302">
        <v>3</v>
      </c>
      <c r="L605" s="1302">
        <v>2</v>
      </c>
      <c r="M605" s="1302">
        <v>0</v>
      </c>
      <c r="N605" s="1302">
        <v>0</v>
      </c>
      <c r="O605" s="1302">
        <v>3</v>
      </c>
      <c r="P605" s="1302">
        <v>0</v>
      </c>
      <c r="Q605" s="1302">
        <v>2</v>
      </c>
      <c r="R605" s="1302">
        <v>2</v>
      </c>
      <c r="S605" s="1302">
        <v>0</v>
      </c>
      <c r="T605" s="1302">
        <v>1</v>
      </c>
      <c r="U605" s="1302">
        <v>0</v>
      </c>
      <c r="V605" s="1302">
        <v>0</v>
      </c>
    </row>
    <row r="606" spans="1:22" ht="15" x14ac:dyDescent="0.25">
      <c r="A606" s="1301" t="s">
        <v>809</v>
      </c>
      <c r="B606" s="153" t="s">
        <v>823</v>
      </c>
      <c r="C606" s="1301" t="s">
        <v>701</v>
      </c>
      <c r="D606" s="1302">
        <v>0.10000000149011612</v>
      </c>
      <c r="E606" s="1302">
        <v>0.1875</v>
      </c>
      <c r="F606" s="1302">
        <v>0.25</v>
      </c>
      <c r="G606" s="1302">
        <v>0.17647059261798859</v>
      </c>
      <c r="H606" s="1302">
        <v>0.21212121844291687</v>
      </c>
      <c r="I606" s="1302">
        <v>0.31034481525421143</v>
      </c>
      <c r="J606" s="1302">
        <v>0.32558140158653259</v>
      </c>
      <c r="K606" s="1302">
        <v>0.31111112236976624</v>
      </c>
      <c r="L606" s="1302">
        <v>0.37931033968925476</v>
      </c>
      <c r="M606" s="1302">
        <v>0.27272728085517883</v>
      </c>
      <c r="N606" s="1302">
        <v>0.2142857164144516</v>
      </c>
      <c r="O606" s="1302">
        <v>0.48275861144065857</v>
      </c>
      <c r="P606" s="1302">
        <v>0.23529411852359772</v>
      </c>
      <c r="Q606" s="1302">
        <v>0.1666666716337204</v>
      </c>
      <c r="R606" s="1302">
        <v>0.5</v>
      </c>
      <c r="S606" s="1302">
        <v>0.18181818723678589</v>
      </c>
      <c r="T606" s="1302">
        <v>0</v>
      </c>
      <c r="U606" s="1302">
        <v>0</v>
      </c>
      <c r="V606" s="1302">
        <v>0.15000000596046448</v>
      </c>
    </row>
    <row r="607" spans="1:22" ht="15" x14ac:dyDescent="0.25">
      <c r="A607" s="1301" t="s">
        <v>809</v>
      </c>
      <c r="B607" s="153" t="s">
        <v>823</v>
      </c>
      <c r="C607" s="1301" t="s">
        <v>92</v>
      </c>
      <c r="D607" s="1302">
        <v>0.23333333432674408</v>
      </c>
      <c r="E607" s="1302">
        <v>0.3125</v>
      </c>
      <c r="F607" s="1302">
        <v>0.26923078298568726</v>
      </c>
      <c r="G607" s="1302">
        <v>0.47058823704719543</v>
      </c>
      <c r="H607" s="1302">
        <v>0.36363637447357178</v>
      </c>
      <c r="I607" s="1302">
        <v>0.4482758641242981</v>
      </c>
      <c r="J607" s="1302">
        <v>0.37209302186965942</v>
      </c>
      <c r="K607" s="1302">
        <v>0.46666666865348816</v>
      </c>
      <c r="L607" s="1302">
        <v>0.56896549463272095</v>
      </c>
      <c r="M607" s="1302">
        <v>0.45454546809196472</v>
      </c>
      <c r="N607" s="1302">
        <v>0.3214285671710968</v>
      </c>
      <c r="O607" s="1302">
        <v>0.58620691299438477</v>
      </c>
      <c r="P607" s="1302">
        <v>0.35294118523597717</v>
      </c>
      <c r="Q607" s="1302">
        <v>0.1666666716337204</v>
      </c>
      <c r="R607" s="1302">
        <v>0.625</v>
      </c>
      <c r="S607" s="1302">
        <v>0.27272728085517883</v>
      </c>
      <c r="T607" s="1302">
        <v>0.3333333432674408</v>
      </c>
      <c r="U607" s="1302">
        <v>0.54545456171035767</v>
      </c>
      <c r="V607" s="1302">
        <v>0.34999999403953552</v>
      </c>
    </row>
    <row r="608" spans="1:22" ht="15" x14ac:dyDescent="0.25">
      <c r="A608" s="1301" t="s">
        <v>809</v>
      </c>
      <c r="B608" s="153" t="s">
        <v>823</v>
      </c>
      <c r="C608" s="1301" t="s">
        <v>93</v>
      </c>
      <c r="D608" s="1302">
        <v>0.30000001192092896</v>
      </c>
      <c r="E608" s="1302">
        <v>0.375</v>
      </c>
      <c r="F608" s="1302">
        <v>0.30769231915473938</v>
      </c>
      <c r="G608" s="1302">
        <v>0.47058823704719543</v>
      </c>
      <c r="H608" s="1302">
        <v>0.39393940567970276</v>
      </c>
      <c r="I608" s="1302">
        <v>0.48275861144065857</v>
      </c>
      <c r="J608" s="1302">
        <v>0.44186046719551086</v>
      </c>
      <c r="K608" s="1302">
        <v>0.55555558204650879</v>
      </c>
      <c r="L608" s="1302">
        <v>0.62068963050842285</v>
      </c>
      <c r="M608" s="1302">
        <v>0.45454546809196472</v>
      </c>
      <c r="N608" s="1302">
        <v>0.3214285671710968</v>
      </c>
      <c r="O608" s="1302">
        <v>0.62068963050842285</v>
      </c>
      <c r="P608" s="1302">
        <v>0.4117647111415863</v>
      </c>
      <c r="Q608" s="1302">
        <v>0.5</v>
      </c>
      <c r="R608" s="1302">
        <v>0.625</v>
      </c>
      <c r="S608" s="1302">
        <v>0.36363637447357178</v>
      </c>
      <c r="T608" s="1302">
        <v>0.380952388048172</v>
      </c>
      <c r="U608" s="1302">
        <v>0.54545456171035767</v>
      </c>
      <c r="V608" s="1302">
        <v>0.34999999403953552</v>
      </c>
    </row>
    <row r="609" spans="1:22" ht="15" x14ac:dyDescent="0.25">
      <c r="A609" s="1301" t="s">
        <v>809</v>
      </c>
      <c r="B609" s="153" t="s">
        <v>823</v>
      </c>
      <c r="C609" s="1301" t="s">
        <v>94</v>
      </c>
      <c r="D609" s="1302">
        <v>0.20000000298023224</v>
      </c>
      <c r="E609" s="1302">
        <v>6.25E-2</v>
      </c>
      <c r="F609" s="1302">
        <v>7.6923079788684845E-2</v>
      </c>
      <c r="G609" s="1302">
        <v>0.17647059261798859</v>
      </c>
      <c r="H609" s="1302">
        <v>0.15151515603065491</v>
      </c>
      <c r="I609" s="1302">
        <v>0.20689655840396881</v>
      </c>
      <c r="J609" s="1302">
        <v>0.11627907305955887</v>
      </c>
      <c r="K609" s="1302">
        <v>8.8888891041278839E-2</v>
      </c>
      <c r="L609" s="1302">
        <v>8.6206898093223572E-2</v>
      </c>
      <c r="M609" s="1302">
        <v>6.0606062412261963E-2</v>
      </c>
      <c r="N609" s="1302">
        <v>3.5714287310838699E-2</v>
      </c>
      <c r="O609" s="1302">
        <v>0.24137930572032928</v>
      </c>
      <c r="P609" s="1302">
        <v>5.8823529630899429E-2</v>
      </c>
      <c r="Q609" s="1302">
        <v>0.1666666716337204</v>
      </c>
      <c r="R609" s="1302">
        <v>0.25</v>
      </c>
      <c r="S609" s="1302">
        <v>0</v>
      </c>
      <c r="T609" s="1302">
        <v>0.190476194024086</v>
      </c>
      <c r="U609" s="1302">
        <v>9.0909093618392944E-2</v>
      </c>
      <c r="V609" s="1302">
        <v>5.000000074505806E-2</v>
      </c>
    </row>
    <row r="610" spans="1:22" ht="15" x14ac:dyDescent="0.25">
      <c r="A610" s="1301" t="s">
        <v>809</v>
      </c>
      <c r="B610" s="153" t="s">
        <v>823</v>
      </c>
      <c r="C610" s="1301" t="s">
        <v>95</v>
      </c>
      <c r="D610" s="1302">
        <v>6.6666670143604279E-2</v>
      </c>
      <c r="E610" s="1302">
        <v>6.25E-2</v>
      </c>
      <c r="F610" s="1302">
        <v>5.7692307978868484E-2</v>
      </c>
      <c r="G610" s="1302">
        <v>5.8823529630899429E-2</v>
      </c>
      <c r="H610" s="1302">
        <v>0.15151515603065491</v>
      </c>
      <c r="I610" s="1302">
        <v>0.17241379618644714</v>
      </c>
      <c r="J610" s="1302">
        <v>6.976744532585144E-2</v>
      </c>
      <c r="K610" s="1302">
        <v>6.6666670143604279E-2</v>
      </c>
      <c r="L610" s="1302">
        <v>3.4482758492231369E-2</v>
      </c>
      <c r="M610" s="1302">
        <v>0</v>
      </c>
      <c r="N610" s="1302">
        <v>0</v>
      </c>
      <c r="O610" s="1302">
        <v>0.10344827920198441</v>
      </c>
      <c r="P610" s="1302">
        <v>0</v>
      </c>
      <c r="Q610" s="1302">
        <v>0.3333333432674408</v>
      </c>
      <c r="R610" s="1302">
        <v>0.25</v>
      </c>
      <c r="S610" s="1302">
        <v>0</v>
      </c>
      <c r="T610" s="1302">
        <v>4.76190485060215E-2</v>
      </c>
      <c r="U610" s="1302">
        <v>0</v>
      </c>
      <c r="V610" s="1302">
        <v>0</v>
      </c>
    </row>
    <row r="611" spans="1:22" ht="15" x14ac:dyDescent="0.25">
      <c r="A611" s="1301" t="s">
        <v>809</v>
      </c>
      <c r="B611" s="153" t="s">
        <v>824</v>
      </c>
      <c r="C611" s="1301" t="s">
        <v>87</v>
      </c>
      <c r="D611" s="1302">
        <v>25</v>
      </c>
      <c r="E611" s="1302">
        <v>35</v>
      </c>
      <c r="F611" s="1302">
        <v>77</v>
      </c>
      <c r="G611" s="1302">
        <v>49</v>
      </c>
      <c r="H611" s="1302">
        <v>81</v>
      </c>
      <c r="I611" s="1302">
        <v>176</v>
      </c>
      <c r="J611" s="1302">
        <v>110</v>
      </c>
      <c r="K611" s="1302">
        <v>97</v>
      </c>
      <c r="L611" s="1302">
        <v>74</v>
      </c>
      <c r="M611" s="1302">
        <v>20</v>
      </c>
      <c r="N611" s="1302">
        <v>88</v>
      </c>
      <c r="O611" s="1302">
        <v>180</v>
      </c>
      <c r="P611" s="1302">
        <v>27</v>
      </c>
      <c r="Q611" s="1302">
        <v>0</v>
      </c>
      <c r="R611" s="1302">
        <v>77</v>
      </c>
      <c r="S611" s="1302">
        <v>23</v>
      </c>
      <c r="T611" s="1302">
        <v>58</v>
      </c>
      <c r="U611" s="1302">
        <v>65</v>
      </c>
      <c r="V611" s="1302">
        <v>45</v>
      </c>
    </row>
    <row r="612" spans="1:22" ht="15" x14ac:dyDescent="0.25">
      <c r="A612" s="1301" t="s">
        <v>809</v>
      </c>
      <c r="B612" s="153" t="s">
        <v>824</v>
      </c>
      <c r="C612" s="1301" t="s">
        <v>700</v>
      </c>
      <c r="D612" s="1302">
        <v>4</v>
      </c>
      <c r="E612" s="1302">
        <v>19</v>
      </c>
      <c r="F612" s="1302">
        <v>42</v>
      </c>
      <c r="G612" s="1302">
        <v>20</v>
      </c>
      <c r="H612" s="1302">
        <v>17</v>
      </c>
      <c r="I612" s="1302">
        <v>63</v>
      </c>
      <c r="J612" s="1302">
        <v>25</v>
      </c>
      <c r="K612" s="1302">
        <v>23</v>
      </c>
      <c r="L612" s="1302">
        <v>23</v>
      </c>
      <c r="M612" s="1302">
        <v>9</v>
      </c>
      <c r="N612" s="1302">
        <v>21</v>
      </c>
      <c r="O612" s="1302">
        <v>45</v>
      </c>
      <c r="P612" s="1302">
        <v>1</v>
      </c>
      <c r="Q612" s="1302">
        <v>0</v>
      </c>
      <c r="R612" s="1302">
        <v>17</v>
      </c>
      <c r="S612" s="1302">
        <v>10</v>
      </c>
      <c r="T612" s="1302">
        <v>16</v>
      </c>
      <c r="U612" s="1302">
        <v>7</v>
      </c>
      <c r="V612" s="1302">
        <v>11</v>
      </c>
    </row>
    <row r="613" spans="1:22" ht="15" x14ac:dyDescent="0.25">
      <c r="A613" s="1301" t="s">
        <v>809</v>
      </c>
      <c r="B613" s="153" t="s">
        <v>824</v>
      </c>
      <c r="C613" s="1301" t="s">
        <v>88</v>
      </c>
      <c r="D613" s="1302">
        <v>7</v>
      </c>
      <c r="E613" s="1302">
        <v>23</v>
      </c>
      <c r="F613" s="1302">
        <v>55</v>
      </c>
      <c r="G613" s="1302">
        <v>31</v>
      </c>
      <c r="H613" s="1302">
        <v>23</v>
      </c>
      <c r="I613" s="1302">
        <v>92</v>
      </c>
      <c r="J613" s="1302">
        <v>39</v>
      </c>
      <c r="K613" s="1302">
        <v>34</v>
      </c>
      <c r="L613" s="1302">
        <v>36</v>
      </c>
      <c r="M613" s="1302">
        <v>14</v>
      </c>
      <c r="N613" s="1302">
        <v>38</v>
      </c>
      <c r="O613" s="1302">
        <v>85</v>
      </c>
      <c r="P613" s="1302">
        <v>7</v>
      </c>
      <c r="Q613" s="1302">
        <v>0</v>
      </c>
      <c r="R613" s="1302">
        <v>17</v>
      </c>
      <c r="S613" s="1302">
        <v>13</v>
      </c>
      <c r="T613" s="1302">
        <v>21</v>
      </c>
      <c r="U613" s="1302">
        <v>17</v>
      </c>
      <c r="V613" s="1302">
        <v>26</v>
      </c>
    </row>
    <row r="614" spans="1:22" ht="15" x14ac:dyDescent="0.25">
      <c r="A614" s="1301" t="s">
        <v>809</v>
      </c>
      <c r="B614" s="153" t="s">
        <v>824</v>
      </c>
      <c r="C614" s="1301" t="s">
        <v>89</v>
      </c>
      <c r="D614" s="1302">
        <v>8</v>
      </c>
      <c r="E614" s="1302">
        <v>25</v>
      </c>
      <c r="F614" s="1302">
        <v>56</v>
      </c>
      <c r="G614" s="1302">
        <v>33</v>
      </c>
      <c r="H614" s="1302">
        <v>24</v>
      </c>
      <c r="I614" s="1302">
        <v>97</v>
      </c>
      <c r="J614" s="1302">
        <v>39</v>
      </c>
      <c r="K614" s="1302">
        <v>35</v>
      </c>
      <c r="L614" s="1302">
        <v>37</v>
      </c>
      <c r="M614" s="1302">
        <v>15</v>
      </c>
      <c r="N614" s="1302">
        <v>40</v>
      </c>
      <c r="O614" s="1302">
        <v>88</v>
      </c>
      <c r="P614" s="1302">
        <v>7</v>
      </c>
      <c r="Q614" s="1302">
        <v>0</v>
      </c>
      <c r="R614" s="1302">
        <v>17</v>
      </c>
      <c r="S614" s="1302">
        <v>15</v>
      </c>
      <c r="T614" s="1302">
        <v>22</v>
      </c>
      <c r="U614" s="1302">
        <v>18</v>
      </c>
      <c r="V614" s="1302">
        <v>26</v>
      </c>
    </row>
    <row r="615" spans="1:22" ht="15" x14ac:dyDescent="0.25">
      <c r="A615" s="1301" t="s">
        <v>809</v>
      </c>
      <c r="B615" s="153" t="s">
        <v>824</v>
      </c>
      <c r="C615" s="1301" t="s">
        <v>90</v>
      </c>
      <c r="D615" s="1302">
        <v>1</v>
      </c>
      <c r="E615" s="1302">
        <v>5</v>
      </c>
      <c r="F615" s="1302">
        <v>14</v>
      </c>
      <c r="G615" s="1302">
        <v>4</v>
      </c>
      <c r="H615" s="1302">
        <v>10</v>
      </c>
      <c r="I615" s="1302">
        <v>9</v>
      </c>
      <c r="J615" s="1302">
        <v>4</v>
      </c>
      <c r="K615" s="1302">
        <v>3</v>
      </c>
      <c r="L615" s="1302">
        <v>0</v>
      </c>
      <c r="M615" s="1302">
        <v>2</v>
      </c>
      <c r="N615" s="1302">
        <v>0</v>
      </c>
      <c r="O615" s="1302">
        <v>4</v>
      </c>
      <c r="P615" s="1302">
        <v>2</v>
      </c>
      <c r="Q615" s="1302">
        <v>0</v>
      </c>
      <c r="R615" s="1302">
        <v>2</v>
      </c>
      <c r="S615" s="1302">
        <v>8</v>
      </c>
      <c r="T615" s="1302">
        <v>5</v>
      </c>
      <c r="U615" s="1302">
        <v>9</v>
      </c>
      <c r="V615" s="1302">
        <v>3</v>
      </c>
    </row>
    <row r="616" spans="1:22" ht="15" x14ac:dyDescent="0.25">
      <c r="A616" s="1301" t="s">
        <v>809</v>
      </c>
      <c r="B616" s="153" t="s">
        <v>824</v>
      </c>
      <c r="C616" s="1301" t="s">
        <v>91</v>
      </c>
      <c r="D616" s="1302">
        <v>1</v>
      </c>
      <c r="E616" s="1302">
        <v>2</v>
      </c>
      <c r="F616" s="1302">
        <v>10</v>
      </c>
      <c r="G616" s="1302">
        <v>3</v>
      </c>
      <c r="H616" s="1302">
        <v>5</v>
      </c>
      <c r="I616" s="1302">
        <v>3</v>
      </c>
      <c r="J616" s="1302">
        <v>4</v>
      </c>
      <c r="K616" s="1302">
        <v>2</v>
      </c>
      <c r="L616" s="1302">
        <v>0</v>
      </c>
      <c r="M616" s="1302">
        <v>0</v>
      </c>
      <c r="N616" s="1302">
        <v>0</v>
      </c>
      <c r="O616" s="1302">
        <v>4</v>
      </c>
      <c r="P616" s="1302">
        <v>1</v>
      </c>
      <c r="Q616" s="1302">
        <v>0</v>
      </c>
      <c r="R616" s="1302">
        <v>0</v>
      </c>
      <c r="S616" s="1302">
        <v>5</v>
      </c>
      <c r="T616" s="1302">
        <v>2</v>
      </c>
      <c r="U616" s="1302">
        <v>7</v>
      </c>
      <c r="V616" s="1302">
        <v>1</v>
      </c>
    </row>
    <row r="617" spans="1:22" ht="15" x14ac:dyDescent="0.25">
      <c r="A617" s="1301" t="s">
        <v>809</v>
      </c>
      <c r="B617" s="153" t="s">
        <v>824</v>
      </c>
      <c r="C617" s="1301" t="s">
        <v>701</v>
      </c>
      <c r="D617" s="1302">
        <v>0.15999999642372131</v>
      </c>
      <c r="E617" s="1302">
        <v>0.54285717010498047</v>
      </c>
      <c r="F617" s="1302">
        <v>0.54545456171035767</v>
      </c>
      <c r="G617" s="1302">
        <v>0.40816327929496765</v>
      </c>
      <c r="H617" s="1302">
        <v>0.20987653732299805</v>
      </c>
      <c r="I617" s="1302">
        <v>0.35795453190803528</v>
      </c>
      <c r="J617" s="1302">
        <v>0.22727273404598236</v>
      </c>
      <c r="K617" s="1302">
        <v>0.23711340129375458</v>
      </c>
      <c r="L617" s="1302">
        <v>0.31081080436706543</v>
      </c>
      <c r="M617" s="1302">
        <v>0.44999998807907104</v>
      </c>
      <c r="N617" s="1302">
        <v>0.23863635957241058</v>
      </c>
      <c r="O617" s="1302">
        <v>0.25</v>
      </c>
      <c r="P617" s="1302">
        <v>3.7037037312984467E-2</v>
      </c>
      <c r="Q617" s="1302">
        <v>0</v>
      </c>
      <c r="R617" s="1302">
        <v>0.22077922523021698</v>
      </c>
      <c r="S617" s="1302">
        <v>0.43478259444236755</v>
      </c>
      <c r="T617" s="1302">
        <v>0.27586206793785095</v>
      </c>
      <c r="U617" s="1302">
        <v>0.10769230872392654</v>
      </c>
      <c r="V617" s="1302">
        <v>0.24444444477558136</v>
      </c>
    </row>
    <row r="618" spans="1:22" ht="15" x14ac:dyDescent="0.25">
      <c r="A618" s="1301" t="s">
        <v>809</v>
      </c>
      <c r="B618" s="153" t="s">
        <v>824</v>
      </c>
      <c r="C618" s="1301" t="s">
        <v>92</v>
      </c>
      <c r="D618" s="1302">
        <v>0.2800000011920929</v>
      </c>
      <c r="E618" s="1302">
        <v>0.65714287757873535</v>
      </c>
      <c r="F618" s="1302">
        <v>0.71428573131561279</v>
      </c>
      <c r="G618" s="1302">
        <v>0.63265305757522583</v>
      </c>
      <c r="H618" s="1302">
        <v>0.28395062685012817</v>
      </c>
      <c r="I618" s="1302">
        <v>0.52272725105285645</v>
      </c>
      <c r="J618" s="1302">
        <v>0.35454544425010681</v>
      </c>
      <c r="K618" s="1302">
        <v>0.3505154550075531</v>
      </c>
      <c r="L618" s="1302">
        <v>0.48648649454116821</v>
      </c>
      <c r="M618" s="1302">
        <v>0.69999998807907104</v>
      </c>
      <c r="N618" s="1302">
        <v>0.43181818723678589</v>
      </c>
      <c r="O618" s="1302">
        <v>0.47222220897674561</v>
      </c>
      <c r="P618" s="1302">
        <v>0.25925925374031067</v>
      </c>
      <c r="Q618" s="1302">
        <v>0</v>
      </c>
      <c r="R618" s="1302">
        <v>0.22077922523021698</v>
      </c>
      <c r="S618" s="1302">
        <v>0.56521737575531006</v>
      </c>
      <c r="T618" s="1302">
        <v>0.36206895112991333</v>
      </c>
      <c r="U618" s="1302">
        <v>0.26153847575187683</v>
      </c>
      <c r="V618" s="1302">
        <v>0.57777780294418335</v>
      </c>
    </row>
    <row r="619" spans="1:22" ht="15" x14ac:dyDescent="0.25">
      <c r="A619" s="1301" t="s">
        <v>809</v>
      </c>
      <c r="B619" s="153" t="s">
        <v>824</v>
      </c>
      <c r="C619" s="1301" t="s">
        <v>93</v>
      </c>
      <c r="D619" s="1302">
        <v>0.31999999284744263</v>
      </c>
      <c r="E619" s="1302">
        <v>0.71428573131561279</v>
      </c>
      <c r="F619" s="1302">
        <v>0.72727274894714355</v>
      </c>
      <c r="G619" s="1302">
        <v>0.67346936464309692</v>
      </c>
      <c r="H619" s="1302">
        <v>0.29629629850387573</v>
      </c>
      <c r="I619" s="1302">
        <v>0.55113637447357178</v>
      </c>
      <c r="J619" s="1302">
        <v>0.35454544425010681</v>
      </c>
      <c r="K619" s="1302">
        <v>0.36082473397254944</v>
      </c>
      <c r="L619" s="1302">
        <v>0.5</v>
      </c>
      <c r="M619" s="1302">
        <v>0.75</v>
      </c>
      <c r="N619" s="1302">
        <v>0.45454546809196472</v>
      </c>
      <c r="O619" s="1302">
        <v>0.48888888955116272</v>
      </c>
      <c r="P619" s="1302">
        <v>0.25925925374031067</v>
      </c>
      <c r="Q619" s="1302">
        <v>0</v>
      </c>
      <c r="R619" s="1302">
        <v>0.22077922523021698</v>
      </c>
      <c r="S619" s="1302">
        <v>0.65217393636703491</v>
      </c>
      <c r="T619" s="1302">
        <v>0.37931033968925476</v>
      </c>
      <c r="U619" s="1302">
        <v>0.27692309021949768</v>
      </c>
      <c r="V619" s="1302">
        <v>0.57777780294418335</v>
      </c>
    </row>
    <row r="620" spans="1:22" ht="15" x14ac:dyDescent="0.25">
      <c r="A620" s="1301" t="s">
        <v>809</v>
      </c>
      <c r="B620" s="153" t="s">
        <v>824</v>
      </c>
      <c r="C620" s="1301" t="s">
        <v>94</v>
      </c>
      <c r="D620" s="1302">
        <v>3.9999999105930328E-2</v>
      </c>
      <c r="E620" s="1302">
        <v>0.1428571492433548</v>
      </c>
      <c r="F620" s="1302">
        <v>0.18181818723678589</v>
      </c>
      <c r="G620" s="1302">
        <v>8.1632651388645172E-2</v>
      </c>
      <c r="H620" s="1302">
        <v>0.12345679104328156</v>
      </c>
      <c r="I620" s="1302">
        <v>5.1136363297700882E-2</v>
      </c>
      <c r="J620" s="1302">
        <v>3.6363635212182999E-2</v>
      </c>
      <c r="K620" s="1302">
        <v>3.0927835032343864E-2</v>
      </c>
      <c r="L620" s="1302">
        <v>0</v>
      </c>
      <c r="M620" s="1302">
        <v>0.10000000149011612</v>
      </c>
      <c r="N620" s="1302">
        <v>0</v>
      </c>
      <c r="O620" s="1302">
        <v>2.222222276031971E-2</v>
      </c>
      <c r="P620" s="1302">
        <v>7.4074074625968933E-2</v>
      </c>
      <c r="Q620" s="1302">
        <v>0</v>
      </c>
      <c r="R620" s="1302">
        <v>2.5974025949835777E-2</v>
      </c>
      <c r="S620" s="1302">
        <v>0.34782609343528748</v>
      </c>
      <c r="T620" s="1302">
        <v>8.6206898093223572E-2</v>
      </c>
      <c r="U620" s="1302">
        <v>0.13846154510974884</v>
      </c>
      <c r="V620" s="1302">
        <v>6.6666670143604279E-2</v>
      </c>
    </row>
    <row r="621" spans="1:22" ht="15" x14ac:dyDescent="0.25">
      <c r="A621" s="1301" t="s">
        <v>809</v>
      </c>
      <c r="B621" s="153" t="s">
        <v>824</v>
      </c>
      <c r="C621" s="1301" t="s">
        <v>95</v>
      </c>
      <c r="D621" s="1302">
        <v>3.9999999105930328E-2</v>
      </c>
      <c r="E621" s="1302">
        <v>5.714285746216774E-2</v>
      </c>
      <c r="F621" s="1302">
        <v>0.12987013161182404</v>
      </c>
      <c r="G621" s="1302">
        <v>6.1224490404129028E-2</v>
      </c>
      <c r="H621" s="1302">
        <v>6.1728395521640778E-2</v>
      </c>
      <c r="I621" s="1302">
        <v>1.7045455053448677E-2</v>
      </c>
      <c r="J621" s="1302">
        <v>3.6363635212182999E-2</v>
      </c>
      <c r="K621" s="1302">
        <v>2.0618556067347527E-2</v>
      </c>
      <c r="L621" s="1302">
        <v>0</v>
      </c>
      <c r="M621" s="1302">
        <v>0</v>
      </c>
      <c r="N621" s="1302">
        <v>0</v>
      </c>
      <c r="O621" s="1302">
        <v>2.222222276031971E-2</v>
      </c>
      <c r="P621" s="1302">
        <v>3.7037037312984467E-2</v>
      </c>
      <c r="Q621" s="1302">
        <v>0</v>
      </c>
      <c r="R621" s="1302">
        <v>0</v>
      </c>
      <c r="S621" s="1302">
        <v>0.21739129722118378</v>
      </c>
      <c r="T621" s="1302">
        <v>3.4482758492231369E-2</v>
      </c>
      <c r="U621" s="1302">
        <v>0.10769230872392654</v>
      </c>
      <c r="V621" s="1302">
        <v>2.222222276031971E-2</v>
      </c>
    </row>
    <row r="622" spans="1:22" ht="15" x14ac:dyDescent="0.25">
      <c r="A622" s="1301" t="s">
        <v>809</v>
      </c>
      <c r="B622" s="153" t="s">
        <v>825</v>
      </c>
      <c r="C622" s="1301" t="s">
        <v>87</v>
      </c>
      <c r="D622" s="1302">
        <v>14</v>
      </c>
      <c r="E622" s="1302">
        <v>34</v>
      </c>
      <c r="F622" s="1302">
        <v>36</v>
      </c>
      <c r="G622" s="1302">
        <v>29</v>
      </c>
      <c r="H622" s="1302">
        <v>12</v>
      </c>
      <c r="I622" s="1302">
        <v>65</v>
      </c>
      <c r="J622" s="1302">
        <v>9</v>
      </c>
      <c r="K622" s="1302">
        <v>14</v>
      </c>
      <c r="L622" s="1302">
        <v>31</v>
      </c>
      <c r="M622" s="1302">
        <v>13</v>
      </c>
      <c r="N622" s="1302">
        <v>25</v>
      </c>
      <c r="O622" s="1302">
        <v>33</v>
      </c>
      <c r="P622" s="1302">
        <v>0</v>
      </c>
      <c r="Q622" s="1302">
        <v>6</v>
      </c>
      <c r="R622" s="1302">
        <v>1</v>
      </c>
      <c r="S622" s="1302">
        <v>0</v>
      </c>
      <c r="T622" s="1302">
        <v>10</v>
      </c>
      <c r="U622" s="1302">
        <v>5</v>
      </c>
      <c r="V622" s="1302">
        <v>0</v>
      </c>
    </row>
    <row r="623" spans="1:22" ht="15" x14ac:dyDescent="0.25">
      <c r="A623" s="1301" t="s">
        <v>809</v>
      </c>
      <c r="B623" s="153" t="s">
        <v>825</v>
      </c>
      <c r="C623" s="1301" t="s">
        <v>700</v>
      </c>
      <c r="D623" s="1302">
        <v>2</v>
      </c>
      <c r="E623" s="1302">
        <v>7</v>
      </c>
      <c r="F623" s="1302">
        <v>15</v>
      </c>
      <c r="G623" s="1302">
        <v>10</v>
      </c>
      <c r="H623" s="1302">
        <v>5</v>
      </c>
      <c r="I623" s="1302">
        <v>11</v>
      </c>
      <c r="J623" s="1302">
        <v>6</v>
      </c>
      <c r="K623" s="1302">
        <v>3</v>
      </c>
      <c r="L623" s="1302">
        <v>5</v>
      </c>
      <c r="M623" s="1302">
        <v>1</v>
      </c>
      <c r="N623" s="1302">
        <v>6</v>
      </c>
      <c r="O623" s="1302">
        <v>12</v>
      </c>
      <c r="P623" s="1302">
        <v>0</v>
      </c>
      <c r="Q623" s="1302">
        <v>0</v>
      </c>
      <c r="R623" s="1302">
        <v>0</v>
      </c>
      <c r="S623" s="1302">
        <v>0</v>
      </c>
      <c r="T623" s="1302">
        <v>0</v>
      </c>
      <c r="U623" s="1302">
        <v>1</v>
      </c>
      <c r="V623" s="1302">
        <v>0</v>
      </c>
    </row>
    <row r="624" spans="1:22" ht="15" x14ac:dyDescent="0.25">
      <c r="A624" s="1301" t="s">
        <v>809</v>
      </c>
      <c r="B624" s="153" t="s">
        <v>825</v>
      </c>
      <c r="C624" s="1301" t="s">
        <v>88</v>
      </c>
      <c r="D624" s="1302">
        <v>2</v>
      </c>
      <c r="E624" s="1302">
        <v>12</v>
      </c>
      <c r="F624" s="1302">
        <v>17</v>
      </c>
      <c r="G624" s="1302">
        <v>15</v>
      </c>
      <c r="H624" s="1302">
        <v>7</v>
      </c>
      <c r="I624" s="1302">
        <v>27</v>
      </c>
      <c r="J624" s="1302">
        <v>7</v>
      </c>
      <c r="K624" s="1302">
        <v>8</v>
      </c>
      <c r="L624" s="1302">
        <v>6</v>
      </c>
      <c r="M624" s="1302">
        <v>3</v>
      </c>
      <c r="N624" s="1302">
        <v>18</v>
      </c>
      <c r="O624" s="1302">
        <v>25</v>
      </c>
      <c r="P624" s="1302">
        <v>0</v>
      </c>
      <c r="Q624" s="1302">
        <v>1</v>
      </c>
      <c r="R624" s="1302">
        <v>0</v>
      </c>
      <c r="S624" s="1302">
        <v>0</v>
      </c>
      <c r="T624" s="1302">
        <v>4</v>
      </c>
      <c r="U624" s="1302">
        <v>1</v>
      </c>
      <c r="V624" s="1302">
        <v>0</v>
      </c>
    </row>
    <row r="625" spans="1:22" ht="15" x14ac:dyDescent="0.25">
      <c r="A625" s="1301" t="s">
        <v>809</v>
      </c>
      <c r="B625" s="153" t="s">
        <v>825</v>
      </c>
      <c r="C625" s="1301" t="s">
        <v>89</v>
      </c>
      <c r="D625" s="1302">
        <v>3</v>
      </c>
      <c r="E625" s="1302">
        <v>16</v>
      </c>
      <c r="F625" s="1302">
        <v>19</v>
      </c>
      <c r="G625" s="1302">
        <v>15</v>
      </c>
      <c r="H625" s="1302">
        <v>7</v>
      </c>
      <c r="I625" s="1302">
        <v>27</v>
      </c>
      <c r="J625" s="1302">
        <v>8</v>
      </c>
      <c r="K625" s="1302">
        <v>8</v>
      </c>
      <c r="L625" s="1302">
        <v>6</v>
      </c>
      <c r="M625" s="1302">
        <v>4</v>
      </c>
      <c r="N625" s="1302">
        <v>19</v>
      </c>
      <c r="O625" s="1302">
        <v>25</v>
      </c>
      <c r="P625" s="1302">
        <v>0</v>
      </c>
      <c r="Q625" s="1302">
        <v>1</v>
      </c>
      <c r="R625" s="1302">
        <v>0</v>
      </c>
      <c r="S625" s="1302">
        <v>0</v>
      </c>
      <c r="T625" s="1302">
        <v>5</v>
      </c>
      <c r="U625" s="1302">
        <v>1</v>
      </c>
      <c r="V625" s="1302">
        <v>0</v>
      </c>
    </row>
    <row r="626" spans="1:22" ht="15" x14ac:dyDescent="0.25">
      <c r="A626" s="1301" t="s">
        <v>809</v>
      </c>
      <c r="B626" s="153" t="s">
        <v>825</v>
      </c>
      <c r="C626" s="1301" t="s">
        <v>90</v>
      </c>
      <c r="D626" s="1302">
        <v>2</v>
      </c>
      <c r="E626" s="1302">
        <v>9</v>
      </c>
      <c r="F626" s="1302">
        <v>7</v>
      </c>
      <c r="G626" s="1302">
        <v>5</v>
      </c>
      <c r="H626" s="1302">
        <v>4</v>
      </c>
      <c r="I626" s="1302">
        <v>6</v>
      </c>
      <c r="J626" s="1302">
        <v>1</v>
      </c>
      <c r="K626" s="1302">
        <v>0</v>
      </c>
      <c r="L626" s="1302">
        <v>1</v>
      </c>
      <c r="M626" s="1302">
        <v>0</v>
      </c>
      <c r="N626" s="1302">
        <v>1</v>
      </c>
      <c r="O626" s="1302">
        <v>1</v>
      </c>
      <c r="P626" s="1302">
        <v>0</v>
      </c>
      <c r="Q626" s="1302">
        <v>0</v>
      </c>
      <c r="R626" s="1302">
        <v>0</v>
      </c>
      <c r="S626" s="1302">
        <v>0</v>
      </c>
      <c r="T626" s="1302">
        <v>0</v>
      </c>
      <c r="U626" s="1302">
        <v>0</v>
      </c>
      <c r="V626" s="1302">
        <v>0</v>
      </c>
    </row>
    <row r="627" spans="1:22" ht="15" x14ac:dyDescent="0.25">
      <c r="A627" s="1301" t="s">
        <v>809</v>
      </c>
      <c r="B627" s="153" t="s">
        <v>825</v>
      </c>
      <c r="C627" s="1301" t="s">
        <v>91</v>
      </c>
      <c r="D627" s="1302">
        <v>0</v>
      </c>
      <c r="E627" s="1302">
        <v>3</v>
      </c>
      <c r="F627" s="1302">
        <v>3</v>
      </c>
      <c r="G627" s="1302">
        <v>4</v>
      </c>
      <c r="H627" s="1302">
        <v>2</v>
      </c>
      <c r="I627" s="1302">
        <v>3</v>
      </c>
      <c r="J627" s="1302">
        <v>1</v>
      </c>
      <c r="K627" s="1302">
        <v>0</v>
      </c>
      <c r="L627" s="1302">
        <v>1</v>
      </c>
      <c r="M627" s="1302">
        <v>0</v>
      </c>
      <c r="N627" s="1302">
        <v>0</v>
      </c>
      <c r="O627" s="1302">
        <v>1</v>
      </c>
      <c r="P627" s="1302">
        <v>0</v>
      </c>
      <c r="Q627" s="1302">
        <v>0</v>
      </c>
      <c r="R627" s="1302">
        <v>0</v>
      </c>
      <c r="S627" s="1302">
        <v>0</v>
      </c>
      <c r="T627" s="1302">
        <v>0</v>
      </c>
      <c r="U627" s="1302">
        <v>0</v>
      </c>
      <c r="V627" s="1302">
        <v>0</v>
      </c>
    </row>
    <row r="628" spans="1:22" ht="15" x14ac:dyDescent="0.25">
      <c r="A628" s="1301" t="s">
        <v>809</v>
      </c>
      <c r="B628" s="153" t="s">
        <v>825</v>
      </c>
      <c r="C628" s="1301" t="s">
        <v>701</v>
      </c>
      <c r="D628" s="1302">
        <v>0.1428571492433548</v>
      </c>
      <c r="E628" s="1302">
        <v>0.20588235557079315</v>
      </c>
      <c r="F628" s="1302">
        <v>0.4166666567325592</v>
      </c>
      <c r="G628" s="1302">
        <v>0.34482759237289429</v>
      </c>
      <c r="H628" s="1302">
        <v>0.4166666567325592</v>
      </c>
      <c r="I628" s="1302">
        <v>0.16923077404499054</v>
      </c>
      <c r="J628" s="1302">
        <v>0.66666668653488159</v>
      </c>
      <c r="K628" s="1302">
        <v>0.2142857164144516</v>
      </c>
      <c r="L628" s="1302">
        <v>0.16129031777381897</v>
      </c>
      <c r="M628" s="1302">
        <v>7.6923079788684845E-2</v>
      </c>
      <c r="N628" s="1302">
        <v>0.23999999463558197</v>
      </c>
      <c r="O628" s="1302">
        <v>0.36363637447357178</v>
      </c>
      <c r="P628" s="1302">
        <v>0</v>
      </c>
      <c r="Q628" s="1302">
        <v>0</v>
      </c>
      <c r="R628" s="1302">
        <v>0</v>
      </c>
      <c r="S628" s="1302">
        <v>0</v>
      </c>
      <c r="T628" s="1302">
        <v>0</v>
      </c>
      <c r="U628" s="1302">
        <v>0.20000000298023224</v>
      </c>
      <c r="V628" s="1302">
        <v>0</v>
      </c>
    </row>
    <row r="629" spans="1:22" ht="15" x14ac:dyDescent="0.25">
      <c r="A629" s="1301" t="s">
        <v>809</v>
      </c>
      <c r="B629" s="153" t="s">
        <v>825</v>
      </c>
      <c r="C629" s="1301" t="s">
        <v>92</v>
      </c>
      <c r="D629" s="1302">
        <v>0.1428571492433548</v>
      </c>
      <c r="E629" s="1302">
        <v>0.35294118523597717</v>
      </c>
      <c r="F629" s="1302">
        <v>0.47222220897674561</v>
      </c>
      <c r="G629" s="1302">
        <v>0.51724135875701904</v>
      </c>
      <c r="H629" s="1302">
        <v>0.58333331346511841</v>
      </c>
      <c r="I629" s="1302">
        <v>0.41538462042808533</v>
      </c>
      <c r="J629" s="1302">
        <v>0.77777779102325439</v>
      </c>
      <c r="K629" s="1302">
        <v>0.57142859697341919</v>
      </c>
      <c r="L629" s="1302">
        <v>0.19354838132858276</v>
      </c>
      <c r="M629" s="1302">
        <v>0.23076923191547394</v>
      </c>
      <c r="N629" s="1302">
        <v>0.72000002861022949</v>
      </c>
      <c r="O629" s="1302">
        <v>0.75757575035095215</v>
      </c>
      <c r="P629" s="1302">
        <v>0</v>
      </c>
      <c r="Q629" s="1302">
        <v>0.1666666716337204</v>
      </c>
      <c r="R629" s="1302">
        <v>0</v>
      </c>
      <c r="S629" s="1302">
        <v>0</v>
      </c>
      <c r="T629" s="1302">
        <v>0.40000000596046448</v>
      </c>
      <c r="U629" s="1302">
        <v>0.20000000298023224</v>
      </c>
      <c r="V629" s="1302">
        <v>0</v>
      </c>
    </row>
    <row r="630" spans="1:22" ht="15" x14ac:dyDescent="0.25">
      <c r="A630" s="1301" t="s">
        <v>809</v>
      </c>
      <c r="B630" s="153" t="s">
        <v>825</v>
      </c>
      <c r="C630" s="1301" t="s">
        <v>93</v>
      </c>
      <c r="D630" s="1302">
        <v>0.2142857164144516</v>
      </c>
      <c r="E630" s="1302">
        <v>0.47058823704719543</v>
      </c>
      <c r="F630" s="1302">
        <v>0.52777779102325439</v>
      </c>
      <c r="G630" s="1302">
        <v>0.51724135875701904</v>
      </c>
      <c r="H630" s="1302">
        <v>0.58333331346511841</v>
      </c>
      <c r="I630" s="1302">
        <v>0.41538462042808533</v>
      </c>
      <c r="J630" s="1302">
        <v>0.8888888955116272</v>
      </c>
      <c r="K630" s="1302">
        <v>0.57142859697341919</v>
      </c>
      <c r="L630" s="1302">
        <v>0.19354838132858276</v>
      </c>
      <c r="M630" s="1302">
        <v>0.30769231915473938</v>
      </c>
      <c r="N630" s="1302">
        <v>0.75999999046325684</v>
      </c>
      <c r="O630" s="1302">
        <v>0.75757575035095215</v>
      </c>
      <c r="P630" s="1302">
        <v>0</v>
      </c>
      <c r="Q630" s="1302">
        <v>0.1666666716337204</v>
      </c>
      <c r="R630" s="1302">
        <v>0</v>
      </c>
      <c r="S630" s="1302">
        <v>0</v>
      </c>
      <c r="T630" s="1302">
        <v>0.5</v>
      </c>
      <c r="U630" s="1302">
        <v>0.20000000298023224</v>
      </c>
      <c r="V630" s="1302">
        <v>0</v>
      </c>
    </row>
    <row r="631" spans="1:22" ht="15" x14ac:dyDescent="0.25">
      <c r="A631" s="1301" t="s">
        <v>809</v>
      </c>
      <c r="B631" s="153" t="s">
        <v>825</v>
      </c>
      <c r="C631" s="1301" t="s">
        <v>94</v>
      </c>
      <c r="D631" s="1302">
        <v>0.1428571492433548</v>
      </c>
      <c r="E631" s="1302">
        <v>0.26470589637756348</v>
      </c>
      <c r="F631" s="1302">
        <v>0.1944444477558136</v>
      </c>
      <c r="G631" s="1302">
        <v>0.17241379618644714</v>
      </c>
      <c r="H631" s="1302">
        <v>0.3333333432674408</v>
      </c>
      <c r="I631" s="1302">
        <v>9.2307694256305695E-2</v>
      </c>
      <c r="J631" s="1302">
        <v>0.1111111119389534</v>
      </c>
      <c r="K631" s="1302">
        <v>0</v>
      </c>
      <c r="L631" s="1302">
        <v>3.2258063554763794E-2</v>
      </c>
      <c r="M631" s="1302">
        <v>0</v>
      </c>
      <c r="N631" s="1302">
        <v>3.9999999105930328E-2</v>
      </c>
      <c r="O631" s="1302">
        <v>3.0303031206130981E-2</v>
      </c>
      <c r="P631" s="1302">
        <v>0</v>
      </c>
      <c r="Q631" s="1302">
        <v>0</v>
      </c>
      <c r="R631" s="1302">
        <v>0</v>
      </c>
      <c r="S631" s="1302">
        <v>0</v>
      </c>
      <c r="T631" s="1302">
        <v>0</v>
      </c>
      <c r="U631" s="1302">
        <v>0</v>
      </c>
      <c r="V631" s="1302">
        <v>0</v>
      </c>
    </row>
    <row r="632" spans="1:22" ht="15" x14ac:dyDescent="0.25">
      <c r="A632" s="1301" t="s">
        <v>809</v>
      </c>
      <c r="B632" s="153" t="s">
        <v>825</v>
      </c>
      <c r="C632" s="1301" t="s">
        <v>95</v>
      </c>
      <c r="D632" s="1302">
        <v>0</v>
      </c>
      <c r="E632" s="1302">
        <v>8.8235296308994293E-2</v>
      </c>
      <c r="F632" s="1302">
        <v>8.3333335816860199E-2</v>
      </c>
      <c r="G632" s="1302">
        <v>0.13793103396892548</v>
      </c>
      <c r="H632" s="1302">
        <v>0.1666666716337204</v>
      </c>
      <c r="I632" s="1302">
        <v>4.6153847128152847E-2</v>
      </c>
      <c r="J632" s="1302">
        <v>0.1111111119389534</v>
      </c>
      <c r="K632" s="1302">
        <v>0</v>
      </c>
      <c r="L632" s="1302">
        <v>3.2258063554763794E-2</v>
      </c>
      <c r="M632" s="1302">
        <v>0</v>
      </c>
      <c r="N632" s="1302">
        <v>0</v>
      </c>
      <c r="O632" s="1302">
        <v>3.0303031206130981E-2</v>
      </c>
      <c r="P632" s="1302">
        <v>0</v>
      </c>
      <c r="Q632" s="1302">
        <v>0</v>
      </c>
      <c r="R632" s="1302">
        <v>0</v>
      </c>
      <c r="S632" s="1302">
        <v>0</v>
      </c>
      <c r="T632" s="1302">
        <v>0</v>
      </c>
      <c r="U632" s="1302">
        <v>0</v>
      </c>
      <c r="V632" s="1302">
        <v>0</v>
      </c>
    </row>
    <row r="633" spans="1:22" ht="15" x14ac:dyDescent="0.25">
      <c r="A633" s="1301" t="s">
        <v>809</v>
      </c>
      <c r="B633" s="153" t="s">
        <v>826</v>
      </c>
      <c r="C633" s="1301" t="s">
        <v>87</v>
      </c>
      <c r="D633" s="1302">
        <v>1</v>
      </c>
      <c r="E633" s="1302">
        <v>9</v>
      </c>
      <c r="F633" s="1302">
        <v>5</v>
      </c>
      <c r="G633" s="1302">
        <v>1</v>
      </c>
      <c r="H633" s="1302">
        <v>8</v>
      </c>
      <c r="I633" s="1302">
        <v>15</v>
      </c>
      <c r="J633" s="1302">
        <v>29</v>
      </c>
      <c r="K633" s="1302">
        <v>10</v>
      </c>
      <c r="L633" s="1302">
        <v>6</v>
      </c>
      <c r="M633" s="1302">
        <v>10</v>
      </c>
      <c r="N633" s="1302">
        <v>17</v>
      </c>
      <c r="O633" s="1302">
        <v>29</v>
      </c>
      <c r="P633" s="1302">
        <v>3</v>
      </c>
      <c r="Q633" s="1302">
        <v>1</v>
      </c>
      <c r="R633" s="1302">
        <v>24</v>
      </c>
      <c r="S633" s="1302">
        <v>2</v>
      </c>
      <c r="T633" s="1302">
        <v>32</v>
      </c>
      <c r="U633" s="1302">
        <v>43</v>
      </c>
      <c r="V633" s="1302">
        <v>9</v>
      </c>
    </row>
    <row r="634" spans="1:22" ht="15" x14ac:dyDescent="0.25">
      <c r="A634" s="1301" t="s">
        <v>809</v>
      </c>
      <c r="B634" s="153" t="s">
        <v>826</v>
      </c>
      <c r="C634" s="1301" t="s">
        <v>700</v>
      </c>
      <c r="D634" s="1302">
        <v>0</v>
      </c>
      <c r="E634" s="1302">
        <v>2</v>
      </c>
      <c r="F634" s="1302">
        <v>1</v>
      </c>
      <c r="G634" s="1302">
        <v>1</v>
      </c>
      <c r="H634" s="1302">
        <v>1</v>
      </c>
      <c r="I634" s="1302">
        <v>3</v>
      </c>
      <c r="J634" s="1302">
        <v>3</v>
      </c>
      <c r="K634" s="1302">
        <v>1</v>
      </c>
      <c r="L634" s="1302">
        <v>4</v>
      </c>
      <c r="M634" s="1302">
        <v>4</v>
      </c>
      <c r="N634" s="1302">
        <v>3</v>
      </c>
      <c r="O634" s="1302">
        <v>16</v>
      </c>
      <c r="P634" s="1302">
        <v>2</v>
      </c>
      <c r="Q634" s="1302">
        <v>0</v>
      </c>
      <c r="R634" s="1302">
        <v>5</v>
      </c>
      <c r="S634" s="1302">
        <v>0</v>
      </c>
      <c r="T634" s="1302">
        <v>9</v>
      </c>
      <c r="U634" s="1302">
        <v>21</v>
      </c>
      <c r="V634" s="1302">
        <v>3</v>
      </c>
    </row>
    <row r="635" spans="1:22" ht="15" x14ac:dyDescent="0.25">
      <c r="A635" s="1301" t="s">
        <v>809</v>
      </c>
      <c r="B635" s="153" t="s">
        <v>826</v>
      </c>
      <c r="C635" s="1301" t="s">
        <v>88</v>
      </c>
      <c r="D635" s="1302">
        <v>1</v>
      </c>
      <c r="E635" s="1302">
        <v>2</v>
      </c>
      <c r="F635" s="1302">
        <v>1</v>
      </c>
      <c r="G635" s="1302">
        <v>1</v>
      </c>
      <c r="H635" s="1302">
        <v>1</v>
      </c>
      <c r="I635" s="1302">
        <v>9</v>
      </c>
      <c r="J635" s="1302">
        <v>6</v>
      </c>
      <c r="K635" s="1302">
        <v>2</v>
      </c>
      <c r="L635" s="1302">
        <v>4</v>
      </c>
      <c r="M635" s="1302">
        <v>6</v>
      </c>
      <c r="N635" s="1302">
        <v>8</v>
      </c>
      <c r="O635" s="1302">
        <v>25</v>
      </c>
      <c r="P635" s="1302">
        <v>2</v>
      </c>
      <c r="Q635" s="1302">
        <v>1</v>
      </c>
      <c r="R635" s="1302">
        <v>5</v>
      </c>
      <c r="S635" s="1302">
        <v>0</v>
      </c>
      <c r="T635" s="1302">
        <v>9</v>
      </c>
      <c r="U635" s="1302">
        <v>23</v>
      </c>
      <c r="V635" s="1302">
        <v>3</v>
      </c>
    </row>
    <row r="636" spans="1:22" ht="15" x14ac:dyDescent="0.25">
      <c r="A636" s="1301" t="s">
        <v>809</v>
      </c>
      <c r="B636" s="153" t="s">
        <v>826</v>
      </c>
      <c r="C636" s="1301" t="s">
        <v>89</v>
      </c>
      <c r="D636" s="1302">
        <v>1</v>
      </c>
      <c r="E636" s="1302">
        <v>2</v>
      </c>
      <c r="F636" s="1302">
        <v>2</v>
      </c>
      <c r="G636" s="1302">
        <v>1</v>
      </c>
      <c r="H636" s="1302">
        <v>1</v>
      </c>
      <c r="I636" s="1302">
        <v>9</v>
      </c>
      <c r="J636" s="1302">
        <v>8</v>
      </c>
      <c r="K636" s="1302">
        <v>2</v>
      </c>
      <c r="L636" s="1302">
        <v>4</v>
      </c>
      <c r="M636" s="1302">
        <v>6</v>
      </c>
      <c r="N636" s="1302">
        <v>8</v>
      </c>
      <c r="O636" s="1302">
        <v>25</v>
      </c>
      <c r="P636" s="1302">
        <v>2</v>
      </c>
      <c r="Q636" s="1302">
        <v>1</v>
      </c>
      <c r="R636" s="1302">
        <v>11</v>
      </c>
      <c r="S636" s="1302">
        <v>1</v>
      </c>
      <c r="T636" s="1302">
        <v>9</v>
      </c>
      <c r="U636" s="1302">
        <v>23</v>
      </c>
      <c r="V636" s="1302">
        <v>3</v>
      </c>
    </row>
    <row r="637" spans="1:22" ht="15" x14ac:dyDescent="0.25">
      <c r="A637" s="1301" t="s">
        <v>809</v>
      </c>
      <c r="B637" s="153" t="s">
        <v>826</v>
      </c>
      <c r="C637" s="1301" t="s">
        <v>90</v>
      </c>
      <c r="D637" s="1302">
        <v>1</v>
      </c>
      <c r="E637" s="1302">
        <v>0</v>
      </c>
      <c r="F637" s="1302">
        <v>1</v>
      </c>
      <c r="G637" s="1302">
        <v>0</v>
      </c>
      <c r="H637" s="1302">
        <v>0</v>
      </c>
      <c r="I637" s="1302">
        <v>1</v>
      </c>
      <c r="J637" s="1302">
        <v>3</v>
      </c>
      <c r="K637" s="1302">
        <v>1</v>
      </c>
      <c r="L637" s="1302">
        <v>1</v>
      </c>
      <c r="M637" s="1302">
        <v>1</v>
      </c>
      <c r="N637" s="1302">
        <v>3</v>
      </c>
      <c r="O637" s="1302">
        <v>2</v>
      </c>
      <c r="P637" s="1302">
        <v>1</v>
      </c>
      <c r="Q637" s="1302">
        <v>0</v>
      </c>
      <c r="R637" s="1302">
        <v>3</v>
      </c>
      <c r="S637" s="1302">
        <v>0</v>
      </c>
      <c r="T637" s="1302">
        <v>8</v>
      </c>
      <c r="U637" s="1302">
        <v>1</v>
      </c>
      <c r="V637" s="1302">
        <v>0</v>
      </c>
    </row>
    <row r="638" spans="1:22" ht="15" x14ac:dyDescent="0.25">
      <c r="A638" s="1301" t="s">
        <v>809</v>
      </c>
      <c r="B638" s="153" t="s">
        <v>826</v>
      </c>
      <c r="C638" s="1301" t="s">
        <v>91</v>
      </c>
      <c r="D638" s="1302">
        <v>0</v>
      </c>
      <c r="E638" s="1302">
        <v>0</v>
      </c>
      <c r="F638" s="1302">
        <v>1</v>
      </c>
      <c r="G638" s="1302">
        <v>0</v>
      </c>
      <c r="H638" s="1302">
        <v>0</v>
      </c>
      <c r="I638" s="1302">
        <v>1</v>
      </c>
      <c r="J638" s="1302">
        <v>2</v>
      </c>
      <c r="K638" s="1302">
        <v>0</v>
      </c>
      <c r="L638" s="1302">
        <v>1</v>
      </c>
      <c r="M638" s="1302">
        <v>1</v>
      </c>
      <c r="N638" s="1302">
        <v>3</v>
      </c>
      <c r="O638" s="1302">
        <v>1</v>
      </c>
      <c r="P638" s="1302">
        <v>1</v>
      </c>
      <c r="Q638" s="1302">
        <v>0</v>
      </c>
      <c r="R638" s="1302">
        <v>5</v>
      </c>
      <c r="S638" s="1302">
        <v>0</v>
      </c>
      <c r="T638" s="1302">
        <v>8</v>
      </c>
      <c r="U638" s="1302">
        <v>1</v>
      </c>
      <c r="V638" s="1302">
        <v>0</v>
      </c>
    </row>
    <row r="639" spans="1:22" ht="15" x14ac:dyDescent="0.25">
      <c r="A639" s="1301" t="s">
        <v>809</v>
      </c>
      <c r="B639" s="153" t="s">
        <v>826</v>
      </c>
      <c r="C639" s="1301" t="s">
        <v>701</v>
      </c>
      <c r="D639" s="1302">
        <v>0</v>
      </c>
      <c r="E639" s="1302">
        <v>0.2222222238779068</v>
      </c>
      <c r="F639" s="1302">
        <v>0.20000000298023224</v>
      </c>
      <c r="G639" s="1302">
        <v>1</v>
      </c>
      <c r="H639" s="1302">
        <v>0.125</v>
      </c>
      <c r="I639" s="1302">
        <v>0.20000000298023224</v>
      </c>
      <c r="J639" s="1302">
        <v>0.10344827920198441</v>
      </c>
      <c r="K639" s="1302">
        <v>0.10000000149011612</v>
      </c>
      <c r="L639" s="1302">
        <v>0.66666668653488159</v>
      </c>
      <c r="M639" s="1302">
        <v>0.40000000596046448</v>
      </c>
      <c r="N639" s="1302">
        <v>0.17647059261798859</v>
      </c>
      <c r="O639" s="1302">
        <v>0.5517241358757019</v>
      </c>
      <c r="P639" s="1302">
        <v>0.66666668653488159</v>
      </c>
      <c r="Q639" s="1302">
        <v>0</v>
      </c>
      <c r="R639" s="1302">
        <v>0.2083333283662796</v>
      </c>
      <c r="S639" s="1302">
        <v>0</v>
      </c>
      <c r="T639" s="1302">
        <v>0.28125</v>
      </c>
      <c r="U639" s="1302">
        <v>0.4883720874786377</v>
      </c>
      <c r="V639" s="1302">
        <v>0.3333333432674408</v>
      </c>
    </row>
    <row r="640" spans="1:22" ht="15" x14ac:dyDescent="0.25">
      <c r="A640" s="1301" t="s">
        <v>809</v>
      </c>
      <c r="B640" s="153" t="s">
        <v>826</v>
      </c>
      <c r="C640" s="1301" t="s">
        <v>92</v>
      </c>
      <c r="D640" s="1302">
        <v>1</v>
      </c>
      <c r="E640" s="1302">
        <v>0.2222222238779068</v>
      </c>
      <c r="F640" s="1302">
        <v>0.20000000298023224</v>
      </c>
      <c r="G640" s="1302">
        <v>1</v>
      </c>
      <c r="H640" s="1302">
        <v>0.125</v>
      </c>
      <c r="I640" s="1302">
        <v>0.60000002384185791</v>
      </c>
      <c r="J640" s="1302">
        <v>0.20689655840396881</v>
      </c>
      <c r="K640" s="1302">
        <v>0.20000000298023224</v>
      </c>
      <c r="L640" s="1302">
        <v>0.66666668653488159</v>
      </c>
      <c r="M640" s="1302">
        <v>0.60000002384185791</v>
      </c>
      <c r="N640" s="1302">
        <v>0.47058823704719543</v>
      </c>
      <c r="O640" s="1302">
        <v>0.86206895112991333</v>
      </c>
      <c r="P640" s="1302">
        <v>0.66666668653488159</v>
      </c>
      <c r="Q640" s="1302">
        <v>1</v>
      </c>
      <c r="R640" s="1302">
        <v>0.2083333283662796</v>
      </c>
      <c r="S640" s="1302">
        <v>0</v>
      </c>
      <c r="T640" s="1302">
        <v>0.28125</v>
      </c>
      <c r="U640" s="1302">
        <v>0.53488373756408691</v>
      </c>
      <c r="V640" s="1302">
        <v>0.3333333432674408</v>
      </c>
    </row>
    <row r="641" spans="1:22" ht="15" x14ac:dyDescent="0.25">
      <c r="A641" s="1301" t="s">
        <v>809</v>
      </c>
      <c r="B641" s="153" t="s">
        <v>826</v>
      </c>
      <c r="C641" s="1301" t="s">
        <v>93</v>
      </c>
      <c r="D641" s="1302">
        <v>1</v>
      </c>
      <c r="E641" s="1302">
        <v>0.2222222238779068</v>
      </c>
      <c r="F641" s="1302">
        <v>0.40000000596046448</v>
      </c>
      <c r="G641" s="1302">
        <v>1</v>
      </c>
      <c r="H641" s="1302">
        <v>0.125</v>
      </c>
      <c r="I641" s="1302">
        <v>0.60000002384185791</v>
      </c>
      <c r="J641" s="1302">
        <v>0.27586206793785095</v>
      </c>
      <c r="K641" s="1302">
        <v>0.20000000298023224</v>
      </c>
      <c r="L641" s="1302">
        <v>0.66666668653488159</v>
      </c>
      <c r="M641" s="1302">
        <v>0.60000002384185791</v>
      </c>
      <c r="N641" s="1302">
        <v>0.47058823704719543</v>
      </c>
      <c r="O641" s="1302">
        <v>0.86206895112991333</v>
      </c>
      <c r="P641" s="1302">
        <v>0.66666668653488159</v>
      </c>
      <c r="Q641" s="1302">
        <v>1</v>
      </c>
      <c r="R641" s="1302">
        <v>0.4583333432674408</v>
      </c>
      <c r="S641" s="1302">
        <v>0.5</v>
      </c>
      <c r="T641" s="1302">
        <v>0.28125</v>
      </c>
      <c r="U641" s="1302">
        <v>0.53488373756408691</v>
      </c>
      <c r="V641" s="1302">
        <v>0.3333333432674408</v>
      </c>
    </row>
    <row r="642" spans="1:22" ht="15" x14ac:dyDescent="0.25">
      <c r="A642" s="1301" t="s">
        <v>809</v>
      </c>
      <c r="B642" s="153" t="s">
        <v>826</v>
      </c>
      <c r="C642" s="1301" t="s">
        <v>94</v>
      </c>
      <c r="D642" s="1302">
        <v>1</v>
      </c>
      <c r="E642" s="1302">
        <v>0</v>
      </c>
      <c r="F642" s="1302">
        <v>0.20000000298023224</v>
      </c>
      <c r="G642" s="1302">
        <v>0</v>
      </c>
      <c r="H642" s="1302">
        <v>0</v>
      </c>
      <c r="I642" s="1302">
        <v>6.6666670143604279E-2</v>
      </c>
      <c r="J642" s="1302">
        <v>0.10344827920198441</v>
      </c>
      <c r="K642" s="1302">
        <v>0.10000000149011612</v>
      </c>
      <c r="L642" s="1302">
        <v>0.1666666716337204</v>
      </c>
      <c r="M642" s="1302">
        <v>0.10000000149011612</v>
      </c>
      <c r="N642" s="1302">
        <v>0.17647059261798859</v>
      </c>
      <c r="O642" s="1302">
        <v>6.8965516984462738E-2</v>
      </c>
      <c r="P642" s="1302">
        <v>0.3333333432674408</v>
      </c>
      <c r="Q642" s="1302">
        <v>0</v>
      </c>
      <c r="R642" s="1302">
        <v>0.125</v>
      </c>
      <c r="S642" s="1302">
        <v>0</v>
      </c>
      <c r="T642" s="1302">
        <v>0.25</v>
      </c>
      <c r="U642" s="1302">
        <v>2.3255813866853714E-2</v>
      </c>
      <c r="V642" s="1302">
        <v>0</v>
      </c>
    </row>
    <row r="643" spans="1:22" ht="15" x14ac:dyDescent="0.25">
      <c r="A643" s="1301" t="s">
        <v>809</v>
      </c>
      <c r="B643" s="153" t="s">
        <v>826</v>
      </c>
      <c r="C643" s="1301" t="s">
        <v>95</v>
      </c>
      <c r="D643" s="1302">
        <v>0</v>
      </c>
      <c r="E643" s="1302">
        <v>0</v>
      </c>
      <c r="F643" s="1302">
        <v>0.20000000298023224</v>
      </c>
      <c r="G643" s="1302">
        <v>0</v>
      </c>
      <c r="H643" s="1302">
        <v>0</v>
      </c>
      <c r="I643" s="1302">
        <v>6.6666670143604279E-2</v>
      </c>
      <c r="J643" s="1302">
        <v>6.8965516984462738E-2</v>
      </c>
      <c r="K643" s="1302">
        <v>0</v>
      </c>
      <c r="L643" s="1302">
        <v>0.1666666716337204</v>
      </c>
      <c r="M643" s="1302">
        <v>0.10000000149011612</v>
      </c>
      <c r="N643" s="1302">
        <v>0.17647059261798859</v>
      </c>
      <c r="O643" s="1302">
        <v>3.4482758492231369E-2</v>
      </c>
      <c r="P643" s="1302">
        <v>0.3333333432674408</v>
      </c>
      <c r="Q643" s="1302">
        <v>0</v>
      </c>
      <c r="R643" s="1302">
        <v>0.2083333283662796</v>
      </c>
      <c r="S643" s="1302">
        <v>0</v>
      </c>
      <c r="T643" s="1302">
        <v>0.25</v>
      </c>
      <c r="U643" s="1302">
        <v>2.3255813866853714E-2</v>
      </c>
      <c r="V643" s="1302">
        <v>0</v>
      </c>
    </row>
    <row r="644" spans="1:22" ht="15" x14ac:dyDescent="0.25">
      <c r="A644" s="1301" t="s">
        <v>809</v>
      </c>
      <c r="B644" s="153" t="s">
        <v>827</v>
      </c>
      <c r="C644" s="1301" t="s">
        <v>87</v>
      </c>
      <c r="D644" s="1302">
        <v>37</v>
      </c>
      <c r="E644" s="1302">
        <v>93</v>
      </c>
      <c r="F644" s="1302">
        <v>69</v>
      </c>
      <c r="G644" s="1302">
        <v>65</v>
      </c>
      <c r="H644" s="1302">
        <v>63</v>
      </c>
      <c r="I644" s="1302">
        <v>71</v>
      </c>
      <c r="J644" s="1302">
        <v>42</v>
      </c>
      <c r="K644" s="1302">
        <v>82</v>
      </c>
      <c r="L644" s="1302">
        <v>57</v>
      </c>
      <c r="M644" s="1302">
        <v>65</v>
      </c>
      <c r="N644" s="1302">
        <v>100</v>
      </c>
      <c r="O644" s="1302">
        <v>96</v>
      </c>
      <c r="P644" s="1302">
        <v>29</v>
      </c>
      <c r="Q644" s="1302">
        <v>13</v>
      </c>
      <c r="R644" s="1302">
        <v>30</v>
      </c>
      <c r="S644" s="1302">
        <v>30</v>
      </c>
      <c r="T644" s="1302">
        <v>37</v>
      </c>
      <c r="U644" s="1302">
        <v>40</v>
      </c>
      <c r="V644" s="1302">
        <v>17</v>
      </c>
    </row>
    <row r="645" spans="1:22" ht="15" x14ac:dyDescent="0.25">
      <c r="A645" s="1301" t="s">
        <v>809</v>
      </c>
      <c r="B645" s="153" t="s">
        <v>827</v>
      </c>
      <c r="C645" s="1301" t="s">
        <v>700</v>
      </c>
      <c r="D645" s="1302">
        <v>1</v>
      </c>
      <c r="E645" s="1302">
        <v>16</v>
      </c>
      <c r="F645" s="1302">
        <v>18</v>
      </c>
      <c r="G645" s="1302">
        <v>19</v>
      </c>
      <c r="H645" s="1302">
        <v>27</v>
      </c>
      <c r="I645" s="1302">
        <v>14</v>
      </c>
      <c r="J645" s="1302">
        <v>11</v>
      </c>
      <c r="K645" s="1302">
        <v>31</v>
      </c>
      <c r="L645" s="1302">
        <v>18</v>
      </c>
      <c r="M645" s="1302">
        <v>27</v>
      </c>
      <c r="N645" s="1302">
        <v>31</v>
      </c>
      <c r="O645" s="1302">
        <v>19</v>
      </c>
      <c r="P645" s="1302">
        <v>9</v>
      </c>
      <c r="Q645" s="1302">
        <v>4</v>
      </c>
      <c r="R645" s="1302">
        <v>14</v>
      </c>
      <c r="S645" s="1302">
        <v>3</v>
      </c>
      <c r="T645" s="1302">
        <v>10</v>
      </c>
      <c r="U645" s="1302">
        <v>12</v>
      </c>
      <c r="V645" s="1302">
        <v>3</v>
      </c>
    </row>
    <row r="646" spans="1:22" ht="15" x14ac:dyDescent="0.25">
      <c r="A646" s="1301" t="s">
        <v>809</v>
      </c>
      <c r="B646" s="153" t="s">
        <v>827</v>
      </c>
      <c r="C646" s="1301" t="s">
        <v>88</v>
      </c>
      <c r="D646" s="1302">
        <v>14</v>
      </c>
      <c r="E646" s="1302">
        <v>27</v>
      </c>
      <c r="F646" s="1302">
        <v>24</v>
      </c>
      <c r="G646" s="1302">
        <v>32</v>
      </c>
      <c r="H646" s="1302">
        <v>32</v>
      </c>
      <c r="I646" s="1302">
        <v>30</v>
      </c>
      <c r="J646" s="1302">
        <v>21</v>
      </c>
      <c r="K646" s="1302">
        <v>41</v>
      </c>
      <c r="L646" s="1302">
        <v>28</v>
      </c>
      <c r="M646" s="1302">
        <v>30</v>
      </c>
      <c r="N646" s="1302">
        <v>46</v>
      </c>
      <c r="O646" s="1302">
        <v>54</v>
      </c>
      <c r="P646" s="1302">
        <v>16</v>
      </c>
      <c r="Q646" s="1302">
        <v>4</v>
      </c>
      <c r="R646" s="1302">
        <v>18</v>
      </c>
      <c r="S646" s="1302">
        <v>12</v>
      </c>
      <c r="T646" s="1302">
        <v>19</v>
      </c>
      <c r="U646" s="1302">
        <v>23</v>
      </c>
      <c r="V646" s="1302">
        <v>7</v>
      </c>
    </row>
    <row r="647" spans="1:22" ht="15" x14ac:dyDescent="0.25">
      <c r="A647" s="1301" t="s">
        <v>809</v>
      </c>
      <c r="B647" s="153" t="s">
        <v>827</v>
      </c>
      <c r="C647" s="1301" t="s">
        <v>89</v>
      </c>
      <c r="D647" s="1302">
        <v>15</v>
      </c>
      <c r="E647" s="1302">
        <v>30</v>
      </c>
      <c r="F647" s="1302">
        <v>28</v>
      </c>
      <c r="G647" s="1302">
        <v>34</v>
      </c>
      <c r="H647" s="1302">
        <v>35</v>
      </c>
      <c r="I647" s="1302">
        <v>33</v>
      </c>
      <c r="J647" s="1302">
        <v>24</v>
      </c>
      <c r="K647" s="1302">
        <v>45</v>
      </c>
      <c r="L647" s="1302">
        <v>32</v>
      </c>
      <c r="M647" s="1302">
        <v>36</v>
      </c>
      <c r="N647" s="1302">
        <v>49</v>
      </c>
      <c r="O647" s="1302">
        <v>60</v>
      </c>
      <c r="P647" s="1302">
        <v>17</v>
      </c>
      <c r="Q647" s="1302">
        <v>6</v>
      </c>
      <c r="R647" s="1302">
        <v>19</v>
      </c>
      <c r="S647" s="1302">
        <v>12</v>
      </c>
      <c r="T647" s="1302">
        <v>21</v>
      </c>
      <c r="U647" s="1302">
        <v>24</v>
      </c>
      <c r="V647" s="1302">
        <v>7</v>
      </c>
    </row>
    <row r="648" spans="1:22" ht="15" x14ac:dyDescent="0.25">
      <c r="A648" s="1301" t="s">
        <v>809</v>
      </c>
      <c r="B648" s="153" t="s">
        <v>827</v>
      </c>
      <c r="C648" s="1301" t="s">
        <v>90</v>
      </c>
      <c r="D648" s="1302">
        <v>5</v>
      </c>
      <c r="E648" s="1302">
        <v>9</v>
      </c>
      <c r="F648" s="1302">
        <v>6</v>
      </c>
      <c r="G648" s="1302">
        <v>13</v>
      </c>
      <c r="H648" s="1302">
        <v>11</v>
      </c>
      <c r="I648" s="1302">
        <v>11</v>
      </c>
      <c r="J648" s="1302">
        <v>6</v>
      </c>
      <c r="K648" s="1302">
        <v>9</v>
      </c>
      <c r="L648" s="1302">
        <v>6</v>
      </c>
      <c r="M648" s="1302">
        <v>4</v>
      </c>
      <c r="N648" s="1302">
        <v>7</v>
      </c>
      <c r="O648" s="1302">
        <v>5</v>
      </c>
      <c r="P648" s="1302">
        <v>7</v>
      </c>
      <c r="Q648" s="1302">
        <v>1</v>
      </c>
      <c r="R648" s="1302">
        <v>3</v>
      </c>
      <c r="S648" s="1302">
        <v>6</v>
      </c>
      <c r="T648" s="1302">
        <v>6</v>
      </c>
      <c r="U648" s="1302">
        <v>8</v>
      </c>
      <c r="V648" s="1302">
        <v>0</v>
      </c>
    </row>
    <row r="649" spans="1:22" ht="15" x14ac:dyDescent="0.25">
      <c r="A649" s="1301" t="s">
        <v>809</v>
      </c>
      <c r="B649" s="153" t="s">
        <v>827</v>
      </c>
      <c r="C649" s="1301" t="s">
        <v>91</v>
      </c>
      <c r="D649" s="1302">
        <v>3</v>
      </c>
      <c r="E649" s="1302">
        <v>4</v>
      </c>
      <c r="F649" s="1302">
        <v>4</v>
      </c>
      <c r="G649" s="1302">
        <v>8</v>
      </c>
      <c r="H649" s="1302">
        <v>8</v>
      </c>
      <c r="I649" s="1302">
        <v>4</v>
      </c>
      <c r="J649" s="1302">
        <v>4</v>
      </c>
      <c r="K649" s="1302">
        <v>4</v>
      </c>
      <c r="L649" s="1302">
        <v>3</v>
      </c>
      <c r="M649" s="1302">
        <v>2</v>
      </c>
      <c r="N649" s="1302">
        <v>2</v>
      </c>
      <c r="O649" s="1302">
        <v>2</v>
      </c>
      <c r="P649" s="1302">
        <v>1</v>
      </c>
      <c r="Q649" s="1302">
        <v>0</v>
      </c>
      <c r="R649" s="1302">
        <v>3</v>
      </c>
      <c r="S649" s="1302">
        <v>2</v>
      </c>
      <c r="T649" s="1302">
        <v>3</v>
      </c>
      <c r="U649" s="1302">
        <v>1</v>
      </c>
      <c r="V649" s="1302">
        <v>0</v>
      </c>
    </row>
    <row r="650" spans="1:22" ht="15" x14ac:dyDescent="0.25">
      <c r="A650" s="1301" t="s">
        <v>809</v>
      </c>
      <c r="B650" s="153" t="s">
        <v>827</v>
      </c>
      <c r="C650" s="1301" t="s">
        <v>701</v>
      </c>
      <c r="D650" s="1302">
        <v>2.7027027681469917E-2</v>
      </c>
      <c r="E650" s="1302">
        <v>0.17204301059246063</v>
      </c>
      <c r="F650" s="1302">
        <v>0.26086956262588501</v>
      </c>
      <c r="G650" s="1302">
        <v>0.29230770468711853</v>
      </c>
      <c r="H650" s="1302">
        <v>0.4285714328289032</v>
      </c>
      <c r="I650" s="1302">
        <v>0.19718310236930847</v>
      </c>
      <c r="J650" s="1302">
        <v>0.26190477609634399</v>
      </c>
      <c r="K650" s="1302">
        <v>0.37804877758026123</v>
      </c>
      <c r="L650" s="1302">
        <v>0.31578946113586426</v>
      </c>
      <c r="M650" s="1302">
        <v>0.41538462042808533</v>
      </c>
      <c r="N650" s="1302">
        <v>0.31000000238418579</v>
      </c>
      <c r="O650" s="1302">
        <v>0.1979166716337204</v>
      </c>
      <c r="P650" s="1302">
        <v>0.31034481525421143</v>
      </c>
      <c r="Q650" s="1302">
        <v>0.30769231915473938</v>
      </c>
      <c r="R650" s="1302">
        <v>0.46666666865348816</v>
      </c>
      <c r="S650" s="1302">
        <v>0.10000000149011612</v>
      </c>
      <c r="T650" s="1302">
        <v>0.27027025818824768</v>
      </c>
      <c r="U650" s="1302">
        <v>0.30000001192092896</v>
      </c>
      <c r="V650" s="1302">
        <v>0.17647059261798859</v>
      </c>
    </row>
    <row r="651" spans="1:22" ht="15" x14ac:dyDescent="0.25">
      <c r="A651" s="1301" t="s">
        <v>809</v>
      </c>
      <c r="B651" s="153" t="s">
        <v>827</v>
      </c>
      <c r="C651" s="1301" t="s">
        <v>92</v>
      </c>
      <c r="D651" s="1302">
        <v>0.37837839126586914</v>
      </c>
      <c r="E651" s="1302">
        <v>0.29032257199287415</v>
      </c>
      <c r="F651" s="1302">
        <v>0.34782609343528748</v>
      </c>
      <c r="G651" s="1302">
        <v>0.49230769276618958</v>
      </c>
      <c r="H651" s="1302">
        <v>0.50793653726577759</v>
      </c>
      <c r="I651" s="1302">
        <v>0.42253521084785461</v>
      </c>
      <c r="J651" s="1302">
        <v>0.5</v>
      </c>
      <c r="K651" s="1302">
        <v>0.5</v>
      </c>
      <c r="L651" s="1302">
        <v>0.49122807383537292</v>
      </c>
      <c r="M651" s="1302">
        <v>0.46153846383094788</v>
      </c>
      <c r="N651" s="1302">
        <v>0.46000000834465027</v>
      </c>
      <c r="O651" s="1302">
        <v>0.5625</v>
      </c>
      <c r="P651" s="1302">
        <v>0.5517241358757019</v>
      </c>
      <c r="Q651" s="1302">
        <v>0.30769231915473938</v>
      </c>
      <c r="R651" s="1302">
        <v>0.60000002384185791</v>
      </c>
      <c r="S651" s="1302">
        <v>0.40000000596046448</v>
      </c>
      <c r="T651" s="1302">
        <v>0.51351350545883179</v>
      </c>
      <c r="U651" s="1302">
        <v>0.57499998807907104</v>
      </c>
      <c r="V651" s="1302">
        <v>0.4117647111415863</v>
      </c>
    </row>
    <row r="652" spans="1:22" ht="15" x14ac:dyDescent="0.25">
      <c r="A652" s="1301" t="s">
        <v>809</v>
      </c>
      <c r="B652" s="153" t="s">
        <v>827</v>
      </c>
      <c r="C652" s="1301" t="s">
        <v>93</v>
      </c>
      <c r="D652" s="1302">
        <v>0.40540540218353271</v>
      </c>
      <c r="E652" s="1302">
        <v>0.32258063554763794</v>
      </c>
      <c r="F652" s="1302">
        <v>0.40579709410667419</v>
      </c>
      <c r="G652" s="1302">
        <v>0.52307695150375366</v>
      </c>
      <c r="H652" s="1302">
        <v>0.55555558204650879</v>
      </c>
      <c r="I652" s="1302">
        <v>0.46478873491287231</v>
      </c>
      <c r="J652" s="1302">
        <v>0.57142859697341919</v>
      </c>
      <c r="K652" s="1302">
        <v>0.54878050088882446</v>
      </c>
      <c r="L652" s="1302">
        <v>0.56140351295471191</v>
      </c>
      <c r="M652" s="1302">
        <v>0.55384618043899536</v>
      </c>
      <c r="N652" s="1302">
        <v>0.49000000953674316</v>
      </c>
      <c r="O652" s="1302">
        <v>0.625</v>
      </c>
      <c r="P652" s="1302">
        <v>0.58620691299438477</v>
      </c>
      <c r="Q652" s="1302">
        <v>0.46153846383094788</v>
      </c>
      <c r="R652" s="1302">
        <v>0.63333332538604736</v>
      </c>
      <c r="S652" s="1302">
        <v>0.40000000596046448</v>
      </c>
      <c r="T652" s="1302">
        <v>0.56756758689880371</v>
      </c>
      <c r="U652" s="1302">
        <v>0.60000002384185791</v>
      </c>
      <c r="V652" s="1302">
        <v>0.4117647111415863</v>
      </c>
    </row>
    <row r="653" spans="1:22" ht="15" x14ac:dyDescent="0.25">
      <c r="A653" s="1301" t="s">
        <v>809</v>
      </c>
      <c r="B653" s="153" t="s">
        <v>827</v>
      </c>
      <c r="C653" s="1301" t="s">
        <v>94</v>
      </c>
      <c r="D653" s="1302">
        <v>0.13513512909412384</v>
      </c>
      <c r="E653" s="1302">
        <v>9.6774190664291382E-2</v>
      </c>
      <c r="F653" s="1302">
        <v>8.6956523358821869E-2</v>
      </c>
      <c r="G653" s="1302">
        <v>0.20000000298023224</v>
      </c>
      <c r="H653" s="1302">
        <v>0.1746031790971756</v>
      </c>
      <c r="I653" s="1302">
        <v>0.15492957830429077</v>
      </c>
      <c r="J653" s="1302">
        <v>0.1428571492433548</v>
      </c>
      <c r="K653" s="1302">
        <v>0.10975609719753265</v>
      </c>
      <c r="L653" s="1302">
        <v>0.10526315867900848</v>
      </c>
      <c r="M653" s="1302">
        <v>6.1538461595773697E-2</v>
      </c>
      <c r="N653" s="1302">
        <v>7.0000000298023224E-2</v>
      </c>
      <c r="O653" s="1302">
        <v>5.2083332091569901E-2</v>
      </c>
      <c r="P653" s="1302">
        <v>0.24137930572032928</v>
      </c>
      <c r="Q653" s="1302">
        <v>7.6923079788684845E-2</v>
      </c>
      <c r="R653" s="1302">
        <v>0.10000000149011612</v>
      </c>
      <c r="S653" s="1302">
        <v>0.20000000298023224</v>
      </c>
      <c r="T653" s="1302">
        <v>0.16216215491294861</v>
      </c>
      <c r="U653" s="1302">
        <v>0.20000000298023224</v>
      </c>
      <c r="V653" s="1302">
        <v>0</v>
      </c>
    </row>
    <row r="654" spans="1:22" ht="15" x14ac:dyDescent="0.25">
      <c r="A654" s="1301" t="s">
        <v>809</v>
      </c>
      <c r="B654" s="153" t="s">
        <v>827</v>
      </c>
      <c r="C654" s="1301" t="s">
        <v>95</v>
      </c>
      <c r="D654" s="1302">
        <v>8.1081077456474304E-2</v>
      </c>
      <c r="E654" s="1302">
        <v>4.3010752648115158E-2</v>
      </c>
      <c r="F654" s="1302">
        <v>5.7971015572547913E-2</v>
      </c>
      <c r="G654" s="1302">
        <v>0.12307692319154739</v>
      </c>
      <c r="H654" s="1302">
        <v>0.1269841343164444</v>
      </c>
      <c r="I654" s="1302">
        <v>5.6338027119636536E-2</v>
      </c>
      <c r="J654" s="1302">
        <v>9.5238097012042999E-2</v>
      </c>
      <c r="K654" s="1302">
        <v>4.8780485987663269E-2</v>
      </c>
      <c r="L654" s="1302">
        <v>5.2631579339504242E-2</v>
      </c>
      <c r="M654" s="1302">
        <v>3.0769230797886848E-2</v>
      </c>
      <c r="N654" s="1302">
        <v>1.9999999552965164E-2</v>
      </c>
      <c r="O654" s="1302">
        <v>2.083333395421505E-2</v>
      </c>
      <c r="P654" s="1302">
        <v>3.4482758492231369E-2</v>
      </c>
      <c r="Q654" s="1302">
        <v>0</v>
      </c>
      <c r="R654" s="1302">
        <v>0.10000000149011612</v>
      </c>
      <c r="S654" s="1302">
        <v>6.6666670143604279E-2</v>
      </c>
      <c r="T654" s="1302">
        <v>8.1081077456474304E-2</v>
      </c>
      <c r="U654" s="1302">
        <v>2.500000037252903E-2</v>
      </c>
      <c r="V654" s="1302">
        <v>0</v>
      </c>
    </row>
    <row r="655" spans="1:22" ht="15" x14ac:dyDescent="0.25">
      <c r="A655" s="1301" t="s">
        <v>809</v>
      </c>
      <c r="B655" s="153" t="s">
        <v>828</v>
      </c>
      <c r="C655" s="1301" t="s">
        <v>87</v>
      </c>
      <c r="D655" s="1302">
        <v>5</v>
      </c>
      <c r="E655" s="1302">
        <v>3</v>
      </c>
      <c r="F655" s="1302">
        <v>4</v>
      </c>
      <c r="G655" s="1302">
        <v>1</v>
      </c>
      <c r="H655" s="1302">
        <v>6</v>
      </c>
      <c r="I655" s="1302">
        <v>10</v>
      </c>
      <c r="J655" s="1302">
        <v>7</v>
      </c>
      <c r="K655" s="1302">
        <v>14</v>
      </c>
      <c r="L655" s="1302">
        <v>4</v>
      </c>
      <c r="M655" s="1302">
        <v>7</v>
      </c>
      <c r="N655" s="1302">
        <v>4</v>
      </c>
      <c r="O655" s="1302">
        <v>10</v>
      </c>
      <c r="P655" s="1302">
        <v>5</v>
      </c>
      <c r="Q655" s="1302">
        <v>0</v>
      </c>
      <c r="R655" s="1302">
        <v>3</v>
      </c>
      <c r="S655" s="1302">
        <v>4</v>
      </c>
      <c r="T655" s="1302">
        <v>10</v>
      </c>
      <c r="U655" s="1302">
        <v>7</v>
      </c>
      <c r="V655" s="1302">
        <v>8</v>
      </c>
    </row>
    <row r="656" spans="1:22" ht="15" x14ac:dyDescent="0.25">
      <c r="A656" s="1301" t="s">
        <v>809</v>
      </c>
      <c r="B656" s="153" t="s">
        <v>828</v>
      </c>
      <c r="C656" s="1301" t="s">
        <v>700</v>
      </c>
      <c r="D656" s="1302">
        <v>0</v>
      </c>
      <c r="E656" s="1302">
        <v>0</v>
      </c>
      <c r="F656" s="1302">
        <v>0</v>
      </c>
      <c r="G656" s="1302">
        <v>0</v>
      </c>
      <c r="H656" s="1302">
        <v>1</v>
      </c>
      <c r="I656" s="1302">
        <v>2</v>
      </c>
      <c r="J656" s="1302">
        <v>4</v>
      </c>
      <c r="K656" s="1302">
        <v>4</v>
      </c>
      <c r="L656" s="1302">
        <v>0</v>
      </c>
      <c r="M656" s="1302">
        <v>6</v>
      </c>
      <c r="N656" s="1302">
        <v>2</v>
      </c>
      <c r="O656" s="1302">
        <v>3</v>
      </c>
      <c r="P656" s="1302">
        <v>2</v>
      </c>
      <c r="Q656" s="1302">
        <v>0</v>
      </c>
      <c r="R656" s="1302">
        <v>1</v>
      </c>
      <c r="S656" s="1302">
        <v>2</v>
      </c>
      <c r="T656" s="1302">
        <v>3</v>
      </c>
      <c r="U656" s="1302">
        <v>2</v>
      </c>
      <c r="V656" s="1302">
        <v>1</v>
      </c>
    </row>
    <row r="657" spans="1:22" ht="15" x14ac:dyDescent="0.25">
      <c r="A657" s="1301" t="s">
        <v>809</v>
      </c>
      <c r="B657" s="153" t="s">
        <v>828</v>
      </c>
      <c r="C657" s="1301" t="s">
        <v>88</v>
      </c>
      <c r="D657" s="1302">
        <v>0</v>
      </c>
      <c r="E657" s="1302">
        <v>0</v>
      </c>
      <c r="F657" s="1302">
        <v>0</v>
      </c>
      <c r="G657" s="1302">
        <v>1</v>
      </c>
      <c r="H657" s="1302">
        <v>2</v>
      </c>
      <c r="I657" s="1302">
        <v>7</v>
      </c>
      <c r="J657" s="1302">
        <v>4</v>
      </c>
      <c r="K657" s="1302">
        <v>5</v>
      </c>
      <c r="L657" s="1302">
        <v>1</v>
      </c>
      <c r="M657" s="1302">
        <v>6</v>
      </c>
      <c r="N657" s="1302">
        <v>3</v>
      </c>
      <c r="O657" s="1302">
        <v>4</v>
      </c>
      <c r="P657" s="1302">
        <v>3</v>
      </c>
      <c r="Q657" s="1302">
        <v>0</v>
      </c>
      <c r="R657" s="1302">
        <v>1</v>
      </c>
      <c r="S657" s="1302">
        <v>4</v>
      </c>
      <c r="T657" s="1302">
        <v>7</v>
      </c>
      <c r="U657" s="1302">
        <v>3</v>
      </c>
      <c r="V657" s="1302">
        <v>2</v>
      </c>
    </row>
    <row r="658" spans="1:22" ht="15" x14ac:dyDescent="0.25">
      <c r="A658" s="1301" t="s">
        <v>809</v>
      </c>
      <c r="B658" s="153" t="s">
        <v>828</v>
      </c>
      <c r="C658" s="1301" t="s">
        <v>89</v>
      </c>
      <c r="D658" s="1302">
        <v>1</v>
      </c>
      <c r="E658" s="1302">
        <v>0</v>
      </c>
      <c r="F658" s="1302">
        <v>0</v>
      </c>
      <c r="G658" s="1302">
        <v>1</v>
      </c>
      <c r="H658" s="1302">
        <v>2</v>
      </c>
      <c r="I658" s="1302">
        <v>7</v>
      </c>
      <c r="J658" s="1302">
        <v>4</v>
      </c>
      <c r="K658" s="1302">
        <v>5</v>
      </c>
      <c r="L658" s="1302">
        <v>2</v>
      </c>
      <c r="M658" s="1302">
        <v>6</v>
      </c>
      <c r="N658" s="1302">
        <v>3</v>
      </c>
      <c r="O658" s="1302">
        <v>4</v>
      </c>
      <c r="P658" s="1302">
        <v>3</v>
      </c>
      <c r="Q658" s="1302">
        <v>0</v>
      </c>
      <c r="R658" s="1302">
        <v>1</v>
      </c>
      <c r="S658" s="1302">
        <v>4</v>
      </c>
      <c r="T658" s="1302">
        <v>7</v>
      </c>
      <c r="U658" s="1302">
        <v>3</v>
      </c>
      <c r="V658" s="1302">
        <v>3</v>
      </c>
    </row>
    <row r="659" spans="1:22" ht="15" x14ac:dyDescent="0.25">
      <c r="A659" s="1301" t="s">
        <v>809</v>
      </c>
      <c r="B659" s="153" t="s">
        <v>828</v>
      </c>
      <c r="C659" s="1301" t="s">
        <v>90</v>
      </c>
      <c r="D659" s="1302">
        <v>0</v>
      </c>
      <c r="E659" s="1302">
        <v>0</v>
      </c>
      <c r="F659" s="1302">
        <v>0</v>
      </c>
      <c r="G659" s="1302">
        <v>0</v>
      </c>
      <c r="H659" s="1302">
        <v>2</v>
      </c>
      <c r="I659" s="1302">
        <v>2</v>
      </c>
      <c r="J659" s="1302">
        <v>1</v>
      </c>
      <c r="K659" s="1302">
        <v>2</v>
      </c>
      <c r="L659" s="1302">
        <v>0</v>
      </c>
      <c r="M659" s="1302">
        <v>5</v>
      </c>
      <c r="N659" s="1302">
        <v>1</v>
      </c>
      <c r="O659" s="1302">
        <v>0</v>
      </c>
      <c r="P659" s="1302">
        <v>1</v>
      </c>
      <c r="Q659" s="1302">
        <v>0</v>
      </c>
      <c r="R659" s="1302">
        <v>0</v>
      </c>
      <c r="S659" s="1302">
        <v>3</v>
      </c>
      <c r="T659" s="1302">
        <v>3</v>
      </c>
      <c r="U659" s="1302">
        <v>2</v>
      </c>
      <c r="V659" s="1302">
        <v>1</v>
      </c>
    </row>
    <row r="660" spans="1:22" ht="15" x14ac:dyDescent="0.25">
      <c r="A660" s="1301" t="s">
        <v>809</v>
      </c>
      <c r="B660" s="153" t="s">
        <v>828</v>
      </c>
      <c r="C660" s="1301" t="s">
        <v>91</v>
      </c>
      <c r="D660" s="1302">
        <v>0</v>
      </c>
      <c r="E660" s="1302">
        <v>0</v>
      </c>
      <c r="F660" s="1302">
        <v>0</v>
      </c>
      <c r="G660" s="1302">
        <v>0</v>
      </c>
      <c r="H660" s="1302">
        <v>1</v>
      </c>
      <c r="I660" s="1302">
        <v>2</v>
      </c>
      <c r="J660" s="1302">
        <v>1</v>
      </c>
      <c r="K660" s="1302">
        <v>2</v>
      </c>
      <c r="L660" s="1302">
        <v>0</v>
      </c>
      <c r="M660" s="1302">
        <v>1</v>
      </c>
      <c r="N660" s="1302">
        <v>0</v>
      </c>
      <c r="O660" s="1302">
        <v>0</v>
      </c>
      <c r="P660" s="1302">
        <v>1</v>
      </c>
      <c r="Q660" s="1302">
        <v>0</v>
      </c>
      <c r="R660" s="1302">
        <v>0</v>
      </c>
      <c r="S660" s="1302">
        <v>3</v>
      </c>
      <c r="T660" s="1302">
        <v>2</v>
      </c>
      <c r="U660" s="1302">
        <v>1</v>
      </c>
      <c r="V660" s="1302">
        <v>0</v>
      </c>
    </row>
    <row r="661" spans="1:22" ht="15" x14ac:dyDescent="0.25">
      <c r="A661" s="1301" t="s">
        <v>809</v>
      </c>
      <c r="B661" s="153" t="s">
        <v>828</v>
      </c>
      <c r="C661" s="1301" t="s">
        <v>701</v>
      </c>
      <c r="D661" s="1302">
        <v>0</v>
      </c>
      <c r="E661" s="1302">
        <v>0</v>
      </c>
      <c r="F661" s="1302">
        <v>0</v>
      </c>
      <c r="G661" s="1302">
        <v>0</v>
      </c>
      <c r="H661" s="1302">
        <v>0.1666666716337204</v>
      </c>
      <c r="I661" s="1302">
        <v>0.20000000298023224</v>
      </c>
      <c r="J661" s="1302">
        <v>0.57142859697341919</v>
      </c>
      <c r="K661" s="1302">
        <v>0.28571429848670959</v>
      </c>
      <c r="L661" s="1302">
        <v>0</v>
      </c>
      <c r="M661" s="1302">
        <v>0.8571428656578064</v>
      </c>
      <c r="N661" s="1302">
        <v>0.5</v>
      </c>
      <c r="O661" s="1302">
        <v>0.30000001192092896</v>
      </c>
      <c r="P661" s="1302">
        <v>0.40000000596046448</v>
      </c>
      <c r="Q661" s="1302">
        <v>0</v>
      </c>
      <c r="R661" s="1302">
        <v>0.3333333432674408</v>
      </c>
      <c r="S661" s="1302">
        <v>0.5</v>
      </c>
      <c r="T661" s="1302">
        <v>0.30000001192092896</v>
      </c>
      <c r="U661" s="1302">
        <v>0.28571429848670959</v>
      </c>
      <c r="V661" s="1302">
        <v>0.125</v>
      </c>
    </row>
    <row r="662" spans="1:22" ht="15" x14ac:dyDescent="0.25">
      <c r="A662" s="1301" t="s">
        <v>809</v>
      </c>
      <c r="B662" s="153" t="s">
        <v>828</v>
      </c>
      <c r="C662" s="1301" t="s">
        <v>92</v>
      </c>
      <c r="D662" s="1302">
        <v>0</v>
      </c>
      <c r="E662" s="1302">
        <v>0</v>
      </c>
      <c r="F662" s="1302">
        <v>0</v>
      </c>
      <c r="G662" s="1302">
        <v>1</v>
      </c>
      <c r="H662" s="1302">
        <v>0.3333333432674408</v>
      </c>
      <c r="I662" s="1302">
        <v>0.69999998807907104</v>
      </c>
      <c r="J662" s="1302">
        <v>0.57142859697341919</v>
      </c>
      <c r="K662" s="1302">
        <v>0.3571428656578064</v>
      </c>
      <c r="L662" s="1302">
        <v>0.25</v>
      </c>
      <c r="M662" s="1302">
        <v>0.8571428656578064</v>
      </c>
      <c r="N662" s="1302">
        <v>0.75</v>
      </c>
      <c r="O662" s="1302">
        <v>0.40000000596046448</v>
      </c>
      <c r="P662" s="1302">
        <v>0.60000002384185791</v>
      </c>
      <c r="Q662" s="1302">
        <v>0</v>
      </c>
      <c r="R662" s="1302">
        <v>0.3333333432674408</v>
      </c>
      <c r="S662" s="1302">
        <v>1</v>
      </c>
      <c r="T662" s="1302">
        <v>0.69999998807907104</v>
      </c>
      <c r="U662" s="1302">
        <v>0.4285714328289032</v>
      </c>
      <c r="V662" s="1302">
        <v>0.25</v>
      </c>
    </row>
    <row r="663" spans="1:22" ht="15" x14ac:dyDescent="0.25">
      <c r="A663" s="1301" t="s">
        <v>809</v>
      </c>
      <c r="B663" s="153" t="s">
        <v>828</v>
      </c>
      <c r="C663" s="1301" t="s">
        <v>93</v>
      </c>
      <c r="D663" s="1302">
        <v>0.20000000298023224</v>
      </c>
      <c r="E663" s="1302">
        <v>0</v>
      </c>
      <c r="F663" s="1302">
        <v>0</v>
      </c>
      <c r="G663" s="1302">
        <v>1</v>
      </c>
      <c r="H663" s="1302">
        <v>0.3333333432674408</v>
      </c>
      <c r="I663" s="1302">
        <v>0.69999998807907104</v>
      </c>
      <c r="J663" s="1302">
        <v>0.57142859697341919</v>
      </c>
      <c r="K663" s="1302">
        <v>0.3571428656578064</v>
      </c>
      <c r="L663" s="1302">
        <v>0.5</v>
      </c>
      <c r="M663" s="1302">
        <v>0.8571428656578064</v>
      </c>
      <c r="N663" s="1302">
        <v>0.75</v>
      </c>
      <c r="O663" s="1302">
        <v>0.40000000596046448</v>
      </c>
      <c r="P663" s="1302">
        <v>0.60000002384185791</v>
      </c>
      <c r="Q663" s="1302">
        <v>0</v>
      </c>
      <c r="R663" s="1302">
        <v>0.3333333432674408</v>
      </c>
      <c r="S663" s="1302">
        <v>1</v>
      </c>
      <c r="T663" s="1302">
        <v>0.69999998807907104</v>
      </c>
      <c r="U663" s="1302">
        <v>0.4285714328289032</v>
      </c>
      <c r="V663" s="1302">
        <v>0.375</v>
      </c>
    </row>
    <row r="664" spans="1:22" ht="15" x14ac:dyDescent="0.25">
      <c r="A664" s="1301" t="s">
        <v>809</v>
      </c>
      <c r="B664" s="153" t="s">
        <v>828</v>
      </c>
      <c r="C664" s="1301" t="s">
        <v>94</v>
      </c>
      <c r="D664" s="1302">
        <v>0</v>
      </c>
      <c r="E664" s="1302">
        <v>0</v>
      </c>
      <c r="F664" s="1302">
        <v>0</v>
      </c>
      <c r="G664" s="1302">
        <v>0</v>
      </c>
      <c r="H664" s="1302">
        <v>0.3333333432674408</v>
      </c>
      <c r="I664" s="1302">
        <v>0.20000000298023224</v>
      </c>
      <c r="J664" s="1302">
        <v>0.1428571492433548</v>
      </c>
      <c r="K664" s="1302">
        <v>0.1428571492433548</v>
      </c>
      <c r="L664" s="1302">
        <v>0</v>
      </c>
      <c r="M664" s="1302">
        <v>0.71428573131561279</v>
      </c>
      <c r="N664" s="1302">
        <v>0.25</v>
      </c>
      <c r="O664" s="1302">
        <v>0</v>
      </c>
      <c r="P664" s="1302">
        <v>0.20000000298023224</v>
      </c>
      <c r="Q664" s="1302">
        <v>0</v>
      </c>
      <c r="R664" s="1302">
        <v>0</v>
      </c>
      <c r="S664" s="1302">
        <v>0.75</v>
      </c>
      <c r="T664" s="1302">
        <v>0.30000001192092896</v>
      </c>
      <c r="U664" s="1302">
        <v>0.28571429848670959</v>
      </c>
      <c r="V664" s="1302">
        <v>0.125</v>
      </c>
    </row>
    <row r="665" spans="1:22" ht="15" x14ac:dyDescent="0.25">
      <c r="A665" s="1301" t="s">
        <v>809</v>
      </c>
      <c r="B665" s="153" t="s">
        <v>828</v>
      </c>
      <c r="C665" s="1301" t="s">
        <v>95</v>
      </c>
      <c r="D665" s="1302">
        <v>0</v>
      </c>
      <c r="E665" s="1302">
        <v>0</v>
      </c>
      <c r="F665" s="1302">
        <v>0</v>
      </c>
      <c r="G665" s="1302">
        <v>0</v>
      </c>
      <c r="H665" s="1302">
        <v>0.1666666716337204</v>
      </c>
      <c r="I665" s="1302">
        <v>0.20000000298023224</v>
      </c>
      <c r="J665" s="1302">
        <v>0.1428571492433548</v>
      </c>
      <c r="K665" s="1302">
        <v>0.1428571492433548</v>
      </c>
      <c r="L665" s="1302">
        <v>0</v>
      </c>
      <c r="M665" s="1302">
        <v>0.1428571492433548</v>
      </c>
      <c r="N665" s="1302">
        <v>0</v>
      </c>
      <c r="O665" s="1302">
        <v>0</v>
      </c>
      <c r="P665" s="1302">
        <v>0.20000000298023224</v>
      </c>
      <c r="Q665" s="1302">
        <v>0</v>
      </c>
      <c r="R665" s="1302">
        <v>0</v>
      </c>
      <c r="S665" s="1302">
        <v>0.75</v>
      </c>
      <c r="T665" s="1302">
        <v>0.20000000298023224</v>
      </c>
      <c r="U665" s="1302">
        <v>0.1428571492433548</v>
      </c>
      <c r="V665" s="1302">
        <v>0</v>
      </c>
    </row>
    <row r="666" spans="1:22" ht="15" x14ac:dyDescent="0.25">
      <c r="A666" s="1301" t="s">
        <v>809</v>
      </c>
      <c r="B666" s="153" t="s">
        <v>829</v>
      </c>
      <c r="C666" s="1301" t="s">
        <v>87</v>
      </c>
      <c r="D666" s="1302">
        <v>0</v>
      </c>
      <c r="E666" s="1302">
        <v>10</v>
      </c>
      <c r="F666" s="1302">
        <v>9</v>
      </c>
      <c r="G666" s="1302">
        <v>11</v>
      </c>
      <c r="H666" s="1302">
        <v>1</v>
      </c>
      <c r="I666" s="1302">
        <v>15</v>
      </c>
      <c r="J666" s="1302">
        <v>19</v>
      </c>
      <c r="K666" s="1302">
        <v>51</v>
      </c>
      <c r="L666" s="1302">
        <v>6</v>
      </c>
      <c r="M666" s="1302">
        <v>8</v>
      </c>
      <c r="N666" s="1302">
        <v>5</v>
      </c>
      <c r="O666" s="1302">
        <v>50</v>
      </c>
      <c r="P666" s="1302">
        <v>7</v>
      </c>
      <c r="Q666" s="1302">
        <v>0</v>
      </c>
      <c r="R666" s="1302">
        <v>5</v>
      </c>
      <c r="S666" s="1302">
        <v>0</v>
      </c>
      <c r="T666" s="1302">
        <v>0</v>
      </c>
      <c r="U666" s="1302">
        <v>0</v>
      </c>
      <c r="V666" s="1302">
        <v>0</v>
      </c>
    </row>
    <row r="667" spans="1:22" ht="15" x14ac:dyDescent="0.25">
      <c r="A667" s="1301" t="s">
        <v>809</v>
      </c>
      <c r="B667" s="153" t="s">
        <v>829</v>
      </c>
      <c r="C667" s="1301" t="s">
        <v>700</v>
      </c>
      <c r="D667" s="1302">
        <v>0</v>
      </c>
      <c r="E667" s="1302">
        <v>4</v>
      </c>
      <c r="F667" s="1302">
        <v>1</v>
      </c>
      <c r="G667" s="1302">
        <v>3</v>
      </c>
      <c r="H667" s="1302">
        <v>0</v>
      </c>
      <c r="I667" s="1302">
        <v>2</v>
      </c>
      <c r="J667" s="1302">
        <v>13</v>
      </c>
      <c r="K667" s="1302">
        <v>19</v>
      </c>
      <c r="L667" s="1302">
        <v>1</v>
      </c>
      <c r="M667" s="1302">
        <v>0</v>
      </c>
      <c r="N667" s="1302">
        <v>0</v>
      </c>
      <c r="O667" s="1302">
        <v>34</v>
      </c>
      <c r="P667" s="1302">
        <v>0</v>
      </c>
      <c r="Q667" s="1302">
        <v>0</v>
      </c>
      <c r="R667" s="1302">
        <v>0</v>
      </c>
      <c r="S667" s="1302">
        <v>0</v>
      </c>
      <c r="T667" s="1302">
        <v>0</v>
      </c>
      <c r="U667" s="1302">
        <v>0</v>
      </c>
      <c r="V667" s="1302">
        <v>0</v>
      </c>
    </row>
    <row r="668" spans="1:22" ht="15" x14ac:dyDescent="0.25">
      <c r="A668" s="1301" t="s">
        <v>809</v>
      </c>
      <c r="B668" s="153" t="s">
        <v>829</v>
      </c>
      <c r="C668" s="1301" t="s">
        <v>88</v>
      </c>
      <c r="D668" s="1302">
        <v>0</v>
      </c>
      <c r="E668" s="1302">
        <v>6</v>
      </c>
      <c r="F668" s="1302">
        <v>2</v>
      </c>
      <c r="G668" s="1302">
        <v>4</v>
      </c>
      <c r="H668" s="1302">
        <v>0</v>
      </c>
      <c r="I668" s="1302">
        <v>2</v>
      </c>
      <c r="J668" s="1302">
        <v>14</v>
      </c>
      <c r="K668" s="1302">
        <v>20</v>
      </c>
      <c r="L668" s="1302">
        <v>3</v>
      </c>
      <c r="M668" s="1302">
        <v>0</v>
      </c>
      <c r="N668" s="1302">
        <v>1</v>
      </c>
      <c r="O668" s="1302">
        <v>37</v>
      </c>
      <c r="P668" s="1302">
        <v>0</v>
      </c>
      <c r="Q668" s="1302">
        <v>0</v>
      </c>
      <c r="R668" s="1302">
        <v>0</v>
      </c>
      <c r="S668" s="1302">
        <v>0</v>
      </c>
      <c r="T668" s="1302">
        <v>0</v>
      </c>
      <c r="U668" s="1302">
        <v>0</v>
      </c>
      <c r="V668" s="1302">
        <v>0</v>
      </c>
    </row>
    <row r="669" spans="1:22" ht="15" x14ac:dyDescent="0.25">
      <c r="A669" s="1301" t="s">
        <v>809</v>
      </c>
      <c r="B669" s="153" t="s">
        <v>829</v>
      </c>
      <c r="C669" s="1301" t="s">
        <v>89</v>
      </c>
      <c r="D669" s="1302">
        <v>0</v>
      </c>
      <c r="E669" s="1302">
        <v>7</v>
      </c>
      <c r="F669" s="1302">
        <v>3</v>
      </c>
      <c r="G669" s="1302">
        <v>4</v>
      </c>
      <c r="H669" s="1302">
        <v>0</v>
      </c>
      <c r="I669" s="1302">
        <v>3</v>
      </c>
      <c r="J669" s="1302">
        <v>14</v>
      </c>
      <c r="K669" s="1302">
        <v>22</v>
      </c>
      <c r="L669" s="1302">
        <v>3</v>
      </c>
      <c r="M669" s="1302">
        <v>0</v>
      </c>
      <c r="N669" s="1302">
        <v>1</v>
      </c>
      <c r="O669" s="1302">
        <v>38</v>
      </c>
      <c r="P669" s="1302">
        <v>0</v>
      </c>
      <c r="Q669" s="1302">
        <v>0</v>
      </c>
      <c r="R669" s="1302">
        <v>0</v>
      </c>
      <c r="S669" s="1302">
        <v>0</v>
      </c>
      <c r="T669" s="1302">
        <v>0</v>
      </c>
      <c r="U669" s="1302">
        <v>0</v>
      </c>
      <c r="V669" s="1302">
        <v>0</v>
      </c>
    </row>
    <row r="670" spans="1:22" ht="15" x14ac:dyDescent="0.25">
      <c r="A670" s="1301" t="s">
        <v>809</v>
      </c>
      <c r="B670" s="153" t="s">
        <v>829</v>
      </c>
      <c r="C670" s="1301" t="s">
        <v>90</v>
      </c>
      <c r="D670" s="1302">
        <v>0</v>
      </c>
      <c r="E670" s="1302">
        <v>1</v>
      </c>
      <c r="F670" s="1302">
        <v>0</v>
      </c>
      <c r="G670" s="1302">
        <v>1</v>
      </c>
      <c r="H670" s="1302">
        <v>0</v>
      </c>
      <c r="I670" s="1302">
        <v>2</v>
      </c>
      <c r="J670" s="1302">
        <v>10</v>
      </c>
      <c r="K670" s="1302">
        <v>9</v>
      </c>
      <c r="L670" s="1302">
        <v>2</v>
      </c>
      <c r="M670" s="1302">
        <v>0</v>
      </c>
      <c r="N670" s="1302">
        <v>0</v>
      </c>
      <c r="O670" s="1302">
        <v>1</v>
      </c>
      <c r="P670" s="1302">
        <v>0</v>
      </c>
      <c r="Q670" s="1302">
        <v>0</v>
      </c>
      <c r="R670" s="1302">
        <v>0</v>
      </c>
      <c r="S670" s="1302">
        <v>0</v>
      </c>
      <c r="T670" s="1302">
        <v>0</v>
      </c>
      <c r="U670" s="1302">
        <v>0</v>
      </c>
      <c r="V670" s="1302">
        <v>0</v>
      </c>
    </row>
    <row r="671" spans="1:22" ht="15" x14ac:dyDescent="0.25">
      <c r="A671" s="1301" t="s">
        <v>809</v>
      </c>
      <c r="B671" s="153" t="s">
        <v>829</v>
      </c>
      <c r="C671" s="1301" t="s">
        <v>91</v>
      </c>
      <c r="D671" s="1302">
        <v>0</v>
      </c>
      <c r="E671" s="1302">
        <v>0</v>
      </c>
      <c r="F671" s="1302">
        <v>0</v>
      </c>
      <c r="G671" s="1302">
        <v>1</v>
      </c>
      <c r="H671" s="1302">
        <v>0</v>
      </c>
      <c r="I671" s="1302">
        <v>2</v>
      </c>
      <c r="J671" s="1302">
        <v>12</v>
      </c>
      <c r="K671" s="1302">
        <v>7</v>
      </c>
      <c r="L671" s="1302">
        <v>1</v>
      </c>
      <c r="M671" s="1302">
        <v>0</v>
      </c>
      <c r="N671" s="1302">
        <v>0</v>
      </c>
      <c r="O671" s="1302">
        <v>0</v>
      </c>
      <c r="P671" s="1302">
        <v>0</v>
      </c>
      <c r="Q671" s="1302">
        <v>0</v>
      </c>
      <c r="R671" s="1302">
        <v>0</v>
      </c>
      <c r="S671" s="1302">
        <v>0</v>
      </c>
      <c r="T671" s="1302">
        <v>0</v>
      </c>
      <c r="U671" s="1302">
        <v>0</v>
      </c>
      <c r="V671" s="1302">
        <v>0</v>
      </c>
    </row>
    <row r="672" spans="1:22" ht="15" x14ac:dyDescent="0.25">
      <c r="A672" s="1301" t="s">
        <v>809</v>
      </c>
      <c r="B672" s="153" t="s">
        <v>829</v>
      </c>
      <c r="C672" s="1301" t="s">
        <v>701</v>
      </c>
      <c r="D672" s="1302">
        <v>0</v>
      </c>
      <c r="E672" s="1302">
        <v>0.40000000596046448</v>
      </c>
      <c r="F672" s="1302">
        <v>0.1111111119389534</v>
      </c>
      <c r="G672" s="1302">
        <v>0.27272728085517883</v>
      </c>
      <c r="H672" s="1302">
        <v>0</v>
      </c>
      <c r="I672" s="1302">
        <v>0.13333334028720856</v>
      </c>
      <c r="J672" s="1302">
        <v>0.68421053886413574</v>
      </c>
      <c r="K672" s="1302">
        <v>0.37254902720451355</v>
      </c>
      <c r="L672" s="1302">
        <v>0.1666666716337204</v>
      </c>
      <c r="M672" s="1302">
        <v>0</v>
      </c>
      <c r="N672" s="1302">
        <v>0</v>
      </c>
      <c r="O672" s="1302">
        <v>0.68000000715255737</v>
      </c>
      <c r="P672" s="1302">
        <v>0</v>
      </c>
      <c r="Q672" s="1302">
        <v>0</v>
      </c>
      <c r="R672" s="1302">
        <v>0</v>
      </c>
      <c r="S672" s="1302">
        <v>0</v>
      </c>
      <c r="T672" s="1302">
        <v>0</v>
      </c>
      <c r="U672" s="1302">
        <v>0</v>
      </c>
      <c r="V672" s="1302">
        <v>0</v>
      </c>
    </row>
    <row r="673" spans="1:22" ht="15" x14ac:dyDescent="0.25">
      <c r="A673" s="1301" t="s">
        <v>809</v>
      </c>
      <c r="B673" s="153" t="s">
        <v>829</v>
      </c>
      <c r="C673" s="1301" t="s">
        <v>92</v>
      </c>
      <c r="D673" s="1302">
        <v>0</v>
      </c>
      <c r="E673" s="1302">
        <v>0.60000002384185791</v>
      </c>
      <c r="F673" s="1302">
        <v>0.2222222238779068</v>
      </c>
      <c r="G673" s="1302">
        <v>0.36363637447357178</v>
      </c>
      <c r="H673" s="1302">
        <v>0</v>
      </c>
      <c r="I673" s="1302">
        <v>0.13333334028720856</v>
      </c>
      <c r="J673" s="1302">
        <v>0.73684209585189819</v>
      </c>
      <c r="K673" s="1302">
        <v>0.39215686917304993</v>
      </c>
      <c r="L673" s="1302">
        <v>0.5</v>
      </c>
      <c r="M673" s="1302">
        <v>0</v>
      </c>
      <c r="N673" s="1302">
        <v>0.20000000298023224</v>
      </c>
      <c r="O673" s="1302">
        <v>0.74000000953674316</v>
      </c>
      <c r="P673" s="1302">
        <v>0</v>
      </c>
      <c r="Q673" s="1302">
        <v>0</v>
      </c>
      <c r="R673" s="1302">
        <v>0</v>
      </c>
      <c r="S673" s="1302">
        <v>0</v>
      </c>
      <c r="T673" s="1302">
        <v>0</v>
      </c>
      <c r="U673" s="1302">
        <v>0</v>
      </c>
      <c r="V673" s="1302">
        <v>0</v>
      </c>
    </row>
    <row r="674" spans="1:22" ht="15" x14ac:dyDescent="0.25">
      <c r="A674" s="1301" t="s">
        <v>809</v>
      </c>
      <c r="B674" s="153" t="s">
        <v>829</v>
      </c>
      <c r="C674" s="1301" t="s">
        <v>93</v>
      </c>
      <c r="D674" s="1302">
        <v>0</v>
      </c>
      <c r="E674" s="1302">
        <v>0.69999998807907104</v>
      </c>
      <c r="F674" s="1302">
        <v>0.3333333432674408</v>
      </c>
      <c r="G674" s="1302">
        <v>0.36363637447357178</v>
      </c>
      <c r="H674" s="1302">
        <v>0</v>
      </c>
      <c r="I674" s="1302">
        <v>0.20000000298023224</v>
      </c>
      <c r="J674" s="1302">
        <v>0.73684209585189819</v>
      </c>
      <c r="K674" s="1302">
        <v>0.43137255311012268</v>
      </c>
      <c r="L674" s="1302">
        <v>0.5</v>
      </c>
      <c r="M674" s="1302">
        <v>0</v>
      </c>
      <c r="N674" s="1302">
        <v>0.20000000298023224</v>
      </c>
      <c r="O674" s="1302">
        <v>0.75999999046325684</v>
      </c>
      <c r="P674" s="1302">
        <v>0</v>
      </c>
      <c r="Q674" s="1302">
        <v>0</v>
      </c>
      <c r="R674" s="1302">
        <v>0</v>
      </c>
      <c r="S674" s="1302">
        <v>0</v>
      </c>
      <c r="T674" s="1302">
        <v>0</v>
      </c>
      <c r="U674" s="1302">
        <v>0</v>
      </c>
      <c r="V674" s="1302">
        <v>0</v>
      </c>
    </row>
    <row r="675" spans="1:22" ht="15" x14ac:dyDescent="0.25">
      <c r="A675" s="1301" t="s">
        <v>809</v>
      </c>
      <c r="B675" s="153" t="s">
        <v>829</v>
      </c>
      <c r="C675" s="1301" t="s">
        <v>94</v>
      </c>
      <c r="D675" s="1302">
        <v>0</v>
      </c>
      <c r="E675" s="1302">
        <v>0.10000000149011612</v>
      </c>
      <c r="F675" s="1302">
        <v>0</v>
      </c>
      <c r="G675" s="1302">
        <v>9.0909093618392944E-2</v>
      </c>
      <c r="H675" s="1302">
        <v>0</v>
      </c>
      <c r="I675" s="1302">
        <v>0.13333334028720856</v>
      </c>
      <c r="J675" s="1302">
        <v>0.52631580829620361</v>
      </c>
      <c r="K675" s="1302">
        <v>0.17647059261798859</v>
      </c>
      <c r="L675" s="1302">
        <v>0.3333333432674408</v>
      </c>
      <c r="M675" s="1302">
        <v>0</v>
      </c>
      <c r="N675" s="1302">
        <v>0</v>
      </c>
      <c r="O675" s="1302">
        <v>1.9999999552965164E-2</v>
      </c>
      <c r="P675" s="1302">
        <v>0</v>
      </c>
      <c r="Q675" s="1302">
        <v>0</v>
      </c>
      <c r="R675" s="1302">
        <v>0</v>
      </c>
      <c r="S675" s="1302">
        <v>0</v>
      </c>
      <c r="T675" s="1302">
        <v>0</v>
      </c>
      <c r="U675" s="1302">
        <v>0</v>
      </c>
      <c r="V675" s="1302">
        <v>0</v>
      </c>
    </row>
    <row r="676" spans="1:22" ht="15" x14ac:dyDescent="0.25">
      <c r="A676" s="1301" t="s">
        <v>809</v>
      </c>
      <c r="B676" s="153" t="s">
        <v>829</v>
      </c>
      <c r="C676" s="1301" t="s">
        <v>95</v>
      </c>
      <c r="D676" s="1302">
        <v>0</v>
      </c>
      <c r="E676" s="1302">
        <v>0</v>
      </c>
      <c r="F676" s="1302">
        <v>0</v>
      </c>
      <c r="G676" s="1302">
        <v>9.0909093618392944E-2</v>
      </c>
      <c r="H676" s="1302">
        <v>0</v>
      </c>
      <c r="I676" s="1302">
        <v>0.13333334028720856</v>
      </c>
      <c r="J676" s="1302">
        <v>0.63157892227172852</v>
      </c>
      <c r="K676" s="1302">
        <v>0.13725490868091583</v>
      </c>
      <c r="L676" s="1302">
        <v>0.1666666716337204</v>
      </c>
      <c r="M676" s="1302">
        <v>0</v>
      </c>
      <c r="N676" s="1302">
        <v>0</v>
      </c>
      <c r="O676" s="1302">
        <v>0</v>
      </c>
      <c r="P676" s="1302">
        <v>0</v>
      </c>
      <c r="Q676" s="1302">
        <v>0</v>
      </c>
      <c r="R676" s="1302">
        <v>0</v>
      </c>
      <c r="S676" s="1302">
        <v>0</v>
      </c>
      <c r="T676" s="1302">
        <v>0</v>
      </c>
      <c r="U676" s="1302">
        <v>0</v>
      </c>
      <c r="V676" s="1302">
        <v>0</v>
      </c>
    </row>
    <row r="677" spans="1:22" ht="15" x14ac:dyDescent="0.25">
      <c r="A677" s="1301" t="s">
        <v>809</v>
      </c>
      <c r="B677" s="153" t="s">
        <v>830</v>
      </c>
      <c r="C677" s="1301" t="s">
        <v>87</v>
      </c>
      <c r="D677" s="1302">
        <v>0</v>
      </c>
      <c r="E677" s="1302">
        <v>0</v>
      </c>
      <c r="F677" s="1302">
        <v>8</v>
      </c>
      <c r="G677" s="1302">
        <v>13</v>
      </c>
      <c r="H677" s="1302">
        <v>18</v>
      </c>
      <c r="I677" s="1302">
        <v>16</v>
      </c>
      <c r="J677" s="1302">
        <v>4</v>
      </c>
      <c r="K677" s="1302">
        <v>17</v>
      </c>
      <c r="L677" s="1302">
        <v>10</v>
      </c>
      <c r="M677" s="1302">
        <v>11</v>
      </c>
      <c r="N677" s="1302">
        <v>11</v>
      </c>
      <c r="O677" s="1302">
        <v>29</v>
      </c>
      <c r="P677" s="1302">
        <v>4</v>
      </c>
      <c r="Q677" s="1302">
        <v>2</v>
      </c>
      <c r="R677" s="1302">
        <v>11</v>
      </c>
      <c r="S677" s="1302">
        <v>11</v>
      </c>
      <c r="T677" s="1302">
        <v>9</v>
      </c>
      <c r="U677" s="1302">
        <v>15</v>
      </c>
      <c r="V677" s="1302">
        <v>2</v>
      </c>
    </row>
    <row r="678" spans="1:22" ht="15" x14ac:dyDescent="0.25">
      <c r="A678" s="1301" t="s">
        <v>809</v>
      </c>
      <c r="B678" s="153" t="s">
        <v>830</v>
      </c>
      <c r="C678" s="1301" t="s">
        <v>700</v>
      </c>
      <c r="D678" s="1302">
        <v>0</v>
      </c>
      <c r="E678" s="1302">
        <v>0</v>
      </c>
      <c r="F678" s="1302">
        <v>1</v>
      </c>
      <c r="G678" s="1302">
        <v>7</v>
      </c>
      <c r="H678" s="1302">
        <v>7</v>
      </c>
      <c r="I678" s="1302">
        <v>6</v>
      </c>
      <c r="J678" s="1302">
        <v>0</v>
      </c>
      <c r="K678" s="1302">
        <v>2</v>
      </c>
      <c r="L678" s="1302">
        <v>2</v>
      </c>
      <c r="M678" s="1302">
        <v>4</v>
      </c>
      <c r="N678" s="1302">
        <v>3</v>
      </c>
      <c r="O678" s="1302">
        <v>19</v>
      </c>
      <c r="P678" s="1302">
        <v>2</v>
      </c>
      <c r="Q678" s="1302">
        <v>0</v>
      </c>
      <c r="R678" s="1302">
        <v>0</v>
      </c>
      <c r="S678" s="1302">
        <v>5</v>
      </c>
      <c r="T678" s="1302">
        <v>4</v>
      </c>
      <c r="U678" s="1302">
        <v>8</v>
      </c>
      <c r="V678" s="1302">
        <v>0</v>
      </c>
    </row>
    <row r="679" spans="1:22" ht="15" x14ac:dyDescent="0.25">
      <c r="A679" s="1301" t="s">
        <v>809</v>
      </c>
      <c r="B679" s="153" t="s">
        <v>830</v>
      </c>
      <c r="C679" s="1301" t="s">
        <v>88</v>
      </c>
      <c r="D679" s="1302">
        <v>0</v>
      </c>
      <c r="E679" s="1302">
        <v>0</v>
      </c>
      <c r="F679" s="1302">
        <v>2</v>
      </c>
      <c r="G679" s="1302">
        <v>8</v>
      </c>
      <c r="H679" s="1302">
        <v>10</v>
      </c>
      <c r="I679" s="1302">
        <v>9</v>
      </c>
      <c r="J679" s="1302">
        <v>1</v>
      </c>
      <c r="K679" s="1302">
        <v>7</v>
      </c>
      <c r="L679" s="1302">
        <v>5</v>
      </c>
      <c r="M679" s="1302">
        <v>4</v>
      </c>
      <c r="N679" s="1302">
        <v>4</v>
      </c>
      <c r="O679" s="1302">
        <v>20</v>
      </c>
      <c r="P679" s="1302">
        <v>2</v>
      </c>
      <c r="Q679" s="1302">
        <v>0</v>
      </c>
      <c r="R679" s="1302">
        <v>3</v>
      </c>
      <c r="S679" s="1302">
        <v>5</v>
      </c>
      <c r="T679" s="1302">
        <v>5</v>
      </c>
      <c r="U679" s="1302">
        <v>8</v>
      </c>
      <c r="V679" s="1302">
        <v>0</v>
      </c>
    </row>
    <row r="680" spans="1:22" ht="15" x14ac:dyDescent="0.25">
      <c r="A680" s="1301" t="s">
        <v>809</v>
      </c>
      <c r="B680" s="153" t="s">
        <v>830</v>
      </c>
      <c r="C680" s="1301" t="s">
        <v>89</v>
      </c>
      <c r="D680" s="1302">
        <v>0</v>
      </c>
      <c r="E680" s="1302">
        <v>0</v>
      </c>
      <c r="F680" s="1302">
        <v>2</v>
      </c>
      <c r="G680" s="1302">
        <v>9</v>
      </c>
      <c r="H680" s="1302">
        <v>10</v>
      </c>
      <c r="I680" s="1302">
        <v>9</v>
      </c>
      <c r="J680" s="1302">
        <v>1</v>
      </c>
      <c r="K680" s="1302">
        <v>7</v>
      </c>
      <c r="L680" s="1302">
        <v>5</v>
      </c>
      <c r="M680" s="1302">
        <v>5</v>
      </c>
      <c r="N680" s="1302">
        <v>4</v>
      </c>
      <c r="O680" s="1302">
        <v>20</v>
      </c>
      <c r="P680" s="1302">
        <v>2</v>
      </c>
      <c r="Q680" s="1302">
        <v>1</v>
      </c>
      <c r="R680" s="1302">
        <v>3</v>
      </c>
      <c r="S680" s="1302">
        <v>5</v>
      </c>
      <c r="T680" s="1302">
        <v>6</v>
      </c>
      <c r="U680" s="1302">
        <v>8</v>
      </c>
      <c r="V680" s="1302">
        <v>0</v>
      </c>
    </row>
    <row r="681" spans="1:22" ht="15" x14ac:dyDescent="0.25">
      <c r="A681" s="1301" t="s">
        <v>809</v>
      </c>
      <c r="B681" s="153" t="s">
        <v>830</v>
      </c>
      <c r="C681" s="1301" t="s">
        <v>90</v>
      </c>
      <c r="D681" s="1302">
        <v>0</v>
      </c>
      <c r="E681" s="1302">
        <v>0</v>
      </c>
      <c r="F681" s="1302">
        <v>0</v>
      </c>
      <c r="G681" s="1302">
        <v>2</v>
      </c>
      <c r="H681" s="1302">
        <v>2</v>
      </c>
      <c r="I681" s="1302">
        <v>1</v>
      </c>
      <c r="J681" s="1302">
        <v>1</v>
      </c>
      <c r="K681" s="1302">
        <v>1</v>
      </c>
      <c r="L681" s="1302">
        <v>1</v>
      </c>
      <c r="M681" s="1302">
        <v>1</v>
      </c>
      <c r="N681" s="1302">
        <v>3</v>
      </c>
      <c r="O681" s="1302">
        <v>2</v>
      </c>
      <c r="P681" s="1302">
        <v>2</v>
      </c>
      <c r="Q681" s="1302">
        <v>0</v>
      </c>
      <c r="R681" s="1302">
        <v>0</v>
      </c>
      <c r="S681" s="1302">
        <v>2</v>
      </c>
      <c r="T681" s="1302">
        <v>2</v>
      </c>
      <c r="U681" s="1302">
        <v>1</v>
      </c>
      <c r="V681" s="1302">
        <v>0</v>
      </c>
    </row>
    <row r="682" spans="1:22" ht="15" x14ac:dyDescent="0.25">
      <c r="A682" s="1301" t="s">
        <v>809</v>
      </c>
      <c r="B682" s="153" t="s">
        <v>830</v>
      </c>
      <c r="C682" s="1301" t="s">
        <v>91</v>
      </c>
      <c r="D682" s="1302">
        <v>0</v>
      </c>
      <c r="E682" s="1302">
        <v>0</v>
      </c>
      <c r="F682" s="1302">
        <v>0</v>
      </c>
      <c r="G682" s="1302">
        <v>1</v>
      </c>
      <c r="H682" s="1302">
        <v>1</v>
      </c>
      <c r="I682" s="1302">
        <v>1</v>
      </c>
      <c r="J682" s="1302">
        <v>1</v>
      </c>
      <c r="K682" s="1302">
        <v>1</v>
      </c>
      <c r="L682" s="1302">
        <v>0</v>
      </c>
      <c r="M682" s="1302">
        <v>1</v>
      </c>
      <c r="N682" s="1302">
        <v>2</v>
      </c>
      <c r="O682" s="1302">
        <v>0</v>
      </c>
      <c r="P682" s="1302">
        <v>1</v>
      </c>
      <c r="Q682" s="1302">
        <v>0</v>
      </c>
      <c r="R682" s="1302">
        <v>0</v>
      </c>
      <c r="S682" s="1302">
        <v>0</v>
      </c>
      <c r="T682" s="1302">
        <v>2</v>
      </c>
      <c r="U682" s="1302">
        <v>0</v>
      </c>
      <c r="V682" s="1302">
        <v>0</v>
      </c>
    </row>
    <row r="683" spans="1:22" ht="15" x14ac:dyDescent="0.25">
      <c r="A683" s="1301" t="s">
        <v>809</v>
      </c>
      <c r="B683" s="153" t="s">
        <v>830</v>
      </c>
      <c r="C683" s="1301" t="s">
        <v>701</v>
      </c>
      <c r="D683" s="1302">
        <v>0</v>
      </c>
      <c r="E683" s="1302">
        <v>0</v>
      </c>
      <c r="F683" s="1302">
        <v>0.125</v>
      </c>
      <c r="G683" s="1302">
        <v>0.53846156597137451</v>
      </c>
      <c r="H683" s="1302">
        <v>0.3888888955116272</v>
      </c>
      <c r="I683" s="1302">
        <v>0.375</v>
      </c>
      <c r="J683" s="1302">
        <v>0</v>
      </c>
      <c r="K683" s="1302">
        <v>0.11764705926179886</v>
      </c>
      <c r="L683" s="1302">
        <v>0.20000000298023224</v>
      </c>
      <c r="M683" s="1302">
        <v>0.36363637447357178</v>
      </c>
      <c r="N683" s="1302">
        <v>0.27272728085517883</v>
      </c>
      <c r="O683" s="1302">
        <v>0.65517240762710571</v>
      </c>
      <c r="P683" s="1302">
        <v>0.5</v>
      </c>
      <c r="Q683" s="1302">
        <v>0</v>
      </c>
      <c r="R683" s="1302">
        <v>0</v>
      </c>
      <c r="S683" s="1302">
        <v>0.45454546809196472</v>
      </c>
      <c r="T683" s="1302">
        <v>0.4444444477558136</v>
      </c>
      <c r="U683" s="1302">
        <v>0.53333336114883423</v>
      </c>
      <c r="V683" s="1302">
        <v>0</v>
      </c>
    </row>
    <row r="684" spans="1:22" ht="15" x14ac:dyDescent="0.25">
      <c r="A684" s="1301" t="s">
        <v>809</v>
      </c>
      <c r="B684" s="153" t="s">
        <v>830</v>
      </c>
      <c r="C684" s="1301" t="s">
        <v>92</v>
      </c>
      <c r="D684" s="1302">
        <v>0</v>
      </c>
      <c r="E684" s="1302">
        <v>0</v>
      </c>
      <c r="F684" s="1302">
        <v>0.25</v>
      </c>
      <c r="G684" s="1302">
        <v>0.61538463830947876</v>
      </c>
      <c r="H684" s="1302">
        <v>0.55555558204650879</v>
      </c>
      <c r="I684" s="1302">
        <v>0.5625</v>
      </c>
      <c r="J684" s="1302">
        <v>0.25</v>
      </c>
      <c r="K684" s="1302">
        <v>0.4117647111415863</v>
      </c>
      <c r="L684" s="1302">
        <v>0.5</v>
      </c>
      <c r="M684" s="1302">
        <v>0.36363637447357178</v>
      </c>
      <c r="N684" s="1302">
        <v>0.36363637447357178</v>
      </c>
      <c r="O684" s="1302">
        <v>0.68965518474578857</v>
      </c>
      <c r="P684" s="1302">
        <v>0.5</v>
      </c>
      <c r="Q684" s="1302">
        <v>0</v>
      </c>
      <c r="R684" s="1302">
        <v>0.27272728085517883</v>
      </c>
      <c r="S684" s="1302">
        <v>0.45454546809196472</v>
      </c>
      <c r="T684" s="1302">
        <v>0.55555558204650879</v>
      </c>
      <c r="U684" s="1302">
        <v>0.53333336114883423</v>
      </c>
      <c r="V684" s="1302">
        <v>0</v>
      </c>
    </row>
    <row r="685" spans="1:22" ht="15" x14ac:dyDescent="0.25">
      <c r="A685" s="1301" t="s">
        <v>809</v>
      </c>
      <c r="B685" s="153" t="s">
        <v>830</v>
      </c>
      <c r="C685" s="1301" t="s">
        <v>93</v>
      </c>
      <c r="D685" s="1302">
        <v>0</v>
      </c>
      <c r="E685" s="1302">
        <v>0</v>
      </c>
      <c r="F685" s="1302">
        <v>0.25</v>
      </c>
      <c r="G685" s="1302">
        <v>0.69230771064758301</v>
      </c>
      <c r="H685" s="1302">
        <v>0.55555558204650879</v>
      </c>
      <c r="I685" s="1302">
        <v>0.5625</v>
      </c>
      <c r="J685" s="1302">
        <v>0.25</v>
      </c>
      <c r="K685" s="1302">
        <v>0.4117647111415863</v>
      </c>
      <c r="L685" s="1302">
        <v>0.5</v>
      </c>
      <c r="M685" s="1302">
        <v>0.45454546809196472</v>
      </c>
      <c r="N685" s="1302">
        <v>0.36363637447357178</v>
      </c>
      <c r="O685" s="1302">
        <v>0.68965518474578857</v>
      </c>
      <c r="P685" s="1302">
        <v>0.5</v>
      </c>
      <c r="Q685" s="1302">
        <v>0.5</v>
      </c>
      <c r="R685" s="1302">
        <v>0.27272728085517883</v>
      </c>
      <c r="S685" s="1302">
        <v>0.45454546809196472</v>
      </c>
      <c r="T685" s="1302">
        <v>0.66666668653488159</v>
      </c>
      <c r="U685" s="1302">
        <v>0.53333336114883423</v>
      </c>
      <c r="V685" s="1302">
        <v>0</v>
      </c>
    </row>
    <row r="686" spans="1:22" ht="15" x14ac:dyDescent="0.25">
      <c r="A686" s="1301" t="s">
        <v>809</v>
      </c>
      <c r="B686" s="153" t="s">
        <v>830</v>
      </c>
      <c r="C686" s="1301" t="s">
        <v>94</v>
      </c>
      <c r="D686" s="1302">
        <v>0</v>
      </c>
      <c r="E686" s="1302">
        <v>0</v>
      </c>
      <c r="F686" s="1302">
        <v>0</v>
      </c>
      <c r="G686" s="1302">
        <v>0.15384615957736969</v>
      </c>
      <c r="H686" s="1302">
        <v>0.1111111119389534</v>
      </c>
      <c r="I686" s="1302">
        <v>6.25E-2</v>
      </c>
      <c r="J686" s="1302">
        <v>0.25</v>
      </c>
      <c r="K686" s="1302">
        <v>5.8823529630899429E-2</v>
      </c>
      <c r="L686" s="1302">
        <v>0.10000000149011612</v>
      </c>
      <c r="M686" s="1302">
        <v>9.0909093618392944E-2</v>
      </c>
      <c r="N686" s="1302">
        <v>0.27272728085517883</v>
      </c>
      <c r="O686" s="1302">
        <v>6.8965516984462738E-2</v>
      </c>
      <c r="P686" s="1302">
        <v>0.5</v>
      </c>
      <c r="Q686" s="1302">
        <v>0</v>
      </c>
      <c r="R686" s="1302">
        <v>0</v>
      </c>
      <c r="S686" s="1302">
        <v>0.18181818723678589</v>
      </c>
      <c r="T686" s="1302">
        <v>0.2222222238779068</v>
      </c>
      <c r="U686" s="1302">
        <v>6.6666670143604279E-2</v>
      </c>
      <c r="V686" s="1302">
        <v>0</v>
      </c>
    </row>
    <row r="687" spans="1:22" ht="15" x14ac:dyDescent="0.25">
      <c r="A687" s="1301" t="s">
        <v>809</v>
      </c>
      <c r="B687" s="153" t="s">
        <v>830</v>
      </c>
      <c r="C687" s="1301" t="s">
        <v>95</v>
      </c>
      <c r="D687" s="1302">
        <v>0</v>
      </c>
      <c r="E687" s="1302">
        <v>0</v>
      </c>
      <c r="F687" s="1302">
        <v>0</v>
      </c>
      <c r="G687" s="1302">
        <v>7.6923079788684845E-2</v>
      </c>
      <c r="H687" s="1302">
        <v>5.55555559694767E-2</v>
      </c>
      <c r="I687" s="1302">
        <v>6.25E-2</v>
      </c>
      <c r="J687" s="1302">
        <v>0.25</v>
      </c>
      <c r="K687" s="1302">
        <v>5.8823529630899429E-2</v>
      </c>
      <c r="L687" s="1302">
        <v>0</v>
      </c>
      <c r="M687" s="1302">
        <v>9.0909093618392944E-2</v>
      </c>
      <c r="N687" s="1302">
        <v>0.18181818723678589</v>
      </c>
      <c r="O687" s="1302">
        <v>0</v>
      </c>
      <c r="P687" s="1302">
        <v>0.25</v>
      </c>
      <c r="Q687" s="1302">
        <v>0</v>
      </c>
      <c r="R687" s="1302">
        <v>0</v>
      </c>
      <c r="S687" s="1302">
        <v>0</v>
      </c>
      <c r="T687" s="1302">
        <v>0.2222222238779068</v>
      </c>
      <c r="U687" s="1302">
        <v>0</v>
      </c>
      <c r="V687" s="1302">
        <v>0</v>
      </c>
    </row>
    <row r="688" spans="1:22" ht="15" x14ac:dyDescent="0.25">
      <c r="A688" s="1301" t="s">
        <v>809</v>
      </c>
      <c r="B688" s="153" t="s">
        <v>831</v>
      </c>
      <c r="C688" s="1301" t="s">
        <v>87</v>
      </c>
      <c r="D688" s="1302">
        <v>0</v>
      </c>
      <c r="E688" s="1302">
        <v>0</v>
      </c>
      <c r="F688" s="1302">
        <v>0</v>
      </c>
      <c r="G688" s="1302">
        <v>39</v>
      </c>
      <c r="H688" s="1302">
        <v>18</v>
      </c>
      <c r="I688" s="1302">
        <v>67</v>
      </c>
      <c r="J688" s="1302">
        <v>28</v>
      </c>
      <c r="K688" s="1302">
        <v>24</v>
      </c>
      <c r="L688" s="1302">
        <v>47</v>
      </c>
      <c r="M688" s="1302">
        <v>62</v>
      </c>
      <c r="N688" s="1302">
        <v>68</v>
      </c>
      <c r="O688" s="1302">
        <v>103</v>
      </c>
      <c r="P688" s="1302">
        <v>27</v>
      </c>
      <c r="Q688" s="1302">
        <v>0</v>
      </c>
      <c r="R688" s="1302">
        <v>54</v>
      </c>
      <c r="S688" s="1302">
        <v>10</v>
      </c>
      <c r="T688" s="1302">
        <v>20</v>
      </c>
      <c r="U688" s="1302">
        <v>39</v>
      </c>
      <c r="V688" s="1302">
        <v>12</v>
      </c>
    </row>
    <row r="689" spans="1:22" ht="15" x14ac:dyDescent="0.25">
      <c r="A689" s="1301" t="s">
        <v>809</v>
      </c>
      <c r="B689" s="153" t="s">
        <v>831</v>
      </c>
      <c r="C689" s="1301" t="s">
        <v>700</v>
      </c>
      <c r="D689" s="1302">
        <v>0</v>
      </c>
      <c r="E689" s="1302">
        <v>0</v>
      </c>
      <c r="F689" s="1302">
        <v>0</v>
      </c>
      <c r="G689" s="1302">
        <v>12</v>
      </c>
      <c r="H689" s="1302">
        <v>6</v>
      </c>
      <c r="I689" s="1302">
        <v>25</v>
      </c>
      <c r="J689" s="1302">
        <v>4</v>
      </c>
      <c r="K689" s="1302">
        <v>9</v>
      </c>
      <c r="L689" s="1302">
        <v>13</v>
      </c>
      <c r="M689" s="1302">
        <v>24</v>
      </c>
      <c r="N689" s="1302">
        <v>6</v>
      </c>
      <c r="O689" s="1302">
        <v>38</v>
      </c>
      <c r="P689" s="1302">
        <v>14</v>
      </c>
      <c r="Q689" s="1302">
        <v>0</v>
      </c>
      <c r="R689" s="1302">
        <v>18</v>
      </c>
      <c r="S689" s="1302">
        <v>2</v>
      </c>
      <c r="T689" s="1302">
        <v>12</v>
      </c>
      <c r="U689" s="1302">
        <v>15</v>
      </c>
      <c r="V689" s="1302">
        <v>3</v>
      </c>
    </row>
    <row r="690" spans="1:22" ht="15" x14ac:dyDescent="0.25">
      <c r="A690" s="1301" t="s">
        <v>809</v>
      </c>
      <c r="B690" s="153" t="s">
        <v>831</v>
      </c>
      <c r="C690" s="1301" t="s">
        <v>88</v>
      </c>
      <c r="D690" s="1302">
        <v>0</v>
      </c>
      <c r="E690" s="1302">
        <v>0</v>
      </c>
      <c r="F690" s="1302">
        <v>0</v>
      </c>
      <c r="G690" s="1302">
        <v>16</v>
      </c>
      <c r="H690" s="1302">
        <v>6</v>
      </c>
      <c r="I690" s="1302">
        <v>50</v>
      </c>
      <c r="J690" s="1302">
        <v>13</v>
      </c>
      <c r="K690" s="1302">
        <v>15</v>
      </c>
      <c r="L690" s="1302">
        <v>37</v>
      </c>
      <c r="M690" s="1302">
        <v>31</v>
      </c>
      <c r="N690" s="1302">
        <v>33</v>
      </c>
      <c r="O690" s="1302">
        <v>58</v>
      </c>
      <c r="P690" s="1302">
        <v>14</v>
      </c>
      <c r="Q690" s="1302">
        <v>0</v>
      </c>
      <c r="R690" s="1302">
        <v>24</v>
      </c>
      <c r="S690" s="1302">
        <v>4</v>
      </c>
      <c r="T690" s="1302">
        <v>13</v>
      </c>
      <c r="U690" s="1302">
        <v>19</v>
      </c>
      <c r="V690" s="1302">
        <v>5</v>
      </c>
    </row>
    <row r="691" spans="1:22" ht="15" x14ac:dyDescent="0.25">
      <c r="A691" s="1301" t="s">
        <v>809</v>
      </c>
      <c r="B691" s="153" t="s">
        <v>831</v>
      </c>
      <c r="C691" s="1301" t="s">
        <v>89</v>
      </c>
      <c r="D691" s="1302">
        <v>0</v>
      </c>
      <c r="E691" s="1302">
        <v>0</v>
      </c>
      <c r="F691" s="1302">
        <v>0</v>
      </c>
      <c r="G691" s="1302">
        <v>17</v>
      </c>
      <c r="H691" s="1302">
        <v>7</v>
      </c>
      <c r="I691" s="1302">
        <v>50</v>
      </c>
      <c r="J691" s="1302">
        <v>13</v>
      </c>
      <c r="K691" s="1302">
        <v>15</v>
      </c>
      <c r="L691" s="1302">
        <v>37</v>
      </c>
      <c r="M691" s="1302">
        <v>32</v>
      </c>
      <c r="N691" s="1302">
        <v>40</v>
      </c>
      <c r="O691" s="1302">
        <v>63</v>
      </c>
      <c r="P691" s="1302">
        <v>15</v>
      </c>
      <c r="Q691" s="1302">
        <v>0</v>
      </c>
      <c r="R691" s="1302">
        <v>25</v>
      </c>
      <c r="S691" s="1302">
        <v>4</v>
      </c>
      <c r="T691" s="1302">
        <v>14</v>
      </c>
      <c r="U691" s="1302">
        <v>19</v>
      </c>
      <c r="V691" s="1302">
        <v>5</v>
      </c>
    </row>
    <row r="692" spans="1:22" ht="15" x14ac:dyDescent="0.25">
      <c r="A692" s="1301" t="s">
        <v>809</v>
      </c>
      <c r="B692" s="153" t="s">
        <v>831</v>
      </c>
      <c r="C692" s="1301" t="s">
        <v>90</v>
      </c>
      <c r="D692" s="1302">
        <v>0</v>
      </c>
      <c r="E692" s="1302">
        <v>0</v>
      </c>
      <c r="F692" s="1302">
        <v>0</v>
      </c>
      <c r="G692" s="1302">
        <v>3</v>
      </c>
      <c r="H692" s="1302">
        <v>3</v>
      </c>
      <c r="I692" s="1302">
        <v>5</v>
      </c>
      <c r="J692" s="1302">
        <v>3</v>
      </c>
      <c r="K692" s="1302">
        <v>3</v>
      </c>
      <c r="L692" s="1302">
        <v>8</v>
      </c>
      <c r="M692" s="1302">
        <v>4</v>
      </c>
      <c r="N692" s="1302">
        <v>0</v>
      </c>
      <c r="O692" s="1302">
        <v>8</v>
      </c>
      <c r="P692" s="1302">
        <v>2</v>
      </c>
      <c r="Q692" s="1302">
        <v>0</v>
      </c>
      <c r="R692" s="1302">
        <v>5</v>
      </c>
      <c r="S692" s="1302">
        <v>0</v>
      </c>
      <c r="T692" s="1302">
        <v>1</v>
      </c>
      <c r="U692" s="1302">
        <v>6</v>
      </c>
      <c r="V692" s="1302">
        <v>1</v>
      </c>
    </row>
    <row r="693" spans="1:22" ht="15" x14ac:dyDescent="0.25">
      <c r="A693" s="1301" t="s">
        <v>809</v>
      </c>
      <c r="B693" s="153" t="s">
        <v>831</v>
      </c>
      <c r="C693" s="1301" t="s">
        <v>91</v>
      </c>
      <c r="D693" s="1302">
        <v>0</v>
      </c>
      <c r="E693" s="1302">
        <v>0</v>
      </c>
      <c r="F693" s="1302">
        <v>0</v>
      </c>
      <c r="G693" s="1302">
        <v>1</v>
      </c>
      <c r="H693" s="1302">
        <v>3</v>
      </c>
      <c r="I693" s="1302">
        <v>3</v>
      </c>
      <c r="J693" s="1302">
        <v>3</v>
      </c>
      <c r="K693" s="1302">
        <v>1</v>
      </c>
      <c r="L693" s="1302">
        <v>7</v>
      </c>
      <c r="M693" s="1302">
        <v>0</v>
      </c>
      <c r="N693" s="1302">
        <v>0</v>
      </c>
      <c r="O693" s="1302">
        <v>1</v>
      </c>
      <c r="P693" s="1302">
        <v>2</v>
      </c>
      <c r="Q693" s="1302">
        <v>0</v>
      </c>
      <c r="R693" s="1302">
        <v>2</v>
      </c>
      <c r="S693" s="1302">
        <v>0</v>
      </c>
      <c r="T693" s="1302">
        <v>1</v>
      </c>
      <c r="U693" s="1302">
        <v>2</v>
      </c>
      <c r="V693" s="1302">
        <v>0</v>
      </c>
    </row>
    <row r="694" spans="1:22" ht="15" x14ac:dyDescent="0.25">
      <c r="A694" s="1301" t="s">
        <v>809</v>
      </c>
      <c r="B694" s="153" t="s">
        <v>831</v>
      </c>
      <c r="C694" s="1301" t="s">
        <v>701</v>
      </c>
      <c r="D694" s="1302">
        <v>0</v>
      </c>
      <c r="E694" s="1302">
        <v>0</v>
      </c>
      <c r="F694" s="1302">
        <v>0</v>
      </c>
      <c r="G694" s="1302">
        <v>0.30769231915473938</v>
      </c>
      <c r="H694" s="1302">
        <v>0.3333333432674408</v>
      </c>
      <c r="I694" s="1302">
        <v>0.3731343150138855</v>
      </c>
      <c r="J694" s="1302">
        <v>0.1428571492433548</v>
      </c>
      <c r="K694" s="1302">
        <v>0.375</v>
      </c>
      <c r="L694" s="1302">
        <v>0.27659574151039124</v>
      </c>
      <c r="M694" s="1302">
        <v>0.38709676265716553</v>
      </c>
      <c r="N694" s="1302">
        <v>8.8235296308994293E-2</v>
      </c>
      <c r="O694" s="1302">
        <v>0.36893203854560852</v>
      </c>
      <c r="P694" s="1302">
        <v>0.51851850748062134</v>
      </c>
      <c r="Q694" s="1302">
        <v>0</v>
      </c>
      <c r="R694" s="1302">
        <v>0.3333333432674408</v>
      </c>
      <c r="S694" s="1302">
        <v>0.20000000298023224</v>
      </c>
      <c r="T694" s="1302">
        <v>0.60000002384185791</v>
      </c>
      <c r="U694" s="1302">
        <v>0.38461539149284363</v>
      </c>
      <c r="V694" s="1302">
        <v>0.25</v>
      </c>
    </row>
    <row r="695" spans="1:22" ht="15" x14ac:dyDescent="0.25">
      <c r="A695" s="1301" t="s">
        <v>809</v>
      </c>
      <c r="B695" s="153" t="s">
        <v>831</v>
      </c>
      <c r="C695" s="1301" t="s">
        <v>92</v>
      </c>
      <c r="D695" s="1302">
        <v>0</v>
      </c>
      <c r="E695" s="1302">
        <v>0</v>
      </c>
      <c r="F695" s="1302">
        <v>0</v>
      </c>
      <c r="G695" s="1302">
        <v>0.41025641560554504</v>
      </c>
      <c r="H695" s="1302">
        <v>0.3333333432674408</v>
      </c>
      <c r="I695" s="1302">
        <v>0.746268630027771</v>
      </c>
      <c r="J695" s="1302">
        <v>0.46428570151329041</v>
      </c>
      <c r="K695" s="1302">
        <v>0.625</v>
      </c>
      <c r="L695" s="1302">
        <v>0.78723406791687012</v>
      </c>
      <c r="M695" s="1302">
        <v>0.5</v>
      </c>
      <c r="N695" s="1302">
        <v>0.48529410362243652</v>
      </c>
      <c r="O695" s="1302">
        <v>0.56310677528381348</v>
      </c>
      <c r="P695" s="1302">
        <v>0.51851850748062134</v>
      </c>
      <c r="Q695" s="1302">
        <v>0</v>
      </c>
      <c r="R695" s="1302">
        <v>0.4444444477558136</v>
      </c>
      <c r="S695" s="1302">
        <v>0.40000000596046448</v>
      </c>
      <c r="T695" s="1302">
        <v>0.64999997615814209</v>
      </c>
      <c r="U695" s="1302">
        <v>0.48717948794364929</v>
      </c>
      <c r="V695" s="1302">
        <v>0.4166666567325592</v>
      </c>
    </row>
    <row r="696" spans="1:22" ht="15" x14ac:dyDescent="0.25">
      <c r="A696" s="1301" t="s">
        <v>809</v>
      </c>
      <c r="B696" s="153" t="s">
        <v>831</v>
      </c>
      <c r="C696" s="1301" t="s">
        <v>93</v>
      </c>
      <c r="D696" s="1302">
        <v>0</v>
      </c>
      <c r="E696" s="1302">
        <v>0</v>
      </c>
      <c r="F696" s="1302">
        <v>0</v>
      </c>
      <c r="G696" s="1302">
        <v>0.43589743971824646</v>
      </c>
      <c r="H696" s="1302">
        <v>0.3888888955116272</v>
      </c>
      <c r="I696" s="1302">
        <v>0.746268630027771</v>
      </c>
      <c r="J696" s="1302">
        <v>0.46428570151329041</v>
      </c>
      <c r="K696" s="1302">
        <v>0.625</v>
      </c>
      <c r="L696" s="1302">
        <v>0.78723406791687012</v>
      </c>
      <c r="M696" s="1302">
        <v>0.5161290168762207</v>
      </c>
      <c r="N696" s="1302">
        <v>0.58823531866073608</v>
      </c>
      <c r="O696" s="1302">
        <v>0.61165046691894531</v>
      </c>
      <c r="P696" s="1302">
        <v>0.55555558204650879</v>
      </c>
      <c r="Q696" s="1302">
        <v>0</v>
      </c>
      <c r="R696" s="1302">
        <v>0.46296295523643494</v>
      </c>
      <c r="S696" s="1302">
        <v>0.40000000596046448</v>
      </c>
      <c r="T696" s="1302">
        <v>0.69999998807907104</v>
      </c>
      <c r="U696" s="1302">
        <v>0.48717948794364929</v>
      </c>
      <c r="V696" s="1302">
        <v>0.4166666567325592</v>
      </c>
    </row>
    <row r="697" spans="1:22" ht="15" x14ac:dyDescent="0.25">
      <c r="A697" s="1301" t="s">
        <v>809</v>
      </c>
      <c r="B697" s="153" t="s">
        <v>831</v>
      </c>
      <c r="C697" s="1301" t="s">
        <v>94</v>
      </c>
      <c r="D697" s="1302">
        <v>0</v>
      </c>
      <c r="E697" s="1302">
        <v>0</v>
      </c>
      <c r="F697" s="1302">
        <v>0</v>
      </c>
      <c r="G697" s="1302">
        <v>7.6923079788684845E-2</v>
      </c>
      <c r="H697" s="1302">
        <v>0.1666666716337204</v>
      </c>
      <c r="I697" s="1302">
        <v>7.46268630027771E-2</v>
      </c>
      <c r="J697" s="1302">
        <v>0.1071428582072258</v>
      </c>
      <c r="K697" s="1302">
        <v>0.125</v>
      </c>
      <c r="L697" s="1302">
        <v>0.1702127605676651</v>
      </c>
      <c r="M697" s="1302">
        <v>6.4516127109527588E-2</v>
      </c>
      <c r="N697" s="1302">
        <v>0</v>
      </c>
      <c r="O697" s="1302">
        <v>7.7669903635978699E-2</v>
      </c>
      <c r="P697" s="1302">
        <v>7.4074074625968933E-2</v>
      </c>
      <c r="Q697" s="1302">
        <v>0</v>
      </c>
      <c r="R697" s="1302">
        <v>9.2592589557170868E-2</v>
      </c>
      <c r="S697" s="1302">
        <v>0</v>
      </c>
      <c r="T697" s="1302">
        <v>5.000000074505806E-2</v>
      </c>
      <c r="U697" s="1302">
        <v>0.15384615957736969</v>
      </c>
      <c r="V697" s="1302">
        <v>8.3333335816860199E-2</v>
      </c>
    </row>
    <row r="698" spans="1:22" ht="15" x14ac:dyDescent="0.25">
      <c r="A698" s="1301" t="s">
        <v>809</v>
      </c>
      <c r="B698" s="153" t="s">
        <v>831</v>
      </c>
      <c r="C698" s="1301" t="s">
        <v>95</v>
      </c>
      <c r="D698" s="1302">
        <v>0</v>
      </c>
      <c r="E698" s="1302">
        <v>0</v>
      </c>
      <c r="F698" s="1302">
        <v>0</v>
      </c>
      <c r="G698" s="1302">
        <v>2.5641025975346565E-2</v>
      </c>
      <c r="H698" s="1302">
        <v>0.1666666716337204</v>
      </c>
      <c r="I698" s="1302">
        <v>4.4776119291782379E-2</v>
      </c>
      <c r="J698" s="1302">
        <v>0.1071428582072258</v>
      </c>
      <c r="K698" s="1302">
        <v>4.1666667908430099E-2</v>
      </c>
      <c r="L698" s="1302">
        <v>0.14893616735935211</v>
      </c>
      <c r="M698" s="1302">
        <v>0</v>
      </c>
      <c r="N698" s="1302">
        <v>0</v>
      </c>
      <c r="O698" s="1302">
        <v>9.7087379544973373E-3</v>
      </c>
      <c r="P698" s="1302">
        <v>7.4074074625968933E-2</v>
      </c>
      <c r="Q698" s="1302">
        <v>0</v>
      </c>
      <c r="R698" s="1302">
        <v>3.7037037312984467E-2</v>
      </c>
      <c r="S698" s="1302">
        <v>0</v>
      </c>
      <c r="T698" s="1302">
        <v>5.000000074505806E-2</v>
      </c>
      <c r="U698" s="1302">
        <v>5.128205195069313E-2</v>
      </c>
      <c r="V698" s="1302">
        <v>0</v>
      </c>
    </row>
    <row r="699" spans="1:22" ht="15" x14ac:dyDescent="0.25">
      <c r="A699" s="1301" t="s">
        <v>809</v>
      </c>
      <c r="B699" s="153" t="s">
        <v>832</v>
      </c>
      <c r="C699" s="1301" t="s">
        <v>87</v>
      </c>
      <c r="D699" s="1302">
        <v>0</v>
      </c>
      <c r="E699" s="1302">
        <v>0</v>
      </c>
      <c r="F699" s="1302">
        <v>0</v>
      </c>
      <c r="G699" s="1302">
        <v>28</v>
      </c>
      <c r="H699" s="1302">
        <v>34</v>
      </c>
      <c r="I699" s="1302">
        <v>68</v>
      </c>
      <c r="J699" s="1302">
        <v>17</v>
      </c>
      <c r="K699" s="1302">
        <v>59</v>
      </c>
      <c r="L699" s="1302">
        <v>72</v>
      </c>
      <c r="M699" s="1302">
        <v>24</v>
      </c>
      <c r="N699" s="1302">
        <v>40</v>
      </c>
      <c r="O699" s="1302">
        <v>65</v>
      </c>
      <c r="P699" s="1302">
        <v>15</v>
      </c>
      <c r="Q699" s="1302">
        <v>0</v>
      </c>
      <c r="R699" s="1302">
        <v>18</v>
      </c>
      <c r="S699" s="1302">
        <v>27</v>
      </c>
      <c r="T699" s="1302">
        <v>19</v>
      </c>
      <c r="U699" s="1302">
        <v>47</v>
      </c>
      <c r="V699" s="1302">
        <v>34</v>
      </c>
    </row>
    <row r="700" spans="1:22" ht="15" x14ac:dyDescent="0.25">
      <c r="A700" s="1301" t="s">
        <v>809</v>
      </c>
      <c r="B700" s="153" t="s">
        <v>832</v>
      </c>
      <c r="C700" s="1301" t="s">
        <v>700</v>
      </c>
      <c r="D700" s="1302">
        <v>0</v>
      </c>
      <c r="E700" s="1302">
        <v>0</v>
      </c>
      <c r="F700" s="1302">
        <v>0</v>
      </c>
      <c r="G700" s="1302">
        <v>6</v>
      </c>
      <c r="H700" s="1302">
        <v>5</v>
      </c>
      <c r="I700" s="1302">
        <v>24</v>
      </c>
      <c r="J700" s="1302">
        <v>8</v>
      </c>
      <c r="K700" s="1302">
        <v>17</v>
      </c>
      <c r="L700" s="1302">
        <v>34</v>
      </c>
      <c r="M700" s="1302">
        <v>8</v>
      </c>
      <c r="N700" s="1302">
        <v>15</v>
      </c>
      <c r="O700" s="1302">
        <v>30</v>
      </c>
      <c r="P700" s="1302">
        <v>1</v>
      </c>
      <c r="Q700" s="1302">
        <v>0</v>
      </c>
      <c r="R700" s="1302">
        <v>7</v>
      </c>
      <c r="S700" s="1302">
        <v>7</v>
      </c>
      <c r="T700" s="1302">
        <v>3</v>
      </c>
      <c r="U700" s="1302">
        <v>10</v>
      </c>
      <c r="V700" s="1302">
        <v>7</v>
      </c>
    </row>
    <row r="701" spans="1:22" ht="15" x14ac:dyDescent="0.25">
      <c r="A701" s="1301" t="s">
        <v>809</v>
      </c>
      <c r="B701" s="153" t="s">
        <v>832</v>
      </c>
      <c r="C701" s="1301" t="s">
        <v>88</v>
      </c>
      <c r="D701" s="1302">
        <v>0</v>
      </c>
      <c r="E701" s="1302">
        <v>0</v>
      </c>
      <c r="F701" s="1302">
        <v>0</v>
      </c>
      <c r="G701" s="1302">
        <v>8</v>
      </c>
      <c r="H701" s="1302">
        <v>14</v>
      </c>
      <c r="I701" s="1302">
        <v>28</v>
      </c>
      <c r="J701" s="1302">
        <v>13</v>
      </c>
      <c r="K701" s="1302">
        <v>30</v>
      </c>
      <c r="L701" s="1302">
        <v>46</v>
      </c>
      <c r="M701" s="1302">
        <v>11</v>
      </c>
      <c r="N701" s="1302">
        <v>20</v>
      </c>
      <c r="O701" s="1302">
        <v>36</v>
      </c>
      <c r="P701" s="1302">
        <v>5</v>
      </c>
      <c r="Q701" s="1302">
        <v>0</v>
      </c>
      <c r="R701" s="1302">
        <v>10</v>
      </c>
      <c r="S701" s="1302">
        <v>10</v>
      </c>
      <c r="T701" s="1302">
        <v>7</v>
      </c>
      <c r="U701" s="1302">
        <v>11</v>
      </c>
      <c r="V701" s="1302">
        <v>13</v>
      </c>
    </row>
    <row r="702" spans="1:22" ht="15" x14ac:dyDescent="0.25">
      <c r="A702" s="1301" t="s">
        <v>809</v>
      </c>
      <c r="B702" s="153" t="s">
        <v>832</v>
      </c>
      <c r="C702" s="1301" t="s">
        <v>89</v>
      </c>
      <c r="D702" s="1302">
        <v>0</v>
      </c>
      <c r="E702" s="1302">
        <v>0</v>
      </c>
      <c r="F702" s="1302">
        <v>0</v>
      </c>
      <c r="G702" s="1302">
        <v>11</v>
      </c>
      <c r="H702" s="1302">
        <v>16</v>
      </c>
      <c r="I702" s="1302">
        <v>28</v>
      </c>
      <c r="J702" s="1302">
        <v>13</v>
      </c>
      <c r="K702" s="1302">
        <v>34</v>
      </c>
      <c r="L702" s="1302">
        <v>48</v>
      </c>
      <c r="M702" s="1302">
        <v>13</v>
      </c>
      <c r="N702" s="1302">
        <v>20</v>
      </c>
      <c r="O702" s="1302">
        <v>38</v>
      </c>
      <c r="P702" s="1302">
        <v>6</v>
      </c>
      <c r="Q702" s="1302">
        <v>0</v>
      </c>
      <c r="R702" s="1302">
        <v>12</v>
      </c>
      <c r="S702" s="1302">
        <v>11</v>
      </c>
      <c r="T702" s="1302">
        <v>8</v>
      </c>
      <c r="U702" s="1302">
        <v>14</v>
      </c>
      <c r="V702" s="1302">
        <v>13</v>
      </c>
    </row>
    <row r="703" spans="1:22" ht="15" x14ac:dyDescent="0.25">
      <c r="A703" s="1301" t="s">
        <v>809</v>
      </c>
      <c r="B703" s="153" t="s">
        <v>832</v>
      </c>
      <c r="C703" s="1301" t="s">
        <v>90</v>
      </c>
      <c r="D703" s="1302">
        <v>0</v>
      </c>
      <c r="E703" s="1302">
        <v>0</v>
      </c>
      <c r="F703" s="1302">
        <v>0</v>
      </c>
      <c r="G703" s="1302">
        <v>2</v>
      </c>
      <c r="H703" s="1302">
        <v>7</v>
      </c>
      <c r="I703" s="1302">
        <v>3</v>
      </c>
      <c r="J703" s="1302">
        <v>1</v>
      </c>
      <c r="K703" s="1302">
        <v>6</v>
      </c>
      <c r="L703" s="1302">
        <v>4</v>
      </c>
      <c r="M703" s="1302">
        <v>2</v>
      </c>
      <c r="N703" s="1302">
        <v>1</v>
      </c>
      <c r="O703" s="1302">
        <v>4</v>
      </c>
      <c r="P703" s="1302">
        <v>1</v>
      </c>
      <c r="Q703" s="1302">
        <v>0</v>
      </c>
      <c r="R703" s="1302">
        <v>2</v>
      </c>
      <c r="S703" s="1302">
        <v>4</v>
      </c>
      <c r="T703" s="1302">
        <v>2</v>
      </c>
      <c r="U703" s="1302">
        <v>5</v>
      </c>
      <c r="V703" s="1302">
        <v>0</v>
      </c>
    </row>
    <row r="704" spans="1:22" ht="15" x14ac:dyDescent="0.25">
      <c r="A704" s="1301" t="s">
        <v>809</v>
      </c>
      <c r="B704" s="153" t="s">
        <v>832</v>
      </c>
      <c r="C704" s="1301" t="s">
        <v>91</v>
      </c>
      <c r="D704" s="1302">
        <v>0</v>
      </c>
      <c r="E704" s="1302">
        <v>0</v>
      </c>
      <c r="F704" s="1302">
        <v>0</v>
      </c>
      <c r="G704" s="1302">
        <v>1</v>
      </c>
      <c r="H704" s="1302">
        <v>2</v>
      </c>
      <c r="I704" s="1302">
        <v>3</v>
      </c>
      <c r="J704" s="1302">
        <v>0</v>
      </c>
      <c r="K704" s="1302">
        <v>4</v>
      </c>
      <c r="L704" s="1302">
        <v>3</v>
      </c>
      <c r="M704" s="1302">
        <v>0</v>
      </c>
      <c r="N704" s="1302">
        <v>0</v>
      </c>
      <c r="O704" s="1302">
        <v>4</v>
      </c>
      <c r="P704" s="1302">
        <v>0</v>
      </c>
      <c r="Q704" s="1302">
        <v>0</v>
      </c>
      <c r="R704" s="1302">
        <v>0</v>
      </c>
      <c r="S704" s="1302">
        <v>0</v>
      </c>
      <c r="T704" s="1302">
        <v>2</v>
      </c>
      <c r="U704" s="1302">
        <v>1</v>
      </c>
      <c r="V704" s="1302">
        <v>0</v>
      </c>
    </row>
    <row r="705" spans="1:22" ht="15" x14ac:dyDescent="0.25">
      <c r="A705" s="1301" t="s">
        <v>809</v>
      </c>
      <c r="B705" s="153" t="s">
        <v>832</v>
      </c>
      <c r="C705" s="1301" t="s">
        <v>701</v>
      </c>
      <c r="D705" s="1302">
        <v>0</v>
      </c>
      <c r="E705" s="1302">
        <v>0</v>
      </c>
      <c r="F705" s="1302">
        <v>0</v>
      </c>
      <c r="G705" s="1302">
        <v>0.2142857164144516</v>
      </c>
      <c r="H705" s="1302">
        <v>0.14705882966518402</v>
      </c>
      <c r="I705" s="1302">
        <v>0.35294118523597717</v>
      </c>
      <c r="J705" s="1302">
        <v>0.47058823704719543</v>
      </c>
      <c r="K705" s="1302">
        <v>0.2881355881690979</v>
      </c>
      <c r="L705" s="1302">
        <v>0.47222220897674561</v>
      </c>
      <c r="M705" s="1302">
        <v>0.3333333432674408</v>
      </c>
      <c r="N705" s="1302">
        <v>0.375</v>
      </c>
      <c r="O705" s="1302">
        <v>0.46153846383094788</v>
      </c>
      <c r="P705" s="1302">
        <v>6.6666670143604279E-2</v>
      </c>
      <c r="Q705" s="1302">
        <v>0</v>
      </c>
      <c r="R705" s="1302">
        <v>0.3888888955116272</v>
      </c>
      <c r="S705" s="1302">
        <v>0.25925925374031067</v>
      </c>
      <c r="T705" s="1302">
        <v>0.15789473056793213</v>
      </c>
      <c r="U705" s="1302">
        <v>0.21276596188545227</v>
      </c>
      <c r="V705" s="1302">
        <v>0.20588235557079315</v>
      </c>
    </row>
    <row r="706" spans="1:22" ht="15" x14ac:dyDescent="0.25">
      <c r="A706" s="1301" t="s">
        <v>809</v>
      </c>
      <c r="B706" s="153" t="s">
        <v>832</v>
      </c>
      <c r="C706" s="1301" t="s">
        <v>92</v>
      </c>
      <c r="D706" s="1302">
        <v>0</v>
      </c>
      <c r="E706" s="1302">
        <v>0</v>
      </c>
      <c r="F706" s="1302">
        <v>0</v>
      </c>
      <c r="G706" s="1302">
        <v>0.28571429848670959</v>
      </c>
      <c r="H706" s="1302">
        <v>0.4117647111415863</v>
      </c>
      <c r="I706" s="1302">
        <v>0.4117647111415863</v>
      </c>
      <c r="J706" s="1302">
        <v>0.76470589637756348</v>
      </c>
      <c r="K706" s="1302">
        <v>0.50847458839416504</v>
      </c>
      <c r="L706" s="1302">
        <v>0.6388888955116272</v>
      </c>
      <c r="M706" s="1302">
        <v>0.4583333432674408</v>
      </c>
      <c r="N706" s="1302">
        <v>0.5</v>
      </c>
      <c r="O706" s="1302">
        <v>0.55384618043899536</v>
      </c>
      <c r="P706" s="1302">
        <v>0.3333333432674408</v>
      </c>
      <c r="Q706" s="1302">
        <v>0</v>
      </c>
      <c r="R706" s="1302">
        <v>0.55555558204650879</v>
      </c>
      <c r="S706" s="1302">
        <v>0.37037035822868347</v>
      </c>
      <c r="T706" s="1302">
        <v>0.3684210479259491</v>
      </c>
      <c r="U706" s="1302">
        <v>0.23404255509376526</v>
      </c>
      <c r="V706" s="1302">
        <v>0.38235294818878174</v>
      </c>
    </row>
    <row r="707" spans="1:22" ht="15" x14ac:dyDescent="0.25">
      <c r="A707" s="1301" t="s">
        <v>809</v>
      </c>
      <c r="B707" s="153" t="s">
        <v>832</v>
      </c>
      <c r="C707" s="1301" t="s">
        <v>93</v>
      </c>
      <c r="D707" s="1302">
        <v>0</v>
      </c>
      <c r="E707" s="1302">
        <v>0</v>
      </c>
      <c r="F707" s="1302">
        <v>0</v>
      </c>
      <c r="G707" s="1302">
        <v>0.3928571343421936</v>
      </c>
      <c r="H707" s="1302">
        <v>0.47058823704719543</v>
      </c>
      <c r="I707" s="1302">
        <v>0.4117647111415863</v>
      </c>
      <c r="J707" s="1302">
        <v>0.76470589637756348</v>
      </c>
      <c r="K707" s="1302">
        <v>0.5762711763381958</v>
      </c>
      <c r="L707" s="1302">
        <v>0.66666668653488159</v>
      </c>
      <c r="M707" s="1302">
        <v>0.54166668653488159</v>
      </c>
      <c r="N707" s="1302">
        <v>0.5</v>
      </c>
      <c r="O707" s="1302">
        <v>0.58461540937423706</v>
      </c>
      <c r="P707" s="1302">
        <v>0.40000000596046448</v>
      </c>
      <c r="Q707" s="1302">
        <v>0</v>
      </c>
      <c r="R707" s="1302">
        <v>0.66666668653488159</v>
      </c>
      <c r="S707" s="1302">
        <v>0.40740740299224854</v>
      </c>
      <c r="T707" s="1302">
        <v>0.42105263471603394</v>
      </c>
      <c r="U707" s="1302">
        <v>0.29787233471870422</v>
      </c>
      <c r="V707" s="1302">
        <v>0.38235294818878174</v>
      </c>
    </row>
    <row r="708" spans="1:22" ht="15" x14ac:dyDescent="0.25">
      <c r="A708" s="1301" t="s">
        <v>809</v>
      </c>
      <c r="B708" s="153" t="s">
        <v>832</v>
      </c>
      <c r="C708" s="1301" t="s">
        <v>94</v>
      </c>
      <c r="D708" s="1302">
        <v>0</v>
      </c>
      <c r="E708" s="1302">
        <v>0</v>
      </c>
      <c r="F708" s="1302">
        <v>0</v>
      </c>
      <c r="G708" s="1302">
        <v>7.1428574621677399E-2</v>
      </c>
      <c r="H708" s="1302">
        <v>0.20588235557079315</v>
      </c>
      <c r="I708" s="1302">
        <v>4.4117648154497147E-2</v>
      </c>
      <c r="J708" s="1302">
        <v>5.8823529630899429E-2</v>
      </c>
      <c r="K708" s="1302">
        <v>0.10169491171836853</v>
      </c>
      <c r="L708" s="1302">
        <v>5.55555559694767E-2</v>
      </c>
      <c r="M708" s="1302">
        <v>8.3333335816860199E-2</v>
      </c>
      <c r="N708" s="1302">
        <v>2.500000037252903E-2</v>
      </c>
      <c r="O708" s="1302">
        <v>6.1538461595773697E-2</v>
      </c>
      <c r="P708" s="1302">
        <v>6.6666670143604279E-2</v>
      </c>
      <c r="Q708" s="1302">
        <v>0</v>
      </c>
      <c r="R708" s="1302">
        <v>0.1111111119389534</v>
      </c>
      <c r="S708" s="1302">
        <v>0.14814814925193787</v>
      </c>
      <c r="T708" s="1302">
        <v>0.10526315867900848</v>
      </c>
      <c r="U708" s="1302">
        <v>0.10638298094272614</v>
      </c>
      <c r="V708" s="1302">
        <v>0</v>
      </c>
    </row>
    <row r="709" spans="1:22" ht="15" x14ac:dyDescent="0.25">
      <c r="A709" s="1301" t="s">
        <v>809</v>
      </c>
      <c r="B709" s="153" t="s">
        <v>832</v>
      </c>
      <c r="C709" s="1301" t="s">
        <v>95</v>
      </c>
      <c r="D709" s="1302">
        <v>0</v>
      </c>
      <c r="E709" s="1302">
        <v>0</v>
      </c>
      <c r="F709" s="1302">
        <v>0</v>
      </c>
      <c r="G709" s="1302">
        <v>3.5714287310838699E-2</v>
      </c>
      <c r="H709" s="1302">
        <v>5.8823529630899429E-2</v>
      </c>
      <c r="I709" s="1302">
        <v>4.4117648154497147E-2</v>
      </c>
      <c r="J709" s="1302">
        <v>0</v>
      </c>
      <c r="K709" s="1302">
        <v>6.7796610295772552E-2</v>
      </c>
      <c r="L709" s="1302">
        <v>4.1666667908430099E-2</v>
      </c>
      <c r="M709" s="1302">
        <v>0</v>
      </c>
      <c r="N709" s="1302">
        <v>0</v>
      </c>
      <c r="O709" s="1302">
        <v>6.1538461595773697E-2</v>
      </c>
      <c r="P709" s="1302">
        <v>0</v>
      </c>
      <c r="Q709" s="1302">
        <v>0</v>
      </c>
      <c r="R709" s="1302">
        <v>0</v>
      </c>
      <c r="S709" s="1302">
        <v>0</v>
      </c>
      <c r="T709" s="1302">
        <v>0.10526315867900848</v>
      </c>
      <c r="U709" s="1302">
        <v>2.1276595070958138E-2</v>
      </c>
      <c r="V709" s="1302">
        <v>0</v>
      </c>
    </row>
    <row r="710" spans="1:22" ht="15" x14ac:dyDescent="0.25">
      <c r="A710" s="1301" t="s">
        <v>809</v>
      </c>
      <c r="B710" s="153" t="s">
        <v>833</v>
      </c>
      <c r="C710" s="1301" t="s">
        <v>87</v>
      </c>
      <c r="D710" s="1302">
        <v>0</v>
      </c>
      <c r="E710" s="1302">
        <v>0</v>
      </c>
      <c r="F710" s="1302">
        <v>0</v>
      </c>
      <c r="G710" s="1302">
        <v>0</v>
      </c>
      <c r="H710" s="1302">
        <v>5</v>
      </c>
      <c r="I710" s="1302">
        <v>24</v>
      </c>
      <c r="J710" s="1302">
        <v>15</v>
      </c>
      <c r="K710" s="1302">
        <v>16</v>
      </c>
      <c r="L710" s="1302">
        <v>19</v>
      </c>
      <c r="M710" s="1302">
        <v>3</v>
      </c>
      <c r="N710" s="1302">
        <v>25</v>
      </c>
      <c r="O710" s="1302">
        <v>64</v>
      </c>
      <c r="P710" s="1302">
        <v>17</v>
      </c>
      <c r="Q710" s="1302">
        <v>17</v>
      </c>
      <c r="R710" s="1302">
        <v>24</v>
      </c>
      <c r="S710" s="1302">
        <v>8</v>
      </c>
      <c r="T710" s="1302">
        <v>23</v>
      </c>
      <c r="U710" s="1302">
        <v>35</v>
      </c>
      <c r="V710" s="1302">
        <v>27</v>
      </c>
    </row>
    <row r="711" spans="1:22" ht="15" x14ac:dyDescent="0.25">
      <c r="A711" s="1301" t="s">
        <v>809</v>
      </c>
      <c r="B711" s="153" t="s">
        <v>833</v>
      </c>
      <c r="C711" s="1301" t="s">
        <v>700</v>
      </c>
      <c r="D711" s="1302">
        <v>0</v>
      </c>
      <c r="E711" s="1302">
        <v>0</v>
      </c>
      <c r="F711" s="1302">
        <v>0</v>
      </c>
      <c r="G711" s="1302">
        <v>0</v>
      </c>
      <c r="H711" s="1302">
        <v>1</v>
      </c>
      <c r="I711" s="1302">
        <v>13</v>
      </c>
      <c r="J711" s="1302">
        <v>4</v>
      </c>
      <c r="K711" s="1302">
        <v>6</v>
      </c>
      <c r="L711" s="1302">
        <v>5</v>
      </c>
      <c r="M711" s="1302">
        <v>3</v>
      </c>
      <c r="N711" s="1302">
        <v>10</v>
      </c>
      <c r="O711" s="1302">
        <v>33</v>
      </c>
      <c r="P711" s="1302">
        <v>9</v>
      </c>
      <c r="Q711" s="1302">
        <v>3</v>
      </c>
      <c r="R711" s="1302">
        <v>6</v>
      </c>
      <c r="S711" s="1302">
        <v>1</v>
      </c>
      <c r="T711" s="1302">
        <v>9</v>
      </c>
      <c r="U711" s="1302">
        <v>11</v>
      </c>
      <c r="V711" s="1302">
        <v>9</v>
      </c>
    </row>
    <row r="712" spans="1:22" ht="15" x14ac:dyDescent="0.25">
      <c r="A712" s="1301" t="s">
        <v>809</v>
      </c>
      <c r="B712" s="153" t="s">
        <v>833</v>
      </c>
      <c r="C712" s="1301" t="s">
        <v>88</v>
      </c>
      <c r="D712" s="1302">
        <v>0</v>
      </c>
      <c r="E712" s="1302">
        <v>0</v>
      </c>
      <c r="F712" s="1302">
        <v>0</v>
      </c>
      <c r="G712" s="1302">
        <v>0</v>
      </c>
      <c r="H712" s="1302">
        <v>3</v>
      </c>
      <c r="I712" s="1302">
        <v>14</v>
      </c>
      <c r="J712" s="1302">
        <v>9</v>
      </c>
      <c r="K712" s="1302">
        <v>8</v>
      </c>
      <c r="L712" s="1302">
        <v>9</v>
      </c>
      <c r="M712" s="1302">
        <v>3</v>
      </c>
      <c r="N712" s="1302">
        <v>11</v>
      </c>
      <c r="O712" s="1302">
        <v>46</v>
      </c>
      <c r="P712" s="1302">
        <v>12</v>
      </c>
      <c r="Q712" s="1302">
        <v>5</v>
      </c>
      <c r="R712" s="1302">
        <v>14</v>
      </c>
      <c r="S712" s="1302">
        <v>4</v>
      </c>
      <c r="T712" s="1302">
        <v>12</v>
      </c>
      <c r="U712" s="1302">
        <v>20</v>
      </c>
      <c r="V712" s="1302">
        <v>11</v>
      </c>
    </row>
    <row r="713" spans="1:22" ht="15" x14ac:dyDescent="0.25">
      <c r="A713" s="1301" t="s">
        <v>809</v>
      </c>
      <c r="B713" s="153" t="s">
        <v>833</v>
      </c>
      <c r="C713" s="1301" t="s">
        <v>89</v>
      </c>
      <c r="D713" s="1302">
        <v>0</v>
      </c>
      <c r="E713" s="1302">
        <v>0</v>
      </c>
      <c r="F713" s="1302">
        <v>0</v>
      </c>
      <c r="G713" s="1302">
        <v>0</v>
      </c>
      <c r="H713" s="1302">
        <v>4</v>
      </c>
      <c r="I713" s="1302">
        <v>15</v>
      </c>
      <c r="J713" s="1302">
        <v>9</v>
      </c>
      <c r="K713" s="1302">
        <v>10</v>
      </c>
      <c r="L713" s="1302">
        <v>12</v>
      </c>
      <c r="M713" s="1302">
        <v>3</v>
      </c>
      <c r="N713" s="1302">
        <v>12</v>
      </c>
      <c r="O713" s="1302">
        <v>47</v>
      </c>
      <c r="P713" s="1302">
        <v>12</v>
      </c>
      <c r="Q713" s="1302">
        <v>7</v>
      </c>
      <c r="R713" s="1302">
        <v>14</v>
      </c>
      <c r="S713" s="1302">
        <v>4</v>
      </c>
      <c r="T713" s="1302">
        <v>13</v>
      </c>
      <c r="U713" s="1302">
        <v>21</v>
      </c>
      <c r="V713" s="1302">
        <v>11</v>
      </c>
    </row>
    <row r="714" spans="1:22" ht="15" x14ac:dyDescent="0.25">
      <c r="A714" s="1301" t="s">
        <v>809</v>
      </c>
      <c r="B714" s="153" t="s">
        <v>833</v>
      </c>
      <c r="C714" s="1301" t="s">
        <v>90</v>
      </c>
      <c r="D714" s="1302">
        <v>0</v>
      </c>
      <c r="E714" s="1302">
        <v>0</v>
      </c>
      <c r="F714" s="1302">
        <v>0</v>
      </c>
      <c r="G714" s="1302">
        <v>0</v>
      </c>
      <c r="H714" s="1302">
        <v>0</v>
      </c>
      <c r="I714" s="1302">
        <v>4</v>
      </c>
      <c r="J714" s="1302">
        <v>2</v>
      </c>
      <c r="K714" s="1302">
        <v>1</v>
      </c>
      <c r="L714" s="1302">
        <v>6</v>
      </c>
      <c r="M714" s="1302">
        <v>1</v>
      </c>
      <c r="N714" s="1302">
        <v>1</v>
      </c>
      <c r="O714" s="1302">
        <v>9</v>
      </c>
      <c r="P714" s="1302">
        <v>4</v>
      </c>
      <c r="Q714" s="1302">
        <v>1</v>
      </c>
      <c r="R714" s="1302">
        <v>1</v>
      </c>
      <c r="S714" s="1302">
        <v>0</v>
      </c>
      <c r="T714" s="1302">
        <v>6</v>
      </c>
      <c r="U714" s="1302">
        <v>2</v>
      </c>
      <c r="V714" s="1302">
        <v>0</v>
      </c>
    </row>
    <row r="715" spans="1:22" ht="15" x14ac:dyDescent="0.25">
      <c r="A715" s="1301" t="s">
        <v>809</v>
      </c>
      <c r="B715" s="153" t="s">
        <v>833</v>
      </c>
      <c r="C715" s="1301" t="s">
        <v>91</v>
      </c>
      <c r="D715" s="1302">
        <v>0</v>
      </c>
      <c r="E715" s="1302">
        <v>0</v>
      </c>
      <c r="F715" s="1302">
        <v>0</v>
      </c>
      <c r="G715" s="1302">
        <v>0</v>
      </c>
      <c r="H715" s="1302">
        <v>0</v>
      </c>
      <c r="I715" s="1302">
        <v>3</v>
      </c>
      <c r="J715" s="1302">
        <v>1</v>
      </c>
      <c r="K715" s="1302">
        <v>0</v>
      </c>
      <c r="L715" s="1302">
        <v>4</v>
      </c>
      <c r="M715" s="1302">
        <v>0</v>
      </c>
      <c r="N715" s="1302">
        <v>0</v>
      </c>
      <c r="O715" s="1302">
        <v>1</v>
      </c>
      <c r="P715" s="1302">
        <v>2</v>
      </c>
      <c r="Q715" s="1302">
        <v>1</v>
      </c>
      <c r="R715" s="1302">
        <v>0</v>
      </c>
      <c r="S715" s="1302">
        <v>0</v>
      </c>
      <c r="T715" s="1302">
        <v>2</v>
      </c>
      <c r="U715" s="1302">
        <v>1</v>
      </c>
      <c r="V715" s="1302">
        <v>0</v>
      </c>
    </row>
    <row r="716" spans="1:22" ht="15" x14ac:dyDescent="0.25">
      <c r="A716" s="1301" t="s">
        <v>809</v>
      </c>
      <c r="B716" s="153" t="s">
        <v>833</v>
      </c>
      <c r="C716" s="1301" t="s">
        <v>701</v>
      </c>
      <c r="D716" s="1302">
        <v>0</v>
      </c>
      <c r="E716" s="1302">
        <v>0</v>
      </c>
      <c r="F716" s="1302">
        <v>0</v>
      </c>
      <c r="G716" s="1302">
        <v>0</v>
      </c>
      <c r="H716" s="1302">
        <v>0.20000000298023224</v>
      </c>
      <c r="I716" s="1302">
        <v>0.54166668653488159</v>
      </c>
      <c r="J716" s="1302">
        <v>0.26666668057441711</v>
      </c>
      <c r="K716" s="1302">
        <v>0.375</v>
      </c>
      <c r="L716" s="1302">
        <v>0.26315790414810181</v>
      </c>
      <c r="M716" s="1302">
        <v>1</v>
      </c>
      <c r="N716" s="1302">
        <v>0.40000000596046448</v>
      </c>
      <c r="O716" s="1302">
        <v>0.515625</v>
      </c>
      <c r="P716" s="1302">
        <v>0.52941179275512695</v>
      </c>
      <c r="Q716" s="1302">
        <v>0.17647059261798859</v>
      </c>
      <c r="R716" s="1302">
        <v>0.25</v>
      </c>
      <c r="S716" s="1302">
        <v>0.125</v>
      </c>
      <c r="T716" s="1302">
        <v>0.39130434393882751</v>
      </c>
      <c r="U716" s="1302">
        <v>0.31428572535514832</v>
      </c>
      <c r="V716" s="1302">
        <v>0.3333333432674408</v>
      </c>
    </row>
    <row r="717" spans="1:22" ht="15" x14ac:dyDescent="0.25">
      <c r="A717" s="1301" t="s">
        <v>809</v>
      </c>
      <c r="B717" s="153" t="s">
        <v>833</v>
      </c>
      <c r="C717" s="1301" t="s">
        <v>92</v>
      </c>
      <c r="D717" s="1302">
        <v>0</v>
      </c>
      <c r="E717" s="1302">
        <v>0</v>
      </c>
      <c r="F717" s="1302">
        <v>0</v>
      </c>
      <c r="G717" s="1302">
        <v>0</v>
      </c>
      <c r="H717" s="1302">
        <v>0.60000002384185791</v>
      </c>
      <c r="I717" s="1302">
        <v>0.58333331346511841</v>
      </c>
      <c r="J717" s="1302">
        <v>0.60000002384185791</v>
      </c>
      <c r="K717" s="1302">
        <v>0.5</v>
      </c>
      <c r="L717" s="1302">
        <v>0.47368422150611877</v>
      </c>
      <c r="M717" s="1302">
        <v>1</v>
      </c>
      <c r="N717" s="1302">
        <v>0.43999999761581421</v>
      </c>
      <c r="O717" s="1302">
        <v>0.71875</v>
      </c>
      <c r="P717" s="1302">
        <v>0.70588237047195435</v>
      </c>
      <c r="Q717" s="1302">
        <v>0.29411765933036804</v>
      </c>
      <c r="R717" s="1302">
        <v>0.58333331346511841</v>
      </c>
      <c r="S717" s="1302">
        <v>0.5</v>
      </c>
      <c r="T717" s="1302">
        <v>0.52173912525177002</v>
      </c>
      <c r="U717" s="1302">
        <v>0.57142859697341919</v>
      </c>
      <c r="V717" s="1302">
        <v>0.40740740299224854</v>
      </c>
    </row>
    <row r="718" spans="1:22" ht="15" x14ac:dyDescent="0.25">
      <c r="A718" s="1301" t="s">
        <v>809</v>
      </c>
      <c r="B718" s="153" t="s">
        <v>833</v>
      </c>
      <c r="C718" s="1301" t="s">
        <v>93</v>
      </c>
      <c r="D718" s="1302">
        <v>0</v>
      </c>
      <c r="E718" s="1302">
        <v>0</v>
      </c>
      <c r="F718" s="1302">
        <v>0</v>
      </c>
      <c r="G718" s="1302">
        <v>0</v>
      </c>
      <c r="H718" s="1302">
        <v>0.80000001192092896</v>
      </c>
      <c r="I718" s="1302">
        <v>0.625</v>
      </c>
      <c r="J718" s="1302">
        <v>0.60000002384185791</v>
      </c>
      <c r="K718" s="1302">
        <v>0.625</v>
      </c>
      <c r="L718" s="1302">
        <v>0.63157892227172852</v>
      </c>
      <c r="M718" s="1302">
        <v>1</v>
      </c>
      <c r="N718" s="1302">
        <v>0.47999998927116394</v>
      </c>
      <c r="O718" s="1302">
        <v>0.734375</v>
      </c>
      <c r="P718" s="1302">
        <v>0.70588237047195435</v>
      </c>
      <c r="Q718" s="1302">
        <v>0.4117647111415863</v>
      </c>
      <c r="R718" s="1302">
        <v>0.58333331346511841</v>
      </c>
      <c r="S718" s="1302">
        <v>0.5</v>
      </c>
      <c r="T718" s="1302">
        <v>0.56521737575531006</v>
      </c>
      <c r="U718" s="1302">
        <v>0.60000002384185791</v>
      </c>
      <c r="V718" s="1302">
        <v>0.40740740299224854</v>
      </c>
    </row>
    <row r="719" spans="1:22" ht="15" x14ac:dyDescent="0.25">
      <c r="A719" s="1301" t="s">
        <v>809</v>
      </c>
      <c r="B719" s="153" t="s">
        <v>833</v>
      </c>
      <c r="C719" s="1301" t="s">
        <v>94</v>
      </c>
      <c r="D719" s="1302">
        <v>0</v>
      </c>
      <c r="E719" s="1302">
        <v>0</v>
      </c>
      <c r="F719" s="1302">
        <v>0</v>
      </c>
      <c r="G719" s="1302">
        <v>0</v>
      </c>
      <c r="H719" s="1302">
        <v>0</v>
      </c>
      <c r="I719" s="1302">
        <v>0.1666666716337204</v>
      </c>
      <c r="J719" s="1302">
        <v>0.13333334028720856</v>
      </c>
      <c r="K719" s="1302">
        <v>6.25E-2</v>
      </c>
      <c r="L719" s="1302">
        <v>0.31578946113586426</v>
      </c>
      <c r="M719" s="1302">
        <v>0.3333333432674408</v>
      </c>
      <c r="N719" s="1302">
        <v>3.9999999105930328E-2</v>
      </c>
      <c r="O719" s="1302">
        <v>0.140625</v>
      </c>
      <c r="P719" s="1302">
        <v>0.23529411852359772</v>
      </c>
      <c r="Q719" s="1302">
        <v>5.8823529630899429E-2</v>
      </c>
      <c r="R719" s="1302">
        <v>4.1666667908430099E-2</v>
      </c>
      <c r="S719" s="1302">
        <v>0</v>
      </c>
      <c r="T719" s="1302">
        <v>0.26086956262588501</v>
      </c>
      <c r="U719" s="1302">
        <v>5.714285746216774E-2</v>
      </c>
      <c r="V719" s="1302">
        <v>0</v>
      </c>
    </row>
    <row r="720" spans="1:22" ht="15" x14ac:dyDescent="0.25">
      <c r="A720" s="1301" t="s">
        <v>809</v>
      </c>
      <c r="B720" s="153" t="s">
        <v>833</v>
      </c>
      <c r="C720" s="1301" t="s">
        <v>95</v>
      </c>
      <c r="D720" s="1302">
        <v>0</v>
      </c>
      <c r="E720" s="1302">
        <v>0</v>
      </c>
      <c r="F720" s="1302">
        <v>0</v>
      </c>
      <c r="G720" s="1302">
        <v>0</v>
      </c>
      <c r="H720" s="1302">
        <v>0</v>
      </c>
      <c r="I720" s="1302">
        <v>0.125</v>
      </c>
      <c r="J720" s="1302">
        <v>6.6666670143604279E-2</v>
      </c>
      <c r="K720" s="1302">
        <v>0</v>
      </c>
      <c r="L720" s="1302">
        <v>0.21052631735801697</v>
      </c>
      <c r="M720" s="1302">
        <v>0</v>
      </c>
      <c r="N720" s="1302">
        <v>0</v>
      </c>
      <c r="O720" s="1302">
        <v>1.5625E-2</v>
      </c>
      <c r="P720" s="1302">
        <v>0.11764705926179886</v>
      </c>
      <c r="Q720" s="1302">
        <v>5.8823529630899429E-2</v>
      </c>
      <c r="R720" s="1302">
        <v>0</v>
      </c>
      <c r="S720" s="1302">
        <v>0</v>
      </c>
      <c r="T720" s="1302">
        <v>8.6956523358821869E-2</v>
      </c>
      <c r="U720" s="1302">
        <v>2.857142873108387E-2</v>
      </c>
      <c r="V720" s="1302">
        <v>0</v>
      </c>
    </row>
    <row r="721" spans="1:22" ht="15" x14ac:dyDescent="0.25">
      <c r="A721" s="1301" t="s">
        <v>809</v>
      </c>
      <c r="B721" s="153" t="s">
        <v>834</v>
      </c>
      <c r="C721" s="1301" t="s">
        <v>87</v>
      </c>
      <c r="D721" s="1302">
        <v>0</v>
      </c>
      <c r="E721" s="1302">
        <v>0</v>
      </c>
      <c r="F721" s="1302">
        <v>0</v>
      </c>
      <c r="G721" s="1302">
        <v>0</v>
      </c>
      <c r="H721" s="1302">
        <v>0</v>
      </c>
      <c r="I721" s="1302">
        <v>3</v>
      </c>
      <c r="J721" s="1302">
        <v>11</v>
      </c>
      <c r="K721" s="1302">
        <v>8</v>
      </c>
      <c r="L721" s="1302">
        <v>7</v>
      </c>
      <c r="M721" s="1302">
        <v>6</v>
      </c>
      <c r="N721" s="1302">
        <v>14</v>
      </c>
      <c r="O721" s="1302">
        <v>8</v>
      </c>
      <c r="P721" s="1302">
        <v>5</v>
      </c>
      <c r="Q721" s="1302">
        <v>1</v>
      </c>
      <c r="R721" s="1302">
        <v>12</v>
      </c>
      <c r="S721" s="1302">
        <v>13</v>
      </c>
      <c r="T721" s="1302">
        <v>4</v>
      </c>
      <c r="U721" s="1302">
        <v>18</v>
      </c>
      <c r="V721" s="1302">
        <v>4</v>
      </c>
    </row>
    <row r="722" spans="1:22" ht="15" x14ac:dyDescent="0.25">
      <c r="A722" s="1301" t="s">
        <v>809</v>
      </c>
      <c r="B722" s="153" t="s">
        <v>834</v>
      </c>
      <c r="C722" s="1301" t="s">
        <v>700</v>
      </c>
      <c r="D722" s="1302">
        <v>0</v>
      </c>
      <c r="E722" s="1302">
        <v>0</v>
      </c>
      <c r="F722" s="1302">
        <v>0</v>
      </c>
      <c r="G722" s="1302">
        <v>0</v>
      </c>
      <c r="H722" s="1302">
        <v>0</v>
      </c>
      <c r="I722" s="1302">
        <v>1</v>
      </c>
      <c r="J722" s="1302">
        <v>4</v>
      </c>
      <c r="K722" s="1302">
        <v>2</v>
      </c>
      <c r="L722" s="1302">
        <v>3</v>
      </c>
      <c r="M722" s="1302">
        <v>3</v>
      </c>
      <c r="N722" s="1302">
        <v>2</v>
      </c>
      <c r="O722" s="1302">
        <v>2</v>
      </c>
      <c r="P722" s="1302">
        <v>1</v>
      </c>
      <c r="Q722" s="1302">
        <v>0</v>
      </c>
      <c r="R722" s="1302">
        <v>3</v>
      </c>
      <c r="S722" s="1302">
        <v>1</v>
      </c>
      <c r="T722" s="1302">
        <v>0</v>
      </c>
      <c r="U722" s="1302">
        <v>10</v>
      </c>
      <c r="V722" s="1302">
        <v>2</v>
      </c>
    </row>
    <row r="723" spans="1:22" ht="15" x14ac:dyDescent="0.25">
      <c r="A723" s="1301" t="s">
        <v>809</v>
      </c>
      <c r="B723" s="153" t="s">
        <v>834</v>
      </c>
      <c r="C723" s="1301" t="s">
        <v>88</v>
      </c>
      <c r="D723" s="1302">
        <v>0</v>
      </c>
      <c r="E723" s="1302">
        <v>0</v>
      </c>
      <c r="F723" s="1302">
        <v>0</v>
      </c>
      <c r="G723" s="1302">
        <v>0</v>
      </c>
      <c r="H723" s="1302">
        <v>0</v>
      </c>
      <c r="I723" s="1302">
        <v>3</v>
      </c>
      <c r="J723" s="1302">
        <v>6</v>
      </c>
      <c r="K723" s="1302">
        <v>3</v>
      </c>
      <c r="L723" s="1302">
        <v>4</v>
      </c>
      <c r="M723" s="1302">
        <v>4</v>
      </c>
      <c r="N723" s="1302">
        <v>9</v>
      </c>
      <c r="O723" s="1302">
        <v>3</v>
      </c>
      <c r="P723" s="1302">
        <v>3</v>
      </c>
      <c r="Q723" s="1302">
        <v>0</v>
      </c>
      <c r="R723" s="1302">
        <v>5</v>
      </c>
      <c r="S723" s="1302">
        <v>4</v>
      </c>
      <c r="T723" s="1302">
        <v>2</v>
      </c>
      <c r="U723" s="1302">
        <v>16</v>
      </c>
      <c r="V723" s="1302">
        <v>3</v>
      </c>
    </row>
    <row r="724" spans="1:22" ht="15" x14ac:dyDescent="0.25">
      <c r="A724" s="1301" t="s">
        <v>809</v>
      </c>
      <c r="B724" s="153" t="s">
        <v>834</v>
      </c>
      <c r="C724" s="1301" t="s">
        <v>89</v>
      </c>
      <c r="D724" s="1302">
        <v>0</v>
      </c>
      <c r="E724" s="1302">
        <v>0</v>
      </c>
      <c r="F724" s="1302">
        <v>0</v>
      </c>
      <c r="G724" s="1302">
        <v>0</v>
      </c>
      <c r="H724" s="1302">
        <v>0</v>
      </c>
      <c r="I724" s="1302">
        <v>3</v>
      </c>
      <c r="J724" s="1302">
        <v>8</v>
      </c>
      <c r="K724" s="1302">
        <v>3</v>
      </c>
      <c r="L724" s="1302">
        <v>4</v>
      </c>
      <c r="M724" s="1302">
        <v>4</v>
      </c>
      <c r="N724" s="1302">
        <v>9</v>
      </c>
      <c r="O724" s="1302">
        <v>3</v>
      </c>
      <c r="P724" s="1302">
        <v>3</v>
      </c>
      <c r="Q724" s="1302">
        <v>0</v>
      </c>
      <c r="R724" s="1302">
        <v>5</v>
      </c>
      <c r="S724" s="1302">
        <v>6</v>
      </c>
      <c r="T724" s="1302">
        <v>2</v>
      </c>
      <c r="U724" s="1302">
        <v>16</v>
      </c>
      <c r="V724" s="1302">
        <v>3</v>
      </c>
    </row>
    <row r="725" spans="1:22" ht="15" x14ac:dyDescent="0.25">
      <c r="A725" s="1301" t="s">
        <v>809</v>
      </c>
      <c r="B725" s="153" t="s">
        <v>834</v>
      </c>
      <c r="C725" s="1301" t="s">
        <v>90</v>
      </c>
      <c r="D725" s="1302">
        <v>0</v>
      </c>
      <c r="E725" s="1302">
        <v>0</v>
      </c>
      <c r="F725" s="1302">
        <v>0</v>
      </c>
      <c r="G725" s="1302">
        <v>0</v>
      </c>
      <c r="H725" s="1302">
        <v>0</v>
      </c>
      <c r="I725" s="1302">
        <v>0</v>
      </c>
      <c r="J725" s="1302">
        <v>2</v>
      </c>
      <c r="K725" s="1302">
        <v>0</v>
      </c>
      <c r="L725" s="1302">
        <v>0</v>
      </c>
      <c r="M725" s="1302">
        <v>1</v>
      </c>
      <c r="N725" s="1302">
        <v>2</v>
      </c>
      <c r="O725" s="1302">
        <v>0</v>
      </c>
      <c r="P725" s="1302">
        <v>2</v>
      </c>
      <c r="Q725" s="1302">
        <v>0</v>
      </c>
      <c r="R725" s="1302">
        <v>1</v>
      </c>
      <c r="S725" s="1302">
        <v>2</v>
      </c>
      <c r="T725" s="1302">
        <v>0</v>
      </c>
      <c r="U725" s="1302">
        <v>1</v>
      </c>
      <c r="V725" s="1302">
        <v>1</v>
      </c>
    </row>
    <row r="726" spans="1:22" ht="15" x14ac:dyDescent="0.25">
      <c r="A726" s="1301" t="s">
        <v>809</v>
      </c>
      <c r="B726" s="153" t="s">
        <v>834</v>
      </c>
      <c r="C726" s="1301" t="s">
        <v>91</v>
      </c>
      <c r="D726" s="1302">
        <v>0</v>
      </c>
      <c r="E726" s="1302">
        <v>0</v>
      </c>
      <c r="F726" s="1302">
        <v>0</v>
      </c>
      <c r="G726" s="1302">
        <v>0</v>
      </c>
      <c r="H726" s="1302">
        <v>0</v>
      </c>
      <c r="I726" s="1302">
        <v>0</v>
      </c>
      <c r="J726" s="1302">
        <v>2</v>
      </c>
      <c r="K726" s="1302">
        <v>0</v>
      </c>
      <c r="L726" s="1302">
        <v>0</v>
      </c>
      <c r="M726" s="1302">
        <v>1</v>
      </c>
      <c r="N726" s="1302">
        <v>2</v>
      </c>
      <c r="O726" s="1302">
        <v>0</v>
      </c>
      <c r="P726" s="1302">
        <v>1</v>
      </c>
      <c r="Q726" s="1302">
        <v>0</v>
      </c>
      <c r="R726" s="1302">
        <v>1</v>
      </c>
      <c r="S726" s="1302">
        <v>2</v>
      </c>
      <c r="T726" s="1302">
        <v>0</v>
      </c>
      <c r="U726" s="1302">
        <v>1</v>
      </c>
      <c r="V726" s="1302">
        <v>1</v>
      </c>
    </row>
    <row r="727" spans="1:22" ht="15" x14ac:dyDescent="0.25">
      <c r="A727" s="1301" t="s">
        <v>809</v>
      </c>
      <c r="B727" s="153" t="s">
        <v>834</v>
      </c>
      <c r="C727" s="1301" t="s">
        <v>701</v>
      </c>
      <c r="D727" s="1302">
        <v>0</v>
      </c>
      <c r="E727" s="1302">
        <v>0</v>
      </c>
      <c r="F727" s="1302">
        <v>0</v>
      </c>
      <c r="G727" s="1302">
        <v>0</v>
      </c>
      <c r="H727" s="1302">
        <v>0</v>
      </c>
      <c r="I727" s="1302">
        <v>0.3333333432674408</v>
      </c>
      <c r="J727" s="1302">
        <v>0.36363637447357178</v>
      </c>
      <c r="K727" s="1302">
        <v>0.25</v>
      </c>
      <c r="L727" s="1302">
        <v>0.4285714328289032</v>
      </c>
      <c r="M727" s="1302">
        <v>0.5</v>
      </c>
      <c r="N727" s="1302">
        <v>0.1428571492433548</v>
      </c>
      <c r="O727" s="1302">
        <v>0.25</v>
      </c>
      <c r="P727" s="1302">
        <v>0.20000000298023224</v>
      </c>
      <c r="Q727" s="1302">
        <v>0</v>
      </c>
      <c r="R727" s="1302">
        <v>0.25</v>
      </c>
      <c r="S727" s="1302">
        <v>7.6923079788684845E-2</v>
      </c>
      <c r="T727" s="1302">
        <v>0</v>
      </c>
      <c r="U727" s="1302">
        <v>0.55555558204650879</v>
      </c>
      <c r="V727" s="1302">
        <v>0.5</v>
      </c>
    </row>
    <row r="728" spans="1:22" ht="15" x14ac:dyDescent="0.25">
      <c r="A728" s="1301" t="s">
        <v>809</v>
      </c>
      <c r="B728" s="153" t="s">
        <v>834</v>
      </c>
      <c r="C728" s="1301" t="s">
        <v>92</v>
      </c>
      <c r="D728" s="1302">
        <v>0</v>
      </c>
      <c r="E728" s="1302">
        <v>0</v>
      </c>
      <c r="F728" s="1302">
        <v>0</v>
      </c>
      <c r="G728" s="1302">
        <v>0</v>
      </c>
      <c r="H728" s="1302">
        <v>0</v>
      </c>
      <c r="I728" s="1302">
        <v>1</v>
      </c>
      <c r="J728" s="1302">
        <v>0.54545456171035767</v>
      </c>
      <c r="K728" s="1302">
        <v>0.375</v>
      </c>
      <c r="L728" s="1302">
        <v>0.57142859697341919</v>
      </c>
      <c r="M728" s="1302">
        <v>0.66666668653488159</v>
      </c>
      <c r="N728" s="1302">
        <v>0.6428571343421936</v>
      </c>
      <c r="O728" s="1302">
        <v>0.375</v>
      </c>
      <c r="P728" s="1302">
        <v>0.60000002384185791</v>
      </c>
      <c r="Q728" s="1302">
        <v>0</v>
      </c>
      <c r="R728" s="1302">
        <v>0.4166666567325592</v>
      </c>
      <c r="S728" s="1302">
        <v>0.30769231915473938</v>
      </c>
      <c r="T728" s="1302">
        <v>0.5</v>
      </c>
      <c r="U728" s="1302">
        <v>0.8888888955116272</v>
      </c>
      <c r="V728" s="1302">
        <v>0.75</v>
      </c>
    </row>
    <row r="729" spans="1:22" ht="15" x14ac:dyDescent="0.25">
      <c r="A729" s="1301" t="s">
        <v>809</v>
      </c>
      <c r="B729" s="153" t="s">
        <v>834</v>
      </c>
      <c r="C729" s="1301" t="s">
        <v>93</v>
      </c>
      <c r="D729" s="1302">
        <v>0</v>
      </c>
      <c r="E729" s="1302">
        <v>0</v>
      </c>
      <c r="F729" s="1302">
        <v>0</v>
      </c>
      <c r="G729" s="1302">
        <v>0</v>
      </c>
      <c r="H729" s="1302">
        <v>0</v>
      </c>
      <c r="I729" s="1302">
        <v>1</v>
      </c>
      <c r="J729" s="1302">
        <v>0.72727274894714355</v>
      </c>
      <c r="K729" s="1302">
        <v>0.375</v>
      </c>
      <c r="L729" s="1302">
        <v>0.57142859697341919</v>
      </c>
      <c r="M729" s="1302">
        <v>0.66666668653488159</v>
      </c>
      <c r="N729" s="1302">
        <v>0.6428571343421936</v>
      </c>
      <c r="O729" s="1302">
        <v>0.375</v>
      </c>
      <c r="P729" s="1302">
        <v>0.60000002384185791</v>
      </c>
      <c r="Q729" s="1302">
        <v>0</v>
      </c>
      <c r="R729" s="1302">
        <v>0.4166666567325592</v>
      </c>
      <c r="S729" s="1302">
        <v>0.46153846383094788</v>
      </c>
      <c r="T729" s="1302">
        <v>0.5</v>
      </c>
      <c r="U729" s="1302">
        <v>0.8888888955116272</v>
      </c>
      <c r="V729" s="1302">
        <v>0.75</v>
      </c>
    </row>
    <row r="730" spans="1:22" ht="15" x14ac:dyDescent="0.25">
      <c r="A730" s="1301" t="s">
        <v>809</v>
      </c>
      <c r="B730" s="153" t="s">
        <v>834</v>
      </c>
      <c r="C730" s="1301" t="s">
        <v>94</v>
      </c>
      <c r="D730" s="1302">
        <v>0</v>
      </c>
      <c r="E730" s="1302">
        <v>0</v>
      </c>
      <c r="F730" s="1302">
        <v>0</v>
      </c>
      <c r="G730" s="1302">
        <v>0</v>
      </c>
      <c r="H730" s="1302">
        <v>0</v>
      </c>
      <c r="I730" s="1302">
        <v>0</v>
      </c>
      <c r="J730" s="1302">
        <v>0.18181818723678589</v>
      </c>
      <c r="K730" s="1302">
        <v>0</v>
      </c>
      <c r="L730" s="1302">
        <v>0</v>
      </c>
      <c r="M730" s="1302">
        <v>0.1666666716337204</v>
      </c>
      <c r="N730" s="1302">
        <v>0.1428571492433548</v>
      </c>
      <c r="O730" s="1302">
        <v>0</v>
      </c>
      <c r="P730" s="1302">
        <v>0.40000000596046448</v>
      </c>
      <c r="Q730" s="1302">
        <v>0</v>
      </c>
      <c r="R730" s="1302">
        <v>8.3333335816860199E-2</v>
      </c>
      <c r="S730" s="1302">
        <v>0.15384615957736969</v>
      </c>
      <c r="T730" s="1302">
        <v>0</v>
      </c>
      <c r="U730" s="1302">
        <v>5.55555559694767E-2</v>
      </c>
      <c r="V730" s="1302">
        <v>0.25</v>
      </c>
    </row>
    <row r="731" spans="1:22" ht="15" x14ac:dyDescent="0.25">
      <c r="A731" s="1301" t="s">
        <v>809</v>
      </c>
      <c r="B731" s="153" t="s">
        <v>834</v>
      </c>
      <c r="C731" s="1301" t="s">
        <v>95</v>
      </c>
      <c r="D731" s="1302">
        <v>0</v>
      </c>
      <c r="E731" s="1302">
        <v>0</v>
      </c>
      <c r="F731" s="1302">
        <v>0</v>
      </c>
      <c r="G731" s="1302">
        <v>0</v>
      </c>
      <c r="H731" s="1302">
        <v>0</v>
      </c>
      <c r="I731" s="1302">
        <v>0</v>
      </c>
      <c r="J731" s="1302">
        <v>0.18181818723678589</v>
      </c>
      <c r="K731" s="1302">
        <v>0</v>
      </c>
      <c r="L731" s="1302">
        <v>0</v>
      </c>
      <c r="M731" s="1302">
        <v>0.1666666716337204</v>
      </c>
      <c r="N731" s="1302">
        <v>0.1428571492433548</v>
      </c>
      <c r="O731" s="1302">
        <v>0</v>
      </c>
      <c r="P731" s="1302">
        <v>0.20000000298023224</v>
      </c>
      <c r="Q731" s="1302">
        <v>0</v>
      </c>
      <c r="R731" s="1302">
        <v>8.3333335816860199E-2</v>
      </c>
      <c r="S731" s="1302">
        <v>0.15384615957736969</v>
      </c>
      <c r="T731" s="1302">
        <v>0</v>
      </c>
      <c r="U731" s="1302">
        <v>5.55555559694767E-2</v>
      </c>
      <c r="V731" s="1302">
        <v>0.25</v>
      </c>
    </row>
    <row r="732" spans="1:22" ht="15" x14ac:dyDescent="0.25">
      <c r="A732" s="1301" t="s">
        <v>809</v>
      </c>
      <c r="B732" s="153" t="s">
        <v>835</v>
      </c>
      <c r="C732" s="1301" t="s">
        <v>87</v>
      </c>
      <c r="D732" s="1302">
        <v>0</v>
      </c>
      <c r="E732" s="1302">
        <v>0</v>
      </c>
      <c r="F732" s="1302">
        <v>0</v>
      </c>
      <c r="G732" s="1302">
        <v>0</v>
      </c>
      <c r="H732" s="1302">
        <v>0</v>
      </c>
      <c r="I732" s="1302">
        <v>74</v>
      </c>
      <c r="J732" s="1302">
        <v>44</v>
      </c>
      <c r="K732" s="1302">
        <v>66</v>
      </c>
      <c r="L732" s="1302">
        <v>60</v>
      </c>
      <c r="M732" s="1302">
        <v>59</v>
      </c>
      <c r="N732" s="1302">
        <v>61</v>
      </c>
      <c r="O732" s="1302">
        <v>67</v>
      </c>
      <c r="P732" s="1302">
        <v>47</v>
      </c>
      <c r="Q732" s="1302">
        <v>18</v>
      </c>
      <c r="R732" s="1302">
        <v>64</v>
      </c>
      <c r="S732" s="1302">
        <v>39</v>
      </c>
      <c r="T732" s="1302">
        <v>45</v>
      </c>
      <c r="U732" s="1302">
        <v>54</v>
      </c>
      <c r="V732" s="1302">
        <v>43</v>
      </c>
    </row>
    <row r="733" spans="1:22" ht="15" x14ac:dyDescent="0.25">
      <c r="A733" s="1301" t="s">
        <v>809</v>
      </c>
      <c r="B733" s="153" t="s">
        <v>835</v>
      </c>
      <c r="C733" s="1301" t="s">
        <v>700</v>
      </c>
      <c r="D733" s="1302">
        <v>0</v>
      </c>
      <c r="E733" s="1302">
        <v>0</v>
      </c>
      <c r="F733" s="1302">
        <v>0</v>
      </c>
      <c r="G733" s="1302">
        <v>0</v>
      </c>
      <c r="H733" s="1302">
        <v>0</v>
      </c>
      <c r="I733" s="1302">
        <v>23</v>
      </c>
      <c r="J733" s="1302">
        <v>10</v>
      </c>
      <c r="K733" s="1302">
        <v>13</v>
      </c>
      <c r="L733" s="1302">
        <v>26</v>
      </c>
      <c r="M733" s="1302">
        <v>19</v>
      </c>
      <c r="N733" s="1302">
        <v>20</v>
      </c>
      <c r="O733" s="1302">
        <v>22</v>
      </c>
      <c r="P733" s="1302">
        <v>14</v>
      </c>
      <c r="Q733" s="1302">
        <v>4</v>
      </c>
      <c r="R733" s="1302">
        <v>17</v>
      </c>
      <c r="S733" s="1302">
        <v>12</v>
      </c>
      <c r="T733" s="1302">
        <v>9</v>
      </c>
      <c r="U733" s="1302">
        <v>15</v>
      </c>
      <c r="V733" s="1302">
        <v>9</v>
      </c>
    </row>
    <row r="734" spans="1:22" ht="15" x14ac:dyDescent="0.25">
      <c r="A734" s="1301" t="s">
        <v>809</v>
      </c>
      <c r="B734" s="153" t="s">
        <v>835</v>
      </c>
      <c r="C734" s="1301" t="s">
        <v>88</v>
      </c>
      <c r="D734" s="1302">
        <v>0</v>
      </c>
      <c r="E734" s="1302">
        <v>0</v>
      </c>
      <c r="F734" s="1302">
        <v>0</v>
      </c>
      <c r="G734" s="1302">
        <v>0</v>
      </c>
      <c r="H734" s="1302">
        <v>0</v>
      </c>
      <c r="I734" s="1302">
        <v>36</v>
      </c>
      <c r="J734" s="1302">
        <v>21</v>
      </c>
      <c r="K734" s="1302">
        <v>19</v>
      </c>
      <c r="L734" s="1302">
        <v>36</v>
      </c>
      <c r="M734" s="1302">
        <v>26</v>
      </c>
      <c r="N734" s="1302">
        <v>34</v>
      </c>
      <c r="O734" s="1302">
        <v>38</v>
      </c>
      <c r="P734" s="1302">
        <v>19</v>
      </c>
      <c r="Q734" s="1302">
        <v>4</v>
      </c>
      <c r="R734" s="1302">
        <v>20</v>
      </c>
      <c r="S734" s="1302">
        <v>12</v>
      </c>
      <c r="T734" s="1302">
        <v>16</v>
      </c>
      <c r="U734" s="1302">
        <v>21</v>
      </c>
      <c r="V734" s="1302">
        <v>14</v>
      </c>
    </row>
    <row r="735" spans="1:22" ht="15" x14ac:dyDescent="0.25">
      <c r="A735" s="1301" t="s">
        <v>809</v>
      </c>
      <c r="B735" s="153" t="s">
        <v>835</v>
      </c>
      <c r="C735" s="1301" t="s">
        <v>89</v>
      </c>
      <c r="D735" s="1302">
        <v>0</v>
      </c>
      <c r="E735" s="1302">
        <v>0</v>
      </c>
      <c r="F735" s="1302">
        <v>0</v>
      </c>
      <c r="G735" s="1302">
        <v>0</v>
      </c>
      <c r="H735" s="1302">
        <v>0</v>
      </c>
      <c r="I735" s="1302">
        <v>38</v>
      </c>
      <c r="J735" s="1302">
        <v>23</v>
      </c>
      <c r="K735" s="1302">
        <v>21</v>
      </c>
      <c r="L735" s="1302">
        <v>38</v>
      </c>
      <c r="M735" s="1302">
        <v>26</v>
      </c>
      <c r="N735" s="1302">
        <v>35</v>
      </c>
      <c r="O735" s="1302">
        <v>41</v>
      </c>
      <c r="P735" s="1302">
        <v>21</v>
      </c>
      <c r="Q735" s="1302">
        <v>5</v>
      </c>
      <c r="R735" s="1302">
        <v>21</v>
      </c>
      <c r="S735" s="1302">
        <v>12</v>
      </c>
      <c r="T735" s="1302">
        <v>16</v>
      </c>
      <c r="U735" s="1302">
        <v>21</v>
      </c>
      <c r="V735" s="1302">
        <v>14</v>
      </c>
    </row>
    <row r="736" spans="1:22" ht="15" x14ac:dyDescent="0.25">
      <c r="A736" s="1301" t="s">
        <v>809</v>
      </c>
      <c r="B736" s="153" t="s">
        <v>835</v>
      </c>
      <c r="C736" s="1301" t="s">
        <v>90</v>
      </c>
      <c r="D736" s="1302">
        <v>0</v>
      </c>
      <c r="E736" s="1302">
        <v>0</v>
      </c>
      <c r="F736" s="1302">
        <v>0</v>
      </c>
      <c r="G736" s="1302">
        <v>0</v>
      </c>
      <c r="H736" s="1302">
        <v>0</v>
      </c>
      <c r="I736" s="1302">
        <v>7</v>
      </c>
      <c r="J736" s="1302">
        <v>3</v>
      </c>
      <c r="K736" s="1302">
        <v>9</v>
      </c>
      <c r="L736" s="1302">
        <v>6</v>
      </c>
      <c r="M736" s="1302">
        <v>4</v>
      </c>
      <c r="N736" s="1302">
        <v>5</v>
      </c>
      <c r="O736" s="1302">
        <v>5</v>
      </c>
      <c r="P736" s="1302">
        <v>5</v>
      </c>
      <c r="Q736" s="1302">
        <v>0</v>
      </c>
      <c r="R736" s="1302">
        <v>4</v>
      </c>
      <c r="S736" s="1302">
        <v>2</v>
      </c>
      <c r="T736" s="1302">
        <v>2</v>
      </c>
      <c r="U736" s="1302">
        <v>3</v>
      </c>
      <c r="V736" s="1302">
        <v>1</v>
      </c>
    </row>
    <row r="737" spans="1:22" ht="15" x14ac:dyDescent="0.25">
      <c r="A737" s="1301" t="s">
        <v>809</v>
      </c>
      <c r="B737" s="153" t="s">
        <v>835</v>
      </c>
      <c r="C737" s="1301" t="s">
        <v>91</v>
      </c>
      <c r="D737" s="1302">
        <v>0</v>
      </c>
      <c r="E737" s="1302">
        <v>0</v>
      </c>
      <c r="F737" s="1302">
        <v>0</v>
      </c>
      <c r="G737" s="1302">
        <v>0</v>
      </c>
      <c r="H737" s="1302">
        <v>0</v>
      </c>
      <c r="I737" s="1302">
        <v>0</v>
      </c>
      <c r="J737" s="1302">
        <v>1</v>
      </c>
      <c r="K737" s="1302">
        <v>5</v>
      </c>
      <c r="L737" s="1302">
        <v>2</v>
      </c>
      <c r="M737" s="1302">
        <v>2</v>
      </c>
      <c r="N737" s="1302">
        <v>2</v>
      </c>
      <c r="O737" s="1302">
        <v>1</v>
      </c>
      <c r="P737" s="1302">
        <v>0</v>
      </c>
      <c r="Q737" s="1302">
        <v>0</v>
      </c>
      <c r="R737" s="1302">
        <v>2</v>
      </c>
      <c r="S737" s="1302">
        <v>0</v>
      </c>
      <c r="T737" s="1302">
        <v>0</v>
      </c>
      <c r="U737" s="1302">
        <v>0</v>
      </c>
      <c r="V737" s="1302">
        <v>0</v>
      </c>
    </row>
    <row r="738" spans="1:22" ht="15" x14ac:dyDescent="0.25">
      <c r="A738" s="1301" t="s">
        <v>809</v>
      </c>
      <c r="B738" s="153" t="s">
        <v>835</v>
      </c>
      <c r="C738" s="1301" t="s">
        <v>701</v>
      </c>
      <c r="D738" s="1302">
        <v>0</v>
      </c>
      <c r="E738" s="1302">
        <v>0</v>
      </c>
      <c r="F738" s="1302">
        <v>0</v>
      </c>
      <c r="G738" s="1302">
        <v>0</v>
      </c>
      <c r="H738" s="1302">
        <v>0</v>
      </c>
      <c r="I738" s="1302">
        <v>0.31081080436706543</v>
      </c>
      <c r="J738" s="1302">
        <v>0.22727273404598236</v>
      </c>
      <c r="K738" s="1302">
        <v>0.19696970283985138</v>
      </c>
      <c r="L738" s="1302">
        <v>0.43333333730697632</v>
      </c>
      <c r="M738" s="1302">
        <v>0.32203391194343567</v>
      </c>
      <c r="N738" s="1302">
        <v>0.32786884903907776</v>
      </c>
      <c r="O738" s="1302">
        <v>0.32835820317268372</v>
      </c>
      <c r="P738" s="1302">
        <v>0.29787233471870422</v>
      </c>
      <c r="Q738" s="1302">
        <v>0.2222222238779068</v>
      </c>
      <c r="R738" s="1302">
        <v>0.265625</v>
      </c>
      <c r="S738" s="1302">
        <v>0.30769231915473938</v>
      </c>
      <c r="T738" s="1302">
        <v>0.20000000298023224</v>
      </c>
      <c r="U738" s="1302">
        <v>0.27777779102325439</v>
      </c>
      <c r="V738" s="1302">
        <v>0.20930232107639313</v>
      </c>
    </row>
    <row r="739" spans="1:22" ht="15" x14ac:dyDescent="0.25">
      <c r="A739" s="1301" t="s">
        <v>809</v>
      </c>
      <c r="B739" s="153" t="s">
        <v>835</v>
      </c>
      <c r="C739" s="1301" t="s">
        <v>92</v>
      </c>
      <c r="D739" s="1302">
        <v>0</v>
      </c>
      <c r="E739" s="1302">
        <v>0</v>
      </c>
      <c r="F739" s="1302">
        <v>0</v>
      </c>
      <c r="G739" s="1302">
        <v>0</v>
      </c>
      <c r="H739" s="1302">
        <v>0</v>
      </c>
      <c r="I739" s="1302">
        <v>0.48648649454116821</v>
      </c>
      <c r="J739" s="1302">
        <v>0.47727271914482117</v>
      </c>
      <c r="K739" s="1302">
        <v>0.28787878155708313</v>
      </c>
      <c r="L739" s="1302">
        <v>0.60000002384185791</v>
      </c>
      <c r="M739" s="1302">
        <v>0.44067797064781189</v>
      </c>
      <c r="N739" s="1302">
        <v>0.55737704038619995</v>
      </c>
      <c r="O739" s="1302">
        <v>0.56716418266296387</v>
      </c>
      <c r="P739" s="1302">
        <v>0.40425533056259155</v>
      </c>
      <c r="Q739" s="1302">
        <v>0.2222222238779068</v>
      </c>
      <c r="R739" s="1302">
        <v>0.3125</v>
      </c>
      <c r="S739" s="1302">
        <v>0.30769231915473938</v>
      </c>
      <c r="T739" s="1302">
        <v>0.35555556416511536</v>
      </c>
      <c r="U739" s="1302">
        <v>0.3888888955116272</v>
      </c>
      <c r="V739" s="1302">
        <v>0.32558140158653259</v>
      </c>
    </row>
    <row r="740" spans="1:22" ht="15" x14ac:dyDescent="0.25">
      <c r="A740" s="1301" t="s">
        <v>809</v>
      </c>
      <c r="B740" s="153" t="s">
        <v>835</v>
      </c>
      <c r="C740" s="1301" t="s">
        <v>93</v>
      </c>
      <c r="D740" s="1302">
        <v>0</v>
      </c>
      <c r="E740" s="1302">
        <v>0</v>
      </c>
      <c r="F740" s="1302">
        <v>0</v>
      </c>
      <c r="G740" s="1302">
        <v>0</v>
      </c>
      <c r="H740" s="1302">
        <v>0</v>
      </c>
      <c r="I740" s="1302">
        <v>0.51351350545883179</v>
      </c>
      <c r="J740" s="1302">
        <v>0.52272725105285645</v>
      </c>
      <c r="K740" s="1302">
        <v>0.31818181276321411</v>
      </c>
      <c r="L740" s="1302">
        <v>0.63333332538604736</v>
      </c>
      <c r="M740" s="1302">
        <v>0.44067797064781189</v>
      </c>
      <c r="N740" s="1302">
        <v>0.57377046346664429</v>
      </c>
      <c r="O740" s="1302">
        <v>0.61194032430648804</v>
      </c>
      <c r="P740" s="1302">
        <v>0.44680851697921753</v>
      </c>
      <c r="Q740" s="1302">
        <v>0.27777779102325439</v>
      </c>
      <c r="R740" s="1302">
        <v>0.328125</v>
      </c>
      <c r="S740" s="1302">
        <v>0.30769231915473938</v>
      </c>
      <c r="T740" s="1302">
        <v>0.35555556416511536</v>
      </c>
      <c r="U740" s="1302">
        <v>0.3888888955116272</v>
      </c>
      <c r="V740" s="1302">
        <v>0.32558140158653259</v>
      </c>
    </row>
    <row r="741" spans="1:22" ht="15" x14ac:dyDescent="0.25">
      <c r="A741" s="1301" t="s">
        <v>809</v>
      </c>
      <c r="B741" s="153" t="s">
        <v>835</v>
      </c>
      <c r="C741" s="1301" t="s">
        <v>94</v>
      </c>
      <c r="D741" s="1302">
        <v>0</v>
      </c>
      <c r="E741" s="1302">
        <v>0</v>
      </c>
      <c r="F741" s="1302">
        <v>0</v>
      </c>
      <c r="G741" s="1302">
        <v>0</v>
      </c>
      <c r="H741" s="1302">
        <v>0</v>
      </c>
      <c r="I741" s="1302">
        <v>9.4594597816467285E-2</v>
      </c>
      <c r="J741" s="1302">
        <v>6.8181820213794708E-2</v>
      </c>
      <c r="K741" s="1302">
        <v>0.13636364042758942</v>
      </c>
      <c r="L741" s="1302">
        <v>0.10000000149011612</v>
      </c>
      <c r="M741" s="1302">
        <v>6.7796610295772552E-2</v>
      </c>
      <c r="N741" s="1302">
        <v>8.196721225976944E-2</v>
      </c>
      <c r="O741" s="1302">
        <v>7.46268630027771E-2</v>
      </c>
      <c r="P741" s="1302">
        <v>0.10638298094272614</v>
      </c>
      <c r="Q741" s="1302">
        <v>0</v>
      </c>
      <c r="R741" s="1302">
        <v>6.25E-2</v>
      </c>
      <c r="S741" s="1302">
        <v>5.128205195069313E-2</v>
      </c>
      <c r="T741" s="1302">
        <v>4.444444552063942E-2</v>
      </c>
      <c r="U741" s="1302">
        <v>5.55555559694767E-2</v>
      </c>
      <c r="V741" s="1302">
        <v>2.3255813866853714E-2</v>
      </c>
    </row>
    <row r="742" spans="1:22" ht="15" x14ac:dyDescent="0.25">
      <c r="A742" s="1301" t="s">
        <v>809</v>
      </c>
      <c r="B742" s="153" t="s">
        <v>835</v>
      </c>
      <c r="C742" s="1301" t="s">
        <v>95</v>
      </c>
      <c r="D742" s="1302">
        <v>0</v>
      </c>
      <c r="E742" s="1302">
        <v>0</v>
      </c>
      <c r="F742" s="1302">
        <v>0</v>
      </c>
      <c r="G742" s="1302">
        <v>0</v>
      </c>
      <c r="H742" s="1302">
        <v>0</v>
      </c>
      <c r="I742" s="1302">
        <v>0</v>
      </c>
      <c r="J742" s="1302">
        <v>2.2727273404598236E-2</v>
      </c>
      <c r="K742" s="1302">
        <v>7.5757578015327454E-2</v>
      </c>
      <c r="L742" s="1302">
        <v>3.3333335071802139E-2</v>
      </c>
      <c r="M742" s="1302">
        <v>3.3898305147886276E-2</v>
      </c>
      <c r="N742" s="1302">
        <v>3.2786883413791656E-2</v>
      </c>
      <c r="O742" s="1302">
        <v>1.4925372786819935E-2</v>
      </c>
      <c r="P742" s="1302">
        <v>0</v>
      </c>
      <c r="Q742" s="1302">
        <v>0</v>
      </c>
      <c r="R742" s="1302">
        <v>3.125E-2</v>
      </c>
      <c r="S742" s="1302">
        <v>0</v>
      </c>
      <c r="T742" s="1302">
        <v>0</v>
      </c>
      <c r="U742" s="1302">
        <v>0</v>
      </c>
      <c r="V742" s="1302">
        <v>0</v>
      </c>
    </row>
    <row r="743" spans="1:22" ht="15" x14ac:dyDescent="0.25">
      <c r="A743" s="1301" t="s">
        <v>809</v>
      </c>
      <c r="B743" s="153" t="s">
        <v>836</v>
      </c>
      <c r="C743" s="1301" t="s">
        <v>87</v>
      </c>
      <c r="D743" s="1302">
        <v>0</v>
      </c>
      <c r="E743" s="1302">
        <v>0</v>
      </c>
      <c r="F743" s="1302">
        <v>0</v>
      </c>
      <c r="G743" s="1302">
        <v>0</v>
      </c>
      <c r="H743" s="1302">
        <v>0</v>
      </c>
      <c r="I743" s="1302">
        <v>52</v>
      </c>
      <c r="J743" s="1302">
        <v>30</v>
      </c>
      <c r="K743" s="1302">
        <v>42</v>
      </c>
      <c r="L743" s="1302">
        <v>28</v>
      </c>
      <c r="M743" s="1302">
        <v>43</v>
      </c>
      <c r="N743" s="1302">
        <v>50</v>
      </c>
      <c r="O743" s="1302">
        <v>55</v>
      </c>
      <c r="P743" s="1302">
        <v>50</v>
      </c>
      <c r="Q743" s="1302">
        <v>0</v>
      </c>
      <c r="R743" s="1302">
        <v>40</v>
      </c>
      <c r="S743" s="1302">
        <v>10</v>
      </c>
      <c r="T743" s="1302">
        <v>36</v>
      </c>
      <c r="U743" s="1302">
        <v>29</v>
      </c>
      <c r="V743" s="1302">
        <v>34</v>
      </c>
    </row>
    <row r="744" spans="1:22" ht="15" x14ac:dyDescent="0.25">
      <c r="A744" s="1301" t="s">
        <v>809</v>
      </c>
      <c r="B744" s="153" t="s">
        <v>836</v>
      </c>
      <c r="C744" s="1301" t="s">
        <v>700</v>
      </c>
      <c r="D744" s="1302">
        <v>0</v>
      </c>
      <c r="E744" s="1302">
        <v>0</v>
      </c>
      <c r="F744" s="1302">
        <v>0</v>
      </c>
      <c r="G744" s="1302">
        <v>0</v>
      </c>
      <c r="H744" s="1302">
        <v>0</v>
      </c>
      <c r="I744" s="1302">
        <v>15</v>
      </c>
      <c r="J744" s="1302">
        <v>14</v>
      </c>
      <c r="K744" s="1302">
        <v>23</v>
      </c>
      <c r="L744" s="1302">
        <v>14</v>
      </c>
      <c r="M744" s="1302">
        <v>18</v>
      </c>
      <c r="N744" s="1302">
        <v>24</v>
      </c>
      <c r="O744" s="1302">
        <v>28</v>
      </c>
      <c r="P744" s="1302">
        <v>15</v>
      </c>
      <c r="Q744" s="1302">
        <v>0</v>
      </c>
      <c r="R744" s="1302">
        <v>14</v>
      </c>
      <c r="S744" s="1302">
        <v>3</v>
      </c>
      <c r="T744" s="1302">
        <v>13</v>
      </c>
      <c r="U744" s="1302">
        <v>6</v>
      </c>
      <c r="V744" s="1302">
        <v>8</v>
      </c>
    </row>
    <row r="745" spans="1:22" ht="15" x14ac:dyDescent="0.25">
      <c r="A745" s="1301" t="s">
        <v>809</v>
      </c>
      <c r="B745" s="153" t="s">
        <v>836</v>
      </c>
      <c r="C745" s="1301" t="s">
        <v>88</v>
      </c>
      <c r="D745" s="1302">
        <v>0</v>
      </c>
      <c r="E745" s="1302">
        <v>0</v>
      </c>
      <c r="F745" s="1302">
        <v>0</v>
      </c>
      <c r="G745" s="1302">
        <v>0</v>
      </c>
      <c r="H745" s="1302">
        <v>0</v>
      </c>
      <c r="I745" s="1302">
        <v>22</v>
      </c>
      <c r="J745" s="1302">
        <v>16</v>
      </c>
      <c r="K745" s="1302">
        <v>27</v>
      </c>
      <c r="L745" s="1302">
        <v>20</v>
      </c>
      <c r="M745" s="1302">
        <v>22</v>
      </c>
      <c r="N745" s="1302">
        <v>27</v>
      </c>
      <c r="O745" s="1302">
        <v>37</v>
      </c>
      <c r="P745" s="1302">
        <v>20</v>
      </c>
      <c r="Q745" s="1302">
        <v>0</v>
      </c>
      <c r="R745" s="1302">
        <v>16</v>
      </c>
      <c r="S745" s="1302">
        <v>4</v>
      </c>
      <c r="T745" s="1302">
        <v>14</v>
      </c>
      <c r="U745" s="1302">
        <v>9</v>
      </c>
      <c r="V745" s="1302">
        <v>9</v>
      </c>
    </row>
    <row r="746" spans="1:22" ht="15" x14ac:dyDescent="0.25">
      <c r="A746" s="1301" t="s">
        <v>809</v>
      </c>
      <c r="B746" s="153" t="s">
        <v>836</v>
      </c>
      <c r="C746" s="1301" t="s">
        <v>89</v>
      </c>
      <c r="D746" s="1302">
        <v>0</v>
      </c>
      <c r="E746" s="1302">
        <v>0</v>
      </c>
      <c r="F746" s="1302">
        <v>0</v>
      </c>
      <c r="G746" s="1302">
        <v>0</v>
      </c>
      <c r="H746" s="1302">
        <v>0</v>
      </c>
      <c r="I746" s="1302">
        <v>27</v>
      </c>
      <c r="J746" s="1302">
        <v>16</v>
      </c>
      <c r="K746" s="1302">
        <v>28</v>
      </c>
      <c r="L746" s="1302">
        <v>20</v>
      </c>
      <c r="M746" s="1302">
        <v>23</v>
      </c>
      <c r="N746" s="1302">
        <v>27</v>
      </c>
      <c r="O746" s="1302">
        <v>37</v>
      </c>
      <c r="P746" s="1302">
        <v>20</v>
      </c>
      <c r="Q746" s="1302">
        <v>0</v>
      </c>
      <c r="R746" s="1302">
        <v>16</v>
      </c>
      <c r="S746" s="1302">
        <v>5</v>
      </c>
      <c r="T746" s="1302">
        <v>15</v>
      </c>
      <c r="U746" s="1302">
        <v>10</v>
      </c>
      <c r="V746" s="1302">
        <v>9</v>
      </c>
    </row>
    <row r="747" spans="1:22" ht="15" x14ac:dyDescent="0.25">
      <c r="A747" s="1301" t="s">
        <v>809</v>
      </c>
      <c r="B747" s="153" t="s">
        <v>836</v>
      </c>
      <c r="C747" s="1301" t="s">
        <v>90</v>
      </c>
      <c r="D747" s="1302">
        <v>0</v>
      </c>
      <c r="E747" s="1302">
        <v>0</v>
      </c>
      <c r="F747" s="1302">
        <v>0</v>
      </c>
      <c r="G747" s="1302">
        <v>0</v>
      </c>
      <c r="H747" s="1302">
        <v>0</v>
      </c>
      <c r="I747" s="1302">
        <v>5</v>
      </c>
      <c r="J747" s="1302">
        <v>4</v>
      </c>
      <c r="K747" s="1302">
        <v>8</v>
      </c>
      <c r="L747" s="1302">
        <v>3</v>
      </c>
      <c r="M747" s="1302">
        <v>5</v>
      </c>
      <c r="N747" s="1302">
        <v>4</v>
      </c>
      <c r="O747" s="1302">
        <v>3</v>
      </c>
      <c r="P747" s="1302">
        <v>8</v>
      </c>
      <c r="Q747" s="1302">
        <v>0</v>
      </c>
      <c r="R747" s="1302">
        <v>1</v>
      </c>
      <c r="S747" s="1302">
        <v>0</v>
      </c>
      <c r="T747" s="1302">
        <v>8</v>
      </c>
      <c r="U747" s="1302">
        <v>4</v>
      </c>
      <c r="V747" s="1302">
        <v>1</v>
      </c>
    </row>
    <row r="748" spans="1:22" ht="15" x14ac:dyDescent="0.25">
      <c r="A748" s="1301" t="s">
        <v>809</v>
      </c>
      <c r="B748" s="153" t="s">
        <v>836</v>
      </c>
      <c r="C748" s="1301" t="s">
        <v>91</v>
      </c>
      <c r="D748" s="1302">
        <v>0</v>
      </c>
      <c r="E748" s="1302">
        <v>0</v>
      </c>
      <c r="F748" s="1302">
        <v>0</v>
      </c>
      <c r="G748" s="1302">
        <v>0</v>
      </c>
      <c r="H748" s="1302">
        <v>0</v>
      </c>
      <c r="I748" s="1302">
        <v>2</v>
      </c>
      <c r="J748" s="1302">
        <v>3</v>
      </c>
      <c r="K748" s="1302">
        <v>3</v>
      </c>
      <c r="L748" s="1302">
        <v>0</v>
      </c>
      <c r="M748" s="1302">
        <v>4</v>
      </c>
      <c r="N748" s="1302">
        <v>2</v>
      </c>
      <c r="O748" s="1302">
        <v>2</v>
      </c>
      <c r="P748" s="1302">
        <v>1</v>
      </c>
      <c r="Q748" s="1302">
        <v>0</v>
      </c>
      <c r="R748" s="1302">
        <v>0</v>
      </c>
      <c r="S748" s="1302">
        <v>0</v>
      </c>
      <c r="T748" s="1302">
        <v>1</v>
      </c>
      <c r="U748" s="1302">
        <v>1</v>
      </c>
      <c r="V748" s="1302">
        <v>0</v>
      </c>
    </row>
    <row r="749" spans="1:22" ht="15" x14ac:dyDescent="0.25">
      <c r="A749" s="1301" t="s">
        <v>809</v>
      </c>
      <c r="B749" s="153" t="s">
        <v>836</v>
      </c>
      <c r="C749" s="1301" t="s">
        <v>701</v>
      </c>
      <c r="D749" s="1302">
        <v>0</v>
      </c>
      <c r="E749" s="1302">
        <v>0</v>
      </c>
      <c r="F749" s="1302">
        <v>0</v>
      </c>
      <c r="G749" s="1302">
        <v>0</v>
      </c>
      <c r="H749" s="1302">
        <v>0</v>
      </c>
      <c r="I749" s="1302">
        <v>0.28846153616905212</v>
      </c>
      <c r="J749" s="1302">
        <v>0.46666666865348816</v>
      </c>
      <c r="K749" s="1302">
        <v>0.5476190447807312</v>
      </c>
      <c r="L749" s="1302">
        <v>0.5</v>
      </c>
      <c r="M749" s="1302">
        <v>0.41860464215278625</v>
      </c>
      <c r="N749" s="1302">
        <v>0.47999998927116394</v>
      </c>
      <c r="O749" s="1302">
        <v>0.50909090042114258</v>
      </c>
      <c r="P749" s="1302">
        <v>0.30000001192092896</v>
      </c>
      <c r="Q749" s="1302">
        <v>0</v>
      </c>
      <c r="R749" s="1302">
        <v>0.34999999403953552</v>
      </c>
      <c r="S749" s="1302">
        <v>0.30000001192092896</v>
      </c>
      <c r="T749" s="1302">
        <v>0.3611111044883728</v>
      </c>
      <c r="U749" s="1302">
        <v>0.20689655840396881</v>
      </c>
      <c r="V749" s="1302">
        <v>0.23529411852359772</v>
      </c>
    </row>
    <row r="750" spans="1:22" ht="15" x14ac:dyDescent="0.25">
      <c r="A750" s="1301" t="s">
        <v>809</v>
      </c>
      <c r="B750" s="153" t="s">
        <v>836</v>
      </c>
      <c r="C750" s="1301" t="s">
        <v>92</v>
      </c>
      <c r="D750" s="1302">
        <v>0</v>
      </c>
      <c r="E750" s="1302">
        <v>0</v>
      </c>
      <c r="F750" s="1302">
        <v>0</v>
      </c>
      <c r="G750" s="1302">
        <v>0</v>
      </c>
      <c r="H750" s="1302">
        <v>0</v>
      </c>
      <c r="I750" s="1302">
        <v>0.42307692766189575</v>
      </c>
      <c r="J750" s="1302">
        <v>0.53333336114883423</v>
      </c>
      <c r="K750" s="1302">
        <v>0.6428571343421936</v>
      </c>
      <c r="L750" s="1302">
        <v>0.71428573131561279</v>
      </c>
      <c r="M750" s="1302">
        <v>0.5116279125213623</v>
      </c>
      <c r="N750" s="1302">
        <v>0.54000002145767212</v>
      </c>
      <c r="O750" s="1302">
        <v>0.67272728681564331</v>
      </c>
      <c r="P750" s="1302">
        <v>0.40000000596046448</v>
      </c>
      <c r="Q750" s="1302">
        <v>0</v>
      </c>
      <c r="R750" s="1302">
        <v>0.40000000596046448</v>
      </c>
      <c r="S750" s="1302">
        <v>0.40000000596046448</v>
      </c>
      <c r="T750" s="1302">
        <v>0.3888888955116272</v>
      </c>
      <c r="U750" s="1302">
        <v>0.31034481525421143</v>
      </c>
      <c r="V750" s="1302">
        <v>0.26470589637756348</v>
      </c>
    </row>
    <row r="751" spans="1:22" ht="15" x14ac:dyDescent="0.25">
      <c r="A751" s="1301" t="s">
        <v>809</v>
      </c>
      <c r="B751" s="153" t="s">
        <v>836</v>
      </c>
      <c r="C751" s="1301" t="s">
        <v>93</v>
      </c>
      <c r="D751" s="1302">
        <v>0</v>
      </c>
      <c r="E751" s="1302">
        <v>0</v>
      </c>
      <c r="F751" s="1302">
        <v>0</v>
      </c>
      <c r="G751" s="1302">
        <v>0</v>
      </c>
      <c r="H751" s="1302">
        <v>0</v>
      </c>
      <c r="I751" s="1302">
        <v>0.51923078298568726</v>
      </c>
      <c r="J751" s="1302">
        <v>0.53333336114883423</v>
      </c>
      <c r="K751" s="1302">
        <v>0.66666668653488159</v>
      </c>
      <c r="L751" s="1302">
        <v>0.71428573131561279</v>
      </c>
      <c r="M751" s="1302">
        <v>0.53488373756408691</v>
      </c>
      <c r="N751" s="1302">
        <v>0.54000002145767212</v>
      </c>
      <c r="O751" s="1302">
        <v>0.67272728681564331</v>
      </c>
      <c r="P751" s="1302">
        <v>0.40000000596046448</v>
      </c>
      <c r="Q751" s="1302">
        <v>0</v>
      </c>
      <c r="R751" s="1302">
        <v>0.40000000596046448</v>
      </c>
      <c r="S751" s="1302">
        <v>0.5</v>
      </c>
      <c r="T751" s="1302">
        <v>0.4166666567325592</v>
      </c>
      <c r="U751" s="1302">
        <v>0.34482759237289429</v>
      </c>
      <c r="V751" s="1302">
        <v>0.26470589637756348</v>
      </c>
    </row>
    <row r="752" spans="1:22" ht="15" x14ac:dyDescent="0.25">
      <c r="A752" s="1301" t="s">
        <v>809</v>
      </c>
      <c r="B752" s="153" t="s">
        <v>836</v>
      </c>
      <c r="C752" s="1301" t="s">
        <v>94</v>
      </c>
      <c r="D752" s="1302">
        <v>0</v>
      </c>
      <c r="E752" s="1302">
        <v>0</v>
      </c>
      <c r="F752" s="1302">
        <v>0</v>
      </c>
      <c r="G752" s="1302">
        <v>0</v>
      </c>
      <c r="H752" s="1302">
        <v>0</v>
      </c>
      <c r="I752" s="1302">
        <v>9.6153847873210907E-2</v>
      </c>
      <c r="J752" s="1302">
        <v>0.13333334028720856</v>
      </c>
      <c r="K752" s="1302">
        <v>0.190476194024086</v>
      </c>
      <c r="L752" s="1302">
        <v>0.1071428582072258</v>
      </c>
      <c r="M752" s="1302">
        <v>0.11627907305955887</v>
      </c>
      <c r="N752" s="1302">
        <v>7.9999998211860657E-2</v>
      </c>
      <c r="O752" s="1302">
        <v>5.4545454680919647E-2</v>
      </c>
      <c r="P752" s="1302">
        <v>0.15999999642372131</v>
      </c>
      <c r="Q752" s="1302">
        <v>0</v>
      </c>
      <c r="R752" s="1302">
        <v>2.500000037252903E-2</v>
      </c>
      <c r="S752" s="1302">
        <v>0</v>
      </c>
      <c r="T752" s="1302">
        <v>0.2222222238779068</v>
      </c>
      <c r="U752" s="1302">
        <v>0.13793103396892548</v>
      </c>
      <c r="V752" s="1302">
        <v>2.9411764815449715E-2</v>
      </c>
    </row>
    <row r="753" spans="1:22" ht="15" x14ac:dyDescent="0.25">
      <c r="A753" s="1301" t="s">
        <v>809</v>
      </c>
      <c r="B753" s="153" t="s">
        <v>836</v>
      </c>
      <c r="C753" s="1301" t="s">
        <v>95</v>
      </c>
      <c r="D753" s="1302">
        <v>0</v>
      </c>
      <c r="E753" s="1302">
        <v>0</v>
      </c>
      <c r="F753" s="1302">
        <v>0</v>
      </c>
      <c r="G753" s="1302">
        <v>0</v>
      </c>
      <c r="H753" s="1302">
        <v>0</v>
      </c>
      <c r="I753" s="1302">
        <v>3.8461539894342422E-2</v>
      </c>
      <c r="J753" s="1302">
        <v>0.10000000149011612</v>
      </c>
      <c r="K753" s="1302">
        <v>7.1428574621677399E-2</v>
      </c>
      <c r="L753" s="1302">
        <v>0</v>
      </c>
      <c r="M753" s="1302">
        <v>9.3023255467414856E-2</v>
      </c>
      <c r="N753" s="1302">
        <v>3.9999999105930328E-2</v>
      </c>
      <c r="O753" s="1302">
        <v>3.6363635212182999E-2</v>
      </c>
      <c r="P753" s="1302">
        <v>1.9999999552965164E-2</v>
      </c>
      <c r="Q753" s="1302">
        <v>0</v>
      </c>
      <c r="R753" s="1302">
        <v>0</v>
      </c>
      <c r="S753" s="1302">
        <v>0</v>
      </c>
      <c r="T753" s="1302">
        <v>2.777777798473835E-2</v>
      </c>
      <c r="U753" s="1302">
        <v>3.4482758492231369E-2</v>
      </c>
      <c r="V753" s="1302">
        <v>0</v>
      </c>
    </row>
    <row r="754" spans="1:22" ht="15" x14ac:dyDescent="0.25">
      <c r="A754" s="1301" t="s">
        <v>809</v>
      </c>
      <c r="B754" s="153" t="s">
        <v>837</v>
      </c>
      <c r="C754" s="1301" t="s">
        <v>87</v>
      </c>
      <c r="D754" s="1302">
        <v>0</v>
      </c>
      <c r="E754" s="1302">
        <v>0</v>
      </c>
      <c r="F754" s="1302">
        <v>0</v>
      </c>
      <c r="G754" s="1302">
        <v>0</v>
      </c>
      <c r="H754" s="1302">
        <v>0</v>
      </c>
      <c r="I754" s="1302">
        <v>0</v>
      </c>
      <c r="J754" s="1302">
        <v>7</v>
      </c>
      <c r="K754" s="1302">
        <v>19</v>
      </c>
      <c r="L754" s="1302">
        <v>18</v>
      </c>
      <c r="M754" s="1302">
        <v>18</v>
      </c>
      <c r="N754" s="1302">
        <v>23</v>
      </c>
      <c r="O754" s="1302">
        <v>33</v>
      </c>
      <c r="P754" s="1302">
        <v>18</v>
      </c>
      <c r="Q754" s="1302">
        <v>0</v>
      </c>
      <c r="R754" s="1302">
        <v>2</v>
      </c>
      <c r="S754" s="1302">
        <v>5</v>
      </c>
      <c r="T754" s="1302">
        <v>7</v>
      </c>
      <c r="U754" s="1302">
        <v>8</v>
      </c>
      <c r="V754" s="1302">
        <v>11</v>
      </c>
    </row>
    <row r="755" spans="1:22" ht="15" x14ac:dyDescent="0.25">
      <c r="A755" s="1301" t="s">
        <v>809</v>
      </c>
      <c r="B755" s="153" t="s">
        <v>837</v>
      </c>
      <c r="C755" s="1301" t="s">
        <v>700</v>
      </c>
      <c r="D755" s="1302">
        <v>0</v>
      </c>
      <c r="E755" s="1302">
        <v>0</v>
      </c>
      <c r="F755" s="1302">
        <v>0</v>
      </c>
      <c r="G755" s="1302">
        <v>0</v>
      </c>
      <c r="H755" s="1302">
        <v>0</v>
      </c>
      <c r="I755" s="1302">
        <v>0</v>
      </c>
      <c r="J755" s="1302">
        <v>4</v>
      </c>
      <c r="K755" s="1302">
        <v>5</v>
      </c>
      <c r="L755" s="1302">
        <v>1</v>
      </c>
      <c r="M755" s="1302">
        <v>5</v>
      </c>
      <c r="N755" s="1302">
        <v>10</v>
      </c>
      <c r="O755" s="1302">
        <v>5</v>
      </c>
      <c r="P755" s="1302">
        <v>6</v>
      </c>
      <c r="Q755" s="1302">
        <v>0</v>
      </c>
      <c r="R755" s="1302">
        <v>0</v>
      </c>
      <c r="S755" s="1302">
        <v>1</v>
      </c>
      <c r="T755" s="1302">
        <v>1</v>
      </c>
      <c r="U755" s="1302">
        <v>4</v>
      </c>
      <c r="V755" s="1302">
        <v>1</v>
      </c>
    </row>
    <row r="756" spans="1:22" ht="15" x14ac:dyDescent="0.25">
      <c r="A756" s="1301" t="s">
        <v>809</v>
      </c>
      <c r="B756" s="153" t="s">
        <v>837</v>
      </c>
      <c r="C756" s="1301" t="s">
        <v>88</v>
      </c>
      <c r="D756" s="1302">
        <v>0</v>
      </c>
      <c r="E756" s="1302">
        <v>0</v>
      </c>
      <c r="F756" s="1302">
        <v>0</v>
      </c>
      <c r="G756" s="1302">
        <v>0</v>
      </c>
      <c r="H756" s="1302">
        <v>0</v>
      </c>
      <c r="I756" s="1302">
        <v>0</v>
      </c>
      <c r="J756" s="1302">
        <v>6</v>
      </c>
      <c r="K756" s="1302">
        <v>9</v>
      </c>
      <c r="L756" s="1302">
        <v>6</v>
      </c>
      <c r="M756" s="1302">
        <v>10</v>
      </c>
      <c r="N756" s="1302">
        <v>17</v>
      </c>
      <c r="O756" s="1302">
        <v>16</v>
      </c>
      <c r="P756" s="1302">
        <v>10</v>
      </c>
      <c r="Q756" s="1302">
        <v>0</v>
      </c>
      <c r="R756" s="1302">
        <v>2</v>
      </c>
      <c r="S756" s="1302">
        <v>1</v>
      </c>
      <c r="T756" s="1302">
        <v>2</v>
      </c>
      <c r="U756" s="1302">
        <v>7</v>
      </c>
      <c r="V756" s="1302">
        <v>6</v>
      </c>
    </row>
    <row r="757" spans="1:22" ht="15" x14ac:dyDescent="0.25">
      <c r="A757" s="1301" t="s">
        <v>809</v>
      </c>
      <c r="B757" s="153" t="s">
        <v>837</v>
      </c>
      <c r="C757" s="1301" t="s">
        <v>89</v>
      </c>
      <c r="D757" s="1302">
        <v>0</v>
      </c>
      <c r="E757" s="1302">
        <v>0</v>
      </c>
      <c r="F757" s="1302">
        <v>0</v>
      </c>
      <c r="G757" s="1302">
        <v>0</v>
      </c>
      <c r="H757" s="1302">
        <v>0</v>
      </c>
      <c r="I757" s="1302">
        <v>0</v>
      </c>
      <c r="J757" s="1302">
        <v>6</v>
      </c>
      <c r="K757" s="1302">
        <v>10</v>
      </c>
      <c r="L757" s="1302">
        <v>6</v>
      </c>
      <c r="M757" s="1302">
        <v>12</v>
      </c>
      <c r="N757" s="1302">
        <v>19</v>
      </c>
      <c r="O757" s="1302">
        <v>20</v>
      </c>
      <c r="P757" s="1302">
        <v>10</v>
      </c>
      <c r="Q757" s="1302">
        <v>0</v>
      </c>
      <c r="R757" s="1302">
        <v>2</v>
      </c>
      <c r="S757" s="1302">
        <v>1</v>
      </c>
      <c r="T757" s="1302">
        <v>2</v>
      </c>
      <c r="U757" s="1302">
        <v>7</v>
      </c>
      <c r="V757" s="1302">
        <v>6</v>
      </c>
    </row>
    <row r="758" spans="1:22" ht="15" x14ac:dyDescent="0.25">
      <c r="A758" s="1301" t="s">
        <v>809</v>
      </c>
      <c r="B758" s="153" t="s">
        <v>837</v>
      </c>
      <c r="C758" s="1301" t="s">
        <v>90</v>
      </c>
      <c r="D758" s="1302">
        <v>0</v>
      </c>
      <c r="E758" s="1302">
        <v>0</v>
      </c>
      <c r="F758" s="1302">
        <v>0</v>
      </c>
      <c r="G758" s="1302">
        <v>0</v>
      </c>
      <c r="H758" s="1302">
        <v>0</v>
      </c>
      <c r="I758" s="1302">
        <v>0</v>
      </c>
      <c r="J758" s="1302">
        <v>3</v>
      </c>
      <c r="K758" s="1302">
        <v>2</v>
      </c>
      <c r="L758" s="1302">
        <v>0</v>
      </c>
      <c r="M758" s="1302">
        <v>6</v>
      </c>
      <c r="N758" s="1302">
        <v>5</v>
      </c>
      <c r="O758" s="1302">
        <v>2</v>
      </c>
      <c r="P758" s="1302">
        <v>1</v>
      </c>
      <c r="Q758" s="1302">
        <v>0</v>
      </c>
      <c r="R758" s="1302">
        <v>0</v>
      </c>
      <c r="S758" s="1302">
        <v>0</v>
      </c>
      <c r="T758" s="1302">
        <v>0</v>
      </c>
      <c r="U758" s="1302">
        <v>1</v>
      </c>
      <c r="V758" s="1302">
        <v>3</v>
      </c>
    </row>
    <row r="759" spans="1:22" ht="15" x14ac:dyDescent="0.25">
      <c r="A759" s="1301" t="s">
        <v>809</v>
      </c>
      <c r="B759" s="153" t="s">
        <v>837</v>
      </c>
      <c r="C759" s="1301" t="s">
        <v>91</v>
      </c>
      <c r="D759" s="1302">
        <v>0</v>
      </c>
      <c r="E759" s="1302">
        <v>0</v>
      </c>
      <c r="F759" s="1302">
        <v>0</v>
      </c>
      <c r="G759" s="1302">
        <v>0</v>
      </c>
      <c r="H759" s="1302">
        <v>0</v>
      </c>
      <c r="I759" s="1302">
        <v>0</v>
      </c>
      <c r="J759" s="1302">
        <v>1</v>
      </c>
      <c r="K759" s="1302">
        <v>2</v>
      </c>
      <c r="L759" s="1302">
        <v>0</v>
      </c>
      <c r="M759" s="1302">
        <v>3</v>
      </c>
      <c r="N759" s="1302">
        <v>4</v>
      </c>
      <c r="O759" s="1302">
        <v>2</v>
      </c>
      <c r="P759" s="1302">
        <v>1</v>
      </c>
      <c r="Q759" s="1302">
        <v>0</v>
      </c>
      <c r="R759" s="1302">
        <v>0</v>
      </c>
      <c r="S759" s="1302">
        <v>0</v>
      </c>
      <c r="T759" s="1302">
        <v>0</v>
      </c>
      <c r="U759" s="1302">
        <v>1</v>
      </c>
      <c r="V759" s="1302">
        <v>0</v>
      </c>
    </row>
    <row r="760" spans="1:22" ht="15" x14ac:dyDescent="0.25">
      <c r="A760" s="1301" t="s">
        <v>809</v>
      </c>
      <c r="B760" s="153" t="s">
        <v>837</v>
      </c>
      <c r="C760" s="1301" t="s">
        <v>701</v>
      </c>
      <c r="D760" s="1302">
        <v>0</v>
      </c>
      <c r="E760" s="1302">
        <v>0</v>
      </c>
      <c r="F760" s="1302">
        <v>0</v>
      </c>
      <c r="G760" s="1302">
        <v>0</v>
      </c>
      <c r="H760" s="1302">
        <v>0</v>
      </c>
      <c r="I760" s="1302">
        <v>0</v>
      </c>
      <c r="J760" s="1302">
        <v>0.57142859697341919</v>
      </c>
      <c r="K760" s="1302">
        <v>0.26315790414810181</v>
      </c>
      <c r="L760" s="1302">
        <v>5.55555559694767E-2</v>
      </c>
      <c r="M760" s="1302">
        <v>0.27777779102325439</v>
      </c>
      <c r="N760" s="1302">
        <v>0.43478259444236755</v>
      </c>
      <c r="O760" s="1302">
        <v>0.15151515603065491</v>
      </c>
      <c r="P760" s="1302">
        <v>0.3333333432674408</v>
      </c>
      <c r="Q760" s="1302">
        <v>0</v>
      </c>
      <c r="R760" s="1302">
        <v>0</v>
      </c>
      <c r="S760" s="1302">
        <v>0.20000000298023224</v>
      </c>
      <c r="T760" s="1302">
        <v>0.1428571492433548</v>
      </c>
      <c r="U760" s="1302">
        <v>0.5</v>
      </c>
      <c r="V760" s="1302">
        <v>9.0909093618392944E-2</v>
      </c>
    </row>
    <row r="761" spans="1:22" ht="15" x14ac:dyDescent="0.25">
      <c r="A761" s="1301" t="s">
        <v>809</v>
      </c>
      <c r="B761" s="153" t="s">
        <v>837</v>
      </c>
      <c r="C761" s="1301" t="s">
        <v>92</v>
      </c>
      <c r="D761" s="1302">
        <v>0</v>
      </c>
      <c r="E761" s="1302">
        <v>0</v>
      </c>
      <c r="F761" s="1302">
        <v>0</v>
      </c>
      <c r="G761" s="1302">
        <v>0</v>
      </c>
      <c r="H761" s="1302">
        <v>0</v>
      </c>
      <c r="I761" s="1302">
        <v>0</v>
      </c>
      <c r="J761" s="1302">
        <v>0.8571428656578064</v>
      </c>
      <c r="K761" s="1302">
        <v>0.47368422150611877</v>
      </c>
      <c r="L761" s="1302">
        <v>0.3333333432674408</v>
      </c>
      <c r="M761" s="1302">
        <v>0.55555558204650879</v>
      </c>
      <c r="N761" s="1302">
        <v>0.73913043737411499</v>
      </c>
      <c r="O761" s="1302">
        <v>0.4848484992980957</v>
      </c>
      <c r="P761" s="1302">
        <v>0.55555558204650879</v>
      </c>
      <c r="Q761" s="1302">
        <v>0</v>
      </c>
      <c r="R761" s="1302">
        <v>1</v>
      </c>
      <c r="S761" s="1302">
        <v>0.20000000298023224</v>
      </c>
      <c r="T761" s="1302">
        <v>0.28571429848670959</v>
      </c>
      <c r="U761" s="1302">
        <v>0.875</v>
      </c>
      <c r="V761" s="1302">
        <v>0.54545456171035767</v>
      </c>
    </row>
    <row r="762" spans="1:22" ht="15" x14ac:dyDescent="0.25">
      <c r="A762" s="1301" t="s">
        <v>809</v>
      </c>
      <c r="B762" s="153" t="s">
        <v>837</v>
      </c>
      <c r="C762" s="1301" t="s">
        <v>93</v>
      </c>
      <c r="D762" s="1302">
        <v>0</v>
      </c>
      <c r="E762" s="1302">
        <v>0</v>
      </c>
      <c r="F762" s="1302">
        <v>0</v>
      </c>
      <c r="G762" s="1302">
        <v>0</v>
      </c>
      <c r="H762" s="1302">
        <v>0</v>
      </c>
      <c r="I762" s="1302">
        <v>0</v>
      </c>
      <c r="J762" s="1302">
        <v>0.8571428656578064</v>
      </c>
      <c r="K762" s="1302">
        <v>0.52631580829620361</v>
      </c>
      <c r="L762" s="1302">
        <v>0.3333333432674408</v>
      </c>
      <c r="M762" s="1302">
        <v>0.66666668653488159</v>
      </c>
      <c r="N762" s="1302">
        <v>0.82608693838119507</v>
      </c>
      <c r="O762" s="1302">
        <v>0.60606062412261963</v>
      </c>
      <c r="P762" s="1302">
        <v>0.55555558204650879</v>
      </c>
      <c r="Q762" s="1302">
        <v>0</v>
      </c>
      <c r="R762" s="1302">
        <v>1</v>
      </c>
      <c r="S762" s="1302">
        <v>0.20000000298023224</v>
      </c>
      <c r="T762" s="1302">
        <v>0.28571429848670959</v>
      </c>
      <c r="U762" s="1302">
        <v>0.875</v>
      </c>
      <c r="V762" s="1302">
        <v>0.54545456171035767</v>
      </c>
    </row>
    <row r="763" spans="1:22" ht="15" x14ac:dyDescent="0.25">
      <c r="A763" s="1301" t="s">
        <v>809</v>
      </c>
      <c r="B763" s="153" t="s">
        <v>837</v>
      </c>
      <c r="C763" s="1301" t="s">
        <v>94</v>
      </c>
      <c r="D763" s="1302">
        <v>0</v>
      </c>
      <c r="E763" s="1302">
        <v>0</v>
      </c>
      <c r="F763" s="1302">
        <v>0</v>
      </c>
      <c r="G763" s="1302">
        <v>0</v>
      </c>
      <c r="H763" s="1302">
        <v>0</v>
      </c>
      <c r="I763" s="1302">
        <v>0</v>
      </c>
      <c r="J763" s="1302">
        <v>0.4285714328289032</v>
      </c>
      <c r="K763" s="1302">
        <v>0.10526315867900848</v>
      </c>
      <c r="L763" s="1302">
        <v>0</v>
      </c>
      <c r="M763" s="1302">
        <v>0.3333333432674408</v>
      </c>
      <c r="N763" s="1302">
        <v>0.21739129722118378</v>
      </c>
      <c r="O763" s="1302">
        <v>6.0606062412261963E-2</v>
      </c>
      <c r="P763" s="1302">
        <v>5.55555559694767E-2</v>
      </c>
      <c r="Q763" s="1302">
        <v>0</v>
      </c>
      <c r="R763" s="1302">
        <v>0</v>
      </c>
      <c r="S763" s="1302">
        <v>0</v>
      </c>
      <c r="T763" s="1302">
        <v>0</v>
      </c>
      <c r="U763" s="1302">
        <v>0.125</v>
      </c>
      <c r="V763" s="1302">
        <v>0.27272728085517883</v>
      </c>
    </row>
    <row r="764" spans="1:22" ht="15" x14ac:dyDescent="0.25">
      <c r="A764" s="1301" t="s">
        <v>809</v>
      </c>
      <c r="B764" s="153" t="s">
        <v>837</v>
      </c>
      <c r="C764" s="1301" t="s">
        <v>95</v>
      </c>
      <c r="D764" s="1302">
        <v>0</v>
      </c>
      <c r="E764" s="1302">
        <v>0</v>
      </c>
      <c r="F764" s="1302">
        <v>0</v>
      </c>
      <c r="G764" s="1302">
        <v>0</v>
      </c>
      <c r="H764" s="1302">
        <v>0</v>
      </c>
      <c r="I764" s="1302">
        <v>0</v>
      </c>
      <c r="J764" s="1302">
        <v>0.1428571492433548</v>
      </c>
      <c r="K764" s="1302">
        <v>0.10526315867900848</v>
      </c>
      <c r="L764" s="1302">
        <v>0</v>
      </c>
      <c r="M764" s="1302">
        <v>0.1666666716337204</v>
      </c>
      <c r="N764" s="1302">
        <v>0.17391304671764374</v>
      </c>
      <c r="O764" s="1302">
        <v>6.0606062412261963E-2</v>
      </c>
      <c r="P764" s="1302">
        <v>5.55555559694767E-2</v>
      </c>
      <c r="Q764" s="1302">
        <v>0</v>
      </c>
      <c r="R764" s="1302">
        <v>0</v>
      </c>
      <c r="S764" s="1302">
        <v>0</v>
      </c>
      <c r="T764" s="1302">
        <v>0</v>
      </c>
      <c r="U764" s="1302">
        <v>0.125</v>
      </c>
      <c r="V764" s="1302">
        <v>0</v>
      </c>
    </row>
    <row r="765" spans="1:22" ht="15" x14ac:dyDescent="0.25">
      <c r="A765" s="1301" t="s">
        <v>809</v>
      </c>
      <c r="B765" s="153" t="s">
        <v>838</v>
      </c>
      <c r="C765" s="1301" t="s">
        <v>87</v>
      </c>
      <c r="D765" s="1302">
        <v>0</v>
      </c>
      <c r="E765" s="1302">
        <v>0</v>
      </c>
      <c r="F765" s="1302">
        <v>0</v>
      </c>
      <c r="G765" s="1302">
        <v>0</v>
      </c>
      <c r="H765" s="1302">
        <v>0</v>
      </c>
      <c r="I765" s="1302">
        <v>0</v>
      </c>
      <c r="J765" s="1302">
        <v>16</v>
      </c>
      <c r="K765" s="1302">
        <v>8</v>
      </c>
      <c r="L765" s="1302">
        <v>11</v>
      </c>
      <c r="M765" s="1302">
        <v>5</v>
      </c>
      <c r="N765" s="1302">
        <v>1</v>
      </c>
      <c r="O765" s="1302">
        <v>12</v>
      </c>
      <c r="P765" s="1302">
        <v>4</v>
      </c>
      <c r="Q765" s="1302">
        <v>2</v>
      </c>
      <c r="R765" s="1302">
        <v>10</v>
      </c>
      <c r="S765" s="1302">
        <v>3</v>
      </c>
      <c r="T765" s="1302">
        <v>0</v>
      </c>
      <c r="U765" s="1302">
        <v>8</v>
      </c>
      <c r="V765" s="1302">
        <v>11</v>
      </c>
    </row>
    <row r="766" spans="1:22" ht="15" x14ac:dyDescent="0.25">
      <c r="A766" s="1301" t="s">
        <v>809</v>
      </c>
      <c r="B766" s="153" t="s">
        <v>838</v>
      </c>
      <c r="C766" s="1301" t="s">
        <v>700</v>
      </c>
      <c r="D766" s="1302">
        <v>0</v>
      </c>
      <c r="E766" s="1302">
        <v>0</v>
      </c>
      <c r="F766" s="1302">
        <v>0</v>
      </c>
      <c r="G766" s="1302">
        <v>0</v>
      </c>
      <c r="H766" s="1302">
        <v>0</v>
      </c>
      <c r="I766" s="1302">
        <v>0</v>
      </c>
      <c r="J766" s="1302">
        <v>6</v>
      </c>
      <c r="K766" s="1302">
        <v>3</v>
      </c>
      <c r="L766" s="1302">
        <v>5</v>
      </c>
      <c r="M766" s="1302">
        <v>0</v>
      </c>
      <c r="N766" s="1302">
        <v>1</v>
      </c>
      <c r="O766" s="1302">
        <v>5</v>
      </c>
      <c r="P766" s="1302">
        <v>2</v>
      </c>
      <c r="Q766" s="1302">
        <v>0</v>
      </c>
      <c r="R766" s="1302">
        <v>3</v>
      </c>
      <c r="S766" s="1302">
        <v>1</v>
      </c>
      <c r="T766" s="1302">
        <v>0</v>
      </c>
      <c r="U766" s="1302">
        <v>0</v>
      </c>
      <c r="V766" s="1302">
        <v>2</v>
      </c>
    </row>
    <row r="767" spans="1:22" ht="15" x14ac:dyDescent="0.25">
      <c r="A767" s="1301" t="s">
        <v>809</v>
      </c>
      <c r="B767" s="153" t="s">
        <v>838</v>
      </c>
      <c r="C767" s="1301" t="s">
        <v>88</v>
      </c>
      <c r="D767" s="1302">
        <v>0</v>
      </c>
      <c r="E767" s="1302">
        <v>0</v>
      </c>
      <c r="F767" s="1302">
        <v>0</v>
      </c>
      <c r="G767" s="1302">
        <v>0</v>
      </c>
      <c r="H767" s="1302">
        <v>0</v>
      </c>
      <c r="I767" s="1302">
        <v>0</v>
      </c>
      <c r="J767" s="1302">
        <v>8</v>
      </c>
      <c r="K767" s="1302">
        <v>4</v>
      </c>
      <c r="L767" s="1302">
        <v>5</v>
      </c>
      <c r="M767" s="1302">
        <v>1</v>
      </c>
      <c r="N767" s="1302">
        <v>1</v>
      </c>
      <c r="O767" s="1302">
        <v>6</v>
      </c>
      <c r="P767" s="1302">
        <v>2</v>
      </c>
      <c r="Q767" s="1302">
        <v>0</v>
      </c>
      <c r="R767" s="1302">
        <v>5</v>
      </c>
      <c r="S767" s="1302">
        <v>1</v>
      </c>
      <c r="T767" s="1302">
        <v>0</v>
      </c>
      <c r="U767" s="1302">
        <v>1</v>
      </c>
      <c r="V767" s="1302">
        <v>4</v>
      </c>
    </row>
    <row r="768" spans="1:22" ht="15" x14ac:dyDescent="0.25">
      <c r="A768" s="1301" t="s">
        <v>809</v>
      </c>
      <c r="B768" s="153" t="s">
        <v>838</v>
      </c>
      <c r="C768" s="1301" t="s">
        <v>89</v>
      </c>
      <c r="D768" s="1302">
        <v>0</v>
      </c>
      <c r="E768" s="1302">
        <v>0</v>
      </c>
      <c r="F768" s="1302">
        <v>0</v>
      </c>
      <c r="G768" s="1302">
        <v>0</v>
      </c>
      <c r="H768" s="1302">
        <v>0</v>
      </c>
      <c r="I768" s="1302">
        <v>0</v>
      </c>
      <c r="J768" s="1302">
        <v>8</v>
      </c>
      <c r="K768" s="1302">
        <v>4</v>
      </c>
      <c r="L768" s="1302">
        <v>5</v>
      </c>
      <c r="M768" s="1302">
        <v>1</v>
      </c>
      <c r="N768" s="1302">
        <v>1</v>
      </c>
      <c r="O768" s="1302">
        <v>6</v>
      </c>
      <c r="P768" s="1302">
        <v>2</v>
      </c>
      <c r="Q768" s="1302">
        <v>1</v>
      </c>
      <c r="R768" s="1302">
        <v>5</v>
      </c>
      <c r="S768" s="1302">
        <v>1</v>
      </c>
      <c r="T768" s="1302">
        <v>0</v>
      </c>
      <c r="U768" s="1302">
        <v>1</v>
      </c>
      <c r="V768" s="1302">
        <v>6</v>
      </c>
    </row>
    <row r="769" spans="1:22" ht="15" x14ac:dyDescent="0.25">
      <c r="A769" s="1301" t="s">
        <v>809</v>
      </c>
      <c r="B769" s="153" t="s">
        <v>838</v>
      </c>
      <c r="C769" s="1301" t="s">
        <v>90</v>
      </c>
      <c r="D769" s="1302">
        <v>0</v>
      </c>
      <c r="E769" s="1302">
        <v>0</v>
      </c>
      <c r="F769" s="1302">
        <v>0</v>
      </c>
      <c r="G769" s="1302">
        <v>0</v>
      </c>
      <c r="H769" s="1302">
        <v>0</v>
      </c>
      <c r="I769" s="1302">
        <v>0</v>
      </c>
      <c r="J769" s="1302">
        <v>3</v>
      </c>
      <c r="K769" s="1302">
        <v>1</v>
      </c>
      <c r="L769" s="1302">
        <v>0</v>
      </c>
      <c r="M769" s="1302">
        <v>0</v>
      </c>
      <c r="N769" s="1302">
        <v>0</v>
      </c>
      <c r="O769" s="1302">
        <v>0</v>
      </c>
      <c r="P769" s="1302">
        <v>0</v>
      </c>
      <c r="Q769" s="1302">
        <v>0</v>
      </c>
      <c r="R769" s="1302">
        <v>1</v>
      </c>
      <c r="S769" s="1302">
        <v>0</v>
      </c>
      <c r="T769" s="1302">
        <v>0</v>
      </c>
      <c r="U769" s="1302">
        <v>0</v>
      </c>
      <c r="V769" s="1302">
        <v>1</v>
      </c>
    </row>
    <row r="770" spans="1:22" ht="15" x14ac:dyDescent="0.25">
      <c r="A770" s="1301" t="s">
        <v>809</v>
      </c>
      <c r="B770" s="153" t="s">
        <v>838</v>
      </c>
      <c r="C770" s="1301" t="s">
        <v>91</v>
      </c>
      <c r="D770" s="1302">
        <v>0</v>
      </c>
      <c r="E770" s="1302">
        <v>0</v>
      </c>
      <c r="F770" s="1302">
        <v>0</v>
      </c>
      <c r="G770" s="1302">
        <v>0</v>
      </c>
      <c r="H770" s="1302">
        <v>0</v>
      </c>
      <c r="I770" s="1302">
        <v>0</v>
      </c>
      <c r="J770" s="1302">
        <v>0</v>
      </c>
      <c r="K770" s="1302">
        <v>0</v>
      </c>
      <c r="L770" s="1302">
        <v>0</v>
      </c>
      <c r="M770" s="1302">
        <v>0</v>
      </c>
      <c r="N770" s="1302">
        <v>0</v>
      </c>
      <c r="O770" s="1302">
        <v>0</v>
      </c>
      <c r="P770" s="1302">
        <v>0</v>
      </c>
      <c r="Q770" s="1302">
        <v>0</v>
      </c>
      <c r="R770" s="1302">
        <v>1</v>
      </c>
      <c r="S770" s="1302">
        <v>0</v>
      </c>
      <c r="T770" s="1302">
        <v>0</v>
      </c>
      <c r="U770" s="1302">
        <v>0</v>
      </c>
      <c r="V770" s="1302">
        <v>0</v>
      </c>
    </row>
    <row r="771" spans="1:22" ht="15" x14ac:dyDescent="0.25">
      <c r="A771" s="1301" t="s">
        <v>809</v>
      </c>
      <c r="B771" s="153" t="s">
        <v>838</v>
      </c>
      <c r="C771" s="1301" t="s">
        <v>701</v>
      </c>
      <c r="D771" s="1302">
        <v>0</v>
      </c>
      <c r="E771" s="1302">
        <v>0</v>
      </c>
      <c r="F771" s="1302">
        <v>0</v>
      </c>
      <c r="G771" s="1302">
        <v>0</v>
      </c>
      <c r="H771" s="1302">
        <v>0</v>
      </c>
      <c r="I771" s="1302">
        <v>0</v>
      </c>
      <c r="J771" s="1302">
        <v>0.375</v>
      </c>
      <c r="K771" s="1302">
        <v>0.375</v>
      </c>
      <c r="L771" s="1302">
        <v>0.45454546809196472</v>
      </c>
      <c r="M771" s="1302">
        <v>0</v>
      </c>
      <c r="N771" s="1302">
        <v>1</v>
      </c>
      <c r="O771" s="1302">
        <v>0.4166666567325592</v>
      </c>
      <c r="P771" s="1302">
        <v>0.5</v>
      </c>
      <c r="Q771" s="1302">
        <v>0</v>
      </c>
      <c r="R771" s="1302">
        <v>0.30000001192092896</v>
      </c>
      <c r="S771" s="1302">
        <v>0.3333333432674408</v>
      </c>
      <c r="T771" s="1302">
        <v>0</v>
      </c>
      <c r="U771" s="1302">
        <v>0</v>
      </c>
      <c r="V771" s="1302">
        <v>0.18181818723678589</v>
      </c>
    </row>
    <row r="772" spans="1:22" ht="15" x14ac:dyDescent="0.25">
      <c r="A772" s="1301" t="s">
        <v>809</v>
      </c>
      <c r="B772" s="153" t="s">
        <v>838</v>
      </c>
      <c r="C772" s="1301" t="s">
        <v>92</v>
      </c>
      <c r="D772" s="1302">
        <v>0</v>
      </c>
      <c r="E772" s="1302">
        <v>0</v>
      </c>
      <c r="F772" s="1302">
        <v>0</v>
      </c>
      <c r="G772" s="1302">
        <v>0</v>
      </c>
      <c r="H772" s="1302">
        <v>0</v>
      </c>
      <c r="I772" s="1302">
        <v>0</v>
      </c>
      <c r="J772" s="1302">
        <v>0.5</v>
      </c>
      <c r="K772" s="1302">
        <v>0.5</v>
      </c>
      <c r="L772" s="1302">
        <v>0.45454546809196472</v>
      </c>
      <c r="M772" s="1302">
        <v>0.20000000298023224</v>
      </c>
      <c r="N772" s="1302">
        <v>1</v>
      </c>
      <c r="O772" s="1302">
        <v>0.5</v>
      </c>
      <c r="P772" s="1302">
        <v>0.5</v>
      </c>
      <c r="Q772" s="1302">
        <v>0</v>
      </c>
      <c r="R772" s="1302">
        <v>0.5</v>
      </c>
      <c r="S772" s="1302">
        <v>0.3333333432674408</v>
      </c>
      <c r="T772" s="1302">
        <v>0</v>
      </c>
      <c r="U772" s="1302">
        <v>0.125</v>
      </c>
      <c r="V772" s="1302">
        <v>0.36363637447357178</v>
      </c>
    </row>
    <row r="773" spans="1:22" ht="15" x14ac:dyDescent="0.25">
      <c r="A773" s="1301" t="s">
        <v>809</v>
      </c>
      <c r="B773" s="153" t="s">
        <v>838</v>
      </c>
      <c r="C773" s="1301" t="s">
        <v>93</v>
      </c>
      <c r="D773" s="1302">
        <v>0</v>
      </c>
      <c r="E773" s="1302">
        <v>0</v>
      </c>
      <c r="F773" s="1302">
        <v>0</v>
      </c>
      <c r="G773" s="1302">
        <v>0</v>
      </c>
      <c r="H773" s="1302">
        <v>0</v>
      </c>
      <c r="I773" s="1302">
        <v>0</v>
      </c>
      <c r="J773" s="1302">
        <v>0.5</v>
      </c>
      <c r="K773" s="1302">
        <v>0.5</v>
      </c>
      <c r="L773" s="1302">
        <v>0.45454546809196472</v>
      </c>
      <c r="M773" s="1302">
        <v>0.20000000298023224</v>
      </c>
      <c r="N773" s="1302">
        <v>1</v>
      </c>
      <c r="O773" s="1302">
        <v>0.5</v>
      </c>
      <c r="P773" s="1302">
        <v>0.5</v>
      </c>
      <c r="Q773" s="1302">
        <v>0.5</v>
      </c>
      <c r="R773" s="1302">
        <v>0.5</v>
      </c>
      <c r="S773" s="1302">
        <v>0.3333333432674408</v>
      </c>
      <c r="T773" s="1302">
        <v>0</v>
      </c>
      <c r="U773" s="1302">
        <v>0.125</v>
      </c>
      <c r="V773" s="1302">
        <v>0.54545456171035767</v>
      </c>
    </row>
    <row r="774" spans="1:22" ht="15" x14ac:dyDescent="0.25">
      <c r="A774" s="1301" t="s">
        <v>809</v>
      </c>
      <c r="B774" s="153" t="s">
        <v>838</v>
      </c>
      <c r="C774" s="1301" t="s">
        <v>94</v>
      </c>
      <c r="D774" s="1302">
        <v>0</v>
      </c>
      <c r="E774" s="1302">
        <v>0</v>
      </c>
      <c r="F774" s="1302">
        <v>0</v>
      </c>
      <c r="G774" s="1302">
        <v>0</v>
      </c>
      <c r="H774" s="1302">
        <v>0</v>
      </c>
      <c r="I774" s="1302">
        <v>0</v>
      </c>
      <c r="J774" s="1302">
        <v>0.1875</v>
      </c>
      <c r="K774" s="1302">
        <v>0.125</v>
      </c>
      <c r="L774" s="1302">
        <v>0</v>
      </c>
      <c r="M774" s="1302">
        <v>0</v>
      </c>
      <c r="N774" s="1302">
        <v>0</v>
      </c>
      <c r="O774" s="1302">
        <v>0</v>
      </c>
      <c r="P774" s="1302">
        <v>0</v>
      </c>
      <c r="Q774" s="1302">
        <v>0</v>
      </c>
      <c r="R774" s="1302">
        <v>0.10000000149011612</v>
      </c>
      <c r="S774" s="1302">
        <v>0</v>
      </c>
      <c r="T774" s="1302">
        <v>0</v>
      </c>
      <c r="U774" s="1302">
        <v>0</v>
      </c>
      <c r="V774" s="1302">
        <v>9.0909093618392944E-2</v>
      </c>
    </row>
    <row r="775" spans="1:22" ht="15" x14ac:dyDescent="0.25">
      <c r="A775" s="1301" t="s">
        <v>809</v>
      </c>
      <c r="B775" s="153" t="s">
        <v>838</v>
      </c>
      <c r="C775" s="1301" t="s">
        <v>95</v>
      </c>
      <c r="D775" s="1302">
        <v>0</v>
      </c>
      <c r="E775" s="1302">
        <v>0</v>
      </c>
      <c r="F775" s="1302">
        <v>0</v>
      </c>
      <c r="G775" s="1302">
        <v>0</v>
      </c>
      <c r="H775" s="1302">
        <v>0</v>
      </c>
      <c r="I775" s="1302">
        <v>0</v>
      </c>
      <c r="J775" s="1302">
        <v>0</v>
      </c>
      <c r="K775" s="1302">
        <v>0</v>
      </c>
      <c r="L775" s="1302">
        <v>0</v>
      </c>
      <c r="M775" s="1302">
        <v>0</v>
      </c>
      <c r="N775" s="1302">
        <v>0</v>
      </c>
      <c r="O775" s="1302">
        <v>0</v>
      </c>
      <c r="P775" s="1302">
        <v>0</v>
      </c>
      <c r="Q775" s="1302">
        <v>0</v>
      </c>
      <c r="R775" s="1302">
        <v>0.10000000149011612</v>
      </c>
      <c r="S775" s="1302">
        <v>0</v>
      </c>
      <c r="T775" s="1302">
        <v>0</v>
      </c>
      <c r="U775" s="1302">
        <v>0</v>
      </c>
      <c r="V775" s="1302">
        <v>0</v>
      </c>
    </row>
    <row r="776" spans="1:22" ht="15" x14ac:dyDescent="0.25">
      <c r="A776" s="1301" t="s">
        <v>809</v>
      </c>
      <c r="B776" s="153" t="s">
        <v>839</v>
      </c>
      <c r="C776" s="1301" t="s">
        <v>87</v>
      </c>
      <c r="D776" s="1302">
        <v>0</v>
      </c>
      <c r="E776" s="1302">
        <v>0</v>
      </c>
      <c r="F776" s="1302">
        <v>0</v>
      </c>
      <c r="G776" s="1302">
        <v>0</v>
      </c>
      <c r="H776" s="1302">
        <v>0</v>
      </c>
      <c r="I776" s="1302">
        <v>0</v>
      </c>
      <c r="J776" s="1302">
        <v>0</v>
      </c>
      <c r="K776" s="1302">
        <v>14</v>
      </c>
      <c r="L776" s="1302">
        <v>11</v>
      </c>
      <c r="M776" s="1302">
        <v>5</v>
      </c>
      <c r="N776" s="1302">
        <v>18</v>
      </c>
      <c r="O776" s="1302">
        <v>37</v>
      </c>
      <c r="P776" s="1302">
        <v>2</v>
      </c>
      <c r="Q776" s="1302">
        <v>0</v>
      </c>
      <c r="R776" s="1302">
        <v>26</v>
      </c>
      <c r="S776" s="1302">
        <v>16</v>
      </c>
      <c r="T776" s="1302">
        <v>11</v>
      </c>
      <c r="U776" s="1302">
        <v>16</v>
      </c>
      <c r="V776" s="1302">
        <v>13</v>
      </c>
    </row>
    <row r="777" spans="1:22" ht="15" x14ac:dyDescent="0.25">
      <c r="A777" s="1301" t="s">
        <v>809</v>
      </c>
      <c r="B777" s="153" t="s">
        <v>839</v>
      </c>
      <c r="C777" s="1301" t="s">
        <v>700</v>
      </c>
      <c r="D777" s="1302">
        <v>0</v>
      </c>
      <c r="E777" s="1302">
        <v>0</v>
      </c>
      <c r="F777" s="1302">
        <v>0</v>
      </c>
      <c r="G777" s="1302">
        <v>0</v>
      </c>
      <c r="H777" s="1302">
        <v>0</v>
      </c>
      <c r="I777" s="1302">
        <v>0</v>
      </c>
      <c r="J777" s="1302">
        <v>0</v>
      </c>
      <c r="K777" s="1302">
        <v>2</v>
      </c>
      <c r="L777" s="1302">
        <v>6</v>
      </c>
      <c r="M777" s="1302">
        <v>3</v>
      </c>
      <c r="N777" s="1302">
        <v>4</v>
      </c>
      <c r="O777" s="1302">
        <v>16</v>
      </c>
      <c r="P777" s="1302">
        <v>1</v>
      </c>
      <c r="Q777" s="1302">
        <v>0</v>
      </c>
      <c r="R777" s="1302">
        <v>9</v>
      </c>
      <c r="S777" s="1302">
        <v>3</v>
      </c>
      <c r="T777" s="1302">
        <v>4</v>
      </c>
      <c r="U777" s="1302">
        <v>9</v>
      </c>
      <c r="V777" s="1302">
        <v>4</v>
      </c>
    </row>
    <row r="778" spans="1:22" ht="15" x14ac:dyDescent="0.25">
      <c r="A778" s="1301" t="s">
        <v>809</v>
      </c>
      <c r="B778" s="153" t="s">
        <v>839</v>
      </c>
      <c r="C778" s="1301" t="s">
        <v>88</v>
      </c>
      <c r="D778" s="1302">
        <v>0</v>
      </c>
      <c r="E778" s="1302">
        <v>0</v>
      </c>
      <c r="F778" s="1302">
        <v>0</v>
      </c>
      <c r="G778" s="1302">
        <v>0</v>
      </c>
      <c r="H778" s="1302">
        <v>0</v>
      </c>
      <c r="I778" s="1302">
        <v>0</v>
      </c>
      <c r="J778" s="1302">
        <v>0</v>
      </c>
      <c r="K778" s="1302">
        <v>5</v>
      </c>
      <c r="L778" s="1302">
        <v>6</v>
      </c>
      <c r="M778" s="1302">
        <v>3</v>
      </c>
      <c r="N778" s="1302">
        <v>6</v>
      </c>
      <c r="O778" s="1302">
        <v>20</v>
      </c>
      <c r="P778" s="1302">
        <v>1</v>
      </c>
      <c r="Q778" s="1302">
        <v>0</v>
      </c>
      <c r="R778" s="1302">
        <v>15</v>
      </c>
      <c r="S778" s="1302">
        <v>8</v>
      </c>
      <c r="T778" s="1302">
        <v>8</v>
      </c>
      <c r="U778" s="1302">
        <v>11</v>
      </c>
      <c r="V778" s="1302">
        <v>5</v>
      </c>
    </row>
    <row r="779" spans="1:22" ht="15" x14ac:dyDescent="0.25">
      <c r="A779" s="1301" t="s">
        <v>809</v>
      </c>
      <c r="B779" s="153" t="s">
        <v>839</v>
      </c>
      <c r="C779" s="1301" t="s">
        <v>89</v>
      </c>
      <c r="D779" s="1302">
        <v>0</v>
      </c>
      <c r="E779" s="1302">
        <v>0</v>
      </c>
      <c r="F779" s="1302">
        <v>0</v>
      </c>
      <c r="G779" s="1302">
        <v>0</v>
      </c>
      <c r="H779" s="1302">
        <v>0</v>
      </c>
      <c r="I779" s="1302">
        <v>0</v>
      </c>
      <c r="J779" s="1302">
        <v>0</v>
      </c>
      <c r="K779" s="1302">
        <v>6</v>
      </c>
      <c r="L779" s="1302">
        <v>6</v>
      </c>
      <c r="M779" s="1302">
        <v>3</v>
      </c>
      <c r="N779" s="1302">
        <v>6</v>
      </c>
      <c r="O779" s="1302">
        <v>22</v>
      </c>
      <c r="P779" s="1302">
        <v>1</v>
      </c>
      <c r="Q779" s="1302">
        <v>0</v>
      </c>
      <c r="R779" s="1302">
        <v>16</v>
      </c>
      <c r="S779" s="1302">
        <v>8</v>
      </c>
      <c r="T779" s="1302">
        <v>8</v>
      </c>
      <c r="U779" s="1302">
        <v>11</v>
      </c>
      <c r="V779" s="1302">
        <v>5</v>
      </c>
    </row>
    <row r="780" spans="1:22" ht="15" x14ac:dyDescent="0.25">
      <c r="A780" s="1301" t="s">
        <v>809</v>
      </c>
      <c r="B780" s="153" t="s">
        <v>839</v>
      </c>
      <c r="C780" s="1301" t="s">
        <v>90</v>
      </c>
      <c r="D780" s="1302">
        <v>0</v>
      </c>
      <c r="E780" s="1302">
        <v>0</v>
      </c>
      <c r="F780" s="1302">
        <v>0</v>
      </c>
      <c r="G780" s="1302">
        <v>0</v>
      </c>
      <c r="H780" s="1302">
        <v>0</v>
      </c>
      <c r="I780" s="1302">
        <v>0</v>
      </c>
      <c r="J780" s="1302">
        <v>0</v>
      </c>
      <c r="K780" s="1302">
        <v>0</v>
      </c>
      <c r="L780" s="1302">
        <v>2</v>
      </c>
      <c r="M780" s="1302">
        <v>1</v>
      </c>
      <c r="N780" s="1302">
        <v>2</v>
      </c>
      <c r="O780" s="1302">
        <v>1</v>
      </c>
      <c r="P780" s="1302">
        <v>0</v>
      </c>
      <c r="Q780" s="1302">
        <v>0</v>
      </c>
      <c r="R780" s="1302">
        <v>4</v>
      </c>
      <c r="S780" s="1302">
        <v>0</v>
      </c>
      <c r="T780" s="1302">
        <v>1</v>
      </c>
      <c r="U780" s="1302">
        <v>0</v>
      </c>
      <c r="V780" s="1302">
        <v>1</v>
      </c>
    </row>
    <row r="781" spans="1:22" ht="15" x14ac:dyDescent="0.25">
      <c r="A781" s="1301" t="s">
        <v>809</v>
      </c>
      <c r="B781" s="153" t="s">
        <v>839</v>
      </c>
      <c r="C781" s="1301" t="s">
        <v>91</v>
      </c>
      <c r="D781" s="1302">
        <v>0</v>
      </c>
      <c r="E781" s="1302">
        <v>0</v>
      </c>
      <c r="F781" s="1302">
        <v>0</v>
      </c>
      <c r="G781" s="1302">
        <v>0</v>
      </c>
      <c r="H781" s="1302">
        <v>0</v>
      </c>
      <c r="I781" s="1302">
        <v>0</v>
      </c>
      <c r="J781" s="1302">
        <v>0</v>
      </c>
      <c r="K781" s="1302">
        <v>0</v>
      </c>
      <c r="L781" s="1302">
        <v>2</v>
      </c>
      <c r="M781" s="1302">
        <v>1</v>
      </c>
      <c r="N781" s="1302">
        <v>1</v>
      </c>
      <c r="O781" s="1302">
        <v>0</v>
      </c>
      <c r="P781" s="1302">
        <v>0</v>
      </c>
      <c r="Q781" s="1302">
        <v>0</v>
      </c>
      <c r="R781" s="1302">
        <v>3</v>
      </c>
      <c r="S781" s="1302">
        <v>0</v>
      </c>
      <c r="T781" s="1302">
        <v>0</v>
      </c>
      <c r="U781" s="1302">
        <v>0</v>
      </c>
      <c r="V781" s="1302">
        <v>0</v>
      </c>
    </row>
    <row r="782" spans="1:22" ht="15" x14ac:dyDescent="0.25">
      <c r="A782" s="1301" t="s">
        <v>809</v>
      </c>
      <c r="B782" s="153" t="s">
        <v>839</v>
      </c>
      <c r="C782" s="1301" t="s">
        <v>701</v>
      </c>
      <c r="D782" s="1302">
        <v>0</v>
      </c>
      <c r="E782" s="1302">
        <v>0</v>
      </c>
      <c r="F782" s="1302">
        <v>0</v>
      </c>
      <c r="G782" s="1302">
        <v>0</v>
      </c>
      <c r="H782" s="1302">
        <v>0</v>
      </c>
      <c r="I782" s="1302">
        <v>0</v>
      </c>
      <c r="J782" s="1302">
        <v>0</v>
      </c>
      <c r="K782" s="1302">
        <v>0.1428571492433548</v>
      </c>
      <c r="L782" s="1302">
        <v>0.54545456171035767</v>
      </c>
      <c r="M782" s="1302">
        <v>0.60000002384185791</v>
      </c>
      <c r="N782" s="1302">
        <v>0.2222222238779068</v>
      </c>
      <c r="O782" s="1302">
        <v>0.43243244290351868</v>
      </c>
      <c r="P782" s="1302">
        <v>0.5</v>
      </c>
      <c r="Q782" s="1302">
        <v>0</v>
      </c>
      <c r="R782" s="1302">
        <v>0.3461538553237915</v>
      </c>
      <c r="S782" s="1302">
        <v>0.1875</v>
      </c>
      <c r="T782" s="1302">
        <v>0.36363637447357178</v>
      </c>
      <c r="U782" s="1302">
        <v>0.5625</v>
      </c>
      <c r="V782" s="1302">
        <v>0.30769231915473938</v>
      </c>
    </row>
    <row r="783" spans="1:22" ht="15" x14ac:dyDescent="0.25">
      <c r="A783" s="1301" t="s">
        <v>809</v>
      </c>
      <c r="B783" s="153" t="s">
        <v>839</v>
      </c>
      <c r="C783" s="1301" t="s">
        <v>92</v>
      </c>
      <c r="D783" s="1302">
        <v>0</v>
      </c>
      <c r="E783" s="1302">
        <v>0</v>
      </c>
      <c r="F783" s="1302">
        <v>0</v>
      </c>
      <c r="G783" s="1302">
        <v>0</v>
      </c>
      <c r="H783" s="1302">
        <v>0</v>
      </c>
      <c r="I783" s="1302">
        <v>0</v>
      </c>
      <c r="J783" s="1302">
        <v>0</v>
      </c>
      <c r="K783" s="1302">
        <v>0.3571428656578064</v>
      </c>
      <c r="L783" s="1302">
        <v>0.54545456171035767</v>
      </c>
      <c r="M783" s="1302">
        <v>0.60000002384185791</v>
      </c>
      <c r="N783" s="1302">
        <v>0.3333333432674408</v>
      </c>
      <c r="O783" s="1302">
        <v>0.54054051637649536</v>
      </c>
      <c r="P783" s="1302">
        <v>0.5</v>
      </c>
      <c r="Q783" s="1302">
        <v>0</v>
      </c>
      <c r="R783" s="1302">
        <v>0.57692307233810425</v>
      </c>
      <c r="S783" s="1302">
        <v>0.5</v>
      </c>
      <c r="T783" s="1302">
        <v>0.72727274894714355</v>
      </c>
      <c r="U783" s="1302">
        <v>0.6875</v>
      </c>
      <c r="V783" s="1302">
        <v>0.38461539149284363</v>
      </c>
    </row>
    <row r="784" spans="1:22" ht="15" x14ac:dyDescent="0.25">
      <c r="A784" s="1301" t="s">
        <v>809</v>
      </c>
      <c r="B784" s="153" t="s">
        <v>839</v>
      </c>
      <c r="C784" s="1301" t="s">
        <v>93</v>
      </c>
      <c r="D784" s="1302">
        <v>0</v>
      </c>
      <c r="E784" s="1302">
        <v>0</v>
      </c>
      <c r="F784" s="1302">
        <v>0</v>
      </c>
      <c r="G784" s="1302">
        <v>0</v>
      </c>
      <c r="H784" s="1302">
        <v>0</v>
      </c>
      <c r="I784" s="1302">
        <v>0</v>
      </c>
      <c r="J784" s="1302">
        <v>0</v>
      </c>
      <c r="K784" s="1302">
        <v>0.4285714328289032</v>
      </c>
      <c r="L784" s="1302">
        <v>0.54545456171035767</v>
      </c>
      <c r="M784" s="1302">
        <v>0.60000002384185791</v>
      </c>
      <c r="N784" s="1302">
        <v>0.3333333432674408</v>
      </c>
      <c r="O784" s="1302">
        <v>0.59459459781646729</v>
      </c>
      <c r="P784" s="1302">
        <v>0.5</v>
      </c>
      <c r="Q784" s="1302">
        <v>0</v>
      </c>
      <c r="R784" s="1302">
        <v>0.61538463830947876</v>
      </c>
      <c r="S784" s="1302">
        <v>0.5</v>
      </c>
      <c r="T784" s="1302">
        <v>0.72727274894714355</v>
      </c>
      <c r="U784" s="1302">
        <v>0.6875</v>
      </c>
      <c r="V784" s="1302">
        <v>0.38461539149284363</v>
      </c>
    </row>
    <row r="785" spans="1:22" ht="15" x14ac:dyDescent="0.25">
      <c r="A785" s="1301" t="s">
        <v>809</v>
      </c>
      <c r="B785" s="153" t="s">
        <v>839</v>
      </c>
      <c r="C785" s="1301" t="s">
        <v>94</v>
      </c>
      <c r="D785" s="1302">
        <v>0</v>
      </c>
      <c r="E785" s="1302">
        <v>0</v>
      </c>
      <c r="F785" s="1302">
        <v>0</v>
      </c>
      <c r="G785" s="1302">
        <v>0</v>
      </c>
      <c r="H785" s="1302">
        <v>0</v>
      </c>
      <c r="I785" s="1302">
        <v>0</v>
      </c>
      <c r="J785" s="1302">
        <v>0</v>
      </c>
      <c r="K785" s="1302">
        <v>0</v>
      </c>
      <c r="L785" s="1302">
        <v>0.18181818723678589</v>
      </c>
      <c r="M785" s="1302">
        <v>0.20000000298023224</v>
      </c>
      <c r="N785" s="1302">
        <v>0.1111111119389534</v>
      </c>
      <c r="O785" s="1302">
        <v>2.7027027681469917E-2</v>
      </c>
      <c r="P785" s="1302">
        <v>0</v>
      </c>
      <c r="Q785" s="1302">
        <v>0</v>
      </c>
      <c r="R785" s="1302">
        <v>0.15384615957736969</v>
      </c>
      <c r="S785" s="1302">
        <v>0</v>
      </c>
      <c r="T785" s="1302">
        <v>9.0909093618392944E-2</v>
      </c>
      <c r="U785" s="1302">
        <v>0</v>
      </c>
      <c r="V785" s="1302">
        <v>7.6923079788684845E-2</v>
      </c>
    </row>
    <row r="786" spans="1:22" ht="15" x14ac:dyDescent="0.25">
      <c r="A786" s="1301" t="s">
        <v>809</v>
      </c>
      <c r="B786" s="153" t="s">
        <v>839</v>
      </c>
      <c r="C786" s="1301" t="s">
        <v>95</v>
      </c>
      <c r="D786" s="1302">
        <v>0</v>
      </c>
      <c r="E786" s="1302">
        <v>0</v>
      </c>
      <c r="F786" s="1302">
        <v>0</v>
      </c>
      <c r="G786" s="1302">
        <v>0</v>
      </c>
      <c r="H786" s="1302">
        <v>0</v>
      </c>
      <c r="I786" s="1302">
        <v>0</v>
      </c>
      <c r="J786" s="1302">
        <v>0</v>
      </c>
      <c r="K786" s="1302">
        <v>0</v>
      </c>
      <c r="L786" s="1302">
        <v>0.18181818723678589</v>
      </c>
      <c r="M786" s="1302">
        <v>0.20000000298023224</v>
      </c>
      <c r="N786" s="1302">
        <v>5.55555559694767E-2</v>
      </c>
      <c r="O786" s="1302">
        <v>0</v>
      </c>
      <c r="P786" s="1302">
        <v>0</v>
      </c>
      <c r="Q786" s="1302">
        <v>0</v>
      </c>
      <c r="R786" s="1302">
        <v>0.11538461595773697</v>
      </c>
      <c r="S786" s="1302">
        <v>0</v>
      </c>
      <c r="T786" s="1302">
        <v>0</v>
      </c>
      <c r="U786" s="1302">
        <v>0</v>
      </c>
      <c r="V786" s="1302">
        <v>0</v>
      </c>
    </row>
    <row r="787" spans="1:22" ht="15" x14ac:dyDescent="0.25">
      <c r="A787" s="1301" t="s">
        <v>809</v>
      </c>
      <c r="B787" s="153" t="s">
        <v>840</v>
      </c>
      <c r="C787" s="1301" t="s">
        <v>87</v>
      </c>
      <c r="D787" s="1302">
        <v>0</v>
      </c>
      <c r="E787" s="1302">
        <v>0</v>
      </c>
      <c r="F787" s="1302">
        <v>0</v>
      </c>
      <c r="G787" s="1302">
        <v>0</v>
      </c>
      <c r="H787" s="1302">
        <v>0</v>
      </c>
      <c r="I787" s="1302">
        <v>0</v>
      </c>
      <c r="J787" s="1302">
        <v>0</v>
      </c>
      <c r="K787" s="1302">
        <v>8</v>
      </c>
      <c r="L787" s="1302">
        <v>7</v>
      </c>
      <c r="M787" s="1302">
        <v>2</v>
      </c>
      <c r="N787" s="1302">
        <v>8</v>
      </c>
      <c r="O787" s="1302">
        <v>7</v>
      </c>
      <c r="P787" s="1302">
        <v>1</v>
      </c>
      <c r="Q787" s="1302">
        <v>0</v>
      </c>
      <c r="R787" s="1302">
        <v>10</v>
      </c>
      <c r="S787" s="1302">
        <v>5</v>
      </c>
      <c r="T787" s="1302">
        <v>0</v>
      </c>
      <c r="U787" s="1302">
        <v>8</v>
      </c>
      <c r="V787" s="1302">
        <v>19</v>
      </c>
    </row>
    <row r="788" spans="1:22" ht="15" x14ac:dyDescent="0.25">
      <c r="A788" s="1301" t="s">
        <v>809</v>
      </c>
      <c r="B788" s="153" t="s">
        <v>840</v>
      </c>
      <c r="C788" s="1301" t="s">
        <v>700</v>
      </c>
      <c r="D788" s="1302">
        <v>0</v>
      </c>
      <c r="E788" s="1302">
        <v>0</v>
      </c>
      <c r="F788" s="1302">
        <v>0</v>
      </c>
      <c r="G788" s="1302">
        <v>0</v>
      </c>
      <c r="H788" s="1302">
        <v>0</v>
      </c>
      <c r="I788" s="1302">
        <v>0</v>
      </c>
      <c r="J788" s="1302">
        <v>0</v>
      </c>
      <c r="K788" s="1302">
        <v>3</v>
      </c>
      <c r="L788" s="1302">
        <v>2</v>
      </c>
      <c r="M788" s="1302">
        <v>1</v>
      </c>
      <c r="N788" s="1302">
        <v>1</v>
      </c>
      <c r="O788" s="1302">
        <v>4</v>
      </c>
      <c r="P788" s="1302">
        <v>1</v>
      </c>
      <c r="Q788" s="1302">
        <v>0</v>
      </c>
      <c r="R788" s="1302">
        <v>6</v>
      </c>
      <c r="S788" s="1302">
        <v>2</v>
      </c>
      <c r="T788" s="1302">
        <v>0</v>
      </c>
      <c r="U788" s="1302">
        <v>5</v>
      </c>
      <c r="V788" s="1302">
        <v>4</v>
      </c>
    </row>
    <row r="789" spans="1:22" ht="15" x14ac:dyDescent="0.25">
      <c r="A789" s="1301" t="s">
        <v>809</v>
      </c>
      <c r="B789" s="153" t="s">
        <v>840</v>
      </c>
      <c r="C789" s="1301" t="s">
        <v>88</v>
      </c>
      <c r="D789" s="1302">
        <v>0</v>
      </c>
      <c r="E789" s="1302">
        <v>0</v>
      </c>
      <c r="F789" s="1302">
        <v>0</v>
      </c>
      <c r="G789" s="1302">
        <v>0</v>
      </c>
      <c r="H789" s="1302">
        <v>0</v>
      </c>
      <c r="I789" s="1302">
        <v>0</v>
      </c>
      <c r="J789" s="1302">
        <v>0</v>
      </c>
      <c r="K789" s="1302">
        <v>4</v>
      </c>
      <c r="L789" s="1302">
        <v>2</v>
      </c>
      <c r="M789" s="1302">
        <v>2</v>
      </c>
      <c r="N789" s="1302">
        <v>3</v>
      </c>
      <c r="O789" s="1302">
        <v>4</v>
      </c>
      <c r="P789" s="1302">
        <v>1</v>
      </c>
      <c r="Q789" s="1302">
        <v>0</v>
      </c>
      <c r="R789" s="1302">
        <v>6</v>
      </c>
      <c r="S789" s="1302">
        <v>2</v>
      </c>
      <c r="T789" s="1302">
        <v>0</v>
      </c>
      <c r="U789" s="1302">
        <v>5</v>
      </c>
      <c r="V789" s="1302">
        <v>13</v>
      </c>
    </row>
    <row r="790" spans="1:22" ht="15" x14ac:dyDescent="0.25">
      <c r="A790" s="1301" t="s">
        <v>809</v>
      </c>
      <c r="B790" s="153" t="s">
        <v>840</v>
      </c>
      <c r="C790" s="1301" t="s">
        <v>89</v>
      </c>
      <c r="D790" s="1302">
        <v>0</v>
      </c>
      <c r="E790" s="1302">
        <v>0</v>
      </c>
      <c r="F790" s="1302">
        <v>0</v>
      </c>
      <c r="G790" s="1302">
        <v>0</v>
      </c>
      <c r="H790" s="1302">
        <v>0</v>
      </c>
      <c r="I790" s="1302">
        <v>0</v>
      </c>
      <c r="J790" s="1302">
        <v>0</v>
      </c>
      <c r="K790" s="1302">
        <v>4</v>
      </c>
      <c r="L790" s="1302">
        <v>2</v>
      </c>
      <c r="M790" s="1302">
        <v>2</v>
      </c>
      <c r="N790" s="1302">
        <v>4</v>
      </c>
      <c r="O790" s="1302">
        <v>4</v>
      </c>
      <c r="P790" s="1302">
        <v>1</v>
      </c>
      <c r="Q790" s="1302">
        <v>0</v>
      </c>
      <c r="R790" s="1302">
        <v>6</v>
      </c>
      <c r="S790" s="1302">
        <v>2</v>
      </c>
      <c r="T790" s="1302">
        <v>0</v>
      </c>
      <c r="U790" s="1302">
        <v>5</v>
      </c>
      <c r="V790" s="1302">
        <v>14</v>
      </c>
    </row>
    <row r="791" spans="1:22" ht="15" x14ac:dyDescent="0.25">
      <c r="A791" s="1301" t="s">
        <v>809</v>
      </c>
      <c r="B791" s="153" t="s">
        <v>840</v>
      </c>
      <c r="C791" s="1301" t="s">
        <v>90</v>
      </c>
      <c r="D791" s="1302">
        <v>0</v>
      </c>
      <c r="E791" s="1302">
        <v>0</v>
      </c>
      <c r="F791" s="1302">
        <v>0</v>
      </c>
      <c r="G791" s="1302">
        <v>0</v>
      </c>
      <c r="H791" s="1302">
        <v>0</v>
      </c>
      <c r="I791" s="1302">
        <v>0</v>
      </c>
      <c r="J791" s="1302">
        <v>0</v>
      </c>
      <c r="K791" s="1302">
        <v>1</v>
      </c>
      <c r="L791" s="1302">
        <v>0</v>
      </c>
      <c r="M791" s="1302">
        <v>1</v>
      </c>
      <c r="N791" s="1302">
        <v>0</v>
      </c>
      <c r="O791" s="1302">
        <v>0</v>
      </c>
      <c r="P791" s="1302">
        <v>0</v>
      </c>
      <c r="Q791" s="1302">
        <v>0</v>
      </c>
      <c r="R791" s="1302">
        <v>0</v>
      </c>
      <c r="S791" s="1302">
        <v>0</v>
      </c>
      <c r="T791" s="1302">
        <v>0</v>
      </c>
      <c r="U791" s="1302">
        <v>2</v>
      </c>
      <c r="V791" s="1302">
        <v>7</v>
      </c>
    </row>
    <row r="792" spans="1:22" ht="15" x14ac:dyDescent="0.25">
      <c r="A792" s="1301" t="s">
        <v>809</v>
      </c>
      <c r="B792" s="153" t="s">
        <v>840</v>
      </c>
      <c r="C792" s="1301" t="s">
        <v>91</v>
      </c>
      <c r="D792" s="1302">
        <v>0</v>
      </c>
      <c r="E792" s="1302">
        <v>0</v>
      </c>
      <c r="F792" s="1302">
        <v>0</v>
      </c>
      <c r="G792" s="1302">
        <v>0</v>
      </c>
      <c r="H792" s="1302">
        <v>0</v>
      </c>
      <c r="I792" s="1302">
        <v>0</v>
      </c>
      <c r="J792" s="1302">
        <v>0</v>
      </c>
      <c r="K792" s="1302">
        <v>1</v>
      </c>
      <c r="L792" s="1302">
        <v>0</v>
      </c>
      <c r="M792" s="1302">
        <v>1</v>
      </c>
      <c r="N792" s="1302">
        <v>0</v>
      </c>
      <c r="O792" s="1302">
        <v>0</v>
      </c>
      <c r="P792" s="1302">
        <v>0</v>
      </c>
      <c r="Q792" s="1302">
        <v>0</v>
      </c>
      <c r="R792" s="1302">
        <v>0</v>
      </c>
      <c r="S792" s="1302">
        <v>0</v>
      </c>
      <c r="T792" s="1302">
        <v>0</v>
      </c>
      <c r="U792" s="1302">
        <v>2</v>
      </c>
      <c r="V792" s="1302">
        <v>3</v>
      </c>
    </row>
    <row r="793" spans="1:22" ht="15" x14ac:dyDescent="0.25">
      <c r="A793" s="1301" t="s">
        <v>809</v>
      </c>
      <c r="B793" s="153" t="s">
        <v>840</v>
      </c>
      <c r="C793" s="1301" t="s">
        <v>701</v>
      </c>
      <c r="D793" s="1302">
        <v>0</v>
      </c>
      <c r="E793" s="1302">
        <v>0</v>
      </c>
      <c r="F793" s="1302">
        <v>0</v>
      </c>
      <c r="G793" s="1302">
        <v>0</v>
      </c>
      <c r="H793" s="1302">
        <v>0</v>
      </c>
      <c r="I793" s="1302">
        <v>0</v>
      </c>
      <c r="J793" s="1302">
        <v>0</v>
      </c>
      <c r="K793" s="1302">
        <v>0.375</v>
      </c>
      <c r="L793" s="1302">
        <v>0.28571429848670959</v>
      </c>
      <c r="M793" s="1302">
        <v>0.5</v>
      </c>
      <c r="N793" s="1302">
        <v>0.125</v>
      </c>
      <c r="O793" s="1302">
        <v>0.57142859697341919</v>
      </c>
      <c r="P793" s="1302">
        <v>1</v>
      </c>
      <c r="Q793" s="1302">
        <v>0</v>
      </c>
      <c r="R793" s="1302">
        <v>0.60000002384185791</v>
      </c>
      <c r="S793" s="1302">
        <v>0.40000000596046448</v>
      </c>
      <c r="T793" s="1302">
        <v>0</v>
      </c>
      <c r="U793" s="1302">
        <v>0.625</v>
      </c>
      <c r="V793" s="1302">
        <v>0.21052631735801697</v>
      </c>
    </row>
    <row r="794" spans="1:22" ht="15" x14ac:dyDescent="0.25">
      <c r="A794" s="1301" t="s">
        <v>809</v>
      </c>
      <c r="B794" s="153" t="s">
        <v>840</v>
      </c>
      <c r="C794" s="1301" t="s">
        <v>92</v>
      </c>
      <c r="D794" s="1302">
        <v>0</v>
      </c>
      <c r="E794" s="1302">
        <v>0</v>
      </c>
      <c r="F794" s="1302">
        <v>0</v>
      </c>
      <c r="G794" s="1302">
        <v>0</v>
      </c>
      <c r="H794" s="1302">
        <v>0</v>
      </c>
      <c r="I794" s="1302">
        <v>0</v>
      </c>
      <c r="J794" s="1302">
        <v>0</v>
      </c>
      <c r="K794" s="1302">
        <v>0.5</v>
      </c>
      <c r="L794" s="1302">
        <v>0.28571429848670959</v>
      </c>
      <c r="M794" s="1302">
        <v>1</v>
      </c>
      <c r="N794" s="1302">
        <v>0.375</v>
      </c>
      <c r="O794" s="1302">
        <v>0.57142859697341919</v>
      </c>
      <c r="P794" s="1302">
        <v>1</v>
      </c>
      <c r="Q794" s="1302">
        <v>0</v>
      </c>
      <c r="R794" s="1302">
        <v>0.60000002384185791</v>
      </c>
      <c r="S794" s="1302">
        <v>0.40000000596046448</v>
      </c>
      <c r="T794" s="1302">
        <v>0</v>
      </c>
      <c r="U794" s="1302">
        <v>0.625</v>
      </c>
      <c r="V794" s="1302">
        <v>0.68421053886413574</v>
      </c>
    </row>
    <row r="795" spans="1:22" ht="15" x14ac:dyDescent="0.25">
      <c r="A795" s="1301" t="s">
        <v>809</v>
      </c>
      <c r="B795" s="153" t="s">
        <v>840</v>
      </c>
      <c r="C795" s="1301" t="s">
        <v>93</v>
      </c>
      <c r="D795" s="1302">
        <v>0</v>
      </c>
      <c r="E795" s="1302">
        <v>0</v>
      </c>
      <c r="F795" s="1302">
        <v>0</v>
      </c>
      <c r="G795" s="1302">
        <v>0</v>
      </c>
      <c r="H795" s="1302">
        <v>0</v>
      </c>
      <c r="I795" s="1302">
        <v>0</v>
      </c>
      <c r="J795" s="1302">
        <v>0</v>
      </c>
      <c r="K795" s="1302">
        <v>0.5</v>
      </c>
      <c r="L795" s="1302">
        <v>0.28571429848670959</v>
      </c>
      <c r="M795" s="1302">
        <v>1</v>
      </c>
      <c r="N795" s="1302">
        <v>0.5</v>
      </c>
      <c r="O795" s="1302">
        <v>0.57142859697341919</v>
      </c>
      <c r="P795" s="1302">
        <v>1</v>
      </c>
      <c r="Q795" s="1302">
        <v>0</v>
      </c>
      <c r="R795" s="1302">
        <v>0.60000002384185791</v>
      </c>
      <c r="S795" s="1302">
        <v>0.40000000596046448</v>
      </c>
      <c r="T795" s="1302">
        <v>0</v>
      </c>
      <c r="U795" s="1302">
        <v>0.625</v>
      </c>
      <c r="V795" s="1302">
        <v>0.73684209585189819</v>
      </c>
    </row>
    <row r="796" spans="1:22" ht="15" x14ac:dyDescent="0.25">
      <c r="A796" s="1301" t="s">
        <v>809</v>
      </c>
      <c r="B796" s="153" t="s">
        <v>840</v>
      </c>
      <c r="C796" s="1301" t="s">
        <v>94</v>
      </c>
      <c r="D796" s="1302">
        <v>0</v>
      </c>
      <c r="E796" s="1302">
        <v>0</v>
      </c>
      <c r="F796" s="1302">
        <v>0</v>
      </c>
      <c r="G796" s="1302">
        <v>0</v>
      </c>
      <c r="H796" s="1302">
        <v>0</v>
      </c>
      <c r="I796" s="1302">
        <v>0</v>
      </c>
      <c r="J796" s="1302">
        <v>0</v>
      </c>
      <c r="K796" s="1302">
        <v>0.125</v>
      </c>
      <c r="L796" s="1302">
        <v>0</v>
      </c>
      <c r="M796" s="1302">
        <v>0.5</v>
      </c>
      <c r="N796" s="1302">
        <v>0</v>
      </c>
      <c r="O796" s="1302">
        <v>0</v>
      </c>
      <c r="P796" s="1302">
        <v>0</v>
      </c>
      <c r="Q796" s="1302">
        <v>0</v>
      </c>
      <c r="R796" s="1302">
        <v>0</v>
      </c>
      <c r="S796" s="1302">
        <v>0</v>
      </c>
      <c r="T796" s="1302">
        <v>0</v>
      </c>
      <c r="U796" s="1302">
        <v>0.25</v>
      </c>
      <c r="V796" s="1302">
        <v>0.3684210479259491</v>
      </c>
    </row>
    <row r="797" spans="1:22" ht="15" x14ac:dyDescent="0.25">
      <c r="A797" s="1301" t="s">
        <v>809</v>
      </c>
      <c r="B797" s="153" t="s">
        <v>840</v>
      </c>
      <c r="C797" s="1301" t="s">
        <v>95</v>
      </c>
      <c r="D797" s="1302">
        <v>0</v>
      </c>
      <c r="E797" s="1302">
        <v>0</v>
      </c>
      <c r="F797" s="1302">
        <v>0</v>
      </c>
      <c r="G797" s="1302">
        <v>0</v>
      </c>
      <c r="H797" s="1302">
        <v>0</v>
      </c>
      <c r="I797" s="1302">
        <v>0</v>
      </c>
      <c r="J797" s="1302">
        <v>0</v>
      </c>
      <c r="K797" s="1302">
        <v>0.125</v>
      </c>
      <c r="L797" s="1302">
        <v>0</v>
      </c>
      <c r="M797" s="1302">
        <v>0.5</v>
      </c>
      <c r="N797" s="1302">
        <v>0</v>
      </c>
      <c r="O797" s="1302">
        <v>0</v>
      </c>
      <c r="P797" s="1302">
        <v>0</v>
      </c>
      <c r="Q797" s="1302">
        <v>0</v>
      </c>
      <c r="R797" s="1302">
        <v>0</v>
      </c>
      <c r="S797" s="1302">
        <v>0</v>
      </c>
      <c r="T797" s="1302">
        <v>0</v>
      </c>
      <c r="U797" s="1302">
        <v>0.25</v>
      </c>
      <c r="V797" s="1302">
        <v>0.15789473056793213</v>
      </c>
    </row>
    <row r="798" spans="1:22" ht="15" x14ac:dyDescent="0.25">
      <c r="A798" s="1301" t="s">
        <v>809</v>
      </c>
      <c r="B798" s="153" t="s">
        <v>841</v>
      </c>
      <c r="C798" s="1301" t="s">
        <v>87</v>
      </c>
      <c r="D798" s="1302">
        <v>0</v>
      </c>
      <c r="E798" s="1302">
        <v>0</v>
      </c>
      <c r="F798" s="1302">
        <v>0</v>
      </c>
      <c r="G798" s="1302">
        <v>0</v>
      </c>
      <c r="H798" s="1302">
        <v>0</v>
      </c>
      <c r="I798" s="1302">
        <v>0</v>
      </c>
      <c r="J798" s="1302">
        <v>0</v>
      </c>
      <c r="K798" s="1302">
        <v>8</v>
      </c>
      <c r="L798" s="1302">
        <v>17</v>
      </c>
      <c r="M798" s="1302">
        <v>10</v>
      </c>
      <c r="N798" s="1302">
        <v>14</v>
      </c>
      <c r="O798" s="1302">
        <v>28</v>
      </c>
      <c r="P798" s="1302">
        <v>12</v>
      </c>
      <c r="Q798" s="1302">
        <v>1</v>
      </c>
      <c r="R798" s="1302">
        <v>39</v>
      </c>
      <c r="S798" s="1302">
        <v>3</v>
      </c>
      <c r="T798" s="1302">
        <v>24</v>
      </c>
      <c r="U798" s="1302">
        <v>13</v>
      </c>
      <c r="V798" s="1302">
        <v>12</v>
      </c>
    </row>
    <row r="799" spans="1:22" ht="15" x14ac:dyDescent="0.25">
      <c r="A799" s="1301" t="s">
        <v>809</v>
      </c>
      <c r="B799" s="153" t="s">
        <v>841</v>
      </c>
      <c r="C799" s="1301" t="s">
        <v>700</v>
      </c>
      <c r="D799" s="1302">
        <v>0</v>
      </c>
      <c r="E799" s="1302">
        <v>0</v>
      </c>
      <c r="F799" s="1302">
        <v>0</v>
      </c>
      <c r="G799" s="1302">
        <v>0</v>
      </c>
      <c r="H799" s="1302">
        <v>0</v>
      </c>
      <c r="I799" s="1302">
        <v>0</v>
      </c>
      <c r="J799" s="1302">
        <v>0</v>
      </c>
      <c r="K799" s="1302">
        <v>2</v>
      </c>
      <c r="L799" s="1302">
        <v>8</v>
      </c>
      <c r="M799" s="1302">
        <v>4</v>
      </c>
      <c r="N799" s="1302">
        <v>4</v>
      </c>
      <c r="O799" s="1302">
        <v>15</v>
      </c>
      <c r="P799" s="1302">
        <v>4</v>
      </c>
      <c r="Q799" s="1302">
        <v>0</v>
      </c>
      <c r="R799" s="1302">
        <v>7</v>
      </c>
      <c r="S799" s="1302">
        <v>1</v>
      </c>
      <c r="T799" s="1302">
        <v>8</v>
      </c>
      <c r="U799" s="1302">
        <v>10</v>
      </c>
      <c r="V799" s="1302">
        <v>2</v>
      </c>
    </row>
    <row r="800" spans="1:22" ht="15" x14ac:dyDescent="0.25">
      <c r="A800" s="1301" t="s">
        <v>809</v>
      </c>
      <c r="B800" s="153" t="s">
        <v>841</v>
      </c>
      <c r="C800" s="1301" t="s">
        <v>88</v>
      </c>
      <c r="D800" s="1302">
        <v>0</v>
      </c>
      <c r="E800" s="1302">
        <v>0</v>
      </c>
      <c r="F800" s="1302">
        <v>0</v>
      </c>
      <c r="G800" s="1302">
        <v>0</v>
      </c>
      <c r="H800" s="1302">
        <v>0</v>
      </c>
      <c r="I800" s="1302">
        <v>0</v>
      </c>
      <c r="J800" s="1302">
        <v>0</v>
      </c>
      <c r="K800" s="1302">
        <v>3</v>
      </c>
      <c r="L800" s="1302">
        <v>10</v>
      </c>
      <c r="M800" s="1302">
        <v>4</v>
      </c>
      <c r="N800" s="1302">
        <v>8</v>
      </c>
      <c r="O800" s="1302">
        <v>22</v>
      </c>
      <c r="P800" s="1302">
        <v>4</v>
      </c>
      <c r="Q800" s="1302">
        <v>0</v>
      </c>
      <c r="R800" s="1302">
        <v>14</v>
      </c>
      <c r="S800" s="1302">
        <v>1</v>
      </c>
      <c r="T800" s="1302">
        <v>15</v>
      </c>
      <c r="U800" s="1302">
        <v>11</v>
      </c>
      <c r="V800" s="1302">
        <v>6</v>
      </c>
    </row>
    <row r="801" spans="1:22" ht="15" x14ac:dyDescent="0.25">
      <c r="A801" s="1301" t="s">
        <v>809</v>
      </c>
      <c r="B801" s="153" t="s">
        <v>841</v>
      </c>
      <c r="C801" s="1301" t="s">
        <v>89</v>
      </c>
      <c r="D801" s="1302">
        <v>0</v>
      </c>
      <c r="E801" s="1302">
        <v>0</v>
      </c>
      <c r="F801" s="1302">
        <v>0</v>
      </c>
      <c r="G801" s="1302">
        <v>0</v>
      </c>
      <c r="H801" s="1302">
        <v>0</v>
      </c>
      <c r="I801" s="1302">
        <v>0</v>
      </c>
      <c r="J801" s="1302">
        <v>0</v>
      </c>
      <c r="K801" s="1302">
        <v>3</v>
      </c>
      <c r="L801" s="1302">
        <v>12</v>
      </c>
      <c r="M801" s="1302">
        <v>6</v>
      </c>
      <c r="N801" s="1302">
        <v>9</v>
      </c>
      <c r="O801" s="1302">
        <v>22</v>
      </c>
      <c r="P801" s="1302">
        <v>4</v>
      </c>
      <c r="Q801" s="1302">
        <v>0</v>
      </c>
      <c r="R801" s="1302">
        <v>14</v>
      </c>
      <c r="S801" s="1302">
        <v>1</v>
      </c>
      <c r="T801" s="1302">
        <v>15</v>
      </c>
      <c r="U801" s="1302">
        <v>11</v>
      </c>
      <c r="V801" s="1302">
        <v>6</v>
      </c>
    </row>
    <row r="802" spans="1:22" ht="15" x14ac:dyDescent="0.25">
      <c r="A802" s="1301" t="s">
        <v>809</v>
      </c>
      <c r="B802" s="153" t="s">
        <v>841</v>
      </c>
      <c r="C802" s="1301" t="s">
        <v>90</v>
      </c>
      <c r="D802" s="1302">
        <v>0</v>
      </c>
      <c r="E802" s="1302">
        <v>0</v>
      </c>
      <c r="F802" s="1302">
        <v>0</v>
      </c>
      <c r="G802" s="1302">
        <v>0</v>
      </c>
      <c r="H802" s="1302">
        <v>0</v>
      </c>
      <c r="I802" s="1302">
        <v>0</v>
      </c>
      <c r="J802" s="1302">
        <v>0</v>
      </c>
      <c r="K802" s="1302">
        <v>0</v>
      </c>
      <c r="L802" s="1302">
        <v>3</v>
      </c>
      <c r="M802" s="1302">
        <v>0</v>
      </c>
      <c r="N802" s="1302">
        <v>3</v>
      </c>
      <c r="O802" s="1302">
        <v>4</v>
      </c>
      <c r="P802" s="1302">
        <v>0</v>
      </c>
      <c r="Q802" s="1302">
        <v>0</v>
      </c>
      <c r="R802" s="1302">
        <v>2</v>
      </c>
      <c r="S802" s="1302">
        <v>1</v>
      </c>
      <c r="T802" s="1302">
        <v>4</v>
      </c>
      <c r="U802" s="1302">
        <v>0</v>
      </c>
      <c r="V802" s="1302">
        <v>1</v>
      </c>
    </row>
    <row r="803" spans="1:22" ht="15" x14ac:dyDescent="0.25">
      <c r="A803" s="1301" t="s">
        <v>809</v>
      </c>
      <c r="B803" s="153" t="s">
        <v>841</v>
      </c>
      <c r="C803" s="1301" t="s">
        <v>91</v>
      </c>
      <c r="D803" s="1302">
        <v>0</v>
      </c>
      <c r="E803" s="1302">
        <v>0</v>
      </c>
      <c r="F803" s="1302">
        <v>0</v>
      </c>
      <c r="G803" s="1302">
        <v>0</v>
      </c>
      <c r="H803" s="1302">
        <v>0</v>
      </c>
      <c r="I803" s="1302">
        <v>0</v>
      </c>
      <c r="J803" s="1302">
        <v>0</v>
      </c>
      <c r="K803" s="1302">
        <v>0</v>
      </c>
      <c r="L803" s="1302">
        <v>2</v>
      </c>
      <c r="M803" s="1302">
        <v>0</v>
      </c>
      <c r="N803" s="1302">
        <v>3</v>
      </c>
      <c r="O803" s="1302">
        <v>2</v>
      </c>
      <c r="P803" s="1302">
        <v>0</v>
      </c>
      <c r="Q803" s="1302">
        <v>0</v>
      </c>
      <c r="R803" s="1302">
        <v>2</v>
      </c>
      <c r="S803" s="1302">
        <v>1</v>
      </c>
      <c r="T803" s="1302">
        <v>3</v>
      </c>
      <c r="U803" s="1302">
        <v>0</v>
      </c>
      <c r="V803" s="1302">
        <v>0</v>
      </c>
    </row>
    <row r="804" spans="1:22" ht="15" x14ac:dyDescent="0.25">
      <c r="A804" s="1301" t="s">
        <v>809</v>
      </c>
      <c r="B804" s="153" t="s">
        <v>841</v>
      </c>
      <c r="C804" s="1301" t="s">
        <v>701</v>
      </c>
      <c r="D804" s="1302">
        <v>0</v>
      </c>
      <c r="E804" s="1302">
        <v>0</v>
      </c>
      <c r="F804" s="1302">
        <v>0</v>
      </c>
      <c r="G804" s="1302">
        <v>0</v>
      </c>
      <c r="H804" s="1302">
        <v>0</v>
      </c>
      <c r="I804" s="1302">
        <v>0</v>
      </c>
      <c r="J804" s="1302">
        <v>0</v>
      </c>
      <c r="K804" s="1302">
        <v>0.25</v>
      </c>
      <c r="L804" s="1302">
        <v>0.47058823704719543</v>
      </c>
      <c r="M804" s="1302">
        <v>0.40000000596046448</v>
      </c>
      <c r="N804" s="1302">
        <v>0.28571429848670959</v>
      </c>
      <c r="O804" s="1302">
        <v>0.53571426868438721</v>
      </c>
      <c r="P804" s="1302">
        <v>0.3333333432674408</v>
      </c>
      <c r="Q804" s="1302">
        <v>0</v>
      </c>
      <c r="R804" s="1302">
        <v>0.17948718369007111</v>
      </c>
      <c r="S804" s="1302">
        <v>0.3333333432674408</v>
      </c>
      <c r="T804" s="1302">
        <v>0.3333333432674408</v>
      </c>
      <c r="U804" s="1302">
        <v>0.76923078298568726</v>
      </c>
      <c r="V804" s="1302">
        <v>0.1666666716337204</v>
      </c>
    </row>
    <row r="805" spans="1:22" ht="15" x14ac:dyDescent="0.25">
      <c r="A805" s="1301" t="s">
        <v>809</v>
      </c>
      <c r="B805" s="153" t="s">
        <v>841</v>
      </c>
      <c r="C805" s="1301" t="s">
        <v>92</v>
      </c>
      <c r="D805" s="1302">
        <v>0</v>
      </c>
      <c r="E805" s="1302">
        <v>0</v>
      </c>
      <c r="F805" s="1302">
        <v>0</v>
      </c>
      <c r="G805" s="1302">
        <v>0</v>
      </c>
      <c r="H805" s="1302">
        <v>0</v>
      </c>
      <c r="I805" s="1302">
        <v>0</v>
      </c>
      <c r="J805" s="1302">
        <v>0</v>
      </c>
      <c r="K805" s="1302">
        <v>0.375</v>
      </c>
      <c r="L805" s="1302">
        <v>0.58823531866073608</v>
      </c>
      <c r="M805" s="1302">
        <v>0.40000000596046448</v>
      </c>
      <c r="N805" s="1302">
        <v>0.57142859697341919</v>
      </c>
      <c r="O805" s="1302">
        <v>0.78571426868438721</v>
      </c>
      <c r="P805" s="1302">
        <v>0.3333333432674408</v>
      </c>
      <c r="Q805" s="1302">
        <v>0</v>
      </c>
      <c r="R805" s="1302">
        <v>0.35897436738014221</v>
      </c>
      <c r="S805" s="1302">
        <v>0.3333333432674408</v>
      </c>
      <c r="T805" s="1302">
        <v>0.625</v>
      </c>
      <c r="U805" s="1302">
        <v>0.8461538553237915</v>
      </c>
      <c r="V805" s="1302">
        <v>0.5</v>
      </c>
    </row>
    <row r="806" spans="1:22" ht="15" x14ac:dyDescent="0.25">
      <c r="A806" s="1301" t="s">
        <v>809</v>
      </c>
      <c r="B806" s="153" t="s">
        <v>841</v>
      </c>
      <c r="C806" s="1301" t="s">
        <v>93</v>
      </c>
      <c r="D806" s="1302">
        <v>0</v>
      </c>
      <c r="E806" s="1302">
        <v>0</v>
      </c>
      <c r="F806" s="1302">
        <v>0</v>
      </c>
      <c r="G806" s="1302">
        <v>0</v>
      </c>
      <c r="H806" s="1302">
        <v>0</v>
      </c>
      <c r="I806" s="1302">
        <v>0</v>
      </c>
      <c r="J806" s="1302">
        <v>0</v>
      </c>
      <c r="K806" s="1302">
        <v>0.375</v>
      </c>
      <c r="L806" s="1302">
        <v>0.70588237047195435</v>
      </c>
      <c r="M806" s="1302">
        <v>0.60000002384185791</v>
      </c>
      <c r="N806" s="1302">
        <v>0.6428571343421936</v>
      </c>
      <c r="O806" s="1302">
        <v>0.78571426868438721</v>
      </c>
      <c r="P806" s="1302">
        <v>0.3333333432674408</v>
      </c>
      <c r="Q806" s="1302">
        <v>0</v>
      </c>
      <c r="R806" s="1302">
        <v>0.35897436738014221</v>
      </c>
      <c r="S806" s="1302">
        <v>0.3333333432674408</v>
      </c>
      <c r="T806" s="1302">
        <v>0.625</v>
      </c>
      <c r="U806" s="1302">
        <v>0.8461538553237915</v>
      </c>
      <c r="V806" s="1302">
        <v>0.5</v>
      </c>
    </row>
    <row r="807" spans="1:22" ht="15" x14ac:dyDescent="0.25">
      <c r="A807" s="1301" t="s">
        <v>809</v>
      </c>
      <c r="B807" s="153" t="s">
        <v>841</v>
      </c>
      <c r="C807" s="1301" t="s">
        <v>94</v>
      </c>
      <c r="D807" s="1302">
        <v>0</v>
      </c>
      <c r="E807" s="1302">
        <v>0</v>
      </c>
      <c r="F807" s="1302">
        <v>0</v>
      </c>
      <c r="G807" s="1302">
        <v>0</v>
      </c>
      <c r="H807" s="1302">
        <v>0</v>
      </c>
      <c r="I807" s="1302">
        <v>0</v>
      </c>
      <c r="J807" s="1302">
        <v>0</v>
      </c>
      <c r="K807" s="1302">
        <v>0</v>
      </c>
      <c r="L807" s="1302">
        <v>0.17647059261798859</v>
      </c>
      <c r="M807" s="1302">
        <v>0</v>
      </c>
      <c r="N807" s="1302">
        <v>0.2142857164144516</v>
      </c>
      <c r="O807" s="1302">
        <v>0.1428571492433548</v>
      </c>
      <c r="P807" s="1302">
        <v>0</v>
      </c>
      <c r="Q807" s="1302">
        <v>0</v>
      </c>
      <c r="R807" s="1302">
        <v>5.128205195069313E-2</v>
      </c>
      <c r="S807" s="1302">
        <v>0.3333333432674408</v>
      </c>
      <c r="T807" s="1302">
        <v>0.1666666716337204</v>
      </c>
      <c r="U807" s="1302">
        <v>0</v>
      </c>
      <c r="V807" s="1302">
        <v>8.3333335816860199E-2</v>
      </c>
    </row>
    <row r="808" spans="1:22" ht="15" x14ac:dyDescent="0.25">
      <c r="A808" s="1301" t="s">
        <v>809</v>
      </c>
      <c r="B808" s="153" t="s">
        <v>841</v>
      </c>
      <c r="C808" s="1301" t="s">
        <v>95</v>
      </c>
      <c r="D808" s="1302">
        <v>0</v>
      </c>
      <c r="E808" s="1302">
        <v>0</v>
      </c>
      <c r="F808" s="1302">
        <v>0</v>
      </c>
      <c r="G808" s="1302">
        <v>0</v>
      </c>
      <c r="H808" s="1302">
        <v>0</v>
      </c>
      <c r="I808" s="1302">
        <v>0</v>
      </c>
      <c r="J808" s="1302">
        <v>0</v>
      </c>
      <c r="K808" s="1302">
        <v>0</v>
      </c>
      <c r="L808" s="1302">
        <v>0.11764705926179886</v>
      </c>
      <c r="M808" s="1302">
        <v>0</v>
      </c>
      <c r="N808" s="1302">
        <v>0.2142857164144516</v>
      </c>
      <c r="O808" s="1302">
        <v>7.1428574621677399E-2</v>
      </c>
      <c r="P808" s="1302">
        <v>0</v>
      </c>
      <c r="Q808" s="1302">
        <v>0</v>
      </c>
      <c r="R808" s="1302">
        <v>5.128205195069313E-2</v>
      </c>
      <c r="S808" s="1302">
        <v>0.3333333432674408</v>
      </c>
      <c r="T808" s="1302">
        <v>0.125</v>
      </c>
      <c r="U808" s="1302">
        <v>0</v>
      </c>
      <c r="V808" s="1302">
        <v>0</v>
      </c>
    </row>
    <row r="809" spans="1:22" ht="15" x14ac:dyDescent="0.25">
      <c r="A809" s="1301" t="s">
        <v>809</v>
      </c>
      <c r="B809" s="153" t="s">
        <v>842</v>
      </c>
      <c r="C809" s="1301" t="s">
        <v>87</v>
      </c>
      <c r="D809" s="1302">
        <v>0</v>
      </c>
      <c r="E809" s="1302">
        <v>0</v>
      </c>
      <c r="F809" s="1302">
        <v>0</v>
      </c>
      <c r="G809" s="1302">
        <v>0</v>
      </c>
      <c r="H809" s="1302">
        <v>0</v>
      </c>
      <c r="I809" s="1302">
        <v>0</v>
      </c>
      <c r="J809" s="1302">
        <v>0</v>
      </c>
      <c r="K809" s="1302">
        <v>21</v>
      </c>
      <c r="L809" s="1302">
        <v>33</v>
      </c>
      <c r="M809" s="1302">
        <v>16</v>
      </c>
      <c r="N809" s="1302">
        <v>45</v>
      </c>
      <c r="O809" s="1302">
        <v>52</v>
      </c>
      <c r="P809" s="1302">
        <v>18</v>
      </c>
      <c r="Q809" s="1302">
        <v>1</v>
      </c>
      <c r="R809" s="1302">
        <v>32</v>
      </c>
      <c r="S809" s="1302">
        <v>10</v>
      </c>
      <c r="T809" s="1302">
        <v>10</v>
      </c>
      <c r="U809" s="1302">
        <v>9</v>
      </c>
      <c r="V809" s="1302">
        <v>11</v>
      </c>
    </row>
    <row r="810" spans="1:22" ht="15" x14ac:dyDescent="0.25">
      <c r="A810" s="1301" t="s">
        <v>809</v>
      </c>
      <c r="B810" s="153" t="s">
        <v>842</v>
      </c>
      <c r="C810" s="1301" t="s">
        <v>700</v>
      </c>
      <c r="D810" s="1302">
        <v>0</v>
      </c>
      <c r="E810" s="1302">
        <v>0</v>
      </c>
      <c r="F810" s="1302">
        <v>0</v>
      </c>
      <c r="G810" s="1302">
        <v>0</v>
      </c>
      <c r="H810" s="1302">
        <v>0</v>
      </c>
      <c r="I810" s="1302">
        <v>0</v>
      </c>
      <c r="J810" s="1302">
        <v>0</v>
      </c>
      <c r="K810" s="1302">
        <v>8</v>
      </c>
      <c r="L810" s="1302">
        <v>14</v>
      </c>
      <c r="M810" s="1302">
        <v>9</v>
      </c>
      <c r="N810" s="1302">
        <v>16</v>
      </c>
      <c r="O810" s="1302">
        <v>25</v>
      </c>
      <c r="P810" s="1302">
        <v>15</v>
      </c>
      <c r="Q810" s="1302">
        <v>0</v>
      </c>
      <c r="R810" s="1302">
        <v>15</v>
      </c>
      <c r="S810" s="1302">
        <v>3</v>
      </c>
      <c r="T810" s="1302">
        <v>4</v>
      </c>
      <c r="U810" s="1302">
        <v>5</v>
      </c>
      <c r="V810" s="1302">
        <v>5</v>
      </c>
    </row>
    <row r="811" spans="1:22" ht="15" x14ac:dyDescent="0.25">
      <c r="A811" s="1301" t="s">
        <v>809</v>
      </c>
      <c r="B811" s="153" t="s">
        <v>842</v>
      </c>
      <c r="C811" s="1301" t="s">
        <v>88</v>
      </c>
      <c r="D811" s="1302">
        <v>0</v>
      </c>
      <c r="E811" s="1302">
        <v>0</v>
      </c>
      <c r="F811" s="1302">
        <v>0</v>
      </c>
      <c r="G811" s="1302">
        <v>0</v>
      </c>
      <c r="H811" s="1302">
        <v>0</v>
      </c>
      <c r="I811" s="1302">
        <v>0</v>
      </c>
      <c r="J811" s="1302">
        <v>0</v>
      </c>
      <c r="K811" s="1302">
        <v>13</v>
      </c>
      <c r="L811" s="1302">
        <v>23</v>
      </c>
      <c r="M811" s="1302">
        <v>9</v>
      </c>
      <c r="N811" s="1302">
        <v>27</v>
      </c>
      <c r="O811" s="1302">
        <v>34</v>
      </c>
      <c r="P811" s="1302">
        <v>15</v>
      </c>
      <c r="Q811" s="1302">
        <v>0</v>
      </c>
      <c r="R811" s="1302">
        <v>19</v>
      </c>
      <c r="S811" s="1302">
        <v>5</v>
      </c>
      <c r="T811" s="1302">
        <v>7</v>
      </c>
      <c r="U811" s="1302">
        <v>5</v>
      </c>
      <c r="V811" s="1302">
        <v>7</v>
      </c>
    </row>
    <row r="812" spans="1:22" ht="15" x14ac:dyDescent="0.25">
      <c r="A812" s="1301" t="s">
        <v>809</v>
      </c>
      <c r="B812" s="153" t="s">
        <v>842</v>
      </c>
      <c r="C812" s="1301" t="s">
        <v>89</v>
      </c>
      <c r="D812" s="1302">
        <v>0</v>
      </c>
      <c r="E812" s="1302">
        <v>0</v>
      </c>
      <c r="F812" s="1302">
        <v>0</v>
      </c>
      <c r="G812" s="1302">
        <v>0</v>
      </c>
      <c r="H812" s="1302">
        <v>0</v>
      </c>
      <c r="I812" s="1302">
        <v>0</v>
      </c>
      <c r="J812" s="1302">
        <v>0</v>
      </c>
      <c r="K812" s="1302">
        <v>14</v>
      </c>
      <c r="L812" s="1302">
        <v>25</v>
      </c>
      <c r="M812" s="1302">
        <v>9</v>
      </c>
      <c r="N812" s="1302">
        <v>30</v>
      </c>
      <c r="O812" s="1302">
        <v>35</v>
      </c>
      <c r="P812" s="1302">
        <v>16</v>
      </c>
      <c r="Q812" s="1302">
        <v>0</v>
      </c>
      <c r="R812" s="1302">
        <v>20</v>
      </c>
      <c r="S812" s="1302">
        <v>6</v>
      </c>
      <c r="T812" s="1302">
        <v>7</v>
      </c>
      <c r="U812" s="1302">
        <v>5</v>
      </c>
      <c r="V812" s="1302">
        <v>7</v>
      </c>
    </row>
    <row r="813" spans="1:22" ht="15" x14ac:dyDescent="0.25">
      <c r="A813" s="1301" t="s">
        <v>809</v>
      </c>
      <c r="B813" s="153" t="s">
        <v>842</v>
      </c>
      <c r="C813" s="1301" t="s">
        <v>90</v>
      </c>
      <c r="D813" s="1302">
        <v>0</v>
      </c>
      <c r="E813" s="1302">
        <v>0</v>
      </c>
      <c r="F813" s="1302">
        <v>0</v>
      </c>
      <c r="G813" s="1302">
        <v>0</v>
      </c>
      <c r="H813" s="1302">
        <v>0</v>
      </c>
      <c r="I813" s="1302">
        <v>0</v>
      </c>
      <c r="J813" s="1302">
        <v>0</v>
      </c>
      <c r="K813" s="1302">
        <v>3</v>
      </c>
      <c r="L813" s="1302">
        <v>7</v>
      </c>
      <c r="M813" s="1302">
        <v>2</v>
      </c>
      <c r="N813" s="1302">
        <v>6</v>
      </c>
      <c r="O813" s="1302">
        <v>3</v>
      </c>
      <c r="P813" s="1302">
        <v>3</v>
      </c>
      <c r="Q813" s="1302">
        <v>0</v>
      </c>
      <c r="R813" s="1302">
        <v>2</v>
      </c>
      <c r="S813" s="1302">
        <v>0</v>
      </c>
      <c r="T813" s="1302">
        <v>2</v>
      </c>
      <c r="U813" s="1302">
        <v>1</v>
      </c>
      <c r="V813" s="1302">
        <v>0</v>
      </c>
    </row>
    <row r="814" spans="1:22" ht="15" x14ac:dyDescent="0.25">
      <c r="A814" s="1301" t="s">
        <v>809</v>
      </c>
      <c r="B814" s="153" t="s">
        <v>842</v>
      </c>
      <c r="C814" s="1301" t="s">
        <v>91</v>
      </c>
      <c r="D814" s="1302">
        <v>0</v>
      </c>
      <c r="E814" s="1302">
        <v>0</v>
      </c>
      <c r="F814" s="1302">
        <v>0</v>
      </c>
      <c r="G814" s="1302">
        <v>0</v>
      </c>
      <c r="H814" s="1302">
        <v>0</v>
      </c>
      <c r="I814" s="1302">
        <v>0</v>
      </c>
      <c r="J814" s="1302">
        <v>0</v>
      </c>
      <c r="K814" s="1302">
        <v>1</v>
      </c>
      <c r="L814" s="1302">
        <v>1</v>
      </c>
      <c r="M814" s="1302">
        <v>0</v>
      </c>
      <c r="N814" s="1302">
        <v>3</v>
      </c>
      <c r="O814" s="1302">
        <v>1</v>
      </c>
      <c r="P814" s="1302">
        <v>2</v>
      </c>
      <c r="Q814" s="1302">
        <v>0</v>
      </c>
      <c r="R814" s="1302">
        <v>2</v>
      </c>
      <c r="S814" s="1302">
        <v>0</v>
      </c>
      <c r="T814" s="1302">
        <v>1</v>
      </c>
      <c r="U814" s="1302">
        <v>0</v>
      </c>
      <c r="V814" s="1302">
        <v>0</v>
      </c>
    </row>
    <row r="815" spans="1:22" ht="15" x14ac:dyDescent="0.25">
      <c r="A815" s="1301" t="s">
        <v>809</v>
      </c>
      <c r="B815" s="153" t="s">
        <v>842</v>
      </c>
      <c r="C815" s="1301" t="s">
        <v>701</v>
      </c>
      <c r="D815" s="1302">
        <v>0</v>
      </c>
      <c r="E815" s="1302">
        <v>0</v>
      </c>
      <c r="F815" s="1302">
        <v>0</v>
      </c>
      <c r="G815" s="1302">
        <v>0</v>
      </c>
      <c r="H815" s="1302">
        <v>0</v>
      </c>
      <c r="I815" s="1302">
        <v>0</v>
      </c>
      <c r="J815" s="1302">
        <v>0</v>
      </c>
      <c r="K815" s="1302">
        <v>0.380952388048172</v>
      </c>
      <c r="L815" s="1302">
        <v>0.42424243688583374</v>
      </c>
      <c r="M815" s="1302">
        <v>0.5625</v>
      </c>
      <c r="N815" s="1302">
        <v>0.35555556416511536</v>
      </c>
      <c r="O815" s="1302">
        <v>0.48076921701431274</v>
      </c>
      <c r="P815" s="1302">
        <v>0.83333331346511841</v>
      </c>
      <c r="Q815" s="1302">
        <v>0</v>
      </c>
      <c r="R815" s="1302">
        <v>0.46875</v>
      </c>
      <c r="S815" s="1302">
        <v>0.30000001192092896</v>
      </c>
      <c r="T815" s="1302">
        <v>0.40000000596046448</v>
      </c>
      <c r="U815" s="1302">
        <v>0.55555558204650879</v>
      </c>
      <c r="V815" s="1302">
        <v>0.45454546809196472</v>
      </c>
    </row>
    <row r="816" spans="1:22" ht="15" x14ac:dyDescent="0.25">
      <c r="A816" s="1301" t="s">
        <v>809</v>
      </c>
      <c r="B816" s="153" t="s">
        <v>842</v>
      </c>
      <c r="C816" s="1301" t="s">
        <v>92</v>
      </c>
      <c r="D816" s="1302">
        <v>0</v>
      </c>
      <c r="E816" s="1302">
        <v>0</v>
      </c>
      <c r="F816" s="1302">
        <v>0</v>
      </c>
      <c r="G816" s="1302">
        <v>0</v>
      </c>
      <c r="H816" s="1302">
        <v>0</v>
      </c>
      <c r="I816" s="1302">
        <v>0</v>
      </c>
      <c r="J816" s="1302">
        <v>0</v>
      </c>
      <c r="K816" s="1302">
        <v>0.61904764175415039</v>
      </c>
      <c r="L816" s="1302">
        <v>0.69696968793869019</v>
      </c>
      <c r="M816" s="1302">
        <v>0.5625</v>
      </c>
      <c r="N816" s="1302">
        <v>0.60000002384185791</v>
      </c>
      <c r="O816" s="1302">
        <v>0.6538461446762085</v>
      </c>
      <c r="P816" s="1302">
        <v>0.83333331346511841</v>
      </c>
      <c r="Q816" s="1302">
        <v>0</v>
      </c>
      <c r="R816" s="1302">
        <v>0.59375</v>
      </c>
      <c r="S816" s="1302">
        <v>0.5</v>
      </c>
      <c r="T816" s="1302">
        <v>0.69999998807907104</v>
      </c>
      <c r="U816" s="1302">
        <v>0.55555558204650879</v>
      </c>
      <c r="V816" s="1302">
        <v>0.63636362552642822</v>
      </c>
    </row>
    <row r="817" spans="1:22" ht="15" x14ac:dyDescent="0.25">
      <c r="A817" s="1301" t="s">
        <v>809</v>
      </c>
      <c r="B817" s="153" t="s">
        <v>842</v>
      </c>
      <c r="C817" s="1301" t="s">
        <v>93</v>
      </c>
      <c r="D817" s="1302">
        <v>0</v>
      </c>
      <c r="E817" s="1302">
        <v>0</v>
      </c>
      <c r="F817" s="1302">
        <v>0</v>
      </c>
      <c r="G817" s="1302">
        <v>0</v>
      </c>
      <c r="H817" s="1302">
        <v>0</v>
      </c>
      <c r="I817" s="1302">
        <v>0</v>
      </c>
      <c r="J817" s="1302">
        <v>0</v>
      </c>
      <c r="K817" s="1302">
        <v>0.66666668653488159</v>
      </c>
      <c r="L817" s="1302">
        <v>0.75757575035095215</v>
      </c>
      <c r="M817" s="1302">
        <v>0.5625</v>
      </c>
      <c r="N817" s="1302">
        <v>0.66666668653488159</v>
      </c>
      <c r="O817" s="1302">
        <v>0.67307692766189575</v>
      </c>
      <c r="P817" s="1302">
        <v>0.8888888955116272</v>
      </c>
      <c r="Q817" s="1302">
        <v>0</v>
      </c>
      <c r="R817" s="1302">
        <v>0.625</v>
      </c>
      <c r="S817" s="1302">
        <v>0.60000002384185791</v>
      </c>
      <c r="T817" s="1302">
        <v>0.69999998807907104</v>
      </c>
      <c r="U817" s="1302">
        <v>0.55555558204650879</v>
      </c>
      <c r="V817" s="1302">
        <v>0.63636362552642822</v>
      </c>
    </row>
    <row r="818" spans="1:22" ht="15" x14ac:dyDescent="0.25">
      <c r="A818" s="1301" t="s">
        <v>809</v>
      </c>
      <c r="B818" s="153" t="s">
        <v>842</v>
      </c>
      <c r="C818" s="1301" t="s">
        <v>94</v>
      </c>
      <c r="D818" s="1302">
        <v>0</v>
      </c>
      <c r="E818" s="1302">
        <v>0</v>
      </c>
      <c r="F818" s="1302">
        <v>0</v>
      </c>
      <c r="G818" s="1302">
        <v>0</v>
      </c>
      <c r="H818" s="1302">
        <v>0</v>
      </c>
      <c r="I818" s="1302">
        <v>0</v>
      </c>
      <c r="J818" s="1302">
        <v>0</v>
      </c>
      <c r="K818" s="1302">
        <v>0.1428571492433548</v>
      </c>
      <c r="L818" s="1302">
        <v>0.21212121844291687</v>
      </c>
      <c r="M818" s="1302">
        <v>0.125</v>
      </c>
      <c r="N818" s="1302">
        <v>0.13333334028720856</v>
      </c>
      <c r="O818" s="1302">
        <v>5.7692307978868484E-2</v>
      </c>
      <c r="P818" s="1302">
        <v>0.1666666716337204</v>
      </c>
      <c r="Q818" s="1302">
        <v>0</v>
      </c>
      <c r="R818" s="1302">
        <v>6.25E-2</v>
      </c>
      <c r="S818" s="1302">
        <v>0</v>
      </c>
      <c r="T818" s="1302">
        <v>0.20000000298023224</v>
      </c>
      <c r="U818" s="1302">
        <v>0.1111111119389534</v>
      </c>
      <c r="V818" s="1302">
        <v>0</v>
      </c>
    </row>
    <row r="819" spans="1:22" ht="15" x14ac:dyDescent="0.25">
      <c r="A819" s="1301" t="s">
        <v>809</v>
      </c>
      <c r="B819" s="153" t="s">
        <v>842</v>
      </c>
      <c r="C819" s="1301" t="s">
        <v>95</v>
      </c>
      <c r="D819" s="1302">
        <v>0</v>
      </c>
      <c r="E819" s="1302">
        <v>0</v>
      </c>
      <c r="F819" s="1302">
        <v>0</v>
      </c>
      <c r="G819" s="1302">
        <v>0</v>
      </c>
      <c r="H819" s="1302">
        <v>0</v>
      </c>
      <c r="I819" s="1302">
        <v>0</v>
      </c>
      <c r="J819" s="1302">
        <v>0</v>
      </c>
      <c r="K819" s="1302">
        <v>4.76190485060215E-2</v>
      </c>
      <c r="L819" s="1302">
        <v>3.0303031206130981E-2</v>
      </c>
      <c r="M819" s="1302">
        <v>0</v>
      </c>
      <c r="N819" s="1302">
        <v>6.6666670143604279E-2</v>
      </c>
      <c r="O819" s="1302">
        <v>1.9230769947171211E-2</v>
      </c>
      <c r="P819" s="1302">
        <v>0.1111111119389534</v>
      </c>
      <c r="Q819" s="1302">
        <v>0</v>
      </c>
      <c r="R819" s="1302">
        <v>6.25E-2</v>
      </c>
      <c r="S819" s="1302">
        <v>0</v>
      </c>
      <c r="T819" s="1302">
        <v>0.10000000149011612</v>
      </c>
      <c r="U819" s="1302">
        <v>0</v>
      </c>
      <c r="V819" s="1302">
        <v>0</v>
      </c>
    </row>
    <row r="820" spans="1:22" ht="15" x14ac:dyDescent="0.25">
      <c r="A820" s="1301" t="s">
        <v>809</v>
      </c>
      <c r="B820" s="153" t="s">
        <v>843</v>
      </c>
      <c r="C820" s="1301" t="s">
        <v>87</v>
      </c>
      <c r="D820" s="1302">
        <v>0</v>
      </c>
      <c r="E820" s="1302">
        <v>0</v>
      </c>
      <c r="F820" s="1302">
        <v>0</v>
      </c>
      <c r="G820" s="1302">
        <v>0</v>
      </c>
      <c r="H820" s="1302">
        <v>0</v>
      </c>
      <c r="I820" s="1302">
        <v>0</v>
      </c>
      <c r="J820" s="1302">
        <v>0</v>
      </c>
      <c r="K820" s="1302">
        <v>20</v>
      </c>
      <c r="L820" s="1302">
        <v>22</v>
      </c>
      <c r="M820" s="1302">
        <v>11</v>
      </c>
      <c r="N820" s="1302">
        <v>11</v>
      </c>
      <c r="O820" s="1302">
        <v>30</v>
      </c>
      <c r="P820" s="1302">
        <v>28</v>
      </c>
      <c r="Q820" s="1302">
        <v>0</v>
      </c>
      <c r="R820" s="1302">
        <v>21</v>
      </c>
      <c r="S820" s="1302">
        <v>18</v>
      </c>
      <c r="T820" s="1302">
        <v>11</v>
      </c>
      <c r="U820" s="1302">
        <v>17</v>
      </c>
      <c r="V820" s="1302">
        <v>4</v>
      </c>
    </row>
    <row r="821" spans="1:22" ht="15" x14ac:dyDescent="0.25">
      <c r="A821" s="1301" t="s">
        <v>809</v>
      </c>
      <c r="B821" s="153" t="s">
        <v>843</v>
      </c>
      <c r="C821" s="1301" t="s">
        <v>700</v>
      </c>
      <c r="D821" s="1302">
        <v>0</v>
      </c>
      <c r="E821" s="1302">
        <v>0</v>
      </c>
      <c r="F821" s="1302">
        <v>0</v>
      </c>
      <c r="G821" s="1302">
        <v>0</v>
      </c>
      <c r="H821" s="1302">
        <v>0</v>
      </c>
      <c r="I821" s="1302">
        <v>0</v>
      </c>
      <c r="J821" s="1302">
        <v>0</v>
      </c>
      <c r="K821" s="1302">
        <v>4</v>
      </c>
      <c r="L821" s="1302">
        <v>5</v>
      </c>
      <c r="M821" s="1302">
        <v>2</v>
      </c>
      <c r="N821" s="1302">
        <v>4</v>
      </c>
      <c r="O821" s="1302">
        <v>10</v>
      </c>
      <c r="P821" s="1302">
        <v>4</v>
      </c>
      <c r="Q821" s="1302">
        <v>0</v>
      </c>
      <c r="R821" s="1302">
        <v>6</v>
      </c>
      <c r="S821" s="1302">
        <v>0</v>
      </c>
      <c r="T821" s="1302">
        <v>4</v>
      </c>
      <c r="U821" s="1302">
        <v>4</v>
      </c>
      <c r="V821" s="1302">
        <v>1</v>
      </c>
    </row>
    <row r="822" spans="1:22" ht="15" x14ac:dyDescent="0.25">
      <c r="A822" s="1301" t="s">
        <v>809</v>
      </c>
      <c r="B822" s="153" t="s">
        <v>843</v>
      </c>
      <c r="C822" s="1301" t="s">
        <v>88</v>
      </c>
      <c r="D822" s="1302">
        <v>0</v>
      </c>
      <c r="E822" s="1302">
        <v>0</v>
      </c>
      <c r="F822" s="1302">
        <v>0</v>
      </c>
      <c r="G822" s="1302">
        <v>0</v>
      </c>
      <c r="H822" s="1302">
        <v>0</v>
      </c>
      <c r="I822" s="1302">
        <v>0</v>
      </c>
      <c r="J822" s="1302">
        <v>0</v>
      </c>
      <c r="K822" s="1302">
        <v>9</v>
      </c>
      <c r="L822" s="1302">
        <v>9</v>
      </c>
      <c r="M822" s="1302">
        <v>7</v>
      </c>
      <c r="N822" s="1302">
        <v>4</v>
      </c>
      <c r="O822" s="1302">
        <v>16</v>
      </c>
      <c r="P822" s="1302">
        <v>7</v>
      </c>
      <c r="Q822" s="1302">
        <v>0</v>
      </c>
      <c r="R822" s="1302">
        <v>10</v>
      </c>
      <c r="S822" s="1302">
        <v>0</v>
      </c>
      <c r="T822" s="1302">
        <v>6</v>
      </c>
      <c r="U822" s="1302">
        <v>7</v>
      </c>
      <c r="V822" s="1302">
        <v>1</v>
      </c>
    </row>
    <row r="823" spans="1:22" ht="15" x14ac:dyDescent="0.25">
      <c r="A823" s="1301" t="s">
        <v>809</v>
      </c>
      <c r="B823" s="153" t="s">
        <v>843</v>
      </c>
      <c r="C823" s="1301" t="s">
        <v>89</v>
      </c>
      <c r="D823" s="1302">
        <v>0</v>
      </c>
      <c r="E823" s="1302">
        <v>0</v>
      </c>
      <c r="F823" s="1302">
        <v>0</v>
      </c>
      <c r="G823" s="1302">
        <v>0</v>
      </c>
      <c r="H823" s="1302">
        <v>0</v>
      </c>
      <c r="I823" s="1302">
        <v>0</v>
      </c>
      <c r="J823" s="1302">
        <v>0</v>
      </c>
      <c r="K823" s="1302">
        <v>11</v>
      </c>
      <c r="L823" s="1302">
        <v>10</v>
      </c>
      <c r="M823" s="1302">
        <v>7</v>
      </c>
      <c r="N823" s="1302">
        <v>6</v>
      </c>
      <c r="O823" s="1302">
        <v>18</v>
      </c>
      <c r="P823" s="1302">
        <v>7</v>
      </c>
      <c r="Q823" s="1302">
        <v>0</v>
      </c>
      <c r="R823" s="1302">
        <v>10</v>
      </c>
      <c r="S823" s="1302">
        <v>1</v>
      </c>
      <c r="T823" s="1302">
        <v>6</v>
      </c>
      <c r="U823" s="1302">
        <v>9</v>
      </c>
      <c r="V823" s="1302">
        <v>1</v>
      </c>
    </row>
    <row r="824" spans="1:22" ht="15" x14ac:dyDescent="0.25">
      <c r="A824" s="1301" t="s">
        <v>809</v>
      </c>
      <c r="B824" s="153" t="s">
        <v>843</v>
      </c>
      <c r="C824" s="1301" t="s">
        <v>90</v>
      </c>
      <c r="D824" s="1302">
        <v>0</v>
      </c>
      <c r="E824" s="1302">
        <v>0</v>
      </c>
      <c r="F824" s="1302">
        <v>0</v>
      </c>
      <c r="G824" s="1302">
        <v>0</v>
      </c>
      <c r="H824" s="1302">
        <v>0</v>
      </c>
      <c r="I824" s="1302">
        <v>0</v>
      </c>
      <c r="J824" s="1302">
        <v>0</v>
      </c>
      <c r="K824" s="1302">
        <v>0</v>
      </c>
      <c r="L824" s="1302">
        <v>1</v>
      </c>
      <c r="M824" s="1302">
        <v>2</v>
      </c>
      <c r="N824" s="1302">
        <v>2</v>
      </c>
      <c r="O824" s="1302">
        <v>3</v>
      </c>
      <c r="P824" s="1302">
        <v>2</v>
      </c>
      <c r="Q824" s="1302">
        <v>0</v>
      </c>
      <c r="R824" s="1302">
        <v>0</v>
      </c>
      <c r="S824" s="1302">
        <v>0</v>
      </c>
      <c r="T824" s="1302">
        <v>1</v>
      </c>
      <c r="U824" s="1302">
        <v>3</v>
      </c>
      <c r="V824" s="1302">
        <v>0</v>
      </c>
    </row>
    <row r="825" spans="1:22" ht="15" x14ac:dyDescent="0.25">
      <c r="A825" s="1301" t="s">
        <v>809</v>
      </c>
      <c r="B825" s="153" t="s">
        <v>843</v>
      </c>
      <c r="C825" s="1301" t="s">
        <v>91</v>
      </c>
      <c r="D825" s="1302">
        <v>0</v>
      </c>
      <c r="E825" s="1302">
        <v>0</v>
      </c>
      <c r="F825" s="1302">
        <v>0</v>
      </c>
      <c r="G825" s="1302">
        <v>0</v>
      </c>
      <c r="H825" s="1302">
        <v>0</v>
      </c>
      <c r="I825" s="1302">
        <v>0</v>
      </c>
      <c r="J825" s="1302">
        <v>0</v>
      </c>
      <c r="K825" s="1302">
        <v>0</v>
      </c>
      <c r="L825" s="1302">
        <v>1</v>
      </c>
      <c r="M825" s="1302">
        <v>1</v>
      </c>
      <c r="N825" s="1302">
        <v>1</v>
      </c>
      <c r="O825" s="1302">
        <v>1</v>
      </c>
      <c r="P825" s="1302">
        <v>0</v>
      </c>
      <c r="Q825" s="1302">
        <v>0</v>
      </c>
      <c r="R825" s="1302">
        <v>0</v>
      </c>
      <c r="S825" s="1302">
        <v>0</v>
      </c>
      <c r="T825" s="1302">
        <v>0</v>
      </c>
      <c r="U825" s="1302">
        <v>2</v>
      </c>
      <c r="V825" s="1302">
        <v>0</v>
      </c>
    </row>
    <row r="826" spans="1:22" ht="15" x14ac:dyDescent="0.25">
      <c r="A826" s="1301" t="s">
        <v>809</v>
      </c>
      <c r="B826" s="153" t="s">
        <v>843</v>
      </c>
      <c r="C826" s="1301" t="s">
        <v>701</v>
      </c>
      <c r="D826" s="1302">
        <v>0</v>
      </c>
      <c r="E826" s="1302">
        <v>0</v>
      </c>
      <c r="F826" s="1302">
        <v>0</v>
      </c>
      <c r="G826" s="1302">
        <v>0</v>
      </c>
      <c r="H826" s="1302">
        <v>0</v>
      </c>
      <c r="I826" s="1302">
        <v>0</v>
      </c>
      <c r="J826" s="1302">
        <v>0</v>
      </c>
      <c r="K826" s="1302">
        <v>0.20000000298023224</v>
      </c>
      <c r="L826" s="1302">
        <v>0.22727273404598236</v>
      </c>
      <c r="M826" s="1302">
        <v>0.18181818723678589</v>
      </c>
      <c r="N826" s="1302">
        <v>0.36363637447357178</v>
      </c>
      <c r="O826" s="1302">
        <v>0.3333333432674408</v>
      </c>
      <c r="P826" s="1302">
        <v>0.1428571492433548</v>
      </c>
      <c r="Q826" s="1302">
        <v>0</v>
      </c>
      <c r="R826" s="1302">
        <v>0.28571429848670959</v>
      </c>
      <c r="S826" s="1302">
        <v>0</v>
      </c>
      <c r="T826" s="1302">
        <v>0.36363637447357178</v>
      </c>
      <c r="U826" s="1302">
        <v>0.23529411852359772</v>
      </c>
      <c r="V826" s="1302">
        <v>0.25</v>
      </c>
    </row>
    <row r="827" spans="1:22" ht="15" x14ac:dyDescent="0.25">
      <c r="A827" s="1301" t="s">
        <v>809</v>
      </c>
      <c r="B827" s="153" t="s">
        <v>843</v>
      </c>
      <c r="C827" s="1301" t="s">
        <v>92</v>
      </c>
      <c r="D827" s="1302">
        <v>0</v>
      </c>
      <c r="E827" s="1302">
        <v>0</v>
      </c>
      <c r="F827" s="1302">
        <v>0</v>
      </c>
      <c r="G827" s="1302">
        <v>0</v>
      </c>
      <c r="H827" s="1302">
        <v>0</v>
      </c>
      <c r="I827" s="1302">
        <v>0</v>
      </c>
      <c r="J827" s="1302">
        <v>0</v>
      </c>
      <c r="K827" s="1302">
        <v>0.44999998807907104</v>
      </c>
      <c r="L827" s="1302">
        <v>0.40909090638160706</v>
      </c>
      <c r="M827" s="1302">
        <v>0.63636362552642822</v>
      </c>
      <c r="N827" s="1302">
        <v>0.36363637447357178</v>
      </c>
      <c r="O827" s="1302">
        <v>0.53333336114883423</v>
      </c>
      <c r="P827" s="1302">
        <v>0.25</v>
      </c>
      <c r="Q827" s="1302">
        <v>0</v>
      </c>
      <c r="R827" s="1302">
        <v>0.4761904776096344</v>
      </c>
      <c r="S827" s="1302">
        <v>0</v>
      </c>
      <c r="T827" s="1302">
        <v>0.54545456171035767</v>
      </c>
      <c r="U827" s="1302">
        <v>0.4117647111415863</v>
      </c>
      <c r="V827" s="1302">
        <v>0.25</v>
      </c>
    </row>
    <row r="828" spans="1:22" ht="15" x14ac:dyDescent="0.25">
      <c r="A828" s="1301" t="s">
        <v>809</v>
      </c>
      <c r="B828" s="153" t="s">
        <v>843</v>
      </c>
      <c r="C828" s="1301" t="s">
        <v>93</v>
      </c>
      <c r="D828" s="1302">
        <v>0</v>
      </c>
      <c r="E828" s="1302">
        <v>0</v>
      </c>
      <c r="F828" s="1302">
        <v>0</v>
      </c>
      <c r="G828" s="1302">
        <v>0</v>
      </c>
      <c r="H828" s="1302">
        <v>0</v>
      </c>
      <c r="I828" s="1302">
        <v>0</v>
      </c>
      <c r="J828" s="1302">
        <v>0</v>
      </c>
      <c r="K828" s="1302">
        <v>0.55000001192092896</v>
      </c>
      <c r="L828" s="1302">
        <v>0.45454546809196472</v>
      </c>
      <c r="M828" s="1302">
        <v>0.63636362552642822</v>
      </c>
      <c r="N828" s="1302">
        <v>0.54545456171035767</v>
      </c>
      <c r="O828" s="1302">
        <v>0.60000002384185791</v>
      </c>
      <c r="P828" s="1302">
        <v>0.25</v>
      </c>
      <c r="Q828" s="1302">
        <v>0</v>
      </c>
      <c r="R828" s="1302">
        <v>0.4761904776096344</v>
      </c>
      <c r="S828" s="1302">
        <v>5.55555559694767E-2</v>
      </c>
      <c r="T828" s="1302">
        <v>0.54545456171035767</v>
      </c>
      <c r="U828" s="1302">
        <v>0.52941179275512695</v>
      </c>
      <c r="V828" s="1302">
        <v>0.25</v>
      </c>
    </row>
    <row r="829" spans="1:22" ht="15" x14ac:dyDescent="0.25">
      <c r="A829" s="1301" t="s">
        <v>809</v>
      </c>
      <c r="B829" s="153" t="s">
        <v>843</v>
      </c>
      <c r="C829" s="1301" t="s">
        <v>94</v>
      </c>
      <c r="D829" s="1302">
        <v>0</v>
      </c>
      <c r="E829" s="1302">
        <v>0</v>
      </c>
      <c r="F829" s="1302">
        <v>0</v>
      </c>
      <c r="G829" s="1302">
        <v>0</v>
      </c>
      <c r="H829" s="1302">
        <v>0</v>
      </c>
      <c r="I829" s="1302">
        <v>0</v>
      </c>
      <c r="J829" s="1302">
        <v>0</v>
      </c>
      <c r="K829" s="1302">
        <v>0</v>
      </c>
      <c r="L829" s="1302">
        <v>4.5454546809196472E-2</v>
      </c>
      <c r="M829" s="1302">
        <v>0.18181818723678589</v>
      </c>
      <c r="N829" s="1302">
        <v>0.18181818723678589</v>
      </c>
      <c r="O829" s="1302">
        <v>0.10000000149011612</v>
      </c>
      <c r="P829" s="1302">
        <v>7.1428574621677399E-2</v>
      </c>
      <c r="Q829" s="1302">
        <v>0</v>
      </c>
      <c r="R829" s="1302">
        <v>0</v>
      </c>
      <c r="S829" s="1302">
        <v>0</v>
      </c>
      <c r="T829" s="1302">
        <v>9.0909093618392944E-2</v>
      </c>
      <c r="U829" s="1302">
        <v>0.17647059261798859</v>
      </c>
      <c r="V829" s="1302">
        <v>0</v>
      </c>
    </row>
    <row r="830" spans="1:22" ht="15" x14ac:dyDescent="0.25">
      <c r="A830" s="1301" t="s">
        <v>809</v>
      </c>
      <c r="B830" s="153" t="s">
        <v>843</v>
      </c>
      <c r="C830" s="1301" t="s">
        <v>95</v>
      </c>
      <c r="D830" s="1302">
        <v>0</v>
      </c>
      <c r="E830" s="1302">
        <v>0</v>
      </c>
      <c r="F830" s="1302">
        <v>0</v>
      </c>
      <c r="G830" s="1302">
        <v>0</v>
      </c>
      <c r="H830" s="1302">
        <v>0</v>
      </c>
      <c r="I830" s="1302">
        <v>0</v>
      </c>
      <c r="J830" s="1302">
        <v>0</v>
      </c>
      <c r="K830" s="1302">
        <v>0</v>
      </c>
      <c r="L830" s="1302">
        <v>4.5454546809196472E-2</v>
      </c>
      <c r="M830" s="1302">
        <v>9.0909093618392944E-2</v>
      </c>
      <c r="N830" s="1302">
        <v>9.0909093618392944E-2</v>
      </c>
      <c r="O830" s="1302">
        <v>3.3333335071802139E-2</v>
      </c>
      <c r="P830" s="1302">
        <v>0</v>
      </c>
      <c r="Q830" s="1302">
        <v>0</v>
      </c>
      <c r="R830" s="1302">
        <v>0</v>
      </c>
      <c r="S830" s="1302">
        <v>0</v>
      </c>
      <c r="T830" s="1302">
        <v>0</v>
      </c>
      <c r="U830" s="1302">
        <v>0.11764705926179886</v>
      </c>
      <c r="V830" s="1302">
        <v>0</v>
      </c>
    </row>
    <row r="831" spans="1:22" ht="15" x14ac:dyDescent="0.25">
      <c r="A831" s="1301" t="s">
        <v>809</v>
      </c>
      <c r="B831" s="153" t="s">
        <v>844</v>
      </c>
      <c r="C831" s="1301" t="s">
        <v>87</v>
      </c>
      <c r="D831" s="1302">
        <v>0</v>
      </c>
      <c r="E831" s="1302">
        <v>0</v>
      </c>
      <c r="F831" s="1302">
        <v>0</v>
      </c>
      <c r="G831" s="1302">
        <v>0</v>
      </c>
      <c r="H831" s="1302">
        <v>0</v>
      </c>
      <c r="I831" s="1302">
        <v>0</v>
      </c>
      <c r="J831" s="1302">
        <v>0</v>
      </c>
      <c r="K831" s="1302">
        <v>25</v>
      </c>
      <c r="L831" s="1302">
        <v>32</v>
      </c>
      <c r="M831" s="1302">
        <v>8</v>
      </c>
      <c r="N831" s="1302">
        <v>24</v>
      </c>
      <c r="O831" s="1302">
        <v>29</v>
      </c>
      <c r="P831" s="1302">
        <v>8</v>
      </c>
      <c r="Q831" s="1302">
        <v>0</v>
      </c>
      <c r="R831" s="1302">
        <v>22</v>
      </c>
      <c r="S831" s="1302">
        <v>5</v>
      </c>
      <c r="T831" s="1302">
        <v>0</v>
      </c>
      <c r="U831" s="1302">
        <v>0</v>
      </c>
      <c r="V831" s="1302">
        <v>0</v>
      </c>
    </row>
    <row r="832" spans="1:22" ht="15" x14ac:dyDescent="0.25">
      <c r="A832" s="1301" t="s">
        <v>809</v>
      </c>
      <c r="B832" s="153" t="s">
        <v>844</v>
      </c>
      <c r="C832" s="1301" t="s">
        <v>700</v>
      </c>
      <c r="D832" s="1302">
        <v>0</v>
      </c>
      <c r="E832" s="1302">
        <v>0</v>
      </c>
      <c r="F832" s="1302">
        <v>0</v>
      </c>
      <c r="G832" s="1302">
        <v>0</v>
      </c>
      <c r="H832" s="1302">
        <v>0</v>
      </c>
      <c r="I832" s="1302">
        <v>0</v>
      </c>
      <c r="J832" s="1302">
        <v>0</v>
      </c>
      <c r="K832" s="1302">
        <v>4</v>
      </c>
      <c r="L832" s="1302">
        <v>5</v>
      </c>
      <c r="M832" s="1302">
        <v>1</v>
      </c>
      <c r="N832" s="1302">
        <v>2</v>
      </c>
      <c r="O832" s="1302">
        <v>5</v>
      </c>
      <c r="P832" s="1302">
        <v>0</v>
      </c>
      <c r="Q832" s="1302">
        <v>0</v>
      </c>
      <c r="R832" s="1302">
        <v>8</v>
      </c>
      <c r="S832" s="1302">
        <v>0</v>
      </c>
      <c r="T832" s="1302">
        <v>0</v>
      </c>
      <c r="U832" s="1302">
        <v>0</v>
      </c>
      <c r="V832" s="1302">
        <v>0</v>
      </c>
    </row>
    <row r="833" spans="1:22" ht="15" x14ac:dyDescent="0.25">
      <c r="A833" s="1301" t="s">
        <v>809</v>
      </c>
      <c r="B833" s="153" t="s">
        <v>844</v>
      </c>
      <c r="C833" s="1301" t="s">
        <v>88</v>
      </c>
      <c r="D833" s="1302">
        <v>0</v>
      </c>
      <c r="E833" s="1302">
        <v>0</v>
      </c>
      <c r="F833" s="1302">
        <v>0</v>
      </c>
      <c r="G833" s="1302">
        <v>0</v>
      </c>
      <c r="H833" s="1302">
        <v>0</v>
      </c>
      <c r="I833" s="1302">
        <v>0</v>
      </c>
      <c r="J833" s="1302">
        <v>0</v>
      </c>
      <c r="K833" s="1302">
        <v>5</v>
      </c>
      <c r="L833" s="1302">
        <v>6</v>
      </c>
      <c r="M833" s="1302">
        <v>3</v>
      </c>
      <c r="N833" s="1302">
        <v>3</v>
      </c>
      <c r="O833" s="1302">
        <v>7</v>
      </c>
      <c r="P833" s="1302">
        <v>2</v>
      </c>
      <c r="Q833" s="1302">
        <v>0</v>
      </c>
      <c r="R833" s="1302">
        <v>10</v>
      </c>
      <c r="S833" s="1302">
        <v>0</v>
      </c>
      <c r="T833" s="1302">
        <v>0</v>
      </c>
      <c r="U833" s="1302">
        <v>0</v>
      </c>
      <c r="V833" s="1302">
        <v>0</v>
      </c>
    </row>
    <row r="834" spans="1:22" ht="15" x14ac:dyDescent="0.25">
      <c r="A834" s="1301" t="s">
        <v>809</v>
      </c>
      <c r="B834" s="153" t="s">
        <v>844</v>
      </c>
      <c r="C834" s="1301" t="s">
        <v>89</v>
      </c>
      <c r="D834" s="1302">
        <v>0</v>
      </c>
      <c r="E834" s="1302">
        <v>0</v>
      </c>
      <c r="F834" s="1302">
        <v>0</v>
      </c>
      <c r="G834" s="1302">
        <v>0</v>
      </c>
      <c r="H834" s="1302">
        <v>0</v>
      </c>
      <c r="I834" s="1302">
        <v>0</v>
      </c>
      <c r="J834" s="1302">
        <v>0</v>
      </c>
      <c r="K834" s="1302">
        <v>5</v>
      </c>
      <c r="L834" s="1302">
        <v>6</v>
      </c>
      <c r="M834" s="1302">
        <v>3</v>
      </c>
      <c r="N834" s="1302">
        <v>6</v>
      </c>
      <c r="O834" s="1302">
        <v>7</v>
      </c>
      <c r="P834" s="1302">
        <v>2</v>
      </c>
      <c r="Q834" s="1302">
        <v>0</v>
      </c>
      <c r="R834" s="1302">
        <v>12</v>
      </c>
      <c r="S834" s="1302">
        <v>0</v>
      </c>
      <c r="T834" s="1302">
        <v>0</v>
      </c>
      <c r="U834" s="1302">
        <v>0</v>
      </c>
      <c r="V834" s="1302">
        <v>0</v>
      </c>
    </row>
    <row r="835" spans="1:22" ht="15" x14ac:dyDescent="0.25">
      <c r="A835" s="1301" t="s">
        <v>809</v>
      </c>
      <c r="B835" s="153" t="s">
        <v>844</v>
      </c>
      <c r="C835" s="1301" t="s">
        <v>90</v>
      </c>
      <c r="D835" s="1302">
        <v>0</v>
      </c>
      <c r="E835" s="1302">
        <v>0</v>
      </c>
      <c r="F835" s="1302">
        <v>0</v>
      </c>
      <c r="G835" s="1302">
        <v>0</v>
      </c>
      <c r="H835" s="1302">
        <v>0</v>
      </c>
      <c r="I835" s="1302">
        <v>0</v>
      </c>
      <c r="J835" s="1302">
        <v>0</v>
      </c>
      <c r="K835" s="1302">
        <v>0</v>
      </c>
      <c r="L835" s="1302">
        <v>2</v>
      </c>
      <c r="M835" s="1302">
        <v>0</v>
      </c>
      <c r="N835" s="1302">
        <v>0</v>
      </c>
      <c r="O835" s="1302">
        <v>0</v>
      </c>
      <c r="P835" s="1302">
        <v>1</v>
      </c>
      <c r="Q835" s="1302">
        <v>0</v>
      </c>
      <c r="R835" s="1302">
        <v>0</v>
      </c>
      <c r="S835" s="1302">
        <v>0</v>
      </c>
      <c r="T835" s="1302">
        <v>0</v>
      </c>
      <c r="U835" s="1302">
        <v>0</v>
      </c>
      <c r="V835" s="1302">
        <v>0</v>
      </c>
    </row>
    <row r="836" spans="1:22" ht="15" x14ac:dyDescent="0.25">
      <c r="A836" s="1301" t="s">
        <v>809</v>
      </c>
      <c r="B836" s="153" t="s">
        <v>844</v>
      </c>
      <c r="C836" s="1301" t="s">
        <v>91</v>
      </c>
      <c r="D836" s="1302">
        <v>0</v>
      </c>
      <c r="E836" s="1302">
        <v>0</v>
      </c>
      <c r="F836" s="1302">
        <v>0</v>
      </c>
      <c r="G836" s="1302">
        <v>0</v>
      </c>
      <c r="H836" s="1302">
        <v>0</v>
      </c>
      <c r="I836" s="1302">
        <v>0</v>
      </c>
      <c r="J836" s="1302">
        <v>0</v>
      </c>
      <c r="K836" s="1302">
        <v>0</v>
      </c>
      <c r="L836" s="1302">
        <v>0</v>
      </c>
      <c r="M836" s="1302">
        <v>0</v>
      </c>
      <c r="N836" s="1302">
        <v>0</v>
      </c>
      <c r="O836" s="1302">
        <v>0</v>
      </c>
      <c r="P836" s="1302">
        <v>0</v>
      </c>
      <c r="Q836" s="1302">
        <v>0</v>
      </c>
      <c r="R836" s="1302">
        <v>0</v>
      </c>
      <c r="S836" s="1302">
        <v>0</v>
      </c>
      <c r="T836" s="1302">
        <v>0</v>
      </c>
      <c r="U836" s="1302">
        <v>0</v>
      </c>
      <c r="V836" s="1302">
        <v>0</v>
      </c>
    </row>
    <row r="837" spans="1:22" ht="15" x14ac:dyDescent="0.25">
      <c r="A837" s="1301" t="s">
        <v>809</v>
      </c>
      <c r="B837" s="153" t="s">
        <v>844</v>
      </c>
      <c r="C837" s="1301" t="s">
        <v>701</v>
      </c>
      <c r="D837" s="1302">
        <v>0</v>
      </c>
      <c r="E837" s="1302">
        <v>0</v>
      </c>
      <c r="F837" s="1302">
        <v>0</v>
      </c>
      <c r="G837" s="1302">
        <v>0</v>
      </c>
      <c r="H837" s="1302">
        <v>0</v>
      </c>
      <c r="I837" s="1302">
        <v>0</v>
      </c>
      <c r="J837" s="1302">
        <v>0</v>
      </c>
      <c r="K837" s="1302">
        <v>0.15999999642372131</v>
      </c>
      <c r="L837" s="1302">
        <v>0.15625</v>
      </c>
      <c r="M837" s="1302">
        <v>0.125</v>
      </c>
      <c r="N837" s="1302">
        <v>8.3333335816860199E-2</v>
      </c>
      <c r="O837" s="1302">
        <v>0.17241379618644714</v>
      </c>
      <c r="P837" s="1302">
        <v>0</v>
      </c>
      <c r="Q837" s="1302">
        <v>0</v>
      </c>
      <c r="R837" s="1302">
        <v>0.36363637447357178</v>
      </c>
      <c r="S837" s="1302">
        <v>0</v>
      </c>
      <c r="T837" s="1302">
        <v>0</v>
      </c>
      <c r="U837" s="1302">
        <v>0</v>
      </c>
      <c r="V837" s="1302">
        <v>0</v>
      </c>
    </row>
    <row r="838" spans="1:22" ht="15" x14ac:dyDescent="0.25">
      <c r="A838" s="1301" t="s">
        <v>809</v>
      </c>
      <c r="B838" s="153" t="s">
        <v>844</v>
      </c>
      <c r="C838" s="1301" t="s">
        <v>92</v>
      </c>
      <c r="D838" s="1302">
        <v>0</v>
      </c>
      <c r="E838" s="1302">
        <v>0</v>
      </c>
      <c r="F838" s="1302">
        <v>0</v>
      </c>
      <c r="G838" s="1302">
        <v>0</v>
      </c>
      <c r="H838" s="1302">
        <v>0</v>
      </c>
      <c r="I838" s="1302">
        <v>0</v>
      </c>
      <c r="J838" s="1302">
        <v>0</v>
      </c>
      <c r="K838" s="1302">
        <v>0.20000000298023224</v>
      </c>
      <c r="L838" s="1302">
        <v>0.1875</v>
      </c>
      <c r="M838" s="1302">
        <v>0.375</v>
      </c>
      <c r="N838" s="1302">
        <v>0.125</v>
      </c>
      <c r="O838" s="1302">
        <v>0.24137930572032928</v>
      </c>
      <c r="P838" s="1302">
        <v>0.25</v>
      </c>
      <c r="Q838" s="1302">
        <v>0</v>
      </c>
      <c r="R838" s="1302">
        <v>0.45454546809196472</v>
      </c>
      <c r="S838" s="1302">
        <v>0</v>
      </c>
      <c r="T838" s="1302">
        <v>0</v>
      </c>
      <c r="U838" s="1302">
        <v>0</v>
      </c>
      <c r="V838" s="1302">
        <v>0</v>
      </c>
    </row>
    <row r="839" spans="1:22" ht="15" x14ac:dyDescent="0.25">
      <c r="A839" s="1301" t="s">
        <v>809</v>
      </c>
      <c r="B839" s="153" t="s">
        <v>844</v>
      </c>
      <c r="C839" s="1301" t="s">
        <v>93</v>
      </c>
      <c r="D839" s="1302">
        <v>0</v>
      </c>
      <c r="E839" s="1302">
        <v>0</v>
      </c>
      <c r="F839" s="1302">
        <v>0</v>
      </c>
      <c r="G839" s="1302">
        <v>0</v>
      </c>
      <c r="H839" s="1302">
        <v>0</v>
      </c>
      <c r="I839" s="1302">
        <v>0</v>
      </c>
      <c r="J839" s="1302">
        <v>0</v>
      </c>
      <c r="K839" s="1302">
        <v>0.20000000298023224</v>
      </c>
      <c r="L839" s="1302">
        <v>0.1875</v>
      </c>
      <c r="M839" s="1302">
        <v>0.375</v>
      </c>
      <c r="N839" s="1302">
        <v>0.25</v>
      </c>
      <c r="O839" s="1302">
        <v>0.24137930572032928</v>
      </c>
      <c r="P839" s="1302">
        <v>0.25</v>
      </c>
      <c r="Q839" s="1302">
        <v>0</v>
      </c>
      <c r="R839" s="1302">
        <v>0.54545456171035767</v>
      </c>
      <c r="S839" s="1302">
        <v>0</v>
      </c>
      <c r="T839" s="1302">
        <v>0</v>
      </c>
      <c r="U839" s="1302">
        <v>0</v>
      </c>
      <c r="V839" s="1302">
        <v>0</v>
      </c>
    </row>
    <row r="840" spans="1:22" ht="15" x14ac:dyDescent="0.25">
      <c r="A840" s="1301" t="s">
        <v>809</v>
      </c>
      <c r="B840" s="153" t="s">
        <v>844</v>
      </c>
      <c r="C840" s="1301" t="s">
        <v>94</v>
      </c>
      <c r="D840" s="1302">
        <v>0</v>
      </c>
      <c r="E840" s="1302">
        <v>0</v>
      </c>
      <c r="F840" s="1302">
        <v>0</v>
      </c>
      <c r="G840" s="1302">
        <v>0</v>
      </c>
      <c r="H840" s="1302">
        <v>0</v>
      </c>
      <c r="I840" s="1302">
        <v>0</v>
      </c>
      <c r="J840" s="1302">
        <v>0</v>
      </c>
      <c r="K840" s="1302">
        <v>0</v>
      </c>
      <c r="L840" s="1302">
        <v>6.25E-2</v>
      </c>
      <c r="M840" s="1302">
        <v>0</v>
      </c>
      <c r="N840" s="1302">
        <v>0</v>
      </c>
      <c r="O840" s="1302">
        <v>0</v>
      </c>
      <c r="P840" s="1302">
        <v>0.125</v>
      </c>
      <c r="Q840" s="1302">
        <v>0</v>
      </c>
      <c r="R840" s="1302">
        <v>0</v>
      </c>
      <c r="S840" s="1302">
        <v>0</v>
      </c>
      <c r="T840" s="1302">
        <v>0</v>
      </c>
      <c r="U840" s="1302">
        <v>0</v>
      </c>
      <c r="V840" s="1302">
        <v>0</v>
      </c>
    </row>
    <row r="841" spans="1:22" ht="15" x14ac:dyDescent="0.25">
      <c r="A841" s="1301" t="s">
        <v>809</v>
      </c>
      <c r="B841" s="153" t="s">
        <v>844</v>
      </c>
      <c r="C841" s="1301" t="s">
        <v>95</v>
      </c>
      <c r="D841" s="1302">
        <v>0</v>
      </c>
      <c r="E841" s="1302">
        <v>0</v>
      </c>
      <c r="F841" s="1302">
        <v>0</v>
      </c>
      <c r="G841" s="1302">
        <v>0</v>
      </c>
      <c r="H841" s="1302">
        <v>0</v>
      </c>
      <c r="I841" s="1302">
        <v>0</v>
      </c>
      <c r="J841" s="1302">
        <v>0</v>
      </c>
      <c r="K841" s="1302">
        <v>0</v>
      </c>
      <c r="L841" s="1302">
        <v>0</v>
      </c>
      <c r="M841" s="1302">
        <v>0</v>
      </c>
      <c r="N841" s="1302">
        <v>0</v>
      </c>
      <c r="O841" s="1302">
        <v>0</v>
      </c>
      <c r="P841" s="1302">
        <v>0</v>
      </c>
      <c r="Q841" s="1302">
        <v>0</v>
      </c>
      <c r="R841" s="1302">
        <v>0</v>
      </c>
      <c r="S841" s="1302">
        <v>0</v>
      </c>
      <c r="T841" s="1302">
        <v>0</v>
      </c>
      <c r="U841" s="1302">
        <v>0</v>
      </c>
      <c r="V841" s="1302">
        <v>0</v>
      </c>
    </row>
    <row r="842" spans="1:22" ht="15" x14ac:dyDescent="0.25">
      <c r="A842" s="1301" t="s">
        <v>809</v>
      </c>
      <c r="B842" s="153" t="s">
        <v>845</v>
      </c>
      <c r="C842" s="1301" t="s">
        <v>87</v>
      </c>
      <c r="D842" s="1302">
        <v>0</v>
      </c>
      <c r="E842" s="1302">
        <v>0</v>
      </c>
      <c r="F842" s="1302">
        <v>0</v>
      </c>
      <c r="G842" s="1302">
        <v>0</v>
      </c>
      <c r="H842" s="1302">
        <v>0</v>
      </c>
      <c r="I842" s="1302">
        <v>0</v>
      </c>
      <c r="J842" s="1302">
        <v>0</v>
      </c>
      <c r="K842" s="1302">
        <v>26</v>
      </c>
      <c r="L842" s="1302">
        <v>17</v>
      </c>
      <c r="M842" s="1302">
        <v>12</v>
      </c>
      <c r="N842" s="1302">
        <v>49</v>
      </c>
      <c r="O842" s="1302">
        <v>28</v>
      </c>
      <c r="P842" s="1302">
        <v>20</v>
      </c>
      <c r="Q842" s="1302">
        <v>2</v>
      </c>
      <c r="R842" s="1302">
        <v>15</v>
      </c>
      <c r="S842" s="1302">
        <v>2</v>
      </c>
      <c r="T842" s="1302">
        <v>22</v>
      </c>
      <c r="U842" s="1302">
        <v>19</v>
      </c>
      <c r="V842" s="1302">
        <v>13</v>
      </c>
    </row>
    <row r="843" spans="1:22" ht="15" x14ac:dyDescent="0.25">
      <c r="A843" s="1301" t="s">
        <v>809</v>
      </c>
      <c r="B843" s="153" t="s">
        <v>845</v>
      </c>
      <c r="C843" s="1301" t="s">
        <v>700</v>
      </c>
      <c r="D843" s="1302">
        <v>0</v>
      </c>
      <c r="E843" s="1302">
        <v>0</v>
      </c>
      <c r="F843" s="1302">
        <v>0</v>
      </c>
      <c r="G843" s="1302">
        <v>0</v>
      </c>
      <c r="H843" s="1302">
        <v>0</v>
      </c>
      <c r="I843" s="1302">
        <v>0</v>
      </c>
      <c r="J843" s="1302">
        <v>0</v>
      </c>
      <c r="K843" s="1302">
        <v>7</v>
      </c>
      <c r="L843" s="1302">
        <v>4</v>
      </c>
      <c r="M843" s="1302">
        <v>4</v>
      </c>
      <c r="N843" s="1302">
        <v>15</v>
      </c>
      <c r="O843" s="1302">
        <v>10</v>
      </c>
      <c r="P843" s="1302">
        <v>5</v>
      </c>
      <c r="Q843" s="1302">
        <v>0</v>
      </c>
      <c r="R843" s="1302">
        <v>6</v>
      </c>
      <c r="S843" s="1302">
        <v>0</v>
      </c>
      <c r="T843" s="1302">
        <v>2</v>
      </c>
      <c r="U843" s="1302">
        <v>2</v>
      </c>
      <c r="V843" s="1302">
        <v>1</v>
      </c>
    </row>
    <row r="844" spans="1:22" ht="15" x14ac:dyDescent="0.25">
      <c r="A844" s="1301" t="s">
        <v>809</v>
      </c>
      <c r="B844" s="153" t="s">
        <v>845</v>
      </c>
      <c r="C844" s="1301" t="s">
        <v>88</v>
      </c>
      <c r="D844" s="1302">
        <v>0</v>
      </c>
      <c r="E844" s="1302">
        <v>0</v>
      </c>
      <c r="F844" s="1302">
        <v>0</v>
      </c>
      <c r="G844" s="1302">
        <v>0</v>
      </c>
      <c r="H844" s="1302">
        <v>0</v>
      </c>
      <c r="I844" s="1302">
        <v>0</v>
      </c>
      <c r="J844" s="1302">
        <v>0</v>
      </c>
      <c r="K844" s="1302">
        <v>12</v>
      </c>
      <c r="L844" s="1302">
        <v>9</v>
      </c>
      <c r="M844" s="1302">
        <v>5</v>
      </c>
      <c r="N844" s="1302">
        <v>19</v>
      </c>
      <c r="O844" s="1302">
        <v>14</v>
      </c>
      <c r="P844" s="1302">
        <v>9</v>
      </c>
      <c r="Q844" s="1302">
        <v>0</v>
      </c>
      <c r="R844" s="1302">
        <v>8</v>
      </c>
      <c r="S844" s="1302">
        <v>1</v>
      </c>
      <c r="T844" s="1302">
        <v>7</v>
      </c>
      <c r="U844" s="1302">
        <v>8</v>
      </c>
      <c r="V844" s="1302">
        <v>5</v>
      </c>
    </row>
    <row r="845" spans="1:22" ht="15" x14ac:dyDescent="0.25">
      <c r="A845" s="1301" t="s">
        <v>809</v>
      </c>
      <c r="B845" s="153" t="s">
        <v>845</v>
      </c>
      <c r="C845" s="1301" t="s">
        <v>89</v>
      </c>
      <c r="D845" s="1302">
        <v>0</v>
      </c>
      <c r="E845" s="1302">
        <v>0</v>
      </c>
      <c r="F845" s="1302">
        <v>0</v>
      </c>
      <c r="G845" s="1302">
        <v>0</v>
      </c>
      <c r="H845" s="1302">
        <v>0</v>
      </c>
      <c r="I845" s="1302">
        <v>0</v>
      </c>
      <c r="J845" s="1302">
        <v>0</v>
      </c>
      <c r="K845" s="1302">
        <v>13</v>
      </c>
      <c r="L845" s="1302">
        <v>10</v>
      </c>
      <c r="M845" s="1302">
        <v>5</v>
      </c>
      <c r="N845" s="1302">
        <v>22</v>
      </c>
      <c r="O845" s="1302">
        <v>16</v>
      </c>
      <c r="P845" s="1302">
        <v>10</v>
      </c>
      <c r="Q845" s="1302">
        <v>0</v>
      </c>
      <c r="R845" s="1302">
        <v>9</v>
      </c>
      <c r="S845" s="1302">
        <v>1</v>
      </c>
      <c r="T845" s="1302">
        <v>9</v>
      </c>
      <c r="U845" s="1302">
        <v>9</v>
      </c>
      <c r="V845" s="1302">
        <v>6</v>
      </c>
    </row>
    <row r="846" spans="1:22" ht="15" x14ac:dyDescent="0.25">
      <c r="A846" s="1301" t="s">
        <v>809</v>
      </c>
      <c r="B846" s="153" t="s">
        <v>845</v>
      </c>
      <c r="C846" s="1301" t="s">
        <v>90</v>
      </c>
      <c r="D846" s="1302">
        <v>0</v>
      </c>
      <c r="E846" s="1302">
        <v>0</v>
      </c>
      <c r="F846" s="1302">
        <v>0</v>
      </c>
      <c r="G846" s="1302">
        <v>0</v>
      </c>
      <c r="H846" s="1302">
        <v>0</v>
      </c>
      <c r="I846" s="1302">
        <v>0</v>
      </c>
      <c r="J846" s="1302">
        <v>0</v>
      </c>
      <c r="K846" s="1302">
        <v>3</v>
      </c>
      <c r="L846" s="1302">
        <v>3</v>
      </c>
      <c r="M846" s="1302">
        <v>1</v>
      </c>
      <c r="N846" s="1302">
        <v>2</v>
      </c>
      <c r="O846" s="1302">
        <v>1</v>
      </c>
      <c r="P846" s="1302">
        <v>2</v>
      </c>
      <c r="Q846" s="1302">
        <v>0</v>
      </c>
      <c r="R846" s="1302">
        <v>1</v>
      </c>
      <c r="S846" s="1302">
        <v>1</v>
      </c>
      <c r="T846" s="1302">
        <v>4</v>
      </c>
      <c r="U846" s="1302">
        <v>5</v>
      </c>
      <c r="V846" s="1302">
        <v>1</v>
      </c>
    </row>
    <row r="847" spans="1:22" ht="15" x14ac:dyDescent="0.25">
      <c r="A847" s="1301" t="s">
        <v>809</v>
      </c>
      <c r="B847" s="153" t="s">
        <v>845</v>
      </c>
      <c r="C847" s="1301" t="s">
        <v>91</v>
      </c>
      <c r="D847" s="1302">
        <v>0</v>
      </c>
      <c r="E847" s="1302">
        <v>0</v>
      </c>
      <c r="F847" s="1302">
        <v>0</v>
      </c>
      <c r="G847" s="1302">
        <v>0</v>
      </c>
      <c r="H847" s="1302">
        <v>0</v>
      </c>
      <c r="I847" s="1302">
        <v>0</v>
      </c>
      <c r="J847" s="1302">
        <v>0</v>
      </c>
      <c r="K847" s="1302">
        <v>1</v>
      </c>
      <c r="L847" s="1302">
        <v>2</v>
      </c>
      <c r="M847" s="1302">
        <v>0</v>
      </c>
      <c r="N847" s="1302">
        <v>1</v>
      </c>
      <c r="O847" s="1302">
        <v>1</v>
      </c>
      <c r="P847" s="1302">
        <v>2</v>
      </c>
      <c r="Q847" s="1302">
        <v>0</v>
      </c>
      <c r="R847" s="1302">
        <v>0</v>
      </c>
      <c r="S847" s="1302">
        <v>1</v>
      </c>
      <c r="T847" s="1302">
        <v>2</v>
      </c>
      <c r="U847" s="1302">
        <v>0</v>
      </c>
      <c r="V847" s="1302">
        <v>1</v>
      </c>
    </row>
    <row r="848" spans="1:22" ht="15" x14ac:dyDescent="0.25">
      <c r="A848" s="1301" t="s">
        <v>809</v>
      </c>
      <c r="B848" s="153" t="s">
        <v>845</v>
      </c>
      <c r="C848" s="1301" t="s">
        <v>701</v>
      </c>
      <c r="D848" s="1302">
        <v>0</v>
      </c>
      <c r="E848" s="1302">
        <v>0</v>
      </c>
      <c r="F848" s="1302">
        <v>0</v>
      </c>
      <c r="G848" s="1302">
        <v>0</v>
      </c>
      <c r="H848" s="1302">
        <v>0</v>
      </c>
      <c r="I848" s="1302">
        <v>0</v>
      </c>
      <c r="J848" s="1302">
        <v>0</v>
      </c>
      <c r="K848" s="1302">
        <v>0.26923078298568726</v>
      </c>
      <c r="L848" s="1302">
        <v>0.23529411852359772</v>
      </c>
      <c r="M848" s="1302">
        <v>0.3333333432674408</v>
      </c>
      <c r="N848" s="1302">
        <v>0.30612245202064514</v>
      </c>
      <c r="O848" s="1302">
        <v>0.3571428656578064</v>
      </c>
      <c r="P848" s="1302">
        <v>0.25</v>
      </c>
      <c r="Q848" s="1302">
        <v>0</v>
      </c>
      <c r="R848" s="1302">
        <v>0.40000000596046448</v>
      </c>
      <c r="S848" s="1302">
        <v>0</v>
      </c>
      <c r="T848" s="1302">
        <v>9.0909093618392944E-2</v>
      </c>
      <c r="U848" s="1302">
        <v>0.10526315867900848</v>
      </c>
      <c r="V848" s="1302">
        <v>7.6923079788684845E-2</v>
      </c>
    </row>
    <row r="849" spans="1:22" ht="15" x14ac:dyDescent="0.25">
      <c r="A849" s="1301" t="s">
        <v>809</v>
      </c>
      <c r="B849" s="153" t="s">
        <v>845</v>
      </c>
      <c r="C849" s="1301" t="s">
        <v>92</v>
      </c>
      <c r="D849" s="1302">
        <v>0</v>
      </c>
      <c r="E849" s="1302">
        <v>0</v>
      </c>
      <c r="F849" s="1302">
        <v>0</v>
      </c>
      <c r="G849" s="1302">
        <v>0</v>
      </c>
      <c r="H849" s="1302">
        <v>0</v>
      </c>
      <c r="I849" s="1302">
        <v>0</v>
      </c>
      <c r="J849" s="1302">
        <v>0</v>
      </c>
      <c r="K849" s="1302">
        <v>0.46153846383094788</v>
      </c>
      <c r="L849" s="1302">
        <v>0.52941179275512695</v>
      </c>
      <c r="M849" s="1302">
        <v>0.4166666567325592</v>
      </c>
      <c r="N849" s="1302">
        <v>0.38775509595870972</v>
      </c>
      <c r="O849" s="1302">
        <v>0.5</v>
      </c>
      <c r="P849" s="1302">
        <v>0.44999998807907104</v>
      </c>
      <c r="Q849" s="1302">
        <v>0</v>
      </c>
      <c r="R849" s="1302">
        <v>0.53333336114883423</v>
      </c>
      <c r="S849" s="1302">
        <v>0.5</v>
      </c>
      <c r="T849" s="1302">
        <v>0.31818181276321411</v>
      </c>
      <c r="U849" s="1302">
        <v>0.42105263471603394</v>
      </c>
      <c r="V849" s="1302">
        <v>0.38461539149284363</v>
      </c>
    </row>
    <row r="850" spans="1:22" ht="15" x14ac:dyDescent="0.25">
      <c r="A850" s="1301" t="s">
        <v>809</v>
      </c>
      <c r="B850" s="153" t="s">
        <v>845</v>
      </c>
      <c r="C850" s="1301" t="s">
        <v>93</v>
      </c>
      <c r="D850" s="1302">
        <v>0</v>
      </c>
      <c r="E850" s="1302">
        <v>0</v>
      </c>
      <c r="F850" s="1302">
        <v>0</v>
      </c>
      <c r="G850" s="1302">
        <v>0</v>
      </c>
      <c r="H850" s="1302">
        <v>0</v>
      </c>
      <c r="I850" s="1302">
        <v>0</v>
      </c>
      <c r="J850" s="1302">
        <v>0</v>
      </c>
      <c r="K850" s="1302">
        <v>0.5</v>
      </c>
      <c r="L850" s="1302">
        <v>0.58823531866073608</v>
      </c>
      <c r="M850" s="1302">
        <v>0.4166666567325592</v>
      </c>
      <c r="N850" s="1302">
        <v>0.44897958636283875</v>
      </c>
      <c r="O850" s="1302">
        <v>0.57142859697341919</v>
      </c>
      <c r="P850" s="1302">
        <v>0.5</v>
      </c>
      <c r="Q850" s="1302">
        <v>0</v>
      </c>
      <c r="R850" s="1302">
        <v>0.60000002384185791</v>
      </c>
      <c r="S850" s="1302">
        <v>0.5</v>
      </c>
      <c r="T850" s="1302">
        <v>0.40909090638160706</v>
      </c>
      <c r="U850" s="1302">
        <v>0.47368422150611877</v>
      </c>
      <c r="V850" s="1302">
        <v>0.46153846383094788</v>
      </c>
    </row>
    <row r="851" spans="1:22" ht="15" x14ac:dyDescent="0.25">
      <c r="A851" s="1301" t="s">
        <v>809</v>
      </c>
      <c r="B851" s="153" t="s">
        <v>845</v>
      </c>
      <c r="C851" s="1301" t="s">
        <v>94</v>
      </c>
      <c r="D851" s="1302">
        <v>0</v>
      </c>
      <c r="E851" s="1302">
        <v>0</v>
      </c>
      <c r="F851" s="1302">
        <v>0</v>
      </c>
      <c r="G851" s="1302">
        <v>0</v>
      </c>
      <c r="H851" s="1302">
        <v>0</v>
      </c>
      <c r="I851" s="1302">
        <v>0</v>
      </c>
      <c r="J851" s="1302">
        <v>0</v>
      </c>
      <c r="K851" s="1302">
        <v>0.11538461595773697</v>
      </c>
      <c r="L851" s="1302">
        <v>0.17647059261798859</v>
      </c>
      <c r="M851" s="1302">
        <v>8.3333335816860199E-2</v>
      </c>
      <c r="N851" s="1302">
        <v>4.0816325694322586E-2</v>
      </c>
      <c r="O851" s="1302">
        <v>3.5714287310838699E-2</v>
      </c>
      <c r="P851" s="1302">
        <v>0.10000000149011612</v>
      </c>
      <c r="Q851" s="1302">
        <v>0</v>
      </c>
      <c r="R851" s="1302">
        <v>6.6666670143604279E-2</v>
      </c>
      <c r="S851" s="1302">
        <v>0.5</v>
      </c>
      <c r="T851" s="1302">
        <v>0.18181818723678589</v>
      </c>
      <c r="U851" s="1302">
        <v>0.26315790414810181</v>
      </c>
      <c r="V851" s="1302">
        <v>7.6923079788684845E-2</v>
      </c>
    </row>
    <row r="852" spans="1:22" ht="15" x14ac:dyDescent="0.25">
      <c r="A852" s="1301" t="s">
        <v>809</v>
      </c>
      <c r="B852" s="153" t="s">
        <v>845</v>
      </c>
      <c r="C852" s="1301" t="s">
        <v>95</v>
      </c>
      <c r="D852" s="1302">
        <v>0</v>
      </c>
      <c r="E852" s="1302">
        <v>0</v>
      </c>
      <c r="F852" s="1302">
        <v>0</v>
      </c>
      <c r="G852" s="1302">
        <v>0</v>
      </c>
      <c r="H852" s="1302">
        <v>0</v>
      </c>
      <c r="I852" s="1302">
        <v>0</v>
      </c>
      <c r="J852" s="1302">
        <v>0</v>
      </c>
      <c r="K852" s="1302">
        <v>3.8461539894342422E-2</v>
      </c>
      <c r="L852" s="1302">
        <v>0.11764705926179886</v>
      </c>
      <c r="M852" s="1302">
        <v>0</v>
      </c>
      <c r="N852" s="1302">
        <v>2.0408162847161293E-2</v>
      </c>
      <c r="O852" s="1302">
        <v>3.5714287310838699E-2</v>
      </c>
      <c r="P852" s="1302">
        <v>0.10000000149011612</v>
      </c>
      <c r="Q852" s="1302">
        <v>0</v>
      </c>
      <c r="R852" s="1302">
        <v>0</v>
      </c>
      <c r="S852" s="1302">
        <v>0.5</v>
      </c>
      <c r="T852" s="1302">
        <v>9.0909093618392944E-2</v>
      </c>
      <c r="U852" s="1302">
        <v>0</v>
      </c>
      <c r="V852" s="1302">
        <v>7.6923079788684845E-2</v>
      </c>
    </row>
    <row r="853" spans="1:22" ht="15" x14ac:dyDescent="0.25">
      <c r="A853" s="1301" t="s">
        <v>809</v>
      </c>
      <c r="B853" s="153" t="s">
        <v>846</v>
      </c>
      <c r="C853" s="1301" t="s">
        <v>87</v>
      </c>
      <c r="D853" s="1302">
        <v>0</v>
      </c>
      <c r="E853" s="1302">
        <v>0</v>
      </c>
      <c r="F853" s="1302">
        <v>0</v>
      </c>
      <c r="G853" s="1302">
        <v>0</v>
      </c>
      <c r="H853" s="1302">
        <v>0</v>
      </c>
      <c r="I853" s="1302">
        <v>0</v>
      </c>
      <c r="J853" s="1302">
        <v>0</v>
      </c>
      <c r="K853" s="1302">
        <v>0</v>
      </c>
      <c r="L853" s="1302">
        <v>5</v>
      </c>
      <c r="M853" s="1302">
        <v>5</v>
      </c>
      <c r="N853" s="1302">
        <v>9</v>
      </c>
      <c r="O853" s="1302">
        <v>6</v>
      </c>
      <c r="P853" s="1302">
        <v>4</v>
      </c>
      <c r="Q853" s="1302">
        <v>0</v>
      </c>
      <c r="R853" s="1302">
        <v>10</v>
      </c>
      <c r="S853" s="1302">
        <v>1</v>
      </c>
      <c r="T853" s="1302">
        <v>4</v>
      </c>
      <c r="U853" s="1302">
        <v>2</v>
      </c>
      <c r="V853" s="1302">
        <v>3</v>
      </c>
    </row>
    <row r="854" spans="1:22" ht="15" x14ac:dyDescent="0.25">
      <c r="A854" s="1301" t="s">
        <v>809</v>
      </c>
      <c r="B854" s="153" t="s">
        <v>846</v>
      </c>
      <c r="C854" s="1301" t="s">
        <v>700</v>
      </c>
      <c r="D854" s="1302">
        <v>0</v>
      </c>
      <c r="E854" s="1302">
        <v>0</v>
      </c>
      <c r="F854" s="1302">
        <v>0</v>
      </c>
      <c r="G854" s="1302">
        <v>0</v>
      </c>
      <c r="H854" s="1302">
        <v>0</v>
      </c>
      <c r="I854" s="1302">
        <v>0</v>
      </c>
      <c r="J854" s="1302">
        <v>0</v>
      </c>
      <c r="K854" s="1302">
        <v>0</v>
      </c>
      <c r="L854" s="1302">
        <v>1</v>
      </c>
      <c r="M854" s="1302">
        <v>1</v>
      </c>
      <c r="N854" s="1302">
        <v>2</v>
      </c>
      <c r="O854" s="1302">
        <v>1</v>
      </c>
      <c r="P854" s="1302">
        <v>0</v>
      </c>
      <c r="Q854" s="1302">
        <v>0</v>
      </c>
      <c r="R854" s="1302">
        <v>2</v>
      </c>
      <c r="S854" s="1302">
        <v>0</v>
      </c>
      <c r="T854" s="1302">
        <v>1</v>
      </c>
      <c r="U854" s="1302">
        <v>0</v>
      </c>
      <c r="V854" s="1302">
        <v>1</v>
      </c>
    </row>
    <row r="855" spans="1:22" ht="15" x14ac:dyDescent="0.25">
      <c r="A855" s="1301" t="s">
        <v>809</v>
      </c>
      <c r="B855" s="153" t="s">
        <v>846</v>
      </c>
      <c r="C855" s="1301" t="s">
        <v>88</v>
      </c>
      <c r="D855" s="1302">
        <v>0</v>
      </c>
      <c r="E855" s="1302">
        <v>0</v>
      </c>
      <c r="F855" s="1302">
        <v>0</v>
      </c>
      <c r="G855" s="1302">
        <v>0</v>
      </c>
      <c r="H855" s="1302">
        <v>0</v>
      </c>
      <c r="I855" s="1302">
        <v>0</v>
      </c>
      <c r="J855" s="1302">
        <v>0</v>
      </c>
      <c r="K855" s="1302">
        <v>0</v>
      </c>
      <c r="L855" s="1302">
        <v>1</v>
      </c>
      <c r="M855" s="1302">
        <v>1</v>
      </c>
      <c r="N855" s="1302">
        <v>2</v>
      </c>
      <c r="O855" s="1302">
        <v>4</v>
      </c>
      <c r="P855" s="1302">
        <v>0</v>
      </c>
      <c r="Q855" s="1302">
        <v>0</v>
      </c>
      <c r="R855" s="1302">
        <v>4</v>
      </c>
      <c r="S855" s="1302">
        <v>0</v>
      </c>
      <c r="T855" s="1302">
        <v>1</v>
      </c>
      <c r="U855" s="1302">
        <v>1</v>
      </c>
      <c r="V855" s="1302">
        <v>1</v>
      </c>
    </row>
    <row r="856" spans="1:22" ht="15" x14ac:dyDescent="0.25">
      <c r="A856" s="1301" t="s">
        <v>809</v>
      </c>
      <c r="B856" s="153" t="s">
        <v>846</v>
      </c>
      <c r="C856" s="1301" t="s">
        <v>89</v>
      </c>
      <c r="D856" s="1302">
        <v>0</v>
      </c>
      <c r="E856" s="1302">
        <v>0</v>
      </c>
      <c r="F856" s="1302">
        <v>0</v>
      </c>
      <c r="G856" s="1302">
        <v>0</v>
      </c>
      <c r="H856" s="1302">
        <v>0</v>
      </c>
      <c r="I856" s="1302">
        <v>0</v>
      </c>
      <c r="J856" s="1302">
        <v>0</v>
      </c>
      <c r="K856" s="1302">
        <v>0</v>
      </c>
      <c r="L856" s="1302">
        <v>1</v>
      </c>
      <c r="M856" s="1302">
        <v>1</v>
      </c>
      <c r="N856" s="1302">
        <v>3</v>
      </c>
      <c r="O856" s="1302">
        <v>4</v>
      </c>
      <c r="P856" s="1302">
        <v>2</v>
      </c>
      <c r="Q856" s="1302">
        <v>0</v>
      </c>
      <c r="R856" s="1302">
        <v>4</v>
      </c>
      <c r="S856" s="1302">
        <v>0</v>
      </c>
      <c r="T856" s="1302">
        <v>1</v>
      </c>
      <c r="U856" s="1302">
        <v>1</v>
      </c>
      <c r="V856" s="1302">
        <v>2</v>
      </c>
    </row>
    <row r="857" spans="1:22" ht="15" x14ac:dyDescent="0.25">
      <c r="A857" s="1301" t="s">
        <v>809</v>
      </c>
      <c r="B857" s="153" t="s">
        <v>846</v>
      </c>
      <c r="C857" s="1301" t="s">
        <v>90</v>
      </c>
      <c r="D857" s="1302">
        <v>0</v>
      </c>
      <c r="E857" s="1302">
        <v>0</v>
      </c>
      <c r="F857" s="1302">
        <v>0</v>
      </c>
      <c r="G857" s="1302">
        <v>0</v>
      </c>
      <c r="H857" s="1302">
        <v>0</v>
      </c>
      <c r="I857" s="1302">
        <v>0</v>
      </c>
      <c r="J857" s="1302">
        <v>0</v>
      </c>
      <c r="K857" s="1302">
        <v>0</v>
      </c>
      <c r="L857" s="1302">
        <v>1</v>
      </c>
      <c r="M857" s="1302">
        <v>0</v>
      </c>
      <c r="N857" s="1302">
        <v>0</v>
      </c>
      <c r="O857" s="1302">
        <v>0</v>
      </c>
      <c r="P857" s="1302">
        <v>0</v>
      </c>
      <c r="Q857" s="1302">
        <v>0</v>
      </c>
      <c r="R857" s="1302">
        <v>0</v>
      </c>
      <c r="S857" s="1302">
        <v>0</v>
      </c>
      <c r="T857" s="1302">
        <v>0</v>
      </c>
      <c r="U857" s="1302">
        <v>0</v>
      </c>
      <c r="V857" s="1302">
        <v>0</v>
      </c>
    </row>
    <row r="858" spans="1:22" ht="15" x14ac:dyDescent="0.25">
      <c r="A858" s="1301" t="s">
        <v>809</v>
      </c>
      <c r="B858" s="153" t="s">
        <v>846</v>
      </c>
      <c r="C858" s="1301" t="s">
        <v>91</v>
      </c>
      <c r="D858" s="1302">
        <v>0</v>
      </c>
      <c r="E858" s="1302">
        <v>0</v>
      </c>
      <c r="F858" s="1302">
        <v>0</v>
      </c>
      <c r="G858" s="1302">
        <v>0</v>
      </c>
      <c r="H858" s="1302">
        <v>0</v>
      </c>
      <c r="I858" s="1302">
        <v>0</v>
      </c>
      <c r="J858" s="1302">
        <v>0</v>
      </c>
      <c r="K858" s="1302">
        <v>0</v>
      </c>
      <c r="L858" s="1302">
        <v>0</v>
      </c>
      <c r="M858" s="1302">
        <v>0</v>
      </c>
      <c r="N858" s="1302">
        <v>0</v>
      </c>
      <c r="O858" s="1302">
        <v>0</v>
      </c>
      <c r="P858" s="1302">
        <v>0</v>
      </c>
      <c r="Q858" s="1302">
        <v>0</v>
      </c>
      <c r="R858" s="1302">
        <v>0</v>
      </c>
      <c r="S858" s="1302">
        <v>0</v>
      </c>
      <c r="T858" s="1302">
        <v>0</v>
      </c>
      <c r="U858" s="1302">
        <v>0</v>
      </c>
      <c r="V858" s="1302">
        <v>0</v>
      </c>
    </row>
    <row r="859" spans="1:22" ht="15" x14ac:dyDescent="0.25">
      <c r="A859" s="1301" t="s">
        <v>809</v>
      </c>
      <c r="B859" s="153" t="s">
        <v>846</v>
      </c>
      <c r="C859" s="1301" t="s">
        <v>701</v>
      </c>
      <c r="D859" s="1302">
        <v>0</v>
      </c>
      <c r="E859" s="1302">
        <v>0</v>
      </c>
      <c r="F859" s="1302">
        <v>0</v>
      </c>
      <c r="G859" s="1302">
        <v>0</v>
      </c>
      <c r="H859" s="1302">
        <v>0</v>
      </c>
      <c r="I859" s="1302">
        <v>0</v>
      </c>
      <c r="J859" s="1302">
        <v>0</v>
      </c>
      <c r="K859" s="1302">
        <v>0</v>
      </c>
      <c r="L859" s="1302">
        <v>0.20000000298023224</v>
      </c>
      <c r="M859" s="1302">
        <v>0.20000000298023224</v>
      </c>
      <c r="N859" s="1302">
        <v>0.2222222238779068</v>
      </c>
      <c r="O859" s="1302">
        <v>0.1666666716337204</v>
      </c>
      <c r="P859" s="1302">
        <v>0</v>
      </c>
      <c r="Q859" s="1302">
        <v>0</v>
      </c>
      <c r="R859" s="1302">
        <v>0.20000000298023224</v>
      </c>
      <c r="S859" s="1302">
        <v>0</v>
      </c>
      <c r="T859" s="1302">
        <v>0.25</v>
      </c>
      <c r="U859" s="1302">
        <v>0</v>
      </c>
      <c r="V859" s="1302">
        <v>0.3333333432674408</v>
      </c>
    </row>
    <row r="860" spans="1:22" ht="15" x14ac:dyDescent="0.25">
      <c r="A860" s="1301" t="s">
        <v>809</v>
      </c>
      <c r="B860" s="153" t="s">
        <v>846</v>
      </c>
      <c r="C860" s="1301" t="s">
        <v>92</v>
      </c>
      <c r="D860" s="1302">
        <v>0</v>
      </c>
      <c r="E860" s="1302">
        <v>0</v>
      </c>
      <c r="F860" s="1302">
        <v>0</v>
      </c>
      <c r="G860" s="1302">
        <v>0</v>
      </c>
      <c r="H860" s="1302">
        <v>0</v>
      </c>
      <c r="I860" s="1302">
        <v>0</v>
      </c>
      <c r="J860" s="1302">
        <v>0</v>
      </c>
      <c r="K860" s="1302">
        <v>0</v>
      </c>
      <c r="L860" s="1302">
        <v>0.20000000298023224</v>
      </c>
      <c r="M860" s="1302">
        <v>0.20000000298023224</v>
      </c>
      <c r="N860" s="1302">
        <v>0.2222222238779068</v>
      </c>
      <c r="O860" s="1302">
        <v>0.66666668653488159</v>
      </c>
      <c r="P860" s="1302">
        <v>0</v>
      </c>
      <c r="Q860" s="1302">
        <v>0</v>
      </c>
      <c r="R860" s="1302">
        <v>0.40000000596046448</v>
      </c>
      <c r="S860" s="1302">
        <v>0</v>
      </c>
      <c r="T860" s="1302">
        <v>0.25</v>
      </c>
      <c r="U860" s="1302">
        <v>0.5</v>
      </c>
      <c r="V860" s="1302">
        <v>0.3333333432674408</v>
      </c>
    </row>
    <row r="861" spans="1:22" ht="15" x14ac:dyDescent="0.25">
      <c r="A861" s="1301" t="s">
        <v>809</v>
      </c>
      <c r="B861" s="153" t="s">
        <v>846</v>
      </c>
      <c r="C861" s="1301" t="s">
        <v>93</v>
      </c>
      <c r="D861" s="1302">
        <v>0</v>
      </c>
      <c r="E861" s="1302">
        <v>0</v>
      </c>
      <c r="F861" s="1302">
        <v>0</v>
      </c>
      <c r="G861" s="1302">
        <v>0</v>
      </c>
      <c r="H861" s="1302">
        <v>0</v>
      </c>
      <c r="I861" s="1302">
        <v>0</v>
      </c>
      <c r="J861" s="1302">
        <v>0</v>
      </c>
      <c r="K861" s="1302">
        <v>0</v>
      </c>
      <c r="L861" s="1302">
        <v>0.20000000298023224</v>
      </c>
      <c r="M861" s="1302">
        <v>0.20000000298023224</v>
      </c>
      <c r="N861" s="1302">
        <v>0.3333333432674408</v>
      </c>
      <c r="O861" s="1302">
        <v>0.66666668653488159</v>
      </c>
      <c r="P861" s="1302">
        <v>0.5</v>
      </c>
      <c r="Q861" s="1302">
        <v>0</v>
      </c>
      <c r="R861" s="1302">
        <v>0.40000000596046448</v>
      </c>
      <c r="S861" s="1302">
        <v>0</v>
      </c>
      <c r="T861" s="1302">
        <v>0.25</v>
      </c>
      <c r="U861" s="1302">
        <v>0.5</v>
      </c>
      <c r="V861" s="1302">
        <v>0.66666668653488159</v>
      </c>
    </row>
    <row r="862" spans="1:22" ht="15" x14ac:dyDescent="0.25">
      <c r="A862" s="1301" t="s">
        <v>809</v>
      </c>
      <c r="B862" s="153" t="s">
        <v>846</v>
      </c>
      <c r="C862" s="1301" t="s">
        <v>94</v>
      </c>
      <c r="D862" s="1302">
        <v>0</v>
      </c>
      <c r="E862" s="1302">
        <v>0</v>
      </c>
      <c r="F862" s="1302">
        <v>0</v>
      </c>
      <c r="G862" s="1302">
        <v>0</v>
      </c>
      <c r="H862" s="1302">
        <v>0</v>
      </c>
      <c r="I862" s="1302">
        <v>0</v>
      </c>
      <c r="J862" s="1302">
        <v>0</v>
      </c>
      <c r="K862" s="1302">
        <v>0</v>
      </c>
      <c r="L862" s="1302">
        <v>0.20000000298023224</v>
      </c>
      <c r="M862" s="1302">
        <v>0</v>
      </c>
      <c r="N862" s="1302">
        <v>0</v>
      </c>
      <c r="O862" s="1302">
        <v>0</v>
      </c>
      <c r="P862" s="1302">
        <v>0</v>
      </c>
      <c r="Q862" s="1302">
        <v>0</v>
      </c>
      <c r="R862" s="1302">
        <v>0</v>
      </c>
      <c r="S862" s="1302">
        <v>0</v>
      </c>
      <c r="T862" s="1302">
        <v>0</v>
      </c>
      <c r="U862" s="1302">
        <v>0</v>
      </c>
      <c r="V862" s="1302">
        <v>0</v>
      </c>
    </row>
    <row r="863" spans="1:22" ht="15" x14ac:dyDescent="0.25">
      <c r="A863" s="1301" t="s">
        <v>809</v>
      </c>
      <c r="B863" s="153" t="s">
        <v>846</v>
      </c>
      <c r="C863" s="1301" t="s">
        <v>95</v>
      </c>
      <c r="D863" s="1302">
        <v>0</v>
      </c>
      <c r="E863" s="1302">
        <v>0</v>
      </c>
      <c r="F863" s="1302">
        <v>0</v>
      </c>
      <c r="G863" s="1302">
        <v>0</v>
      </c>
      <c r="H863" s="1302">
        <v>0</v>
      </c>
      <c r="I863" s="1302">
        <v>0</v>
      </c>
      <c r="J863" s="1302">
        <v>0</v>
      </c>
      <c r="K863" s="1302">
        <v>0</v>
      </c>
      <c r="L863" s="1302">
        <v>0</v>
      </c>
      <c r="M863" s="1302">
        <v>0</v>
      </c>
      <c r="N863" s="1302">
        <v>0</v>
      </c>
      <c r="O863" s="1302">
        <v>0</v>
      </c>
      <c r="P863" s="1302">
        <v>0</v>
      </c>
      <c r="Q863" s="1302">
        <v>0</v>
      </c>
      <c r="R863" s="1302">
        <v>0</v>
      </c>
      <c r="S863" s="1302">
        <v>0</v>
      </c>
      <c r="T863" s="1302">
        <v>0</v>
      </c>
      <c r="U863" s="1302">
        <v>0</v>
      </c>
      <c r="V863" s="1302">
        <v>0</v>
      </c>
    </row>
    <row r="864" spans="1:22" ht="15" x14ac:dyDescent="0.25">
      <c r="A864" s="1301" t="s">
        <v>809</v>
      </c>
      <c r="B864" s="153" t="s">
        <v>847</v>
      </c>
      <c r="C864" s="1301" t="s">
        <v>87</v>
      </c>
      <c r="D864" s="1302">
        <v>0</v>
      </c>
      <c r="E864" s="1302">
        <v>0</v>
      </c>
      <c r="F864" s="1302">
        <v>0</v>
      </c>
      <c r="G864" s="1302">
        <v>0</v>
      </c>
      <c r="H864" s="1302">
        <v>0</v>
      </c>
      <c r="I864" s="1302">
        <v>0</v>
      </c>
      <c r="J864" s="1302">
        <v>0</v>
      </c>
      <c r="K864" s="1302">
        <v>0</v>
      </c>
      <c r="L864" s="1302">
        <v>6</v>
      </c>
      <c r="M864" s="1302">
        <v>7</v>
      </c>
      <c r="N864" s="1302">
        <v>21</v>
      </c>
      <c r="O864" s="1302">
        <v>16</v>
      </c>
      <c r="P864" s="1302">
        <v>9</v>
      </c>
      <c r="Q864" s="1302">
        <v>10</v>
      </c>
      <c r="R864" s="1302">
        <v>12</v>
      </c>
      <c r="S864" s="1302">
        <v>0</v>
      </c>
      <c r="T864" s="1302">
        <v>3</v>
      </c>
      <c r="U864" s="1302">
        <v>14</v>
      </c>
      <c r="V864" s="1302">
        <v>1</v>
      </c>
    </row>
    <row r="865" spans="1:22" ht="15" x14ac:dyDescent="0.25">
      <c r="A865" s="1301" t="s">
        <v>809</v>
      </c>
      <c r="B865" s="153" t="s">
        <v>847</v>
      </c>
      <c r="C865" s="1301" t="s">
        <v>700</v>
      </c>
      <c r="D865" s="1302">
        <v>0</v>
      </c>
      <c r="E865" s="1302">
        <v>0</v>
      </c>
      <c r="F865" s="1302">
        <v>0</v>
      </c>
      <c r="G865" s="1302">
        <v>0</v>
      </c>
      <c r="H865" s="1302">
        <v>0</v>
      </c>
      <c r="I865" s="1302">
        <v>0</v>
      </c>
      <c r="J865" s="1302">
        <v>0</v>
      </c>
      <c r="K865" s="1302">
        <v>0</v>
      </c>
      <c r="L865" s="1302">
        <v>4</v>
      </c>
      <c r="M865" s="1302">
        <v>1</v>
      </c>
      <c r="N865" s="1302">
        <v>2</v>
      </c>
      <c r="O865" s="1302">
        <v>4</v>
      </c>
      <c r="P865" s="1302">
        <v>2</v>
      </c>
      <c r="Q865" s="1302">
        <v>1</v>
      </c>
      <c r="R865" s="1302">
        <v>2</v>
      </c>
      <c r="S865" s="1302">
        <v>0</v>
      </c>
      <c r="T865" s="1302">
        <v>1</v>
      </c>
      <c r="U865" s="1302">
        <v>0</v>
      </c>
      <c r="V865" s="1302">
        <v>0</v>
      </c>
    </row>
    <row r="866" spans="1:22" ht="15" x14ac:dyDescent="0.25">
      <c r="A866" s="1301" t="s">
        <v>809</v>
      </c>
      <c r="B866" s="153" t="s">
        <v>847</v>
      </c>
      <c r="C866" s="1301" t="s">
        <v>88</v>
      </c>
      <c r="D866" s="1302">
        <v>0</v>
      </c>
      <c r="E866" s="1302">
        <v>0</v>
      </c>
      <c r="F866" s="1302">
        <v>0</v>
      </c>
      <c r="G866" s="1302">
        <v>0</v>
      </c>
      <c r="H866" s="1302">
        <v>0</v>
      </c>
      <c r="I866" s="1302">
        <v>0</v>
      </c>
      <c r="J866" s="1302">
        <v>0</v>
      </c>
      <c r="K866" s="1302">
        <v>0</v>
      </c>
      <c r="L866" s="1302">
        <v>4</v>
      </c>
      <c r="M866" s="1302">
        <v>4</v>
      </c>
      <c r="N866" s="1302">
        <v>9</v>
      </c>
      <c r="O866" s="1302">
        <v>12</v>
      </c>
      <c r="P866" s="1302">
        <v>3</v>
      </c>
      <c r="Q866" s="1302">
        <v>3</v>
      </c>
      <c r="R866" s="1302">
        <v>5</v>
      </c>
      <c r="S866" s="1302">
        <v>0</v>
      </c>
      <c r="T866" s="1302">
        <v>2</v>
      </c>
      <c r="U866" s="1302">
        <v>1</v>
      </c>
      <c r="V866" s="1302">
        <v>0</v>
      </c>
    </row>
    <row r="867" spans="1:22" ht="15" x14ac:dyDescent="0.25">
      <c r="A867" s="1301" t="s">
        <v>809</v>
      </c>
      <c r="B867" s="153" t="s">
        <v>847</v>
      </c>
      <c r="C867" s="1301" t="s">
        <v>89</v>
      </c>
      <c r="D867" s="1302">
        <v>0</v>
      </c>
      <c r="E867" s="1302">
        <v>0</v>
      </c>
      <c r="F867" s="1302">
        <v>0</v>
      </c>
      <c r="G867" s="1302">
        <v>0</v>
      </c>
      <c r="H867" s="1302">
        <v>0</v>
      </c>
      <c r="I867" s="1302">
        <v>0</v>
      </c>
      <c r="J867" s="1302">
        <v>0</v>
      </c>
      <c r="K867" s="1302">
        <v>0</v>
      </c>
      <c r="L867" s="1302">
        <v>4</v>
      </c>
      <c r="M867" s="1302">
        <v>5</v>
      </c>
      <c r="N867" s="1302">
        <v>11</v>
      </c>
      <c r="O867" s="1302">
        <v>13</v>
      </c>
      <c r="P867" s="1302">
        <v>3</v>
      </c>
      <c r="Q867" s="1302">
        <v>4</v>
      </c>
      <c r="R867" s="1302">
        <v>5</v>
      </c>
      <c r="S867" s="1302">
        <v>0</v>
      </c>
      <c r="T867" s="1302">
        <v>2</v>
      </c>
      <c r="U867" s="1302">
        <v>1</v>
      </c>
      <c r="V867" s="1302">
        <v>0</v>
      </c>
    </row>
    <row r="868" spans="1:22" ht="15" x14ac:dyDescent="0.25">
      <c r="A868" s="1301" t="s">
        <v>809</v>
      </c>
      <c r="B868" s="153" t="s">
        <v>847</v>
      </c>
      <c r="C868" s="1301" t="s">
        <v>90</v>
      </c>
      <c r="D868" s="1302">
        <v>0</v>
      </c>
      <c r="E868" s="1302">
        <v>0</v>
      </c>
      <c r="F868" s="1302">
        <v>0</v>
      </c>
      <c r="G868" s="1302">
        <v>0</v>
      </c>
      <c r="H868" s="1302">
        <v>0</v>
      </c>
      <c r="I868" s="1302">
        <v>0</v>
      </c>
      <c r="J868" s="1302">
        <v>0</v>
      </c>
      <c r="K868" s="1302">
        <v>0</v>
      </c>
      <c r="L868" s="1302">
        <v>1</v>
      </c>
      <c r="M868" s="1302">
        <v>0</v>
      </c>
      <c r="N868" s="1302">
        <v>3</v>
      </c>
      <c r="O868" s="1302">
        <v>1</v>
      </c>
      <c r="P868" s="1302">
        <v>0</v>
      </c>
      <c r="Q868" s="1302">
        <v>0</v>
      </c>
      <c r="R868" s="1302">
        <v>2</v>
      </c>
      <c r="S868" s="1302">
        <v>0</v>
      </c>
      <c r="T868" s="1302">
        <v>0</v>
      </c>
      <c r="U868" s="1302">
        <v>0</v>
      </c>
      <c r="V868" s="1302">
        <v>0</v>
      </c>
    </row>
    <row r="869" spans="1:22" ht="15" x14ac:dyDescent="0.25">
      <c r="A869" s="1301" t="s">
        <v>809</v>
      </c>
      <c r="B869" s="153" t="s">
        <v>847</v>
      </c>
      <c r="C869" s="1301" t="s">
        <v>91</v>
      </c>
      <c r="D869" s="1302">
        <v>0</v>
      </c>
      <c r="E869" s="1302">
        <v>0</v>
      </c>
      <c r="F869" s="1302">
        <v>0</v>
      </c>
      <c r="G869" s="1302">
        <v>0</v>
      </c>
      <c r="H869" s="1302">
        <v>0</v>
      </c>
      <c r="I869" s="1302">
        <v>0</v>
      </c>
      <c r="J869" s="1302">
        <v>0</v>
      </c>
      <c r="K869" s="1302">
        <v>0</v>
      </c>
      <c r="L869" s="1302">
        <v>1</v>
      </c>
      <c r="M869" s="1302">
        <v>0</v>
      </c>
      <c r="N869" s="1302">
        <v>1</v>
      </c>
      <c r="O869" s="1302">
        <v>1</v>
      </c>
      <c r="P869" s="1302">
        <v>0</v>
      </c>
      <c r="Q869" s="1302">
        <v>0</v>
      </c>
      <c r="R869" s="1302">
        <v>1</v>
      </c>
      <c r="S869" s="1302">
        <v>0</v>
      </c>
      <c r="T869" s="1302">
        <v>0</v>
      </c>
      <c r="U869" s="1302">
        <v>0</v>
      </c>
      <c r="V869" s="1302">
        <v>0</v>
      </c>
    </row>
    <row r="870" spans="1:22" ht="15" x14ac:dyDescent="0.25">
      <c r="A870" s="1301" t="s">
        <v>809</v>
      </c>
      <c r="B870" s="153" t="s">
        <v>847</v>
      </c>
      <c r="C870" s="1301" t="s">
        <v>701</v>
      </c>
      <c r="D870" s="1302">
        <v>0</v>
      </c>
      <c r="E870" s="1302">
        <v>0</v>
      </c>
      <c r="F870" s="1302">
        <v>0</v>
      </c>
      <c r="G870" s="1302">
        <v>0</v>
      </c>
      <c r="H870" s="1302">
        <v>0</v>
      </c>
      <c r="I870" s="1302">
        <v>0</v>
      </c>
      <c r="J870" s="1302">
        <v>0</v>
      </c>
      <c r="K870" s="1302">
        <v>0</v>
      </c>
      <c r="L870" s="1302">
        <v>0.66666668653488159</v>
      </c>
      <c r="M870" s="1302">
        <v>0.1428571492433548</v>
      </c>
      <c r="N870" s="1302">
        <v>9.5238097012042999E-2</v>
      </c>
      <c r="O870" s="1302">
        <v>0.25</v>
      </c>
      <c r="P870" s="1302">
        <v>0.2222222238779068</v>
      </c>
      <c r="Q870" s="1302">
        <v>0.10000000149011612</v>
      </c>
      <c r="R870" s="1302">
        <v>0.1666666716337204</v>
      </c>
      <c r="S870" s="1302">
        <v>0</v>
      </c>
      <c r="T870" s="1302">
        <v>0.3333333432674408</v>
      </c>
      <c r="U870" s="1302">
        <v>0</v>
      </c>
      <c r="V870" s="1302">
        <v>0</v>
      </c>
    </row>
    <row r="871" spans="1:22" ht="15" x14ac:dyDescent="0.25">
      <c r="A871" s="1301" t="s">
        <v>809</v>
      </c>
      <c r="B871" s="153" t="s">
        <v>847</v>
      </c>
      <c r="C871" s="1301" t="s">
        <v>92</v>
      </c>
      <c r="D871" s="1302">
        <v>0</v>
      </c>
      <c r="E871" s="1302">
        <v>0</v>
      </c>
      <c r="F871" s="1302">
        <v>0</v>
      </c>
      <c r="G871" s="1302">
        <v>0</v>
      </c>
      <c r="H871" s="1302">
        <v>0</v>
      </c>
      <c r="I871" s="1302">
        <v>0</v>
      </c>
      <c r="J871" s="1302">
        <v>0</v>
      </c>
      <c r="K871" s="1302">
        <v>0</v>
      </c>
      <c r="L871" s="1302">
        <v>0.66666668653488159</v>
      </c>
      <c r="M871" s="1302">
        <v>0.57142859697341919</v>
      </c>
      <c r="N871" s="1302">
        <v>0.4285714328289032</v>
      </c>
      <c r="O871" s="1302">
        <v>0.75</v>
      </c>
      <c r="P871" s="1302">
        <v>0.3333333432674408</v>
      </c>
      <c r="Q871" s="1302">
        <v>0.30000001192092896</v>
      </c>
      <c r="R871" s="1302">
        <v>0.4166666567325592</v>
      </c>
      <c r="S871" s="1302">
        <v>0</v>
      </c>
      <c r="T871" s="1302">
        <v>0.66666668653488159</v>
      </c>
      <c r="U871" s="1302">
        <v>7.1428574621677399E-2</v>
      </c>
      <c r="V871" s="1302">
        <v>0</v>
      </c>
    </row>
    <row r="872" spans="1:22" ht="15" x14ac:dyDescent="0.25">
      <c r="A872" s="1301" t="s">
        <v>809</v>
      </c>
      <c r="B872" s="153" t="s">
        <v>847</v>
      </c>
      <c r="C872" s="1301" t="s">
        <v>93</v>
      </c>
      <c r="D872" s="1302">
        <v>0</v>
      </c>
      <c r="E872" s="1302">
        <v>0</v>
      </c>
      <c r="F872" s="1302">
        <v>0</v>
      </c>
      <c r="G872" s="1302">
        <v>0</v>
      </c>
      <c r="H872" s="1302">
        <v>0</v>
      </c>
      <c r="I872" s="1302">
        <v>0</v>
      </c>
      <c r="J872" s="1302">
        <v>0</v>
      </c>
      <c r="K872" s="1302">
        <v>0</v>
      </c>
      <c r="L872" s="1302">
        <v>0.66666668653488159</v>
      </c>
      <c r="M872" s="1302">
        <v>0.71428573131561279</v>
      </c>
      <c r="N872" s="1302">
        <v>0.52380955219268799</v>
      </c>
      <c r="O872" s="1302">
        <v>0.8125</v>
      </c>
      <c r="P872" s="1302">
        <v>0.3333333432674408</v>
      </c>
      <c r="Q872" s="1302">
        <v>0.40000000596046448</v>
      </c>
      <c r="R872" s="1302">
        <v>0.4166666567325592</v>
      </c>
      <c r="S872" s="1302">
        <v>0</v>
      </c>
      <c r="T872" s="1302">
        <v>0.66666668653488159</v>
      </c>
      <c r="U872" s="1302">
        <v>7.1428574621677399E-2</v>
      </c>
      <c r="V872" s="1302">
        <v>0</v>
      </c>
    </row>
    <row r="873" spans="1:22" ht="15" x14ac:dyDescent="0.25">
      <c r="A873" s="1301" t="s">
        <v>809</v>
      </c>
      <c r="B873" s="153" t="s">
        <v>847</v>
      </c>
      <c r="C873" s="1301" t="s">
        <v>94</v>
      </c>
      <c r="D873" s="1302">
        <v>0</v>
      </c>
      <c r="E873" s="1302">
        <v>0</v>
      </c>
      <c r="F873" s="1302">
        <v>0</v>
      </c>
      <c r="G873" s="1302">
        <v>0</v>
      </c>
      <c r="H873" s="1302">
        <v>0</v>
      </c>
      <c r="I873" s="1302">
        <v>0</v>
      </c>
      <c r="J873" s="1302">
        <v>0</v>
      </c>
      <c r="K873" s="1302">
        <v>0</v>
      </c>
      <c r="L873" s="1302">
        <v>0.1666666716337204</v>
      </c>
      <c r="M873" s="1302">
        <v>0</v>
      </c>
      <c r="N873" s="1302">
        <v>0.1428571492433548</v>
      </c>
      <c r="O873" s="1302">
        <v>6.25E-2</v>
      </c>
      <c r="P873" s="1302">
        <v>0</v>
      </c>
      <c r="Q873" s="1302">
        <v>0</v>
      </c>
      <c r="R873" s="1302">
        <v>0.1666666716337204</v>
      </c>
      <c r="S873" s="1302">
        <v>0</v>
      </c>
      <c r="T873" s="1302">
        <v>0</v>
      </c>
      <c r="U873" s="1302">
        <v>0</v>
      </c>
      <c r="V873" s="1302">
        <v>0</v>
      </c>
    </row>
    <row r="874" spans="1:22" ht="15" x14ac:dyDescent="0.25">
      <c r="A874" s="1301" t="s">
        <v>809</v>
      </c>
      <c r="B874" s="153" t="s">
        <v>847</v>
      </c>
      <c r="C874" s="1301" t="s">
        <v>95</v>
      </c>
      <c r="D874" s="1302">
        <v>0</v>
      </c>
      <c r="E874" s="1302">
        <v>0</v>
      </c>
      <c r="F874" s="1302">
        <v>0</v>
      </c>
      <c r="G874" s="1302">
        <v>0</v>
      </c>
      <c r="H874" s="1302">
        <v>0</v>
      </c>
      <c r="I874" s="1302">
        <v>0</v>
      </c>
      <c r="J874" s="1302">
        <v>0</v>
      </c>
      <c r="K874" s="1302">
        <v>0</v>
      </c>
      <c r="L874" s="1302">
        <v>0.1666666716337204</v>
      </c>
      <c r="M874" s="1302">
        <v>0</v>
      </c>
      <c r="N874" s="1302">
        <v>4.76190485060215E-2</v>
      </c>
      <c r="O874" s="1302">
        <v>6.25E-2</v>
      </c>
      <c r="P874" s="1302">
        <v>0</v>
      </c>
      <c r="Q874" s="1302">
        <v>0</v>
      </c>
      <c r="R874" s="1302">
        <v>8.3333335816860199E-2</v>
      </c>
      <c r="S874" s="1302">
        <v>0</v>
      </c>
      <c r="T874" s="1302">
        <v>0</v>
      </c>
      <c r="U874" s="1302">
        <v>0</v>
      </c>
      <c r="V874" s="1302">
        <v>0</v>
      </c>
    </row>
    <row r="875" spans="1:22" ht="15" x14ac:dyDescent="0.25">
      <c r="A875" s="1301" t="s">
        <v>809</v>
      </c>
      <c r="B875" s="153" t="s">
        <v>848</v>
      </c>
      <c r="C875" s="1301" t="s">
        <v>87</v>
      </c>
      <c r="D875" s="1302">
        <v>0</v>
      </c>
      <c r="E875" s="1302">
        <v>0</v>
      </c>
      <c r="F875" s="1302">
        <v>0</v>
      </c>
      <c r="G875" s="1302">
        <v>0</v>
      </c>
      <c r="H875" s="1302">
        <v>0</v>
      </c>
      <c r="I875" s="1302">
        <v>0</v>
      </c>
      <c r="J875" s="1302">
        <v>0</v>
      </c>
      <c r="K875" s="1302">
        <v>0</v>
      </c>
      <c r="L875" s="1302">
        <v>14</v>
      </c>
      <c r="M875" s="1302">
        <v>12</v>
      </c>
      <c r="N875" s="1302">
        <v>15</v>
      </c>
      <c r="O875" s="1302">
        <v>44</v>
      </c>
      <c r="P875" s="1302">
        <v>9</v>
      </c>
      <c r="Q875" s="1302">
        <v>0</v>
      </c>
      <c r="R875" s="1302">
        <v>14</v>
      </c>
      <c r="S875" s="1302">
        <v>5</v>
      </c>
      <c r="T875" s="1302">
        <v>8</v>
      </c>
      <c r="U875" s="1302">
        <v>37</v>
      </c>
      <c r="V875" s="1302">
        <v>12</v>
      </c>
    </row>
    <row r="876" spans="1:22" ht="15" x14ac:dyDescent="0.25">
      <c r="A876" s="1301" t="s">
        <v>809</v>
      </c>
      <c r="B876" s="153" t="s">
        <v>848</v>
      </c>
      <c r="C876" s="1301" t="s">
        <v>700</v>
      </c>
      <c r="D876" s="1302">
        <v>0</v>
      </c>
      <c r="E876" s="1302">
        <v>0</v>
      </c>
      <c r="F876" s="1302">
        <v>0</v>
      </c>
      <c r="G876" s="1302">
        <v>0</v>
      </c>
      <c r="H876" s="1302">
        <v>0</v>
      </c>
      <c r="I876" s="1302">
        <v>0</v>
      </c>
      <c r="J876" s="1302">
        <v>0</v>
      </c>
      <c r="K876" s="1302">
        <v>0</v>
      </c>
      <c r="L876" s="1302">
        <v>3</v>
      </c>
      <c r="M876" s="1302">
        <v>5</v>
      </c>
      <c r="N876" s="1302">
        <v>3</v>
      </c>
      <c r="O876" s="1302">
        <v>13</v>
      </c>
      <c r="P876" s="1302">
        <v>3</v>
      </c>
      <c r="Q876" s="1302">
        <v>0</v>
      </c>
      <c r="R876" s="1302">
        <v>4</v>
      </c>
      <c r="S876" s="1302">
        <v>1</v>
      </c>
      <c r="T876" s="1302">
        <v>1</v>
      </c>
      <c r="U876" s="1302">
        <v>13</v>
      </c>
      <c r="V876" s="1302">
        <v>2</v>
      </c>
    </row>
    <row r="877" spans="1:22" ht="15" x14ac:dyDescent="0.25">
      <c r="A877" s="1301" t="s">
        <v>809</v>
      </c>
      <c r="B877" s="153" t="s">
        <v>848</v>
      </c>
      <c r="C877" s="1301" t="s">
        <v>88</v>
      </c>
      <c r="D877" s="1302">
        <v>0</v>
      </c>
      <c r="E877" s="1302">
        <v>0</v>
      </c>
      <c r="F877" s="1302">
        <v>0</v>
      </c>
      <c r="G877" s="1302">
        <v>0</v>
      </c>
      <c r="H877" s="1302">
        <v>0</v>
      </c>
      <c r="I877" s="1302">
        <v>0</v>
      </c>
      <c r="J877" s="1302">
        <v>0</v>
      </c>
      <c r="K877" s="1302">
        <v>0</v>
      </c>
      <c r="L877" s="1302">
        <v>3</v>
      </c>
      <c r="M877" s="1302">
        <v>8</v>
      </c>
      <c r="N877" s="1302">
        <v>4</v>
      </c>
      <c r="O877" s="1302">
        <v>20</v>
      </c>
      <c r="P877" s="1302">
        <v>3</v>
      </c>
      <c r="Q877" s="1302">
        <v>0</v>
      </c>
      <c r="R877" s="1302">
        <v>5</v>
      </c>
      <c r="S877" s="1302">
        <v>1</v>
      </c>
      <c r="T877" s="1302">
        <v>1</v>
      </c>
      <c r="U877" s="1302">
        <v>16</v>
      </c>
      <c r="V877" s="1302">
        <v>2</v>
      </c>
    </row>
    <row r="878" spans="1:22" ht="15" x14ac:dyDescent="0.25">
      <c r="A878" s="1301" t="s">
        <v>809</v>
      </c>
      <c r="B878" s="153" t="s">
        <v>848</v>
      </c>
      <c r="C878" s="1301" t="s">
        <v>89</v>
      </c>
      <c r="D878" s="1302">
        <v>0</v>
      </c>
      <c r="E878" s="1302">
        <v>0</v>
      </c>
      <c r="F878" s="1302">
        <v>0</v>
      </c>
      <c r="G878" s="1302">
        <v>0</v>
      </c>
      <c r="H878" s="1302">
        <v>0</v>
      </c>
      <c r="I878" s="1302">
        <v>0</v>
      </c>
      <c r="J878" s="1302">
        <v>0</v>
      </c>
      <c r="K878" s="1302">
        <v>0</v>
      </c>
      <c r="L878" s="1302">
        <v>3</v>
      </c>
      <c r="M878" s="1302">
        <v>8</v>
      </c>
      <c r="N878" s="1302">
        <v>4</v>
      </c>
      <c r="O878" s="1302">
        <v>27</v>
      </c>
      <c r="P878" s="1302">
        <v>4</v>
      </c>
      <c r="Q878" s="1302">
        <v>0</v>
      </c>
      <c r="R878" s="1302">
        <v>5</v>
      </c>
      <c r="S878" s="1302">
        <v>1</v>
      </c>
      <c r="T878" s="1302">
        <v>1</v>
      </c>
      <c r="U878" s="1302">
        <v>17</v>
      </c>
      <c r="V878" s="1302">
        <v>4</v>
      </c>
    </row>
    <row r="879" spans="1:22" ht="15" x14ac:dyDescent="0.25">
      <c r="A879" s="1301" t="s">
        <v>809</v>
      </c>
      <c r="B879" s="153" t="s">
        <v>848</v>
      </c>
      <c r="C879" s="1301" t="s">
        <v>90</v>
      </c>
      <c r="D879" s="1302">
        <v>0</v>
      </c>
      <c r="E879" s="1302">
        <v>0</v>
      </c>
      <c r="F879" s="1302">
        <v>0</v>
      </c>
      <c r="G879" s="1302">
        <v>0</v>
      </c>
      <c r="H879" s="1302">
        <v>0</v>
      </c>
      <c r="I879" s="1302">
        <v>0</v>
      </c>
      <c r="J879" s="1302">
        <v>0</v>
      </c>
      <c r="K879" s="1302">
        <v>0</v>
      </c>
      <c r="L879" s="1302">
        <v>2</v>
      </c>
      <c r="M879" s="1302">
        <v>2</v>
      </c>
      <c r="N879" s="1302">
        <v>1</v>
      </c>
      <c r="O879" s="1302">
        <v>2</v>
      </c>
      <c r="P879" s="1302">
        <v>0</v>
      </c>
      <c r="Q879" s="1302">
        <v>0</v>
      </c>
      <c r="R879" s="1302">
        <v>0</v>
      </c>
      <c r="S879" s="1302">
        <v>0</v>
      </c>
      <c r="T879" s="1302">
        <v>0</v>
      </c>
      <c r="U879" s="1302">
        <v>6</v>
      </c>
      <c r="V879" s="1302">
        <v>0</v>
      </c>
    </row>
    <row r="880" spans="1:22" ht="15" x14ac:dyDescent="0.25">
      <c r="A880" s="1301" t="s">
        <v>809</v>
      </c>
      <c r="B880" s="153" t="s">
        <v>848</v>
      </c>
      <c r="C880" s="1301" t="s">
        <v>91</v>
      </c>
      <c r="D880" s="1302">
        <v>0</v>
      </c>
      <c r="E880" s="1302">
        <v>0</v>
      </c>
      <c r="F880" s="1302">
        <v>0</v>
      </c>
      <c r="G880" s="1302">
        <v>0</v>
      </c>
      <c r="H880" s="1302">
        <v>0</v>
      </c>
      <c r="I880" s="1302">
        <v>0</v>
      </c>
      <c r="J880" s="1302">
        <v>0</v>
      </c>
      <c r="K880" s="1302">
        <v>0</v>
      </c>
      <c r="L880" s="1302">
        <v>1</v>
      </c>
      <c r="M880" s="1302">
        <v>0</v>
      </c>
      <c r="N880" s="1302">
        <v>1</v>
      </c>
      <c r="O880" s="1302">
        <v>2</v>
      </c>
      <c r="P880" s="1302">
        <v>0</v>
      </c>
      <c r="Q880" s="1302">
        <v>0</v>
      </c>
      <c r="R880" s="1302">
        <v>0</v>
      </c>
      <c r="S880" s="1302">
        <v>0</v>
      </c>
      <c r="T880" s="1302">
        <v>0</v>
      </c>
      <c r="U880" s="1302">
        <v>4</v>
      </c>
      <c r="V880" s="1302">
        <v>0</v>
      </c>
    </row>
    <row r="881" spans="1:22" ht="15" x14ac:dyDescent="0.25">
      <c r="A881" s="1301" t="s">
        <v>809</v>
      </c>
      <c r="B881" s="153" t="s">
        <v>848</v>
      </c>
      <c r="C881" s="1301" t="s">
        <v>701</v>
      </c>
      <c r="D881" s="1302">
        <v>0</v>
      </c>
      <c r="E881" s="1302">
        <v>0</v>
      </c>
      <c r="F881" s="1302">
        <v>0</v>
      </c>
      <c r="G881" s="1302">
        <v>0</v>
      </c>
      <c r="H881" s="1302">
        <v>0</v>
      </c>
      <c r="I881" s="1302">
        <v>0</v>
      </c>
      <c r="J881" s="1302">
        <v>0</v>
      </c>
      <c r="K881" s="1302">
        <v>0</v>
      </c>
      <c r="L881" s="1302">
        <v>0.2142857164144516</v>
      </c>
      <c r="M881" s="1302">
        <v>0.4166666567325592</v>
      </c>
      <c r="N881" s="1302">
        <v>0.20000000298023224</v>
      </c>
      <c r="O881" s="1302">
        <v>0.29545453190803528</v>
      </c>
      <c r="P881" s="1302">
        <v>0.3333333432674408</v>
      </c>
      <c r="Q881" s="1302">
        <v>0</v>
      </c>
      <c r="R881" s="1302">
        <v>0.28571429848670959</v>
      </c>
      <c r="S881" s="1302">
        <v>0.20000000298023224</v>
      </c>
      <c r="T881" s="1302">
        <v>0.125</v>
      </c>
      <c r="U881" s="1302">
        <v>0.35135135054588318</v>
      </c>
      <c r="V881" s="1302">
        <v>0.1666666716337204</v>
      </c>
    </row>
    <row r="882" spans="1:22" ht="15" x14ac:dyDescent="0.25">
      <c r="A882" s="1301" t="s">
        <v>809</v>
      </c>
      <c r="B882" s="153" t="s">
        <v>848</v>
      </c>
      <c r="C882" s="1301" t="s">
        <v>92</v>
      </c>
      <c r="D882" s="1302">
        <v>0</v>
      </c>
      <c r="E882" s="1302">
        <v>0</v>
      </c>
      <c r="F882" s="1302">
        <v>0</v>
      </c>
      <c r="G882" s="1302">
        <v>0</v>
      </c>
      <c r="H882" s="1302">
        <v>0</v>
      </c>
      <c r="I882" s="1302">
        <v>0</v>
      </c>
      <c r="J882" s="1302">
        <v>0</v>
      </c>
      <c r="K882" s="1302">
        <v>0</v>
      </c>
      <c r="L882" s="1302">
        <v>0.2142857164144516</v>
      </c>
      <c r="M882" s="1302">
        <v>0.66666668653488159</v>
      </c>
      <c r="N882" s="1302">
        <v>0.26666668057441711</v>
      </c>
      <c r="O882" s="1302">
        <v>0.45454546809196472</v>
      </c>
      <c r="P882" s="1302">
        <v>0.3333333432674408</v>
      </c>
      <c r="Q882" s="1302">
        <v>0</v>
      </c>
      <c r="R882" s="1302">
        <v>0.3571428656578064</v>
      </c>
      <c r="S882" s="1302">
        <v>0.20000000298023224</v>
      </c>
      <c r="T882" s="1302">
        <v>0.125</v>
      </c>
      <c r="U882" s="1302">
        <v>0.43243244290351868</v>
      </c>
      <c r="V882" s="1302">
        <v>0.1666666716337204</v>
      </c>
    </row>
    <row r="883" spans="1:22" ht="15" x14ac:dyDescent="0.25">
      <c r="A883" s="1301" t="s">
        <v>809</v>
      </c>
      <c r="B883" s="153" t="s">
        <v>848</v>
      </c>
      <c r="C883" s="1301" t="s">
        <v>93</v>
      </c>
      <c r="D883" s="1302">
        <v>0</v>
      </c>
      <c r="E883" s="1302">
        <v>0</v>
      </c>
      <c r="F883" s="1302">
        <v>0</v>
      </c>
      <c r="G883" s="1302">
        <v>0</v>
      </c>
      <c r="H883" s="1302">
        <v>0</v>
      </c>
      <c r="I883" s="1302">
        <v>0</v>
      </c>
      <c r="J883" s="1302">
        <v>0</v>
      </c>
      <c r="K883" s="1302">
        <v>0</v>
      </c>
      <c r="L883" s="1302">
        <v>0.2142857164144516</v>
      </c>
      <c r="M883" s="1302">
        <v>0.66666668653488159</v>
      </c>
      <c r="N883" s="1302">
        <v>0.26666668057441711</v>
      </c>
      <c r="O883" s="1302">
        <v>0.61363637447357178</v>
      </c>
      <c r="P883" s="1302">
        <v>0.4444444477558136</v>
      </c>
      <c r="Q883" s="1302">
        <v>0</v>
      </c>
      <c r="R883" s="1302">
        <v>0.3571428656578064</v>
      </c>
      <c r="S883" s="1302">
        <v>0.20000000298023224</v>
      </c>
      <c r="T883" s="1302">
        <v>0.125</v>
      </c>
      <c r="U883" s="1302">
        <v>0.45945945382118225</v>
      </c>
      <c r="V883" s="1302">
        <v>0.3333333432674408</v>
      </c>
    </row>
    <row r="884" spans="1:22" ht="15" x14ac:dyDescent="0.25">
      <c r="A884" s="1301" t="s">
        <v>809</v>
      </c>
      <c r="B884" s="153" t="s">
        <v>848</v>
      </c>
      <c r="C884" s="1301" t="s">
        <v>94</v>
      </c>
      <c r="D884" s="1302">
        <v>0</v>
      </c>
      <c r="E884" s="1302">
        <v>0</v>
      </c>
      <c r="F884" s="1302">
        <v>0</v>
      </c>
      <c r="G884" s="1302">
        <v>0</v>
      </c>
      <c r="H884" s="1302">
        <v>0</v>
      </c>
      <c r="I884" s="1302">
        <v>0</v>
      </c>
      <c r="J884" s="1302">
        <v>0</v>
      </c>
      <c r="K884" s="1302">
        <v>0</v>
      </c>
      <c r="L884" s="1302">
        <v>0.1428571492433548</v>
      </c>
      <c r="M884" s="1302">
        <v>0.1666666716337204</v>
      </c>
      <c r="N884" s="1302">
        <v>6.6666670143604279E-2</v>
      </c>
      <c r="O884" s="1302">
        <v>4.5454546809196472E-2</v>
      </c>
      <c r="P884" s="1302">
        <v>0</v>
      </c>
      <c r="Q884" s="1302">
        <v>0</v>
      </c>
      <c r="R884" s="1302">
        <v>0</v>
      </c>
      <c r="S884" s="1302">
        <v>0</v>
      </c>
      <c r="T884" s="1302">
        <v>0</v>
      </c>
      <c r="U884" s="1302">
        <v>0.16216215491294861</v>
      </c>
      <c r="V884" s="1302">
        <v>0</v>
      </c>
    </row>
    <row r="885" spans="1:22" ht="15" x14ac:dyDescent="0.25">
      <c r="A885" s="1301" t="s">
        <v>809</v>
      </c>
      <c r="B885" s="153" t="s">
        <v>848</v>
      </c>
      <c r="C885" s="1301" t="s">
        <v>95</v>
      </c>
      <c r="D885" s="1302">
        <v>0</v>
      </c>
      <c r="E885" s="1302">
        <v>0</v>
      </c>
      <c r="F885" s="1302">
        <v>0</v>
      </c>
      <c r="G885" s="1302">
        <v>0</v>
      </c>
      <c r="H885" s="1302">
        <v>0</v>
      </c>
      <c r="I885" s="1302">
        <v>0</v>
      </c>
      <c r="J885" s="1302">
        <v>0</v>
      </c>
      <c r="K885" s="1302">
        <v>0</v>
      </c>
      <c r="L885" s="1302">
        <v>7.1428574621677399E-2</v>
      </c>
      <c r="M885" s="1302">
        <v>0</v>
      </c>
      <c r="N885" s="1302">
        <v>6.6666670143604279E-2</v>
      </c>
      <c r="O885" s="1302">
        <v>4.5454546809196472E-2</v>
      </c>
      <c r="P885" s="1302">
        <v>0</v>
      </c>
      <c r="Q885" s="1302">
        <v>0</v>
      </c>
      <c r="R885" s="1302">
        <v>0</v>
      </c>
      <c r="S885" s="1302">
        <v>0</v>
      </c>
      <c r="T885" s="1302">
        <v>0</v>
      </c>
      <c r="U885" s="1302">
        <v>0.10810811072587967</v>
      </c>
      <c r="V885" s="1302">
        <v>0</v>
      </c>
    </row>
    <row r="886" spans="1:22" ht="15" x14ac:dyDescent="0.25">
      <c r="A886" s="1301" t="s">
        <v>809</v>
      </c>
      <c r="B886" s="153" t="s">
        <v>849</v>
      </c>
      <c r="C886" s="1301" t="s">
        <v>87</v>
      </c>
      <c r="D886" s="1302">
        <v>0</v>
      </c>
      <c r="E886" s="1302">
        <v>0</v>
      </c>
      <c r="F886" s="1302">
        <v>0</v>
      </c>
      <c r="G886" s="1302">
        <v>0</v>
      </c>
      <c r="H886" s="1302">
        <v>0</v>
      </c>
      <c r="I886" s="1302">
        <v>0</v>
      </c>
      <c r="J886" s="1302">
        <v>0</v>
      </c>
      <c r="K886" s="1302">
        <v>0</v>
      </c>
      <c r="L886" s="1302">
        <v>2</v>
      </c>
      <c r="M886" s="1302">
        <v>14</v>
      </c>
      <c r="N886" s="1302">
        <v>7</v>
      </c>
      <c r="O886" s="1302">
        <v>25</v>
      </c>
      <c r="P886" s="1302">
        <v>24</v>
      </c>
      <c r="Q886" s="1302">
        <v>8</v>
      </c>
      <c r="R886" s="1302">
        <v>6</v>
      </c>
      <c r="S886" s="1302">
        <v>23</v>
      </c>
      <c r="T886" s="1302">
        <v>5</v>
      </c>
      <c r="U886" s="1302">
        <v>18</v>
      </c>
      <c r="V886" s="1302">
        <v>18</v>
      </c>
    </row>
    <row r="887" spans="1:22" ht="15" x14ac:dyDescent="0.25">
      <c r="A887" s="1301" t="s">
        <v>809</v>
      </c>
      <c r="B887" s="153" t="s">
        <v>849</v>
      </c>
      <c r="C887" s="1301" t="s">
        <v>700</v>
      </c>
      <c r="D887" s="1302">
        <v>0</v>
      </c>
      <c r="E887" s="1302">
        <v>0</v>
      </c>
      <c r="F887" s="1302">
        <v>0</v>
      </c>
      <c r="G887" s="1302">
        <v>0</v>
      </c>
      <c r="H887" s="1302">
        <v>0</v>
      </c>
      <c r="I887" s="1302">
        <v>0</v>
      </c>
      <c r="J887" s="1302">
        <v>0</v>
      </c>
      <c r="K887" s="1302">
        <v>0</v>
      </c>
      <c r="L887" s="1302">
        <v>0</v>
      </c>
      <c r="M887" s="1302">
        <v>8</v>
      </c>
      <c r="N887" s="1302">
        <v>1</v>
      </c>
      <c r="O887" s="1302">
        <v>6</v>
      </c>
      <c r="P887" s="1302">
        <v>6</v>
      </c>
      <c r="Q887" s="1302">
        <v>0</v>
      </c>
      <c r="R887" s="1302">
        <v>0</v>
      </c>
      <c r="S887" s="1302">
        <v>10</v>
      </c>
      <c r="T887" s="1302">
        <v>1</v>
      </c>
      <c r="U887" s="1302">
        <v>16</v>
      </c>
      <c r="V887" s="1302">
        <v>2</v>
      </c>
    </row>
    <row r="888" spans="1:22" ht="15" x14ac:dyDescent="0.25">
      <c r="A888" s="1301" t="s">
        <v>809</v>
      </c>
      <c r="B888" s="153" t="s">
        <v>849</v>
      </c>
      <c r="C888" s="1301" t="s">
        <v>88</v>
      </c>
      <c r="D888" s="1302">
        <v>0</v>
      </c>
      <c r="E888" s="1302">
        <v>0</v>
      </c>
      <c r="F888" s="1302">
        <v>0</v>
      </c>
      <c r="G888" s="1302">
        <v>0</v>
      </c>
      <c r="H888" s="1302">
        <v>0</v>
      </c>
      <c r="I888" s="1302">
        <v>0</v>
      </c>
      <c r="J888" s="1302">
        <v>0</v>
      </c>
      <c r="K888" s="1302">
        <v>0</v>
      </c>
      <c r="L888" s="1302">
        <v>0</v>
      </c>
      <c r="M888" s="1302">
        <v>8</v>
      </c>
      <c r="N888" s="1302">
        <v>1</v>
      </c>
      <c r="O888" s="1302">
        <v>6</v>
      </c>
      <c r="P888" s="1302">
        <v>17</v>
      </c>
      <c r="Q888" s="1302">
        <v>1</v>
      </c>
      <c r="R888" s="1302">
        <v>2</v>
      </c>
      <c r="S888" s="1302">
        <v>17</v>
      </c>
      <c r="T888" s="1302">
        <v>4</v>
      </c>
      <c r="U888" s="1302">
        <v>16</v>
      </c>
      <c r="V888" s="1302">
        <v>13</v>
      </c>
    </row>
    <row r="889" spans="1:22" ht="15" x14ac:dyDescent="0.25">
      <c r="A889" s="1301" t="s">
        <v>809</v>
      </c>
      <c r="B889" s="153" t="s">
        <v>849</v>
      </c>
      <c r="C889" s="1301" t="s">
        <v>89</v>
      </c>
      <c r="D889" s="1302">
        <v>0</v>
      </c>
      <c r="E889" s="1302">
        <v>0</v>
      </c>
      <c r="F889" s="1302">
        <v>0</v>
      </c>
      <c r="G889" s="1302">
        <v>0</v>
      </c>
      <c r="H889" s="1302">
        <v>0</v>
      </c>
      <c r="I889" s="1302">
        <v>0</v>
      </c>
      <c r="J889" s="1302">
        <v>0</v>
      </c>
      <c r="K889" s="1302">
        <v>0</v>
      </c>
      <c r="L889" s="1302">
        <v>1</v>
      </c>
      <c r="M889" s="1302">
        <v>8</v>
      </c>
      <c r="N889" s="1302">
        <v>1</v>
      </c>
      <c r="O889" s="1302">
        <v>10</v>
      </c>
      <c r="P889" s="1302">
        <v>17</v>
      </c>
      <c r="Q889" s="1302">
        <v>1</v>
      </c>
      <c r="R889" s="1302">
        <v>2</v>
      </c>
      <c r="S889" s="1302">
        <v>17</v>
      </c>
      <c r="T889" s="1302">
        <v>4</v>
      </c>
      <c r="U889" s="1302">
        <v>16</v>
      </c>
      <c r="V889" s="1302">
        <v>13</v>
      </c>
    </row>
    <row r="890" spans="1:22" ht="15" x14ac:dyDescent="0.25">
      <c r="A890" s="1301" t="s">
        <v>809</v>
      </c>
      <c r="B890" s="153" t="s">
        <v>849</v>
      </c>
      <c r="C890" s="1301" t="s">
        <v>90</v>
      </c>
      <c r="D890" s="1302">
        <v>0</v>
      </c>
      <c r="E890" s="1302">
        <v>0</v>
      </c>
      <c r="F890" s="1302">
        <v>0</v>
      </c>
      <c r="G890" s="1302">
        <v>0</v>
      </c>
      <c r="H890" s="1302">
        <v>0</v>
      </c>
      <c r="I890" s="1302">
        <v>0</v>
      </c>
      <c r="J890" s="1302">
        <v>0</v>
      </c>
      <c r="K890" s="1302">
        <v>0</v>
      </c>
      <c r="L890" s="1302">
        <v>0</v>
      </c>
      <c r="M890" s="1302">
        <v>3</v>
      </c>
      <c r="N890" s="1302">
        <v>0</v>
      </c>
      <c r="O890" s="1302">
        <v>0</v>
      </c>
      <c r="P890" s="1302">
        <v>1</v>
      </c>
      <c r="Q890" s="1302">
        <v>0</v>
      </c>
      <c r="R890" s="1302">
        <v>0</v>
      </c>
      <c r="S890" s="1302">
        <v>0</v>
      </c>
      <c r="T890" s="1302">
        <v>0</v>
      </c>
      <c r="U890" s="1302">
        <v>0</v>
      </c>
      <c r="V890" s="1302">
        <v>0</v>
      </c>
    </row>
    <row r="891" spans="1:22" ht="15" x14ac:dyDescent="0.25">
      <c r="A891" s="1301" t="s">
        <v>809</v>
      </c>
      <c r="B891" s="153" t="s">
        <v>849</v>
      </c>
      <c r="C891" s="1301" t="s">
        <v>91</v>
      </c>
      <c r="D891" s="1302">
        <v>0</v>
      </c>
      <c r="E891" s="1302">
        <v>0</v>
      </c>
      <c r="F891" s="1302">
        <v>0</v>
      </c>
      <c r="G891" s="1302">
        <v>0</v>
      </c>
      <c r="H891" s="1302">
        <v>0</v>
      </c>
      <c r="I891" s="1302">
        <v>0</v>
      </c>
      <c r="J891" s="1302">
        <v>0</v>
      </c>
      <c r="K891" s="1302">
        <v>0</v>
      </c>
      <c r="L891" s="1302">
        <v>0</v>
      </c>
      <c r="M891" s="1302">
        <v>3</v>
      </c>
      <c r="N891" s="1302">
        <v>0</v>
      </c>
      <c r="O891" s="1302">
        <v>0</v>
      </c>
      <c r="P891" s="1302">
        <v>0</v>
      </c>
      <c r="Q891" s="1302">
        <v>0</v>
      </c>
      <c r="R891" s="1302">
        <v>0</v>
      </c>
      <c r="S891" s="1302">
        <v>0</v>
      </c>
      <c r="T891" s="1302">
        <v>0</v>
      </c>
      <c r="U891" s="1302">
        <v>0</v>
      </c>
      <c r="V891" s="1302">
        <v>0</v>
      </c>
    </row>
    <row r="892" spans="1:22" ht="15" x14ac:dyDescent="0.25">
      <c r="A892" s="1301" t="s">
        <v>809</v>
      </c>
      <c r="B892" s="153" t="s">
        <v>849</v>
      </c>
      <c r="C892" s="1301" t="s">
        <v>701</v>
      </c>
      <c r="D892" s="1302">
        <v>0</v>
      </c>
      <c r="E892" s="1302">
        <v>0</v>
      </c>
      <c r="F892" s="1302">
        <v>0</v>
      </c>
      <c r="G892" s="1302">
        <v>0</v>
      </c>
      <c r="H892" s="1302">
        <v>0</v>
      </c>
      <c r="I892" s="1302">
        <v>0</v>
      </c>
      <c r="J892" s="1302">
        <v>0</v>
      </c>
      <c r="K892" s="1302">
        <v>0</v>
      </c>
      <c r="L892" s="1302">
        <v>0</v>
      </c>
      <c r="M892" s="1302">
        <v>0.57142859697341919</v>
      </c>
      <c r="N892" s="1302">
        <v>0.1428571492433548</v>
      </c>
      <c r="O892" s="1302">
        <v>0.23999999463558197</v>
      </c>
      <c r="P892" s="1302">
        <v>0.25</v>
      </c>
      <c r="Q892" s="1302">
        <v>0</v>
      </c>
      <c r="R892" s="1302">
        <v>0</v>
      </c>
      <c r="S892" s="1302">
        <v>0.43478259444236755</v>
      </c>
      <c r="T892" s="1302">
        <v>0.20000000298023224</v>
      </c>
      <c r="U892" s="1302">
        <v>0.8888888955116272</v>
      </c>
      <c r="V892" s="1302">
        <v>0.1111111119389534</v>
      </c>
    </row>
    <row r="893" spans="1:22" ht="15" x14ac:dyDescent="0.25">
      <c r="A893" s="1301" t="s">
        <v>809</v>
      </c>
      <c r="B893" s="153" t="s">
        <v>849</v>
      </c>
      <c r="C893" s="1301" t="s">
        <v>92</v>
      </c>
      <c r="D893" s="1302">
        <v>0</v>
      </c>
      <c r="E893" s="1302">
        <v>0</v>
      </c>
      <c r="F893" s="1302">
        <v>0</v>
      </c>
      <c r="G893" s="1302">
        <v>0</v>
      </c>
      <c r="H893" s="1302">
        <v>0</v>
      </c>
      <c r="I893" s="1302">
        <v>0</v>
      </c>
      <c r="J893" s="1302">
        <v>0</v>
      </c>
      <c r="K893" s="1302">
        <v>0</v>
      </c>
      <c r="L893" s="1302">
        <v>0</v>
      </c>
      <c r="M893" s="1302">
        <v>0.57142859697341919</v>
      </c>
      <c r="N893" s="1302">
        <v>0.1428571492433548</v>
      </c>
      <c r="O893" s="1302">
        <v>0.23999999463558197</v>
      </c>
      <c r="P893" s="1302">
        <v>0.70833331346511841</v>
      </c>
      <c r="Q893" s="1302">
        <v>0.125</v>
      </c>
      <c r="R893" s="1302">
        <v>0.3333333432674408</v>
      </c>
      <c r="S893" s="1302">
        <v>0.73913043737411499</v>
      </c>
      <c r="T893" s="1302">
        <v>0.80000001192092896</v>
      </c>
      <c r="U893" s="1302">
        <v>0.8888888955116272</v>
      </c>
      <c r="V893" s="1302">
        <v>0.72222220897674561</v>
      </c>
    </row>
    <row r="894" spans="1:22" ht="15" x14ac:dyDescent="0.25">
      <c r="A894" s="1301" t="s">
        <v>809</v>
      </c>
      <c r="B894" s="153" t="s">
        <v>849</v>
      </c>
      <c r="C894" s="1301" t="s">
        <v>93</v>
      </c>
      <c r="D894" s="1302">
        <v>0</v>
      </c>
      <c r="E894" s="1302">
        <v>0</v>
      </c>
      <c r="F894" s="1302">
        <v>0</v>
      </c>
      <c r="G894" s="1302">
        <v>0</v>
      </c>
      <c r="H894" s="1302">
        <v>0</v>
      </c>
      <c r="I894" s="1302">
        <v>0</v>
      </c>
      <c r="J894" s="1302">
        <v>0</v>
      </c>
      <c r="K894" s="1302">
        <v>0</v>
      </c>
      <c r="L894" s="1302">
        <v>0.5</v>
      </c>
      <c r="M894" s="1302">
        <v>0.57142859697341919</v>
      </c>
      <c r="N894" s="1302">
        <v>0.1428571492433548</v>
      </c>
      <c r="O894" s="1302">
        <v>0.40000000596046448</v>
      </c>
      <c r="P894" s="1302">
        <v>0.70833331346511841</v>
      </c>
      <c r="Q894" s="1302">
        <v>0.125</v>
      </c>
      <c r="R894" s="1302">
        <v>0.3333333432674408</v>
      </c>
      <c r="S894" s="1302">
        <v>0.73913043737411499</v>
      </c>
      <c r="T894" s="1302">
        <v>0.80000001192092896</v>
      </c>
      <c r="U894" s="1302">
        <v>0.8888888955116272</v>
      </c>
      <c r="V894" s="1302">
        <v>0.72222220897674561</v>
      </c>
    </row>
    <row r="895" spans="1:22" ht="15" x14ac:dyDescent="0.25">
      <c r="A895" s="1301" t="s">
        <v>809</v>
      </c>
      <c r="B895" s="153" t="s">
        <v>849</v>
      </c>
      <c r="C895" s="1301" t="s">
        <v>94</v>
      </c>
      <c r="D895" s="1302">
        <v>0</v>
      </c>
      <c r="E895" s="1302">
        <v>0</v>
      </c>
      <c r="F895" s="1302">
        <v>0</v>
      </c>
      <c r="G895" s="1302">
        <v>0</v>
      </c>
      <c r="H895" s="1302">
        <v>0</v>
      </c>
      <c r="I895" s="1302">
        <v>0</v>
      </c>
      <c r="J895" s="1302">
        <v>0</v>
      </c>
      <c r="K895" s="1302">
        <v>0</v>
      </c>
      <c r="L895" s="1302">
        <v>0</v>
      </c>
      <c r="M895" s="1302">
        <v>0.2142857164144516</v>
      </c>
      <c r="N895" s="1302">
        <v>0</v>
      </c>
      <c r="O895" s="1302">
        <v>0</v>
      </c>
      <c r="P895" s="1302">
        <v>4.1666667908430099E-2</v>
      </c>
      <c r="Q895" s="1302">
        <v>0</v>
      </c>
      <c r="R895" s="1302">
        <v>0</v>
      </c>
      <c r="S895" s="1302">
        <v>0</v>
      </c>
      <c r="T895" s="1302">
        <v>0</v>
      </c>
      <c r="U895" s="1302">
        <v>0</v>
      </c>
      <c r="V895" s="1302">
        <v>0</v>
      </c>
    </row>
    <row r="896" spans="1:22" ht="15" x14ac:dyDescent="0.25">
      <c r="A896" s="1301" t="s">
        <v>809</v>
      </c>
      <c r="B896" s="153" t="s">
        <v>849</v>
      </c>
      <c r="C896" s="1301" t="s">
        <v>95</v>
      </c>
      <c r="D896" s="1302">
        <v>0</v>
      </c>
      <c r="E896" s="1302">
        <v>0</v>
      </c>
      <c r="F896" s="1302">
        <v>0</v>
      </c>
      <c r="G896" s="1302">
        <v>0</v>
      </c>
      <c r="H896" s="1302">
        <v>0</v>
      </c>
      <c r="I896" s="1302">
        <v>0</v>
      </c>
      <c r="J896" s="1302">
        <v>0</v>
      </c>
      <c r="K896" s="1302">
        <v>0</v>
      </c>
      <c r="L896" s="1302">
        <v>0</v>
      </c>
      <c r="M896" s="1302">
        <v>0.2142857164144516</v>
      </c>
      <c r="N896" s="1302">
        <v>0</v>
      </c>
      <c r="O896" s="1302">
        <v>0</v>
      </c>
      <c r="P896" s="1302">
        <v>0</v>
      </c>
      <c r="Q896" s="1302">
        <v>0</v>
      </c>
      <c r="R896" s="1302">
        <v>0</v>
      </c>
      <c r="S896" s="1302">
        <v>0</v>
      </c>
      <c r="T896" s="1302">
        <v>0</v>
      </c>
      <c r="U896" s="1302">
        <v>0</v>
      </c>
      <c r="V896" s="1302">
        <v>0</v>
      </c>
    </row>
    <row r="897" spans="1:22" ht="15" x14ac:dyDescent="0.25">
      <c r="A897" s="1301" t="s">
        <v>809</v>
      </c>
      <c r="B897" s="153" t="s">
        <v>850</v>
      </c>
      <c r="C897" s="1301" t="s">
        <v>87</v>
      </c>
      <c r="D897" s="1302">
        <v>0</v>
      </c>
      <c r="E897" s="1302">
        <v>0</v>
      </c>
      <c r="F897" s="1302">
        <v>0</v>
      </c>
      <c r="G897" s="1302">
        <v>0</v>
      </c>
      <c r="H897" s="1302">
        <v>0</v>
      </c>
      <c r="I897" s="1302">
        <v>0</v>
      </c>
      <c r="J897" s="1302">
        <v>0</v>
      </c>
      <c r="K897" s="1302">
        <v>0</v>
      </c>
      <c r="L897" s="1302">
        <v>0</v>
      </c>
      <c r="M897" s="1302">
        <v>35</v>
      </c>
      <c r="N897" s="1302">
        <v>39</v>
      </c>
      <c r="O897" s="1302">
        <v>63</v>
      </c>
      <c r="P897" s="1302">
        <v>13</v>
      </c>
      <c r="Q897" s="1302">
        <v>6</v>
      </c>
      <c r="R897" s="1302">
        <v>38</v>
      </c>
      <c r="S897" s="1302">
        <v>16</v>
      </c>
      <c r="T897" s="1302">
        <v>24</v>
      </c>
      <c r="U897" s="1302">
        <v>51</v>
      </c>
      <c r="V897" s="1302">
        <v>62</v>
      </c>
    </row>
    <row r="898" spans="1:22" ht="15" x14ac:dyDescent="0.25">
      <c r="A898" s="1301" t="s">
        <v>809</v>
      </c>
      <c r="B898" s="153" t="s">
        <v>850</v>
      </c>
      <c r="C898" s="1301" t="s">
        <v>700</v>
      </c>
      <c r="D898" s="1302">
        <v>0</v>
      </c>
      <c r="E898" s="1302">
        <v>0</v>
      </c>
      <c r="F898" s="1302">
        <v>0</v>
      </c>
      <c r="G898" s="1302">
        <v>0</v>
      </c>
      <c r="H898" s="1302">
        <v>0</v>
      </c>
      <c r="I898" s="1302">
        <v>0</v>
      </c>
      <c r="J898" s="1302">
        <v>0</v>
      </c>
      <c r="K898" s="1302">
        <v>0</v>
      </c>
      <c r="L898" s="1302">
        <v>0</v>
      </c>
      <c r="M898" s="1302">
        <v>4</v>
      </c>
      <c r="N898" s="1302">
        <v>6</v>
      </c>
      <c r="O898" s="1302">
        <v>20</v>
      </c>
      <c r="P898" s="1302">
        <v>5</v>
      </c>
      <c r="Q898" s="1302">
        <v>3</v>
      </c>
      <c r="R898" s="1302">
        <v>12</v>
      </c>
      <c r="S898" s="1302">
        <v>8</v>
      </c>
      <c r="T898" s="1302">
        <v>11</v>
      </c>
      <c r="U898" s="1302">
        <v>8</v>
      </c>
      <c r="V898" s="1302">
        <v>19</v>
      </c>
    </row>
    <row r="899" spans="1:22" ht="15" x14ac:dyDescent="0.25">
      <c r="A899" s="1301" t="s">
        <v>809</v>
      </c>
      <c r="B899" s="153" t="s">
        <v>850</v>
      </c>
      <c r="C899" s="1301" t="s">
        <v>88</v>
      </c>
      <c r="D899" s="1302">
        <v>0</v>
      </c>
      <c r="E899" s="1302">
        <v>0</v>
      </c>
      <c r="F899" s="1302">
        <v>0</v>
      </c>
      <c r="G899" s="1302">
        <v>0</v>
      </c>
      <c r="H899" s="1302">
        <v>0</v>
      </c>
      <c r="I899" s="1302">
        <v>0</v>
      </c>
      <c r="J899" s="1302">
        <v>0</v>
      </c>
      <c r="K899" s="1302">
        <v>0</v>
      </c>
      <c r="L899" s="1302">
        <v>0</v>
      </c>
      <c r="M899" s="1302">
        <v>8</v>
      </c>
      <c r="N899" s="1302">
        <v>8</v>
      </c>
      <c r="O899" s="1302">
        <v>33</v>
      </c>
      <c r="P899" s="1302">
        <v>5</v>
      </c>
      <c r="Q899" s="1302">
        <v>3</v>
      </c>
      <c r="R899" s="1302">
        <v>13</v>
      </c>
      <c r="S899" s="1302">
        <v>9</v>
      </c>
      <c r="T899" s="1302">
        <v>12</v>
      </c>
      <c r="U899" s="1302">
        <v>16</v>
      </c>
      <c r="V899" s="1302">
        <v>23</v>
      </c>
    </row>
    <row r="900" spans="1:22" ht="15" x14ac:dyDescent="0.25">
      <c r="A900" s="1301" t="s">
        <v>809</v>
      </c>
      <c r="B900" s="153" t="s">
        <v>850</v>
      </c>
      <c r="C900" s="1301" t="s">
        <v>89</v>
      </c>
      <c r="D900" s="1302">
        <v>0</v>
      </c>
      <c r="E900" s="1302">
        <v>0</v>
      </c>
      <c r="F900" s="1302">
        <v>0</v>
      </c>
      <c r="G900" s="1302">
        <v>0</v>
      </c>
      <c r="H900" s="1302">
        <v>0</v>
      </c>
      <c r="I900" s="1302">
        <v>0</v>
      </c>
      <c r="J900" s="1302">
        <v>0</v>
      </c>
      <c r="K900" s="1302">
        <v>0</v>
      </c>
      <c r="L900" s="1302">
        <v>0</v>
      </c>
      <c r="M900" s="1302">
        <v>9</v>
      </c>
      <c r="N900" s="1302">
        <v>11</v>
      </c>
      <c r="O900" s="1302">
        <v>33</v>
      </c>
      <c r="P900" s="1302">
        <v>5</v>
      </c>
      <c r="Q900" s="1302">
        <v>3</v>
      </c>
      <c r="R900" s="1302">
        <v>14</v>
      </c>
      <c r="S900" s="1302">
        <v>9</v>
      </c>
      <c r="T900" s="1302">
        <v>12</v>
      </c>
      <c r="U900" s="1302">
        <v>18</v>
      </c>
      <c r="V900" s="1302">
        <v>23</v>
      </c>
    </row>
    <row r="901" spans="1:22" ht="15" x14ac:dyDescent="0.25">
      <c r="A901" s="1301" t="s">
        <v>809</v>
      </c>
      <c r="B901" s="153" t="s">
        <v>850</v>
      </c>
      <c r="C901" s="1301" t="s">
        <v>90</v>
      </c>
      <c r="D901" s="1302">
        <v>0</v>
      </c>
      <c r="E901" s="1302">
        <v>0</v>
      </c>
      <c r="F901" s="1302">
        <v>0</v>
      </c>
      <c r="G901" s="1302">
        <v>0</v>
      </c>
      <c r="H901" s="1302">
        <v>0</v>
      </c>
      <c r="I901" s="1302">
        <v>0</v>
      </c>
      <c r="J901" s="1302">
        <v>0</v>
      </c>
      <c r="K901" s="1302">
        <v>0</v>
      </c>
      <c r="L901" s="1302">
        <v>0</v>
      </c>
      <c r="M901" s="1302">
        <v>3</v>
      </c>
      <c r="N901" s="1302">
        <v>2</v>
      </c>
      <c r="O901" s="1302">
        <v>2</v>
      </c>
      <c r="P901" s="1302">
        <v>3</v>
      </c>
      <c r="Q901" s="1302">
        <v>0</v>
      </c>
      <c r="R901" s="1302">
        <v>3</v>
      </c>
      <c r="S901" s="1302">
        <v>1</v>
      </c>
      <c r="T901" s="1302">
        <v>2</v>
      </c>
      <c r="U901" s="1302">
        <v>6</v>
      </c>
      <c r="V901" s="1302">
        <v>4</v>
      </c>
    </row>
    <row r="902" spans="1:22" ht="15" x14ac:dyDescent="0.25">
      <c r="A902" s="1301" t="s">
        <v>809</v>
      </c>
      <c r="B902" s="153" t="s">
        <v>850</v>
      </c>
      <c r="C902" s="1301" t="s">
        <v>91</v>
      </c>
      <c r="D902" s="1302">
        <v>0</v>
      </c>
      <c r="E902" s="1302">
        <v>0</v>
      </c>
      <c r="F902" s="1302">
        <v>0</v>
      </c>
      <c r="G902" s="1302">
        <v>0</v>
      </c>
      <c r="H902" s="1302">
        <v>0</v>
      </c>
      <c r="I902" s="1302">
        <v>0</v>
      </c>
      <c r="J902" s="1302">
        <v>0</v>
      </c>
      <c r="K902" s="1302">
        <v>0</v>
      </c>
      <c r="L902" s="1302">
        <v>0</v>
      </c>
      <c r="M902" s="1302">
        <v>1</v>
      </c>
      <c r="N902" s="1302">
        <v>1</v>
      </c>
      <c r="O902" s="1302">
        <v>0</v>
      </c>
      <c r="P902" s="1302">
        <v>0</v>
      </c>
      <c r="Q902" s="1302">
        <v>0</v>
      </c>
      <c r="R902" s="1302">
        <v>2</v>
      </c>
      <c r="S902" s="1302">
        <v>1</v>
      </c>
      <c r="T902" s="1302">
        <v>2</v>
      </c>
      <c r="U902" s="1302">
        <v>2</v>
      </c>
      <c r="V902" s="1302">
        <v>0</v>
      </c>
    </row>
    <row r="903" spans="1:22" ht="15" x14ac:dyDescent="0.25">
      <c r="A903" s="1301" t="s">
        <v>809</v>
      </c>
      <c r="B903" s="153" t="s">
        <v>850</v>
      </c>
      <c r="C903" s="1301" t="s">
        <v>701</v>
      </c>
      <c r="D903" s="1302">
        <v>0</v>
      </c>
      <c r="E903" s="1302">
        <v>0</v>
      </c>
      <c r="F903" s="1302">
        <v>0</v>
      </c>
      <c r="G903" s="1302">
        <v>0</v>
      </c>
      <c r="H903" s="1302">
        <v>0</v>
      </c>
      <c r="I903" s="1302">
        <v>0</v>
      </c>
      <c r="J903" s="1302">
        <v>0</v>
      </c>
      <c r="K903" s="1302">
        <v>0</v>
      </c>
      <c r="L903" s="1302">
        <v>0</v>
      </c>
      <c r="M903" s="1302">
        <v>0.11428571492433548</v>
      </c>
      <c r="N903" s="1302">
        <v>0.15384615957736969</v>
      </c>
      <c r="O903" s="1302">
        <v>0.3174603283405304</v>
      </c>
      <c r="P903" s="1302">
        <v>0.38461539149284363</v>
      </c>
      <c r="Q903" s="1302">
        <v>0.5</v>
      </c>
      <c r="R903" s="1302">
        <v>0.31578946113586426</v>
      </c>
      <c r="S903" s="1302">
        <v>0.5</v>
      </c>
      <c r="T903" s="1302">
        <v>0.4583333432674408</v>
      </c>
      <c r="U903" s="1302">
        <v>0.15686275064945221</v>
      </c>
      <c r="V903" s="1302">
        <v>0.30645161867141724</v>
      </c>
    </row>
    <row r="904" spans="1:22" ht="15" x14ac:dyDescent="0.25">
      <c r="A904" s="1301" t="s">
        <v>809</v>
      </c>
      <c r="B904" s="153" t="s">
        <v>850</v>
      </c>
      <c r="C904" s="1301" t="s">
        <v>92</v>
      </c>
      <c r="D904" s="1302">
        <v>0</v>
      </c>
      <c r="E904" s="1302">
        <v>0</v>
      </c>
      <c r="F904" s="1302">
        <v>0</v>
      </c>
      <c r="G904" s="1302">
        <v>0</v>
      </c>
      <c r="H904" s="1302">
        <v>0</v>
      </c>
      <c r="I904" s="1302">
        <v>0</v>
      </c>
      <c r="J904" s="1302">
        <v>0</v>
      </c>
      <c r="K904" s="1302">
        <v>0</v>
      </c>
      <c r="L904" s="1302">
        <v>0</v>
      </c>
      <c r="M904" s="1302">
        <v>0.22857142984867096</v>
      </c>
      <c r="N904" s="1302">
        <v>0.20512820780277252</v>
      </c>
      <c r="O904" s="1302">
        <v>0.52380955219268799</v>
      </c>
      <c r="P904" s="1302">
        <v>0.38461539149284363</v>
      </c>
      <c r="Q904" s="1302">
        <v>0.5</v>
      </c>
      <c r="R904" s="1302">
        <v>0.34210526943206787</v>
      </c>
      <c r="S904" s="1302">
        <v>0.5625</v>
      </c>
      <c r="T904" s="1302">
        <v>0.5</v>
      </c>
      <c r="U904" s="1302">
        <v>0.31372550129890442</v>
      </c>
      <c r="V904" s="1302">
        <v>0.37096774578094482</v>
      </c>
    </row>
    <row r="905" spans="1:22" ht="15" x14ac:dyDescent="0.25">
      <c r="A905" s="1301" t="s">
        <v>809</v>
      </c>
      <c r="B905" s="153" t="s">
        <v>850</v>
      </c>
      <c r="C905" s="1301" t="s">
        <v>93</v>
      </c>
      <c r="D905" s="1302">
        <v>0</v>
      </c>
      <c r="E905" s="1302">
        <v>0</v>
      </c>
      <c r="F905" s="1302">
        <v>0</v>
      </c>
      <c r="G905" s="1302">
        <v>0</v>
      </c>
      <c r="H905" s="1302">
        <v>0</v>
      </c>
      <c r="I905" s="1302">
        <v>0</v>
      </c>
      <c r="J905" s="1302">
        <v>0</v>
      </c>
      <c r="K905" s="1302">
        <v>0</v>
      </c>
      <c r="L905" s="1302">
        <v>0</v>
      </c>
      <c r="M905" s="1302">
        <v>0.25714287161827087</v>
      </c>
      <c r="N905" s="1302">
        <v>0.28205129504203796</v>
      </c>
      <c r="O905" s="1302">
        <v>0.52380955219268799</v>
      </c>
      <c r="P905" s="1302">
        <v>0.38461539149284363</v>
      </c>
      <c r="Q905" s="1302">
        <v>0.5</v>
      </c>
      <c r="R905" s="1302">
        <v>0.3684210479259491</v>
      </c>
      <c r="S905" s="1302">
        <v>0.5625</v>
      </c>
      <c r="T905" s="1302">
        <v>0.5</v>
      </c>
      <c r="U905" s="1302">
        <v>0.35294118523597717</v>
      </c>
      <c r="V905" s="1302">
        <v>0.37096774578094482</v>
      </c>
    </row>
    <row r="906" spans="1:22" ht="15" x14ac:dyDescent="0.25">
      <c r="A906" s="1301" t="s">
        <v>809</v>
      </c>
      <c r="B906" s="153" t="s">
        <v>850</v>
      </c>
      <c r="C906" s="1301" t="s">
        <v>94</v>
      </c>
      <c r="D906" s="1302">
        <v>0</v>
      </c>
      <c r="E906" s="1302">
        <v>0</v>
      </c>
      <c r="F906" s="1302">
        <v>0</v>
      </c>
      <c r="G906" s="1302">
        <v>0</v>
      </c>
      <c r="H906" s="1302">
        <v>0</v>
      </c>
      <c r="I906" s="1302">
        <v>0</v>
      </c>
      <c r="J906" s="1302">
        <v>0</v>
      </c>
      <c r="K906" s="1302">
        <v>0</v>
      </c>
      <c r="L906" s="1302">
        <v>0</v>
      </c>
      <c r="M906" s="1302">
        <v>8.5714288055896759E-2</v>
      </c>
      <c r="N906" s="1302">
        <v>5.128205195069313E-2</v>
      </c>
      <c r="O906" s="1302">
        <v>3.1746033579111099E-2</v>
      </c>
      <c r="P906" s="1302">
        <v>0.23076923191547394</v>
      </c>
      <c r="Q906" s="1302">
        <v>0</v>
      </c>
      <c r="R906" s="1302">
        <v>7.8947365283966064E-2</v>
      </c>
      <c r="S906" s="1302">
        <v>6.25E-2</v>
      </c>
      <c r="T906" s="1302">
        <v>8.3333335816860199E-2</v>
      </c>
      <c r="U906" s="1302">
        <v>0.11764705926179886</v>
      </c>
      <c r="V906" s="1302">
        <v>6.4516127109527588E-2</v>
      </c>
    </row>
    <row r="907" spans="1:22" ht="15" x14ac:dyDescent="0.25">
      <c r="A907" s="1301" t="s">
        <v>809</v>
      </c>
      <c r="B907" s="153" t="s">
        <v>850</v>
      </c>
      <c r="C907" s="1301" t="s">
        <v>95</v>
      </c>
      <c r="D907" s="1302">
        <v>0</v>
      </c>
      <c r="E907" s="1302">
        <v>0</v>
      </c>
      <c r="F907" s="1302">
        <v>0</v>
      </c>
      <c r="G907" s="1302">
        <v>0</v>
      </c>
      <c r="H907" s="1302">
        <v>0</v>
      </c>
      <c r="I907" s="1302">
        <v>0</v>
      </c>
      <c r="J907" s="1302">
        <v>0</v>
      </c>
      <c r="K907" s="1302">
        <v>0</v>
      </c>
      <c r="L907" s="1302">
        <v>0</v>
      </c>
      <c r="M907" s="1302">
        <v>2.857142873108387E-2</v>
      </c>
      <c r="N907" s="1302">
        <v>2.5641025975346565E-2</v>
      </c>
      <c r="O907" s="1302">
        <v>0</v>
      </c>
      <c r="P907" s="1302">
        <v>0</v>
      </c>
      <c r="Q907" s="1302">
        <v>0</v>
      </c>
      <c r="R907" s="1302">
        <v>5.2631579339504242E-2</v>
      </c>
      <c r="S907" s="1302">
        <v>6.25E-2</v>
      </c>
      <c r="T907" s="1302">
        <v>8.3333335816860199E-2</v>
      </c>
      <c r="U907" s="1302">
        <v>3.9215687662363052E-2</v>
      </c>
      <c r="V907" s="1302">
        <v>0</v>
      </c>
    </row>
    <row r="908" spans="1:22" ht="15" x14ac:dyDescent="0.25">
      <c r="A908" s="1301" t="s">
        <v>809</v>
      </c>
      <c r="B908" s="153" t="s">
        <v>851</v>
      </c>
      <c r="C908" s="1301" t="s">
        <v>87</v>
      </c>
      <c r="D908" s="1302">
        <v>0</v>
      </c>
      <c r="E908" s="1302">
        <v>0</v>
      </c>
      <c r="F908" s="1302">
        <v>0</v>
      </c>
      <c r="G908" s="1302">
        <v>0</v>
      </c>
      <c r="H908" s="1302">
        <v>0</v>
      </c>
      <c r="I908" s="1302">
        <v>0</v>
      </c>
      <c r="J908" s="1302">
        <v>0</v>
      </c>
      <c r="K908" s="1302">
        <v>0</v>
      </c>
      <c r="L908" s="1302">
        <v>0</v>
      </c>
      <c r="M908" s="1302">
        <v>0</v>
      </c>
      <c r="N908" s="1302">
        <v>31</v>
      </c>
      <c r="O908" s="1302">
        <v>89</v>
      </c>
      <c r="P908" s="1302">
        <v>13</v>
      </c>
      <c r="Q908" s="1302">
        <v>0</v>
      </c>
      <c r="R908" s="1302">
        <v>18</v>
      </c>
      <c r="S908" s="1302">
        <v>23</v>
      </c>
      <c r="T908" s="1302">
        <v>21</v>
      </c>
      <c r="U908" s="1302">
        <v>14</v>
      </c>
      <c r="V908" s="1302">
        <v>11</v>
      </c>
    </row>
    <row r="909" spans="1:22" ht="15" x14ac:dyDescent="0.25">
      <c r="A909" s="1301" t="s">
        <v>809</v>
      </c>
      <c r="B909" s="153" t="s">
        <v>851</v>
      </c>
      <c r="C909" s="1301" t="s">
        <v>700</v>
      </c>
      <c r="D909" s="1302">
        <v>0</v>
      </c>
      <c r="E909" s="1302">
        <v>0</v>
      </c>
      <c r="F909" s="1302">
        <v>0</v>
      </c>
      <c r="G909" s="1302">
        <v>0</v>
      </c>
      <c r="H909" s="1302">
        <v>0</v>
      </c>
      <c r="I909" s="1302">
        <v>0</v>
      </c>
      <c r="J909" s="1302">
        <v>0</v>
      </c>
      <c r="K909" s="1302">
        <v>0</v>
      </c>
      <c r="L909" s="1302">
        <v>0</v>
      </c>
      <c r="M909" s="1302">
        <v>0</v>
      </c>
      <c r="N909" s="1302">
        <v>1</v>
      </c>
      <c r="O909" s="1302">
        <v>18</v>
      </c>
      <c r="P909" s="1302">
        <v>3</v>
      </c>
      <c r="Q909" s="1302">
        <v>0</v>
      </c>
      <c r="R909" s="1302">
        <v>5</v>
      </c>
      <c r="S909" s="1302">
        <v>4</v>
      </c>
      <c r="T909" s="1302">
        <v>1</v>
      </c>
      <c r="U909" s="1302">
        <v>0</v>
      </c>
      <c r="V909" s="1302">
        <v>2</v>
      </c>
    </row>
    <row r="910" spans="1:22" ht="15" x14ac:dyDescent="0.25">
      <c r="A910" s="1301" t="s">
        <v>809</v>
      </c>
      <c r="B910" s="153" t="s">
        <v>851</v>
      </c>
      <c r="C910" s="1301" t="s">
        <v>88</v>
      </c>
      <c r="D910" s="1302">
        <v>0</v>
      </c>
      <c r="E910" s="1302">
        <v>0</v>
      </c>
      <c r="F910" s="1302">
        <v>0</v>
      </c>
      <c r="G910" s="1302">
        <v>0</v>
      </c>
      <c r="H910" s="1302">
        <v>0</v>
      </c>
      <c r="I910" s="1302">
        <v>0</v>
      </c>
      <c r="J910" s="1302">
        <v>0</v>
      </c>
      <c r="K910" s="1302">
        <v>0</v>
      </c>
      <c r="L910" s="1302">
        <v>0</v>
      </c>
      <c r="M910" s="1302">
        <v>0</v>
      </c>
      <c r="N910" s="1302">
        <v>7</v>
      </c>
      <c r="O910" s="1302">
        <v>44</v>
      </c>
      <c r="P910" s="1302">
        <v>3</v>
      </c>
      <c r="Q910" s="1302">
        <v>0</v>
      </c>
      <c r="R910" s="1302">
        <v>6</v>
      </c>
      <c r="S910" s="1302">
        <v>6</v>
      </c>
      <c r="T910" s="1302">
        <v>1</v>
      </c>
      <c r="U910" s="1302">
        <v>7</v>
      </c>
      <c r="V910" s="1302">
        <v>6</v>
      </c>
    </row>
    <row r="911" spans="1:22" ht="15" x14ac:dyDescent="0.25">
      <c r="A911" s="1301" t="s">
        <v>809</v>
      </c>
      <c r="B911" s="153" t="s">
        <v>851</v>
      </c>
      <c r="C911" s="1301" t="s">
        <v>89</v>
      </c>
      <c r="D911" s="1302">
        <v>0</v>
      </c>
      <c r="E911" s="1302">
        <v>0</v>
      </c>
      <c r="F911" s="1302">
        <v>0</v>
      </c>
      <c r="G911" s="1302">
        <v>0</v>
      </c>
      <c r="H911" s="1302">
        <v>0</v>
      </c>
      <c r="I911" s="1302">
        <v>0</v>
      </c>
      <c r="J911" s="1302">
        <v>0</v>
      </c>
      <c r="K911" s="1302">
        <v>0</v>
      </c>
      <c r="L911" s="1302">
        <v>0</v>
      </c>
      <c r="M911" s="1302">
        <v>0</v>
      </c>
      <c r="N911" s="1302">
        <v>8</v>
      </c>
      <c r="O911" s="1302">
        <v>45</v>
      </c>
      <c r="P911" s="1302">
        <v>3</v>
      </c>
      <c r="Q911" s="1302">
        <v>0</v>
      </c>
      <c r="R911" s="1302">
        <v>6</v>
      </c>
      <c r="S911" s="1302">
        <v>6</v>
      </c>
      <c r="T911" s="1302">
        <v>1</v>
      </c>
      <c r="U911" s="1302">
        <v>7</v>
      </c>
      <c r="V911" s="1302">
        <v>6</v>
      </c>
    </row>
    <row r="912" spans="1:22" ht="15" x14ac:dyDescent="0.25">
      <c r="A912" s="1301" t="s">
        <v>809</v>
      </c>
      <c r="B912" s="153" t="s">
        <v>851</v>
      </c>
      <c r="C912" s="1301" t="s">
        <v>90</v>
      </c>
      <c r="D912" s="1302">
        <v>0</v>
      </c>
      <c r="E912" s="1302">
        <v>0</v>
      </c>
      <c r="F912" s="1302">
        <v>0</v>
      </c>
      <c r="G912" s="1302">
        <v>0</v>
      </c>
      <c r="H912" s="1302">
        <v>0</v>
      </c>
      <c r="I912" s="1302">
        <v>0</v>
      </c>
      <c r="J912" s="1302">
        <v>0</v>
      </c>
      <c r="K912" s="1302">
        <v>0</v>
      </c>
      <c r="L912" s="1302">
        <v>0</v>
      </c>
      <c r="M912" s="1302">
        <v>0</v>
      </c>
      <c r="N912" s="1302">
        <v>2</v>
      </c>
      <c r="O912" s="1302">
        <v>1</v>
      </c>
      <c r="P912" s="1302">
        <v>2</v>
      </c>
      <c r="Q912" s="1302">
        <v>0</v>
      </c>
      <c r="R912" s="1302">
        <v>0</v>
      </c>
      <c r="S912" s="1302">
        <v>1</v>
      </c>
      <c r="T912" s="1302">
        <v>0</v>
      </c>
      <c r="U912" s="1302">
        <v>0</v>
      </c>
      <c r="V912" s="1302">
        <v>0</v>
      </c>
    </row>
    <row r="913" spans="1:22" ht="15" x14ac:dyDescent="0.25">
      <c r="A913" s="1301" t="s">
        <v>809</v>
      </c>
      <c r="B913" s="153" t="s">
        <v>851</v>
      </c>
      <c r="C913" s="1301" t="s">
        <v>91</v>
      </c>
      <c r="D913" s="1302">
        <v>0</v>
      </c>
      <c r="E913" s="1302">
        <v>0</v>
      </c>
      <c r="F913" s="1302">
        <v>0</v>
      </c>
      <c r="G913" s="1302">
        <v>0</v>
      </c>
      <c r="H913" s="1302">
        <v>0</v>
      </c>
      <c r="I913" s="1302">
        <v>0</v>
      </c>
      <c r="J913" s="1302">
        <v>0</v>
      </c>
      <c r="K913" s="1302">
        <v>0</v>
      </c>
      <c r="L913" s="1302">
        <v>0</v>
      </c>
      <c r="M913" s="1302">
        <v>0</v>
      </c>
      <c r="N913" s="1302">
        <v>0</v>
      </c>
      <c r="O913" s="1302">
        <v>1</v>
      </c>
      <c r="P913" s="1302">
        <v>1</v>
      </c>
      <c r="Q913" s="1302">
        <v>0</v>
      </c>
      <c r="R913" s="1302">
        <v>0</v>
      </c>
      <c r="S913" s="1302">
        <v>2</v>
      </c>
      <c r="T913" s="1302">
        <v>0</v>
      </c>
      <c r="U913" s="1302">
        <v>0</v>
      </c>
      <c r="V913" s="1302">
        <v>0</v>
      </c>
    </row>
    <row r="914" spans="1:22" ht="15" x14ac:dyDescent="0.25">
      <c r="A914" s="1301" t="s">
        <v>809</v>
      </c>
      <c r="B914" s="153" t="s">
        <v>851</v>
      </c>
      <c r="C914" s="1301" t="s">
        <v>701</v>
      </c>
      <c r="D914" s="1302">
        <v>0</v>
      </c>
      <c r="E914" s="1302">
        <v>0</v>
      </c>
      <c r="F914" s="1302">
        <v>0</v>
      </c>
      <c r="G914" s="1302">
        <v>0</v>
      </c>
      <c r="H914" s="1302">
        <v>0</v>
      </c>
      <c r="I914" s="1302">
        <v>0</v>
      </c>
      <c r="J914" s="1302">
        <v>0</v>
      </c>
      <c r="K914" s="1302">
        <v>0</v>
      </c>
      <c r="L914" s="1302">
        <v>0</v>
      </c>
      <c r="M914" s="1302">
        <v>0</v>
      </c>
      <c r="N914" s="1302">
        <v>3.2258063554763794E-2</v>
      </c>
      <c r="O914" s="1302">
        <v>0.20224718749523163</v>
      </c>
      <c r="P914" s="1302">
        <v>0.23076923191547394</v>
      </c>
      <c r="Q914" s="1302">
        <v>0</v>
      </c>
      <c r="R914" s="1302">
        <v>0.27777779102325439</v>
      </c>
      <c r="S914" s="1302">
        <v>0.17391304671764374</v>
      </c>
      <c r="T914" s="1302">
        <v>4.76190485060215E-2</v>
      </c>
      <c r="U914" s="1302">
        <v>0</v>
      </c>
      <c r="V914" s="1302">
        <v>0.18181818723678589</v>
      </c>
    </row>
    <row r="915" spans="1:22" ht="15" x14ac:dyDescent="0.25">
      <c r="A915" s="1301" t="s">
        <v>809</v>
      </c>
      <c r="B915" s="153" t="s">
        <v>851</v>
      </c>
      <c r="C915" s="1301" t="s">
        <v>92</v>
      </c>
      <c r="D915" s="1302">
        <v>0</v>
      </c>
      <c r="E915" s="1302">
        <v>0</v>
      </c>
      <c r="F915" s="1302">
        <v>0</v>
      </c>
      <c r="G915" s="1302">
        <v>0</v>
      </c>
      <c r="H915" s="1302">
        <v>0</v>
      </c>
      <c r="I915" s="1302">
        <v>0</v>
      </c>
      <c r="J915" s="1302">
        <v>0</v>
      </c>
      <c r="K915" s="1302">
        <v>0</v>
      </c>
      <c r="L915" s="1302">
        <v>0</v>
      </c>
      <c r="M915" s="1302">
        <v>0</v>
      </c>
      <c r="N915" s="1302">
        <v>0.22580644488334656</v>
      </c>
      <c r="O915" s="1302">
        <v>0.49438202381134033</v>
      </c>
      <c r="P915" s="1302">
        <v>0.23076923191547394</v>
      </c>
      <c r="Q915" s="1302">
        <v>0</v>
      </c>
      <c r="R915" s="1302">
        <v>0.3333333432674408</v>
      </c>
      <c r="S915" s="1302">
        <v>0.26086956262588501</v>
      </c>
      <c r="T915" s="1302">
        <v>4.76190485060215E-2</v>
      </c>
      <c r="U915" s="1302">
        <v>0.5</v>
      </c>
      <c r="V915" s="1302">
        <v>0.54545456171035767</v>
      </c>
    </row>
    <row r="916" spans="1:22" ht="15" x14ac:dyDescent="0.25">
      <c r="A916" s="1301" t="s">
        <v>809</v>
      </c>
      <c r="B916" s="153" t="s">
        <v>851</v>
      </c>
      <c r="C916" s="1301" t="s">
        <v>93</v>
      </c>
      <c r="D916" s="1302">
        <v>0</v>
      </c>
      <c r="E916" s="1302">
        <v>0</v>
      </c>
      <c r="F916" s="1302">
        <v>0</v>
      </c>
      <c r="G916" s="1302">
        <v>0</v>
      </c>
      <c r="H916" s="1302">
        <v>0</v>
      </c>
      <c r="I916" s="1302">
        <v>0</v>
      </c>
      <c r="J916" s="1302">
        <v>0</v>
      </c>
      <c r="K916" s="1302">
        <v>0</v>
      </c>
      <c r="L916" s="1302">
        <v>0</v>
      </c>
      <c r="M916" s="1302">
        <v>0</v>
      </c>
      <c r="N916" s="1302">
        <v>0.25806450843811035</v>
      </c>
      <c r="O916" s="1302">
        <v>0.50561797618865967</v>
      </c>
      <c r="P916" s="1302">
        <v>0.23076923191547394</v>
      </c>
      <c r="Q916" s="1302">
        <v>0</v>
      </c>
      <c r="R916" s="1302">
        <v>0.3333333432674408</v>
      </c>
      <c r="S916" s="1302">
        <v>0.26086956262588501</v>
      </c>
      <c r="T916" s="1302">
        <v>4.76190485060215E-2</v>
      </c>
      <c r="U916" s="1302">
        <v>0.5</v>
      </c>
      <c r="V916" s="1302">
        <v>0.54545456171035767</v>
      </c>
    </row>
    <row r="917" spans="1:22" ht="15" x14ac:dyDescent="0.25">
      <c r="A917" s="1301" t="s">
        <v>809</v>
      </c>
      <c r="B917" s="153" t="s">
        <v>851</v>
      </c>
      <c r="C917" s="1301" t="s">
        <v>94</v>
      </c>
      <c r="D917" s="1302">
        <v>0</v>
      </c>
      <c r="E917" s="1302">
        <v>0</v>
      </c>
      <c r="F917" s="1302">
        <v>0</v>
      </c>
      <c r="G917" s="1302">
        <v>0</v>
      </c>
      <c r="H917" s="1302">
        <v>0</v>
      </c>
      <c r="I917" s="1302">
        <v>0</v>
      </c>
      <c r="J917" s="1302">
        <v>0</v>
      </c>
      <c r="K917" s="1302">
        <v>0</v>
      </c>
      <c r="L917" s="1302">
        <v>0</v>
      </c>
      <c r="M917" s="1302">
        <v>0</v>
      </c>
      <c r="N917" s="1302">
        <v>6.4516127109527588E-2</v>
      </c>
      <c r="O917" s="1302">
        <v>1.123595517128706E-2</v>
      </c>
      <c r="P917" s="1302">
        <v>0.15384615957736969</v>
      </c>
      <c r="Q917" s="1302">
        <v>0</v>
      </c>
      <c r="R917" s="1302">
        <v>0</v>
      </c>
      <c r="S917" s="1302">
        <v>4.3478261679410934E-2</v>
      </c>
      <c r="T917" s="1302">
        <v>0</v>
      </c>
      <c r="U917" s="1302">
        <v>0</v>
      </c>
      <c r="V917" s="1302">
        <v>0</v>
      </c>
    </row>
    <row r="918" spans="1:22" ht="15" x14ac:dyDescent="0.25">
      <c r="A918" s="1301" t="s">
        <v>809</v>
      </c>
      <c r="B918" s="153" t="s">
        <v>851</v>
      </c>
      <c r="C918" s="1301" t="s">
        <v>95</v>
      </c>
      <c r="D918" s="1302">
        <v>0</v>
      </c>
      <c r="E918" s="1302">
        <v>0</v>
      </c>
      <c r="F918" s="1302">
        <v>0</v>
      </c>
      <c r="G918" s="1302">
        <v>0</v>
      </c>
      <c r="H918" s="1302">
        <v>0</v>
      </c>
      <c r="I918" s="1302">
        <v>0</v>
      </c>
      <c r="J918" s="1302">
        <v>0</v>
      </c>
      <c r="K918" s="1302">
        <v>0</v>
      </c>
      <c r="L918" s="1302">
        <v>0</v>
      </c>
      <c r="M918" s="1302">
        <v>0</v>
      </c>
      <c r="N918" s="1302">
        <v>0</v>
      </c>
      <c r="O918" s="1302">
        <v>1.123595517128706E-2</v>
      </c>
      <c r="P918" s="1302">
        <v>7.6923079788684845E-2</v>
      </c>
      <c r="Q918" s="1302">
        <v>0</v>
      </c>
      <c r="R918" s="1302">
        <v>0</v>
      </c>
      <c r="S918" s="1302">
        <v>8.6956523358821869E-2</v>
      </c>
      <c r="T918" s="1302">
        <v>0</v>
      </c>
      <c r="U918" s="1302">
        <v>0</v>
      </c>
      <c r="V918" s="1302">
        <v>0</v>
      </c>
    </row>
    <row r="919" spans="1:22" ht="15" x14ac:dyDescent="0.25">
      <c r="A919" s="1301" t="s">
        <v>809</v>
      </c>
      <c r="B919" s="153" t="s">
        <v>852</v>
      </c>
      <c r="C919" s="1301" t="s">
        <v>87</v>
      </c>
      <c r="D919" s="1302">
        <v>0</v>
      </c>
      <c r="E919" s="1302">
        <v>0</v>
      </c>
      <c r="F919" s="1302">
        <v>0</v>
      </c>
      <c r="G919" s="1302">
        <v>0</v>
      </c>
      <c r="H919" s="1302">
        <v>0</v>
      </c>
      <c r="I919" s="1302">
        <v>0</v>
      </c>
      <c r="J919" s="1302">
        <v>0</v>
      </c>
      <c r="K919" s="1302">
        <v>0</v>
      </c>
      <c r="L919" s="1302">
        <v>0</v>
      </c>
      <c r="M919" s="1302">
        <v>0</v>
      </c>
      <c r="N919" s="1302">
        <v>18</v>
      </c>
      <c r="O919" s="1302">
        <v>18</v>
      </c>
      <c r="P919" s="1302">
        <v>3</v>
      </c>
      <c r="Q919" s="1302">
        <v>0</v>
      </c>
      <c r="R919" s="1302">
        <v>5</v>
      </c>
      <c r="S919" s="1302">
        <v>8</v>
      </c>
      <c r="T919" s="1302">
        <v>4</v>
      </c>
      <c r="U919" s="1302">
        <v>8</v>
      </c>
      <c r="V919" s="1302">
        <v>3</v>
      </c>
    </row>
    <row r="920" spans="1:22" ht="15" x14ac:dyDescent="0.25">
      <c r="A920" s="1301" t="s">
        <v>809</v>
      </c>
      <c r="B920" s="153" t="s">
        <v>852</v>
      </c>
      <c r="C920" s="1301" t="s">
        <v>700</v>
      </c>
      <c r="D920" s="1302">
        <v>0</v>
      </c>
      <c r="E920" s="1302">
        <v>0</v>
      </c>
      <c r="F920" s="1302">
        <v>0</v>
      </c>
      <c r="G920" s="1302">
        <v>0</v>
      </c>
      <c r="H920" s="1302">
        <v>0</v>
      </c>
      <c r="I920" s="1302">
        <v>0</v>
      </c>
      <c r="J920" s="1302">
        <v>0</v>
      </c>
      <c r="K920" s="1302">
        <v>0</v>
      </c>
      <c r="L920" s="1302">
        <v>0</v>
      </c>
      <c r="M920" s="1302">
        <v>0</v>
      </c>
      <c r="N920" s="1302">
        <v>4</v>
      </c>
      <c r="O920" s="1302">
        <v>2</v>
      </c>
      <c r="P920" s="1302">
        <v>0</v>
      </c>
      <c r="Q920" s="1302">
        <v>0</v>
      </c>
      <c r="R920" s="1302">
        <v>2</v>
      </c>
      <c r="S920" s="1302">
        <v>0</v>
      </c>
      <c r="T920" s="1302">
        <v>0</v>
      </c>
      <c r="U920" s="1302">
        <v>3</v>
      </c>
      <c r="V920" s="1302">
        <v>1</v>
      </c>
    </row>
    <row r="921" spans="1:22" ht="15" x14ac:dyDescent="0.25">
      <c r="A921" s="1301" t="s">
        <v>809</v>
      </c>
      <c r="B921" s="153" t="s">
        <v>852</v>
      </c>
      <c r="C921" s="1301" t="s">
        <v>88</v>
      </c>
      <c r="D921" s="1302">
        <v>0</v>
      </c>
      <c r="E921" s="1302">
        <v>0</v>
      </c>
      <c r="F921" s="1302">
        <v>0</v>
      </c>
      <c r="G921" s="1302">
        <v>0</v>
      </c>
      <c r="H921" s="1302">
        <v>0</v>
      </c>
      <c r="I921" s="1302">
        <v>0</v>
      </c>
      <c r="J921" s="1302">
        <v>0</v>
      </c>
      <c r="K921" s="1302">
        <v>0</v>
      </c>
      <c r="L921" s="1302">
        <v>0</v>
      </c>
      <c r="M921" s="1302">
        <v>0</v>
      </c>
      <c r="N921" s="1302">
        <v>7</v>
      </c>
      <c r="O921" s="1302">
        <v>3</v>
      </c>
      <c r="P921" s="1302">
        <v>1</v>
      </c>
      <c r="Q921" s="1302">
        <v>0</v>
      </c>
      <c r="R921" s="1302">
        <v>2</v>
      </c>
      <c r="S921" s="1302">
        <v>1</v>
      </c>
      <c r="T921" s="1302">
        <v>1</v>
      </c>
      <c r="U921" s="1302">
        <v>4</v>
      </c>
      <c r="V921" s="1302">
        <v>1</v>
      </c>
    </row>
    <row r="922" spans="1:22" ht="15" x14ac:dyDescent="0.25">
      <c r="A922" s="1301" t="s">
        <v>809</v>
      </c>
      <c r="B922" s="153" t="s">
        <v>852</v>
      </c>
      <c r="C922" s="1301" t="s">
        <v>89</v>
      </c>
      <c r="D922" s="1302">
        <v>0</v>
      </c>
      <c r="E922" s="1302">
        <v>0</v>
      </c>
      <c r="F922" s="1302">
        <v>0</v>
      </c>
      <c r="G922" s="1302">
        <v>0</v>
      </c>
      <c r="H922" s="1302">
        <v>0</v>
      </c>
      <c r="I922" s="1302">
        <v>0</v>
      </c>
      <c r="J922" s="1302">
        <v>0</v>
      </c>
      <c r="K922" s="1302">
        <v>0</v>
      </c>
      <c r="L922" s="1302">
        <v>0</v>
      </c>
      <c r="M922" s="1302">
        <v>0</v>
      </c>
      <c r="N922" s="1302">
        <v>7</v>
      </c>
      <c r="O922" s="1302">
        <v>3</v>
      </c>
      <c r="P922" s="1302">
        <v>1</v>
      </c>
      <c r="Q922" s="1302">
        <v>0</v>
      </c>
      <c r="R922" s="1302">
        <v>3</v>
      </c>
      <c r="S922" s="1302">
        <v>2</v>
      </c>
      <c r="T922" s="1302">
        <v>1</v>
      </c>
      <c r="U922" s="1302">
        <v>4</v>
      </c>
      <c r="V922" s="1302">
        <v>1</v>
      </c>
    </row>
    <row r="923" spans="1:22" ht="15" x14ac:dyDescent="0.25">
      <c r="A923" s="1301" t="s">
        <v>809</v>
      </c>
      <c r="B923" s="153" t="s">
        <v>852</v>
      </c>
      <c r="C923" s="1301" t="s">
        <v>90</v>
      </c>
      <c r="D923" s="1302">
        <v>0</v>
      </c>
      <c r="E923" s="1302">
        <v>0</v>
      </c>
      <c r="F923" s="1302">
        <v>0</v>
      </c>
      <c r="G923" s="1302">
        <v>0</v>
      </c>
      <c r="H923" s="1302">
        <v>0</v>
      </c>
      <c r="I923" s="1302">
        <v>0</v>
      </c>
      <c r="J923" s="1302">
        <v>0</v>
      </c>
      <c r="K923" s="1302">
        <v>0</v>
      </c>
      <c r="L923" s="1302">
        <v>0</v>
      </c>
      <c r="M923" s="1302">
        <v>0</v>
      </c>
      <c r="N923" s="1302">
        <v>1</v>
      </c>
      <c r="O923" s="1302">
        <v>1</v>
      </c>
      <c r="P923" s="1302">
        <v>0</v>
      </c>
      <c r="Q923" s="1302">
        <v>0</v>
      </c>
      <c r="R923" s="1302">
        <v>1</v>
      </c>
      <c r="S923" s="1302">
        <v>0</v>
      </c>
      <c r="T923" s="1302">
        <v>0</v>
      </c>
      <c r="U923" s="1302">
        <v>0</v>
      </c>
      <c r="V923" s="1302">
        <v>0</v>
      </c>
    </row>
    <row r="924" spans="1:22" ht="15" x14ac:dyDescent="0.25">
      <c r="A924" s="1301" t="s">
        <v>809</v>
      </c>
      <c r="B924" s="153" t="s">
        <v>852</v>
      </c>
      <c r="C924" s="1301" t="s">
        <v>91</v>
      </c>
      <c r="D924" s="1302">
        <v>0</v>
      </c>
      <c r="E924" s="1302">
        <v>0</v>
      </c>
      <c r="F924" s="1302">
        <v>0</v>
      </c>
      <c r="G924" s="1302">
        <v>0</v>
      </c>
      <c r="H924" s="1302">
        <v>0</v>
      </c>
      <c r="I924" s="1302">
        <v>0</v>
      </c>
      <c r="J924" s="1302">
        <v>0</v>
      </c>
      <c r="K924" s="1302">
        <v>0</v>
      </c>
      <c r="L924" s="1302">
        <v>0</v>
      </c>
      <c r="M924" s="1302">
        <v>0</v>
      </c>
      <c r="N924" s="1302">
        <v>1</v>
      </c>
      <c r="O924" s="1302">
        <v>1</v>
      </c>
      <c r="P924" s="1302">
        <v>0</v>
      </c>
      <c r="Q924" s="1302">
        <v>0</v>
      </c>
      <c r="R924" s="1302">
        <v>0</v>
      </c>
      <c r="S924" s="1302">
        <v>0</v>
      </c>
      <c r="T924" s="1302">
        <v>0</v>
      </c>
      <c r="U924" s="1302">
        <v>0</v>
      </c>
      <c r="V924" s="1302">
        <v>0</v>
      </c>
    </row>
    <row r="925" spans="1:22" ht="15" x14ac:dyDescent="0.25">
      <c r="A925" s="1301" t="s">
        <v>809</v>
      </c>
      <c r="B925" s="153" t="s">
        <v>852</v>
      </c>
      <c r="C925" s="1301" t="s">
        <v>701</v>
      </c>
      <c r="D925" s="1302">
        <v>0</v>
      </c>
      <c r="E925" s="1302">
        <v>0</v>
      </c>
      <c r="F925" s="1302">
        <v>0</v>
      </c>
      <c r="G925" s="1302">
        <v>0</v>
      </c>
      <c r="H925" s="1302">
        <v>0</v>
      </c>
      <c r="I925" s="1302">
        <v>0</v>
      </c>
      <c r="J925" s="1302">
        <v>0</v>
      </c>
      <c r="K925" s="1302">
        <v>0</v>
      </c>
      <c r="L925" s="1302">
        <v>0</v>
      </c>
      <c r="M925" s="1302">
        <v>0</v>
      </c>
      <c r="N925" s="1302">
        <v>0.2222222238779068</v>
      </c>
      <c r="O925" s="1302">
        <v>0.1111111119389534</v>
      </c>
      <c r="P925" s="1302">
        <v>0</v>
      </c>
      <c r="Q925" s="1302">
        <v>0</v>
      </c>
      <c r="R925" s="1302">
        <v>0.40000000596046448</v>
      </c>
      <c r="S925" s="1302">
        <v>0</v>
      </c>
      <c r="T925" s="1302">
        <v>0</v>
      </c>
      <c r="U925" s="1302">
        <v>0.375</v>
      </c>
      <c r="V925" s="1302">
        <v>0.3333333432674408</v>
      </c>
    </row>
    <row r="926" spans="1:22" ht="15" x14ac:dyDescent="0.25">
      <c r="A926" s="1301" t="s">
        <v>809</v>
      </c>
      <c r="B926" s="153" t="s">
        <v>852</v>
      </c>
      <c r="C926" s="1301" t="s">
        <v>92</v>
      </c>
      <c r="D926" s="1302">
        <v>0</v>
      </c>
      <c r="E926" s="1302">
        <v>0</v>
      </c>
      <c r="F926" s="1302">
        <v>0</v>
      </c>
      <c r="G926" s="1302">
        <v>0</v>
      </c>
      <c r="H926" s="1302">
        <v>0</v>
      </c>
      <c r="I926" s="1302">
        <v>0</v>
      </c>
      <c r="J926" s="1302">
        <v>0</v>
      </c>
      <c r="K926" s="1302">
        <v>0</v>
      </c>
      <c r="L926" s="1302">
        <v>0</v>
      </c>
      <c r="M926" s="1302">
        <v>0</v>
      </c>
      <c r="N926" s="1302">
        <v>0.3888888955116272</v>
      </c>
      <c r="O926" s="1302">
        <v>0.1666666716337204</v>
      </c>
      <c r="P926" s="1302">
        <v>0.3333333432674408</v>
      </c>
      <c r="Q926" s="1302">
        <v>0</v>
      </c>
      <c r="R926" s="1302">
        <v>0.40000000596046448</v>
      </c>
      <c r="S926" s="1302">
        <v>0.125</v>
      </c>
      <c r="T926" s="1302">
        <v>0.25</v>
      </c>
      <c r="U926" s="1302">
        <v>0.5</v>
      </c>
      <c r="V926" s="1302">
        <v>0.3333333432674408</v>
      </c>
    </row>
    <row r="927" spans="1:22" ht="15" x14ac:dyDescent="0.25">
      <c r="A927" s="1301" t="s">
        <v>809</v>
      </c>
      <c r="B927" s="153" t="s">
        <v>852</v>
      </c>
      <c r="C927" s="1301" t="s">
        <v>93</v>
      </c>
      <c r="D927" s="1302">
        <v>0</v>
      </c>
      <c r="E927" s="1302">
        <v>0</v>
      </c>
      <c r="F927" s="1302">
        <v>0</v>
      </c>
      <c r="G927" s="1302">
        <v>0</v>
      </c>
      <c r="H927" s="1302">
        <v>0</v>
      </c>
      <c r="I927" s="1302">
        <v>0</v>
      </c>
      <c r="J927" s="1302">
        <v>0</v>
      </c>
      <c r="K927" s="1302">
        <v>0</v>
      </c>
      <c r="L927" s="1302">
        <v>0</v>
      </c>
      <c r="M927" s="1302">
        <v>0</v>
      </c>
      <c r="N927" s="1302">
        <v>0.3888888955116272</v>
      </c>
      <c r="O927" s="1302">
        <v>0.1666666716337204</v>
      </c>
      <c r="P927" s="1302">
        <v>0.3333333432674408</v>
      </c>
      <c r="Q927" s="1302">
        <v>0</v>
      </c>
      <c r="R927" s="1302">
        <v>0.60000002384185791</v>
      </c>
      <c r="S927" s="1302">
        <v>0.25</v>
      </c>
      <c r="T927" s="1302">
        <v>0.25</v>
      </c>
      <c r="U927" s="1302">
        <v>0.5</v>
      </c>
      <c r="V927" s="1302">
        <v>0.3333333432674408</v>
      </c>
    </row>
    <row r="928" spans="1:22" ht="15" x14ac:dyDescent="0.25">
      <c r="A928" s="1301" t="s">
        <v>809</v>
      </c>
      <c r="B928" s="153" t="s">
        <v>852</v>
      </c>
      <c r="C928" s="1301" t="s">
        <v>94</v>
      </c>
      <c r="D928" s="1302">
        <v>0</v>
      </c>
      <c r="E928" s="1302">
        <v>0</v>
      </c>
      <c r="F928" s="1302">
        <v>0</v>
      </c>
      <c r="G928" s="1302">
        <v>0</v>
      </c>
      <c r="H928" s="1302">
        <v>0</v>
      </c>
      <c r="I928" s="1302">
        <v>0</v>
      </c>
      <c r="J928" s="1302">
        <v>0</v>
      </c>
      <c r="K928" s="1302">
        <v>0</v>
      </c>
      <c r="L928" s="1302">
        <v>0</v>
      </c>
      <c r="M928" s="1302">
        <v>0</v>
      </c>
      <c r="N928" s="1302">
        <v>5.55555559694767E-2</v>
      </c>
      <c r="O928" s="1302">
        <v>5.55555559694767E-2</v>
      </c>
      <c r="P928" s="1302">
        <v>0</v>
      </c>
      <c r="Q928" s="1302">
        <v>0</v>
      </c>
      <c r="R928" s="1302">
        <v>0.20000000298023224</v>
      </c>
      <c r="S928" s="1302">
        <v>0</v>
      </c>
      <c r="T928" s="1302">
        <v>0</v>
      </c>
      <c r="U928" s="1302">
        <v>0</v>
      </c>
      <c r="V928" s="1302">
        <v>0</v>
      </c>
    </row>
    <row r="929" spans="1:22" ht="15" x14ac:dyDescent="0.25">
      <c r="A929" s="1301" t="s">
        <v>809</v>
      </c>
      <c r="B929" s="153" t="s">
        <v>852</v>
      </c>
      <c r="C929" s="1301" t="s">
        <v>95</v>
      </c>
      <c r="D929" s="1302">
        <v>0</v>
      </c>
      <c r="E929" s="1302">
        <v>0</v>
      </c>
      <c r="F929" s="1302">
        <v>0</v>
      </c>
      <c r="G929" s="1302">
        <v>0</v>
      </c>
      <c r="H929" s="1302">
        <v>0</v>
      </c>
      <c r="I929" s="1302">
        <v>0</v>
      </c>
      <c r="J929" s="1302">
        <v>0</v>
      </c>
      <c r="K929" s="1302">
        <v>0</v>
      </c>
      <c r="L929" s="1302">
        <v>0</v>
      </c>
      <c r="M929" s="1302">
        <v>0</v>
      </c>
      <c r="N929" s="1302">
        <v>5.55555559694767E-2</v>
      </c>
      <c r="O929" s="1302">
        <v>5.55555559694767E-2</v>
      </c>
      <c r="P929" s="1302">
        <v>0</v>
      </c>
      <c r="Q929" s="1302">
        <v>0</v>
      </c>
      <c r="R929" s="1302">
        <v>0</v>
      </c>
      <c r="S929" s="1302">
        <v>0</v>
      </c>
      <c r="T929" s="1302">
        <v>0</v>
      </c>
      <c r="U929" s="1302">
        <v>0</v>
      </c>
      <c r="V929" s="1302">
        <v>0</v>
      </c>
    </row>
    <row r="930" spans="1:22" ht="15" x14ac:dyDescent="0.25">
      <c r="A930" s="1301" t="s">
        <v>809</v>
      </c>
      <c r="B930" s="153" t="s">
        <v>853</v>
      </c>
      <c r="C930" s="1301" t="s">
        <v>87</v>
      </c>
      <c r="D930" s="1302">
        <v>0</v>
      </c>
      <c r="E930" s="1302">
        <v>0</v>
      </c>
      <c r="F930" s="1302">
        <v>0</v>
      </c>
      <c r="G930" s="1302">
        <v>0</v>
      </c>
      <c r="H930" s="1302">
        <v>0</v>
      </c>
      <c r="I930" s="1302">
        <v>0</v>
      </c>
      <c r="J930" s="1302">
        <v>0</v>
      </c>
      <c r="K930" s="1302">
        <v>0</v>
      </c>
      <c r="L930" s="1302">
        <v>0</v>
      </c>
      <c r="M930" s="1302">
        <v>0</v>
      </c>
      <c r="N930" s="1302">
        <v>12</v>
      </c>
      <c r="O930" s="1302">
        <v>8</v>
      </c>
      <c r="P930" s="1302">
        <v>1</v>
      </c>
      <c r="Q930" s="1302">
        <v>1</v>
      </c>
      <c r="R930" s="1302">
        <v>1</v>
      </c>
      <c r="S930" s="1302">
        <v>14</v>
      </c>
      <c r="T930" s="1302">
        <v>7</v>
      </c>
      <c r="U930" s="1302">
        <v>1</v>
      </c>
      <c r="V930" s="1302">
        <v>8</v>
      </c>
    </row>
    <row r="931" spans="1:22" ht="15" x14ac:dyDescent="0.25">
      <c r="A931" s="1301" t="s">
        <v>809</v>
      </c>
      <c r="B931" s="153" t="s">
        <v>853</v>
      </c>
      <c r="C931" s="1301" t="s">
        <v>700</v>
      </c>
      <c r="D931" s="1302">
        <v>0</v>
      </c>
      <c r="E931" s="1302">
        <v>0</v>
      </c>
      <c r="F931" s="1302">
        <v>0</v>
      </c>
      <c r="G931" s="1302">
        <v>0</v>
      </c>
      <c r="H931" s="1302">
        <v>0</v>
      </c>
      <c r="I931" s="1302">
        <v>0</v>
      </c>
      <c r="J931" s="1302">
        <v>0</v>
      </c>
      <c r="K931" s="1302">
        <v>0</v>
      </c>
      <c r="L931" s="1302">
        <v>0</v>
      </c>
      <c r="M931" s="1302">
        <v>0</v>
      </c>
      <c r="N931" s="1302">
        <v>2</v>
      </c>
      <c r="O931" s="1302">
        <v>1</v>
      </c>
      <c r="P931" s="1302">
        <v>0</v>
      </c>
      <c r="Q931" s="1302">
        <v>1</v>
      </c>
      <c r="R931" s="1302">
        <v>0</v>
      </c>
      <c r="S931" s="1302">
        <v>1</v>
      </c>
      <c r="T931" s="1302">
        <v>1</v>
      </c>
      <c r="U931" s="1302">
        <v>0</v>
      </c>
      <c r="V931" s="1302">
        <v>0</v>
      </c>
    </row>
    <row r="932" spans="1:22" ht="15" x14ac:dyDescent="0.25">
      <c r="A932" s="1301" t="s">
        <v>809</v>
      </c>
      <c r="B932" s="153" t="s">
        <v>853</v>
      </c>
      <c r="C932" s="1301" t="s">
        <v>88</v>
      </c>
      <c r="D932" s="1302">
        <v>0</v>
      </c>
      <c r="E932" s="1302">
        <v>0</v>
      </c>
      <c r="F932" s="1302">
        <v>0</v>
      </c>
      <c r="G932" s="1302">
        <v>0</v>
      </c>
      <c r="H932" s="1302">
        <v>0</v>
      </c>
      <c r="I932" s="1302">
        <v>0</v>
      </c>
      <c r="J932" s="1302">
        <v>0</v>
      </c>
      <c r="K932" s="1302">
        <v>0</v>
      </c>
      <c r="L932" s="1302">
        <v>0</v>
      </c>
      <c r="M932" s="1302">
        <v>0</v>
      </c>
      <c r="N932" s="1302">
        <v>5</v>
      </c>
      <c r="O932" s="1302">
        <v>2</v>
      </c>
      <c r="P932" s="1302">
        <v>0</v>
      </c>
      <c r="Q932" s="1302">
        <v>1</v>
      </c>
      <c r="R932" s="1302">
        <v>0</v>
      </c>
      <c r="S932" s="1302">
        <v>1</v>
      </c>
      <c r="T932" s="1302">
        <v>2</v>
      </c>
      <c r="U932" s="1302">
        <v>0</v>
      </c>
      <c r="V932" s="1302">
        <v>1</v>
      </c>
    </row>
    <row r="933" spans="1:22" ht="15" x14ac:dyDescent="0.25">
      <c r="A933" s="1301" t="s">
        <v>809</v>
      </c>
      <c r="B933" s="153" t="s">
        <v>853</v>
      </c>
      <c r="C933" s="1301" t="s">
        <v>89</v>
      </c>
      <c r="D933" s="1302">
        <v>0</v>
      </c>
      <c r="E933" s="1302">
        <v>0</v>
      </c>
      <c r="F933" s="1302">
        <v>0</v>
      </c>
      <c r="G933" s="1302">
        <v>0</v>
      </c>
      <c r="H933" s="1302">
        <v>0</v>
      </c>
      <c r="I933" s="1302">
        <v>0</v>
      </c>
      <c r="J933" s="1302">
        <v>0</v>
      </c>
      <c r="K933" s="1302">
        <v>0</v>
      </c>
      <c r="L933" s="1302">
        <v>0</v>
      </c>
      <c r="M933" s="1302">
        <v>0</v>
      </c>
      <c r="N933" s="1302">
        <v>6</v>
      </c>
      <c r="O933" s="1302">
        <v>3</v>
      </c>
      <c r="P933" s="1302">
        <v>0</v>
      </c>
      <c r="Q933" s="1302">
        <v>1</v>
      </c>
      <c r="R933" s="1302">
        <v>0</v>
      </c>
      <c r="S933" s="1302">
        <v>3</v>
      </c>
      <c r="T933" s="1302">
        <v>3</v>
      </c>
      <c r="U933" s="1302">
        <v>0</v>
      </c>
      <c r="V933" s="1302">
        <v>1</v>
      </c>
    </row>
    <row r="934" spans="1:22" ht="15" x14ac:dyDescent="0.25">
      <c r="A934" s="1301" t="s">
        <v>809</v>
      </c>
      <c r="B934" s="153" t="s">
        <v>853</v>
      </c>
      <c r="C934" s="1301" t="s">
        <v>90</v>
      </c>
      <c r="D934" s="1302">
        <v>0</v>
      </c>
      <c r="E934" s="1302">
        <v>0</v>
      </c>
      <c r="F934" s="1302">
        <v>0</v>
      </c>
      <c r="G934" s="1302">
        <v>0</v>
      </c>
      <c r="H934" s="1302">
        <v>0</v>
      </c>
      <c r="I934" s="1302">
        <v>0</v>
      </c>
      <c r="J934" s="1302">
        <v>0</v>
      </c>
      <c r="K934" s="1302">
        <v>0</v>
      </c>
      <c r="L934" s="1302">
        <v>0</v>
      </c>
      <c r="M934" s="1302">
        <v>0</v>
      </c>
      <c r="N934" s="1302">
        <v>1</v>
      </c>
      <c r="O934" s="1302">
        <v>1</v>
      </c>
      <c r="P934" s="1302">
        <v>0</v>
      </c>
      <c r="Q934" s="1302">
        <v>0</v>
      </c>
      <c r="R934" s="1302">
        <v>0</v>
      </c>
      <c r="S934" s="1302">
        <v>0</v>
      </c>
      <c r="T934" s="1302">
        <v>1</v>
      </c>
      <c r="U934" s="1302">
        <v>0</v>
      </c>
      <c r="V934" s="1302">
        <v>0</v>
      </c>
    </row>
    <row r="935" spans="1:22" ht="15" x14ac:dyDescent="0.25">
      <c r="A935" s="1301" t="s">
        <v>809</v>
      </c>
      <c r="B935" s="153" t="s">
        <v>853</v>
      </c>
      <c r="C935" s="1301" t="s">
        <v>91</v>
      </c>
      <c r="D935" s="1302">
        <v>0</v>
      </c>
      <c r="E935" s="1302">
        <v>0</v>
      </c>
      <c r="F935" s="1302">
        <v>0</v>
      </c>
      <c r="G935" s="1302">
        <v>0</v>
      </c>
      <c r="H935" s="1302">
        <v>0</v>
      </c>
      <c r="I935" s="1302">
        <v>0</v>
      </c>
      <c r="J935" s="1302">
        <v>0</v>
      </c>
      <c r="K935" s="1302">
        <v>0</v>
      </c>
      <c r="L935" s="1302">
        <v>0</v>
      </c>
      <c r="M935" s="1302">
        <v>0</v>
      </c>
      <c r="N935" s="1302">
        <v>0</v>
      </c>
      <c r="O935" s="1302">
        <v>0</v>
      </c>
      <c r="P935" s="1302">
        <v>0</v>
      </c>
      <c r="Q935" s="1302">
        <v>0</v>
      </c>
      <c r="R935" s="1302">
        <v>0</v>
      </c>
      <c r="S935" s="1302">
        <v>1</v>
      </c>
      <c r="T935" s="1302">
        <v>1</v>
      </c>
      <c r="U935" s="1302">
        <v>0</v>
      </c>
      <c r="V935" s="1302">
        <v>0</v>
      </c>
    </row>
    <row r="936" spans="1:22" ht="15" x14ac:dyDescent="0.25">
      <c r="A936" s="1301" t="s">
        <v>809</v>
      </c>
      <c r="B936" s="153" t="s">
        <v>853</v>
      </c>
      <c r="C936" s="1301" t="s">
        <v>701</v>
      </c>
      <c r="D936" s="1302">
        <v>0</v>
      </c>
      <c r="E936" s="1302">
        <v>0</v>
      </c>
      <c r="F936" s="1302">
        <v>0</v>
      </c>
      <c r="G936" s="1302">
        <v>0</v>
      </c>
      <c r="H936" s="1302">
        <v>0</v>
      </c>
      <c r="I936" s="1302">
        <v>0</v>
      </c>
      <c r="J936" s="1302">
        <v>0</v>
      </c>
      <c r="K936" s="1302">
        <v>0</v>
      </c>
      <c r="L936" s="1302">
        <v>0</v>
      </c>
      <c r="M936" s="1302">
        <v>0</v>
      </c>
      <c r="N936" s="1302">
        <v>0.1666666716337204</v>
      </c>
      <c r="O936" s="1302">
        <v>0.125</v>
      </c>
      <c r="P936" s="1302">
        <v>0</v>
      </c>
      <c r="Q936" s="1302">
        <v>1</v>
      </c>
      <c r="R936" s="1302">
        <v>0</v>
      </c>
      <c r="S936" s="1302">
        <v>7.1428574621677399E-2</v>
      </c>
      <c r="T936" s="1302">
        <v>0.1428571492433548</v>
      </c>
      <c r="U936" s="1302">
        <v>0</v>
      </c>
      <c r="V936" s="1302">
        <v>0</v>
      </c>
    </row>
    <row r="937" spans="1:22" ht="15" x14ac:dyDescent="0.25">
      <c r="A937" s="1301" t="s">
        <v>809</v>
      </c>
      <c r="B937" s="153" t="s">
        <v>853</v>
      </c>
      <c r="C937" s="1301" t="s">
        <v>92</v>
      </c>
      <c r="D937" s="1302">
        <v>0</v>
      </c>
      <c r="E937" s="1302">
        <v>0</v>
      </c>
      <c r="F937" s="1302">
        <v>0</v>
      </c>
      <c r="G937" s="1302">
        <v>0</v>
      </c>
      <c r="H937" s="1302">
        <v>0</v>
      </c>
      <c r="I937" s="1302">
        <v>0</v>
      </c>
      <c r="J937" s="1302">
        <v>0</v>
      </c>
      <c r="K937" s="1302">
        <v>0</v>
      </c>
      <c r="L937" s="1302">
        <v>0</v>
      </c>
      <c r="M937" s="1302">
        <v>0</v>
      </c>
      <c r="N937" s="1302">
        <v>0.4166666567325592</v>
      </c>
      <c r="O937" s="1302">
        <v>0.25</v>
      </c>
      <c r="P937" s="1302">
        <v>0</v>
      </c>
      <c r="Q937" s="1302">
        <v>1</v>
      </c>
      <c r="R937" s="1302">
        <v>0</v>
      </c>
      <c r="S937" s="1302">
        <v>7.1428574621677399E-2</v>
      </c>
      <c r="T937" s="1302">
        <v>0.28571429848670959</v>
      </c>
      <c r="U937" s="1302">
        <v>0</v>
      </c>
      <c r="V937" s="1302">
        <v>0.125</v>
      </c>
    </row>
    <row r="938" spans="1:22" ht="15" x14ac:dyDescent="0.25">
      <c r="A938" s="1301" t="s">
        <v>809</v>
      </c>
      <c r="B938" s="153" t="s">
        <v>853</v>
      </c>
      <c r="C938" s="1301" t="s">
        <v>93</v>
      </c>
      <c r="D938" s="1302">
        <v>0</v>
      </c>
      <c r="E938" s="1302">
        <v>0</v>
      </c>
      <c r="F938" s="1302">
        <v>0</v>
      </c>
      <c r="G938" s="1302">
        <v>0</v>
      </c>
      <c r="H938" s="1302">
        <v>0</v>
      </c>
      <c r="I938" s="1302">
        <v>0</v>
      </c>
      <c r="J938" s="1302">
        <v>0</v>
      </c>
      <c r="K938" s="1302">
        <v>0</v>
      </c>
      <c r="L938" s="1302">
        <v>0</v>
      </c>
      <c r="M938" s="1302">
        <v>0</v>
      </c>
      <c r="N938" s="1302">
        <v>0.5</v>
      </c>
      <c r="O938" s="1302">
        <v>0.375</v>
      </c>
      <c r="P938" s="1302">
        <v>0</v>
      </c>
      <c r="Q938" s="1302">
        <v>1</v>
      </c>
      <c r="R938" s="1302">
        <v>0</v>
      </c>
      <c r="S938" s="1302">
        <v>0.2142857164144516</v>
      </c>
      <c r="T938" s="1302">
        <v>0.4285714328289032</v>
      </c>
      <c r="U938" s="1302">
        <v>0</v>
      </c>
      <c r="V938" s="1302">
        <v>0.125</v>
      </c>
    </row>
    <row r="939" spans="1:22" ht="15" x14ac:dyDescent="0.25">
      <c r="A939" s="1301" t="s">
        <v>809</v>
      </c>
      <c r="B939" s="153" t="s">
        <v>853</v>
      </c>
      <c r="C939" s="1301" t="s">
        <v>94</v>
      </c>
      <c r="D939" s="1302">
        <v>0</v>
      </c>
      <c r="E939" s="1302">
        <v>0</v>
      </c>
      <c r="F939" s="1302">
        <v>0</v>
      </c>
      <c r="G939" s="1302">
        <v>0</v>
      </c>
      <c r="H939" s="1302">
        <v>0</v>
      </c>
      <c r="I939" s="1302">
        <v>0</v>
      </c>
      <c r="J939" s="1302">
        <v>0</v>
      </c>
      <c r="K939" s="1302">
        <v>0</v>
      </c>
      <c r="L939" s="1302">
        <v>0</v>
      </c>
      <c r="M939" s="1302">
        <v>0</v>
      </c>
      <c r="N939" s="1302">
        <v>8.3333335816860199E-2</v>
      </c>
      <c r="O939" s="1302">
        <v>0.125</v>
      </c>
      <c r="P939" s="1302">
        <v>0</v>
      </c>
      <c r="Q939" s="1302">
        <v>0</v>
      </c>
      <c r="R939" s="1302">
        <v>0</v>
      </c>
      <c r="S939" s="1302">
        <v>0</v>
      </c>
      <c r="T939" s="1302">
        <v>0.1428571492433548</v>
      </c>
      <c r="U939" s="1302">
        <v>0</v>
      </c>
      <c r="V939" s="1302">
        <v>0</v>
      </c>
    </row>
    <row r="940" spans="1:22" ht="15" x14ac:dyDescent="0.25">
      <c r="A940" s="1301" t="s">
        <v>809</v>
      </c>
      <c r="B940" s="153" t="s">
        <v>853</v>
      </c>
      <c r="C940" s="1301" t="s">
        <v>95</v>
      </c>
      <c r="D940" s="1302">
        <v>0</v>
      </c>
      <c r="E940" s="1302">
        <v>0</v>
      </c>
      <c r="F940" s="1302">
        <v>0</v>
      </c>
      <c r="G940" s="1302">
        <v>0</v>
      </c>
      <c r="H940" s="1302">
        <v>0</v>
      </c>
      <c r="I940" s="1302">
        <v>0</v>
      </c>
      <c r="J940" s="1302">
        <v>0</v>
      </c>
      <c r="K940" s="1302">
        <v>0</v>
      </c>
      <c r="L940" s="1302">
        <v>0</v>
      </c>
      <c r="M940" s="1302">
        <v>0</v>
      </c>
      <c r="N940" s="1302">
        <v>0</v>
      </c>
      <c r="O940" s="1302">
        <v>0</v>
      </c>
      <c r="P940" s="1302">
        <v>0</v>
      </c>
      <c r="Q940" s="1302">
        <v>0</v>
      </c>
      <c r="R940" s="1302">
        <v>0</v>
      </c>
      <c r="S940" s="1302">
        <v>7.1428574621677399E-2</v>
      </c>
      <c r="T940" s="1302">
        <v>0.1428571492433548</v>
      </c>
      <c r="U940" s="1302">
        <v>0</v>
      </c>
      <c r="V940" s="1302">
        <v>0</v>
      </c>
    </row>
    <row r="941" spans="1:22" ht="15" x14ac:dyDescent="0.25">
      <c r="A941" s="1301" t="s">
        <v>809</v>
      </c>
      <c r="B941" s="153" t="s">
        <v>854</v>
      </c>
      <c r="C941" s="1301" t="s">
        <v>87</v>
      </c>
      <c r="D941" s="1302">
        <v>0</v>
      </c>
      <c r="E941" s="1302">
        <v>0</v>
      </c>
      <c r="F941" s="1302">
        <v>0</v>
      </c>
      <c r="G941" s="1302">
        <v>0</v>
      </c>
      <c r="H941" s="1302">
        <v>0</v>
      </c>
      <c r="I941" s="1302">
        <v>0</v>
      </c>
      <c r="J941" s="1302">
        <v>0</v>
      </c>
      <c r="K941" s="1302">
        <v>0</v>
      </c>
      <c r="L941" s="1302">
        <v>0</v>
      </c>
      <c r="M941" s="1302">
        <v>0</v>
      </c>
      <c r="N941" s="1302">
        <v>5</v>
      </c>
      <c r="O941" s="1302">
        <v>19</v>
      </c>
      <c r="P941" s="1302">
        <v>2</v>
      </c>
      <c r="Q941" s="1302">
        <v>0</v>
      </c>
      <c r="R941" s="1302">
        <v>20</v>
      </c>
      <c r="S941" s="1302">
        <v>4</v>
      </c>
      <c r="T941" s="1302">
        <v>1</v>
      </c>
      <c r="U941" s="1302">
        <v>28</v>
      </c>
      <c r="V941" s="1302">
        <v>9</v>
      </c>
    </row>
    <row r="942" spans="1:22" ht="15" x14ac:dyDescent="0.25">
      <c r="A942" s="1301" t="s">
        <v>809</v>
      </c>
      <c r="B942" s="153" t="s">
        <v>854</v>
      </c>
      <c r="C942" s="1301" t="s">
        <v>700</v>
      </c>
      <c r="D942" s="1302">
        <v>0</v>
      </c>
      <c r="E942" s="1302">
        <v>0</v>
      </c>
      <c r="F942" s="1302">
        <v>0</v>
      </c>
      <c r="G942" s="1302">
        <v>0</v>
      </c>
      <c r="H942" s="1302">
        <v>0</v>
      </c>
      <c r="I942" s="1302">
        <v>0</v>
      </c>
      <c r="J942" s="1302">
        <v>0</v>
      </c>
      <c r="K942" s="1302">
        <v>0</v>
      </c>
      <c r="L942" s="1302">
        <v>0</v>
      </c>
      <c r="M942" s="1302">
        <v>0</v>
      </c>
      <c r="N942" s="1302">
        <v>1</v>
      </c>
      <c r="O942" s="1302">
        <v>5</v>
      </c>
      <c r="P942" s="1302">
        <v>0</v>
      </c>
      <c r="Q942" s="1302">
        <v>0</v>
      </c>
      <c r="R942" s="1302">
        <v>4</v>
      </c>
      <c r="S942" s="1302">
        <v>1</v>
      </c>
      <c r="T942" s="1302">
        <v>0</v>
      </c>
      <c r="U942" s="1302">
        <v>13</v>
      </c>
      <c r="V942" s="1302">
        <v>5</v>
      </c>
    </row>
    <row r="943" spans="1:22" ht="15" x14ac:dyDescent="0.25">
      <c r="A943" s="1301" t="s">
        <v>809</v>
      </c>
      <c r="B943" s="153" t="s">
        <v>854</v>
      </c>
      <c r="C943" s="1301" t="s">
        <v>88</v>
      </c>
      <c r="D943" s="1302">
        <v>0</v>
      </c>
      <c r="E943" s="1302">
        <v>0</v>
      </c>
      <c r="F943" s="1302">
        <v>0</v>
      </c>
      <c r="G943" s="1302">
        <v>0</v>
      </c>
      <c r="H943" s="1302">
        <v>0</v>
      </c>
      <c r="I943" s="1302">
        <v>0</v>
      </c>
      <c r="J943" s="1302">
        <v>0</v>
      </c>
      <c r="K943" s="1302">
        <v>0</v>
      </c>
      <c r="L943" s="1302">
        <v>0</v>
      </c>
      <c r="M943" s="1302">
        <v>0</v>
      </c>
      <c r="N943" s="1302">
        <v>3</v>
      </c>
      <c r="O943" s="1302">
        <v>12</v>
      </c>
      <c r="P943" s="1302">
        <v>0</v>
      </c>
      <c r="Q943" s="1302">
        <v>0</v>
      </c>
      <c r="R943" s="1302">
        <v>17</v>
      </c>
      <c r="S943" s="1302">
        <v>2</v>
      </c>
      <c r="T943" s="1302">
        <v>0</v>
      </c>
      <c r="U943" s="1302">
        <v>17</v>
      </c>
      <c r="V943" s="1302">
        <v>6</v>
      </c>
    </row>
    <row r="944" spans="1:22" ht="15" x14ac:dyDescent="0.25">
      <c r="A944" s="1301" t="s">
        <v>809</v>
      </c>
      <c r="B944" s="153" t="s">
        <v>854</v>
      </c>
      <c r="C944" s="1301" t="s">
        <v>89</v>
      </c>
      <c r="D944" s="1302">
        <v>0</v>
      </c>
      <c r="E944" s="1302">
        <v>0</v>
      </c>
      <c r="F944" s="1302">
        <v>0</v>
      </c>
      <c r="G944" s="1302">
        <v>0</v>
      </c>
      <c r="H944" s="1302">
        <v>0</v>
      </c>
      <c r="I944" s="1302">
        <v>0</v>
      </c>
      <c r="J944" s="1302">
        <v>0</v>
      </c>
      <c r="K944" s="1302">
        <v>0</v>
      </c>
      <c r="L944" s="1302">
        <v>0</v>
      </c>
      <c r="M944" s="1302">
        <v>0</v>
      </c>
      <c r="N944" s="1302">
        <v>3</v>
      </c>
      <c r="O944" s="1302">
        <v>13</v>
      </c>
      <c r="P944" s="1302">
        <v>0</v>
      </c>
      <c r="Q944" s="1302">
        <v>0</v>
      </c>
      <c r="R944" s="1302">
        <v>17</v>
      </c>
      <c r="S944" s="1302">
        <v>3</v>
      </c>
      <c r="T944" s="1302">
        <v>0</v>
      </c>
      <c r="U944" s="1302">
        <v>18</v>
      </c>
      <c r="V944" s="1302">
        <v>6</v>
      </c>
    </row>
    <row r="945" spans="1:22" ht="15" x14ac:dyDescent="0.25">
      <c r="A945" s="1301" t="s">
        <v>809</v>
      </c>
      <c r="B945" s="153" t="s">
        <v>854</v>
      </c>
      <c r="C945" s="1301" t="s">
        <v>90</v>
      </c>
      <c r="D945" s="1302">
        <v>0</v>
      </c>
      <c r="E945" s="1302">
        <v>0</v>
      </c>
      <c r="F945" s="1302">
        <v>0</v>
      </c>
      <c r="G945" s="1302">
        <v>0</v>
      </c>
      <c r="H945" s="1302">
        <v>0</v>
      </c>
      <c r="I945" s="1302">
        <v>0</v>
      </c>
      <c r="J945" s="1302">
        <v>0</v>
      </c>
      <c r="K945" s="1302">
        <v>0</v>
      </c>
      <c r="L945" s="1302">
        <v>0</v>
      </c>
      <c r="M945" s="1302">
        <v>0</v>
      </c>
      <c r="N945" s="1302">
        <v>2</v>
      </c>
      <c r="O945" s="1302">
        <v>10</v>
      </c>
      <c r="P945" s="1302">
        <v>0</v>
      </c>
      <c r="Q945" s="1302">
        <v>0</v>
      </c>
      <c r="R945" s="1302">
        <v>0</v>
      </c>
      <c r="S945" s="1302">
        <v>1</v>
      </c>
      <c r="T945" s="1302">
        <v>0</v>
      </c>
      <c r="U945" s="1302">
        <v>1</v>
      </c>
      <c r="V945" s="1302">
        <v>0</v>
      </c>
    </row>
    <row r="946" spans="1:22" ht="15" x14ac:dyDescent="0.25">
      <c r="A946" s="1301" t="s">
        <v>809</v>
      </c>
      <c r="B946" s="153" t="s">
        <v>854</v>
      </c>
      <c r="C946" s="1301" t="s">
        <v>91</v>
      </c>
      <c r="D946" s="1302">
        <v>0</v>
      </c>
      <c r="E946" s="1302">
        <v>0</v>
      </c>
      <c r="F946" s="1302">
        <v>0</v>
      </c>
      <c r="G946" s="1302">
        <v>0</v>
      </c>
      <c r="H946" s="1302">
        <v>0</v>
      </c>
      <c r="I946" s="1302">
        <v>0</v>
      </c>
      <c r="J946" s="1302">
        <v>0</v>
      </c>
      <c r="K946" s="1302">
        <v>0</v>
      </c>
      <c r="L946" s="1302">
        <v>0</v>
      </c>
      <c r="M946" s="1302">
        <v>0</v>
      </c>
      <c r="N946" s="1302">
        <v>1</v>
      </c>
      <c r="O946" s="1302">
        <v>10</v>
      </c>
      <c r="P946" s="1302">
        <v>0</v>
      </c>
      <c r="Q946" s="1302">
        <v>0</v>
      </c>
      <c r="R946" s="1302">
        <v>1</v>
      </c>
      <c r="S946" s="1302">
        <v>1</v>
      </c>
      <c r="T946" s="1302">
        <v>0</v>
      </c>
      <c r="U946" s="1302">
        <v>0</v>
      </c>
      <c r="V946" s="1302">
        <v>0</v>
      </c>
    </row>
    <row r="947" spans="1:22" ht="15" x14ac:dyDescent="0.25">
      <c r="A947" s="1301" t="s">
        <v>809</v>
      </c>
      <c r="B947" s="153" t="s">
        <v>854</v>
      </c>
      <c r="C947" s="1301" t="s">
        <v>701</v>
      </c>
      <c r="D947" s="1302">
        <v>0</v>
      </c>
      <c r="E947" s="1302">
        <v>0</v>
      </c>
      <c r="F947" s="1302">
        <v>0</v>
      </c>
      <c r="G947" s="1302">
        <v>0</v>
      </c>
      <c r="H947" s="1302">
        <v>0</v>
      </c>
      <c r="I947" s="1302">
        <v>0</v>
      </c>
      <c r="J947" s="1302">
        <v>0</v>
      </c>
      <c r="K947" s="1302">
        <v>0</v>
      </c>
      <c r="L947" s="1302">
        <v>0</v>
      </c>
      <c r="M947" s="1302">
        <v>0</v>
      </c>
      <c r="N947" s="1302">
        <v>0.20000000298023224</v>
      </c>
      <c r="O947" s="1302">
        <v>0.26315790414810181</v>
      </c>
      <c r="P947" s="1302">
        <v>0</v>
      </c>
      <c r="Q947" s="1302">
        <v>0</v>
      </c>
      <c r="R947" s="1302">
        <v>0.20000000298023224</v>
      </c>
      <c r="S947" s="1302">
        <v>0.25</v>
      </c>
      <c r="T947" s="1302">
        <v>0</v>
      </c>
      <c r="U947" s="1302">
        <v>0.46428570151329041</v>
      </c>
      <c r="V947" s="1302">
        <v>0.55555558204650879</v>
      </c>
    </row>
    <row r="948" spans="1:22" ht="15" x14ac:dyDescent="0.25">
      <c r="A948" s="1301" t="s">
        <v>809</v>
      </c>
      <c r="B948" s="153" t="s">
        <v>854</v>
      </c>
      <c r="C948" s="1301" t="s">
        <v>92</v>
      </c>
      <c r="D948" s="1302">
        <v>0</v>
      </c>
      <c r="E948" s="1302">
        <v>0</v>
      </c>
      <c r="F948" s="1302">
        <v>0</v>
      </c>
      <c r="G948" s="1302">
        <v>0</v>
      </c>
      <c r="H948" s="1302">
        <v>0</v>
      </c>
      <c r="I948" s="1302">
        <v>0</v>
      </c>
      <c r="J948" s="1302">
        <v>0</v>
      </c>
      <c r="K948" s="1302">
        <v>0</v>
      </c>
      <c r="L948" s="1302">
        <v>0</v>
      </c>
      <c r="M948" s="1302">
        <v>0</v>
      </c>
      <c r="N948" s="1302">
        <v>0.60000002384185791</v>
      </c>
      <c r="O948" s="1302">
        <v>0.63157892227172852</v>
      </c>
      <c r="P948" s="1302">
        <v>0</v>
      </c>
      <c r="Q948" s="1302">
        <v>0</v>
      </c>
      <c r="R948" s="1302">
        <v>0.85000002384185791</v>
      </c>
      <c r="S948" s="1302">
        <v>0.5</v>
      </c>
      <c r="T948" s="1302">
        <v>0</v>
      </c>
      <c r="U948" s="1302">
        <v>0.6071428656578064</v>
      </c>
      <c r="V948" s="1302">
        <v>0.66666668653488159</v>
      </c>
    </row>
    <row r="949" spans="1:22" ht="15" x14ac:dyDescent="0.25">
      <c r="A949" s="1301" t="s">
        <v>809</v>
      </c>
      <c r="B949" s="153" t="s">
        <v>854</v>
      </c>
      <c r="C949" s="1301" t="s">
        <v>93</v>
      </c>
      <c r="D949" s="1302">
        <v>0</v>
      </c>
      <c r="E949" s="1302">
        <v>0</v>
      </c>
      <c r="F949" s="1302">
        <v>0</v>
      </c>
      <c r="G949" s="1302">
        <v>0</v>
      </c>
      <c r="H949" s="1302">
        <v>0</v>
      </c>
      <c r="I949" s="1302">
        <v>0</v>
      </c>
      <c r="J949" s="1302">
        <v>0</v>
      </c>
      <c r="K949" s="1302">
        <v>0</v>
      </c>
      <c r="L949" s="1302">
        <v>0</v>
      </c>
      <c r="M949" s="1302">
        <v>0</v>
      </c>
      <c r="N949" s="1302">
        <v>0.60000002384185791</v>
      </c>
      <c r="O949" s="1302">
        <v>0.68421053886413574</v>
      </c>
      <c r="P949" s="1302">
        <v>0</v>
      </c>
      <c r="Q949" s="1302">
        <v>0</v>
      </c>
      <c r="R949" s="1302">
        <v>0.85000002384185791</v>
      </c>
      <c r="S949" s="1302">
        <v>0.75</v>
      </c>
      <c r="T949" s="1302">
        <v>0</v>
      </c>
      <c r="U949" s="1302">
        <v>0.6428571343421936</v>
      </c>
      <c r="V949" s="1302">
        <v>0.66666668653488159</v>
      </c>
    </row>
    <row r="950" spans="1:22" ht="15" x14ac:dyDescent="0.25">
      <c r="A950" s="1301" t="s">
        <v>809</v>
      </c>
      <c r="B950" s="153" t="s">
        <v>854</v>
      </c>
      <c r="C950" s="1301" t="s">
        <v>94</v>
      </c>
      <c r="D950" s="1302">
        <v>0</v>
      </c>
      <c r="E950" s="1302">
        <v>0</v>
      </c>
      <c r="F950" s="1302">
        <v>0</v>
      </c>
      <c r="G950" s="1302">
        <v>0</v>
      </c>
      <c r="H950" s="1302">
        <v>0</v>
      </c>
      <c r="I950" s="1302">
        <v>0</v>
      </c>
      <c r="J950" s="1302">
        <v>0</v>
      </c>
      <c r="K950" s="1302">
        <v>0</v>
      </c>
      <c r="L950" s="1302">
        <v>0</v>
      </c>
      <c r="M950" s="1302">
        <v>0</v>
      </c>
      <c r="N950" s="1302">
        <v>0.40000000596046448</v>
      </c>
      <c r="O950" s="1302">
        <v>0.52631580829620361</v>
      </c>
      <c r="P950" s="1302">
        <v>0</v>
      </c>
      <c r="Q950" s="1302">
        <v>0</v>
      </c>
      <c r="R950" s="1302">
        <v>0</v>
      </c>
      <c r="S950" s="1302">
        <v>0.25</v>
      </c>
      <c r="T950" s="1302">
        <v>0</v>
      </c>
      <c r="U950" s="1302">
        <v>3.5714287310838699E-2</v>
      </c>
      <c r="V950" s="1302">
        <v>0</v>
      </c>
    </row>
    <row r="951" spans="1:22" ht="15" x14ac:dyDescent="0.25">
      <c r="A951" s="1301" t="s">
        <v>809</v>
      </c>
      <c r="B951" s="153" t="s">
        <v>854</v>
      </c>
      <c r="C951" s="1301" t="s">
        <v>95</v>
      </c>
      <c r="D951" s="1302">
        <v>0</v>
      </c>
      <c r="E951" s="1302">
        <v>0</v>
      </c>
      <c r="F951" s="1302">
        <v>0</v>
      </c>
      <c r="G951" s="1302">
        <v>0</v>
      </c>
      <c r="H951" s="1302">
        <v>0</v>
      </c>
      <c r="I951" s="1302">
        <v>0</v>
      </c>
      <c r="J951" s="1302">
        <v>0</v>
      </c>
      <c r="K951" s="1302">
        <v>0</v>
      </c>
      <c r="L951" s="1302">
        <v>0</v>
      </c>
      <c r="M951" s="1302">
        <v>0</v>
      </c>
      <c r="N951" s="1302">
        <v>0.20000000298023224</v>
      </c>
      <c r="O951" s="1302">
        <v>0.52631580829620361</v>
      </c>
      <c r="P951" s="1302">
        <v>0</v>
      </c>
      <c r="Q951" s="1302">
        <v>0</v>
      </c>
      <c r="R951" s="1302">
        <v>5.000000074505806E-2</v>
      </c>
      <c r="S951" s="1302">
        <v>0.25</v>
      </c>
      <c r="T951" s="1302">
        <v>0</v>
      </c>
      <c r="U951" s="1302">
        <v>0</v>
      </c>
      <c r="V951" s="1302">
        <v>0</v>
      </c>
    </row>
    <row r="952" spans="1:22" ht="15" x14ac:dyDescent="0.25">
      <c r="A952" s="1301" t="s">
        <v>809</v>
      </c>
      <c r="B952" s="153" t="s">
        <v>855</v>
      </c>
      <c r="C952" s="1301" t="s">
        <v>87</v>
      </c>
      <c r="D952" s="1302">
        <v>0</v>
      </c>
      <c r="E952" s="1302">
        <v>0</v>
      </c>
      <c r="F952" s="1302">
        <v>0</v>
      </c>
      <c r="G952" s="1302">
        <v>0</v>
      </c>
      <c r="H952" s="1302">
        <v>0</v>
      </c>
      <c r="I952" s="1302">
        <v>0</v>
      </c>
      <c r="J952" s="1302">
        <v>0</v>
      </c>
      <c r="K952" s="1302">
        <v>0</v>
      </c>
      <c r="L952" s="1302">
        <v>0</v>
      </c>
      <c r="M952" s="1302">
        <v>0</v>
      </c>
      <c r="N952" s="1302">
        <v>5</v>
      </c>
      <c r="O952" s="1302">
        <v>17</v>
      </c>
      <c r="P952" s="1302">
        <v>12</v>
      </c>
      <c r="Q952" s="1302">
        <v>2</v>
      </c>
      <c r="R952" s="1302">
        <v>10</v>
      </c>
      <c r="S952" s="1302">
        <v>7</v>
      </c>
      <c r="T952" s="1302">
        <v>5</v>
      </c>
      <c r="U952" s="1302">
        <v>7</v>
      </c>
      <c r="V952" s="1302">
        <v>6</v>
      </c>
    </row>
    <row r="953" spans="1:22" ht="15" x14ac:dyDescent="0.25">
      <c r="A953" s="1301" t="s">
        <v>809</v>
      </c>
      <c r="B953" s="153" t="s">
        <v>855</v>
      </c>
      <c r="C953" s="1301" t="s">
        <v>700</v>
      </c>
      <c r="D953" s="1302">
        <v>0</v>
      </c>
      <c r="E953" s="1302">
        <v>0</v>
      </c>
      <c r="F953" s="1302">
        <v>0</v>
      </c>
      <c r="G953" s="1302">
        <v>0</v>
      </c>
      <c r="H953" s="1302">
        <v>0</v>
      </c>
      <c r="I953" s="1302">
        <v>0</v>
      </c>
      <c r="J953" s="1302">
        <v>0</v>
      </c>
      <c r="K953" s="1302">
        <v>0</v>
      </c>
      <c r="L953" s="1302">
        <v>0</v>
      </c>
      <c r="M953" s="1302">
        <v>0</v>
      </c>
      <c r="N953" s="1302">
        <v>0</v>
      </c>
      <c r="O953" s="1302">
        <v>6</v>
      </c>
      <c r="P953" s="1302">
        <v>2</v>
      </c>
      <c r="Q953" s="1302">
        <v>0</v>
      </c>
      <c r="R953" s="1302">
        <v>2</v>
      </c>
      <c r="S953" s="1302">
        <v>2</v>
      </c>
      <c r="T953" s="1302">
        <v>0</v>
      </c>
      <c r="U953" s="1302">
        <v>2</v>
      </c>
      <c r="V953" s="1302">
        <v>1</v>
      </c>
    </row>
    <row r="954" spans="1:22" ht="15" x14ac:dyDescent="0.25">
      <c r="A954" s="1301" t="s">
        <v>809</v>
      </c>
      <c r="B954" s="153" t="s">
        <v>855</v>
      </c>
      <c r="C954" s="1301" t="s">
        <v>88</v>
      </c>
      <c r="D954" s="1302">
        <v>0</v>
      </c>
      <c r="E954" s="1302">
        <v>0</v>
      </c>
      <c r="F954" s="1302">
        <v>0</v>
      </c>
      <c r="G954" s="1302">
        <v>0</v>
      </c>
      <c r="H954" s="1302">
        <v>0</v>
      </c>
      <c r="I954" s="1302">
        <v>0</v>
      </c>
      <c r="J954" s="1302">
        <v>0</v>
      </c>
      <c r="K954" s="1302">
        <v>0</v>
      </c>
      <c r="L954" s="1302">
        <v>0</v>
      </c>
      <c r="M954" s="1302">
        <v>0</v>
      </c>
      <c r="N954" s="1302">
        <v>4</v>
      </c>
      <c r="O954" s="1302">
        <v>7</v>
      </c>
      <c r="P954" s="1302">
        <v>4</v>
      </c>
      <c r="Q954" s="1302">
        <v>1</v>
      </c>
      <c r="R954" s="1302">
        <v>5</v>
      </c>
      <c r="S954" s="1302">
        <v>4</v>
      </c>
      <c r="T954" s="1302">
        <v>3</v>
      </c>
      <c r="U954" s="1302">
        <v>3</v>
      </c>
      <c r="V954" s="1302">
        <v>2</v>
      </c>
    </row>
    <row r="955" spans="1:22" ht="15" x14ac:dyDescent="0.25">
      <c r="A955" s="1301" t="s">
        <v>809</v>
      </c>
      <c r="B955" s="153" t="s">
        <v>855</v>
      </c>
      <c r="C955" s="1301" t="s">
        <v>89</v>
      </c>
      <c r="D955" s="1302">
        <v>0</v>
      </c>
      <c r="E955" s="1302">
        <v>0</v>
      </c>
      <c r="F955" s="1302">
        <v>0</v>
      </c>
      <c r="G955" s="1302">
        <v>0</v>
      </c>
      <c r="H955" s="1302">
        <v>0</v>
      </c>
      <c r="I955" s="1302">
        <v>0</v>
      </c>
      <c r="J955" s="1302">
        <v>0</v>
      </c>
      <c r="K955" s="1302">
        <v>0</v>
      </c>
      <c r="L955" s="1302">
        <v>0</v>
      </c>
      <c r="M955" s="1302">
        <v>0</v>
      </c>
      <c r="N955" s="1302">
        <v>4</v>
      </c>
      <c r="O955" s="1302">
        <v>10</v>
      </c>
      <c r="P955" s="1302">
        <v>6</v>
      </c>
      <c r="Q955" s="1302">
        <v>2</v>
      </c>
      <c r="R955" s="1302">
        <v>6</v>
      </c>
      <c r="S955" s="1302">
        <v>5</v>
      </c>
      <c r="T955" s="1302">
        <v>3</v>
      </c>
      <c r="U955" s="1302">
        <v>4</v>
      </c>
      <c r="V955" s="1302">
        <v>2</v>
      </c>
    </row>
    <row r="956" spans="1:22" ht="15" x14ac:dyDescent="0.25">
      <c r="A956" s="1301" t="s">
        <v>809</v>
      </c>
      <c r="B956" s="153" t="s">
        <v>855</v>
      </c>
      <c r="C956" s="1301" t="s">
        <v>90</v>
      </c>
      <c r="D956" s="1302">
        <v>0</v>
      </c>
      <c r="E956" s="1302">
        <v>0</v>
      </c>
      <c r="F956" s="1302">
        <v>0</v>
      </c>
      <c r="G956" s="1302">
        <v>0</v>
      </c>
      <c r="H956" s="1302">
        <v>0</v>
      </c>
      <c r="I956" s="1302">
        <v>0</v>
      </c>
      <c r="J956" s="1302">
        <v>0</v>
      </c>
      <c r="K956" s="1302">
        <v>0</v>
      </c>
      <c r="L956" s="1302">
        <v>0</v>
      </c>
      <c r="M956" s="1302">
        <v>0</v>
      </c>
      <c r="N956" s="1302">
        <v>3</v>
      </c>
      <c r="O956" s="1302">
        <v>4</v>
      </c>
      <c r="P956" s="1302">
        <v>4</v>
      </c>
      <c r="Q956" s="1302">
        <v>1</v>
      </c>
      <c r="R956" s="1302">
        <v>0</v>
      </c>
      <c r="S956" s="1302">
        <v>2</v>
      </c>
      <c r="T956" s="1302">
        <v>2</v>
      </c>
      <c r="U956" s="1302">
        <v>3</v>
      </c>
      <c r="V956" s="1302">
        <v>0</v>
      </c>
    </row>
    <row r="957" spans="1:22" ht="15" x14ac:dyDescent="0.25">
      <c r="A957" s="1301" t="s">
        <v>809</v>
      </c>
      <c r="B957" s="153" t="s">
        <v>855</v>
      </c>
      <c r="C957" s="1301" t="s">
        <v>91</v>
      </c>
      <c r="D957" s="1302">
        <v>0</v>
      </c>
      <c r="E957" s="1302">
        <v>0</v>
      </c>
      <c r="F957" s="1302">
        <v>0</v>
      </c>
      <c r="G957" s="1302">
        <v>0</v>
      </c>
      <c r="H957" s="1302">
        <v>0</v>
      </c>
      <c r="I957" s="1302">
        <v>0</v>
      </c>
      <c r="J957" s="1302">
        <v>0</v>
      </c>
      <c r="K957" s="1302">
        <v>0</v>
      </c>
      <c r="L957" s="1302">
        <v>0</v>
      </c>
      <c r="M957" s="1302">
        <v>0</v>
      </c>
      <c r="N957" s="1302">
        <v>3</v>
      </c>
      <c r="O957" s="1302">
        <v>4</v>
      </c>
      <c r="P957" s="1302">
        <v>3</v>
      </c>
      <c r="Q957" s="1302">
        <v>1</v>
      </c>
      <c r="R957" s="1302">
        <v>0</v>
      </c>
      <c r="S957" s="1302">
        <v>2</v>
      </c>
      <c r="T957" s="1302">
        <v>0</v>
      </c>
      <c r="U957" s="1302">
        <v>1</v>
      </c>
      <c r="V957" s="1302">
        <v>0</v>
      </c>
    </row>
    <row r="958" spans="1:22" ht="15" x14ac:dyDescent="0.25">
      <c r="A958" s="1301" t="s">
        <v>809</v>
      </c>
      <c r="B958" s="153" t="s">
        <v>855</v>
      </c>
      <c r="C958" s="1301" t="s">
        <v>701</v>
      </c>
      <c r="D958" s="1302">
        <v>0</v>
      </c>
      <c r="E958" s="1302">
        <v>0</v>
      </c>
      <c r="F958" s="1302">
        <v>0</v>
      </c>
      <c r="G958" s="1302">
        <v>0</v>
      </c>
      <c r="H958" s="1302">
        <v>0</v>
      </c>
      <c r="I958" s="1302">
        <v>0</v>
      </c>
      <c r="J958" s="1302">
        <v>0</v>
      </c>
      <c r="K958" s="1302">
        <v>0</v>
      </c>
      <c r="L958" s="1302">
        <v>0</v>
      </c>
      <c r="M958" s="1302">
        <v>0</v>
      </c>
      <c r="N958" s="1302">
        <v>0</v>
      </c>
      <c r="O958" s="1302">
        <v>0.35294118523597717</v>
      </c>
      <c r="P958" s="1302">
        <v>0.1666666716337204</v>
      </c>
      <c r="Q958" s="1302">
        <v>0</v>
      </c>
      <c r="R958" s="1302">
        <v>0.20000000298023224</v>
      </c>
      <c r="S958" s="1302">
        <v>0.28571429848670959</v>
      </c>
      <c r="T958" s="1302">
        <v>0</v>
      </c>
      <c r="U958" s="1302">
        <v>0.28571429848670959</v>
      </c>
      <c r="V958" s="1302">
        <v>0.1666666716337204</v>
      </c>
    </row>
    <row r="959" spans="1:22" ht="15" x14ac:dyDescent="0.25">
      <c r="A959" s="1301" t="s">
        <v>809</v>
      </c>
      <c r="B959" s="153" t="s">
        <v>855</v>
      </c>
      <c r="C959" s="1301" t="s">
        <v>92</v>
      </c>
      <c r="D959" s="1302">
        <v>0</v>
      </c>
      <c r="E959" s="1302">
        <v>0</v>
      </c>
      <c r="F959" s="1302">
        <v>0</v>
      </c>
      <c r="G959" s="1302">
        <v>0</v>
      </c>
      <c r="H959" s="1302">
        <v>0</v>
      </c>
      <c r="I959" s="1302">
        <v>0</v>
      </c>
      <c r="J959" s="1302">
        <v>0</v>
      </c>
      <c r="K959" s="1302">
        <v>0</v>
      </c>
      <c r="L959" s="1302">
        <v>0</v>
      </c>
      <c r="M959" s="1302">
        <v>0</v>
      </c>
      <c r="N959" s="1302">
        <v>0.80000001192092896</v>
      </c>
      <c r="O959" s="1302">
        <v>0.4117647111415863</v>
      </c>
      <c r="P959" s="1302">
        <v>0.3333333432674408</v>
      </c>
      <c r="Q959" s="1302">
        <v>0.5</v>
      </c>
      <c r="R959" s="1302">
        <v>0.5</v>
      </c>
      <c r="S959" s="1302">
        <v>0.57142859697341919</v>
      </c>
      <c r="T959" s="1302">
        <v>0.60000002384185791</v>
      </c>
      <c r="U959" s="1302">
        <v>0.4285714328289032</v>
      </c>
      <c r="V959" s="1302">
        <v>0.3333333432674408</v>
      </c>
    </row>
    <row r="960" spans="1:22" ht="15" x14ac:dyDescent="0.25">
      <c r="A960" s="1301" t="s">
        <v>809</v>
      </c>
      <c r="B960" s="153" t="s">
        <v>855</v>
      </c>
      <c r="C960" s="1301" t="s">
        <v>93</v>
      </c>
      <c r="D960" s="1302">
        <v>0</v>
      </c>
      <c r="E960" s="1302">
        <v>0</v>
      </c>
      <c r="F960" s="1302">
        <v>0</v>
      </c>
      <c r="G960" s="1302">
        <v>0</v>
      </c>
      <c r="H960" s="1302">
        <v>0</v>
      </c>
      <c r="I960" s="1302">
        <v>0</v>
      </c>
      <c r="J960" s="1302">
        <v>0</v>
      </c>
      <c r="K960" s="1302">
        <v>0</v>
      </c>
      <c r="L960" s="1302">
        <v>0</v>
      </c>
      <c r="M960" s="1302">
        <v>0</v>
      </c>
      <c r="N960" s="1302">
        <v>0.80000001192092896</v>
      </c>
      <c r="O960" s="1302">
        <v>0.58823531866073608</v>
      </c>
      <c r="P960" s="1302">
        <v>0.5</v>
      </c>
      <c r="Q960" s="1302">
        <v>1</v>
      </c>
      <c r="R960" s="1302">
        <v>0.60000002384185791</v>
      </c>
      <c r="S960" s="1302">
        <v>0.71428573131561279</v>
      </c>
      <c r="T960" s="1302">
        <v>0.60000002384185791</v>
      </c>
      <c r="U960" s="1302">
        <v>0.57142859697341919</v>
      </c>
      <c r="V960" s="1302">
        <v>0.3333333432674408</v>
      </c>
    </row>
    <row r="961" spans="1:22" ht="15" x14ac:dyDescent="0.25">
      <c r="A961" s="1301" t="s">
        <v>809</v>
      </c>
      <c r="B961" s="153" t="s">
        <v>855</v>
      </c>
      <c r="C961" s="1301" t="s">
        <v>94</v>
      </c>
      <c r="D961" s="1302">
        <v>0</v>
      </c>
      <c r="E961" s="1302">
        <v>0</v>
      </c>
      <c r="F961" s="1302">
        <v>0</v>
      </c>
      <c r="G961" s="1302">
        <v>0</v>
      </c>
      <c r="H961" s="1302">
        <v>0</v>
      </c>
      <c r="I961" s="1302">
        <v>0</v>
      </c>
      <c r="J961" s="1302">
        <v>0</v>
      </c>
      <c r="K961" s="1302">
        <v>0</v>
      </c>
      <c r="L961" s="1302">
        <v>0</v>
      </c>
      <c r="M961" s="1302">
        <v>0</v>
      </c>
      <c r="N961" s="1302">
        <v>0.60000002384185791</v>
      </c>
      <c r="O961" s="1302">
        <v>0.23529411852359772</v>
      </c>
      <c r="P961" s="1302">
        <v>0.3333333432674408</v>
      </c>
      <c r="Q961" s="1302">
        <v>0.5</v>
      </c>
      <c r="R961" s="1302">
        <v>0</v>
      </c>
      <c r="S961" s="1302">
        <v>0.28571429848670959</v>
      </c>
      <c r="T961" s="1302">
        <v>0.40000000596046448</v>
      </c>
      <c r="U961" s="1302">
        <v>0.4285714328289032</v>
      </c>
      <c r="V961" s="1302">
        <v>0</v>
      </c>
    </row>
    <row r="962" spans="1:22" ht="15" x14ac:dyDescent="0.25">
      <c r="A962" s="1301" t="s">
        <v>809</v>
      </c>
      <c r="B962" s="153" t="s">
        <v>855</v>
      </c>
      <c r="C962" s="1301" t="s">
        <v>95</v>
      </c>
      <c r="D962" s="1302">
        <v>0</v>
      </c>
      <c r="E962" s="1302">
        <v>0</v>
      </c>
      <c r="F962" s="1302">
        <v>0</v>
      </c>
      <c r="G962" s="1302">
        <v>0</v>
      </c>
      <c r="H962" s="1302">
        <v>0</v>
      </c>
      <c r="I962" s="1302">
        <v>0</v>
      </c>
      <c r="J962" s="1302">
        <v>0</v>
      </c>
      <c r="K962" s="1302">
        <v>0</v>
      </c>
      <c r="L962" s="1302">
        <v>0</v>
      </c>
      <c r="M962" s="1302">
        <v>0</v>
      </c>
      <c r="N962" s="1302">
        <v>0.60000002384185791</v>
      </c>
      <c r="O962" s="1302">
        <v>0.23529411852359772</v>
      </c>
      <c r="P962" s="1302">
        <v>0.25</v>
      </c>
      <c r="Q962" s="1302">
        <v>0.5</v>
      </c>
      <c r="R962" s="1302">
        <v>0</v>
      </c>
      <c r="S962" s="1302">
        <v>0.28571429848670959</v>
      </c>
      <c r="T962" s="1302">
        <v>0</v>
      </c>
      <c r="U962" s="1302">
        <v>0.1428571492433548</v>
      </c>
      <c r="V962" s="1302">
        <v>0</v>
      </c>
    </row>
    <row r="963" spans="1:22" ht="15" x14ac:dyDescent="0.25">
      <c r="A963" s="1301" t="s">
        <v>809</v>
      </c>
      <c r="B963" s="153" t="s">
        <v>856</v>
      </c>
      <c r="C963" s="1301" t="s">
        <v>87</v>
      </c>
      <c r="D963" s="1302">
        <v>0</v>
      </c>
      <c r="E963" s="1302">
        <v>0</v>
      </c>
      <c r="F963" s="1302">
        <v>0</v>
      </c>
      <c r="G963" s="1302">
        <v>0</v>
      </c>
      <c r="H963" s="1302">
        <v>0</v>
      </c>
      <c r="I963" s="1302">
        <v>0</v>
      </c>
      <c r="J963" s="1302">
        <v>0</v>
      </c>
      <c r="K963" s="1302">
        <v>0</v>
      </c>
      <c r="L963" s="1302">
        <v>0</v>
      </c>
      <c r="M963" s="1302">
        <v>0</v>
      </c>
      <c r="N963" s="1302">
        <v>0</v>
      </c>
      <c r="O963" s="1302">
        <v>15</v>
      </c>
      <c r="P963" s="1302">
        <v>4</v>
      </c>
      <c r="Q963" s="1302">
        <v>2</v>
      </c>
      <c r="R963" s="1302">
        <v>9</v>
      </c>
      <c r="S963" s="1302">
        <v>6</v>
      </c>
      <c r="T963" s="1302">
        <v>1</v>
      </c>
      <c r="U963" s="1302">
        <v>6</v>
      </c>
      <c r="V963" s="1302">
        <v>4</v>
      </c>
    </row>
    <row r="964" spans="1:22" ht="15" x14ac:dyDescent="0.25">
      <c r="A964" s="1301" t="s">
        <v>809</v>
      </c>
      <c r="B964" s="153" t="s">
        <v>856</v>
      </c>
      <c r="C964" s="1301" t="s">
        <v>700</v>
      </c>
      <c r="D964" s="1302">
        <v>0</v>
      </c>
      <c r="E964" s="1302">
        <v>0</v>
      </c>
      <c r="F964" s="1302">
        <v>0</v>
      </c>
      <c r="G964" s="1302">
        <v>0</v>
      </c>
      <c r="H964" s="1302">
        <v>0</v>
      </c>
      <c r="I964" s="1302">
        <v>0</v>
      </c>
      <c r="J964" s="1302">
        <v>0</v>
      </c>
      <c r="K964" s="1302">
        <v>0</v>
      </c>
      <c r="L964" s="1302">
        <v>0</v>
      </c>
      <c r="M964" s="1302">
        <v>0</v>
      </c>
      <c r="N964" s="1302">
        <v>0</v>
      </c>
      <c r="O964" s="1302">
        <v>0</v>
      </c>
      <c r="P964" s="1302">
        <v>0</v>
      </c>
      <c r="Q964" s="1302">
        <v>0</v>
      </c>
      <c r="R964" s="1302">
        <v>2</v>
      </c>
      <c r="S964" s="1302">
        <v>0</v>
      </c>
      <c r="T964" s="1302">
        <v>0</v>
      </c>
      <c r="U964" s="1302">
        <v>1</v>
      </c>
      <c r="V964" s="1302">
        <v>0</v>
      </c>
    </row>
    <row r="965" spans="1:22" ht="15" x14ac:dyDescent="0.25">
      <c r="A965" s="1301" t="s">
        <v>809</v>
      </c>
      <c r="B965" s="153" t="s">
        <v>856</v>
      </c>
      <c r="C965" s="1301" t="s">
        <v>88</v>
      </c>
      <c r="D965" s="1302">
        <v>0</v>
      </c>
      <c r="E965" s="1302">
        <v>0</v>
      </c>
      <c r="F965" s="1302">
        <v>0</v>
      </c>
      <c r="G965" s="1302">
        <v>0</v>
      </c>
      <c r="H965" s="1302">
        <v>0</v>
      </c>
      <c r="I965" s="1302">
        <v>0</v>
      </c>
      <c r="J965" s="1302">
        <v>0</v>
      </c>
      <c r="K965" s="1302">
        <v>0</v>
      </c>
      <c r="L965" s="1302">
        <v>0</v>
      </c>
      <c r="M965" s="1302">
        <v>0</v>
      </c>
      <c r="N965" s="1302">
        <v>0</v>
      </c>
      <c r="O965" s="1302">
        <v>1</v>
      </c>
      <c r="P965" s="1302">
        <v>0</v>
      </c>
      <c r="Q965" s="1302">
        <v>0</v>
      </c>
      <c r="R965" s="1302">
        <v>6</v>
      </c>
      <c r="S965" s="1302">
        <v>0</v>
      </c>
      <c r="T965" s="1302">
        <v>0</v>
      </c>
      <c r="U965" s="1302">
        <v>5</v>
      </c>
      <c r="V965" s="1302">
        <v>1</v>
      </c>
    </row>
    <row r="966" spans="1:22" ht="15" x14ac:dyDescent="0.25">
      <c r="A966" s="1301" t="s">
        <v>809</v>
      </c>
      <c r="B966" s="153" t="s">
        <v>856</v>
      </c>
      <c r="C966" s="1301" t="s">
        <v>89</v>
      </c>
      <c r="D966" s="1302">
        <v>0</v>
      </c>
      <c r="E966" s="1302">
        <v>0</v>
      </c>
      <c r="F966" s="1302">
        <v>0</v>
      </c>
      <c r="G966" s="1302">
        <v>0</v>
      </c>
      <c r="H966" s="1302">
        <v>0</v>
      </c>
      <c r="I966" s="1302">
        <v>0</v>
      </c>
      <c r="J966" s="1302">
        <v>0</v>
      </c>
      <c r="K966" s="1302">
        <v>0</v>
      </c>
      <c r="L966" s="1302">
        <v>0</v>
      </c>
      <c r="M966" s="1302">
        <v>0</v>
      </c>
      <c r="N966" s="1302">
        <v>0</v>
      </c>
      <c r="O966" s="1302">
        <v>1</v>
      </c>
      <c r="P966" s="1302">
        <v>0</v>
      </c>
      <c r="Q966" s="1302">
        <v>0</v>
      </c>
      <c r="R966" s="1302">
        <v>6</v>
      </c>
      <c r="S966" s="1302">
        <v>0</v>
      </c>
      <c r="T966" s="1302">
        <v>0</v>
      </c>
      <c r="U966" s="1302">
        <v>6</v>
      </c>
      <c r="V966" s="1302">
        <v>1</v>
      </c>
    </row>
    <row r="967" spans="1:22" ht="15" x14ac:dyDescent="0.25">
      <c r="A967" s="1301" t="s">
        <v>809</v>
      </c>
      <c r="B967" s="153" t="s">
        <v>856</v>
      </c>
      <c r="C967" s="1301" t="s">
        <v>90</v>
      </c>
      <c r="D967" s="1302">
        <v>0</v>
      </c>
      <c r="E967" s="1302">
        <v>0</v>
      </c>
      <c r="F967" s="1302">
        <v>0</v>
      </c>
      <c r="G967" s="1302">
        <v>0</v>
      </c>
      <c r="H967" s="1302">
        <v>0</v>
      </c>
      <c r="I967" s="1302">
        <v>0</v>
      </c>
      <c r="J967" s="1302">
        <v>0</v>
      </c>
      <c r="K967" s="1302">
        <v>0</v>
      </c>
      <c r="L967" s="1302">
        <v>0</v>
      </c>
      <c r="M967" s="1302">
        <v>0</v>
      </c>
      <c r="N967" s="1302">
        <v>0</v>
      </c>
      <c r="O967" s="1302">
        <v>0</v>
      </c>
      <c r="P967" s="1302">
        <v>0</v>
      </c>
      <c r="Q967" s="1302">
        <v>0</v>
      </c>
      <c r="R967" s="1302">
        <v>1</v>
      </c>
      <c r="S967" s="1302">
        <v>0</v>
      </c>
      <c r="T967" s="1302">
        <v>0</v>
      </c>
      <c r="U967" s="1302">
        <v>2</v>
      </c>
      <c r="V967" s="1302">
        <v>0</v>
      </c>
    </row>
    <row r="968" spans="1:22" ht="15" x14ac:dyDescent="0.25">
      <c r="A968" s="1301" t="s">
        <v>809</v>
      </c>
      <c r="B968" s="153" t="s">
        <v>856</v>
      </c>
      <c r="C968" s="1301" t="s">
        <v>91</v>
      </c>
      <c r="D968" s="1302">
        <v>0</v>
      </c>
      <c r="E968" s="1302">
        <v>0</v>
      </c>
      <c r="F968" s="1302">
        <v>0</v>
      </c>
      <c r="G968" s="1302">
        <v>0</v>
      </c>
      <c r="H968" s="1302">
        <v>0</v>
      </c>
      <c r="I968" s="1302">
        <v>0</v>
      </c>
      <c r="J968" s="1302">
        <v>0</v>
      </c>
      <c r="K968" s="1302">
        <v>0</v>
      </c>
      <c r="L968" s="1302">
        <v>0</v>
      </c>
      <c r="M968" s="1302">
        <v>0</v>
      </c>
      <c r="N968" s="1302">
        <v>0</v>
      </c>
      <c r="O968" s="1302">
        <v>0</v>
      </c>
      <c r="P968" s="1302">
        <v>0</v>
      </c>
      <c r="Q968" s="1302">
        <v>0</v>
      </c>
      <c r="R968" s="1302">
        <v>1</v>
      </c>
      <c r="S968" s="1302">
        <v>0</v>
      </c>
      <c r="T968" s="1302">
        <v>0</v>
      </c>
      <c r="U968" s="1302">
        <v>1</v>
      </c>
      <c r="V968" s="1302">
        <v>0</v>
      </c>
    </row>
    <row r="969" spans="1:22" ht="15" x14ac:dyDescent="0.25">
      <c r="A969" s="1301" t="s">
        <v>809</v>
      </c>
      <c r="B969" s="153" t="s">
        <v>856</v>
      </c>
      <c r="C969" s="1301" t="s">
        <v>701</v>
      </c>
      <c r="D969" s="1302">
        <v>0</v>
      </c>
      <c r="E969" s="1302">
        <v>0</v>
      </c>
      <c r="F969" s="1302">
        <v>0</v>
      </c>
      <c r="G969" s="1302">
        <v>0</v>
      </c>
      <c r="H969" s="1302">
        <v>0</v>
      </c>
      <c r="I969" s="1302">
        <v>0</v>
      </c>
      <c r="J969" s="1302">
        <v>0</v>
      </c>
      <c r="K969" s="1302">
        <v>0</v>
      </c>
      <c r="L969" s="1302">
        <v>0</v>
      </c>
      <c r="M969" s="1302">
        <v>0</v>
      </c>
      <c r="N969" s="1302">
        <v>0</v>
      </c>
      <c r="O969" s="1302">
        <v>0</v>
      </c>
      <c r="P969" s="1302">
        <v>0</v>
      </c>
      <c r="Q969" s="1302">
        <v>0</v>
      </c>
      <c r="R969" s="1302">
        <v>0.2222222238779068</v>
      </c>
      <c r="S969" s="1302">
        <v>0</v>
      </c>
      <c r="T969" s="1302">
        <v>0</v>
      </c>
      <c r="U969" s="1302">
        <v>0.1666666716337204</v>
      </c>
      <c r="V969" s="1302">
        <v>0</v>
      </c>
    </row>
    <row r="970" spans="1:22" ht="15" x14ac:dyDescent="0.25">
      <c r="A970" s="1301" t="s">
        <v>809</v>
      </c>
      <c r="B970" s="153" t="s">
        <v>856</v>
      </c>
      <c r="C970" s="1301" t="s">
        <v>92</v>
      </c>
      <c r="D970" s="1302">
        <v>0</v>
      </c>
      <c r="E970" s="1302">
        <v>0</v>
      </c>
      <c r="F970" s="1302">
        <v>0</v>
      </c>
      <c r="G970" s="1302">
        <v>0</v>
      </c>
      <c r="H970" s="1302">
        <v>0</v>
      </c>
      <c r="I970" s="1302">
        <v>0</v>
      </c>
      <c r="J970" s="1302">
        <v>0</v>
      </c>
      <c r="K970" s="1302">
        <v>0</v>
      </c>
      <c r="L970" s="1302">
        <v>0</v>
      </c>
      <c r="M970" s="1302">
        <v>0</v>
      </c>
      <c r="N970" s="1302">
        <v>0</v>
      </c>
      <c r="O970" s="1302">
        <v>6.6666670143604279E-2</v>
      </c>
      <c r="P970" s="1302">
        <v>0</v>
      </c>
      <c r="Q970" s="1302">
        <v>0</v>
      </c>
      <c r="R970" s="1302">
        <v>0.66666668653488159</v>
      </c>
      <c r="S970" s="1302">
        <v>0</v>
      </c>
      <c r="T970" s="1302">
        <v>0</v>
      </c>
      <c r="U970" s="1302">
        <v>0.83333331346511841</v>
      </c>
      <c r="V970" s="1302">
        <v>0.25</v>
      </c>
    </row>
    <row r="971" spans="1:22" ht="15" x14ac:dyDescent="0.25">
      <c r="A971" s="1301" t="s">
        <v>809</v>
      </c>
      <c r="B971" s="153" t="s">
        <v>856</v>
      </c>
      <c r="C971" s="1301" t="s">
        <v>93</v>
      </c>
      <c r="D971" s="1302">
        <v>0</v>
      </c>
      <c r="E971" s="1302">
        <v>0</v>
      </c>
      <c r="F971" s="1302">
        <v>0</v>
      </c>
      <c r="G971" s="1302">
        <v>0</v>
      </c>
      <c r="H971" s="1302">
        <v>0</v>
      </c>
      <c r="I971" s="1302">
        <v>0</v>
      </c>
      <c r="J971" s="1302">
        <v>0</v>
      </c>
      <c r="K971" s="1302">
        <v>0</v>
      </c>
      <c r="L971" s="1302">
        <v>0</v>
      </c>
      <c r="M971" s="1302">
        <v>0</v>
      </c>
      <c r="N971" s="1302">
        <v>0</v>
      </c>
      <c r="O971" s="1302">
        <v>6.6666670143604279E-2</v>
      </c>
      <c r="P971" s="1302">
        <v>0</v>
      </c>
      <c r="Q971" s="1302">
        <v>0</v>
      </c>
      <c r="R971" s="1302">
        <v>0.66666668653488159</v>
      </c>
      <c r="S971" s="1302">
        <v>0</v>
      </c>
      <c r="T971" s="1302">
        <v>0</v>
      </c>
      <c r="U971" s="1302">
        <v>1</v>
      </c>
      <c r="V971" s="1302">
        <v>0.25</v>
      </c>
    </row>
    <row r="972" spans="1:22" ht="15" x14ac:dyDescent="0.25">
      <c r="A972" s="1301" t="s">
        <v>809</v>
      </c>
      <c r="B972" s="153" t="s">
        <v>856</v>
      </c>
      <c r="C972" s="1301" t="s">
        <v>94</v>
      </c>
      <c r="D972" s="1302">
        <v>0</v>
      </c>
      <c r="E972" s="1302">
        <v>0</v>
      </c>
      <c r="F972" s="1302">
        <v>0</v>
      </c>
      <c r="G972" s="1302">
        <v>0</v>
      </c>
      <c r="H972" s="1302">
        <v>0</v>
      </c>
      <c r="I972" s="1302">
        <v>0</v>
      </c>
      <c r="J972" s="1302">
        <v>0</v>
      </c>
      <c r="K972" s="1302">
        <v>0</v>
      </c>
      <c r="L972" s="1302">
        <v>0</v>
      </c>
      <c r="M972" s="1302">
        <v>0</v>
      </c>
      <c r="N972" s="1302">
        <v>0</v>
      </c>
      <c r="O972" s="1302">
        <v>0</v>
      </c>
      <c r="P972" s="1302">
        <v>0</v>
      </c>
      <c r="Q972" s="1302">
        <v>0</v>
      </c>
      <c r="R972" s="1302">
        <v>0.1111111119389534</v>
      </c>
      <c r="S972" s="1302">
        <v>0</v>
      </c>
      <c r="T972" s="1302">
        <v>0</v>
      </c>
      <c r="U972" s="1302">
        <v>0.3333333432674408</v>
      </c>
      <c r="V972" s="1302">
        <v>0</v>
      </c>
    </row>
    <row r="973" spans="1:22" ht="15" x14ac:dyDescent="0.25">
      <c r="A973" s="1301" t="s">
        <v>809</v>
      </c>
      <c r="B973" s="153" t="s">
        <v>856</v>
      </c>
      <c r="C973" s="1301" t="s">
        <v>95</v>
      </c>
      <c r="D973" s="1302">
        <v>0</v>
      </c>
      <c r="E973" s="1302">
        <v>0</v>
      </c>
      <c r="F973" s="1302">
        <v>0</v>
      </c>
      <c r="G973" s="1302">
        <v>0</v>
      </c>
      <c r="H973" s="1302">
        <v>0</v>
      </c>
      <c r="I973" s="1302">
        <v>0</v>
      </c>
      <c r="J973" s="1302">
        <v>0</v>
      </c>
      <c r="K973" s="1302">
        <v>0</v>
      </c>
      <c r="L973" s="1302">
        <v>0</v>
      </c>
      <c r="M973" s="1302">
        <v>0</v>
      </c>
      <c r="N973" s="1302">
        <v>0</v>
      </c>
      <c r="O973" s="1302">
        <v>0</v>
      </c>
      <c r="P973" s="1302">
        <v>0</v>
      </c>
      <c r="Q973" s="1302">
        <v>0</v>
      </c>
      <c r="R973" s="1302">
        <v>0.1111111119389534</v>
      </c>
      <c r="S973" s="1302">
        <v>0</v>
      </c>
      <c r="T973" s="1302">
        <v>0</v>
      </c>
      <c r="U973" s="1302">
        <v>0.1666666716337204</v>
      </c>
      <c r="V973" s="1302">
        <v>0</v>
      </c>
    </row>
    <row r="974" spans="1:22" ht="15" x14ac:dyDescent="0.25">
      <c r="A974" s="1301" t="s">
        <v>809</v>
      </c>
      <c r="B974" s="153" t="s">
        <v>857</v>
      </c>
      <c r="C974" s="1301" t="s">
        <v>87</v>
      </c>
      <c r="D974" s="1302">
        <v>0</v>
      </c>
      <c r="E974" s="1302">
        <v>0</v>
      </c>
      <c r="F974" s="1302">
        <v>0</v>
      </c>
      <c r="G974" s="1302">
        <v>0</v>
      </c>
      <c r="H974" s="1302">
        <v>0</v>
      </c>
      <c r="I974" s="1302">
        <v>0</v>
      </c>
      <c r="J974" s="1302">
        <v>0</v>
      </c>
      <c r="K974" s="1302">
        <v>0</v>
      </c>
      <c r="L974" s="1302">
        <v>0</v>
      </c>
      <c r="M974" s="1302">
        <v>0</v>
      </c>
      <c r="N974" s="1302">
        <v>0</v>
      </c>
      <c r="O974" s="1302">
        <v>52</v>
      </c>
      <c r="P974" s="1302">
        <v>35</v>
      </c>
      <c r="Q974" s="1302">
        <v>6</v>
      </c>
      <c r="R974" s="1302">
        <v>46</v>
      </c>
      <c r="S974" s="1302">
        <v>27</v>
      </c>
      <c r="T974" s="1302">
        <v>24</v>
      </c>
      <c r="U974" s="1302">
        <v>15</v>
      </c>
      <c r="V974" s="1302">
        <v>23</v>
      </c>
    </row>
    <row r="975" spans="1:22" ht="15" x14ac:dyDescent="0.25">
      <c r="A975" s="1301" t="s">
        <v>809</v>
      </c>
      <c r="B975" s="153" t="s">
        <v>857</v>
      </c>
      <c r="C975" s="1301" t="s">
        <v>700</v>
      </c>
      <c r="D975" s="1302">
        <v>0</v>
      </c>
      <c r="E975" s="1302">
        <v>0</v>
      </c>
      <c r="F975" s="1302">
        <v>0</v>
      </c>
      <c r="G975" s="1302">
        <v>0</v>
      </c>
      <c r="H975" s="1302">
        <v>0</v>
      </c>
      <c r="I975" s="1302">
        <v>0</v>
      </c>
      <c r="J975" s="1302">
        <v>0</v>
      </c>
      <c r="K975" s="1302">
        <v>0</v>
      </c>
      <c r="L975" s="1302">
        <v>0</v>
      </c>
      <c r="M975" s="1302">
        <v>0</v>
      </c>
      <c r="N975" s="1302">
        <v>0</v>
      </c>
      <c r="O975" s="1302">
        <v>19</v>
      </c>
      <c r="P975" s="1302">
        <v>5</v>
      </c>
      <c r="Q975" s="1302">
        <v>2</v>
      </c>
      <c r="R975" s="1302">
        <v>17</v>
      </c>
      <c r="S975" s="1302">
        <v>3</v>
      </c>
      <c r="T975" s="1302">
        <v>9</v>
      </c>
      <c r="U975" s="1302">
        <v>8</v>
      </c>
      <c r="V975" s="1302">
        <v>4</v>
      </c>
    </row>
    <row r="976" spans="1:22" ht="15" x14ac:dyDescent="0.25">
      <c r="A976" s="1301" t="s">
        <v>809</v>
      </c>
      <c r="B976" s="153" t="s">
        <v>857</v>
      </c>
      <c r="C976" s="1301" t="s">
        <v>88</v>
      </c>
      <c r="D976" s="1302">
        <v>0</v>
      </c>
      <c r="E976" s="1302">
        <v>0</v>
      </c>
      <c r="F976" s="1302">
        <v>0</v>
      </c>
      <c r="G976" s="1302">
        <v>0</v>
      </c>
      <c r="H976" s="1302">
        <v>0</v>
      </c>
      <c r="I976" s="1302">
        <v>0</v>
      </c>
      <c r="J976" s="1302">
        <v>0</v>
      </c>
      <c r="K976" s="1302">
        <v>0</v>
      </c>
      <c r="L976" s="1302">
        <v>0</v>
      </c>
      <c r="M976" s="1302">
        <v>0</v>
      </c>
      <c r="N976" s="1302">
        <v>0</v>
      </c>
      <c r="O976" s="1302">
        <v>28</v>
      </c>
      <c r="P976" s="1302">
        <v>11</v>
      </c>
      <c r="Q976" s="1302">
        <v>3</v>
      </c>
      <c r="R976" s="1302">
        <v>17</v>
      </c>
      <c r="S976" s="1302">
        <v>6</v>
      </c>
      <c r="T976" s="1302">
        <v>10</v>
      </c>
      <c r="U976" s="1302">
        <v>8</v>
      </c>
      <c r="V976" s="1302">
        <v>7</v>
      </c>
    </row>
    <row r="977" spans="1:22" ht="15" x14ac:dyDescent="0.25">
      <c r="A977" s="1301" t="s">
        <v>809</v>
      </c>
      <c r="B977" s="153" t="s">
        <v>857</v>
      </c>
      <c r="C977" s="1301" t="s">
        <v>89</v>
      </c>
      <c r="D977" s="1302">
        <v>0</v>
      </c>
      <c r="E977" s="1302">
        <v>0</v>
      </c>
      <c r="F977" s="1302">
        <v>0</v>
      </c>
      <c r="G977" s="1302">
        <v>0</v>
      </c>
      <c r="H977" s="1302">
        <v>0</v>
      </c>
      <c r="I977" s="1302">
        <v>0</v>
      </c>
      <c r="J977" s="1302">
        <v>0</v>
      </c>
      <c r="K977" s="1302">
        <v>0</v>
      </c>
      <c r="L977" s="1302">
        <v>0</v>
      </c>
      <c r="M977" s="1302">
        <v>0</v>
      </c>
      <c r="N977" s="1302">
        <v>0</v>
      </c>
      <c r="O977" s="1302">
        <v>34</v>
      </c>
      <c r="P977" s="1302">
        <v>11</v>
      </c>
      <c r="Q977" s="1302">
        <v>3</v>
      </c>
      <c r="R977" s="1302">
        <v>19</v>
      </c>
      <c r="S977" s="1302">
        <v>10</v>
      </c>
      <c r="T977" s="1302">
        <v>10</v>
      </c>
      <c r="U977" s="1302">
        <v>8</v>
      </c>
      <c r="V977" s="1302">
        <v>7</v>
      </c>
    </row>
    <row r="978" spans="1:22" ht="15" x14ac:dyDescent="0.25">
      <c r="A978" s="1301" t="s">
        <v>809</v>
      </c>
      <c r="B978" s="153" t="s">
        <v>857</v>
      </c>
      <c r="C978" s="1301" t="s">
        <v>90</v>
      </c>
      <c r="D978" s="1302">
        <v>0</v>
      </c>
      <c r="E978" s="1302">
        <v>0</v>
      </c>
      <c r="F978" s="1302">
        <v>0</v>
      </c>
      <c r="G978" s="1302">
        <v>0</v>
      </c>
      <c r="H978" s="1302">
        <v>0</v>
      </c>
      <c r="I978" s="1302">
        <v>0</v>
      </c>
      <c r="J978" s="1302">
        <v>0</v>
      </c>
      <c r="K978" s="1302">
        <v>0</v>
      </c>
      <c r="L978" s="1302">
        <v>0</v>
      </c>
      <c r="M978" s="1302">
        <v>0</v>
      </c>
      <c r="N978" s="1302">
        <v>0</v>
      </c>
      <c r="O978" s="1302">
        <v>5</v>
      </c>
      <c r="P978" s="1302">
        <v>2</v>
      </c>
      <c r="Q978" s="1302">
        <v>1</v>
      </c>
      <c r="R978" s="1302">
        <v>9</v>
      </c>
      <c r="S978" s="1302">
        <v>1</v>
      </c>
      <c r="T978" s="1302">
        <v>1</v>
      </c>
      <c r="U978" s="1302">
        <v>2</v>
      </c>
      <c r="V978" s="1302">
        <v>0</v>
      </c>
    </row>
    <row r="979" spans="1:22" ht="15" x14ac:dyDescent="0.25">
      <c r="A979" s="1301" t="s">
        <v>809</v>
      </c>
      <c r="B979" s="153" t="s">
        <v>857</v>
      </c>
      <c r="C979" s="1301" t="s">
        <v>91</v>
      </c>
      <c r="D979" s="1302">
        <v>0</v>
      </c>
      <c r="E979" s="1302">
        <v>0</v>
      </c>
      <c r="F979" s="1302">
        <v>0</v>
      </c>
      <c r="G979" s="1302">
        <v>0</v>
      </c>
      <c r="H979" s="1302">
        <v>0</v>
      </c>
      <c r="I979" s="1302">
        <v>0</v>
      </c>
      <c r="J979" s="1302">
        <v>0</v>
      </c>
      <c r="K979" s="1302">
        <v>0</v>
      </c>
      <c r="L979" s="1302">
        <v>0</v>
      </c>
      <c r="M979" s="1302">
        <v>0</v>
      </c>
      <c r="N979" s="1302">
        <v>0</v>
      </c>
      <c r="O979" s="1302">
        <v>2</v>
      </c>
      <c r="P979" s="1302">
        <v>0</v>
      </c>
      <c r="Q979" s="1302">
        <v>2</v>
      </c>
      <c r="R979" s="1302">
        <v>5</v>
      </c>
      <c r="S979" s="1302">
        <v>0</v>
      </c>
      <c r="T979" s="1302">
        <v>1</v>
      </c>
      <c r="U979" s="1302">
        <v>0</v>
      </c>
      <c r="V979" s="1302">
        <v>0</v>
      </c>
    </row>
    <row r="980" spans="1:22" ht="15" x14ac:dyDescent="0.25">
      <c r="A980" s="1301" t="s">
        <v>809</v>
      </c>
      <c r="B980" s="153" t="s">
        <v>857</v>
      </c>
      <c r="C980" s="1301" t="s">
        <v>701</v>
      </c>
      <c r="D980" s="1302">
        <v>0</v>
      </c>
      <c r="E980" s="1302">
        <v>0</v>
      </c>
      <c r="F980" s="1302">
        <v>0</v>
      </c>
      <c r="G980" s="1302">
        <v>0</v>
      </c>
      <c r="H980" s="1302">
        <v>0</v>
      </c>
      <c r="I980" s="1302">
        <v>0</v>
      </c>
      <c r="J980" s="1302">
        <v>0</v>
      </c>
      <c r="K980" s="1302">
        <v>0</v>
      </c>
      <c r="L980" s="1302">
        <v>0</v>
      </c>
      <c r="M980" s="1302">
        <v>0</v>
      </c>
      <c r="N980" s="1302">
        <v>0</v>
      </c>
      <c r="O980" s="1302">
        <v>0.36538460850715637</v>
      </c>
      <c r="P980" s="1302">
        <v>0.1428571492433548</v>
      </c>
      <c r="Q980" s="1302">
        <v>0.3333333432674408</v>
      </c>
      <c r="R980" s="1302">
        <v>0.3695652186870575</v>
      </c>
      <c r="S980" s="1302">
        <v>0.1111111119389534</v>
      </c>
      <c r="T980" s="1302">
        <v>0.375</v>
      </c>
      <c r="U980" s="1302">
        <v>0.53333336114883423</v>
      </c>
      <c r="V980" s="1302">
        <v>0.17391304671764374</v>
      </c>
    </row>
    <row r="981" spans="1:22" ht="15" x14ac:dyDescent="0.25">
      <c r="A981" s="1301" t="s">
        <v>809</v>
      </c>
      <c r="B981" s="153" t="s">
        <v>857</v>
      </c>
      <c r="C981" s="1301" t="s">
        <v>92</v>
      </c>
      <c r="D981" s="1302">
        <v>0</v>
      </c>
      <c r="E981" s="1302">
        <v>0</v>
      </c>
      <c r="F981" s="1302">
        <v>0</v>
      </c>
      <c r="G981" s="1302">
        <v>0</v>
      </c>
      <c r="H981" s="1302">
        <v>0</v>
      </c>
      <c r="I981" s="1302">
        <v>0</v>
      </c>
      <c r="J981" s="1302">
        <v>0</v>
      </c>
      <c r="K981" s="1302">
        <v>0</v>
      </c>
      <c r="L981" s="1302">
        <v>0</v>
      </c>
      <c r="M981" s="1302">
        <v>0</v>
      </c>
      <c r="N981" s="1302">
        <v>0</v>
      </c>
      <c r="O981" s="1302">
        <v>0.53846156597137451</v>
      </c>
      <c r="P981" s="1302">
        <v>0.31428572535514832</v>
      </c>
      <c r="Q981" s="1302">
        <v>0.5</v>
      </c>
      <c r="R981" s="1302">
        <v>0.3695652186870575</v>
      </c>
      <c r="S981" s="1302">
        <v>0.2222222238779068</v>
      </c>
      <c r="T981" s="1302">
        <v>0.4166666567325592</v>
      </c>
      <c r="U981" s="1302">
        <v>0.53333336114883423</v>
      </c>
      <c r="V981" s="1302">
        <v>0.30434781312942505</v>
      </c>
    </row>
    <row r="982" spans="1:22" ht="15" x14ac:dyDescent="0.25">
      <c r="A982" s="1301" t="s">
        <v>809</v>
      </c>
      <c r="B982" s="153" t="s">
        <v>857</v>
      </c>
      <c r="C982" s="1301" t="s">
        <v>93</v>
      </c>
      <c r="D982" s="1302">
        <v>0</v>
      </c>
      <c r="E982" s="1302">
        <v>0</v>
      </c>
      <c r="F982" s="1302">
        <v>0</v>
      </c>
      <c r="G982" s="1302">
        <v>0</v>
      </c>
      <c r="H982" s="1302">
        <v>0</v>
      </c>
      <c r="I982" s="1302">
        <v>0</v>
      </c>
      <c r="J982" s="1302">
        <v>0</v>
      </c>
      <c r="K982" s="1302">
        <v>0</v>
      </c>
      <c r="L982" s="1302">
        <v>0</v>
      </c>
      <c r="M982" s="1302">
        <v>0</v>
      </c>
      <c r="N982" s="1302">
        <v>0</v>
      </c>
      <c r="O982" s="1302">
        <v>0.6538461446762085</v>
      </c>
      <c r="P982" s="1302">
        <v>0.31428572535514832</v>
      </c>
      <c r="Q982" s="1302">
        <v>0.5</v>
      </c>
      <c r="R982" s="1302">
        <v>0.41304346919059753</v>
      </c>
      <c r="S982" s="1302">
        <v>0.37037035822868347</v>
      </c>
      <c r="T982" s="1302">
        <v>0.4166666567325592</v>
      </c>
      <c r="U982" s="1302">
        <v>0.53333336114883423</v>
      </c>
      <c r="V982" s="1302">
        <v>0.30434781312942505</v>
      </c>
    </row>
    <row r="983" spans="1:22" ht="15" x14ac:dyDescent="0.25">
      <c r="A983" s="1301" t="s">
        <v>809</v>
      </c>
      <c r="B983" s="153" t="s">
        <v>857</v>
      </c>
      <c r="C983" s="1301" t="s">
        <v>94</v>
      </c>
      <c r="D983" s="1302">
        <v>0</v>
      </c>
      <c r="E983" s="1302">
        <v>0</v>
      </c>
      <c r="F983" s="1302">
        <v>0</v>
      </c>
      <c r="G983" s="1302">
        <v>0</v>
      </c>
      <c r="H983" s="1302">
        <v>0</v>
      </c>
      <c r="I983" s="1302">
        <v>0</v>
      </c>
      <c r="J983" s="1302">
        <v>0</v>
      </c>
      <c r="K983" s="1302">
        <v>0</v>
      </c>
      <c r="L983" s="1302">
        <v>0</v>
      </c>
      <c r="M983" s="1302">
        <v>0</v>
      </c>
      <c r="N983" s="1302">
        <v>0</v>
      </c>
      <c r="O983" s="1302">
        <v>9.6153847873210907E-2</v>
      </c>
      <c r="P983" s="1302">
        <v>5.714285746216774E-2</v>
      </c>
      <c r="Q983" s="1302">
        <v>0.1666666716337204</v>
      </c>
      <c r="R983" s="1302">
        <v>0.19565217196941376</v>
      </c>
      <c r="S983" s="1302">
        <v>3.7037037312984467E-2</v>
      </c>
      <c r="T983" s="1302">
        <v>4.1666667908430099E-2</v>
      </c>
      <c r="U983" s="1302">
        <v>0.13333334028720856</v>
      </c>
      <c r="V983" s="1302">
        <v>0</v>
      </c>
    </row>
    <row r="984" spans="1:22" ht="15" x14ac:dyDescent="0.25">
      <c r="A984" s="1301" t="s">
        <v>809</v>
      </c>
      <c r="B984" s="153" t="s">
        <v>857</v>
      </c>
      <c r="C984" s="1301" t="s">
        <v>95</v>
      </c>
      <c r="D984" s="1302">
        <v>0</v>
      </c>
      <c r="E984" s="1302">
        <v>0</v>
      </c>
      <c r="F984" s="1302">
        <v>0</v>
      </c>
      <c r="G984" s="1302">
        <v>0</v>
      </c>
      <c r="H984" s="1302">
        <v>0</v>
      </c>
      <c r="I984" s="1302">
        <v>0</v>
      </c>
      <c r="J984" s="1302">
        <v>0</v>
      </c>
      <c r="K984" s="1302">
        <v>0</v>
      </c>
      <c r="L984" s="1302">
        <v>0</v>
      </c>
      <c r="M984" s="1302">
        <v>0</v>
      </c>
      <c r="N984" s="1302">
        <v>0</v>
      </c>
      <c r="O984" s="1302">
        <v>3.8461539894342422E-2</v>
      </c>
      <c r="P984" s="1302">
        <v>0</v>
      </c>
      <c r="Q984" s="1302">
        <v>0.3333333432674408</v>
      </c>
      <c r="R984" s="1302">
        <v>0.10869564861059189</v>
      </c>
      <c r="S984" s="1302">
        <v>0</v>
      </c>
      <c r="T984" s="1302">
        <v>4.1666667908430099E-2</v>
      </c>
      <c r="U984" s="1302">
        <v>0</v>
      </c>
      <c r="V984" s="1302">
        <v>0</v>
      </c>
    </row>
    <row r="985" spans="1:22" ht="15" x14ac:dyDescent="0.25">
      <c r="A985" s="1301" t="s">
        <v>809</v>
      </c>
      <c r="B985" s="153" t="s">
        <v>858</v>
      </c>
      <c r="C985" s="1301" t="s">
        <v>87</v>
      </c>
      <c r="D985" s="1302">
        <v>0</v>
      </c>
      <c r="E985" s="1302">
        <v>0</v>
      </c>
      <c r="F985" s="1302">
        <v>0</v>
      </c>
      <c r="G985" s="1302">
        <v>0</v>
      </c>
      <c r="H985" s="1302">
        <v>0</v>
      </c>
      <c r="I985" s="1302">
        <v>0</v>
      </c>
      <c r="J985" s="1302">
        <v>0</v>
      </c>
      <c r="K985" s="1302">
        <v>0</v>
      </c>
      <c r="L985" s="1302">
        <v>0</v>
      </c>
      <c r="M985" s="1302">
        <v>0</v>
      </c>
      <c r="N985" s="1302">
        <v>0</v>
      </c>
      <c r="O985" s="1302">
        <v>10</v>
      </c>
      <c r="P985" s="1302">
        <v>29</v>
      </c>
      <c r="Q985" s="1302">
        <v>5</v>
      </c>
      <c r="R985" s="1302">
        <v>10</v>
      </c>
      <c r="S985" s="1302">
        <v>7</v>
      </c>
      <c r="T985" s="1302">
        <v>32</v>
      </c>
      <c r="U985" s="1302">
        <v>58</v>
      </c>
      <c r="V985" s="1302">
        <v>9</v>
      </c>
    </row>
    <row r="986" spans="1:22" ht="15" x14ac:dyDescent="0.25">
      <c r="A986" s="1301" t="s">
        <v>809</v>
      </c>
      <c r="B986" s="153" t="s">
        <v>858</v>
      </c>
      <c r="C986" s="1301" t="s">
        <v>700</v>
      </c>
      <c r="D986" s="1302">
        <v>0</v>
      </c>
      <c r="E986" s="1302">
        <v>0</v>
      </c>
      <c r="F986" s="1302">
        <v>0</v>
      </c>
      <c r="G986" s="1302">
        <v>0</v>
      </c>
      <c r="H986" s="1302">
        <v>0</v>
      </c>
      <c r="I986" s="1302">
        <v>0</v>
      </c>
      <c r="J986" s="1302">
        <v>0</v>
      </c>
      <c r="K986" s="1302">
        <v>0</v>
      </c>
      <c r="L986" s="1302">
        <v>0</v>
      </c>
      <c r="M986" s="1302">
        <v>0</v>
      </c>
      <c r="N986" s="1302">
        <v>0</v>
      </c>
      <c r="O986" s="1302">
        <v>1</v>
      </c>
      <c r="P986" s="1302">
        <v>3</v>
      </c>
      <c r="Q986" s="1302">
        <v>1</v>
      </c>
      <c r="R986" s="1302">
        <v>1</v>
      </c>
      <c r="S986" s="1302">
        <v>1</v>
      </c>
      <c r="T986" s="1302">
        <v>5</v>
      </c>
      <c r="U986" s="1302">
        <v>4</v>
      </c>
      <c r="V986" s="1302">
        <v>1</v>
      </c>
    </row>
    <row r="987" spans="1:22" ht="15" x14ac:dyDescent="0.25">
      <c r="A987" s="1301" t="s">
        <v>809</v>
      </c>
      <c r="B987" s="153" t="s">
        <v>858</v>
      </c>
      <c r="C987" s="1301" t="s">
        <v>88</v>
      </c>
      <c r="D987" s="1302">
        <v>0</v>
      </c>
      <c r="E987" s="1302">
        <v>0</v>
      </c>
      <c r="F987" s="1302">
        <v>0</v>
      </c>
      <c r="G987" s="1302">
        <v>0</v>
      </c>
      <c r="H987" s="1302">
        <v>0</v>
      </c>
      <c r="I987" s="1302">
        <v>0</v>
      </c>
      <c r="J987" s="1302">
        <v>0</v>
      </c>
      <c r="K987" s="1302">
        <v>0</v>
      </c>
      <c r="L987" s="1302">
        <v>0</v>
      </c>
      <c r="M987" s="1302">
        <v>0</v>
      </c>
      <c r="N987" s="1302">
        <v>0</v>
      </c>
      <c r="O987" s="1302">
        <v>2</v>
      </c>
      <c r="P987" s="1302">
        <v>4</v>
      </c>
      <c r="Q987" s="1302">
        <v>2</v>
      </c>
      <c r="R987" s="1302">
        <v>1</v>
      </c>
      <c r="S987" s="1302">
        <v>2</v>
      </c>
      <c r="T987" s="1302">
        <v>8</v>
      </c>
      <c r="U987" s="1302">
        <v>7</v>
      </c>
      <c r="V987" s="1302">
        <v>3</v>
      </c>
    </row>
    <row r="988" spans="1:22" ht="15" x14ac:dyDescent="0.25">
      <c r="A988" s="1301" t="s">
        <v>809</v>
      </c>
      <c r="B988" s="153" t="s">
        <v>858</v>
      </c>
      <c r="C988" s="1301" t="s">
        <v>89</v>
      </c>
      <c r="D988" s="1302">
        <v>0</v>
      </c>
      <c r="E988" s="1302">
        <v>0</v>
      </c>
      <c r="F988" s="1302">
        <v>0</v>
      </c>
      <c r="G988" s="1302">
        <v>0</v>
      </c>
      <c r="H988" s="1302">
        <v>0</v>
      </c>
      <c r="I988" s="1302">
        <v>0</v>
      </c>
      <c r="J988" s="1302">
        <v>0</v>
      </c>
      <c r="K988" s="1302">
        <v>0</v>
      </c>
      <c r="L988" s="1302">
        <v>0</v>
      </c>
      <c r="M988" s="1302">
        <v>0</v>
      </c>
      <c r="N988" s="1302">
        <v>0</v>
      </c>
      <c r="O988" s="1302">
        <v>2</v>
      </c>
      <c r="P988" s="1302">
        <v>4</v>
      </c>
      <c r="Q988" s="1302">
        <v>2</v>
      </c>
      <c r="R988" s="1302">
        <v>1</v>
      </c>
      <c r="S988" s="1302">
        <v>2</v>
      </c>
      <c r="T988" s="1302">
        <v>8</v>
      </c>
      <c r="U988" s="1302">
        <v>10</v>
      </c>
      <c r="V988" s="1302">
        <v>3</v>
      </c>
    </row>
    <row r="989" spans="1:22" ht="15" x14ac:dyDescent="0.25">
      <c r="A989" s="1301" t="s">
        <v>809</v>
      </c>
      <c r="B989" s="153" t="s">
        <v>858</v>
      </c>
      <c r="C989" s="1301" t="s">
        <v>90</v>
      </c>
      <c r="D989" s="1302">
        <v>0</v>
      </c>
      <c r="E989" s="1302">
        <v>0</v>
      </c>
      <c r="F989" s="1302">
        <v>0</v>
      </c>
      <c r="G989" s="1302">
        <v>0</v>
      </c>
      <c r="H989" s="1302">
        <v>0</v>
      </c>
      <c r="I989" s="1302">
        <v>0</v>
      </c>
      <c r="J989" s="1302">
        <v>0</v>
      </c>
      <c r="K989" s="1302">
        <v>0</v>
      </c>
      <c r="L989" s="1302">
        <v>0</v>
      </c>
      <c r="M989" s="1302">
        <v>0</v>
      </c>
      <c r="N989" s="1302">
        <v>0</v>
      </c>
      <c r="O989" s="1302">
        <v>0</v>
      </c>
      <c r="P989" s="1302">
        <v>2</v>
      </c>
      <c r="Q989" s="1302">
        <v>1</v>
      </c>
      <c r="R989" s="1302">
        <v>0</v>
      </c>
      <c r="S989" s="1302">
        <v>0</v>
      </c>
      <c r="T989" s="1302">
        <v>2</v>
      </c>
      <c r="U989" s="1302">
        <v>0</v>
      </c>
      <c r="V989" s="1302">
        <v>0</v>
      </c>
    </row>
    <row r="990" spans="1:22" ht="15" x14ac:dyDescent="0.25">
      <c r="A990" s="1301" t="s">
        <v>809</v>
      </c>
      <c r="B990" s="153" t="s">
        <v>858</v>
      </c>
      <c r="C990" s="1301" t="s">
        <v>91</v>
      </c>
      <c r="D990" s="1302">
        <v>0</v>
      </c>
      <c r="E990" s="1302">
        <v>0</v>
      </c>
      <c r="F990" s="1302">
        <v>0</v>
      </c>
      <c r="G990" s="1302">
        <v>0</v>
      </c>
      <c r="H990" s="1302">
        <v>0</v>
      </c>
      <c r="I990" s="1302">
        <v>0</v>
      </c>
      <c r="J990" s="1302">
        <v>0</v>
      </c>
      <c r="K990" s="1302">
        <v>0</v>
      </c>
      <c r="L990" s="1302">
        <v>0</v>
      </c>
      <c r="M990" s="1302">
        <v>0</v>
      </c>
      <c r="N990" s="1302">
        <v>0</v>
      </c>
      <c r="O990" s="1302">
        <v>0</v>
      </c>
      <c r="P990" s="1302">
        <v>0</v>
      </c>
      <c r="Q990" s="1302">
        <v>1</v>
      </c>
      <c r="R990" s="1302">
        <v>0</v>
      </c>
      <c r="S990" s="1302">
        <v>0</v>
      </c>
      <c r="T990" s="1302">
        <v>1</v>
      </c>
      <c r="U990" s="1302">
        <v>0</v>
      </c>
      <c r="V990" s="1302">
        <v>0</v>
      </c>
    </row>
    <row r="991" spans="1:22" ht="15" x14ac:dyDescent="0.25">
      <c r="A991" s="1301" t="s">
        <v>809</v>
      </c>
      <c r="B991" s="153" t="s">
        <v>858</v>
      </c>
      <c r="C991" s="1301" t="s">
        <v>701</v>
      </c>
      <c r="D991" s="1302">
        <v>0</v>
      </c>
      <c r="E991" s="1302">
        <v>0</v>
      </c>
      <c r="F991" s="1302">
        <v>0</v>
      </c>
      <c r="G991" s="1302">
        <v>0</v>
      </c>
      <c r="H991" s="1302">
        <v>0</v>
      </c>
      <c r="I991" s="1302">
        <v>0</v>
      </c>
      <c r="J991" s="1302">
        <v>0</v>
      </c>
      <c r="K991" s="1302">
        <v>0</v>
      </c>
      <c r="L991" s="1302">
        <v>0</v>
      </c>
      <c r="M991" s="1302">
        <v>0</v>
      </c>
      <c r="N991" s="1302">
        <v>0</v>
      </c>
      <c r="O991" s="1302">
        <v>0.10000000149011612</v>
      </c>
      <c r="P991" s="1302">
        <v>0.10344827920198441</v>
      </c>
      <c r="Q991" s="1302">
        <v>0.20000000298023224</v>
      </c>
      <c r="R991" s="1302">
        <v>0.10000000149011612</v>
      </c>
      <c r="S991" s="1302">
        <v>0.1428571492433548</v>
      </c>
      <c r="T991" s="1302">
        <v>0.15625</v>
      </c>
      <c r="U991" s="1302">
        <v>6.8965516984462738E-2</v>
      </c>
      <c r="V991" s="1302">
        <v>0.1111111119389534</v>
      </c>
    </row>
    <row r="992" spans="1:22" ht="15" x14ac:dyDescent="0.25">
      <c r="A992" s="1301" t="s">
        <v>809</v>
      </c>
      <c r="B992" s="153" t="s">
        <v>858</v>
      </c>
      <c r="C992" s="1301" t="s">
        <v>92</v>
      </c>
      <c r="D992" s="1302">
        <v>0</v>
      </c>
      <c r="E992" s="1302">
        <v>0</v>
      </c>
      <c r="F992" s="1302">
        <v>0</v>
      </c>
      <c r="G992" s="1302">
        <v>0</v>
      </c>
      <c r="H992" s="1302">
        <v>0</v>
      </c>
      <c r="I992" s="1302">
        <v>0</v>
      </c>
      <c r="J992" s="1302">
        <v>0</v>
      </c>
      <c r="K992" s="1302">
        <v>0</v>
      </c>
      <c r="L992" s="1302">
        <v>0</v>
      </c>
      <c r="M992" s="1302">
        <v>0</v>
      </c>
      <c r="N992" s="1302">
        <v>0</v>
      </c>
      <c r="O992" s="1302">
        <v>0.20000000298023224</v>
      </c>
      <c r="P992" s="1302">
        <v>0.13793103396892548</v>
      </c>
      <c r="Q992" s="1302">
        <v>0.40000000596046448</v>
      </c>
      <c r="R992" s="1302">
        <v>0.10000000149011612</v>
      </c>
      <c r="S992" s="1302">
        <v>0.28571429848670959</v>
      </c>
      <c r="T992" s="1302">
        <v>0.25</v>
      </c>
      <c r="U992" s="1302">
        <v>0.12068965286016464</v>
      </c>
      <c r="V992" s="1302">
        <v>0.3333333432674408</v>
      </c>
    </row>
    <row r="993" spans="1:22" ht="15" x14ac:dyDescent="0.25">
      <c r="A993" s="1301" t="s">
        <v>809</v>
      </c>
      <c r="B993" s="153" t="s">
        <v>858</v>
      </c>
      <c r="C993" s="1301" t="s">
        <v>93</v>
      </c>
      <c r="D993" s="1302">
        <v>0</v>
      </c>
      <c r="E993" s="1302">
        <v>0</v>
      </c>
      <c r="F993" s="1302">
        <v>0</v>
      </c>
      <c r="G993" s="1302">
        <v>0</v>
      </c>
      <c r="H993" s="1302">
        <v>0</v>
      </c>
      <c r="I993" s="1302">
        <v>0</v>
      </c>
      <c r="J993" s="1302">
        <v>0</v>
      </c>
      <c r="K993" s="1302">
        <v>0</v>
      </c>
      <c r="L993" s="1302">
        <v>0</v>
      </c>
      <c r="M993" s="1302">
        <v>0</v>
      </c>
      <c r="N993" s="1302">
        <v>0</v>
      </c>
      <c r="O993" s="1302">
        <v>0.20000000298023224</v>
      </c>
      <c r="P993" s="1302">
        <v>0.13793103396892548</v>
      </c>
      <c r="Q993" s="1302">
        <v>0.40000000596046448</v>
      </c>
      <c r="R993" s="1302">
        <v>0.10000000149011612</v>
      </c>
      <c r="S993" s="1302">
        <v>0.28571429848670959</v>
      </c>
      <c r="T993" s="1302">
        <v>0.25</v>
      </c>
      <c r="U993" s="1302">
        <v>0.17241379618644714</v>
      </c>
      <c r="V993" s="1302">
        <v>0.3333333432674408</v>
      </c>
    </row>
    <row r="994" spans="1:22" ht="15" x14ac:dyDescent="0.25">
      <c r="A994" s="1301" t="s">
        <v>809</v>
      </c>
      <c r="B994" s="153" t="s">
        <v>858</v>
      </c>
      <c r="C994" s="1301" t="s">
        <v>94</v>
      </c>
      <c r="D994" s="1302">
        <v>0</v>
      </c>
      <c r="E994" s="1302">
        <v>0</v>
      </c>
      <c r="F994" s="1302">
        <v>0</v>
      </c>
      <c r="G994" s="1302">
        <v>0</v>
      </c>
      <c r="H994" s="1302">
        <v>0</v>
      </c>
      <c r="I994" s="1302">
        <v>0</v>
      </c>
      <c r="J994" s="1302">
        <v>0</v>
      </c>
      <c r="K994" s="1302">
        <v>0</v>
      </c>
      <c r="L994" s="1302">
        <v>0</v>
      </c>
      <c r="M994" s="1302">
        <v>0</v>
      </c>
      <c r="N994" s="1302">
        <v>0</v>
      </c>
      <c r="O994" s="1302">
        <v>0</v>
      </c>
      <c r="P994" s="1302">
        <v>6.8965516984462738E-2</v>
      </c>
      <c r="Q994" s="1302">
        <v>0.20000000298023224</v>
      </c>
      <c r="R994" s="1302">
        <v>0</v>
      </c>
      <c r="S994" s="1302">
        <v>0</v>
      </c>
      <c r="T994" s="1302">
        <v>6.25E-2</v>
      </c>
      <c r="U994" s="1302">
        <v>0</v>
      </c>
      <c r="V994" s="1302">
        <v>0</v>
      </c>
    </row>
    <row r="995" spans="1:22" ht="15" x14ac:dyDescent="0.25">
      <c r="A995" s="1301" t="s">
        <v>809</v>
      </c>
      <c r="B995" s="153" t="s">
        <v>858</v>
      </c>
      <c r="C995" s="1301" t="s">
        <v>95</v>
      </c>
      <c r="D995" s="1302">
        <v>0</v>
      </c>
      <c r="E995" s="1302">
        <v>0</v>
      </c>
      <c r="F995" s="1302">
        <v>0</v>
      </c>
      <c r="G995" s="1302">
        <v>0</v>
      </c>
      <c r="H995" s="1302">
        <v>0</v>
      </c>
      <c r="I995" s="1302">
        <v>0</v>
      </c>
      <c r="J995" s="1302">
        <v>0</v>
      </c>
      <c r="K995" s="1302">
        <v>0</v>
      </c>
      <c r="L995" s="1302">
        <v>0</v>
      </c>
      <c r="M995" s="1302">
        <v>0</v>
      </c>
      <c r="N995" s="1302">
        <v>0</v>
      </c>
      <c r="O995" s="1302">
        <v>0</v>
      </c>
      <c r="P995" s="1302">
        <v>0</v>
      </c>
      <c r="Q995" s="1302">
        <v>0.20000000298023224</v>
      </c>
      <c r="R995" s="1302">
        <v>0</v>
      </c>
      <c r="S995" s="1302">
        <v>0</v>
      </c>
      <c r="T995" s="1302">
        <v>3.125E-2</v>
      </c>
      <c r="U995" s="1302">
        <v>0</v>
      </c>
      <c r="V995" s="1302">
        <v>0</v>
      </c>
    </row>
    <row r="996" spans="1:22" ht="15" x14ac:dyDescent="0.25">
      <c r="A996" s="1301" t="s">
        <v>809</v>
      </c>
      <c r="B996" s="153" t="s">
        <v>859</v>
      </c>
      <c r="C996" s="1301" t="s">
        <v>87</v>
      </c>
      <c r="D996" s="1302">
        <v>0</v>
      </c>
      <c r="E996" s="1302">
        <v>0</v>
      </c>
      <c r="F996" s="1302">
        <v>0</v>
      </c>
      <c r="G996" s="1302">
        <v>0</v>
      </c>
      <c r="H996" s="1302">
        <v>0</v>
      </c>
      <c r="I996" s="1302">
        <v>0</v>
      </c>
      <c r="J996" s="1302">
        <v>0</v>
      </c>
      <c r="K996" s="1302">
        <v>0</v>
      </c>
      <c r="L996" s="1302">
        <v>0</v>
      </c>
      <c r="M996" s="1302">
        <v>0</v>
      </c>
      <c r="N996" s="1302">
        <v>0</v>
      </c>
      <c r="O996" s="1302">
        <v>28</v>
      </c>
      <c r="P996" s="1302">
        <v>25</v>
      </c>
      <c r="Q996" s="1302">
        <v>5</v>
      </c>
      <c r="R996" s="1302">
        <v>14</v>
      </c>
      <c r="S996" s="1302">
        <v>8</v>
      </c>
      <c r="T996" s="1302">
        <v>9</v>
      </c>
      <c r="U996" s="1302">
        <v>10</v>
      </c>
      <c r="V996" s="1302">
        <v>9</v>
      </c>
    </row>
    <row r="997" spans="1:22" ht="15" x14ac:dyDescent="0.25">
      <c r="A997" s="1301" t="s">
        <v>809</v>
      </c>
      <c r="B997" s="153" t="s">
        <v>859</v>
      </c>
      <c r="C997" s="1301" t="s">
        <v>700</v>
      </c>
      <c r="D997" s="1302">
        <v>0</v>
      </c>
      <c r="E997" s="1302">
        <v>0</v>
      </c>
      <c r="F997" s="1302">
        <v>0</v>
      </c>
      <c r="G997" s="1302">
        <v>0</v>
      </c>
      <c r="H997" s="1302">
        <v>0</v>
      </c>
      <c r="I997" s="1302">
        <v>0</v>
      </c>
      <c r="J997" s="1302">
        <v>0</v>
      </c>
      <c r="K997" s="1302">
        <v>0</v>
      </c>
      <c r="L997" s="1302">
        <v>0</v>
      </c>
      <c r="M997" s="1302">
        <v>0</v>
      </c>
      <c r="N997" s="1302">
        <v>0</v>
      </c>
      <c r="O997" s="1302">
        <v>6</v>
      </c>
      <c r="P997" s="1302">
        <v>6</v>
      </c>
      <c r="Q997" s="1302">
        <v>0</v>
      </c>
      <c r="R997" s="1302">
        <v>1</v>
      </c>
      <c r="S997" s="1302">
        <v>1</v>
      </c>
      <c r="T997" s="1302">
        <v>0</v>
      </c>
      <c r="U997" s="1302">
        <v>0</v>
      </c>
      <c r="V997" s="1302">
        <v>0</v>
      </c>
    </row>
    <row r="998" spans="1:22" ht="15" x14ac:dyDescent="0.25">
      <c r="A998" s="1301" t="s">
        <v>809</v>
      </c>
      <c r="B998" s="153" t="s">
        <v>859</v>
      </c>
      <c r="C998" s="1301" t="s">
        <v>88</v>
      </c>
      <c r="D998" s="1302">
        <v>0</v>
      </c>
      <c r="E998" s="1302">
        <v>0</v>
      </c>
      <c r="F998" s="1302">
        <v>0</v>
      </c>
      <c r="G998" s="1302">
        <v>0</v>
      </c>
      <c r="H998" s="1302">
        <v>0</v>
      </c>
      <c r="I998" s="1302">
        <v>0</v>
      </c>
      <c r="J998" s="1302">
        <v>0</v>
      </c>
      <c r="K998" s="1302">
        <v>0</v>
      </c>
      <c r="L998" s="1302">
        <v>0</v>
      </c>
      <c r="M998" s="1302">
        <v>0</v>
      </c>
      <c r="N998" s="1302">
        <v>0</v>
      </c>
      <c r="O998" s="1302">
        <v>10</v>
      </c>
      <c r="P998" s="1302">
        <v>7</v>
      </c>
      <c r="Q998" s="1302">
        <v>0</v>
      </c>
      <c r="R998" s="1302">
        <v>6</v>
      </c>
      <c r="S998" s="1302">
        <v>3</v>
      </c>
      <c r="T998" s="1302">
        <v>2</v>
      </c>
      <c r="U998" s="1302">
        <v>2</v>
      </c>
      <c r="V998" s="1302">
        <v>1</v>
      </c>
    </row>
    <row r="999" spans="1:22" ht="15" x14ac:dyDescent="0.25">
      <c r="A999" s="1301" t="s">
        <v>809</v>
      </c>
      <c r="B999" s="153" t="s">
        <v>859</v>
      </c>
      <c r="C999" s="1301" t="s">
        <v>89</v>
      </c>
      <c r="D999" s="1302">
        <v>0</v>
      </c>
      <c r="E999" s="1302">
        <v>0</v>
      </c>
      <c r="F999" s="1302">
        <v>0</v>
      </c>
      <c r="G999" s="1302">
        <v>0</v>
      </c>
      <c r="H999" s="1302">
        <v>0</v>
      </c>
      <c r="I999" s="1302">
        <v>0</v>
      </c>
      <c r="J999" s="1302">
        <v>0</v>
      </c>
      <c r="K999" s="1302">
        <v>0</v>
      </c>
      <c r="L999" s="1302">
        <v>0</v>
      </c>
      <c r="M999" s="1302">
        <v>0</v>
      </c>
      <c r="N999" s="1302">
        <v>0</v>
      </c>
      <c r="O999" s="1302">
        <v>10</v>
      </c>
      <c r="P999" s="1302">
        <v>8</v>
      </c>
      <c r="Q999" s="1302">
        <v>0</v>
      </c>
      <c r="R999" s="1302">
        <v>6</v>
      </c>
      <c r="S999" s="1302">
        <v>3</v>
      </c>
      <c r="T999" s="1302">
        <v>2</v>
      </c>
      <c r="U999" s="1302">
        <v>2</v>
      </c>
      <c r="V999" s="1302">
        <v>2</v>
      </c>
    </row>
    <row r="1000" spans="1:22" ht="15" x14ac:dyDescent="0.25">
      <c r="A1000" s="1301" t="s">
        <v>809</v>
      </c>
      <c r="B1000" s="153" t="s">
        <v>859</v>
      </c>
      <c r="C1000" s="1301" t="s">
        <v>90</v>
      </c>
      <c r="D1000" s="1302">
        <v>0</v>
      </c>
      <c r="E1000" s="1302">
        <v>0</v>
      </c>
      <c r="F1000" s="1302">
        <v>0</v>
      </c>
      <c r="G1000" s="1302">
        <v>0</v>
      </c>
      <c r="H1000" s="1302">
        <v>0</v>
      </c>
      <c r="I1000" s="1302">
        <v>0</v>
      </c>
      <c r="J1000" s="1302">
        <v>0</v>
      </c>
      <c r="K1000" s="1302">
        <v>0</v>
      </c>
      <c r="L1000" s="1302">
        <v>0</v>
      </c>
      <c r="M1000" s="1302">
        <v>0</v>
      </c>
      <c r="N1000" s="1302">
        <v>0</v>
      </c>
      <c r="O1000" s="1302">
        <v>1</v>
      </c>
      <c r="P1000" s="1302">
        <v>4</v>
      </c>
      <c r="Q1000" s="1302">
        <v>0</v>
      </c>
      <c r="R1000" s="1302">
        <v>1</v>
      </c>
      <c r="S1000" s="1302">
        <v>0</v>
      </c>
      <c r="T1000" s="1302">
        <v>0</v>
      </c>
      <c r="U1000" s="1302">
        <v>0</v>
      </c>
      <c r="V1000" s="1302">
        <v>0</v>
      </c>
    </row>
    <row r="1001" spans="1:22" ht="15" x14ac:dyDescent="0.25">
      <c r="A1001" s="1301" t="s">
        <v>809</v>
      </c>
      <c r="B1001" s="153" t="s">
        <v>859</v>
      </c>
      <c r="C1001" s="1301" t="s">
        <v>91</v>
      </c>
      <c r="D1001" s="1302">
        <v>0</v>
      </c>
      <c r="E1001" s="1302">
        <v>0</v>
      </c>
      <c r="F1001" s="1302">
        <v>0</v>
      </c>
      <c r="G1001" s="1302">
        <v>0</v>
      </c>
      <c r="H1001" s="1302">
        <v>0</v>
      </c>
      <c r="I1001" s="1302">
        <v>0</v>
      </c>
      <c r="J1001" s="1302">
        <v>0</v>
      </c>
      <c r="K1001" s="1302">
        <v>0</v>
      </c>
      <c r="L1001" s="1302">
        <v>0</v>
      </c>
      <c r="M1001" s="1302">
        <v>0</v>
      </c>
      <c r="N1001" s="1302">
        <v>0</v>
      </c>
      <c r="O1001" s="1302">
        <v>0</v>
      </c>
      <c r="P1001" s="1302">
        <v>1</v>
      </c>
      <c r="Q1001" s="1302">
        <v>0</v>
      </c>
      <c r="R1001" s="1302">
        <v>1</v>
      </c>
      <c r="S1001" s="1302">
        <v>0</v>
      </c>
      <c r="T1001" s="1302">
        <v>0</v>
      </c>
      <c r="U1001" s="1302">
        <v>0</v>
      </c>
      <c r="V1001" s="1302">
        <v>0</v>
      </c>
    </row>
    <row r="1002" spans="1:22" ht="15" x14ac:dyDescent="0.25">
      <c r="A1002" s="1301" t="s">
        <v>809</v>
      </c>
      <c r="B1002" s="153" t="s">
        <v>859</v>
      </c>
      <c r="C1002" s="1301" t="s">
        <v>701</v>
      </c>
      <c r="D1002" s="1302">
        <v>0</v>
      </c>
      <c r="E1002" s="1302">
        <v>0</v>
      </c>
      <c r="F1002" s="1302">
        <v>0</v>
      </c>
      <c r="G1002" s="1302">
        <v>0</v>
      </c>
      <c r="H1002" s="1302">
        <v>0</v>
      </c>
      <c r="I1002" s="1302">
        <v>0</v>
      </c>
      <c r="J1002" s="1302">
        <v>0</v>
      </c>
      <c r="K1002" s="1302">
        <v>0</v>
      </c>
      <c r="L1002" s="1302">
        <v>0</v>
      </c>
      <c r="M1002" s="1302">
        <v>0</v>
      </c>
      <c r="N1002" s="1302">
        <v>0</v>
      </c>
      <c r="O1002" s="1302">
        <v>0.2142857164144516</v>
      </c>
      <c r="P1002" s="1302">
        <v>0.23999999463558197</v>
      </c>
      <c r="Q1002" s="1302">
        <v>0</v>
      </c>
      <c r="R1002" s="1302">
        <v>7.1428574621677399E-2</v>
      </c>
      <c r="S1002" s="1302">
        <v>0.125</v>
      </c>
      <c r="T1002" s="1302">
        <v>0</v>
      </c>
      <c r="U1002" s="1302">
        <v>0</v>
      </c>
      <c r="V1002" s="1302">
        <v>0</v>
      </c>
    </row>
    <row r="1003" spans="1:22" ht="15" x14ac:dyDescent="0.25">
      <c r="A1003" s="1301" t="s">
        <v>809</v>
      </c>
      <c r="B1003" s="153" t="s">
        <v>859</v>
      </c>
      <c r="C1003" s="1301" t="s">
        <v>92</v>
      </c>
      <c r="D1003" s="1302">
        <v>0</v>
      </c>
      <c r="E1003" s="1302">
        <v>0</v>
      </c>
      <c r="F1003" s="1302">
        <v>0</v>
      </c>
      <c r="G1003" s="1302">
        <v>0</v>
      </c>
      <c r="H1003" s="1302">
        <v>0</v>
      </c>
      <c r="I1003" s="1302">
        <v>0</v>
      </c>
      <c r="J1003" s="1302">
        <v>0</v>
      </c>
      <c r="K1003" s="1302">
        <v>0</v>
      </c>
      <c r="L1003" s="1302">
        <v>0</v>
      </c>
      <c r="M1003" s="1302">
        <v>0</v>
      </c>
      <c r="N1003" s="1302">
        <v>0</v>
      </c>
      <c r="O1003" s="1302">
        <v>0.3571428656578064</v>
      </c>
      <c r="P1003" s="1302">
        <v>0.2800000011920929</v>
      </c>
      <c r="Q1003" s="1302">
        <v>0</v>
      </c>
      <c r="R1003" s="1302">
        <v>0.4285714328289032</v>
      </c>
      <c r="S1003" s="1302">
        <v>0.375</v>
      </c>
      <c r="T1003" s="1302">
        <v>0.2222222238779068</v>
      </c>
      <c r="U1003" s="1302">
        <v>0.20000000298023224</v>
      </c>
      <c r="V1003" s="1302">
        <v>0.1111111119389534</v>
      </c>
    </row>
    <row r="1004" spans="1:22" ht="15" x14ac:dyDescent="0.25">
      <c r="A1004" s="1301" t="s">
        <v>809</v>
      </c>
      <c r="B1004" s="153" t="s">
        <v>859</v>
      </c>
      <c r="C1004" s="1301" t="s">
        <v>93</v>
      </c>
      <c r="D1004" s="1302">
        <v>0</v>
      </c>
      <c r="E1004" s="1302">
        <v>0</v>
      </c>
      <c r="F1004" s="1302">
        <v>0</v>
      </c>
      <c r="G1004" s="1302">
        <v>0</v>
      </c>
      <c r="H1004" s="1302">
        <v>0</v>
      </c>
      <c r="I1004" s="1302">
        <v>0</v>
      </c>
      <c r="J1004" s="1302">
        <v>0</v>
      </c>
      <c r="K1004" s="1302">
        <v>0</v>
      </c>
      <c r="L1004" s="1302">
        <v>0</v>
      </c>
      <c r="M1004" s="1302">
        <v>0</v>
      </c>
      <c r="N1004" s="1302">
        <v>0</v>
      </c>
      <c r="O1004" s="1302">
        <v>0.3571428656578064</v>
      </c>
      <c r="P1004" s="1302">
        <v>0.31999999284744263</v>
      </c>
      <c r="Q1004" s="1302">
        <v>0</v>
      </c>
      <c r="R1004" s="1302">
        <v>0.4285714328289032</v>
      </c>
      <c r="S1004" s="1302">
        <v>0.375</v>
      </c>
      <c r="T1004" s="1302">
        <v>0.2222222238779068</v>
      </c>
      <c r="U1004" s="1302">
        <v>0.20000000298023224</v>
      </c>
      <c r="V1004" s="1302">
        <v>0.2222222238779068</v>
      </c>
    </row>
    <row r="1005" spans="1:22" ht="15" x14ac:dyDescent="0.25">
      <c r="A1005" s="1301" t="s">
        <v>809</v>
      </c>
      <c r="B1005" s="153" t="s">
        <v>859</v>
      </c>
      <c r="C1005" s="1301" t="s">
        <v>94</v>
      </c>
      <c r="D1005" s="1302">
        <v>0</v>
      </c>
      <c r="E1005" s="1302">
        <v>0</v>
      </c>
      <c r="F1005" s="1302">
        <v>0</v>
      </c>
      <c r="G1005" s="1302">
        <v>0</v>
      </c>
      <c r="H1005" s="1302">
        <v>0</v>
      </c>
      <c r="I1005" s="1302">
        <v>0</v>
      </c>
      <c r="J1005" s="1302">
        <v>0</v>
      </c>
      <c r="K1005" s="1302">
        <v>0</v>
      </c>
      <c r="L1005" s="1302">
        <v>0</v>
      </c>
      <c r="M1005" s="1302">
        <v>0</v>
      </c>
      <c r="N1005" s="1302">
        <v>0</v>
      </c>
      <c r="O1005" s="1302">
        <v>3.5714287310838699E-2</v>
      </c>
      <c r="P1005" s="1302">
        <v>0.15999999642372131</v>
      </c>
      <c r="Q1005" s="1302">
        <v>0</v>
      </c>
      <c r="R1005" s="1302">
        <v>7.1428574621677399E-2</v>
      </c>
      <c r="S1005" s="1302">
        <v>0</v>
      </c>
      <c r="T1005" s="1302">
        <v>0</v>
      </c>
      <c r="U1005" s="1302">
        <v>0</v>
      </c>
      <c r="V1005" s="1302">
        <v>0</v>
      </c>
    </row>
    <row r="1006" spans="1:22" ht="15" x14ac:dyDescent="0.25">
      <c r="A1006" s="1301" t="s">
        <v>809</v>
      </c>
      <c r="B1006" s="153" t="s">
        <v>859</v>
      </c>
      <c r="C1006" s="1301" t="s">
        <v>95</v>
      </c>
      <c r="D1006" s="1302">
        <v>0</v>
      </c>
      <c r="E1006" s="1302">
        <v>0</v>
      </c>
      <c r="F1006" s="1302">
        <v>0</v>
      </c>
      <c r="G1006" s="1302">
        <v>0</v>
      </c>
      <c r="H1006" s="1302">
        <v>0</v>
      </c>
      <c r="I1006" s="1302">
        <v>0</v>
      </c>
      <c r="J1006" s="1302">
        <v>0</v>
      </c>
      <c r="K1006" s="1302">
        <v>0</v>
      </c>
      <c r="L1006" s="1302">
        <v>0</v>
      </c>
      <c r="M1006" s="1302">
        <v>0</v>
      </c>
      <c r="N1006" s="1302">
        <v>0</v>
      </c>
      <c r="O1006" s="1302">
        <v>0</v>
      </c>
      <c r="P1006" s="1302">
        <v>3.9999999105930328E-2</v>
      </c>
      <c r="Q1006" s="1302">
        <v>0</v>
      </c>
      <c r="R1006" s="1302">
        <v>7.1428574621677399E-2</v>
      </c>
      <c r="S1006" s="1302">
        <v>0</v>
      </c>
      <c r="T1006" s="1302">
        <v>0</v>
      </c>
      <c r="U1006" s="1302">
        <v>0</v>
      </c>
      <c r="V1006" s="1302">
        <v>0</v>
      </c>
    </row>
    <row r="1007" spans="1:22" ht="15" x14ac:dyDescent="0.25">
      <c r="A1007" s="1301" t="s">
        <v>809</v>
      </c>
      <c r="B1007" s="153" t="s">
        <v>860</v>
      </c>
      <c r="C1007" s="1301" t="s">
        <v>87</v>
      </c>
      <c r="D1007" s="1302">
        <v>0</v>
      </c>
      <c r="E1007" s="1302">
        <v>0</v>
      </c>
      <c r="F1007" s="1302">
        <v>0</v>
      </c>
      <c r="G1007" s="1302">
        <v>0</v>
      </c>
      <c r="H1007" s="1302">
        <v>0</v>
      </c>
      <c r="I1007" s="1302">
        <v>0</v>
      </c>
      <c r="J1007" s="1302">
        <v>0</v>
      </c>
      <c r="K1007" s="1302">
        <v>0</v>
      </c>
      <c r="L1007" s="1302">
        <v>0</v>
      </c>
      <c r="M1007" s="1302">
        <v>0</v>
      </c>
      <c r="N1007" s="1302">
        <v>0</v>
      </c>
      <c r="O1007" s="1302">
        <v>0</v>
      </c>
      <c r="P1007" s="1302">
        <v>12</v>
      </c>
      <c r="Q1007" s="1302">
        <v>7</v>
      </c>
      <c r="R1007" s="1302">
        <v>13</v>
      </c>
      <c r="S1007" s="1302">
        <v>8</v>
      </c>
      <c r="T1007" s="1302">
        <v>6</v>
      </c>
      <c r="U1007" s="1302">
        <v>15</v>
      </c>
      <c r="V1007" s="1302">
        <v>16</v>
      </c>
    </row>
    <row r="1008" spans="1:22" ht="15" x14ac:dyDescent="0.25">
      <c r="A1008" s="1301" t="s">
        <v>809</v>
      </c>
      <c r="B1008" s="153" t="s">
        <v>860</v>
      </c>
      <c r="C1008" s="1301" t="s">
        <v>700</v>
      </c>
      <c r="D1008" s="1302">
        <v>0</v>
      </c>
      <c r="E1008" s="1302">
        <v>0</v>
      </c>
      <c r="F1008" s="1302">
        <v>0</v>
      </c>
      <c r="G1008" s="1302">
        <v>0</v>
      </c>
      <c r="H1008" s="1302">
        <v>0</v>
      </c>
      <c r="I1008" s="1302">
        <v>0</v>
      </c>
      <c r="J1008" s="1302">
        <v>0</v>
      </c>
      <c r="K1008" s="1302">
        <v>0</v>
      </c>
      <c r="L1008" s="1302">
        <v>0</v>
      </c>
      <c r="M1008" s="1302">
        <v>0</v>
      </c>
      <c r="N1008" s="1302">
        <v>0</v>
      </c>
      <c r="O1008" s="1302">
        <v>0</v>
      </c>
      <c r="P1008" s="1302">
        <v>2</v>
      </c>
      <c r="Q1008" s="1302">
        <v>2</v>
      </c>
      <c r="R1008" s="1302">
        <v>5</v>
      </c>
      <c r="S1008" s="1302">
        <v>2</v>
      </c>
      <c r="T1008" s="1302">
        <v>1</v>
      </c>
      <c r="U1008" s="1302">
        <v>0</v>
      </c>
      <c r="V1008" s="1302">
        <v>3</v>
      </c>
    </row>
    <row r="1009" spans="1:22" ht="15" x14ac:dyDescent="0.25">
      <c r="A1009" s="1301" t="s">
        <v>809</v>
      </c>
      <c r="B1009" s="153" t="s">
        <v>860</v>
      </c>
      <c r="C1009" s="1301" t="s">
        <v>88</v>
      </c>
      <c r="D1009" s="1302">
        <v>0</v>
      </c>
      <c r="E1009" s="1302">
        <v>0</v>
      </c>
      <c r="F1009" s="1302">
        <v>0</v>
      </c>
      <c r="G1009" s="1302">
        <v>0</v>
      </c>
      <c r="H1009" s="1302">
        <v>0</v>
      </c>
      <c r="I1009" s="1302">
        <v>0</v>
      </c>
      <c r="J1009" s="1302">
        <v>0</v>
      </c>
      <c r="K1009" s="1302">
        <v>0</v>
      </c>
      <c r="L1009" s="1302">
        <v>0</v>
      </c>
      <c r="M1009" s="1302">
        <v>0</v>
      </c>
      <c r="N1009" s="1302">
        <v>0</v>
      </c>
      <c r="O1009" s="1302">
        <v>0</v>
      </c>
      <c r="P1009" s="1302">
        <v>6</v>
      </c>
      <c r="Q1009" s="1302">
        <v>3</v>
      </c>
      <c r="R1009" s="1302">
        <v>10</v>
      </c>
      <c r="S1009" s="1302">
        <v>5</v>
      </c>
      <c r="T1009" s="1302">
        <v>4</v>
      </c>
      <c r="U1009" s="1302">
        <v>6</v>
      </c>
      <c r="V1009" s="1302">
        <v>9</v>
      </c>
    </row>
    <row r="1010" spans="1:22" ht="15" x14ac:dyDescent="0.25">
      <c r="A1010" s="1301" t="s">
        <v>809</v>
      </c>
      <c r="B1010" s="153" t="s">
        <v>860</v>
      </c>
      <c r="C1010" s="1301" t="s">
        <v>89</v>
      </c>
      <c r="D1010" s="1302">
        <v>0</v>
      </c>
      <c r="E1010" s="1302">
        <v>0</v>
      </c>
      <c r="F1010" s="1302">
        <v>0</v>
      </c>
      <c r="G1010" s="1302">
        <v>0</v>
      </c>
      <c r="H1010" s="1302">
        <v>0</v>
      </c>
      <c r="I1010" s="1302">
        <v>0</v>
      </c>
      <c r="J1010" s="1302">
        <v>0</v>
      </c>
      <c r="K1010" s="1302">
        <v>0</v>
      </c>
      <c r="L1010" s="1302">
        <v>0</v>
      </c>
      <c r="M1010" s="1302">
        <v>0</v>
      </c>
      <c r="N1010" s="1302">
        <v>0</v>
      </c>
      <c r="O1010" s="1302">
        <v>0</v>
      </c>
      <c r="P1010" s="1302">
        <v>6</v>
      </c>
      <c r="Q1010" s="1302">
        <v>3</v>
      </c>
      <c r="R1010" s="1302">
        <v>10</v>
      </c>
      <c r="S1010" s="1302">
        <v>5</v>
      </c>
      <c r="T1010" s="1302">
        <v>5</v>
      </c>
      <c r="U1010" s="1302">
        <v>8</v>
      </c>
      <c r="V1010" s="1302">
        <v>9</v>
      </c>
    </row>
    <row r="1011" spans="1:22" ht="15" x14ac:dyDescent="0.25">
      <c r="A1011" s="1301" t="s">
        <v>809</v>
      </c>
      <c r="B1011" s="153" t="s">
        <v>860</v>
      </c>
      <c r="C1011" s="1301" t="s">
        <v>90</v>
      </c>
      <c r="D1011" s="1302">
        <v>0</v>
      </c>
      <c r="E1011" s="1302">
        <v>0</v>
      </c>
      <c r="F1011" s="1302">
        <v>0</v>
      </c>
      <c r="G1011" s="1302">
        <v>0</v>
      </c>
      <c r="H1011" s="1302">
        <v>0</v>
      </c>
      <c r="I1011" s="1302">
        <v>0</v>
      </c>
      <c r="J1011" s="1302">
        <v>0</v>
      </c>
      <c r="K1011" s="1302">
        <v>0</v>
      </c>
      <c r="L1011" s="1302">
        <v>0</v>
      </c>
      <c r="M1011" s="1302">
        <v>0</v>
      </c>
      <c r="N1011" s="1302">
        <v>0</v>
      </c>
      <c r="O1011" s="1302">
        <v>0</v>
      </c>
      <c r="P1011" s="1302">
        <v>1</v>
      </c>
      <c r="Q1011" s="1302">
        <v>0</v>
      </c>
      <c r="R1011" s="1302">
        <v>2</v>
      </c>
      <c r="S1011" s="1302">
        <v>1</v>
      </c>
      <c r="T1011" s="1302">
        <v>1</v>
      </c>
      <c r="U1011" s="1302">
        <v>0</v>
      </c>
      <c r="V1011" s="1302">
        <v>1</v>
      </c>
    </row>
    <row r="1012" spans="1:22" ht="15" x14ac:dyDescent="0.25">
      <c r="A1012" s="1301" t="s">
        <v>809</v>
      </c>
      <c r="B1012" s="153" t="s">
        <v>860</v>
      </c>
      <c r="C1012" s="1301" t="s">
        <v>91</v>
      </c>
      <c r="D1012" s="1302">
        <v>0</v>
      </c>
      <c r="E1012" s="1302">
        <v>0</v>
      </c>
      <c r="F1012" s="1302">
        <v>0</v>
      </c>
      <c r="G1012" s="1302">
        <v>0</v>
      </c>
      <c r="H1012" s="1302">
        <v>0</v>
      </c>
      <c r="I1012" s="1302">
        <v>0</v>
      </c>
      <c r="J1012" s="1302">
        <v>0</v>
      </c>
      <c r="K1012" s="1302">
        <v>0</v>
      </c>
      <c r="L1012" s="1302">
        <v>0</v>
      </c>
      <c r="M1012" s="1302">
        <v>0</v>
      </c>
      <c r="N1012" s="1302">
        <v>0</v>
      </c>
      <c r="O1012" s="1302">
        <v>0</v>
      </c>
      <c r="P1012" s="1302">
        <v>0</v>
      </c>
      <c r="Q1012" s="1302">
        <v>0</v>
      </c>
      <c r="R1012" s="1302">
        <v>2</v>
      </c>
      <c r="S1012" s="1302">
        <v>1</v>
      </c>
      <c r="T1012" s="1302">
        <v>1</v>
      </c>
      <c r="U1012" s="1302">
        <v>0</v>
      </c>
      <c r="V1012" s="1302">
        <v>1</v>
      </c>
    </row>
    <row r="1013" spans="1:22" ht="15" x14ac:dyDescent="0.25">
      <c r="A1013" s="1301" t="s">
        <v>809</v>
      </c>
      <c r="B1013" s="153" t="s">
        <v>860</v>
      </c>
      <c r="C1013" s="1301" t="s">
        <v>701</v>
      </c>
      <c r="D1013" s="1302">
        <v>0</v>
      </c>
      <c r="E1013" s="1302">
        <v>0</v>
      </c>
      <c r="F1013" s="1302">
        <v>0</v>
      </c>
      <c r="G1013" s="1302">
        <v>0</v>
      </c>
      <c r="H1013" s="1302">
        <v>0</v>
      </c>
      <c r="I1013" s="1302">
        <v>0</v>
      </c>
      <c r="J1013" s="1302">
        <v>0</v>
      </c>
      <c r="K1013" s="1302">
        <v>0</v>
      </c>
      <c r="L1013" s="1302">
        <v>0</v>
      </c>
      <c r="M1013" s="1302">
        <v>0</v>
      </c>
      <c r="N1013" s="1302">
        <v>0</v>
      </c>
      <c r="O1013" s="1302">
        <v>0</v>
      </c>
      <c r="P1013" s="1302">
        <v>0.1666666716337204</v>
      </c>
      <c r="Q1013" s="1302">
        <v>0.28571429848670959</v>
      </c>
      <c r="R1013" s="1302">
        <v>0.38461539149284363</v>
      </c>
      <c r="S1013" s="1302">
        <v>0.25</v>
      </c>
      <c r="T1013" s="1302">
        <v>0.1666666716337204</v>
      </c>
      <c r="U1013" s="1302">
        <v>0</v>
      </c>
      <c r="V1013" s="1302">
        <v>0.1875</v>
      </c>
    </row>
    <row r="1014" spans="1:22" ht="15" x14ac:dyDescent="0.25">
      <c r="A1014" s="1301" t="s">
        <v>809</v>
      </c>
      <c r="B1014" s="153" t="s">
        <v>860</v>
      </c>
      <c r="C1014" s="1301" t="s">
        <v>92</v>
      </c>
      <c r="D1014" s="1302">
        <v>0</v>
      </c>
      <c r="E1014" s="1302">
        <v>0</v>
      </c>
      <c r="F1014" s="1302">
        <v>0</v>
      </c>
      <c r="G1014" s="1302">
        <v>0</v>
      </c>
      <c r="H1014" s="1302">
        <v>0</v>
      </c>
      <c r="I1014" s="1302">
        <v>0</v>
      </c>
      <c r="J1014" s="1302">
        <v>0</v>
      </c>
      <c r="K1014" s="1302">
        <v>0</v>
      </c>
      <c r="L1014" s="1302">
        <v>0</v>
      </c>
      <c r="M1014" s="1302">
        <v>0</v>
      </c>
      <c r="N1014" s="1302">
        <v>0</v>
      </c>
      <c r="O1014" s="1302">
        <v>0</v>
      </c>
      <c r="P1014" s="1302">
        <v>0.5</v>
      </c>
      <c r="Q1014" s="1302">
        <v>0.4285714328289032</v>
      </c>
      <c r="R1014" s="1302">
        <v>0.76923078298568726</v>
      </c>
      <c r="S1014" s="1302">
        <v>0.625</v>
      </c>
      <c r="T1014" s="1302">
        <v>0.66666668653488159</v>
      </c>
      <c r="U1014" s="1302">
        <v>0.40000000596046448</v>
      </c>
      <c r="V1014" s="1302">
        <v>0.5625</v>
      </c>
    </row>
    <row r="1015" spans="1:22" ht="15" x14ac:dyDescent="0.25">
      <c r="A1015" s="1301" t="s">
        <v>809</v>
      </c>
      <c r="B1015" s="153" t="s">
        <v>860</v>
      </c>
      <c r="C1015" s="1301" t="s">
        <v>93</v>
      </c>
      <c r="D1015" s="1302">
        <v>0</v>
      </c>
      <c r="E1015" s="1302">
        <v>0</v>
      </c>
      <c r="F1015" s="1302">
        <v>0</v>
      </c>
      <c r="G1015" s="1302">
        <v>0</v>
      </c>
      <c r="H1015" s="1302">
        <v>0</v>
      </c>
      <c r="I1015" s="1302">
        <v>0</v>
      </c>
      <c r="J1015" s="1302">
        <v>0</v>
      </c>
      <c r="K1015" s="1302">
        <v>0</v>
      </c>
      <c r="L1015" s="1302">
        <v>0</v>
      </c>
      <c r="M1015" s="1302">
        <v>0</v>
      </c>
      <c r="N1015" s="1302">
        <v>0</v>
      </c>
      <c r="O1015" s="1302">
        <v>0</v>
      </c>
      <c r="P1015" s="1302">
        <v>0.5</v>
      </c>
      <c r="Q1015" s="1302">
        <v>0.4285714328289032</v>
      </c>
      <c r="R1015" s="1302">
        <v>0.76923078298568726</v>
      </c>
      <c r="S1015" s="1302">
        <v>0.625</v>
      </c>
      <c r="T1015" s="1302">
        <v>0.83333331346511841</v>
      </c>
      <c r="U1015" s="1302">
        <v>0.53333336114883423</v>
      </c>
      <c r="V1015" s="1302">
        <v>0.5625</v>
      </c>
    </row>
    <row r="1016" spans="1:22" ht="15" x14ac:dyDescent="0.25">
      <c r="A1016" s="1301" t="s">
        <v>809</v>
      </c>
      <c r="B1016" s="153" t="s">
        <v>860</v>
      </c>
      <c r="C1016" s="1301" t="s">
        <v>94</v>
      </c>
      <c r="D1016" s="1302">
        <v>0</v>
      </c>
      <c r="E1016" s="1302">
        <v>0</v>
      </c>
      <c r="F1016" s="1302">
        <v>0</v>
      </c>
      <c r="G1016" s="1302">
        <v>0</v>
      </c>
      <c r="H1016" s="1302">
        <v>0</v>
      </c>
      <c r="I1016" s="1302">
        <v>0</v>
      </c>
      <c r="J1016" s="1302">
        <v>0</v>
      </c>
      <c r="K1016" s="1302">
        <v>0</v>
      </c>
      <c r="L1016" s="1302">
        <v>0</v>
      </c>
      <c r="M1016" s="1302">
        <v>0</v>
      </c>
      <c r="N1016" s="1302">
        <v>0</v>
      </c>
      <c r="O1016" s="1302">
        <v>0</v>
      </c>
      <c r="P1016" s="1302">
        <v>8.3333335816860199E-2</v>
      </c>
      <c r="Q1016" s="1302">
        <v>0</v>
      </c>
      <c r="R1016" s="1302">
        <v>0.15384615957736969</v>
      </c>
      <c r="S1016" s="1302">
        <v>0.125</v>
      </c>
      <c r="T1016" s="1302">
        <v>0.1666666716337204</v>
      </c>
      <c r="U1016" s="1302">
        <v>0</v>
      </c>
      <c r="V1016" s="1302">
        <v>6.25E-2</v>
      </c>
    </row>
    <row r="1017" spans="1:22" ht="15" x14ac:dyDescent="0.25">
      <c r="A1017" s="1301" t="s">
        <v>809</v>
      </c>
      <c r="B1017" s="153" t="s">
        <v>860</v>
      </c>
      <c r="C1017" s="1301" t="s">
        <v>95</v>
      </c>
      <c r="D1017" s="1302">
        <v>0</v>
      </c>
      <c r="E1017" s="1302">
        <v>0</v>
      </c>
      <c r="F1017" s="1302">
        <v>0</v>
      </c>
      <c r="G1017" s="1302">
        <v>0</v>
      </c>
      <c r="H1017" s="1302">
        <v>0</v>
      </c>
      <c r="I1017" s="1302">
        <v>0</v>
      </c>
      <c r="J1017" s="1302">
        <v>0</v>
      </c>
      <c r="K1017" s="1302">
        <v>0</v>
      </c>
      <c r="L1017" s="1302">
        <v>0</v>
      </c>
      <c r="M1017" s="1302">
        <v>0</v>
      </c>
      <c r="N1017" s="1302">
        <v>0</v>
      </c>
      <c r="O1017" s="1302">
        <v>0</v>
      </c>
      <c r="P1017" s="1302">
        <v>0</v>
      </c>
      <c r="Q1017" s="1302">
        <v>0</v>
      </c>
      <c r="R1017" s="1302">
        <v>0.15384615957736969</v>
      </c>
      <c r="S1017" s="1302">
        <v>0.125</v>
      </c>
      <c r="T1017" s="1302">
        <v>0.1666666716337204</v>
      </c>
      <c r="U1017" s="1302">
        <v>0</v>
      </c>
      <c r="V1017" s="1302">
        <v>6.25E-2</v>
      </c>
    </row>
    <row r="1018" spans="1:22" ht="15" x14ac:dyDescent="0.25">
      <c r="A1018" s="1301" t="s">
        <v>809</v>
      </c>
      <c r="B1018" s="153" t="s">
        <v>861</v>
      </c>
      <c r="C1018" s="1301" t="s">
        <v>87</v>
      </c>
      <c r="D1018" s="1302">
        <v>0</v>
      </c>
      <c r="E1018" s="1302">
        <v>0</v>
      </c>
      <c r="F1018" s="1302">
        <v>0</v>
      </c>
      <c r="G1018" s="1302">
        <v>0</v>
      </c>
      <c r="H1018" s="1302">
        <v>0</v>
      </c>
      <c r="I1018" s="1302">
        <v>0</v>
      </c>
      <c r="J1018" s="1302">
        <v>0</v>
      </c>
      <c r="K1018" s="1302">
        <v>0</v>
      </c>
      <c r="L1018" s="1302">
        <v>0</v>
      </c>
      <c r="M1018" s="1302">
        <v>0</v>
      </c>
      <c r="N1018" s="1302">
        <v>0</v>
      </c>
      <c r="O1018" s="1302">
        <v>1</v>
      </c>
      <c r="P1018" s="1302">
        <v>5</v>
      </c>
      <c r="Q1018" s="1302">
        <v>0</v>
      </c>
      <c r="R1018" s="1302">
        <v>0</v>
      </c>
      <c r="S1018" s="1302">
        <v>1</v>
      </c>
      <c r="T1018" s="1302">
        <v>1</v>
      </c>
      <c r="U1018" s="1302">
        <v>9</v>
      </c>
      <c r="V1018" s="1302">
        <v>4</v>
      </c>
    </row>
    <row r="1019" spans="1:22" ht="15" x14ac:dyDescent="0.25">
      <c r="A1019" s="1301" t="s">
        <v>809</v>
      </c>
      <c r="B1019" s="153" t="s">
        <v>861</v>
      </c>
      <c r="C1019" s="1301" t="s">
        <v>700</v>
      </c>
      <c r="D1019" s="1302">
        <v>0</v>
      </c>
      <c r="E1019" s="1302">
        <v>0</v>
      </c>
      <c r="F1019" s="1302">
        <v>0</v>
      </c>
      <c r="G1019" s="1302">
        <v>0</v>
      </c>
      <c r="H1019" s="1302">
        <v>0</v>
      </c>
      <c r="I1019" s="1302">
        <v>0</v>
      </c>
      <c r="J1019" s="1302">
        <v>0</v>
      </c>
      <c r="K1019" s="1302">
        <v>0</v>
      </c>
      <c r="L1019" s="1302">
        <v>0</v>
      </c>
      <c r="M1019" s="1302">
        <v>0</v>
      </c>
      <c r="N1019" s="1302">
        <v>0</v>
      </c>
      <c r="O1019" s="1302">
        <v>0</v>
      </c>
      <c r="P1019" s="1302">
        <v>1</v>
      </c>
      <c r="Q1019" s="1302">
        <v>0</v>
      </c>
      <c r="R1019" s="1302">
        <v>0</v>
      </c>
      <c r="S1019" s="1302">
        <v>1</v>
      </c>
      <c r="T1019" s="1302">
        <v>0</v>
      </c>
      <c r="U1019" s="1302">
        <v>5</v>
      </c>
      <c r="V1019" s="1302">
        <v>1</v>
      </c>
    </row>
    <row r="1020" spans="1:22" ht="15" x14ac:dyDescent="0.25">
      <c r="A1020" s="1301" t="s">
        <v>809</v>
      </c>
      <c r="B1020" s="153" t="s">
        <v>861</v>
      </c>
      <c r="C1020" s="1301" t="s">
        <v>88</v>
      </c>
      <c r="D1020" s="1302">
        <v>0</v>
      </c>
      <c r="E1020" s="1302">
        <v>0</v>
      </c>
      <c r="F1020" s="1302">
        <v>0</v>
      </c>
      <c r="G1020" s="1302">
        <v>0</v>
      </c>
      <c r="H1020" s="1302">
        <v>0</v>
      </c>
      <c r="I1020" s="1302">
        <v>0</v>
      </c>
      <c r="J1020" s="1302">
        <v>0</v>
      </c>
      <c r="K1020" s="1302">
        <v>0</v>
      </c>
      <c r="L1020" s="1302">
        <v>0</v>
      </c>
      <c r="M1020" s="1302">
        <v>0</v>
      </c>
      <c r="N1020" s="1302">
        <v>0</v>
      </c>
      <c r="O1020" s="1302">
        <v>0</v>
      </c>
      <c r="P1020" s="1302">
        <v>2</v>
      </c>
      <c r="Q1020" s="1302">
        <v>0</v>
      </c>
      <c r="R1020" s="1302">
        <v>0</v>
      </c>
      <c r="S1020" s="1302">
        <v>1</v>
      </c>
      <c r="T1020" s="1302">
        <v>0</v>
      </c>
      <c r="U1020" s="1302">
        <v>6</v>
      </c>
      <c r="V1020" s="1302">
        <v>1</v>
      </c>
    </row>
    <row r="1021" spans="1:22" ht="15" x14ac:dyDescent="0.25">
      <c r="A1021" s="1301" t="s">
        <v>809</v>
      </c>
      <c r="B1021" s="153" t="s">
        <v>861</v>
      </c>
      <c r="C1021" s="1301" t="s">
        <v>89</v>
      </c>
      <c r="D1021" s="1302">
        <v>0</v>
      </c>
      <c r="E1021" s="1302">
        <v>0</v>
      </c>
      <c r="F1021" s="1302">
        <v>0</v>
      </c>
      <c r="G1021" s="1302">
        <v>0</v>
      </c>
      <c r="H1021" s="1302">
        <v>0</v>
      </c>
      <c r="I1021" s="1302">
        <v>0</v>
      </c>
      <c r="J1021" s="1302">
        <v>0</v>
      </c>
      <c r="K1021" s="1302">
        <v>0</v>
      </c>
      <c r="L1021" s="1302">
        <v>0</v>
      </c>
      <c r="M1021" s="1302">
        <v>0</v>
      </c>
      <c r="N1021" s="1302">
        <v>0</v>
      </c>
      <c r="O1021" s="1302">
        <v>0</v>
      </c>
      <c r="P1021" s="1302">
        <v>2</v>
      </c>
      <c r="Q1021" s="1302">
        <v>0</v>
      </c>
      <c r="R1021" s="1302">
        <v>0</v>
      </c>
      <c r="S1021" s="1302">
        <v>1</v>
      </c>
      <c r="T1021" s="1302">
        <v>0</v>
      </c>
      <c r="U1021" s="1302">
        <v>6</v>
      </c>
      <c r="V1021" s="1302">
        <v>2</v>
      </c>
    </row>
    <row r="1022" spans="1:22" ht="15" x14ac:dyDescent="0.25">
      <c r="A1022" s="1301" t="s">
        <v>809</v>
      </c>
      <c r="B1022" s="153" t="s">
        <v>861</v>
      </c>
      <c r="C1022" s="1301" t="s">
        <v>90</v>
      </c>
      <c r="D1022" s="1302">
        <v>0</v>
      </c>
      <c r="E1022" s="1302">
        <v>0</v>
      </c>
      <c r="F1022" s="1302">
        <v>0</v>
      </c>
      <c r="G1022" s="1302">
        <v>0</v>
      </c>
      <c r="H1022" s="1302">
        <v>0</v>
      </c>
      <c r="I1022" s="1302">
        <v>0</v>
      </c>
      <c r="J1022" s="1302">
        <v>0</v>
      </c>
      <c r="K1022" s="1302">
        <v>0</v>
      </c>
      <c r="L1022" s="1302">
        <v>0</v>
      </c>
      <c r="M1022" s="1302">
        <v>0</v>
      </c>
      <c r="N1022" s="1302">
        <v>0</v>
      </c>
      <c r="O1022" s="1302">
        <v>0</v>
      </c>
      <c r="P1022" s="1302">
        <v>2</v>
      </c>
      <c r="Q1022" s="1302">
        <v>0</v>
      </c>
      <c r="R1022" s="1302">
        <v>0</v>
      </c>
      <c r="S1022" s="1302">
        <v>0</v>
      </c>
      <c r="T1022" s="1302">
        <v>0</v>
      </c>
      <c r="U1022" s="1302">
        <v>1</v>
      </c>
      <c r="V1022" s="1302">
        <v>0</v>
      </c>
    </row>
    <row r="1023" spans="1:22" ht="15" x14ac:dyDescent="0.25">
      <c r="A1023" s="1301" t="s">
        <v>809</v>
      </c>
      <c r="B1023" s="153" t="s">
        <v>861</v>
      </c>
      <c r="C1023" s="1301" t="s">
        <v>91</v>
      </c>
      <c r="D1023" s="1302">
        <v>0</v>
      </c>
      <c r="E1023" s="1302">
        <v>0</v>
      </c>
      <c r="F1023" s="1302">
        <v>0</v>
      </c>
      <c r="G1023" s="1302">
        <v>0</v>
      </c>
      <c r="H1023" s="1302">
        <v>0</v>
      </c>
      <c r="I1023" s="1302">
        <v>0</v>
      </c>
      <c r="J1023" s="1302">
        <v>0</v>
      </c>
      <c r="K1023" s="1302">
        <v>0</v>
      </c>
      <c r="L1023" s="1302">
        <v>0</v>
      </c>
      <c r="M1023" s="1302">
        <v>0</v>
      </c>
      <c r="N1023" s="1302">
        <v>0</v>
      </c>
      <c r="O1023" s="1302">
        <v>0</v>
      </c>
      <c r="P1023" s="1302">
        <v>1</v>
      </c>
      <c r="Q1023" s="1302">
        <v>0</v>
      </c>
      <c r="R1023" s="1302">
        <v>0</v>
      </c>
      <c r="S1023" s="1302">
        <v>0</v>
      </c>
      <c r="T1023" s="1302">
        <v>0</v>
      </c>
      <c r="U1023" s="1302">
        <v>0</v>
      </c>
      <c r="V1023" s="1302">
        <v>0</v>
      </c>
    </row>
    <row r="1024" spans="1:22" ht="15" x14ac:dyDescent="0.25">
      <c r="A1024" s="1301" t="s">
        <v>809</v>
      </c>
      <c r="B1024" s="153" t="s">
        <v>861</v>
      </c>
      <c r="C1024" s="1301" t="s">
        <v>701</v>
      </c>
      <c r="D1024" s="1302">
        <v>0</v>
      </c>
      <c r="E1024" s="1302">
        <v>0</v>
      </c>
      <c r="F1024" s="1302">
        <v>0</v>
      </c>
      <c r="G1024" s="1302">
        <v>0</v>
      </c>
      <c r="H1024" s="1302">
        <v>0</v>
      </c>
      <c r="I1024" s="1302">
        <v>0</v>
      </c>
      <c r="J1024" s="1302">
        <v>0</v>
      </c>
      <c r="K1024" s="1302">
        <v>0</v>
      </c>
      <c r="L1024" s="1302">
        <v>0</v>
      </c>
      <c r="M1024" s="1302">
        <v>0</v>
      </c>
      <c r="N1024" s="1302">
        <v>0</v>
      </c>
      <c r="O1024" s="1302">
        <v>0</v>
      </c>
      <c r="P1024" s="1302">
        <v>0.20000000298023224</v>
      </c>
      <c r="Q1024" s="1302">
        <v>0</v>
      </c>
      <c r="R1024" s="1302">
        <v>0</v>
      </c>
      <c r="S1024" s="1302">
        <v>1</v>
      </c>
      <c r="T1024" s="1302">
        <v>0</v>
      </c>
      <c r="U1024" s="1302">
        <v>0.55555558204650879</v>
      </c>
      <c r="V1024" s="1302">
        <v>0.25</v>
      </c>
    </row>
    <row r="1025" spans="1:22" ht="15" x14ac:dyDescent="0.25">
      <c r="A1025" s="1301" t="s">
        <v>809</v>
      </c>
      <c r="B1025" s="153" t="s">
        <v>861</v>
      </c>
      <c r="C1025" s="1301" t="s">
        <v>92</v>
      </c>
      <c r="D1025" s="1302">
        <v>0</v>
      </c>
      <c r="E1025" s="1302">
        <v>0</v>
      </c>
      <c r="F1025" s="1302">
        <v>0</v>
      </c>
      <c r="G1025" s="1302">
        <v>0</v>
      </c>
      <c r="H1025" s="1302">
        <v>0</v>
      </c>
      <c r="I1025" s="1302">
        <v>0</v>
      </c>
      <c r="J1025" s="1302">
        <v>0</v>
      </c>
      <c r="K1025" s="1302">
        <v>0</v>
      </c>
      <c r="L1025" s="1302">
        <v>0</v>
      </c>
      <c r="M1025" s="1302">
        <v>0</v>
      </c>
      <c r="N1025" s="1302">
        <v>0</v>
      </c>
      <c r="O1025" s="1302">
        <v>0</v>
      </c>
      <c r="P1025" s="1302">
        <v>0.40000000596046448</v>
      </c>
      <c r="Q1025" s="1302">
        <v>0</v>
      </c>
      <c r="R1025" s="1302">
        <v>0</v>
      </c>
      <c r="S1025" s="1302">
        <v>1</v>
      </c>
      <c r="T1025" s="1302">
        <v>0</v>
      </c>
      <c r="U1025" s="1302">
        <v>0.66666668653488159</v>
      </c>
      <c r="V1025" s="1302">
        <v>0.25</v>
      </c>
    </row>
    <row r="1026" spans="1:22" ht="15" x14ac:dyDescent="0.25">
      <c r="A1026" s="1301" t="s">
        <v>809</v>
      </c>
      <c r="B1026" s="153" t="s">
        <v>861</v>
      </c>
      <c r="C1026" s="1301" t="s">
        <v>93</v>
      </c>
      <c r="D1026" s="1302">
        <v>0</v>
      </c>
      <c r="E1026" s="1302">
        <v>0</v>
      </c>
      <c r="F1026" s="1302">
        <v>0</v>
      </c>
      <c r="G1026" s="1302">
        <v>0</v>
      </c>
      <c r="H1026" s="1302">
        <v>0</v>
      </c>
      <c r="I1026" s="1302">
        <v>0</v>
      </c>
      <c r="J1026" s="1302">
        <v>0</v>
      </c>
      <c r="K1026" s="1302">
        <v>0</v>
      </c>
      <c r="L1026" s="1302">
        <v>0</v>
      </c>
      <c r="M1026" s="1302">
        <v>0</v>
      </c>
      <c r="N1026" s="1302">
        <v>0</v>
      </c>
      <c r="O1026" s="1302">
        <v>0</v>
      </c>
      <c r="P1026" s="1302">
        <v>0.40000000596046448</v>
      </c>
      <c r="Q1026" s="1302">
        <v>0</v>
      </c>
      <c r="R1026" s="1302">
        <v>0</v>
      </c>
      <c r="S1026" s="1302">
        <v>1</v>
      </c>
      <c r="T1026" s="1302">
        <v>0</v>
      </c>
      <c r="U1026" s="1302">
        <v>0.66666668653488159</v>
      </c>
      <c r="V1026" s="1302">
        <v>0.5</v>
      </c>
    </row>
    <row r="1027" spans="1:22" ht="15" x14ac:dyDescent="0.25">
      <c r="A1027" s="1301" t="s">
        <v>809</v>
      </c>
      <c r="B1027" s="153" t="s">
        <v>861</v>
      </c>
      <c r="C1027" s="1301" t="s">
        <v>94</v>
      </c>
      <c r="D1027" s="1302">
        <v>0</v>
      </c>
      <c r="E1027" s="1302">
        <v>0</v>
      </c>
      <c r="F1027" s="1302">
        <v>0</v>
      </c>
      <c r="G1027" s="1302">
        <v>0</v>
      </c>
      <c r="H1027" s="1302">
        <v>0</v>
      </c>
      <c r="I1027" s="1302">
        <v>0</v>
      </c>
      <c r="J1027" s="1302">
        <v>0</v>
      </c>
      <c r="K1027" s="1302">
        <v>0</v>
      </c>
      <c r="L1027" s="1302">
        <v>0</v>
      </c>
      <c r="M1027" s="1302">
        <v>0</v>
      </c>
      <c r="N1027" s="1302">
        <v>0</v>
      </c>
      <c r="O1027" s="1302">
        <v>0</v>
      </c>
      <c r="P1027" s="1302">
        <v>0.40000000596046448</v>
      </c>
      <c r="Q1027" s="1302">
        <v>0</v>
      </c>
      <c r="R1027" s="1302">
        <v>0</v>
      </c>
      <c r="S1027" s="1302">
        <v>0</v>
      </c>
      <c r="T1027" s="1302">
        <v>0</v>
      </c>
      <c r="U1027" s="1302">
        <v>0.1111111119389534</v>
      </c>
      <c r="V1027" s="1302">
        <v>0</v>
      </c>
    </row>
    <row r="1028" spans="1:22" ht="15" x14ac:dyDescent="0.25">
      <c r="A1028" s="1301" t="s">
        <v>809</v>
      </c>
      <c r="B1028" s="153" t="s">
        <v>861</v>
      </c>
      <c r="C1028" s="1301" t="s">
        <v>95</v>
      </c>
      <c r="D1028" s="1302">
        <v>0</v>
      </c>
      <c r="E1028" s="1302">
        <v>0</v>
      </c>
      <c r="F1028" s="1302">
        <v>0</v>
      </c>
      <c r="G1028" s="1302">
        <v>0</v>
      </c>
      <c r="H1028" s="1302">
        <v>0</v>
      </c>
      <c r="I1028" s="1302">
        <v>0</v>
      </c>
      <c r="J1028" s="1302">
        <v>0</v>
      </c>
      <c r="K1028" s="1302">
        <v>0</v>
      </c>
      <c r="L1028" s="1302">
        <v>0</v>
      </c>
      <c r="M1028" s="1302">
        <v>0</v>
      </c>
      <c r="N1028" s="1302">
        <v>0</v>
      </c>
      <c r="O1028" s="1302">
        <v>0</v>
      </c>
      <c r="P1028" s="1302">
        <v>0.20000000298023224</v>
      </c>
      <c r="Q1028" s="1302">
        <v>0</v>
      </c>
      <c r="R1028" s="1302">
        <v>0</v>
      </c>
      <c r="S1028" s="1302">
        <v>0</v>
      </c>
      <c r="T1028" s="1302">
        <v>0</v>
      </c>
      <c r="U1028" s="1302">
        <v>0</v>
      </c>
      <c r="V1028" s="1302">
        <v>0</v>
      </c>
    </row>
    <row r="1029" spans="1:22" ht="15" x14ac:dyDescent="0.25">
      <c r="A1029" s="1301" t="s">
        <v>809</v>
      </c>
      <c r="B1029" s="153" t="s">
        <v>862</v>
      </c>
      <c r="C1029" s="1301" t="s">
        <v>87</v>
      </c>
      <c r="D1029" s="1302">
        <v>0</v>
      </c>
      <c r="E1029" s="1302">
        <v>0</v>
      </c>
      <c r="F1029" s="1302">
        <v>0</v>
      </c>
      <c r="G1029" s="1302">
        <v>0</v>
      </c>
      <c r="H1029" s="1302">
        <v>0</v>
      </c>
      <c r="I1029" s="1302">
        <v>0</v>
      </c>
      <c r="J1029" s="1302">
        <v>0</v>
      </c>
      <c r="K1029" s="1302">
        <v>0</v>
      </c>
      <c r="L1029" s="1302">
        <v>0</v>
      </c>
      <c r="M1029" s="1302">
        <v>0</v>
      </c>
      <c r="N1029" s="1302">
        <v>0</v>
      </c>
      <c r="O1029" s="1302">
        <v>12</v>
      </c>
      <c r="P1029" s="1302">
        <v>6</v>
      </c>
      <c r="Q1029" s="1302">
        <v>0</v>
      </c>
      <c r="R1029" s="1302">
        <v>1</v>
      </c>
      <c r="S1029" s="1302">
        <v>12</v>
      </c>
      <c r="T1029" s="1302">
        <v>9</v>
      </c>
      <c r="U1029" s="1302">
        <v>18</v>
      </c>
      <c r="V1029" s="1302">
        <v>17</v>
      </c>
    </row>
    <row r="1030" spans="1:22" ht="15" x14ac:dyDescent="0.25">
      <c r="A1030" s="1301" t="s">
        <v>809</v>
      </c>
      <c r="B1030" s="153" t="s">
        <v>862</v>
      </c>
      <c r="C1030" s="1301" t="s">
        <v>700</v>
      </c>
      <c r="D1030" s="1302">
        <v>0</v>
      </c>
      <c r="E1030" s="1302">
        <v>0</v>
      </c>
      <c r="F1030" s="1302">
        <v>0</v>
      </c>
      <c r="G1030" s="1302">
        <v>0</v>
      </c>
      <c r="H1030" s="1302">
        <v>0</v>
      </c>
      <c r="I1030" s="1302">
        <v>0</v>
      </c>
      <c r="J1030" s="1302">
        <v>0</v>
      </c>
      <c r="K1030" s="1302">
        <v>0</v>
      </c>
      <c r="L1030" s="1302">
        <v>0</v>
      </c>
      <c r="M1030" s="1302">
        <v>0</v>
      </c>
      <c r="N1030" s="1302">
        <v>0</v>
      </c>
      <c r="O1030" s="1302">
        <v>0</v>
      </c>
      <c r="P1030" s="1302">
        <v>0</v>
      </c>
      <c r="Q1030" s="1302">
        <v>0</v>
      </c>
      <c r="R1030" s="1302">
        <v>1</v>
      </c>
      <c r="S1030" s="1302">
        <v>1</v>
      </c>
      <c r="T1030" s="1302">
        <v>1</v>
      </c>
      <c r="U1030" s="1302">
        <v>5</v>
      </c>
      <c r="V1030" s="1302">
        <v>1</v>
      </c>
    </row>
    <row r="1031" spans="1:22" ht="15" x14ac:dyDescent="0.25">
      <c r="A1031" s="1301" t="s">
        <v>809</v>
      </c>
      <c r="B1031" s="153" t="s">
        <v>862</v>
      </c>
      <c r="C1031" s="1301" t="s">
        <v>88</v>
      </c>
      <c r="D1031" s="1302">
        <v>0</v>
      </c>
      <c r="E1031" s="1302">
        <v>0</v>
      </c>
      <c r="F1031" s="1302">
        <v>0</v>
      </c>
      <c r="G1031" s="1302">
        <v>0</v>
      </c>
      <c r="H1031" s="1302">
        <v>0</v>
      </c>
      <c r="I1031" s="1302">
        <v>0</v>
      </c>
      <c r="J1031" s="1302">
        <v>0</v>
      </c>
      <c r="K1031" s="1302">
        <v>0</v>
      </c>
      <c r="L1031" s="1302">
        <v>0</v>
      </c>
      <c r="M1031" s="1302">
        <v>0</v>
      </c>
      <c r="N1031" s="1302">
        <v>0</v>
      </c>
      <c r="O1031" s="1302">
        <v>1</v>
      </c>
      <c r="P1031" s="1302">
        <v>0</v>
      </c>
      <c r="Q1031" s="1302">
        <v>0</v>
      </c>
      <c r="R1031" s="1302">
        <v>1</v>
      </c>
      <c r="S1031" s="1302">
        <v>2</v>
      </c>
      <c r="T1031" s="1302">
        <v>4</v>
      </c>
      <c r="U1031" s="1302">
        <v>13</v>
      </c>
      <c r="V1031" s="1302">
        <v>6</v>
      </c>
    </row>
    <row r="1032" spans="1:22" ht="15" x14ac:dyDescent="0.25">
      <c r="A1032" s="1301" t="s">
        <v>809</v>
      </c>
      <c r="B1032" s="153" t="s">
        <v>862</v>
      </c>
      <c r="C1032" s="1301" t="s">
        <v>89</v>
      </c>
      <c r="D1032" s="1302">
        <v>0</v>
      </c>
      <c r="E1032" s="1302">
        <v>0</v>
      </c>
      <c r="F1032" s="1302">
        <v>0</v>
      </c>
      <c r="G1032" s="1302">
        <v>0</v>
      </c>
      <c r="H1032" s="1302">
        <v>0</v>
      </c>
      <c r="I1032" s="1302">
        <v>0</v>
      </c>
      <c r="J1032" s="1302">
        <v>0</v>
      </c>
      <c r="K1032" s="1302">
        <v>0</v>
      </c>
      <c r="L1032" s="1302">
        <v>0</v>
      </c>
      <c r="M1032" s="1302">
        <v>0</v>
      </c>
      <c r="N1032" s="1302">
        <v>0</v>
      </c>
      <c r="O1032" s="1302">
        <v>3</v>
      </c>
      <c r="P1032" s="1302">
        <v>1</v>
      </c>
      <c r="Q1032" s="1302">
        <v>0</v>
      </c>
      <c r="R1032" s="1302">
        <v>1</v>
      </c>
      <c r="S1032" s="1302">
        <v>2</v>
      </c>
      <c r="T1032" s="1302">
        <v>4</v>
      </c>
      <c r="U1032" s="1302">
        <v>13</v>
      </c>
      <c r="V1032" s="1302">
        <v>6</v>
      </c>
    </row>
    <row r="1033" spans="1:22" ht="15" x14ac:dyDescent="0.25">
      <c r="A1033" s="1301" t="s">
        <v>809</v>
      </c>
      <c r="B1033" s="153" t="s">
        <v>862</v>
      </c>
      <c r="C1033" s="1301" t="s">
        <v>90</v>
      </c>
      <c r="D1033" s="1302">
        <v>0</v>
      </c>
      <c r="E1033" s="1302">
        <v>0</v>
      </c>
      <c r="F1033" s="1302">
        <v>0</v>
      </c>
      <c r="G1033" s="1302">
        <v>0</v>
      </c>
      <c r="H1033" s="1302">
        <v>0</v>
      </c>
      <c r="I1033" s="1302">
        <v>0</v>
      </c>
      <c r="J1033" s="1302">
        <v>0</v>
      </c>
      <c r="K1033" s="1302">
        <v>0</v>
      </c>
      <c r="L1033" s="1302">
        <v>0</v>
      </c>
      <c r="M1033" s="1302">
        <v>0</v>
      </c>
      <c r="N1033" s="1302">
        <v>0</v>
      </c>
      <c r="O1033" s="1302">
        <v>0</v>
      </c>
      <c r="P1033" s="1302">
        <v>0</v>
      </c>
      <c r="Q1033" s="1302">
        <v>0</v>
      </c>
      <c r="R1033" s="1302">
        <v>1</v>
      </c>
      <c r="S1033" s="1302">
        <v>2</v>
      </c>
      <c r="T1033" s="1302">
        <v>0</v>
      </c>
      <c r="U1033" s="1302">
        <v>2</v>
      </c>
      <c r="V1033" s="1302">
        <v>0</v>
      </c>
    </row>
    <row r="1034" spans="1:22" ht="15" x14ac:dyDescent="0.25">
      <c r="A1034" s="1301" t="s">
        <v>809</v>
      </c>
      <c r="B1034" s="153" t="s">
        <v>862</v>
      </c>
      <c r="C1034" s="1301" t="s">
        <v>91</v>
      </c>
      <c r="D1034" s="1302">
        <v>0</v>
      </c>
      <c r="E1034" s="1302">
        <v>0</v>
      </c>
      <c r="F1034" s="1302">
        <v>0</v>
      </c>
      <c r="G1034" s="1302">
        <v>0</v>
      </c>
      <c r="H1034" s="1302">
        <v>0</v>
      </c>
      <c r="I1034" s="1302">
        <v>0</v>
      </c>
      <c r="J1034" s="1302">
        <v>0</v>
      </c>
      <c r="K1034" s="1302">
        <v>0</v>
      </c>
      <c r="L1034" s="1302">
        <v>0</v>
      </c>
      <c r="M1034" s="1302">
        <v>0</v>
      </c>
      <c r="N1034" s="1302">
        <v>0</v>
      </c>
      <c r="O1034" s="1302">
        <v>0</v>
      </c>
      <c r="P1034" s="1302">
        <v>0</v>
      </c>
      <c r="Q1034" s="1302">
        <v>0</v>
      </c>
      <c r="R1034" s="1302">
        <v>1</v>
      </c>
      <c r="S1034" s="1302">
        <v>2</v>
      </c>
      <c r="T1034" s="1302">
        <v>0</v>
      </c>
      <c r="U1034" s="1302">
        <v>2</v>
      </c>
      <c r="V1034" s="1302">
        <v>0</v>
      </c>
    </row>
    <row r="1035" spans="1:22" ht="15" x14ac:dyDescent="0.25">
      <c r="A1035" s="1301" t="s">
        <v>809</v>
      </c>
      <c r="B1035" s="153" t="s">
        <v>862</v>
      </c>
      <c r="C1035" s="1301" t="s">
        <v>701</v>
      </c>
      <c r="D1035" s="1302">
        <v>0</v>
      </c>
      <c r="E1035" s="1302">
        <v>0</v>
      </c>
      <c r="F1035" s="1302">
        <v>0</v>
      </c>
      <c r="G1035" s="1302">
        <v>0</v>
      </c>
      <c r="H1035" s="1302">
        <v>0</v>
      </c>
      <c r="I1035" s="1302">
        <v>0</v>
      </c>
      <c r="J1035" s="1302">
        <v>0</v>
      </c>
      <c r="K1035" s="1302">
        <v>0</v>
      </c>
      <c r="L1035" s="1302">
        <v>0</v>
      </c>
      <c r="M1035" s="1302">
        <v>0</v>
      </c>
      <c r="N1035" s="1302">
        <v>0</v>
      </c>
      <c r="O1035" s="1302">
        <v>0</v>
      </c>
      <c r="P1035" s="1302">
        <v>0</v>
      </c>
      <c r="Q1035" s="1302">
        <v>0</v>
      </c>
      <c r="R1035" s="1302">
        <v>1</v>
      </c>
      <c r="S1035" s="1302">
        <v>8.3333335816860199E-2</v>
      </c>
      <c r="T1035" s="1302">
        <v>0.1111111119389534</v>
      </c>
      <c r="U1035" s="1302">
        <v>0.27777779102325439</v>
      </c>
      <c r="V1035" s="1302">
        <v>5.8823529630899429E-2</v>
      </c>
    </row>
    <row r="1036" spans="1:22" ht="15" x14ac:dyDescent="0.25">
      <c r="A1036" s="1301" t="s">
        <v>809</v>
      </c>
      <c r="B1036" s="153" t="s">
        <v>862</v>
      </c>
      <c r="C1036" s="1301" t="s">
        <v>92</v>
      </c>
      <c r="D1036" s="1302">
        <v>0</v>
      </c>
      <c r="E1036" s="1302">
        <v>0</v>
      </c>
      <c r="F1036" s="1302">
        <v>0</v>
      </c>
      <c r="G1036" s="1302">
        <v>0</v>
      </c>
      <c r="H1036" s="1302">
        <v>0</v>
      </c>
      <c r="I1036" s="1302">
        <v>0</v>
      </c>
      <c r="J1036" s="1302">
        <v>0</v>
      </c>
      <c r="K1036" s="1302">
        <v>0</v>
      </c>
      <c r="L1036" s="1302">
        <v>0</v>
      </c>
      <c r="M1036" s="1302">
        <v>0</v>
      </c>
      <c r="N1036" s="1302">
        <v>0</v>
      </c>
      <c r="O1036" s="1302">
        <v>8.3333335816860199E-2</v>
      </c>
      <c r="P1036" s="1302">
        <v>0</v>
      </c>
      <c r="Q1036" s="1302">
        <v>0</v>
      </c>
      <c r="R1036" s="1302">
        <v>1</v>
      </c>
      <c r="S1036" s="1302">
        <v>0.1666666716337204</v>
      </c>
      <c r="T1036" s="1302">
        <v>0.4444444477558136</v>
      </c>
      <c r="U1036" s="1302">
        <v>0.72222220897674561</v>
      </c>
      <c r="V1036" s="1302">
        <v>0.35294118523597717</v>
      </c>
    </row>
    <row r="1037" spans="1:22" ht="15" x14ac:dyDescent="0.25">
      <c r="A1037" s="1301" t="s">
        <v>809</v>
      </c>
      <c r="B1037" s="153" t="s">
        <v>862</v>
      </c>
      <c r="C1037" s="1301" t="s">
        <v>93</v>
      </c>
      <c r="D1037" s="1302">
        <v>0</v>
      </c>
      <c r="E1037" s="1302">
        <v>0</v>
      </c>
      <c r="F1037" s="1302">
        <v>0</v>
      </c>
      <c r="G1037" s="1302">
        <v>0</v>
      </c>
      <c r="H1037" s="1302">
        <v>0</v>
      </c>
      <c r="I1037" s="1302">
        <v>0</v>
      </c>
      <c r="J1037" s="1302">
        <v>0</v>
      </c>
      <c r="K1037" s="1302">
        <v>0</v>
      </c>
      <c r="L1037" s="1302">
        <v>0</v>
      </c>
      <c r="M1037" s="1302">
        <v>0</v>
      </c>
      <c r="N1037" s="1302">
        <v>0</v>
      </c>
      <c r="O1037" s="1302">
        <v>0.25</v>
      </c>
      <c r="P1037" s="1302">
        <v>0.1666666716337204</v>
      </c>
      <c r="Q1037" s="1302">
        <v>0</v>
      </c>
      <c r="R1037" s="1302">
        <v>1</v>
      </c>
      <c r="S1037" s="1302">
        <v>0.1666666716337204</v>
      </c>
      <c r="T1037" s="1302">
        <v>0.4444444477558136</v>
      </c>
      <c r="U1037" s="1302">
        <v>0.72222220897674561</v>
      </c>
      <c r="V1037" s="1302">
        <v>0.35294118523597717</v>
      </c>
    </row>
    <row r="1038" spans="1:22" ht="15" x14ac:dyDescent="0.25">
      <c r="A1038" s="1301" t="s">
        <v>809</v>
      </c>
      <c r="B1038" s="153" t="s">
        <v>862</v>
      </c>
      <c r="C1038" s="1301" t="s">
        <v>94</v>
      </c>
      <c r="D1038" s="1302">
        <v>0</v>
      </c>
      <c r="E1038" s="1302">
        <v>0</v>
      </c>
      <c r="F1038" s="1302">
        <v>0</v>
      </c>
      <c r="G1038" s="1302">
        <v>0</v>
      </c>
      <c r="H1038" s="1302">
        <v>0</v>
      </c>
      <c r="I1038" s="1302">
        <v>0</v>
      </c>
      <c r="J1038" s="1302">
        <v>0</v>
      </c>
      <c r="K1038" s="1302">
        <v>0</v>
      </c>
      <c r="L1038" s="1302">
        <v>0</v>
      </c>
      <c r="M1038" s="1302">
        <v>0</v>
      </c>
      <c r="N1038" s="1302">
        <v>0</v>
      </c>
      <c r="O1038" s="1302">
        <v>0</v>
      </c>
      <c r="P1038" s="1302">
        <v>0</v>
      </c>
      <c r="Q1038" s="1302">
        <v>0</v>
      </c>
      <c r="R1038" s="1302">
        <v>1</v>
      </c>
      <c r="S1038" s="1302">
        <v>0.1666666716337204</v>
      </c>
      <c r="T1038" s="1302">
        <v>0</v>
      </c>
      <c r="U1038" s="1302">
        <v>0.1111111119389534</v>
      </c>
      <c r="V1038" s="1302">
        <v>0</v>
      </c>
    </row>
    <row r="1039" spans="1:22" ht="15" x14ac:dyDescent="0.25">
      <c r="A1039" s="1301" t="s">
        <v>809</v>
      </c>
      <c r="B1039" s="153" t="s">
        <v>862</v>
      </c>
      <c r="C1039" s="1301" t="s">
        <v>95</v>
      </c>
      <c r="D1039" s="1302">
        <v>0</v>
      </c>
      <c r="E1039" s="1302">
        <v>0</v>
      </c>
      <c r="F1039" s="1302">
        <v>0</v>
      </c>
      <c r="G1039" s="1302">
        <v>0</v>
      </c>
      <c r="H1039" s="1302">
        <v>0</v>
      </c>
      <c r="I1039" s="1302">
        <v>0</v>
      </c>
      <c r="J1039" s="1302">
        <v>0</v>
      </c>
      <c r="K1039" s="1302">
        <v>0</v>
      </c>
      <c r="L1039" s="1302">
        <v>0</v>
      </c>
      <c r="M1039" s="1302">
        <v>0</v>
      </c>
      <c r="N1039" s="1302">
        <v>0</v>
      </c>
      <c r="O1039" s="1302">
        <v>0</v>
      </c>
      <c r="P1039" s="1302">
        <v>0</v>
      </c>
      <c r="Q1039" s="1302">
        <v>0</v>
      </c>
      <c r="R1039" s="1302">
        <v>1</v>
      </c>
      <c r="S1039" s="1302">
        <v>0.1666666716337204</v>
      </c>
      <c r="T1039" s="1302">
        <v>0</v>
      </c>
      <c r="U1039" s="1302">
        <v>0.1111111119389534</v>
      </c>
      <c r="V1039" s="1302">
        <v>0</v>
      </c>
    </row>
    <row r="1040" spans="1:22" ht="15" x14ac:dyDescent="0.25">
      <c r="A1040" s="1301" t="s">
        <v>809</v>
      </c>
      <c r="B1040" s="153" t="s">
        <v>863</v>
      </c>
      <c r="C1040" s="1301" t="s">
        <v>87</v>
      </c>
      <c r="D1040" s="1302">
        <v>0</v>
      </c>
      <c r="E1040" s="1302">
        <v>0</v>
      </c>
      <c r="F1040" s="1302">
        <v>0</v>
      </c>
      <c r="G1040" s="1302">
        <v>0</v>
      </c>
      <c r="H1040" s="1302">
        <v>0</v>
      </c>
      <c r="I1040" s="1302">
        <v>0</v>
      </c>
      <c r="J1040" s="1302">
        <v>0</v>
      </c>
      <c r="K1040" s="1302">
        <v>0</v>
      </c>
      <c r="L1040" s="1302">
        <v>0</v>
      </c>
      <c r="M1040" s="1302">
        <v>0</v>
      </c>
      <c r="N1040" s="1302">
        <v>0</v>
      </c>
      <c r="O1040" s="1302">
        <v>36</v>
      </c>
      <c r="P1040" s="1302">
        <v>13</v>
      </c>
      <c r="Q1040" s="1302">
        <v>1</v>
      </c>
      <c r="R1040" s="1302">
        <v>7</v>
      </c>
      <c r="S1040" s="1302">
        <v>4</v>
      </c>
      <c r="T1040" s="1302">
        <v>12</v>
      </c>
      <c r="U1040" s="1302">
        <v>28</v>
      </c>
      <c r="V1040" s="1302">
        <v>12</v>
      </c>
    </row>
    <row r="1041" spans="1:22" ht="15" x14ac:dyDescent="0.25">
      <c r="A1041" s="1301" t="s">
        <v>809</v>
      </c>
      <c r="B1041" s="153" t="s">
        <v>863</v>
      </c>
      <c r="C1041" s="1301" t="s">
        <v>700</v>
      </c>
      <c r="D1041" s="1302">
        <v>0</v>
      </c>
      <c r="E1041" s="1302">
        <v>0</v>
      </c>
      <c r="F1041" s="1302">
        <v>0</v>
      </c>
      <c r="G1041" s="1302">
        <v>0</v>
      </c>
      <c r="H1041" s="1302">
        <v>0</v>
      </c>
      <c r="I1041" s="1302">
        <v>0</v>
      </c>
      <c r="J1041" s="1302">
        <v>0</v>
      </c>
      <c r="K1041" s="1302">
        <v>0</v>
      </c>
      <c r="L1041" s="1302">
        <v>0</v>
      </c>
      <c r="M1041" s="1302">
        <v>0</v>
      </c>
      <c r="N1041" s="1302">
        <v>0</v>
      </c>
      <c r="O1041" s="1302">
        <v>29</v>
      </c>
      <c r="P1041" s="1302">
        <v>4</v>
      </c>
      <c r="Q1041" s="1302">
        <v>0</v>
      </c>
      <c r="R1041" s="1302">
        <v>4</v>
      </c>
      <c r="S1041" s="1302">
        <v>3</v>
      </c>
      <c r="T1041" s="1302">
        <v>9</v>
      </c>
      <c r="U1041" s="1302">
        <v>17</v>
      </c>
      <c r="V1041" s="1302">
        <v>6</v>
      </c>
    </row>
    <row r="1042" spans="1:22" ht="15" x14ac:dyDescent="0.25">
      <c r="A1042" s="1301" t="s">
        <v>809</v>
      </c>
      <c r="B1042" s="153" t="s">
        <v>863</v>
      </c>
      <c r="C1042" s="1301" t="s">
        <v>88</v>
      </c>
      <c r="D1042" s="1302">
        <v>0</v>
      </c>
      <c r="E1042" s="1302">
        <v>0</v>
      </c>
      <c r="F1042" s="1302">
        <v>0</v>
      </c>
      <c r="G1042" s="1302">
        <v>0</v>
      </c>
      <c r="H1042" s="1302">
        <v>0</v>
      </c>
      <c r="I1042" s="1302">
        <v>0</v>
      </c>
      <c r="J1042" s="1302">
        <v>0</v>
      </c>
      <c r="K1042" s="1302">
        <v>0</v>
      </c>
      <c r="L1042" s="1302">
        <v>0</v>
      </c>
      <c r="M1042" s="1302">
        <v>0</v>
      </c>
      <c r="N1042" s="1302">
        <v>0</v>
      </c>
      <c r="O1042" s="1302">
        <v>33</v>
      </c>
      <c r="P1042" s="1302">
        <v>7</v>
      </c>
      <c r="Q1042" s="1302">
        <v>0</v>
      </c>
      <c r="R1042" s="1302">
        <v>6</v>
      </c>
      <c r="S1042" s="1302">
        <v>3</v>
      </c>
      <c r="T1042" s="1302">
        <v>11</v>
      </c>
      <c r="U1042" s="1302">
        <v>19</v>
      </c>
      <c r="V1042" s="1302">
        <v>8</v>
      </c>
    </row>
    <row r="1043" spans="1:22" ht="15" x14ac:dyDescent="0.25">
      <c r="A1043" s="1301" t="s">
        <v>809</v>
      </c>
      <c r="B1043" s="153" t="s">
        <v>863</v>
      </c>
      <c r="C1043" s="1301" t="s">
        <v>89</v>
      </c>
      <c r="D1043" s="1302">
        <v>0</v>
      </c>
      <c r="E1043" s="1302">
        <v>0</v>
      </c>
      <c r="F1043" s="1302">
        <v>0</v>
      </c>
      <c r="G1043" s="1302">
        <v>0</v>
      </c>
      <c r="H1043" s="1302">
        <v>0</v>
      </c>
      <c r="I1043" s="1302">
        <v>0</v>
      </c>
      <c r="J1043" s="1302">
        <v>0</v>
      </c>
      <c r="K1043" s="1302">
        <v>0</v>
      </c>
      <c r="L1043" s="1302">
        <v>0</v>
      </c>
      <c r="M1043" s="1302">
        <v>0</v>
      </c>
      <c r="N1043" s="1302">
        <v>0</v>
      </c>
      <c r="O1043" s="1302">
        <v>33</v>
      </c>
      <c r="P1043" s="1302">
        <v>7</v>
      </c>
      <c r="Q1043" s="1302">
        <v>0</v>
      </c>
      <c r="R1043" s="1302">
        <v>6</v>
      </c>
      <c r="S1043" s="1302">
        <v>3</v>
      </c>
      <c r="T1043" s="1302">
        <v>11</v>
      </c>
      <c r="U1043" s="1302">
        <v>20</v>
      </c>
      <c r="V1043" s="1302">
        <v>8</v>
      </c>
    </row>
    <row r="1044" spans="1:22" ht="15" x14ac:dyDescent="0.25">
      <c r="A1044" s="1301" t="s">
        <v>809</v>
      </c>
      <c r="B1044" s="153" t="s">
        <v>863</v>
      </c>
      <c r="C1044" s="1301" t="s">
        <v>90</v>
      </c>
      <c r="D1044" s="1302">
        <v>0</v>
      </c>
      <c r="E1044" s="1302">
        <v>0</v>
      </c>
      <c r="F1044" s="1302">
        <v>0</v>
      </c>
      <c r="G1044" s="1302">
        <v>0</v>
      </c>
      <c r="H1044" s="1302">
        <v>0</v>
      </c>
      <c r="I1044" s="1302">
        <v>0</v>
      </c>
      <c r="J1044" s="1302">
        <v>0</v>
      </c>
      <c r="K1044" s="1302">
        <v>0</v>
      </c>
      <c r="L1044" s="1302">
        <v>0</v>
      </c>
      <c r="M1044" s="1302">
        <v>0</v>
      </c>
      <c r="N1044" s="1302">
        <v>0</v>
      </c>
      <c r="O1044" s="1302">
        <v>4</v>
      </c>
      <c r="P1044" s="1302">
        <v>4</v>
      </c>
      <c r="Q1044" s="1302">
        <v>0</v>
      </c>
      <c r="R1044" s="1302">
        <v>3</v>
      </c>
      <c r="S1044" s="1302">
        <v>3</v>
      </c>
      <c r="T1044" s="1302">
        <v>2</v>
      </c>
      <c r="U1044" s="1302">
        <v>3</v>
      </c>
      <c r="V1044" s="1302">
        <v>0</v>
      </c>
    </row>
    <row r="1045" spans="1:22" ht="15" x14ac:dyDescent="0.25">
      <c r="A1045" s="1301" t="s">
        <v>809</v>
      </c>
      <c r="B1045" s="153" t="s">
        <v>863</v>
      </c>
      <c r="C1045" s="1301" t="s">
        <v>91</v>
      </c>
      <c r="D1045" s="1302">
        <v>0</v>
      </c>
      <c r="E1045" s="1302">
        <v>0</v>
      </c>
      <c r="F1045" s="1302">
        <v>0</v>
      </c>
      <c r="G1045" s="1302">
        <v>0</v>
      </c>
      <c r="H1045" s="1302">
        <v>0</v>
      </c>
      <c r="I1045" s="1302">
        <v>0</v>
      </c>
      <c r="J1045" s="1302">
        <v>0</v>
      </c>
      <c r="K1045" s="1302">
        <v>0</v>
      </c>
      <c r="L1045" s="1302">
        <v>0</v>
      </c>
      <c r="M1045" s="1302">
        <v>0</v>
      </c>
      <c r="N1045" s="1302">
        <v>0</v>
      </c>
      <c r="O1045" s="1302">
        <v>3</v>
      </c>
      <c r="P1045" s="1302">
        <v>4</v>
      </c>
      <c r="Q1045" s="1302">
        <v>0</v>
      </c>
      <c r="R1045" s="1302">
        <v>2</v>
      </c>
      <c r="S1045" s="1302">
        <v>3</v>
      </c>
      <c r="T1045" s="1302">
        <v>2</v>
      </c>
      <c r="U1045" s="1302">
        <v>1</v>
      </c>
      <c r="V1045" s="1302">
        <v>0</v>
      </c>
    </row>
    <row r="1046" spans="1:22" ht="15" x14ac:dyDescent="0.25">
      <c r="A1046" s="1301" t="s">
        <v>809</v>
      </c>
      <c r="B1046" s="153" t="s">
        <v>863</v>
      </c>
      <c r="C1046" s="1301" t="s">
        <v>701</v>
      </c>
      <c r="D1046" s="1302">
        <v>0</v>
      </c>
      <c r="E1046" s="1302">
        <v>0</v>
      </c>
      <c r="F1046" s="1302">
        <v>0</v>
      </c>
      <c r="G1046" s="1302">
        <v>0</v>
      </c>
      <c r="H1046" s="1302">
        <v>0</v>
      </c>
      <c r="I1046" s="1302">
        <v>0</v>
      </c>
      <c r="J1046" s="1302">
        <v>0</v>
      </c>
      <c r="K1046" s="1302">
        <v>0</v>
      </c>
      <c r="L1046" s="1302">
        <v>0</v>
      </c>
      <c r="M1046" s="1302">
        <v>0</v>
      </c>
      <c r="N1046" s="1302">
        <v>0</v>
      </c>
      <c r="O1046" s="1302">
        <v>0.80555558204650879</v>
      </c>
      <c r="P1046" s="1302">
        <v>0.30769231915473938</v>
      </c>
      <c r="Q1046" s="1302">
        <v>0</v>
      </c>
      <c r="R1046" s="1302">
        <v>0.57142859697341919</v>
      </c>
      <c r="S1046" s="1302">
        <v>0.75</v>
      </c>
      <c r="T1046" s="1302">
        <v>0.75</v>
      </c>
      <c r="U1046" s="1302">
        <v>0.6071428656578064</v>
      </c>
      <c r="V1046" s="1302">
        <v>0.5</v>
      </c>
    </row>
    <row r="1047" spans="1:22" ht="15" x14ac:dyDescent="0.25">
      <c r="A1047" s="1301" t="s">
        <v>809</v>
      </c>
      <c r="B1047" s="153" t="s">
        <v>863</v>
      </c>
      <c r="C1047" s="1301" t="s">
        <v>92</v>
      </c>
      <c r="D1047" s="1302">
        <v>0</v>
      </c>
      <c r="E1047" s="1302">
        <v>0</v>
      </c>
      <c r="F1047" s="1302">
        <v>0</v>
      </c>
      <c r="G1047" s="1302">
        <v>0</v>
      </c>
      <c r="H1047" s="1302">
        <v>0</v>
      </c>
      <c r="I1047" s="1302">
        <v>0</v>
      </c>
      <c r="J1047" s="1302">
        <v>0</v>
      </c>
      <c r="K1047" s="1302">
        <v>0</v>
      </c>
      <c r="L1047" s="1302">
        <v>0</v>
      </c>
      <c r="M1047" s="1302">
        <v>0</v>
      </c>
      <c r="N1047" s="1302">
        <v>0</v>
      </c>
      <c r="O1047" s="1302">
        <v>0.91666668653488159</v>
      </c>
      <c r="P1047" s="1302">
        <v>0.53846156597137451</v>
      </c>
      <c r="Q1047" s="1302">
        <v>0</v>
      </c>
      <c r="R1047" s="1302">
        <v>0.8571428656578064</v>
      </c>
      <c r="S1047" s="1302">
        <v>0.75</v>
      </c>
      <c r="T1047" s="1302">
        <v>0.91666668653488159</v>
      </c>
      <c r="U1047" s="1302">
        <v>0.67857140302658081</v>
      </c>
      <c r="V1047" s="1302">
        <v>0.66666668653488159</v>
      </c>
    </row>
    <row r="1048" spans="1:22" ht="15" x14ac:dyDescent="0.25">
      <c r="A1048" s="1301" t="s">
        <v>809</v>
      </c>
      <c r="B1048" s="153" t="s">
        <v>863</v>
      </c>
      <c r="C1048" s="1301" t="s">
        <v>93</v>
      </c>
      <c r="D1048" s="1302">
        <v>0</v>
      </c>
      <c r="E1048" s="1302">
        <v>0</v>
      </c>
      <c r="F1048" s="1302">
        <v>0</v>
      </c>
      <c r="G1048" s="1302">
        <v>0</v>
      </c>
      <c r="H1048" s="1302">
        <v>0</v>
      </c>
      <c r="I1048" s="1302">
        <v>0</v>
      </c>
      <c r="J1048" s="1302">
        <v>0</v>
      </c>
      <c r="K1048" s="1302">
        <v>0</v>
      </c>
      <c r="L1048" s="1302">
        <v>0</v>
      </c>
      <c r="M1048" s="1302">
        <v>0</v>
      </c>
      <c r="N1048" s="1302">
        <v>0</v>
      </c>
      <c r="O1048" s="1302">
        <v>0.91666668653488159</v>
      </c>
      <c r="P1048" s="1302">
        <v>0.53846156597137451</v>
      </c>
      <c r="Q1048" s="1302">
        <v>0</v>
      </c>
      <c r="R1048" s="1302">
        <v>0.8571428656578064</v>
      </c>
      <c r="S1048" s="1302">
        <v>0.75</v>
      </c>
      <c r="T1048" s="1302">
        <v>0.91666668653488159</v>
      </c>
      <c r="U1048" s="1302">
        <v>0.71428573131561279</v>
      </c>
      <c r="V1048" s="1302">
        <v>0.66666668653488159</v>
      </c>
    </row>
    <row r="1049" spans="1:22" ht="15" x14ac:dyDescent="0.25">
      <c r="A1049" s="1301" t="s">
        <v>809</v>
      </c>
      <c r="B1049" s="153" t="s">
        <v>863</v>
      </c>
      <c r="C1049" s="1301" t="s">
        <v>94</v>
      </c>
      <c r="D1049" s="1302">
        <v>0</v>
      </c>
      <c r="E1049" s="1302">
        <v>0</v>
      </c>
      <c r="F1049" s="1302">
        <v>0</v>
      </c>
      <c r="G1049" s="1302">
        <v>0</v>
      </c>
      <c r="H1049" s="1302">
        <v>0</v>
      </c>
      <c r="I1049" s="1302">
        <v>0</v>
      </c>
      <c r="J1049" s="1302">
        <v>0</v>
      </c>
      <c r="K1049" s="1302">
        <v>0</v>
      </c>
      <c r="L1049" s="1302">
        <v>0</v>
      </c>
      <c r="M1049" s="1302">
        <v>0</v>
      </c>
      <c r="N1049" s="1302">
        <v>0</v>
      </c>
      <c r="O1049" s="1302">
        <v>0.1111111119389534</v>
      </c>
      <c r="P1049" s="1302">
        <v>0.30769231915473938</v>
      </c>
      <c r="Q1049" s="1302">
        <v>0</v>
      </c>
      <c r="R1049" s="1302">
        <v>0.4285714328289032</v>
      </c>
      <c r="S1049" s="1302">
        <v>0.75</v>
      </c>
      <c r="T1049" s="1302">
        <v>0.1666666716337204</v>
      </c>
      <c r="U1049" s="1302">
        <v>0.1071428582072258</v>
      </c>
      <c r="V1049" s="1302">
        <v>0</v>
      </c>
    </row>
    <row r="1050" spans="1:22" ht="15" x14ac:dyDescent="0.25">
      <c r="A1050" s="1301" t="s">
        <v>809</v>
      </c>
      <c r="B1050" s="153" t="s">
        <v>863</v>
      </c>
      <c r="C1050" s="1301" t="s">
        <v>95</v>
      </c>
      <c r="D1050" s="1302">
        <v>0</v>
      </c>
      <c r="E1050" s="1302">
        <v>0</v>
      </c>
      <c r="F1050" s="1302">
        <v>0</v>
      </c>
      <c r="G1050" s="1302">
        <v>0</v>
      </c>
      <c r="H1050" s="1302">
        <v>0</v>
      </c>
      <c r="I1050" s="1302">
        <v>0</v>
      </c>
      <c r="J1050" s="1302">
        <v>0</v>
      </c>
      <c r="K1050" s="1302">
        <v>0</v>
      </c>
      <c r="L1050" s="1302">
        <v>0</v>
      </c>
      <c r="M1050" s="1302">
        <v>0</v>
      </c>
      <c r="N1050" s="1302">
        <v>0</v>
      </c>
      <c r="O1050" s="1302">
        <v>8.3333335816860199E-2</v>
      </c>
      <c r="P1050" s="1302">
        <v>0.30769231915473938</v>
      </c>
      <c r="Q1050" s="1302">
        <v>0</v>
      </c>
      <c r="R1050" s="1302">
        <v>0.28571429848670959</v>
      </c>
      <c r="S1050" s="1302">
        <v>0.75</v>
      </c>
      <c r="T1050" s="1302">
        <v>0.1666666716337204</v>
      </c>
      <c r="U1050" s="1302">
        <v>3.5714287310838699E-2</v>
      </c>
      <c r="V1050" s="1302">
        <v>0</v>
      </c>
    </row>
    <row r="1051" spans="1:22" ht="15" x14ac:dyDescent="0.25">
      <c r="A1051" s="1301" t="s">
        <v>809</v>
      </c>
      <c r="B1051" s="153" t="s">
        <v>864</v>
      </c>
      <c r="C1051" s="1301" t="s">
        <v>87</v>
      </c>
      <c r="D1051" s="1302">
        <v>0</v>
      </c>
      <c r="E1051" s="1302">
        <v>0</v>
      </c>
      <c r="F1051" s="1302">
        <v>0</v>
      </c>
      <c r="G1051" s="1302">
        <v>0</v>
      </c>
      <c r="H1051" s="1302">
        <v>0</v>
      </c>
      <c r="I1051" s="1302">
        <v>0</v>
      </c>
      <c r="J1051" s="1302">
        <v>0</v>
      </c>
      <c r="K1051" s="1302">
        <v>0</v>
      </c>
      <c r="L1051" s="1302">
        <v>0</v>
      </c>
      <c r="M1051" s="1302">
        <v>0</v>
      </c>
      <c r="N1051" s="1302">
        <v>0</v>
      </c>
      <c r="O1051" s="1302">
        <v>0</v>
      </c>
      <c r="P1051" s="1302">
        <v>0</v>
      </c>
      <c r="Q1051" s="1302">
        <v>0</v>
      </c>
      <c r="R1051" s="1302">
        <v>0</v>
      </c>
      <c r="S1051" s="1302">
        <v>5</v>
      </c>
      <c r="T1051" s="1302">
        <v>17</v>
      </c>
      <c r="U1051" s="1302">
        <v>21</v>
      </c>
      <c r="V1051" s="1302">
        <v>15</v>
      </c>
    </row>
    <row r="1052" spans="1:22" ht="15" x14ac:dyDescent="0.25">
      <c r="A1052" s="1301" t="s">
        <v>809</v>
      </c>
      <c r="B1052" s="153" t="s">
        <v>864</v>
      </c>
      <c r="C1052" s="1301" t="s">
        <v>700</v>
      </c>
      <c r="D1052" s="1302">
        <v>0</v>
      </c>
      <c r="E1052" s="1302">
        <v>0</v>
      </c>
      <c r="F1052" s="1302">
        <v>0</v>
      </c>
      <c r="G1052" s="1302">
        <v>0</v>
      </c>
      <c r="H1052" s="1302">
        <v>0</v>
      </c>
      <c r="I1052" s="1302">
        <v>0</v>
      </c>
      <c r="J1052" s="1302">
        <v>0</v>
      </c>
      <c r="K1052" s="1302">
        <v>0</v>
      </c>
      <c r="L1052" s="1302">
        <v>0</v>
      </c>
      <c r="M1052" s="1302">
        <v>0</v>
      </c>
      <c r="N1052" s="1302">
        <v>0</v>
      </c>
      <c r="O1052" s="1302">
        <v>0</v>
      </c>
      <c r="P1052" s="1302">
        <v>0</v>
      </c>
      <c r="Q1052" s="1302">
        <v>0</v>
      </c>
      <c r="R1052" s="1302">
        <v>0</v>
      </c>
      <c r="S1052" s="1302">
        <v>0</v>
      </c>
      <c r="T1052" s="1302">
        <v>2</v>
      </c>
      <c r="U1052" s="1302">
        <v>3</v>
      </c>
      <c r="V1052" s="1302">
        <v>0</v>
      </c>
    </row>
    <row r="1053" spans="1:22" ht="15" x14ac:dyDescent="0.25">
      <c r="A1053" s="1301" t="s">
        <v>809</v>
      </c>
      <c r="B1053" s="153" t="s">
        <v>864</v>
      </c>
      <c r="C1053" s="1301" t="s">
        <v>88</v>
      </c>
      <c r="D1053" s="1302">
        <v>0</v>
      </c>
      <c r="E1053" s="1302">
        <v>0</v>
      </c>
      <c r="F1053" s="1302">
        <v>0</v>
      </c>
      <c r="G1053" s="1302">
        <v>0</v>
      </c>
      <c r="H1053" s="1302">
        <v>0</v>
      </c>
      <c r="I1053" s="1302">
        <v>0</v>
      </c>
      <c r="J1053" s="1302">
        <v>0</v>
      </c>
      <c r="K1053" s="1302">
        <v>0</v>
      </c>
      <c r="L1053" s="1302">
        <v>0</v>
      </c>
      <c r="M1053" s="1302">
        <v>0</v>
      </c>
      <c r="N1053" s="1302">
        <v>0</v>
      </c>
      <c r="O1053" s="1302">
        <v>0</v>
      </c>
      <c r="P1053" s="1302">
        <v>0</v>
      </c>
      <c r="Q1053" s="1302">
        <v>0</v>
      </c>
      <c r="R1053" s="1302">
        <v>0</v>
      </c>
      <c r="S1053" s="1302">
        <v>0</v>
      </c>
      <c r="T1053" s="1302">
        <v>6</v>
      </c>
      <c r="U1053" s="1302">
        <v>9</v>
      </c>
      <c r="V1053" s="1302">
        <v>5</v>
      </c>
    </row>
    <row r="1054" spans="1:22" ht="15" x14ac:dyDescent="0.25">
      <c r="A1054" s="1301" t="s">
        <v>809</v>
      </c>
      <c r="B1054" s="153" t="s">
        <v>864</v>
      </c>
      <c r="C1054" s="1301" t="s">
        <v>89</v>
      </c>
      <c r="D1054" s="1302">
        <v>0</v>
      </c>
      <c r="E1054" s="1302">
        <v>0</v>
      </c>
      <c r="F1054" s="1302">
        <v>0</v>
      </c>
      <c r="G1054" s="1302">
        <v>0</v>
      </c>
      <c r="H1054" s="1302">
        <v>0</v>
      </c>
      <c r="I1054" s="1302">
        <v>0</v>
      </c>
      <c r="J1054" s="1302">
        <v>0</v>
      </c>
      <c r="K1054" s="1302">
        <v>0</v>
      </c>
      <c r="L1054" s="1302">
        <v>0</v>
      </c>
      <c r="M1054" s="1302">
        <v>0</v>
      </c>
      <c r="N1054" s="1302">
        <v>0</v>
      </c>
      <c r="O1054" s="1302">
        <v>0</v>
      </c>
      <c r="P1054" s="1302">
        <v>0</v>
      </c>
      <c r="Q1054" s="1302">
        <v>0</v>
      </c>
      <c r="R1054" s="1302">
        <v>0</v>
      </c>
      <c r="S1054" s="1302">
        <v>1</v>
      </c>
      <c r="T1054" s="1302">
        <v>8</v>
      </c>
      <c r="U1054" s="1302">
        <v>11</v>
      </c>
      <c r="V1054" s="1302">
        <v>7</v>
      </c>
    </row>
    <row r="1055" spans="1:22" ht="15" x14ac:dyDescent="0.25">
      <c r="A1055" s="1301" t="s">
        <v>809</v>
      </c>
      <c r="B1055" s="153" t="s">
        <v>864</v>
      </c>
      <c r="C1055" s="1301" t="s">
        <v>90</v>
      </c>
      <c r="D1055" s="1302">
        <v>0</v>
      </c>
      <c r="E1055" s="1302">
        <v>0</v>
      </c>
      <c r="F1055" s="1302">
        <v>0</v>
      </c>
      <c r="G1055" s="1302">
        <v>0</v>
      </c>
      <c r="H1055" s="1302">
        <v>0</v>
      </c>
      <c r="I1055" s="1302">
        <v>0</v>
      </c>
      <c r="J1055" s="1302">
        <v>0</v>
      </c>
      <c r="K1055" s="1302">
        <v>0</v>
      </c>
      <c r="L1055" s="1302">
        <v>0</v>
      </c>
      <c r="M1055" s="1302">
        <v>0</v>
      </c>
      <c r="N1055" s="1302">
        <v>0</v>
      </c>
      <c r="O1055" s="1302">
        <v>0</v>
      </c>
      <c r="P1055" s="1302">
        <v>0</v>
      </c>
      <c r="Q1055" s="1302">
        <v>0</v>
      </c>
      <c r="R1055" s="1302">
        <v>0</v>
      </c>
      <c r="S1055" s="1302">
        <v>0</v>
      </c>
      <c r="T1055" s="1302">
        <v>5</v>
      </c>
      <c r="U1055" s="1302">
        <v>4</v>
      </c>
      <c r="V1055" s="1302">
        <v>2</v>
      </c>
    </row>
    <row r="1056" spans="1:22" ht="15" x14ac:dyDescent="0.25">
      <c r="A1056" s="1301" t="s">
        <v>809</v>
      </c>
      <c r="B1056" s="153" t="s">
        <v>864</v>
      </c>
      <c r="C1056" s="1301" t="s">
        <v>91</v>
      </c>
      <c r="D1056" s="1302">
        <v>0</v>
      </c>
      <c r="E1056" s="1302">
        <v>0</v>
      </c>
      <c r="F1056" s="1302">
        <v>0</v>
      </c>
      <c r="G1056" s="1302">
        <v>0</v>
      </c>
      <c r="H1056" s="1302">
        <v>0</v>
      </c>
      <c r="I1056" s="1302">
        <v>0</v>
      </c>
      <c r="J1056" s="1302">
        <v>0</v>
      </c>
      <c r="K1056" s="1302">
        <v>0</v>
      </c>
      <c r="L1056" s="1302">
        <v>0</v>
      </c>
      <c r="M1056" s="1302">
        <v>0</v>
      </c>
      <c r="N1056" s="1302">
        <v>0</v>
      </c>
      <c r="O1056" s="1302">
        <v>0</v>
      </c>
      <c r="P1056" s="1302">
        <v>0</v>
      </c>
      <c r="Q1056" s="1302">
        <v>0</v>
      </c>
      <c r="R1056" s="1302">
        <v>0</v>
      </c>
      <c r="S1056" s="1302">
        <v>0</v>
      </c>
      <c r="T1056" s="1302">
        <v>3</v>
      </c>
      <c r="U1056" s="1302">
        <v>2</v>
      </c>
      <c r="V1056" s="1302">
        <v>0</v>
      </c>
    </row>
    <row r="1057" spans="1:22" ht="15" x14ac:dyDescent="0.25">
      <c r="A1057" s="1301" t="s">
        <v>809</v>
      </c>
      <c r="B1057" s="153" t="s">
        <v>864</v>
      </c>
      <c r="C1057" s="1301" t="s">
        <v>701</v>
      </c>
      <c r="D1057" s="1302">
        <v>0</v>
      </c>
      <c r="E1057" s="1302">
        <v>0</v>
      </c>
      <c r="F1057" s="1302">
        <v>0</v>
      </c>
      <c r="G1057" s="1302">
        <v>0</v>
      </c>
      <c r="H1057" s="1302">
        <v>0</v>
      </c>
      <c r="I1057" s="1302">
        <v>0</v>
      </c>
      <c r="J1057" s="1302">
        <v>0</v>
      </c>
      <c r="K1057" s="1302">
        <v>0</v>
      </c>
      <c r="L1057" s="1302">
        <v>0</v>
      </c>
      <c r="M1057" s="1302">
        <v>0</v>
      </c>
      <c r="N1057" s="1302">
        <v>0</v>
      </c>
      <c r="O1057" s="1302">
        <v>0</v>
      </c>
      <c r="P1057" s="1302">
        <v>0</v>
      </c>
      <c r="Q1057" s="1302">
        <v>0</v>
      </c>
      <c r="R1057" s="1302">
        <v>0</v>
      </c>
      <c r="S1057" s="1302">
        <v>0</v>
      </c>
      <c r="T1057" s="1302">
        <v>0.11764705926179886</v>
      </c>
      <c r="U1057" s="1302">
        <v>0.1428571492433548</v>
      </c>
      <c r="V1057" s="1302">
        <v>0</v>
      </c>
    </row>
    <row r="1058" spans="1:22" ht="15" x14ac:dyDescent="0.25">
      <c r="A1058" s="1301" t="s">
        <v>809</v>
      </c>
      <c r="B1058" s="153" t="s">
        <v>864</v>
      </c>
      <c r="C1058" s="1301" t="s">
        <v>92</v>
      </c>
      <c r="D1058" s="1302">
        <v>0</v>
      </c>
      <c r="E1058" s="1302">
        <v>0</v>
      </c>
      <c r="F1058" s="1302">
        <v>0</v>
      </c>
      <c r="G1058" s="1302">
        <v>0</v>
      </c>
      <c r="H1058" s="1302">
        <v>0</v>
      </c>
      <c r="I1058" s="1302">
        <v>0</v>
      </c>
      <c r="J1058" s="1302">
        <v>0</v>
      </c>
      <c r="K1058" s="1302">
        <v>0</v>
      </c>
      <c r="L1058" s="1302">
        <v>0</v>
      </c>
      <c r="M1058" s="1302">
        <v>0</v>
      </c>
      <c r="N1058" s="1302">
        <v>0</v>
      </c>
      <c r="O1058" s="1302">
        <v>0</v>
      </c>
      <c r="P1058" s="1302">
        <v>0</v>
      </c>
      <c r="Q1058" s="1302">
        <v>0</v>
      </c>
      <c r="R1058" s="1302">
        <v>0</v>
      </c>
      <c r="S1058" s="1302">
        <v>0</v>
      </c>
      <c r="T1058" s="1302">
        <v>0.35294118523597717</v>
      </c>
      <c r="U1058" s="1302">
        <v>0.4285714328289032</v>
      </c>
      <c r="V1058" s="1302">
        <v>0.3333333432674408</v>
      </c>
    </row>
    <row r="1059" spans="1:22" ht="15" x14ac:dyDescent="0.25">
      <c r="A1059" s="1301" t="s">
        <v>809</v>
      </c>
      <c r="B1059" s="153" t="s">
        <v>864</v>
      </c>
      <c r="C1059" s="1301" t="s">
        <v>93</v>
      </c>
      <c r="D1059" s="1302">
        <v>0</v>
      </c>
      <c r="E1059" s="1302">
        <v>0</v>
      </c>
      <c r="F1059" s="1302">
        <v>0</v>
      </c>
      <c r="G1059" s="1302">
        <v>0</v>
      </c>
      <c r="H1059" s="1302">
        <v>0</v>
      </c>
      <c r="I1059" s="1302">
        <v>0</v>
      </c>
      <c r="J1059" s="1302">
        <v>0</v>
      </c>
      <c r="K1059" s="1302">
        <v>0</v>
      </c>
      <c r="L1059" s="1302">
        <v>0</v>
      </c>
      <c r="M1059" s="1302">
        <v>0</v>
      </c>
      <c r="N1059" s="1302">
        <v>0</v>
      </c>
      <c r="O1059" s="1302">
        <v>0</v>
      </c>
      <c r="P1059" s="1302">
        <v>0</v>
      </c>
      <c r="Q1059" s="1302">
        <v>0</v>
      </c>
      <c r="R1059" s="1302">
        <v>0</v>
      </c>
      <c r="S1059" s="1302">
        <v>0.20000000298023224</v>
      </c>
      <c r="T1059" s="1302">
        <v>0.47058823704719543</v>
      </c>
      <c r="U1059" s="1302">
        <v>0.52380955219268799</v>
      </c>
      <c r="V1059" s="1302">
        <v>0.46666666865348816</v>
      </c>
    </row>
    <row r="1060" spans="1:22" ht="15" x14ac:dyDescent="0.25">
      <c r="A1060" s="1301" t="s">
        <v>809</v>
      </c>
      <c r="B1060" s="153" t="s">
        <v>864</v>
      </c>
      <c r="C1060" s="1301" t="s">
        <v>94</v>
      </c>
      <c r="D1060" s="1302">
        <v>0</v>
      </c>
      <c r="E1060" s="1302">
        <v>0</v>
      </c>
      <c r="F1060" s="1302">
        <v>0</v>
      </c>
      <c r="G1060" s="1302">
        <v>0</v>
      </c>
      <c r="H1060" s="1302">
        <v>0</v>
      </c>
      <c r="I1060" s="1302">
        <v>0</v>
      </c>
      <c r="J1060" s="1302">
        <v>0</v>
      </c>
      <c r="K1060" s="1302">
        <v>0</v>
      </c>
      <c r="L1060" s="1302">
        <v>0</v>
      </c>
      <c r="M1060" s="1302">
        <v>0</v>
      </c>
      <c r="N1060" s="1302">
        <v>0</v>
      </c>
      <c r="O1060" s="1302">
        <v>0</v>
      </c>
      <c r="P1060" s="1302">
        <v>0</v>
      </c>
      <c r="Q1060" s="1302">
        <v>0</v>
      </c>
      <c r="R1060" s="1302">
        <v>0</v>
      </c>
      <c r="S1060" s="1302">
        <v>0</v>
      </c>
      <c r="T1060" s="1302">
        <v>0.29411765933036804</v>
      </c>
      <c r="U1060" s="1302">
        <v>0.190476194024086</v>
      </c>
      <c r="V1060" s="1302">
        <v>0.13333334028720856</v>
      </c>
    </row>
    <row r="1061" spans="1:22" ht="15" x14ac:dyDescent="0.25">
      <c r="A1061" s="1301" t="s">
        <v>809</v>
      </c>
      <c r="B1061" s="153" t="s">
        <v>864</v>
      </c>
      <c r="C1061" s="1301" t="s">
        <v>95</v>
      </c>
      <c r="D1061" s="1302">
        <v>0</v>
      </c>
      <c r="E1061" s="1302">
        <v>0</v>
      </c>
      <c r="F1061" s="1302">
        <v>0</v>
      </c>
      <c r="G1061" s="1302">
        <v>0</v>
      </c>
      <c r="H1061" s="1302">
        <v>0</v>
      </c>
      <c r="I1061" s="1302">
        <v>0</v>
      </c>
      <c r="J1061" s="1302">
        <v>0</v>
      </c>
      <c r="K1061" s="1302">
        <v>0</v>
      </c>
      <c r="L1061" s="1302">
        <v>0</v>
      </c>
      <c r="M1061" s="1302">
        <v>0</v>
      </c>
      <c r="N1061" s="1302">
        <v>0</v>
      </c>
      <c r="O1061" s="1302">
        <v>0</v>
      </c>
      <c r="P1061" s="1302">
        <v>0</v>
      </c>
      <c r="Q1061" s="1302">
        <v>0</v>
      </c>
      <c r="R1061" s="1302">
        <v>0</v>
      </c>
      <c r="S1061" s="1302">
        <v>0</v>
      </c>
      <c r="T1061" s="1302">
        <v>0.17647059261798859</v>
      </c>
      <c r="U1061" s="1302">
        <v>9.5238097012042999E-2</v>
      </c>
      <c r="V1061" s="1302">
        <v>0</v>
      </c>
    </row>
    <row r="1062" spans="1:22" ht="15" x14ac:dyDescent="0.25">
      <c r="A1062" s="1301" t="s">
        <v>809</v>
      </c>
      <c r="B1062" s="153" t="s">
        <v>865</v>
      </c>
      <c r="C1062" s="1301" t="s">
        <v>87</v>
      </c>
      <c r="D1062" s="1302">
        <v>0</v>
      </c>
      <c r="E1062" s="1302">
        <v>0</v>
      </c>
      <c r="F1062" s="1302">
        <v>0</v>
      </c>
      <c r="G1062" s="1302">
        <v>0</v>
      </c>
      <c r="H1062" s="1302">
        <v>0</v>
      </c>
      <c r="I1062" s="1302">
        <v>0</v>
      </c>
      <c r="J1062" s="1302">
        <v>0</v>
      </c>
      <c r="K1062" s="1302">
        <v>0</v>
      </c>
      <c r="L1062" s="1302">
        <v>0</v>
      </c>
      <c r="M1062" s="1302">
        <v>0</v>
      </c>
      <c r="N1062" s="1302">
        <v>0</v>
      </c>
      <c r="O1062" s="1302">
        <v>0</v>
      </c>
      <c r="P1062" s="1302">
        <v>0</v>
      </c>
      <c r="Q1062" s="1302">
        <v>0</v>
      </c>
      <c r="R1062" s="1302">
        <v>0</v>
      </c>
      <c r="S1062" s="1302">
        <v>0</v>
      </c>
      <c r="T1062" s="1302">
        <v>2</v>
      </c>
      <c r="U1062" s="1302">
        <v>15</v>
      </c>
      <c r="V1062" s="1302">
        <v>7</v>
      </c>
    </row>
    <row r="1063" spans="1:22" ht="15" x14ac:dyDescent="0.25">
      <c r="A1063" s="1301" t="s">
        <v>809</v>
      </c>
      <c r="B1063" s="153" t="s">
        <v>865</v>
      </c>
      <c r="C1063" s="1301" t="s">
        <v>700</v>
      </c>
      <c r="D1063" s="1302">
        <v>0</v>
      </c>
      <c r="E1063" s="1302">
        <v>0</v>
      </c>
      <c r="F1063" s="1302">
        <v>0</v>
      </c>
      <c r="G1063" s="1302">
        <v>0</v>
      </c>
      <c r="H1063" s="1302">
        <v>0</v>
      </c>
      <c r="I1063" s="1302">
        <v>0</v>
      </c>
      <c r="J1063" s="1302">
        <v>0</v>
      </c>
      <c r="K1063" s="1302">
        <v>0</v>
      </c>
      <c r="L1063" s="1302">
        <v>0</v>
      </c>
      <c r="M1063" s="1302">
        <v>0</v>
      </c>
      <c r="N1063" s="1302">
        <v>0</v>
      </c>
      <c r="O1063" s="1302">
        <v>0</v>
      </c>
      <c r="P1063" s="1302">
        <v>0</v>
      </c>
      <c r="Q1063" s="1302">
        <v>0</v>
      </c>
      <c r="R1063" s="1302">
        <v>0</v>
      </c>
      <c r="S1063" s="1302">
        <v>0</v>
      </c>
      <c r="T1063" s="1302">
        <v>0</v>
      </c>
      <c r="U1063" s="1302">
        <v>2</v>
      </c>
      <c r="V1063" s="1302">
        <v>0</v>
      </c>
    </row>
    <row r="1064" spans="1:22" ht="15" x14ac:dyDescent="0.25">
      <c r="A1064" s="1301" t="s">
        <v>809</v>
      </c>
      <c r="B1064" s="153" t="s">
        <v>865</v>
      </c>
      <c r="C1064" s="1301" t="s">
        <v>88</v>
      </c>
      <c r="D1064" s="1302">
        <v>0</v>
      </c>
      <c r="E1064" s="1302">
        <v>0</v>
      </c>
      <c r="F1064" s="1302">
        <v>0</v>
      </c>
      <c r="G1064" s="1302">
        <v>0</v>
      </c>
      <c r="H1064" s="1302">
        <v>0</v>
      </c>
      <c r="I1064" s="1302">
        <v>0</v>
      </c>
      <c r="J1064" s="1302">
        <v>0</v>
      </c>
      <c r="K1064" s="1302">
        <v>0</v>
      </c>
      <c r="L1064" s="1302">
        <v>0</v>
      </c>
      <c r="M1064" s="1302">
        <v>0</v>
      </c>
      <c r="N1064" s="1302">
        <v>0</v>
      </c>
      <c r="O1064" s="1302">
        <v>0</v>
      </c>
      <c r="P1064" s="1302">
        <v>0</v>
      </c>
      <c r="Q1064" s="1302">
        <v>0</v>
      </c>
      <c r="R1064" s="1302">
        <v>0</v>
      </c>
      <c r="S1064" s="1302">
        <v>0</v>
      </c>
      <c r="T1064" s="1302">
        <v>0</v>
      </c>
      <c r="U1064" s="1302">
        <v>2</v>
      </c>
      <c r="V1064" s="1302">
        <v>0</v>
      </c>
    </row>
    <row r="1065" spans="1:22" ht="15" x14ac:dyDescent="0.25">
      <c r="A1065" s="1301" t="s">
        <v>809</v>
      </c>
      <c r="B1065" s="153" t="s">
        <v>865</v>
      </c>
      <c r="C1065" s="1301" t="s">
        <v>89</v>
      </c>
      <c r="D1065" s="1302">
        <v>0</v>
      </c>
      <c r="E1065" s="1302">
        <v>0</v>
      </c>
      <c r="F1065" s="1302">
        <v>0</v>
      </c>
      <c r="G1065" s="1302">
        <v>0</v>
      </c>
      <c r="H1065" s="1302">
        <v>0</v>
      </c>
      <c r="I1065" s="1302">
        <v>0</v>
      </c>
      <c r="J1065" s="1302">
        <v>0</v>
      </c>
      <c r="K1065" s="1302">
        <v>0</v>
      </c>
      <c r="L1065" s="1302">
        <v>0</v>
      </c>
      <c r="M1065" s="1302">
        <v>0</v>
      </c>
      <c r="N1065" s="1302">
        <v>0</v>
      </c>
      <c r="O1065" s="1302">
        <v>0</v>
      </c>
      <c r="P1065" s="1302">
        <v>0</v>
      </c>
      <c r="Q1065" s="1302">
        <v>0</v>
      </c>
      <c r="R1065" s="1302">
        <v>0</v>
      </c>
      <c r="S1065" s="1302">
        <v>0</v>
      </c>
      <c r="T1065" s="1302">
        <v>0</v>
      </c>
      <c r="U1065" s="1302">
        <v>2</v>
      </c>
      <c r="V1065" s="1302">
        <v>0</v>
      </c>
    </row>
    <row r="1066" spans="1:22" ht="15" x14ac:dyDescent="0.25">
      <c r="A1066" s="1301" t="s">
        <v>809</v>
      </c>
      <c r="B1066" s="153" t="s">
        <v>865</v>
      </c>
      <c r="C1066" s="1301" t="s">
        <v>90</v>
      </c>
      <c r="D1066" s="1302">
        <v>0</v>
      </c>
      <c r="E1066" s="1302">
        <v>0</v>
      </c>
      <c r="F1066" s="1302">
        <v>0</v>
      </c>
      <c r="G1066" s="1302">
        <v>0</v>
      </c>
      <c r="H1066" s="1302">
        <v>0</v>
      </c>
      <c r="I1066" s="1302">
        <v>0</v>
      </c>
      <c r="J1066" s="1302">
        <v>0</v>
      </c>
      <c r="K1066" s="1302">
        <v>0</v>
      </c>
      <c r="L1066" s="1302">
        <v>0</v>
      </c>
      <c r="M1066" s="1302">
        <v>0</v>
      </c>
      <c r="N1066" s="1302">
        <v>0</v>
      </c>
      <c r="O1066" s="1302">
        <v>0</v>
      </c>
      <c r="P1066" s="1302">
        <v>0</v>
      </c>
      <c r="Q1066" s="1302">
        <v>0</v>
      </c>
      <c r="R1066" s="1302">
        <v>0</v>
      </c>
      <c r="S1066" s="1302">
        <v>0</v>
      </c>
      <c r="T1066" s="1302">
        <v>0</v>
      </c>
      <c r="U1066" s="1302">
        <v>0</v>
      </c>
      <c r="V1066" s="1302">
        <v>0</v>
      </c>
    </row>
    <row r="1067" spans="1:22" ht="15" x14ac:dyDescent="0.25">
      <c r="A1067" s="1301" t="s">
        <v>809</v>
      </c>
      <c r="B1067" s="153" t="s">
        <v>865</v>
      </c>
      <c r="C1067" s="1301" t="s">
        <v>91</v>
      </c>
      <c r="D1067" s="1302">
        <v>0</v>
      </c>
      <c r="E1067" s="1302">
        <v>0</v>
      </c>
      <c r="F1067" s="1302">
        <v>0</v>
      </c>
      <c r="G1067" s="1302">
        <v>0</v>
      </c>
      <c r="H1067" s="1302">
        <v>0</v>
      </c>
      <c r="I1067" s="1302">
        <v>0</v>
      </c>
      <c r="J1067" s="1302">
        <v>0</v>
      </c>
      <c r="K1067" s="1302">
        <v>0</v>
      </c>
      <c r="L1067" s="1302">
        <v>0</v>
      </c>
      <c r="M1067" s="1302">
        <v>0</v>
      </c>
      <c r="N1067" s="1302">
        <v>0</v>
      </c>
      <c r="O1067" s="1302">
        <v>0</v>
      </c>
      <c r="P1067" s="1302">
        <v>0</v>
      </c>
      <c r="Q1067" s="1302">
        <v>0</v>
      </c>
      <c r="R1067" s="1302">
        <v>0</v>
      </c>
      <c r="S1067" s="1302">
        <v>0</v>
      </c>
      <c r="T1067" s="1302">
        <v>0</v>
      </c>
      <c r="U1067" s="1302">
        <v>0</v>
      </c>
      <c r="V1067" s="1302">
        <v>0</v>
      </c>
    </row>
    <row r="1068" spans="1:22" ht="15" x14ac:dyDescent="0.25">
      <c r="A1068" s="1301" t="s">
        <v>809</v>
      </c>
      <c r="B1068" s="153" t="s">
        <v>865</v>
      </c>
      <c r="C1068" s="1301" t="s">
        <v>701</v>
      </c>
      <c r="D1068" s="1302">
        <v>0</v>
      </c>
      <c r="E1068" s="1302">
        <v>0</v>
      </c>
      <c r="F1068" s="1302">
        <v>0</v>
      </c>
      <c r="G1068" s="1302">
        <v>0</v>
      </c>
      <c r="H1068" s="1302">
        <v>0</v>
      </c>
      <c r="I1068" s="1302">
        <v>0</v>
      </c>
      <c r="J1068" s="1302">
        <v>0</v>
      </c>
      <c r="K1068" s="1302">
        <v>0</v>
      </c>
      <c r="L1068" s="1302">
        <v>0</v>
      </c>
      <c r="M1068" s="1302">
        <v>0</v>
      </c>
      <c r="N1068" s="1302">
        <v>0</v>
      </c>
      <c r="O1068" s="1302">
        <v>0</v>
      </c>
      <c r="P1068" s="1302">
        <v>0</v>
      </c>
      <c r="Q1068" s="1302">
        <v>0</v>
      </c>
      <c r="R1068" s="1302">
        <v>0</v>
      </c>
      <c r="S1068" s="1302">
        <v>0</v>
      </c>
      <c r="T1068" s="1302">
        <v>0</v>
      </c>
      <c r="U1068" s="1302">
        <v>0.13333334028720856</v>
      </c>
      <c r="V1068" s="1302">
        <v>0</v>
      </c>
    </row>
    <row r="1069" spans="1:22" ht="15" x14ac:dyDescent="0.25">
      <c r="A1069" s="1301" t="s">
        <v>809</v>
      </c>
      <c r="B1069" s="153" t="s">
        <v>865</v>
      </c>
      <c r="C1069" s="1301" t="s">
        <v>92</v>
      </c>
      <c r="D1069" s="1302">
        <v>0</v>
      </c>
      <c r="E1069" s="1302">
        <v>0</v>
      </c>
      <c r="F1069" s="1302">
        <v>0</v>
      </c>
      <c r="G1069" s="1302">
        <v>0</v>
      </c>
      <c r="H1069" s="1302">
        <v>0</v>
      </c>
      <c r="I1069" s="1302">
        <v>0</v>
      </c>
      <c r="J1069" s="1302">
        <v>0</v>
      </c>
      <c r="K1069" s="1302">
        <v>0</v>
      </c>
      <c r="L1069" s="1302">
        <v>0</v>
      </c>
      <c r="M1069" s="1302">
        <v>0</v>
      </c>
      <c r="N1069" s="1302">
        <v>0</v>
      </c>
      <c r="O1069" s="1302">
        <v>0</v>
      </c>
      <c r="P1069" s="1302">
        <v>0</v>
      </c>
      <c r="Q1069" s="1302">
        <v>0</v>
      </c>
      <c r="R1069" s="1302">
        <v>0</v>
      </c>
      <c r="S1069" s="1302">
        <v>0</v>
      </c>
      <c r="T1069" s="1302">
        <v>0</v>
      </c>
      <c r="U1069" s="1302">
        <v>0.13333334028720856</v>
      </c>
      <c r="V1069" s="1302">
        <v>0</v>
      </c>
    </row>
    <row r="1070" spans="1:22" ht="15" x14ac:dyDescent="0.25">
      <c r="A1070" s="1301" t="s">
        <v>809</v>
      </c>
      <c r="B1070" s="153" t="s">
        <v>865</v>
      </c>
      <c r="C1070" s="1301" t="s">
        <v>93</v>
      </c>
      <c r="D1070" s="1302">
        <v>0</v>
      </c>
      <c r="E1070" s="1302">
        <v>0</v>
      </c>
      <c r="F1070" s="1302">
        <v>0</v>
      </c>
      <c r="G1070" s="1302">
        <v>0</v>
      </c>
      <c r="H1070" s="1302">
        <v>0</v>
      </c>
      <c r="I1070" s="1302">
        <v>0</v>
      </c>
      <c r="J1070" s="1302">
        <v>0</v>
      </c>
      <c r="K1070" s="1302">
        <v>0</v>
      </c>
      <c r="L1070" s="1302">
        <v>0</v>
      </c>
      <c r="M1070" s="1302">
        <v>0</v>
      </c>
      <c r="N1070" s="1302">
        <v>0</v>
      </c>
      <c r="O1070" s="1302">
        <v>0</v>
      </c>
      <c r="P1070" s="1302">
        <v>0</v>
      </c>
      <c r="Q1070" s="1302">
        <v>0</v>
      </c>
      <c r="R1070" s="1302">
        <v>0</v>
      </c>
      <c r="S1070" s="1302">
        <v>0</v>
      </c>
      <c r="T1070" s="1302">
        <v>0</v>
      </c>
      <c r="U1070" s="1302">
        <v>0.13333334028720856</v>
      </c>
      <c r="V1070" s="1302">
        <v>0</v>
      </c>
    </row>
    <row r="1071" spans="1:22" ht="15" x14ac:dyDescent="0.25">
      <c r="A1071" s="1301" t="s">
        <v>809</v>
      </c>
      <c r="B1071" s="153" t="s">
        <v>865</v>
      </c>
      <c r="C1071" s="1301" t="s">
        <v>94</v>
      </c>
      <c r="D1071" s="1302">
        <v>0</v>
      </c>
      <c r="E1071" s="1302">
        <v>0</v>
      </c>
      <c r="F1071" s="1302">
        <v>0</v>
      </c>
      <c r="G1071" s="1302">
        <v>0</v>
      </c>
      <c r="H1071" s="1302">
        <v>0</v>
      </c>
      <c r="I1071" s="1302">
        <v>0</v>
      </c>
      <c r="J1071" s="1302">
        <v>0</v>
      </c>
      <c r="K1071" s="1302">
        <v>0</v>
      </c>
      <c r="L1071" s="1302">
        <v>0</v>
      </c>
      <c r="M1071" s="1302">
        <v>0</v>
      </c>
      <c r="N1071" s="1302">
        <v>0</v>
      </c>
      <c r="O1071" s="1302">
        <v>0</v>
      </c>
      <c r="P1071" s="1302">
        <v>0</v>
      </c>
      <c r="Q1071" s="1302">
        <v>0</v>
      </c>
      <c r="R1071" s="1302">
        <v>0</v>
      </c>
      <c r="S1071" s="1302">
        <v>0</v>
      </c>
      <c r="T1071" s="1302">
        <v>0</v>
      </c>
      <c r="U1071" s="1302">
        <v>0</v>
      </c>
      <c r="V1071" s="1302">
        <v>0</v>
      </c>
    </row>
    <row r="1072" spans="1:22" ht="15" x14ac:dyDescent="0.25">
      <c r="A1072" s="1301" t="s">
        <v>809</v>
      </c>
      <c r="B1072" s="153" t="s">
        <v>865</v>
      </c>
      <c r="C1072" s="1301" t="s">
        <v>95</v>
      </c>
      <c r="D1072" s="1302">
        <v>0</v>
      </c>
      <c r="E1072" s="1302">
        <v>0</v>
      </c>
      <c r="F1072" s="1302">
        <v>0</v>
      </c>
      <c r="G1072" s="1302">
        <v>0</v>
      </c>
      <c r="H1072" s="1302">
        <v>0</v>
      </c>
      <c r="I1072" s="1302">
        <v>0</v>
      </c>
      <c r="J1072" s="1302">
        <v>0</v>
      </c>
      <c r="K1072" s="1302">
        <v>0</v>
      </c>
      <c r="L1072" s="1302">
        <v>0</v>
      </c>
      <c r="M1072" s="1302">
        <v>0</v>
      </c>
      <c r="N1072" s="1302">
        <v>0</v>
      </c>
      <c r="O1072" s="1302">
        <v>0</v>
      </c>
      <c r="P1072" s="1302">
        <v>0</v>
      </c>
      <c r="Q1072" s="1302">
        <v>0</v>
      </c>
      <c r="R1072" s="1302">
        <v>0</v>
      </c>
      <c r="S1072" s="1302">
        <v>0</v>
      </c>
      <c r="T1072" s="1302">
        <v>0</v>
      </c>
      <c r="U1072" s="1302">
        <v>0</v>
      </c>
      <c r="V1072" s="1302">
        <v>0</v>
      </c>
    </row>
    <row r="1073" spans="1:22" ht="15" x14ac:dyDescent="0.25">
      <c r="A1073" s="1301" t="s">
        <v>809</v>
      </c>
      <c r="B1073" s="153" t="s">
        <v>866</v>
      </c>
      <c r="C1073" s="1301" t="s">
        <v>87</v>
      </c>
      <c r="D1073" s="1302">
        <v>0</v>
      </c>
      <c r="E1073" s="1302">
        <v>0</v>
      </c>
      <c r="F1073" s="1302">
        <v>0</v>
      </c>
      <c r="G1073" s="1302">
        <v>0</v>
      </c>
      <c r="H1073" s="1302">
        <v>0</v>
      </c>
      <c r="I1073" s="1302">
        <v>0</v>
      </c>
      <c r="J1073" s="1302">
        <v>0</v>
      </c>
      <c r="K1073" s="1302">
        <v>0</v>
      </c>
      <c r="L1073" s="1302">
        <v>0</v>
      </c>
      <c r="M1073" s="1302">
        <v>0</v>
      </c>
      <c r="N1073" s="1302">
        <v>0</v>
      </c>
      <c r="O1073" s="1302">
        <v>0</v>
      </c>
      <c r="P1073" s="1302">
        <v>0</v>
      </c>
      <c r="Q1073" s="1302">
        <v>0</v>
      </c>
      <c r="R1073" s="1302">
        <v>0</v>
      </c>
      <c r="S1073" s="1302">
        <v>0</v>
      </c>
      <c r="T1073" s="1302">
        <v>16</v>
      </c>
      <c r="U1073" s="1302">
        <v>56</v>
      </c>
      <c r="V1073" s="1302">
        <v>79</v>
      </c>
    </row>
    <row r="1074" spans="1:22" ht="15" x14ac:dyDescent="0.25">
      <c r="A1074" s="1301" t="s">
        <v>809</v>
      </c>
      <c r="B1074" s="153" t="s">
        <v>866</v>
      </c>
      <c r="C1074" s="1301" t="s">
        <v>700</v>
      </c>
      <c r="D1074" s="1302">
        <v>0</v>
      </c>
      <c r="E1074" s="1302">
        <v>0</v>
      </c>
      <c r="F1074" s="1302">
        <v>0</v>
      </c>
      <c r="G1074" s="1302">
        <v>0</v>
      </c>
      <c r="H1074" s="1302">
        <v>0</v>
      </c>
      <c r="I1074" s="1302">
        <v>0</v>
      </c>
      <c r="J1074" s="1302">
        <v>0</v>
      </c>
      <c r="K1074" s="1302">
        <v>0</v>
      </c>
      <c r="L1074" s="1302">
        <v>0</v>
      </c>
      <c r="M1074" s="1302">
        <v>0</v>
      </c>
      <c r="N1074" s="1302">
        <v>0</v>
      </c>
      <c r="O1074" s="1302">
        <v>0</v>
      </c>
      <c r="P1074" s="1302">
        <v>0</v>
      </c>
      <c r="Q1074" s="1302">
        <v>0</v>
      </c>
      <c r="R1074" s="1302">
        <v>0</v>
      </c>
      <c r="S1074" s="1302">
        <v>0</v>
      </c>
      <c r="T1074" s="1302">
        <v>8</v>
      </c>
      <c r="U1074" s="1302">
        <v>13</v>
      </c>
      <c r="V1074" s="1302">
        <v>17</v>
      </c>
    </row>
    <row r="1075" spans="1:22" ht="15" x14ac:dyDescent="0.25">
      <c r="A1075" s="1301" t="s">
        <v>809</v>
      </c>
      <c r="B1075" s="153" t="s">
        <v>866</v>
      </c>
      <c r="C1075" s="1301" t="s">
        <v>88</v>
      </c>
      <c r="D1075" s="1302">
        <v>0</v>
      </c>
      <c r="E1075" s="1302">
        <v>0</v>
      </c>
      <c r="F1075" s="1302">
        <v>0</v>
      </c>
      <c r="G1075" s="1302">
        <v>0</v>
      </c>
      <c r="H1075" s="1302">
        <v>0</v>
      </c>
      <c r="I1075" s="1302">
        <v>0</v>
      </c>
      <c r="J1075" s="1302">
        <v>0</v>
      </c>
      <c r="K1075" s="1302">
        <v>0</v>
      </c>
      <c r="L1075" s="1302">
        <v>0</v>
      </c>
      <c r="M1075" s="1302">
        <v>0</v>
      </c>
      <c r="N1075" s="1302">
        <v>0</v>
      </c>
      <c r="O1075" s="1302">
        <v>0</v>
      </c>
      <c r="P1075" s="1302">
        <v>0</v>
      </c>
      <c r="Q1075" s="1302">
        <v>0</v>
      </c>
      <c r="R1075" s="1302">
        <v>0</v>
      </c>
      <c r="S1075" s="1302">
        <v>0</v>
      </c>
      <c r="T1075" s="1302">
        <v>8</v>
      </c>
      <c r="U1075" s="1302">
        <v>28</v>
      </c>
      <c r="V1075" s="1302">
        <v>34</v>
      </c>
    </row>
    <row r="1076" spans="1:22" ht="15" x14ac:dyDescent="0.25">
      <c r="A1076" s="1301" t="s">
        <v>809</v>
      </c>
      <c r="B1076" s="153" t="s">
        <v>866</v>
      </c>
      <c r="C1076" s="1301" t="s">
        <v>89</v>
      </c>
      <c r="D1076" s="1302">
        <v>0</v>
      </c>
      <c r="E1076" s="1302">
        <v>0</v>
      </c>
      <c r="F1076" s="1302">
        <v>0</v>
      </c>
      <c r="G1076" s="1302">
        <v>0</v>
      </c>
      <c r="H1076" s="1302">
        <v>0</v>
      </c>
      <c r="I1076" s="1302">
        <v>0</v>
      </c>
      <c r="J1076" s="1302">
        <v>0</v>
      </c>
      <c r="K1076" s="1302">
        <v>0</v>
      </c>
      <c r="L1076" s="1302">
        <v>0</v>
      </c>
      <c r="M1076" s="1302">
        <v>0</v>
      </c>
      <c r="N1076" s="1302">
        <v>0</v>
      </c>
      <c r="O1076" s="1302">
        <v>0</v>
      </c>
      <c r="P1076" s="1302">
        <v>0</v>
      </c>
      <c r="Q1076" s="1302">
        <v>0</v>
      </c>
      <c r="R1076" s="1302">
        <v>0</v>
      </c>
      <c r="S1076" s="1302">
        <v>0</v>
      </c>
      <c r="T1076" s="1302">
        <v>9</v>
      </c>
      <c r="U1076" s="1302">
        <v>28</v>
      </c>
      <c r="V1076" s="1302">
        <v>36</v>
      </c>
    </row>
    <row r="1077" spans="1:22" ht="15" x14ac:dyDescent="0.25">
      <c r="A1077" s="1301" t="s">
        <v>809</v>
      </c>
      <c r="B1077" s="153" t="s">
        <v>866</v>
      </c>
      <c r="C1077" s="1301" t="s">
        <v>90</v>
      </c>
      <c r="D1077" s="1302">
        <v>0</v>
      </c>
      <c r="E1077" s="1302">
        <v>0</v>
      </c>
      <c r="F1077" s="1302">
        <v>0</v>
      </c>
      <c r="G1077" s="1302">
        <v>0</v>
      </c>
      <c r="H1077" s="1302">
        <v>0</v>
      </c>
      <c r="I1077" s="1302">
        <v>0</v>
      </c>
      <c r="J1077" s="1302">
        <v>0</v>
      </c>
      <c r="K1077" s="1302">
        <v>0</v>
      </c>
      <c r="L1077" s="1302">
        <v>0</v>
      </c>
      <c r="M1077" s="1302">
        <v>0</v>
      </c>
      <c r="N1077" s="1302">
        <v>0</v>
      </c>
      <c r="O1077" s="1302">
        <v>0</v>
      </c>
      <c r="P1077" s="1302">
        <v>0</v>
      </c>
      <c r="Q1077" s="1302">
        <v>0</v>
      </c>
      <c r="R1077" s="1302">
        <v>0</v>
      </c>
      <c r="S1077" s="1302">
        <v>0</v>
      </c>
      <c r="T1077" s="1302">
        <v>2</v>
      </c>
      <c r="U1077" s="1302">
        <v>11</v>
      </c>
      <c r="V1077" s="1302">
        <v>5</v>
      </c>
    </row>
    <row r="1078" spans="1:22" ht="15" x14ac:dyDescent="0.25">
      <c r="A1078" s="1301" t="s">
        <v>809</v>
      </c>
      <c r="B1078" s="153" t="s">
        <v>866</v>
      </c>
      <c r="C1078" s="1301" t="s">
        <v>91</v>
      </c>
      <c r="D1078" s="1302">
        <v>0</v>
      </c>
      <c r="E1078" s="1302">
        <v>0</v>
      </c>
      <c r="F1078" s="1302">
        <v>0</v>
      </c>
      <c r="G1078" s="1302">
        <v>0</v>
      </c>
      <c r="H1078" s="1302">
        <v>0</v>
      </c>
      <c r="I1078" s="1302">
        <v>0</v>
      </c>
      <c r="J1078" s="1302">
        <v>0</v>
      </c>
      <c r="K1078" s="1302">
        <v>0</v>
      </c>
      <c r="L1078" s="1302">
        <v>0</v>
      </c>
      <c r="M1078" s="1302">
        <v>0</v>
      </c>
      <c r="N1078" s="1302">
        <v>0</v>
      </c>
      <c r="O1078" s="1302">
        <v>0</v>
      </c>
      <c r="P1078" s="1302">
        <v>0</v>
      </c>
      <c r="Q1078" s="1302">
        <v>0</v>
      </c>
      <c r="R1078" s="1302">
        <v>0</v>
      </c>
      <c r="S1078" s="1302">
        <v>0</v>
      </c>
      <c r="T1078" s="1302">
        <v>1</v>
      </c>
      <c r="U1078" s="1302">
        <v>3</v>
      </c>
      <c r="V1078" s="1302">
        <v>0</v>
      </c>
    </row>
    <row r="1079" spans="1:22" ht="15" x14ac:dyDescent="0.25">
      <c r="A1079" s="1301" t="s">
        <v>809</v>
      </c>
      <c r="B1079" s="153" t="s">
        <v>866</v>
      </c>
      <c r="C1079" s="1301" t="s">
        <v>701</v>
      </c>
      <c r="D1079" s="1302">
        <v>0</v>
      </c>
      <c r="E1079" s="1302">
        <v>0</v>
      </c>
      <c r="F1079" s="1302">
        <v>0</v>
      </c>
      <c r="G1079" s="1302">
        <v>0</v>
      </c>
      <c r="H1079" s="1302">
        <v>0</v>
      </c>
      <c r="I1079" s="1302">
        <v>0</v>
      </c>
      <c r="J1079" s="1302">
        <v>0</v>
      </c>
      <c r="K1079" s="1302">
        <v>0</v>
      </c>
      <c r="L1079" s="1302">
        <v>0</v>
      </c>
      <c r="M1079" s="1302">
        <v>0</v>
      </c>
      <c r="N1079" s="1302">
        <v>0</v>
      </c>
      <c r="O1079" s="1302">
        <v>0</v>
      </c>
      <c r="P1079" s="1302">
        <v>0</v>
      </c>
      <c r="Q1079" s="1302">
        <v>0</v>
      </c>
      <c r="R1079" s="1302">
        <v>0</v>
      </c>
      <c r="S1079" s="1302">
        <v>0</v>
      </c>
      <c r="T1079" s="1302">
        <v>0.5</v>
      </c>
      <c r="U1079" s="1302">
        <v>0.2321428507566452</v>
      </c>
      <c r="V1079" s="1302">
        <v>0.21518987417221069</v>
      </c>
    </row>
    <row r="1080" spans="1:22" ht="15" x14ac:dyDescent="0.25">
      <c r="A1080" s="1301" t="s">
        <v>809</v>
      </c>
      <c r="B1080" s="153" t="s">
        <v>866</v>
      </c>
      <c r="C1080" s="1301" t="s">
        <v>92</v>
      </c>
      <c r="D1080" s="1302">
        <v>0</v>
      </c>
      <c r="E1080" s="1302">
        <v>0</v>
      </c>
      <c r="F1080" s="1302">
        <v>0</v>
      </c>
      <c r="G1080" s="1302">
        <v>0</v>
      </c>
      <c r="H1080" s="1302">
        <v>0</v>
      </c>
      <c r="I1080" s="1302">
        <v>0</v>
      </c>
      <c r="J1080" s="1302">
        <v>0</v>
      </c>
      <c r="K1080" s="1302">
        <v>0</v>
      </c>
      <c r="L1080" s="1302">
        <v>0</v>
      </c>
      <c r="M1080" s="1302">
        <v>0</v>
      </c>
      <c r="N1080" s="1302">
        <v>0</v>
      </c>
      <c r="O1080" s="1302">
        <v>0</v>
      </c>
      <c r="P1080" s="1302">
        <v>0</v>
      </c>
      <c r="Q1080" s="1302">
        <v>0</v>
      </c>
      <c r="R1080" s="1302">
        <v>0</v>
      </c>
      <c r="S1080" s="1302">
        <v>0</v>
      </c>
      <c r="T1080" s="1302">
        <v>0.5</v>
      </c>
      <c r="U1080" s="1302">
        <v>0.5</v>
      </c>
      <c r="V1080" s="1302">
        <v>0.43037974834442139</v>
      </c>
    </row>
    <row r="1081" spans="1:22" ht="15" x14ac:dyDescent="0.25">
      <c r="A1081" s="1301" t="s">
        <v>809</v>
      </c>
      <c r="B1081" s="153" t="s">
        <v>866</v>
      </c>
      <c r="C1081" s="1301" t="s">
        <v>93</v>
      </c>
      <c r="D1081" s="1302">
        <v>0</v>
      </c>
      <c r="E1081" s="1302">
        <v>0</v>
      </c>
      <c r="F1081" s="1302">
        <v>0</v>
      </c>
      <c r="G1081" s="1302">
        <v>0</v>
      </c>
      <c r="H1081" s="1302">
        <v>0</v>
      </c>
      <c r="I1081" s="1302">
        <v>0</v>
      </c>
      <c r="J1081" s="1302">
        <v>0</v>
      </c>
      <c r="K1081" s="1302">
        <v>0</v>
      </c>
      <c r="L1081" s="1302">
        <v>0</v>
      </c>
      <c r="M1081" s="1302">
        <v>0</v>
      </c>
      <c r="N1081" s="1302">
        <v>0</v>
      </c>
      <c r="O1081" s="1302">
        <v>0</v>
      </c>
      <c r="P1081" s="1302">
        <v>0</v>
      </c>
      <c r="Q1081" s="1302">
        <v>0</v>
      </c>
      <c r="R1081" s="1302">
        <v>0</v>
      </c>
      <c r="S1081" s="1302">
        <v>0</v>
      </c>
      <c r="T1081" s="1302">
        <v>0.5625</v>
      </c>
      <c r="U1081" s="1302">
        <v>0.5</v>
      </c>
      <c r="V1081" s="1302">
        <v>0.45569619536399841</v>
      </c>
    </row>
    <row r="1082" spans="1:22" ht="15" x14ac:dyDescent="0.25">
      <c r="A1082" s="1301" t="s">
        <v>809</v>
      </c>
      <c r="B1082" s="153" t="s">
        <v>866</v>
      </c>
      <c r="C1082" s="1301" t="s">
        <v>94</v>
      </c>
      <c r="D1082" s="1302">
        <v>0</v>
      </c>
      <c r="E1082" s="1302">
        <v>0</v>
      </c>
      <c r="F1082" s="1302">
        <v>0</v>
      </c>
      <c r="G1082" s="1302">
        <v>0</v>
      </c>
      <c r="H1082" s="1302">
        <v>0</v>
      </c>
      <c r="I1082" s="1302">
        <v>0</v>
      </c>
      <c r="J1082" s="1302">
        <v>0</v>
      </c>
      <c r="K1082" s="1302">
        <v>0</v>
      </c>
      <c r="L1082" s="1302">
        <v>0</v>
      </c>
      <c r="M1082" s="1302">
        <v>0</v>
      </c>
      <c r="N1082" s="1302">
        <v>0</v>
      </c>
      <c r="O1082" s="1302">
        <v>0</v>
      </c>
      <c r="P1082" s="1302">
        <v>0</v>
      </c>
      <c r="Q1082" s="1302">
        <v>0</v>
      </c>
      <c r="R1082" s="1302">
        <v>0</v>
      </c>
      <c r="S1082" s="1302">
        <v>0</v>
      </c>
      <c r="T1082" s="1302">
        <v>0.125</v>
      </c>
      <c r="U1082" s="1302">
        <v>0.1964285671710968</v>
      </c>
      <c r="V1082" s="1302">
        <v>6.3291139900684357E-2</v>
      </c>
    </row>
    <row r="1083" spans="1:22" ht="15" x14ac:dyDescent="0.25">
      <c r="A1083" s="1301" t="s">
        <v>809</v>
      </c>
      <c r="B1083" s="153" t="s">
        <v>866</v>
      </c>
      <c r="C1083" s="1301" t="s">
        <v>95</v>
      </c>
      <c r="D1083" s="1302">
        <v>0</v>
      </c>
      <c r="E1083" s="1302">
        <v>0</v>
      </c>
      <c r="F1083" s="1302">
        <v>0</v>
      </c>
      <c r="G1083" s="1302">
        <v>0</v>
      </c>
      <c r="H1083" s="1302">
        <v>0</v>
      </c>
      <c r="I1083" s="1302">
        <v>0</v>
      </c>
      <c r="J1083" s="1302">
        <v>0</v>
      </c>
      <c r="K1083" s="1302">
        <v>0</v>
      </c>
      <c r="L1083" s="1302">
        <v>0</v>
      </c>
      <c r="M1083" s="1302">
        <v>0</v>
      </c>
      <c r="N1083" s="1302">
        <v>0</v>
      </c>
      <c r="O1083" s="1302">
        <v>0</v>
      </c>
      <c r="P1083" s="1302">
        <v>0</v>
      </c>
      <c r="Q1083" s="1302">
        <v>0</v>
      </c>
      <c r="R1083" s="1302">
        <v>0</v>
      </c>
      <c r="S1083" s="1302">
        <v>0</v>
      </c>
      <c r="T1083" s="1302">
        <v>6.25E-2</v>
      </c>
      <c r="U1083" s="1302">
        <v>5.35714291036129E-2</v>
      </c>
      <c r="V1083" s="1302">
        <v>0</v>
      </c>
    </row>
    <row r="1084" spans="1:22" ht="15" x14ac:dyDescent="0.25">
      <c r="A1084" s="1301" t="s">
        <v>809</v>
      </c>
      <c r="B1084" s="153" t="s">
        <v>867</v>
      </c>
      <c r="C1084" s="1301" t="s">
        <v>87</v>
      </c>
      <c r="D1084" s="1302">
        <v>0</v>
      </c>
      <c r="E1084" s="1302">
        <v>0</v>
      </c>
      <c r="F1084" s="1302">
        <v>0</v>
      </c>
      <c r="G1084" s="1302">
        <v>0</v>
      </c>
      <c r="H1084" s="1302">
        <v>0</v>
      </c>
      <c r="I1084" s="1302">
        <v>0</v>
      </c>
      <c r="J1084" s="1302">
        <v>0</v>
      </c>
      <c r="K1084" s="1302">
        <v>0</v>
      </c>
      <c r="L1084" s="1302">
        <v>0</v>
      </c>
      <c r="M1084" s="1302">
        <v>0</v>
      </c>
      <c r="N1084" s="1302">
        <v>0</v>
      </c>
      <c r="O1084" s="1302">
        <v>0</v>
      </c>
      <c r="P1084" s="1302">
        <v>0</v>
      </c>
      <c r="Q1084" s="1302">
        <v>0</v>
      </c>
      <c r="R1084" s="1302">
        <v>0</v>
      </c>
      <c r="S1084" s="1302">
        <v>0</v>
      </c>
      <c r="T1084" s="1302">
        <v>11</v>
      </c>
      <c r="U1084" s="1302">
        <v>9</v>
      </c>
      <c r="V1084" s="1302">
        <v>7</v>
      </c>
    </row>
    <row r="1085" spans="1:22" ht="15" x14ac:dyDescent="0.25">
      <c r="A1085" s="1301" t="s">
        <v>809</v>
      </c>
      <c r="B1085" s="153" t="s">
        <v>867</v>
      </c>
      <c r="C1085" s="1301" t="s">
        <v>700</v>
      </c>
      <c r="D1085" s="1302">
        <v>0</v>
      </c>
      <c r="E1085" s="1302">
        <v>0</v>
      </c>
      <c r="F1085" s="1302">
        <v>0</v>
      </c>
      <c r="G1085" s="1302">
        <v>0</v>
      </c>
      <c r="H1085" s="1302">
        <v>0</v>
      </c>
      <c r="I1085" s="1302">
        <v>0</v>
      </c>
      <c r="J1085" s="1302">
        <v>0</v>
      </c>
      <c r="K1085" s="1302">
        <v>0</v>
      </c>
      <c r="L1085" s="1302">
        <v>0</v>
      </c>
      <c r="M1085" s="1302">
        <v>0</v>
      </c>
      <c r="N1085" s="1302">
        <v>0</v>
      </c>
      <c r="O1085" s="1302">
        <v>0</v>
      </c>
      <c r="P1085" s="1302">
        <v>0</v>
      </c>
      <c r="Q1085" s="1302">
        <v>0</v>
      </c>
      <c r="R1085" s="1302">
        <v>0</v>
      </c>
      <c r="S1085" s="1302">
        <v>0</v>
      </c>
      <c r="T1085" s="1302">
        <v>4</v>
      </c>
      <c r="U1085" s="1302">
        <v>0</v>
      </c>
      <c r="V1085" s="1302">
        <v>0</v>
      </c>
    </row>
    <row r="1086" spans="1:22" ht="15" x14ac:dyDescent="0.25">
      <c r="A1086" s="1301" t="s">
        <v>809</v>
      </c>
      <c r="B1086" s="153" t="s">
        <v>867</v>
      </c>
      <c r="C1086" s="1301" t="s">
        <v>88</v>
      </c>
      <c r="D1086" s="1302">
        <v>0</v>
      </c>
      <c r="E1086" s="1302">
        <v>0</v>
      </c>
      <c r="F1086" s="1302">
        <v>0</v>
      </c>
      <c r="G1086" s="1302">
        <v>0</v>
      </c>
      <c r="H1086" s="1302">
        <v>0</v>
      </c>
      <c r="I1086" s="1302">
        <v>0</v>
      </c>
      <c r="J1086" s="1302">
        <v>0</v>
      </c>
      <c r="K1086" s="1302">
        <v>0</v>
      </c>
      <c r="L1086" s="1302">
        <v>0</v>
      </c>
      <c r="M1086" s="1302">
        <v>0</v>
      </c>
      <c r="N1086" s="1302">
        <v>0</v>
      </c>
      <c r="O1086" s="1302">
        <v>0</v>
      </c>
      <c r="P1086" s="1302">
        <v>0</v>
      </c>
      <c r="Q1086" s="1302">
        <v>0</v>
      </c>
      <c r="R1086" s="1302">
        <v>0</v>
      </c>
      <c r="S1086" s="1302">
        <v>0</v>
      </c>
      <c r="T1086" s="1302">
        <v>4</v>
      </c>
      <c r="U1086" s="1302">
        <v>3</v>
      </c>
      <c r="V1086" s="1302">
        <v>2</v>
      </c>
    </row>
    <row r="1087" spans="1:22" ht="15" x14ac:dyDescent="0.25">
      <c r="A1087" s="1301" t="s">
        <v>809</v>
      </c>
      <c r="B1087" s="153" t="s">
        <v>867</v>
      </c>
      <c r="C1087" s="1301" t="s">
        <v>89</v>
      </c>
      <c r="D1087" s="1302">
        <v>0</v>
      </c>
      <c r="E1087" s="1302">
        <v>0</v>
      </c>
      <c r="F1087" s="1302">
        <v>0</v>
      </c>
      <c r="G1087" s="1302">
        <v>0</v>
      </c>
      <c r="H1087" s="1302">
        <v>0</v>
      </c>
      <c r="I1087" s="1302">
        <v>0</v>
      </c>
      <c r="J1087" s="1302">
        <v>0</v>
      </c>
      <c r="K1087" s="1302">
        <v>0</v>
      </c>
      <c r="L1087" s="1302">
        <v>0</v>
      </c>
      <c r="M1087" s="1302">
        <v>0</v>
      </c>
      <c r="N1087" s="1302">
        <v>0</v>
      </c>
      <c r="O1087" s="1302">
        <v>0</v>
      </c>
      <c r="P1087" s="1302">
        <v>0</v>
      </c>
      <c r="Q1087" s="1302">
        <v>0</v>
      </c>
      <c r="R1087" s="1302">
        <v>0</v>
      </c>
      <c r="S1087" s="1302">
        <v>0</v>
      </c>
      <c r="T1087" s="1302">
        <v>4</v>
      </c>
      <c r="U1087" s="1302">
        <v>4</v>
      </c>
      <c r="V1087" s="1302">
        <v>4</v>
      </c>
    </row>
    <row r="1088" spans="1:22" ht="15" x14ac:dyDescent="0.25">
      <c r="A1088" s="1301" t="s">
        <v>809</v>
      </c>
      <c r="B1088" s="153" t="s">
        <v>867</v>
      </c>
      <c r="C1088" s="1301" t="s">
        <v>90</v>
      </c>
      <c r="D1088" s="1302">
        <v>0</v>
      </c>
      <c r="E1088" s="1302">
        <v>0</v>
      </c>
      <c r="F1088" s="1302">
        <v>0</v>
      </c>
      <c r="G1088" s="1302">
        <v>0</v>
      </c>
      <c r="H1088" s="1302">
        <v>0</v>
      </c>
      <c r="I1088" s="1302">
        <v>0</v>
      </c>
      <c r="J1088" s="1302">
        <v>0</v>
      </c>
      <c r="K1088" s="1302">
        <v>0</v>
      </c>
      <c r="L1088" s="1302">
        <v>0</v>
      </c>
      <c r="M1088" s="1302">
        <v>0</v>
      </c>
      <c r="N1088" s="1302">
        <v>0</v>
      </c>
      <c r="O1088" s="1302">
        <v>0</v>
      </c>
      <c r="P1088" s="1302">
        <v>0</v>
      </c>
      <c r="Q1088" s="1302">
        <v>0</v>
      </c>
      <c r="R1088" s="1302">
        <v>0</v>
      </c>
      <c r="S1088" s="1302">
        <v>0</v>
      </c>
      <c r="T1088" s="1302">
        <v>2</v>
      </c>
      <c r="U1088" s="1302">
        <v>1</v>
      </c>
      <c r="V1088" s="1302">
        <v>0</v>
      </c>
    </row>
    <row r="1089" spans="1:22" ht="15" x14ac:dyDescent="0.25">
      <c r="A1089" s="1301" t="s">
        <v>809</v>
      </c>
      <c r="B1089" s="153" t="s">
        <v>867</v>
      </c>
      <c r="C1089" s="1301" t="s">
        <v>91</v>
      </c>
      <c r="D1089" s="1302">
        <v>0</v>
      </c>
      <c r="E1089" s="1302">
        <v>0</v>
      </c>
      <c r="F1089" s="1302">
        <v>0</v>
      </c>
      <c r="G1089" s="1302">
        <v>0</v>
      </c>
      <c r="H1089" s="1302">
        <v>0</v>
      </c>
      <c r="I1089" s="1302">
        <v>0</v>
      </c>
      <c r="J1089" s="1302">
        <v>0</v>
      </c>
      <c r="K1089" s="1302">
        <v>0</v>
      </c>
      <c r="L1089" s="1302">
        <v>0</v>
      </c>
      <c r="M1089" s="1302">
        <v>0</v>
      </c>
      <c r="N1089" s="1302">
        <v>0</v>
      </c>
      <c r="O1089" s="1302">
        <v>0</v>
      </c>
      <c r="P1089" s="1302">
        <v>0</v>
      </c>
      <c r="Q1089" s="1302">
        <v>0</v>
      </c>
      <c r="R1089" s="1302">
        <v>0</v>
      </c>
      <c r="S1089" s="1302">
        <v>0</v>
      </c>
      <c r="T1089" s="1302">
        <v>2</v>
      </c>
      <c r="U1089" s="1302">
        <v>0</v>
      </c>
      <c r="V1089" s="1302">
        <v>0</v>
      </c>
    </row>
    <row r="1090" spans="1:22" ht="15" x14ac:dyDescent="0.25">
      <c r="A1090" s="1301" t="s">
        <v>809</v>
      </c>
      <c r="B1090" s="153" t="s">
        <v>867</v>
      </c>
      <c r="C1090" s="1301" t="s">
        <v>701</v>
      </c>
      <c r="D1090" s="1302">
        <v>0</v>
      </c>
      <c r="E1090" s="1302">
        <v>0</v>
      </c>
      <c r="F1090" s="1302">
        <v>0</v>
      </c>
      <c r="G1090" s="1302">
        <v>0</v>
      </c>
      <c r="H1090" s="1302">
        <v>0</v>
      </c>
      <c r="I1090" s="1302">
        <v>0</v>
      </c>
      <c r="J1090" s="1302">
        <v>0</v>
      </c>
      <c r="K1090" s="1302">
        <v>0</v>
      </c>
      <c r="L1090" s="1302">
        <v>0</v>
      </c>
      <c r="M1090" s="1302">
        <v>0</v>
      </c>
      <c r="N1090" s="1302">
        <v>0</v>
      </c>
      <c r="O1090" s="1302">
        <v>0</v>
      </c>
      <c r="P1090" s="1302">
        <v>0</v>
      </c>
      <c r="Q1090" s="1302">
        <v>0</v>
      </c>
      <c r="R1090" s="1302">
        <v>0</v>
      </c>
      <c r="S1090" s="1302">
        <v>0</v>
      </c>
      <c r="T1090" s="1302">
        <v>0.36363637447357178</v>
      </c>
      <c r="U1090" s="1302">
        <v>0</v>
      </c>
      <c r="V1090" s="1302">
        <v>0</v>
      </c>
    </row>
    <row r="1091" spans="1:22" ht="15" x14ac:dyDescent="0.25">
      <c r="A1091" s="1301" t="s">
        <v>809</v>
      </c>
      <c r="B1091" s="153" t="s">
        <v>867</v>
      </c>
      <c r="C1091" s="1301" t="s">
        <v>92</v>
      </c>
      <c r="D1091" s="1302">
        <v>0</v>
      </c>
      <c r="E1091" s="1302">
        <v>0</v>
      </c>
      <c r="F1091" s="1302">
        <v>0</v>
      </c>
      <c r="G1091" s="1302">
        <v>0</v>
      </c>
      <c r="H1091" s="1302">
        <v>0</v>
      </c>
      <c r="I1091" s="1302">
        <v>0</v>
      </c>
      <c r="J1091" s="1302">
        <v>0</v>
      </c>
      <c r="K1091" s="1302">
        <v>0</v>
      </c>
      <c r="L1091" s="1302">
        <v>0</v>
      </c>
      <c r="M1091" s="1302">
        <v>0</v>
      </c>
      <c r="N1091" s="1302">
        <v>0</v>
      </c>
      <c r="O1091" s="1302">
        <v>0</v>
      </c>
      <c r="P1091" s="1302">
        <v>0</v>
      </c>
      <c r="Q1091" s="1302">
        <v>0</v>
      </c>
      <c r="R1091" s="1302">
        <v>0</v>
      </c>
      <c r="S1091" s="1302">
        <v>0</v>
      </c>
      <c r="T1091" s="1302">
        <v>0.36363637447357178</v>
      </c>
      <c r="U1091" s="1302">
        <v>0.3333333432674408</v>
      </c>
      <c r="V1091" s="1302">
        <v>0.28571429848670959</v>
      </c>
    </row>
    <row r="1092" spans="1:22" ht="15" x14ac:dyDescent="0.25">
      <c r="A1092" s="1301" t="s">
        <v>809</v>
      </c>
      <c r="B1092" s="153" t="s">
        <v>867</v>
      </c>
      <c r="C1092" s="1301" t="s">
        <v>93</v>
      </c>
      <c r="D1092" s="1302">
        <v>0</v>
      </c>
      <c r="E1092" s="1302">
        <v>0</v>
      </c>
      <c r="F1092" s="1302">
        <v>0</v>
      </c>
      <c r="G1092" s="1302">
        <v>0</v>
      </c>
      <c r="H1092" s="1302">
        <v>0</v>
      </c>
      <c r="I1092" s="1302">
        <v>0</v>
      </c>
      <c r="J1092" s="1302">
        <v>0</v>
      </c>
      <c r="K1092" s="1302">
        <v>0</v>
      </c>
      <c r="L1092" s="1302">
        <v>0</v>
      </c>
      <c r="M1092" s="1302">
        <v>0</v>
      </c>
      <c r="N1092" s="1302">
        <v>0</v>
      </c>
      <c r="O1092" s="1302">
        <v>0</v>
      </c>
      <c r="P1092" s="1302">
        <v>0</v>
      </c>
      <c r="Q1092" s="1302">
        <v>0</v>
      </c>
      <c r="R1092" s="1302">
        <v>0</v>
      </c>
      <c r="S1092" s="1302">
        <v>0</v>
      </c>
      <c r="T1092" s="1302">
        <v>0.36363637447357178</v>
      </c>
      <c r="U1092" s="1302">
        <v>0.4444444477558136</v>
      </c>
      <c r="V1092" s="1302">
        <v>0.57142859697341919</v>
      </c>
    </row>
    <row r="1093" spans="1:22" ht="15" x14ac:dyDescent="0.25">
      <c r="A1093" s="1301" t="s">
        <v>809</v>
      </c>
      <c r="B1093" s="153" t="s">
        <v>867</v>
      </c>
      <c r="C1093" s="1301" t="s">
        <v>94</v>
      </c>
      <c r="D1093" s="1302">
        <v>0</v>
      </c>
      <c r="E1093" s="1302">
        <v>0</v>
      </c>
      <c r="F1093" s="1302">
        <v>0</v>
      </c>
      <c r="G1093" s="1302">
        <v>0</v>
      </c>
      <c r="H1093" s="1302">
        <v>0</v>
      </c>
      <c r="I1093" s="1302">
        <v>0</v>
      </c>
      <c r="J1093" s="1302">
        <v>0</v>
      </c>
      <c r="K1093" s="1302">
        <v>0</v>
      </c>
      <c r="L1093" s="1302">
        <v>0</v>
      </c>
      <c r="M1093" s="1302">
        <v>0</v>
      </c>
      <c r="N1093" s="1302">
        <v>0</v>
      </c>
      <c r="O1093" s="1302">
        <v>0</v>
      </c>
      <c r="P1093" s="1302">
        <v>0</v>
      </c>
      <c r="Q1093" s="1302">
        <v>0</v>
      </c>
      <c r="R1093" s="1302">
        <v>0</v>
      </c>
      <c r="S1093" s="1302">
        <v>0</v>
      </c>
      <c r="T1093" s="1302">
        <v>0.18181818723678589</v>
      </c>
      <c r="U1093" s="1302">
        <v>0.1111111119389534</v>
      </c>
      <c r="V1093" s="1302">
        <v>0</v>
      </c>
    </row>
    <row r="1094" spans="1:22" ht="15" x14ac:dyDescent="0.25">
      <c r="A1094" s="1301" t="s">
        <v>809</v>
      </c>
      <c r="B1094" s="153" t="s">
        <v>867</v>
      </c>
      <c r="C1094" s="1301" t="s">
        <v>95</v>
      </c>
      <c r="D1094" s="1302">
        <v>0</v>
      </c>
      <c r="E1094" s="1302">
        <v>0</v>
      </c>
      <c r="F1094" s="1302">
        <v>0</v>
      </c>
      <c r="G1094" s="1302">
        <v>0</v>
      </c>
      <c r="H1094" s="1302">
        <v>0</v>
      </c>
      <c r="I1094" s="1302">
        <v>0</v>
      </c>
      <c r="J1094" s="1302">
        <v>0</v>
      </c>
      <c r="K1094" s="1302">
        <v>0</v>
      </c>
      <c r="L1094" s="1302">
        <v>0</v>
      </c>
      <c r="M1094" s="1302">
        <v>0</v>
      </c>
      <c r="N1094" s="1302">
        <v>0</v>
      </c>
      <c r="O1094" s="1302">
        <v>0</v>
      </c>
      <c r="P1094" s="1302">
        <v>0</v>
      </c>
      <c r="Q1094" s="1302">
        <v>0</v>
      </c>
      <c r="R1094" s="1302">
        <v>0</v>
      </c>
      <c r="S1094" s="1302">
        <v>0</v>
      </c>
      <c r="T1094" s="1302">
        <v>0.18181818723678589</v>
      </c>
      <c r="U1094" s="1302">
        <v>0</v>
      </c>
      <c r="V1094" s="1302">
        <v>0</v>
      </c>
    </row>
    <row r="1095" spans="1:22" ht="15" x14ac:dyDescent="0.25">
      <c r="A1095" s="1301" t="s">
        <v>809</v>
      </c>
      <c r="B1095" s="153" t="s">
        <v>1116</v>
      </c>
      <c r="C1095" s="1301" t="s">
        <v>87</v>
      </c>
      <c r="D1095" s="1302">
        <v>0</v>
      </c>
      <c r="E1095" s="1302">
        <v>0</v>
      </c>
      <c r="F1095" s="1302">
        <v>0</v>
      </c>
      <c r="G1095" s="1302">
        <v>0</v>
      </c>
      <c r="H1095" s="1302">
        <v>0</v>
      </c>
      <c r="I1095" s="1302">
        <v>0</v>
      </c>
      <c r="J1095" s="1302">
        <v>0</v>
      </c>
      <c r="K1095" s="1302">
        <v>0</v>
      </c>
      <c r="L1095" s="1302">
        <v>0</v>
      </c>
      <c r="M1095" s="1302">
        <v>0</v>
      </c>
      <c r="N1095" s="1302">
        <v>0</v>
      </c>
      <c r="O1095" s="1302">
        <v>0</v>
      </c>
      <c r="P1095" s="1302">
        <v>0</v>
      </c>
      <c r="Q1095" s="1302">
        <v>0</v>
      </c>
      <c r="R1095" s="1302">
        <v>0</v>
      </c>
      <c r="S1095" s="1302">
        <v>0</v>
      </c>
      <c r="T1095" s="1302">
        <v>0</v>
      </c>
      <c r="U1095" s="1302">
        <v>16</v>
      </c>
      <c r="V1095" s="1302">
        <v>12</v>
      </c>
    </row>
    <row r="1096" spans="1:22" ht="15" x14ac:dyDescent="0.25">
      <c r="A1096" s="1301" t="s">
        <v>809</v>
      </c>
      <c r="B1096" s="153" t="s">
        <v>1116</v>
      </c>
      <c r="C1096" s="1301" t="s">
        <v>700</v>
      </c>
      <c r="D1096" s="1302">
        <v>0</v>
      </c>
      <c r="E1096" s="1302">
        <v>0</v>
      </c>
      <c r="F1096" s="1302">
        <v>0</v>
      </c>
      <c r="G1096" s="1302">
        <v>0</v>
      </c>
      <c r="H1096" s="1302">
        <v>0</v>
      </c>
      <c r="I1096" s="1302">
        <v>0</v>
      </c>
      <c r="J1096" s="1302">
        <v>0</v>
      </c>
      <c r="K1096" s="1302">
        <v>0</v>
      </c>
      <c r="L1096" s="1302">
        <v>0</v>
      </c>
      <c r="M1096" s="1302">
        <v>0</v>
      </c>
      <c r="N1096" s="1302">
        <v>0</v>
      </c>
      <c r="O1096" s="1302">
        <v>0</v>
      </c>
      <c r="P1096" s="1302">
        <v>0</v>
      </c>
      <c r="Q1096" s="1302">
        <v>0</v>
      </c>
      <c r="R1096" s="1302">
        <v>0</v>
      </c>
      <c r="S1096" s="1302">
        <v>0</v>
      </c>
      <c r="T1096" s="1302">
        <v>0</v>
      </c>
      <c r="U1096" s="1302">
        <v>5</v>
      </c>
      <c r="V1096" s="1302">
        <v>2</v>
      </c>
    </row>
    <row r="1097" spans="1:22" ht="15" x14ac:dyDescent="0.25">
      <c r="A1097" s="1301" t="s">
        <v>809</v>
      </c>
      <c r="B1097" s="153" t="s">
        <v>1116</v>
      </c>
      <c r="C1097" s="1301" t="s">
        <v>88</v>
      </c>
      <c r="D1097" s="1302">
        <v>0</v>
      </c>
      <c r="E1097" s="1302">
        <v>0</v>
      </c>
      <c r="F1097" s="1302">
        <v>0</v>
      </c>
      <c r="G1097" s="1302">
        <v>0</v>
      </c>
      <c r="H1097" s="1302">
        <v>0</v>
      </c>
      <c r="I1097" s="1302">
        <v>0</v>
      </c>
      <c r="J1097" s="1302">
        <v>0</v>
      </c>
      <c r="K1097" s="1302">
        <v>0</v>
      </c>
      <c r="L1097" s="1302">
        <v>0</v>
      </c>
      <c r="M1097" s="1302">
        <v>0</v>
      </c>
      <c r="N1097" s="1302">
        <v>0</v>
      </c>
      <c r="O1097" s="1302">
        <v>0</v>
      </c>
      <c r="P1097" s="1302">
        <v>0</v>
      </c>
      <c r="Q1097" s="1302">
        <v>0</v>
      </c>
      <c r="R1097" s="1302">
        <v>0</v>
      </c>
      <c r="S1097" s="1302">
        <v>0</v>
      </c>
      <c r="T1097" s="1302">
        <v>0</v>
      </c>
      <c r="U1097" s="1302">
        <v>8</v>
      </c>
      <c r="V1097" s="1302">
        <v>6</v>
      </c>
    </row>
    <row r="1098" spans="1:22" ht="15" x14ac:dyDescent="0.25">
      <c r="A1098" s="1301" t="s">
        <v>809</v>
      </c>
      <c r="B1098" s="153" t="s">
        <v>1116</v>
      </c>
      <c r="C1098" s="1301" t="s">
        <v>89</v>
      </c>
      <c r="D1098" s="1302">
        <v>0</v>
      </c>
      <c r="E1098" s="1302">
        <v>0</v>
      </c>
      <c r="F1098" s="1302">
        <v>0</v>
      </c>
      <c r="G1098" s="1302">
        <v>0</v>
      </c>
      <c r="H1098" s="1302">
        <v>0</v>
      </c>
      <c r="I1098" s="1302">
        <v>0</v>
      </c>
      <c r="J1098" s="1302">
        <v>0</v>
      </c>
      <c r="K1098" s="1302">
        <v>0</v>
      </c>
      <c r="L1098" s="1302">
        <v>0</v>
      </c>
      <c r="M1098" s="1302">
        <v>0</v>
      </c>
      <c r="N1098" s="1302">
        <v>0</v>
      </c>
      <c r="O1098" s="1302">
        <v>0</v>
      </c>
      <c r="P1098" s="1302">
        <v>0</v>
      </c>
      <c r="Q1098" s="1302">
        <v>0</v>
      </c>
      <c r="R1098" s="1302">
        <v>0</v>
      </c>
      <c r="S1098" s="1302">
        <v>0</v>
      </c>
      <c r="T1098" s="1302">
        <v>0</v>
      </c>
      <c r="U1098" s="1302">
        <v>9</v>
      </c>
      <c r="V1098" s="1302">
        <v>6</v>
      </c>
    </row>
    <row r="1099" spans="1:22" ht="15" x14ac:dyDescent="0.25">
      <c r="A1099" s="1301" t="s">
        <v>809</v>
      </c>
      <c r="B1099" s="153" t="s">
        <v>1116</v>
      </c>
      <c r="C1099" s="1301" t="s">
        <v>90</v>
      </c>
      <c r="D1099" s="1302">
        <v>0</v>
      </c>
      <c r="E1099" s="1302">
        <v>0</v>
      </c>
      <c r="F1099" s="1302">
        <v>0</v>
      </c>
      <c r="G1099" s="1302">
        <v>0</v>
      </c>
      <c r="H1099" s="1302">
        <v>0</v>
      </c>
      <c r="I1099" s="1302">
        <v>0</v>
      </c>
      <c r="J1099" s="1302">
        <v>0</v>
      </c>
      <c r="K1099" s="1302">
        <v>0</v>
      </c>
      <c r="L1099" s="1302">
        <v>0</v>
      </c>
      <c r="M1099" s="1302">
        <v>0</v>
      </c>
      <c r="N1099" s="1302">
        <v>0</v>
      </c>
      <c r="O1099" s="1302">
        <v>0</v>
      </c>
      <c r="P1099" s="1302">
        <v>0</v>
      </c>
      <c r="Q1099" s="1302">
        <v>0</v>
      </c>
      <c r="R1099" s="1302">
        <v>0</v>
      </c>
      <c r="S1099" s="1302">
        <v>0</v>
      </c>
      <c r="T1099" s="1302">
        <v>0</v>
      </c>
      <c r="U1099" s="1302">
        <v>2</v>
      </c>
      <c r="V1099" s="1302">
        <v>1</v>
      </c>
    </row>
    <row r="1100" spans="1:22" ht="15" x14ac:dyDescent="0.25">
      <c r="A1100" s="1301" t="s">
        <v>809</v>
      </c>
      <c r="B1100" s="153" t="s">
        <v>1116</v>
      </c>
      <c r="C1100" s="1301" t="s">
        <v>91</v>
      </c>
      <c r="D1100" s="1302">
        <v>0</v>
      </c>
      <c r="E1100" s="1302">
        <v>0</v>
      </c>
      <c r="F1100" s="1302">
        <v>0</v>
      </c>
      <c r="G1100" s="1302">
        <v>0</v>
      </c>
      <c r="H1100" s="1302">
        <v>0</v>
      </c>
      <c r="I1100" s="1302">
        <v>0</v>
      </c>
      <c r="J1100" s="1302">
        <v>0</v>
      </c>
      <c r="K1100" s="1302">
        <v>0</v>
      </c>
      <c r="L1100" s="1302">
        <v>0</v>
      </c>
      <c r="M1100" s="1302">
        <v>0</v>
      </c>
      <c r="N1100" s="1302">
        <v>0</v>
      </c>
      <c r="O1100" s="1302">
        <v>0</v>
      </c>
      <c r="P1100" s="1302">
        <v>0</v>
      </c>
      <c r="Q1100" s="1302">
        <v>0</v>
      </c>
      <c r="R1100" s="1302">
        <v>0</v>
      </c>
      <c r="S1100" s="1302">
        <v>0</v>
      </c>
      <c r="T1100" s="1302">
        <v>0</v>
      </c>
      <c r="U1100" s="1302">
        <v>2</v>
      </c>
      <c r="V1100" s="1302">
        <v>0</v>
      </c>
    </row>
    <row r="1101" spans="1:22" ht="15" x14ac:dyDescent="0.25">
      <c r="A1101" s="1301" t="s">
        <v>809</v>
      </c>
      <c r="B1101" s="153" t="s">
        <v>1116</v>
      </c>
      <c r="C1101" s="1301" t="s">
        <v>701</v>
      </c>
      <c r="D1101" s="1302">
        <v>0</v>
      </c>
      <c r="E1101" s="1302">
        <v>0</v>
      </c>
      <c r="F1101" s="1302">
        <v>0</v>
      </c>
      <c r="G1101" s="1302">
        <v>0</v>
      </c>
      <c r="H1101" s="1302">
        <v>0</v>
      </c>
      <c r="I1101" s="1302">
        <v>0</v>
      </c>
      <c r="J1101" s="1302">
        <v>0</v>
      </c>
      <c r="K1101" s="1302">
        <v>0</v>
      </c>
      <c r="L1101" s="1302">
        <v>0</v>
      </c>
      <c r="M1101" s="1302">
        <v>0</v>
      </c>
      <c r="N1101" s="1302">
        <v>0</v>
      </c>
      <c r="O1101" s="1302">
        <v>0</v>
      </c>
      <c r="P1101" s="1302">
        <v>0</v>
      </c>
      <c r="Q1101" s="1302">
        <v>0</v>
      </c>
      <c r="R1101" s="1302">
        <v>0</v>
      </c>
      <c r="S1101" s="1302">
        <v>0</v>
      </c>
      <c r="T1101" s="1302">
        <v>0</v>
      </c>
      <c r="U1101" s="1302">
        <v>0.3125</v>
      </c>
      <c r="V1101" s="1302">
        <v>0.1666666716337204</v>
      </c>
    </row>
    <row r="1102" spans="1:22" ht="15" x14ac:dyDescent="0.25">
      <c r="A1102" s="1301" t="s">
        <v>809</v>
      </c>
      <c r="B1102" s="153" t="s">
        <v>1116</v>
      </c>
      <c r="C1102" s="1301" t="s">
        <v>92</v>
      </c>
      <c r="D1102" s="1302">
        <v>0</v>
      </c>
      <c r="E1102" s="1302">
        <v>0</v>
      </c>
      <c r="F1102" s="1302">
        <v>0</v>
      </c>
      <c r="G1102" s="1302">
        <v>0</v>
      </c>
      <c r="H1102" s="1302">
        <v>0</v>
      </c>
      <c r="I1102" s="1302">
        <v>0</v>
      </c>
      <c r="J1102" s="1302">
        <v>0</v>
      </c>
      <c r="K1102" s="1302">
        <v>0</v>
      </c>
      <c r="L1102" s="1302">
        <v>0</v>
      </c>
      <c r="M1102" s="1302">
        <v>0</v>
      </c>
      <c r="N1102" s="1302">
        <v>0</v>
      </c>
      <c r="O1102" s="1302">
        <v>0</v>
      </c>
      <c r="P1102" s="1302">
        <v>0</v>
      </c>
      <c r="Q1102" s="1302">
        <v>0</v>
      </c>
      <c r="R1102" s="1302">
        <v>0</v>
      </c>
      <c r="S1102" s="1302">
        <v>0</v>
      </c>
      <c r="T1102" s="1302">
        <v>0</v>
      </c>
      <c r="U1102" s="1302">
        <v>0.5</v>
      </c>
      <c r="V1102" s="1302">
        <v>0.5</v>
      </c>
    </row>
    <row r="1103" spans="1:22" ht="15" x14ac:dyDescent="0.25">
      <c r="A1103" s="1301" t="s">
        <v>809</v>
      </c>
      <c r="B1103" s="153" t="s">
        <v>1116</v>
      </c>
      <c r="C1103" s="1301" t="s">
        <v>93</v>
      </c>
      <c r="D1103" s="1302">
        <v>0</v>
      </c>
      <c r="E1103" s="1302">
        <v>0</v>
      </c>
      <c r="F1103" s="1302">
        <v>0</v>
      </c>
      <c r="G1103" s="1302">
        <v>0</v>
      </c>
      <c r="H1103" s="1302">
        <v>0</v>
      </c>
      <c r="I1103" s="1302">
        <v>0</v>
      </c>
      <c r="J1103" s="1302">
        <v>0</v>
      </c>
      <c r="K1103" s="1302">
        <v>0</v>
      </c>
      <c r="L1103" s="1302">
        <v>0</v>
      </c>
      <c r="M1103" s="1302">
        <v>0</v>
      </c>
      <c r="N1103" s="1302">
        <v>0</v>
      </c>
      <c r="O1103" s="1302">
        <v>0</v>
      </c>
      <c r="P1103" s="1302">
        <v>0</v>
      </c>
      <c r="Q1103" s="1302">
        <v>0</v>
      </c>
      <c r="R1103" s="1302">
        <v>0</v>
      </c>
      <c r="S1103" s="1302">
        <v>0</v>
      </c>
      <c r="T1103" s="1302">
        <v>0</v>
      </c>
      <c r="U1103" s="1302">
        <v>0.5625</v>
      </c>
      <c r="V1103" s="1302">
        <v>0.5</v>
      </c>
    </row>
    <row r="1104" spans="1:22" ht="15" x14ac:dyDescent="0.25">
      <c r="A1104" s="1301" t="s">
        <v>809</v>
      </c>
      <c r="B1104" s="153" t="s">
        <v>1116</v>
      </c>
      <c r="C1104" s="1301" t="s">
        <v>94</v>
      </c>
      <c r="D1104" s="1302">
        <v>0</v>
      </c>
      <c r="E1104" s="1302">
        <v>0</v>
      </c>
      <c r="F1104" s="1302">
        <v>0</v>
      </c>
      <c r="G1104" s="1302">
        <v>0</v>
      </c>
      <c r="H1104" s="1302">
        <v>0</v>
      </c>
      <c r="I1104" s="1302">
        <v>0</v>
      </c>
      <c r="J1104" s="1302">
        <v>0</v>
      </c>
      <c r="K1104" s="1302">
        <v>0</v>
      </c>
      <c r="L1104" s="1302">
        <v>0</v>
      </c>
      <c r="M1104" s="1302">
        <v>0</v>
      </c>
      <c r="N1104" s="1302">
        <v>0</v>
      </c>
      <c r="O1104" s="1302">
        <v>0</v>
      </c>
      <c r="P1104" s="1302">
        <v>0</v>
      </c>
      <c r="Q1104" s="1302">
        <v>0</v>
      </c>
      <c r="R1104" s="1302">
        <v>0</v>
      </c>
      <c r="S1104" s="1302">
        <v>0</v>
      </c>
      <c r="T1104" s="1302">
        <v>0</v>
      </c>
      <c r="U1104" s="1302">
        <v>0.125</v>
      </c>
      <c r="V1104" s="1302">
        <v>8.3333335816860199E-2</v>
      </c>
    </row>
    <row r="1105" spans="1:22" ht="15" x14ac:dyDescent="0.25">
      <c r="A1105" s="1301" t="s">
        <v>809</v>
      </c>
      <c r="B1105" s="153" t="s">
        <v>1116</v>
      </c>
      <c r="C1105" s="1301" t="s">
        <v>95</v>
      </c>
      <c r="D1105" s="1302">
        <v>0</v>
      </c>
      <c r="E1105" s="1302">
        <v>0</v>
      </c>
      <c r="F1105" s="1302">
        <v>0</v>
      </c>
      <c r="G1105" s="1302">
        <v>0</v>
      </c>
      <c r="H1105" s="1302">
        <v>0</v>
      </c>
      <c r="I1105" s="1302">
        <v>0</v>
      </c>
      <c r="J1105" s="1302">
        <v>0</v>
      </c>
      <c r="K1105" s="1302">
        <v>0</v>
      </c>
      <c r="L1105" s="1302">
        <v>0</v>
      </c>
      <c r="M1105" s="1302">
        <v>0</v>
      </c>
      <c r="N1105" s="1302">
        <v>0</v>
      </c>
      <c r="O1105" s="1302">
        <v>0</v>
      </c>
      <c r="P1105" s="1302">
        <v>0</v>
      </c>
      <c r="Q1105" s="1302">
        <v>0</v>
      </c>
      <c r="R1105" s="1302">
        <v>0</v>
      </c>
      <c r="S1105" s="1302">
        <v>0</v>
      </c>
      <c r="T1105" s="1302">
        <v>0</v>
      </c>
      <c r="U1105" s="1302">
        <v>0.125</v>
      </c>
      <c r="V1105" s="1302">
        <v>0</v>
      </c>
    </row>
    <row r="1106" spans="1:22" ht="15" x14ac:dyDescent="0.25">
      <c r="A1106" s="1301" t="s">
        <v>809</v>
      </c>
      <c r="B1106" s="153" t="s">
        <v>1117</v>
      </c>
      <c r="C1106" s="1301" t="s">
        <v>87</v>
      </c>
      <c r="D1106" s="1302">
        <v>0</v>
      </c>
      <c r="E1106" s="1302">
        <v>0</v>
      </c>
      <c r="F1106" s="1302">
        <v>0</v>
      </c>
      <c r="G1106" s="1302">
        <v>0</v>
      </c>
      <c r="H1106" s="1302">
        <v>0</v>
      </c>
      <c r="I1106" s="1302">
        <v>0</v>
      </c>
      <c r="J1106" s="1302">
        <v>0</v>
      </c>
      <c r="K1106" s="1302">
        <v>0</v>
      </c>
      <c r="L1106" s="1302">
        <v>0</v>
      </c>
      <c r="M1106" s="1302">
        <v>0</v>
      </c>
      <c r="N1106" s="1302">
        <v>0</v>
      </c>
      <c r="O1106" s="1302">
        <v>0</v>
      </c>
      <c r="P1106" s="1302">
        <v>0</v>
      </c>
      <c r="Q1106" s="1302">
        <v>0</v>
      </c>
      <c r="R1106" s="1302">
        <v>0</v>
      </c>
      <c r="S1106" s="1302">
        <v>0</v>
      </c>
      <c r="T1106" s="1302">
        <v>0</v>
      </c>
      <c r="U1106" s="1302">
        <v>34</v>
      </c>
      <c r="V1106" s="1302">
        <v>39</v>
      </c>
    </row>
    <row r="1107" spans="1:22" ht="15" x14ac:dyDescent="0.25">
      <c r="A1107" s="1301" t="s">
        <v>809</v>
      </c>
      <c r="B1107" s="153" t="s">
        <v>1117</v>
      </c>
      <c r="C1107" s="1301" t="s">
        <v>700</v>
      </c>
      <c r="D1107" s="1302">
        <v>0</v>
      </c>
      <c r="E1107" s="1302">
        <v>0</v>
      </c>
      <c r="F1107" s="1302">
        <v>0</v>
      </c>
      <c r="G1107" s="1302">
        <v>0</v>
      </c>
      <c r="H1107" s="1302">
        <v>0</v>
      </c>
      <c r="I1107" s="1302">
        <v>0</v>
      </c>
      <c r="J1107" s="1302">
        <v>0</v>
      </c>
      <c r="K1107" s="1302">
        <v>0</v>
      </c>
      <c r="L1107" s="1302">
        <v>0</v>
      </c>
      <c r="M1107" s="1302">
        <v>0</v>
      </c>
      <c r="N1107" s="1302">
        <v>0</v>
      </c>
      <c r="O1107" s="1302">
        <v>0</v>
      </c>
      <c r="P1107" s="1302">
        <v>0</v>
      </c>
      <c r="Q1107" s="1302">
        <v>0</v>
      </c>
      <c r="R1107" s="1302">
        <v>0</v>
      </c>
      <c r="S1107" s="1302">
        <v>0</v>
      </c>
      <c r="T1107" s="1302">
        <v>0</v>
      </c>
      <c r="U1107" s="1302">
        <v>8</v>
      </c>
      <c r="V1107" s="1302">
        <v>11</v>
      </c>
    </row>
    <row r="1108" spans="1:22" ht="15" x14ac:dyDescent="0.25">
      <c r="A1108" s="1301" t="s">
        <v>809</v>
      </c>
      <c r="B1108" s="153" t="s">
        <v>1117</v>
      </c>
      <c r="C1108" s="1301" t="s">
        <v>88</v>
      </c>
      <c r="D1108" s="1302">
        <v>0</v>
      </c>
      <c r="E1108" s="1302">
        <v>0</v>
      </c>
      <c r="F1108" s="1302">
        <v>0</v>
      </c>
      <c r="G1108" s="1302">
        <v>0</v>
      </c>
      <c r="H1108" s="1302">
        <v>0</v>
      </c>
      <c r="I1108" s="1302">
        <v>0</v>
      </c>
      <c r="J1108" s="1302">
        <v>0</v>
      </c>
      <c r="K1108" s="1302">
        <v>0</v>
      </c>
      <c r="L1108" s="1302">
        <v>0</v>
      </c>
      <c r="M1108" s="1302">
        <v>0</v>
      </c>
      <c r="N1108" s="1302">
        <v>0</v>
      </c>
      <c r="O1108" s="1302">
        <v>0</v>
      </c>
      <c r="P1108" s="1302">
        <v>0</v>
      </c>
      <c r="Q1108" s="1302">
        <v>0</v>
      </c>
      <c r="R1108" s="1302">
        <v>0</v>
      </c>
      <c r="S1108" s="1302">
        <v>0</v>
      </c>
      <c r="T1108" s="1302">
        <v>0</v>
      </c>
      <c r="U1108" s="1302">
        <v>16</v>
      </c>
      <c r="V1108" s="1302">
        <v>17</v>
      </c>
    </row>
    <row r="1109" spans="1:22" ht="15" x14ac:dyDescent="0.25">
      <c r="A1109" s="1301" t="s">
        <v>809</v>
      </c>
      <c r="B1109" s="153" t="s">
        <v>1117</v>
      </c>
      <c r="C1109" s="1301" t="s">
        <v>89</v>
      </c>
      <c r="D1109" s="1302">
        <v>0</v>
      </c>
      <c r="E1109" s="1302">
        <v>0</v>
      </c>
      <c r="F1109" s="1302">
        <v>0</v>
      </c>
      <c r="G1109" s="1302">
        <v>0</v>
      </c>
      <c r="H1109" s="1302">
        <v>0</v>
      </c>
      <c r="I1109" s="1302">
        <v>0</v>
      </c>
      <c r="J1109" s="1302">
        <v>0</v>
      </c>
      <c r="K1109" s="1302">
        <v>0</v>
      </c>
      <c r="L1109" s="1302">
        <v>0</v>
      </c>
      <c r="M1109" s="1302">
        <v>0</v>
      </c>
      <c r="N1109" s="1302">
        <v>0</v>
      </c>
      <c r="O1109" s="1302">
        <v>0</v>
      </c>
      <c r="P1109" s="1302">
        <v>0</v>
      </c>
      <c r="Q1109" s="1302">
        <v>0</v>
      </c>
      <c r="R1109" s="1302">
        <v>0</v>
      </c>
      <c r="S1109" s="1302">
        <v>0</v>
      </c>
      <c r="T1109" s="1302">
        <v>0</v>
      </c>
      <c r="U1109" s="1302">
        <v>18</v>
      </c>
      <c r="V1109" s="1302">
        <v>17</v>
      </c>
    </row>
    <row r="1110" spans="1:22" ht="15" x14ac:dyDescent="0.25">
      <c r="A1110" s="1301" t="s">
        <v>809</v>
      </c>
      <c r="B1110" s="153" t="s">
        <v>1117</v>
      </c>
      <c r="C1110" s="1301" t="s">
        <v>90</v>
      </c>
      <c r="D1110" s="1302">
        <v>0</v>
      </c>
      <c r="E1110" s="1302">
        <v>0</v>
      </c>
      <c r="F1110" s="1302">
        <v>0</v>
      </c>
      <c r="G1110" s="1302">
        <v>0</v>
      </c>
      <c r="H1110" s="1302">
        <v>0</v>
      </c>
      <c r="I1110" s="1302">
        <v>0</v>
      </c>
      <c r="J1110" s="1302">
        <v>0</v>
      </c>
      <c r="K1110" s="1302">
        <v>0</v>
      </c>
      <c r="L1110" s="1302">
        <v>0</v>
      </c>
      <c r="M1110" s="1302">
        <v>0</v>
      </c>
      <c r="N1110" s="1302">
        <v>0</v>
      </c>
      <c r="O1110" s="1302">
        <v>0</v>
      </c>
      <c r="P1110" s="1302">
        <v>0</v>
      </c>
      <c r="Q1110" s="1302">
        <v>0</v>
      </c>
      <c r="R1110" s="1302">
        <v>0</v>
      </c>
      <c r="S1110" s="1302">
        <v>0</v>
      </c>
      <c r="T1110" s="1302">
        <v>0</v>
      </c>
      <c r="U1110" s="1302">
        <v>4</v>
      </c>
      <c r="V1110" s="1302">
        <v>3</v>
      </c>
    </row>
    <row r="1111" spans="1:22" ht="15" x14ac:dyDescent="0.25">
      <c r="A1111" s="1301" t="s">
        <v>809</v>
      </c>
      <c r="B1111" s="153" t="s">
        <v>1117</v>
      </c>
      <c r="C1111" s="1301" t="s">
        <v>91</v>
      </c>
      <c r="D1111" s="1302">
        <v>0</v>
      </c>
      <c r="E1111" s="1302">
        <v>0</v>
      </c>
      <c r="F1111" s="1302">
        <v>0</v>
      </c>
      <c r="G1111" s="1302">
        <v>0</v>
      </c>
      <c r="H1111" s="1302">
        <v>0</v>
      </c>
      <c r="I1111" s="1302">
        <v>0</v>
      </c>
      <c r="J1111" s="1302">
        <v>0</v>
      </c>
      <c r="K1111" s="1302">
        <v>0</v>
      </c>
      <c r="L1111" s="1302">
        <v>0</v>
      </c>
      <c r="M1111" s="1302">
        <v>0</v>
      </c>
      <c r="N1111" s="1302">
        <v>0</v>
      </c>
      <c r="O1111" s="1302">
        <v>0</v>
      </c>
      <c r="P1111" s="1302">
        <v>0</v>
      </c>
      <c r="Q1111" s="1302">
        <v>0</v>
      </c>
      <c r="R1111" s="1302">
        <v>0</v>
      </c>
      <c r="S1111" s="1302">
        <v>0</v>
      </c>
      <c r="T1111" s="1302">
        <v>0</v>
      </c>
      <c r="U1111" s="1302">
        <v>2</v>
      </c>
      <c r="V1111" s="1302">
        <v>1</v>
      </c>
    </row>
    <row r="1112" spans="1:22" ht="15" x14ac:dyDescent="0.25">
      <c r="A1112" s="1301" t="s">
        <v>809</v>
      </c>
      <c r="B1112" s="153" t="s">
        <v>1117</v>
      </c>
      <c r="C1112" s="1301" t="s">
        <v>701</v>
      </c>
      <c r="D1112" s="1302">
        <v>0</v>
      </c>
      <c r="E1112" s="1302">
        <v>0</v>
      </c>
      <c r="F1112" s="1302">
        <v>0</v>
      </c>
      <c r="G1112" s="1302">
        <v>0</v>
      </c>
      <c r="H1112" s="1302">
        <v>0</v>
      </c>
      <c r="I1112" s="1302">
        <v>0</v>
      </c>
      <c r="J1112" s="1302">
        <v>0</v>
      </c>
      <c r="K1112" s="1302">
        <v>0</v>
      </c>
      <c r="L1112" s="1302">
        <v>0</v>
      </c>
      <c r="M1112" s="1302">
        <v>0</v>
      </c>
      <c r="N1112" s="1302">
        <v>0</v>
      </c>
      <c r="O1112" s="1302">
        <v>0</v>
      </c>
      <c r="P1112" s="1302">
        <v>0</v>
      </c>
      <c r="Q1112" s="1302">
        <v>0</v>
      </c>
      <c r="R1112" s="1302">
        <v>0</v>
      </c>
      <c r="S1112" s="1302">
        <v>0</v>
      </c>
      <c r="T1112" s="1302">
        <v>0</v>
      </c>
      <c r="U1112" s="1302">
        <v>0.23529411852359772</v>
      </c>
      <c r="V1112" s="1302">
        <v>0.28205129504203796</v>
      </c>
    </row>
    <row r="1113" spans="1:22" ht="15" x14ac:dyDescent="0.25">
      <c r="A1113" s="1301" t="s">
        <v>809</v>
      </c>
      <c r="B1113" s="153" t="s">
        <v>1117</v>
      </c>
      <c r="C1113" s="1301" t="s">
        <v>92</v>
      </c>
      <c r="D1113" s="1302">
        <v>0</v>
      </c>
      <c r="E1113" s="1302">
        <v>0</v>
      </c>
      <c r="F1113" s="1302">
        <v>0</v>
      </c>
      <c r="G1113" s="1302">
        <v>0</v>
      </c>
      <c r="H1113" s="1302">
        <v>0</v>
      </c>
      <c r="I1113" s="1302">
        <v>0</v>
      </c>
      <c r="J1113" s="1302">
        <v>0</v>
      </c>
      <c r="K1113" s="1302">
        <v>0</v>
      </c>
      <c r="L1113" s="1302">
        <v>0</v>
      </c>
      <c r="M1113" s="1302">
        <v>0</v>
      </c>
      <c r="N1113" s="1302">
        <v>0</v>
      </c>
      <c r="O1113" s="1302">
        <v>0</v>
      </c>
      <c r="P1113" s="1302">
        <v>0</v>
      </c>
      <c r="Q1113" s="1302">
        <v>0</v>
      </c>
      <c r="R1113" s="1302">
        <v>0</v>
      </c>
      <c r="S1113" s="1302">
        <v>0</v>
      </c>
      <c r="T1113" s="1302">
        <v>0</v>
      </c>
      <c r="U1113" s="1302">
        <v>0.47058823704719543</v>
      </c>
      <c r="V1113" s="1302">
        <v>0.43589743971824646</v>
      </c>
    </row>
    <row r="1114" spans="1:22" ht="15" x14ac:dyDescent="0.25">
      <c r="A1114" s="1301" t="s">
        <v>809</v>
      </c>
      <c r="B1114" s="153" t="s">
        <v>1117</v>
      </c>
      <c r="C1114" s="1301" t="s">
        <v>93</v>
      </c>
      <c r="D1114" s="1302">
        <v>0</v>
      </c>
      <c r="E1114" s="1302">
        <v>0</v>
      </c>
      <c r="F1114" s="1302">
        <v>0</v>
      </c>
      <c r="G1114" s="1302">
        <v>0</v>
      </c>
      <c r="H1114" s="1302">
        <v>0</v>
      </c>
      <c r="I1114" s="1302">
        <v>0</v>
      </c>
      <c r="J1114" s="1302">
        <v>0</v>
      </c>
      <c r="K1114" s="1302">
        <v>0</v>
      </c>
      <c r="L1114" s="1302">
        <v>0</v>
      </c>
      <c r="M1114" s="1302">
        <v>0</v>
      </c>
      <c r="N1114" s="1302">
        <v>0</v>
      </c>
      <c r="O1114" s="1302">
        <v>0</v>
      </c>
      <c r="P1114" s="1302">
        <v>0</v>
      </c>
      <c r="Q1114" s="1302">
        <v>0</v>
      </c>
      <c r="R1114" s="1302">
        <v>0</v>
      </c>
      <c r="S1114" s="1302">
        <v>0</v>
      </c>
      <c r="T1114" s="1302">
        <v>0</v>
      </c>
      <c r="U1114" s="1302">
        <v>0.52941179275512695</v>
      </c>
      <c r="V1114" s="1302">
        <v>0.43589743971824646</v>
      </c>
    </row>
    <row r="1115" spans="1:22" ht="15" x14ac:dyDescent="0.25">
      <c r="A1115" s="1301" t="s">
        <v>809</v>
      </c>
      <c r="B1115" s="153" t="s">
        <v>1117</v>
      </c>
      <c r="C1115" s="1301" t="s">
        <v>94</v>
      </c>
      <c r="D1115" s="1302">
        <v>0</v>
      </c>
      <c r="E1115" s="1302">
        <v>0</v>
      </c>
      <c r="F1115" s="1302">
        <v>0</v>
      </c>
      <c r="G1115" s="1302">
        <v>0</v>
      </c>
      <c r="H1115" s="1302">
        <v>0</v>
      </c>
      <c r="I1115" s="1302">
        <v>0</v>
      </c>
      <c r="J1115" s="1302">
        <v>0</v>
      </c>
      <c r="K1115" s="1302">
        <v>0</v>
      </c>
      <c r="L1115" s="1302">
        <v>0</v>
      </c>
      <c r="M1115" s="1302">
        <v>0</v>
      </c>
      <c r="N1115" s="1302">
        <v>0</v>
      </c>
      <c r="O1115" s="1302">
        <v>0</v>
      </c>
      <c r="P1115" s="1302">
        <v>0</v>
      </c>
      <c r="Q1115" s="1302">
        <v>0</v>
      </c>
      <c r="R1115" s="1302">
        <v>0</v>
      </c>
      <c r="S1115" s="1302">
        <v>0</v>
      </c>
      <c r="T1115" s="1302">
        <v>0</v>
      </c>
      <c r="U1115" s="1302">
        <v>0.11764705926179886</v>
      </c>
      <c r="V1115" s="1302">
        <v>7.6923079788684845E-2</v>
      </c>
    </row>
    <row r="1116" spans="1:22" ht="15" x14ac:dyDescent="0.25">
      <c r="A1116" s="1301" t="s">
        <v>809</v>
      </c>
      <c r="B1116" s="153" t="s">
        <v>1117</v>
      </c>
      <c r="C1116" s="1301" t="s">
        <v>95</v>
      </c>
      <c r="D1116" s="1302">
        <v>0</v>
      </c>
      <c r="E1116" s="1302">
        <v>0</v>
      </c>
      <c r="F1116" s="1302">
        <v>0</v>
      </c>
      <c r="G1116" s="1302">
        <v>0</v>
      </c>
      <c r="H1116" s="1302">
        <v>0</v>
      </c>
      <c r="I1116" s="1302">
        <v>0</v>
      </c>
      <c r="J1116" s="1302">
        <v>0</v>
      </c>
      <c r="K1116" s="1302">
        <v>0</v>
      </c>
      <c r="L1116" s="1302">
        <v>0</v>
      </c>
      <c r="M1116" s="1302">
        <v>0</v>
      </c>
      <c r="N1116" s="1302">
        <v>0</v>
      </c>
      <c r="O1116" s="1302">
        <v>0</v>
      </c>
      <c r="P1116" s="1302">
        <v>0</v>
      </c>
      <c r="Q1116" s="1302">
        <v>0</v>
      </c>
      <c r="R1116" s="1302">
        <v>0</v>
      </c>
      <c r="S1116" s="1302">
        <v>0</v>
      </c>
      <c r="T1116" s="1302">
        <v>0</v>
      </c>
      <c r="U1116" s="1302">
        <v>5.8823529630899429E-2</v>
      </c>
      <c r="V1116" s="1302">
        <v>2.5641025975346565E-2</v>
      </c>
    </row>
    <row r="1117" spans="1:22" ht="15" x14ac:dyDescent="0.25">
      <c r="A1117" s="1301" t="s">
        <v>809</v>
      </c>
      <c r="B1117" s="153" t="s">
        <v>1118</v>
      </c>
      <c r="C1117" s="1301" t="s">
        <v>87</v>
      </c>
      <c r="D1117" s="1302">
        <v>0</v>
      </c>
      <c r="E1117" s="1302">
        <v>0</v>
      </c>
      <c r="F1117" s="1302">
        <v>0</v>
      </c>
      <c r="G1117" s="1302">
        <v>0</v>
      </c>
      <c r="H1117" s="1302">
        <v>0</v>
      </c>
      <c r="I1117" s="1302">
        <v>0</v>
      </c>
      <c r="J1117" s="1302">
        <v>0</v>
      </c>
      <c r="K1117" s="1302">
        <v>0</v>
      </c>
      <c r="L1117" s="1302">
        <v>0</v>
      </c>
      <c r="M1117" s="1302">
        <v>0</v>
      </c>
      <c r="N1117" s="1302">
        <v>0</v>
      </c>
      <c r="O1117" s="1302">
        <v>0</v>
      </c>
      <c r="P1117" s="1302">
        <v>0</v>
      </c>
      <c r="Q1117" s="1302">
        <v>0</v>
      </c>
      <c r="R1117" s="1302">
        <v>0</v>
      </c>
      <c r="S1117" s="1302">
        <v>0</v>
      </c>
      <c r="T1117" s="1302">
        <v>0</v>
      </c>
      <c r="U1117" s="1302">
        <v>16</v>
      </c>
      <c r="V1117" s="1302">
        <v>24</v>
      </c>
    </row>
    <row r="1118" spans="1:22" ht="15" x14ac:dyDescent="0.25">
      <c r="A1118" s="1301" t="s">
        <v>809</v>
      </c>
      <c r="B1118" s="153" t="s">
        <v>1118</v>
      </c>
      <c r="C1118" s="1301" t="s">
        <v>700</v>
      </c>
      <c r="D1118" s="1302">
        <v>0</v>
      </c>
      <c r="E1118" s="1302">
        <v>0</v>
      </c>
      <c r="F1118" s="1302">
        <v>0</v>
      </c>
      <c r="G1118" s="1302">
        <v>0</v>
      </c>
      <c r="H1118" s="1302">
        <v>0</v>
      </c>
      <c r="I1118" s="1302">
        <v>0</v>
      </c>
      <c r="J1118" s="1302">
        <v>0</v>
      </c>
      <c r="K1118" s="1302">
        <v>0</v>
      </c>
      <c r="L1118" s="1302">
        <v>0</v>
      </c>
      <c r="M1118" s="1302">
        <v>0</v>
      </c>
      <c r="N1118" s="1302">
        <v>0</v>
      </c>
      <c r="O1118" s="1302">
        <v>0</v>
      </c>
      <c r="P1118" s="1302">
        <v>0</v>
      </c>
      <c r="Q1118" s="1302">
        <v>0</v>
      </c>
      <c r="R1118" s="1302">
        <v>0</v>
      </c>
      <c r="S1118" s="1302">
        <v>0</v>
      </c>
      <c r="T1118" s="1302">
        <v>0</v>
      </c>
      <c r="U1118" s="1302">
        <v>3</v>
      </c>
      <c r="V1118" s="1302">
        <v>3</v>
      </c>
    </row>
    <row r="1119" spans="1:22" ht="15" x14ac:dyDescent="0.25">
      <c r="A1119" s="1301" t="s">
        <v>809</v>
      </c>
      <c r="B1119" s="153" t="s">
        <v>1118</v>
      </c>
      <c r="C1119" s="1301" t="s">
        <v>88</v>
      </c>
      <c r="D1119" s="1302">
        <v>0</v>
      </c>
      <c r="E1119" s="1302">
        <v>0</v>
      </c>
      <c r="F1119" s="1302">
        <v>0</v>
      </c>
      <c r="G1119" s="1302">
        <v>0</v>
      </c>
      <c r="H1119" s="1302">
        <v>0</v>
      </c>
      <c r="I1119" s="1302">
        <v>0</v>
      </c>
      <c r="J1119" s="1302">
        <v>0</v>
      </c>
      <c r="K1119" s="1302">
        <v>0</v>
      </c>
      <c r="L1119" s="1302">
        <v>0</v>
      </c>
      <c r="M1119" s="1302">
        <v>0</v>
      </c>
      <c r="N1119" s="1302">
        <v>0</v>
      </c>
      <c r="O1119" s="1302">
        <v>0</v>
      </c>
      <c r="P1119" s="1302">
        <v>0</v>
      </c>
      <c r="Q1119" s="1302">
        <v>0</v>
      </c>
      <c r="R1119" s="1302">
        <v>0</v>
      </c>
      <c r="S1119" s="1302">
        <v>0</v>
      </c>
      <c r="T1119" s="1302">
        <v>0</v>
      </c>
      <c r="U1119" s="1302">
        <v>4</v>
      </c>
      <c r="V1119" s="1302">
        <v>8</v>
      </c>
    </row>
    <row r="1120" spans="1:22" ht="15" x14ac:dyDescent="0.25">
      <c r="A1120" s="1301" t="s">
        <v>809</v>
      </c>
      <c r="B1120" s="153" t="s">
        <v>1118</v>
      </c>
      <c r="C1120" s="1301" t="s">
        <v>89</v>
      </c>
      <c r="D1120" s="1302">
        <v>0</v>
      </c>
      <c r="E1120" s="1302">
        <v>0</v>
      </c>
      <c r="F1120" s="1302">
        <v>0</v>
      </c>
      <c r="G1120" s="1302">
        <v>0</v>
      </c>
      <c r="H1120" s="1302">
        <v>0</v>
      </c>
      <c r="I1120" s="1302">
        <v>0</v>
      </c>
      <c r="J1120" s="1302">
        <v>0</v>
      </c>
      <c r="K1120" s="1302">
        <v>0</v>
      </c>
      <c r="L1120" s="1302">
        <v>0</v>
      </c>
      <c r="M1120" s="1302">
        <v>0</v>
      </c>
      <c r="N1120" s="1302">
        <v>0</v>
      </c>
      <c r="O1120" s="1302">
        <v>0</v>
      </c>
      <c r="P1120" s="1302">
        <v>0</v>
      </c>
      <c r="Q1120" s="1302">
        <v>0</v>
      </c>
      <c r="R1120" s="1302">
        <v>0</v>
      </c>
      <c r="S1120" s="1302">
        <v>0</v>
      </c>
      <c r="T1120" s="1302">
        <v>0</v>
      </c>
      <c r="U1120" s="1302">
        <v>9</v>
      </c>
      <c r="V1120" s="1302">
        <v>9</v>
      </c>
    </row>
    <row r="1121" spans="1:22" ht="15" x14ac:dyDescent="0.25">
      <c r="A1121" s="1301" t="s">
        <v>809</v>
      </c>
      <c r="B1121" s="153" t="s">
        <v>1118</v>
      </c>
      <c r="C1121" s="1301" t="s">
        <v>90</v>
      </c>
      <c r="D1121" s="1302">
        <v>0</v>
      </c>
      <c r="E1121" s="1302">
        <v>0</v>
      </c>
      <c r="F1121" s="1302">
        <v>0</v>
      </c>
      <c r="G1121" s="1302">
        <v>0</v>
      </c>
      <c r="H1121" s="1302">
        <v>0</v>
      </c>
      <c r="I1121" s="1302">
        <v>0</v>
      </c>
      <c r="J1121" s="1302">
        <v>0</v>
      </c>
      <c r="K1121" s="1302">
        <v>0</v>
      </c>
      <c r="L1121" s="1302">
        <v>0</v>
      </c>
      <c r="M1121" s="1302">
        <v>0</v>
      </c>
      <c r="N1121" s="1302">
        <v>0</v>
      </c>
      <c r="O1121" s="1302">
        <v>0</v>
      </c>
      <c r="P1121" s="1302">
        <v>0</v>
      </c>
      <c r="Q1121" s="1302">
        <v>0</v>
      </c>
      <c r="R1121" s="1302">
        <v>0</v>
      </c>
      <c r="S1121" s="1302">
        <v>0</v>
      </c>
      <c r="T1121" s="1302">
        <v>0</v>
      </c>
      <c r="U1121" s="1302">
        <v>1</v>
      </c>
      <c r="V1121" s="1302">
        <v>1</v>
      </c>
    </row>
    <row r="1122" spans="1:22" ht="15" x14ac:dyDescent="0.25">
      <c r="A1122" s="1301" t="s">
        <v>809</v>
      </c>
      <c r="B1122" s="153" t="s">
        <v>1118</v>
      </c>
      <c r="C1122" s="1301" t="s">
        <v>91</v>
      </c>
      <c r="D1122" s="1302">
        <v>0</v>
      </c>
      <c r="E1122" s="1302">
        <v>0</v>
      </c>
      <c r="F1122" s="1302">
        <v>0</v>
      </c>
      <c r="G1122" s="1302">
        <v>0</v>
      </c>
      <c r="H1122" s="1302">
        <v>0</v>
      </c>
      <c r="I1122" s="1302">
        <v>0</v>
      </c>
      <c r="J1122" s="1302">
        <v>0</v>
      </c>
      <c r="K1122" s="1302">
        <v>0</v>
      </c>
      <c r="L1122" s="1302">
        <v>0</v>
      </c>
      <c r="M1122" s="1302">
        <v>0</v>
      </c>
      <c r="N1122" s="1302">
        <v>0</v>
      </c>
      <c r="O1122" s="1302">
        <v>0</v>
      </c>
      <c r="P1122" s="1302">
        <v>0</v>
      </c>
      <c r="Q1122" s="1302">
        <v>0</v>
      </c>
      <c r="R1122" s="1302">
        <v>0</v>
      </c>
      <c r="S1122" s="1302">
        <v>0</v>
      </c>
      <c r="T1122" s="1302">
        <v>0</v>
      </c>
      <c r="U1122" s="1302">
        <v>0</v>
      </c>
      <c r="V1122" s="1302">
        <v>0</v>
      </c>
    </row>
    <row r="1123" spans="1:22" ht="15" x14ac:dyDescent="0.25">
      <c r="A1123" s="1301" t="s">
        <v>809</v>
      </c>
      <c r="B1123" s="153" t="s">
        <v>1118</v>
      </c>
      <c r="C1123" s="1301" t="s">
        <v>701</v>
      </c>
      <c r="D1123" s="1302">
        <v>0</v>
      </c>
      <c r="E1123" s="1302">
        <v>0</v>
      </c>
      <c r="F1123" s="1302">
        <v>0</v>
      </c>
      <c r="G1123" s="1302">
        <v>0</v>
      </c>
      <c r="H1123" s="1302">
        <v>0</v>
      </c>
      <c r="I1123" s="1302">
        <v>0</v>
      </c>
      <c r="J1123" s="1302">
        <v>0</v>
      </c>
      <c r="K1123" s="1302">
        <v>0</v>
      </c>
      <c r="L1123" s="1302">
        <v>0</v>
      </c>
      <c r="M1123" s="1302">
        <v>0</v>
      </c>
      <c r="N1123" s="1302">
        <v>0</v>
      </c>
      <c r="O1123" s="1302">
        <v>0</v>
      </c>
      <c r="P1123" s="1302">
        <v>0</v>
      </c>
      <c r="Q1123" s="1302">
        <v>0</v>
      </c>
      <c r="R1123" s="1302">
        <v>0</v>
      </c>
      <c r="S1123" s="1302">
        <v>0</v>
      </c>
      <c r="T1123" s="1302">
        <v>0</v>
      </c>
      <c r="U1123" s="1302">
        <v>0.1875</v>
      </c>
      <c r="V1123" s="1302">
        <v>0.125</v>
      </c>
    </row>
    <row r="1124" spans="1:22" ht="15" x14ac:dyDescent="0.25">
      <c r="A1124" s="1301" t="s">
        <v>809</v>
      </c>
      <c r="B1124" s="153" t="s">
        <v>1118</v>
      </c>
      <c r="C1124" s="1301" t="s">
        <v>92</v>
      </c>
      <c r="D1124" s="1302">
        <v>0</v>
      </c>
      <c r="E1124" s="1302">
        <v>0</v>
      </c>
      <c r="F1124" s="1302">
        <v>0</v>
      </c>
      <c r="G1124" s="1302">
        <v>0</v>
      </c>
      <c r="H1124" s="1302">
        <v>0</v>
      </c>
      <c r="I1124" s="1302">
        <v>0</v>
      </c>
      <c r="J1124" s="1302">
        <v>0</v>
      </c>
      <c r="K1124" s="1302">
        <v>0</v>
      </c>
      <c r="L1124" s="1302">
        <v>0</v>
      </c>
      <c r="M1124" s="1302">
        <v>0</v>
      </c>
      <c r="N1124" s="1302">
        <v>0</v>
      </c>
      <c r="O1124" s="1302">
        <v>0</v>
      </c>
      <c r="P1124" s="1302">
        <v>0</v>
      </c>
      <c r="Q1124" s="1302">
        <v>0</v>
      </c>
      <c r="R1124" s="1302">
        <v>0</v>
      </c>
      <c r="S1124" s="1302">
        <v>0</v>
      </c>
      <c r="T1124" s="1302">
        <v>0</v>
      </c>
      <c r="U1124" s="1302">
        <v>0.25</v>
      </c>
      <c r="V1124" s="1302">
        <v>0.3333333432674408</v>
      </c>
    </row>
    <row r="1125" spans="1:22" ht="15" x14ac:dyDescent="0.25">
      <c r="A1125" s="1301" t="s">
        <v>809</v>
      </c>
      <c r="B1125" s="153" t="s">
        <v>1118</v>
      </c>
      <c r="C1125" s="1301" t="s">
        <v>93</v>
      </c>
      <c r="D1125" s="1302">
        <v>0</v>
      </c>
      <c r="E1125" s="1302">
        <v>0</v>
      </c>
      <c r="F1125" s="1302">
        <v>0</v>
      </c>
      <c r="G1125" s="1302">
        <v>0</v>
      </c>
      <c r="H1125" s="1302">
        <v>0</v>
      </c>
      <c r="I1125" s="1302">
        <v>0</v>
      </c>
      <c r="J1125" s="1302">
        <v>0</v>
      </c>
      <c r="K1125" s="1302">
        <v>0</v>
      </c>
      <c r="L1125" s="1302">
        <v>0</v>
      </c>
      <c r="M1125" s="1302">
        <v>0</v>
      </c>
      <c r="N1125" s="1302">
        <v>0</v>
      </c>
      <c r="O1125" s="1302">
        <v>0</v>
      </c>
      <c r="P1125" s="1302">
        <v>0</v>
      </c>
      <c r="Q1125" s="1302">
        <v>0</v>
      </c>
      <c r="R1125" s="1302">
        <v>0</v>
      </c>
      <c r="S1125" s="1302">
        <v>0</v>
      </c>
      <c r="T1125" s="1302">
        <v>0</v>
      </c>
      <c r="U1125" s="1302">
        <v>0.5625</v>
      </c>
      <c r="V1125" s="1302">
        <v>0.375</v>
      </c>
    </row>
    <row r="1126" spans="1:22" ht="15" x14ac:dyDescent="0.25">
      <c r="A1126" s="1301" t="s">
        <v>809</v>
      </c>
      <c r="B1126" s="153" t="s">
        <v>1118</v>
      </c>
      <c r="C1126" s="1301" t="s">
        <v>94</v>
      </c>
      <c r="D1126" s="1302">
        <v>0</v>
      </c>
      <c r="E1126" s="1302">
        <v>0</v>
      </c>
      <c r="F1126" s="1302">
        <v>0</v>
      </c>
      <c r="G1126" s="1302">
        <v>0</v>
      </c>
      <c r="H1126" s="1302">
        <v>0</v>
      </c>
      <c r="I1126" s="1302">
        <v>0</v>
      </c>
      <c r="J1126" s="1302">
        <v>0</v>
      </c>
      <c r="K1126" s="1302">
        <v>0</v>
      </c>
      <c r="L1126" s="1302">
        <v>0</v>
      </c>
      <c r="M1126" s="1302">
        <v>0</v>
      </c>
      <c r="N1126" s="1302">
        <v>0</v>
      </c>
      <c r="O1126" s="1302">
        <v>0</v>
      </c>
      <c r="P1126" s="1302">
        <v>0</v>
      </c>
      <c r="Q1126" s="1302">
        <v>0</v>
      </c>
      <c r="R1126" s="1302">
        <v>0</v>
      </c>
      <c r="S1126" s="1302">
        <v>0</v>
      </c>
      <c r="T1126" s="1302">
        <v>0</v>
      </c>
      <c r="U1126" s="1302">
        <v>6.25E-2</v>
      </c>
      <c r="V1126" s="1302">
        <v>4.1666667908430099E-2</v>
      </c>
    </row>
    <row r="1127" spans="1:22" ht="15" x14ac:dyDescent="0.25">
      <c r="A1127" s="1301" t="s">
        <v>809</v>
      </c>
      <c r="B1127" s="153" t="s">
        <v>1118</v>
      </c>
      <c r="C1127" s="1301" t="s">
        <v>95</v>
      </c>
      <c r="D1127" s="1302">
        <v>0</v>
      </c>
      <c r="E1127" s="1302">
        <v>0</v>
      </c>
      <c r="F1127" s="1302">
        <v>0</v>
      </c>
      <c r="G1127" s="1302">
        <v>0</v>
      </c>
      <c r="H1127" s="1302">
        <v>0</v>
      </c>
      <c r="I1127" s="1302">
        <v>0</v>
      </c>
      <c r="J1127" s="1302">
        <v>0</v>
      </c>
      <c r="K1127" s="1302">
        <v>0</v>
      </c>
      <c r="L1127" s="1302">
        <v>0</v>
      </c>
      <c r="M1127" s="1302">
        <v>0</v>
      </c>
      <c r="N1127" s="1302">
        <v>0</v>
      </c>
      <c r="O1127" s="1302">
        <v>0</v>
      </c>
      <c r="P1127" s="1302">
        <v>0</v>
      </c>
      <c r="Q1127" s="1302">
        <v>0</v>
      </c>
      <c r="R1127" s="1302">
        <v>0</v>
      </c>
      <c r="S1127" s="1302">
        <v>0</v>
      </c>
      <c r="T1127" s="1302">
        <v>0</v>
      </c>
      <c r="U1127" s="1302">
        <v>0</v>
      </c>
      <c r="V1127" s="1302">
        <v>0</v>
      </c>
    </row>
    <row r="1128" spans="1:22" ht="15" x14ac:dyDescent="0.25">
      <c r="A1128" s="1301" t="s">
        <v>809</v>
      </c>
      <c r="B1128" s="153" t="s">
        <v>1157</v>
      </c>
      <c r="C1128" s="1301" t="s">
        <v>87</v>
      </c>
      <c r="D1128" s="1302">
        <v>0</v>
      </c>
      <c r="E1128" s="1302">
        <v>0</v>
      </c>
      <c r="F1128" s="1302">
        <v>0</v>
      </c>
      <c r="G1128" s="1302">
        <v>0</v>
      </c>
      <c r="H1128" s="1302">
        <v>0</v>
      </c>
      <c r="I1128" s="1302">
        <v>0</v>
      </c>
      <c r="J1128" s="1302">
        <v>0</v>
      </c>
      <c r="K1128" s="1302">
        <v>0</v>
      </c>
      <c r="L1128" s="1302">
        <v>0</v>
      </c>
      <c r="M1128" s="1302">
        <v>0</v>
      </c>
      <c r="N1128" s="1302">
        <v>0</v>
      </c>
      <c r="O1128" s="1302">
        <v>0</v>
      </c>
      <c r="P1128" s="1302">
        <v>0</v>
      </c>
      <c r="Q1128" s="1302">
        <v>0</v>
      </c>
      <c r="R1128" s="1302">
        <v>0</v>
      </c>
      <c r="S1128" s="1302">
        <v>0</v>
      </c>
      <c r="T1128" s="1302">
        <v>0</v>
      </c>
      <c r="U1128" s="1302">
        <v>0</v>
      </c>
      <c r="V1128" s="1302">
        <v>10</v>
      </c>
    </row>
    <row r="1129" spans="1:22" ht="15" x14ac:dyDescent="0.25">
      <c r="A1129" s="1301" t="s">
        <v>809</v>
      </c>
      <c r="B1129" s="153" t="s">
        <v>1157</v>
      </c>
      <c r="C1129" s="1301" t="s">
        <v>700</v>
      </c>
      <c r="D1129" s="1302">
        <v>0</v>
      </c>
      <c r="E1129" s="1302">
        <v>0</v>
      </c>
      <c r="F1129" s="1302">
        <v>0</v>
      </c>
      <c r="G1129" s="1302">
        <v>0</v>
      </c>
      <c r="H1129" s="1302">
        <v>0</v>
      </c>
      <c r="I1129" s="1302">
        <v>0</v>
      </c>
      <c r="J1129" s="1302">
        <v>0</v>
      </c>
      <c r="K1129" s="1302">
        <v>0</v>
      </c>
      <c r="L1129" s="1302">
        <v>0</v>
      </c>
      <c r="M1129" s="1302">
        <v>0</v>
      </c>
      <c r="N1129" s="1302">
        <v>0</v>
      </c>
      <c r="O1129" s="1302">
        <v>0</v>
      </c>
      <c r="P1129" s="1302">
        <v>0</v>
      </c>
      <c r="Q1129" s="1302">
        <v>0</v>
      </c>
      <c r="R1129" s="1302">
        <v>0</v>
      </c>
      <c r="S1129" s="1302">
        <v>0</v>
      </c>
      <c r="T1129" s="1302">
        <v>0</v>
      </c>
      <c r="U1129" s="1302">
        <v>0</v>
      </c>
      <c r="V1129" s="1302">
        <v>2</v>
      </c>
    </row>
    <row r="1130" spans="1:22" ht="15" x14ac:dyDescent="0.25">
      <c r="A1130" s="1301" t="s">
        <v>809</v>
      </c>
      <c r="B1130" s="153" t="s">
        <v>1157</v>
      </c>
      <c r="C1130" s="1301" t="s">
        <v>88</v>
      </c>
      <c r="D1130" s="1302">
        <v>0</v>
      </c>
      <c r="E1130" s="1302">
        <v>0</v>
      </c>
      <c r="F1130" s="1302">
        <v>0</v>
      </c>
      <c r="G1130" s="1302">
        <v>0</v>
      </c>
      <c r="H1130" s="1302">
        <v>0</v>
      </c>
      <c r="I1130" s="1302">
        <v>0</v>
      </c>
      <c r="J1130" s="1302">
        <v>0</v>
      </c>
      <c r="K1130" s="1302">
        <v>0</v>
      </c>
      <c r="L1130" s="1302">
        <v>0</v>
      </c>
      <c r="M1130" s="1302">
        <v>0</v>
      </c>
      <c r="N1130" s="1302">
        <v>0</v>
      </c>
      <c r="O1130" s="1302">
        <v>0</v>
      </c>
      <c r="P1130" s="1302">
        <v>0</v>
      </c>
      <c r="Q1130" s="1302">
        <v>0</v>
      </c>
      <c r="R1130" s="1302">
        <v>0</v>
      </c>
      <c r="S1130" s="1302">
        <v>0</v>
      </c>
      <c r="T1130" s="1302">
        <v>0</v>
      </c>
      <c r="U1130" s="1302">
        <v>0</v>
      </c>
      <c r="V1130" s="1302">
        <v>6</v>
      </c>
    </row>
    <row r="1131" spans="1:22" ht="15" x14ac:dyDescent="0.25">
      <c r="A1131" s="1301" t="s">
        <v>809</v>
      </c>
      <c r="B1131" s="153" t="s">
        <v>1157</v>
      </c>
      <c r="C1131" s="1301" t="s">
        <v>89</v>
      </c>
      <c r="D1131" s="1302">
        <v>0</v>
      </c>
      <c r="E1131" s="1302">
        <v>0</v>
      </c>
      <c r="F1131" s="1302">
        <v>0</v>
      </c>
      <c r="G1131" s="1302">
        <v>0</v>
      </c>
      <c r="H1131" s="1302">
        <v>0</v>
      </c>
      <c r="I1131" s="1302">
        <v>0</v>
      </c>
      <c r="J1131" s="1302">
        <v>0</v>
      </c>
      <c r="K1131" s="1302">
        <v>0</v>
      </c>
      <c r="L1131" s="1302">
        <v>0</v>
      </c>
      <c r="M1131" s="1302">
        <v>0</v>
      </c>
      <c r="N1131" s="1302">
        <v>0</v>
      </c>
      <c r="O1131" s="1302">
        <v>0</v>
      </c>
      <c r="P1131" s="1302">
        <v>0</v>
      </c>
      <c r="Q1131" s="1302">
        <v>0</v>
      </c>
      <c r="R1131" s="1302">
        <v>0</v>
      </c>
      <c r="S1131" s="1302">
        <v>0</v>
      </c>
      <c r="T1131" s="1302">
        <v>0</v>
      </c>
      <c r="U1131" s="1302">
        <v>0</v>
      </c>
      <c r="V1131" s="1302">
        <v>6</v>
      </c>
    </row>
    <row r="1132" spans="1:22" ht="15" x14ac:dyDescent="0.25">
      <c r="A1132" s="1301" t="s">
        <v>809</v>
      </c>
      <c r="B1132" s="153" t="s">
        <v>1157</v>
      </c>
      <c r="C1132" s="1301" t="s">
        <v>90</v>
      </c>
      <c r="D1132" s="1302">
        <v>0</v>
      </c>
      <c r="E1132" s="1302">
        <v>0</v>
      </c>
      <c r="F1132" s="1302">
        <v>0</v>
      </c>
      <c r="G1132" s="1302">
        <v>0</v>
      </c>
      <c r="H1132" s="1302">
        <v>0</v>
      </c>
      <c r="I1132" s="1302">
        <v>0</v>
      </c>
      <c r="J1132" s="1302">
        <v>0</v>
      </c>
      <c r="K1132" s="1302">
        <v>0</v>
      </c>
      <c r="L1132" s="1302">
        <v>0</v>
      </c>
      <c r="M1132" s="1302">
        <v>0</v>
      </c>
      <c r="N1132" s="1302">
        <v>0</v>
      </c>
      <c r="O1132" s="1302">
        <v>0</v>
      </c>
      <c r="P1132" s="1302">
        <v>0</v>
      </c>
      <c r="Q1132" s="1302">
        <v>0</v>
      </c>
      <c r="R1132" s="1302">
        <v>0</v>
      </c>
      <c r="S1132" s="1302">
        <v>0</v>
      </c>
      <c r="T1132" s="1302">
        <v>0</v>
      </c>
      <c r="U1132" s="1302">
        <v>0</v>
      </c>
      <c r="V1132" s="1302">
        <v>0</v>
      </c>
    </row>
    <row r="1133" spans="1:22" ht="15" x14ac:dyDescent="0.25">
      <c r="A1133" s="1301" t="s">
        <v>809</v>
      </c>
      <c r="B1133" s="153" t="s">
        <v>1157</v>
      </c>
      <c r="C1133" s="1301" t="s">
        <v>91</v>
      </c>
      <c r="D1133" s="1302">
        <v>0</v>
      </c>
      <c r="E1133" s="1302">
        <v>0</v>
      </c>
      <c r="F1133" s="1302">
        <v>0</v>
      </c>
      <c r="G1133" s="1302">
        <v>0</v>
      </c>
      <c r="H1133" s="1302">
        <v>0</v>
      </c>
      <c r="I1133" s="1302">
        <v>0</v>
      </c>
      <c r="J1133" s="1302">
        <v>0</v>
      </c>
      <c r="K1133" s="1302">
        <v>0</v>
      </c>
      <c r="L1133" s="1302">
        <v>0</v>
      </c>
      <c r="M1133" s="1302">
        <v>0</v>
      </c>
      <c r="N1133" s="1302">
        <v>0</v>
      </c>
      <c r="O1133" s="1302">
        <v>0</v>
      </c>
      <c r="P1133" s="1302">
        <v>0</v>
      </c>
      <c r="Q1133" s="1302">
        <v>0</v>
      </c>
      <c r="R1133" s="1302">
        <v>0</v>
      </c>
      <c r="S1133" s="1302">
        <v>0</v>
      </c>
      <c r="T1133" s="1302">
        <v>0</v>
      </c>
      <c r="U1133" s="1302">
        <v>0</v>
      </c>
      <c r="V1133" s="1302">
        <v>0</v>
      </c>
    </row>
    <row r="1134" spans="1:22" ht="15" x14ac:dyDescent="0.25">
      <c r="A1134" s="1301" t="s">
        <v>809</v>
      </c>
      <c r="B1134" s="153" t="s">
        <v>1157</v>
      </c>
      <c r="C1134" s="1301" t="s">
        <v>701</v>
      </c>
      <c r="D1134" s="1302">
        <v>0</v>
      </c>
      <c r="E1134" s="1302">
        <v>0</v>
      </c>
      <c r="F1134" s="1302">
        <v>0</v>
      </c>
      <c r="G1134" s="1302">
        <v>0</v>
      </c>
      <c r="H1134" s="1302">
        <v>0</v>
      </c>
      <c r="I1134" s="1302">
        <v>0</v>
      </c>
      <c r="J1134" s="1302">
        <v>0</v>
      </c>
      <c r="K1134" s="1302">
        <v>0</v>
      </c>
      <c r="L1134" s="1302">
        <v>0</v>
      </c>
      <c r="M1134" s="1302">
        <v>0</v>
      </c>
      <c r="N1134" s="1302">
        <v>0</v>
      </c>
      <c r="O1134" s="1302">
        <v>0</v>
      </c>
      <c r="P1134" s="1302">
        <v>0</v>
      </c>
      <c r="Q1134" s="1302">
        <v>0</v>
      </c>
      <c r="R1134" s="1302">
        <v>0</v>
      </c>
      <c r="S1134" s="1302">
        <v>0</v>
      </c>
      <c r="T1134" s="1302">
        <v>0</v>
      </c>
      <c r="U1134" s="1302">
        <v>0</v>
      </c>
      <c r="V1134" s="1302">
        <v>0.20000000298023224</v>
      </c>
    </row>
    <row r="1135" spans="1:22" ht="15" x14ac:dyDescent="0.25">
      <c r="A1135" s="1301" t="s">
        <v>809</v>
      </c>
      <c r="B1135" s="153" t="s">
        <v>1157</v>
      </c>
      <c r="C1135" s="1301" t="s">
        <v>92</v>
      </c>
      <c r="D1135" s="1302">
        <v>0</v>
      </c>
      <c r="E1135" s="1302">
        <v>0</v>
      </c>
      <c r="F1135" s="1302">
        <v>0</v>
      </c>
      <c r="G1135" s="1302">
        <v>0</v>
      </c>
      <c r="H1135" s="1302">
        <v>0</v>
      </c>
      <c r="I1135" s="1302">
        <v>0</v>
      </c>
      <c r="J1135" s="1302">
        <v>0</v>
      </c>
      <c r="K1135" s="1302">
        <v>0</v>
      </c>
      <c r="L1135" s="1302">
        <v>0</v>
      </c>
      <c r="M1135" s="1302">
        <v>0</v>
      </c>
      <c r="N1135" s="1302">
        <v>0</v>
      </c>
      <c r="O1135" s="1302">
        <v>0</v>
      </c>
      <c r="P1135" s="1302">
        <v>0</v>
      </c>
      <c r="Q1135" s="1302">
        <v>0</v>
      </c>
      <c r="R1135" s="1302">
        <v>0</v>
      </c>
      <c r="S1135" s="1302">
        <v>0</v>
      </c>
      <c r="T1135" s="1302">
        <v>0</v>
      </c>
      <c r="U1135" s="1302">
        <v>0</v>
      </c>
      <c r="V1135" s="1302">
        <v>0.60000002384185791</v>
      </c>
    </row>
    <row r="1136" spans="1:22" ht="15" x14ac:dyDescent="0.25">
      <c r="A1136" s="1301" t="s">
        <v>809</v>
      </c>
      <c r="B1136" s="153" t="s">
        <v>1157</v>
      </c>
      <c r="C1136" s="1301" t="s">
        <v>93</v>
      </c>
      <c r="D1136" s="1302">
        <v>0</v>
      </c>
      <c r="E1136" s="1302">
        <v>0</v>
      </c>
      <c r="F1136" s="1302">
        <v>0</v>
      </c>
      <c r="G1136" s="1302">
        <v>0</v>
      </c>
      <c r="H1136" s="1302">
        <v>0</v>
      </c>
      <c r="I1136" s="1302">
        <v>0</v>
      </c>
      <c r="J1136" s="1302">
        <v>0</v>
      </c>
      <c r="K1136" s="1302">
        <v>0</v>
      </c>
      <c r="L1136" s="1302">
        <v>0</v>
      </c>
      <c r="M1136" s="1302">
        <v>0</v>
      </c>
      <c r="N1136" s="1302">
        <v>0</v>
      </c>
      <c r="O1136" s="1302">
        <v>0</v>
      </c>
      <c r="P1136" s="1302">
        <v>0</v>
      </c>
      <c r="Q1136" s="1302">
        <v>0</v>
      </c>
      <c r="R1136" s="1302">
        <v>0</v>
      </c>
      <c r="S1136" s="1302">
        <v>0</v>
      </c>
      <c r="T1136" s="1302">
        <v>0</v>
      </c>
      <c r="U1136" s="1302">
        <v>0</v>
      </c>
      <c r="V1136" s="1302">
        <v>0.60000002384185791</v>
      </c>
    </row>
    <row r="1137" spans="1:22" ht="15" x14ac:dyDescent="0.25">
      <c r="A1137" s="1301" t="s">
        <v>809</v>
      </c>
      <c r="B1137" s="153" t="s">
        <v>1157</v>
      </c>
      <c r="C1137" s="1301" t="s">
        <v>94</v>
      </c>
      <c r="D1137" s="1302">
        <v>0</v>
      </c>
      <c r="E1137" s="1302">
        <v>0</v>
      </c>
      <c r="F1137" s="1302">
        <v>0</v>
      </c>
      <c r="G1137" s="1302">
        <v>0</v>
      </c>
      <c r="H1137" s="1302">
        <v>0</v>
      </c>
      <c r="I1137" s="1302">
        <v>0</v>
      </c>
      <c r="J1137" s="1302">
        <v>0</v>
      </c>
      <c r="K1137" s="1302">
        <v>0</v>
      </c>
      <c r="L1137" s="1302">
        <v>0</v>
      </c>
      <c r="M1137" s="1302">
        <v>0</v>
      </c>
      <c r="N1137" s="1302">
        <v>0</v>
      </c>
      <c r="O1137" s="1302">
        <v>0</v>
      </c>
      <c r="P1137" s="1302">
        <v>0</v>
      </c>
      <c r="Q1137" s="1302">
        <v>0</v>
      </c>
      <c r="R1137" s="1302">
        <v>0</v>
      </c>
      <c r="S1137" s="1302">
        <v>0</v>
      </c>
      <c r="T1137" s="1302">
        <v>0</v>
      </c>
      <c r="U1137" s="1302">
        <v>0</v>
      </c>
      <c r="V1137" s="1302">
        <v>0</v>
      </c>
    </row>
    <row r="1138" spans="1:22" ht="15" x14ac:dyDescent="0.25">
      <c r="A1138" s="1301" t="s">
        <v>809</v>
      </c>
      <c r="B1138" s="153" t="s">
        <v>1157</v>
      </c>
      <c r="C1138" s="1301" t="s">
        <v>95</v>
      </c>
      <c r="D1138" s="1302">
        <v>0</v>
      </c>
      <c r="E1138" s="1302">
        <v>0</v>
      </c>
      <c r="F1138" s="1302">
        <v>0</v>
      </c>
      <c r="G1138" s="1302">
        <v>0</v>
      </c>
      <c r="H1138" s="1302">
        <v>0</v>
      </c>
      <c r="I1138" s="1302">
        <v>0</v>
      </c>
      <c r="J1138" s="1302">
        <v>0</v>
      </c>
      <c r="K1138" s="1302">
        <v>0</v>
      </c>
      <c r="L1138" s="1302">
        <v>0</v>
      </c>
      <c r="M1138" s="1302">
        <v>0</v>
      </c>
      <c r="N1138" s="1302">
        <v>0</v>
      </c>
      <c r="O1138" s="1302">
        <v>0</v>
      </c>
      <c r="P1138" s="1302">
        <v>0</v>
      </c>
      <c r="Q1138" s="1302">
        <v>0</v>
      </c>
      <c r="R1138" s="1302">
        <v>0</v>
      </c>
      <c r="S1138" s="1302">
        <v>0</v>
      </c>
      <c r="T1138" s="1302">
        <v>0</v>
      </c>
      <c r="U1138" s="1302">
        <v>0</v>
      </c>
      <c r="V1138" s="1302">
        <v>0</v>
      </c>
    </row>
    <row r="1139" spans="1:22" ht="15" x14ac:dyDescent="0.25">
      <c r="A1139" s="1301" t="s">
        <v>809</v>
      </c>
      <c r="B1139" s="153" t="s">
        <v>868</v>
      </c>
      <c r="C1139" s="1301" t="s">
        <v>87</v>
      </c>
      <c r="D1139" s="1302">
        <v>0</v>
      </c>
      <c r="E1139" s="1302">
        <v>0</v>
      </c>
      <c r="F1139" s="1302">
        <v>1</v>
      </c>
      <c r="G1139" s="1302">
        <v>8</v>
      </c>
      <c r="H1139" s="1302">
        <v>16</v>
      </c>
      <c r="I1139" s="1302">
        <v>23</v>
      </c>
      <c r="J1139" s="1302">
        <v>17</v>
      </c>
      <c r="K1139" s="1302">
        <v>11</v>
      </c>
      <c r="L1139" s="1302">
        <v>12</v>
      </c>
      <c r="M1139" s="1302">
        <v>8</v>
      </c>
      <c r="N1139" s="1302">
        <v>8</v>
      </c>
      <c r="O1139" s="1302">
        <v>0</v>
      </c>
      <c r="P1139" s="1302">
        <v>0</v>
      </c>
      <c r="Q1139" s="1302">
        <v>0</v>
      </c>
      <c r="R1139" s="1302">
        <v>0</v>
      </c>
      <c r="S1139" s="1302">
        <v>0</v>
      </c>
      <c r="T1139" s="1302">
        <v>0</v>
      </c>
      <c r="U1139" s="1302">
        <v>0</v>
      </c>
      <c r="V1139" s="1302">
        <v>0</v>
      </c>
    </row>
    <row r="1140" spans="1:22" ht="15" x14ac:dyDescent="0.25">
      <c r="A1140" s="1301" t="s">
        <v>809</v>
      </c>
      <c r="B1140" s="153" t="s">
        <v>868</v>
      </c>
      <c r="C1140" s="1301" t="s">
        <v>700</v>
      </c>
      <c r="D1140" s="1302">
        <v>0</v>
      </c>
      <c r="E1140" s="1302">
        <v>0</v>
      </c>
      <c r="F1140" s="1302">
        <v>1</v>
      </c>
      <c r="G1140" s="1302">
        <v>4</v>
      </c>
      <c r="H1140" s="1302">
        <v>2</v>
      </c>
      <c r="I1140" s="1302">
        <v>5</v>
      </c>
      <c r="J1140" s="1302">
        <v>5</v>
      </c>
      <c r="K1140" s="1302">
        <v>2</v>
      </c>
      <c r="L1140" s="1302">
        <v>2</v>
      </c>
      <c r="M1140" s="1302">
        <v>5</v>
      </c>
      <c r="N1140" s="1302">
        <v>1</v>
      </c>
      <c r="O1140" s="1302">
        <v>0</v>
      </c>
      <c r="P1140" s="1302">
        <v>0</v>
      </c>
      <c r="Q1140" s="1302">
        <v>0</v>
      </c>
      <c r="R1140" s="1302">
        <v>0</v>
      </c>
      <c r="S1140" s="1302">
        <v>0</v>
      </c>
      <c r="T1140" s="1302">
        <v>0</v>
      </c>
      <c r="U1140" s="1302">
        <v>0</v>
      </c>
      <c r="V1140" s="1302">
        <v>0</v>
      </c>
    </row>
    <row r="1141" spans="1:22" ht="15" x14ac:dyDescent="0.25">
      <c r="A1141" s="1301" t="s">
        <v>809</v>
      </c>
      <c r="B1141" s="153" t="s">
        <v>868</v>
      </c>
      <c r="C1141" s="1301" t="s">
        <v>88</v>
      </c>
      <c r="D1141" s="1302">
        <v>0</v>
      </c>
      <c r="E1141" s="1302">
        <v>0</v>
      </c>
      <c r="F1141" s="1302">
        <v>1</v>
      </c>
      <c r="G1141" s="1302">
        <v>4</v>
      </c>
      <c r="H1141" s="1302">
        <v>4</v>
      </c>
      <c r="I1141" s="1302">
        <v>6</v>
      </c>
      <c r="J1141" s="1302">
        <v>5</v>
      </c>
      <c r="K1141" s="1302">
        <v>3</v>
      </c>
      <c r="L1141" s="1302">
        <v>4</v>
      </c>
      <c r="M1141" s="1302">
        <v>6</v>
      </c>
      <c r="N1141" s="1302">
        <v>1</v>
      </c>
      <c r="O1141" s="1302">
        <v>0</v>
      </c>
      <c r="P1141" s="1302">
        <v>0</v>
      </c>
      <c r="Q1141" s="1302">
        <v>0</v>
      </c>
      <c r="R1141" s="1302">
        <v>0</v>
      </c>
      <c r="S1141" s="1302">
        <v>0</v>
      </c>
      <c r="T1141" s="1302">
        <v>0</v>
      </c>
      <c r="U1141" s="1302">
        <v>0</v>
      </c>
      <c r="V1141" s="1302">
        <v>0</v>
      </c>
    </row>
    <row r="1142" spans="1:22" ht="15" x14ac:dyDescent="0.25">
      <c r="A1142" s="1301" t="s">
        <v>809</v>
      </c>
      <c r="B1142" s="153" t="s">
        <v>868</v>
      </c>
      <c r="C1142" s="1301" t="s">
        <v>89</v>
      </c>
      <c r="D1142" s="1302">
        <v>0</v>
      </c>
      <c r="E1142" s="1302">
        <v>0</v>
      </c>
      <c r="F1142" s="1302">
        <v>1</v>
      </c>
      <c r="G1142" s="1302">
        <v>4</v>
      </c>
      <c r="H1142" s="1302">
        <v>5</v>
      </c>
      <c r="I1142" s="1302">
        <v>10</v>
      </c>
      <c r="J1142" s="1302">
        <v>5</v>
      </c>
      <c r="K1142" s="1302">
        <v>3</v>
      </c>
      <c r="L1142" s="1302">
        <v>5</v>
      </c>
      <c r="M1142" s="1302">
        <v>6</v>
      </c>
      <c r="N1142" s="1302">
        <v>1</v>
      </c>
      <c r="O1142" s="1302">
        <v>0</v>
      </c>
      <c r="P1142" s="1302">
        <v>0</v>
      </c>
      <c r="Q1142" s="1302">
        <v>0</v>
      </c>
      <c r="R1142" s="1302">
        <v>0</v>
      </c>
      <c r="S1142" s="1302">
        <v>0</v>
      </c>
      <c r="T1142" s="1302">
        <v>0</v>
      </c>
      <c r="U1142" s="1302">
        <v>0</v>
      </c>
      <c r="V1142" s="1302">
        <v>0</v>
      </c>
    </row>
    <row r="1143" spans="1:22" ht="15" x14ac:dyDescent="0.25">
      <c r="A1143" s="1301" t="s">
        <v>809</v>
      </c>
      <c r="B1143" s="153" t="s">
        <v>868</v>
      </c>
      <c r="C1143" s="1301" t="s">
        <v>90</v>
      </c>
      <c r="D1143" s="1302">
        <v>0</v>
      </c>
      <c r="E1143" s="1302">
        <v>0</v>
      </c>
      <c r="F1143" s="1302">
        <v>0</v>
      </c>
      <c r="G1143" s="1302">
        <v>2</v>
      </c>
      <c r="H1143" s="1302">
        <v>2</v>
      </c>
      <c r="I1143" s="1302">
        <v>1</v>
      </c>
      <c r="J1143" s="1302">
        <v>2</v>
      </c>
      <c r="K1143" s="1302">
        <v>1</v>
      </c>
      <c r="L1143" s="1302">
        <v>0</v>
      </c>
      <c r="M1143" s="1302">
        <v>3</v>
      </c>
      <c r="N1143" s="1302">
        <v>0</v>
      </c>
      <c r="O1143" s="1302">
        <v>0</v>
      </c>
      <c r="P1143" s="1302">
        <v>0</v>
      </c>
      <c r="Q1143" s="1302">
        <v>0</v>
      </c>
      <c r="R1143" s="1302">
        <v>0</v>
      </c>
      <c r="S1143" s="1302">
        <v>0</v>
      </c>
      <c r="T1143" s="1302">
        <v>0</v>
      </c>
      <c r="U1143" s="1302">
        <v>0</v>
      </c>
      <c r="V1143" s="1302">
        <v>0</v>
      </c>
    </row>
    <row r="1144" spans="1:22" ht="15" x14ac:dyDescent="0.25">
      <c r="A1144" s="1301" t="s">
        <v>809</v>
      </c>
      <c r="B1144" s="153" t="s">
        <v>868</v>
      </c>
      <c r="C1144" s="1301" t="s">
        <v>91</v>
      </c>
      <c r="D1144" s="1302">
        <v>0</v>
      </c>
      <c r="E1144" s="1302">
        <v>0</v>
      </c>
      <c r="F1144" s="1302">
        <v>0</v>
      </c>
      <c r="G1144" s="1302">
        <v>1</v>
      </c>
      <c r="H1144" s="1302">
        <v>0</v>
      </c>
      <c r="I1144" s="1302">
        <v>1</v>
      </c>
      <c r="J1144" s="1302">
        <v>2</v>
      </c>
      <c r="K1144" s="1302">
        <v>0</v>
      </c>
      <c r="L1144" s="1302">
        <v>0</v>
      </c>
      <c r="M1144" s="1302">
        <v>1</v>
      </c>
      <c r="N1144" s="1302">
        <v>0</v>
      </c>
      <c r="O1144" s="1302">
        <v>0</v>
      </c>
      <c r="P1144" s="1302">
        <v>0</v>
      </c>
      <c r="Q1144" s="1302">
        <v>0</v>
      </c>
      <c r="R1144" s="1302">
        <v>0</v>
      </c>
      <c r="S1144" s="1302">
        <v>0</v>
      </c>
      <c r="T1144" s="1302">
        <v>0</v>
      </c>
      <c r="U1144" s="1302">
        <v>0</v>
      </c>
      <c r="V1144" s="1302">
        <v>0</v>
      </c>
    </row>
    <row r="1145" spans="1:22" ht="15" x14ac:dyDescent="0.25">
      <c r="A1145" s="1301" t="s">
        <v>809</v>
      </c>
      <c r="B1145" s="153" t="s">
        <v>868</v>
      </c>
      <c r="C1145" s="1301" t="s">
        <v>701</v>
      </c>
      <c r="D1145" s="1302">
        <v>0</v>
      </c>
      <c r="E1145" s="1302">
        <v>0</v>
      </c>
      <c r="F1145" s="1302">
        <v>1</v>
      </c>
      <c r="G1145" s="1302">
        <v>0.5</v>
      </c>
      <c r="H1145" s="1302">
        <v>0.125</v>
      </c>
      <c r="I1145" s="1302">
        <v>0.21739129722118378</v>
      </c>
      <c r="J1145" s="1302">
        <v>0.29411765933036804</v>
      </c>
      <c r="K1145" s="1302">
        <v>0.18181818723678589</v>
      </c>
      <c r="L1145" s="1302">
        <v>0.1666666716337204</v>
      </c>
      <c r="M1145" s="1302">
        <v>0.625</v>
      </c>
      <c r="N1145" s="1302">
        <v>0.125</v>
      </c>
      <c r="O1145" s="1302">
        <v>0</v>
      </c>
      <c r="P1145" s="1302">
        <v>0</v>
      </c>
      <c r="Q1145" s="1302">
        <v>0</v>
      </c>
      <c r="R1145" s="1302">
        <v>0</v>
      </c>
      <c r="S1145" s="1302">
        <v>0</v>
      </c>
      <c r="T1145" s="1302">
        <v>0</v>
      </c>
      <c r="U1145" s="1302">
        <v>0</v>
      </c>
      <c r="V1145" s="1302">
        <v>0</v>
      </c>
    </row>
    <row r="1146" spans="1:22" ht="15" x14ac:dyDescent="0.25">
      <c r="A1146" s="1301" t="s">
        <v>809</v>
      </c>
      <c r="B1146" s="153" t="s">
        <v>868</v>
      </c>
      <c r="C1146" s="1301" t="s">
        <v>92</v>
      </c>
      <c r="D1146" s="1302">
        <v>0</v>
      </c>
      <c r="E1146" s="1302">
        <v>0</v>
      </c>
      <c r="F1146" s="1302">
        <v>1</v>
      </c>
      <c r="G1146" s="1302">
        <v>0.5</v>
      </c>
      <c r="H1146" s="1302">
        <v>0.25</v>
      </c>
      <c r="I1146" s="1302">
        <v>0.26086956262588501</v>
      </c>
      <c r="J1146" s="1302">
        <v>0.29411765933036804</v>
      </c>
      <c r="K1146" s="1302">
        <v>0.27272728085517883</v>
      </c>
      <c r="L1146" s="1302">
        <v>0.3333333432674408</v>
      </c>
      <c r="M1146" s="1302">
        <v>0.75</v>
      </c>
      <c r="N1146" s="1302">
        <v>0.125</v>
      </c>
      <c r="O1146" s="1302">
        <v>0</v>
      </c>
      <c r="P1146" s="1302">
        <v>0</v>
      </c>
      <c r="Q1146" s="1302">
        <v>0</v>
      </c>
      <c r="R1146" s="1302">
        <v>0</v>
      </c>
      <c r="S1146" s="1302">
        <v>0</v>
      </c>
      <c r="T1146" s="1302">
        <v>0</v>
      </c>
      <c r="U1146" s="1302">
        <v>0</v>
      </c>
      <c r="V1146" s="1302">
        <v>0</v>
      </c>
    </row>
    <row r="1147" spans="1:22" ht="15" x14ac:dyDescent="0.25">
      <c r="A1147" s="1301" t="s">
        <v>809</v>
      </c>
      <c r="B1147" s="153" t="s">
        <v>868</v>
      </c>
      <c r="C1147" s="1301" t="s">
        <v>93</v>
      </c>
      <c r="D1147" s="1302">
        <v>0</v>
      </c>
      <c r="E1147" s="1302">
        <v>0</v>
      </c>
      <c r="F1147" s="1302">
        <v>1</v>
      </c>
      <c r="G1147" s="1302">
        <v>0.5</v>
      </c>
      <c r="H1147" s="1302">
        <v>0.3125</v>
      </c>
      <c r="I1147" s="1302">
        <v>0.43478259444236755</v>
      </c>
      <c r="J1147" s="1302">
        <v>0.29411765933036804</v>
      </c>
      <c r="K1147" s="1302">
        <v>0.27272728085517883</v>
      </c>
      <c r="L1147" s="1302">
        <v>0.4166666567325592</v>
      </c>
      <c r="M1147" s="1302">
        <v>0.75</v>
      </c>
      <c r="N1147" s="1302">
        <v>0.125</v>
      </c>
      <c r="O1147" s="1302">
        <v>0</v>
      </c>
      <c r="P1147" s="1302">
        <v>0</v>
      </c>
      <c r="Q1147" s="1302">
        <v>0</v>
      </c>
      <c r="R1147" s="1302">
        <v>0</v>
      </c>
      <c r="S1147" s="1302">
        <v>0</v>
      </c>
      <c r="T1147" s="1302">
        <v>0</v>
      </c>
      <c r="U1147" s="1302">
        <v>0</v>
      </c>
      <c r="V1147" s="1302">
        <v>0</v>
      </c>
    </row>
    <row r="1148" spans="1:22" ht="15" x14ac:dyDescent="0.25">
      <c r="A1148" s="1301" t="s">
        <v>809</v>
      </c>
      <c r="B1148" s="153" t="s">
        <v>868</v>
      </c>
      <c r="C1148" s="1301" t="s">
        <v>94</v>
      </c>
      <c r="D1148" s="1302">
        <v>0</v>
      </c>
      <c r="E1148" s="1302">
        <v>0</v>
      </c>
      <c r="F1148" s="1302">
        <v>0</v>
      </c>
      <c r="G1148" s="1302">
        <v>0.25</v>
      </c>
      <c r="H1148" s="1302">
        <v>0.125</v>
      </c>
      <c r="I1148" s="1302">
        <v>4.3478261679410934E-2</v>
      </c>
      <c r="J1148" s="1302">
        <v>0.11764705926179886</v>
      </c>
      <c r="K1148" s="1302">
        <v>9.0909093618392944E-2</v>
      </c>
      <c r="L1148" s="1302">
        <v>0</v>
      </c>
      <c r="M1148" s="1302">
        <v>0.375</v>
      </c>
      <c r="N1148" s="1302">
        <v>0</v>
      </c>
      <c r="O1148" s="1302">
        <v>0</v>
      </c>
      <c r="P1148" s="1302">
        <v>0</v>
      </c>
      <c r="Q1148" s="1302">
        <v>0</v>
      </c>
      <c r="R1148" s="1302">
        <v>0</v>
      </c>
      <c r="S1148" s="1302">
        <v>0</v>
      </c>
      <c r="T1148" s="1302">
        <v>0</v>
      </c>
      <c r="U1148" s="1302">
        <v>0</v>
      </c>
      <c r="V1148" s="1302">
        <v>0</v>
      </c>
    </row>
    <row r="1149" spans="1:22" ht="15" x14ac:dyDescent="0.25">
      <c r="A1149" s="1301" t="s">
        <v>809</v>
      </c>
      <c r="B1149" s="153" t="s">
        <v>868</v>
      </c>
      <c r="C1149" s="1301" t="s">
        <v>95</v>
      </c>
      <c r="D1149" s="1302">
        <v>0</v>
      </c>
      <c r="E1149" s="1302">
        <v>0</v>
      </c>
      <c r="F1149" s="1302">
        <v>0</v>
      </c>
      <c r="G1149" s="1302">
        <v>0.125</v>
      </c>
      <c r="H1149" s="1302">
        <v>0</v>
      </c>
      <c r="I1149" s="1302">
        <v>4.3478261679410934E-2</v>
      </c>
      <c r="J1149" s="1302">
        <v>0.11764705926179886</v>
      </c>
      <c r="K1149" s="1302">
        <v>0</v>
      </c>
      <c r="L1149" s="1302">
        <v>0</v>
      </c>
      <c r="M1149" s="1302">
        <v>0.125</v>
      </c>
      <c r="N1149" s="1302">
        <v>0</v>
      </c>
      <c r="O1149" s="1302">
        <v>0</v>
      </c>
      <c r="P1149" s="1302">
        <v>0</v>
      </c>
      <c r="Q1149" s="1302">
        <v>0</v>
      </c>
      <c r="R1149" s="1302">
        <v>0</v>
      </c>
      <c r="S1149" s="1302">
        <v>0</v>
      </c>
      <c r="T1149" s="1302">
        <v>0</v>
      </c>
      <c r="U1149" s="1302">
        <v>0</v>
      </c>
      <c r="V1149" s="1302">
        <v>0</v>
      </c>
    </row>
    <row r="1150" spans="1:22" ht="15" x14ac:dyDescent="0.25">
      <c r="A1150" s="1301" t="s">
        <v>809</v>
      </c>
      <c r="B1150" s="153" t="s">
        <v>869</v>
      </c>
      <c r="C1150" s="1301" t="s">
        <v>87</v>
      </c>
      <c r="D1150" s="1302">
        <v>13</v>
      </c>
      <c r="E1150" s="1302">
        <v>14</v>
      </c>
      <c r="F1150" s="1302">
        <v>17</v>
      </c>
      <c r="G1150" s="1302">
        <v>14</v>
      </c>
      <c r="H1150" s="1302">
        <v>0</v>
      </c>
      <c r="I1150" s="1302">
        <v>0</v>
      </c>
      <c r="J1150" s="1302">
        <v>0</v>
      </c>
      <c r="K1150" s="1302">
        <v>0</v>
      </c>
      <c r="L1150" s="1302">
        <v>0</v>
      </c>
      <c r="M1150" s="1302">
        <v>1</v>
      </c>
      <c r="N1150" s="1302">
        <v>2</v>
      </c>
      <c r="O1150" s="1302">
        <v>4</v>
      </c>
      <c r="P1150" s="1302">
        <v>1</v>
      </c>
      <c r="Q1150" s="1302">
        <v>0</v>
      </c>
      <c r="R1150" s="1302">
        <v>1</v>
      </c>
      <c r="S1150" s="1302">
        <v>0</v>
      </c>
      <c r="T1150" s="1302">
        <v>0</v>
      </c>
      <c r="U1150" s="1302">
        <v>0</v>
      </c>
      <c r="V1150" s="1302">
        <v>3</v>
      </c>
    </row>
    <row r="1151" spans="1:22" ht="15" x14ac:dyDescent="0.25">
      <c r="A1151" s="1301" t="s">
        <v>809</v>
      </c>
      <c r="B1151" s="153" t="s">
        <v>869</v>
      </c>
      <c r="C1151" s="1301" t="s">
        <v>700</v>
      </c>
      <c r="D1151" s="1302">
        <v>3</v>
      </c>
      <c r="E1151" s="1302">
        <v>4</v>
      </c>
      <c r="F1151" s="1302">
        <v>7</v>
      </c>
      <c r="G1151" s="1302">
        <v>6</v>
      </c>
      <c r="H1151" s="1302">
        <v>0</v>
      </c>
      <c r="I1151" s="1302">
        <v>0</v>
      </c>
      <c r="J1151" s="1302">
        <v>0</v>
      </c>
      <c r="K1151" s="1302">
        <v>0</v>
      </c>
      <c r="L1151" s="1302">
        <v>0</v>
      </c>
      <c r="M1151" s="1302">
        <v>0</v>
      </c>
      <c r="N1151" s="1302">
        <v>0</v>
      </c>
      <c r="O1151" s="1302">
        <v>0</v>
      </c>
      <c r="P1151" s="1302">
        <v>0</v>
      </c>
      <c r="Q1151" s="1302">
        <v>0</v>
      </c>
      <c r="R1151" s="1302">
        <v>0</v>
      </c>
      <c r="S1151" s="1302">
        <v>0</v>
      </c>
      <c r="T1151" s="1302">
        <v>0</v>
      </c>
      <c r="U1151" s="1302">
        <v>0</v>
      </c>
      <c r="V1151" s="1302">
        <v>0</v>
      </c>
    </row>
    <row r="1152" spans="1:22" ht="15" x14ac:dyDescent="0.25">
      <c r="A1152" s="1301" t="s">
        <v>809</v>
      </c>
      <c r="B1152" s="153" t="s">
        <v>869</v>
      </c>
      <c r="C1152" s="1301" t="s">
        <v>88</v>
      </c>
      <c r="D1152" s="1302">
        <v>3</v>
      </c>
      <c r="E1152" s="1302">
        <v>4</v>
      </c>
      <c r="F1152" s="1302">
        <v>7</v>
      </c>
      <c r="G1152" s="1302">
        <v>10</v>
      </c>
      <c r="H1152" s="1302">
        <v>0</v>
      </c>
      <c r="I1152" s="1302">
        <v>0</v>
      </c>
      <c r="J1152" s="1302">
        <v>0</v>
      </c>
      <c r="K1152" s="1302">
        <v>0</v>
      </c>
      <c r="L1152" s="1302">
        <v>0</v>
      </c>
      <c r="M1152" s="1302">
        <v>1</v>
      </c>
      <c r="N1152" s="1302">
        <v>0</v>
      </c>
      <c r="O1152" s="1302">
        <v>0</v>
      </c>
      <c r="P1152" s="1302">
        <v>1</v>
      </c>
      <c r="Q1152" s="1302">
        <v>0</v>
      </c>
      <c r="R1152" s="1302">
        <v>0</v>
      </c>
      <c r="S1152" s="1302">
        <v>0</v>
      </c>
      <c r="T1152" s="1302">
        <v>0</v>
      </c>
      <c r="U1152" s="1302">
        <v>0</v>
      </c>
      <c r="V1152" s="1302">
        <v>1</v>
      </c>
    </row>
    <row r="1153" spans="1:22" ht="15" x14ac:dyDescent="0.25">
      <c r="A1153" s="1301" t="s">
        <v>809</v>
      </c>
      <c r="B1153" s="153" t="s">
        <v>869</v>
      </c>
      <c r="C1153" s="1301" t="s">
        <v>89</v>
      </c>
      <c r="D1153" s="1302">
        <v>5</v>
      </c>
      <c r="E1153" s="1302">
        <v>4</v>
      </c>
      <c r="F1153" s="1302">
        <v>7</v>
      </c>
      <c r="G1153" s="1302">
        <v>10</v>
      </c>
      <c r="H1153" s="1302">
        <v>0</v>
      </c>
      <c r="I1153" s="1302">
        <v>0</v>
      </c>
      <c r="J1153" s="1302">
        <v>0</v>
      </c>
      <c r="K1153" s="1302">
        <v>0</v>
      </c>
      <c r="L1153" s="1302">
        <v>0</v>
      </c>
      <c r="M1153" s="1302">
        <v>1</v>
      </c>
      <c r="N1153" s="1302">
        <v>0</v>
      </c>
      <c r="O1153" s="1302">
        <v>0</v>
      </c>
      <c r="P1153" s="1302">
        <v>1</v>
      </c>
      <c r="Q1153" s="1302">
        <v>0</v>
      </c>
      <c r="R1153" s="1302">
        <v>0</v>
      </c>
      <c r="S1153" s="1302">
        <v>0</v>
      </c>
      <c r="T1153" s="1302">
        <v>0</v>
      </c>
      <c r="U1153" s="1302">
        <v>0</v>
      </c>
      <c r="V1153" s="1302">
        <v>1</v>
      </c>
    </row>
    <row r="1154" spans="1:22" ht="15" x14ac:dyDescent="0.25">
      <c r="A1154" s="1301" t="s">
        <v>809</v>
      </c>
      <c r="B1154" s="153" t="s">
        <v>869</v>
      </c>
      <c r="C1154" s="1301" t="s">
        <v>90</v>
      </c>
      <c r="D1154" s="1302">
        <v>1</v>
      </c>
      <c r="E1154" s="1302">
        <v>2</v>
      </c>
      <c r="F1154" s="1302">
        <v>3</v>
      </c>
      <c r="G1154" s="1302">
        <v>3</v>
      </c>
      <c r="H1154" s="1302">
        <v>0</v>
      </c>
      <c r="I1154" s="1302">
        <v>0</v>
      </c>
      <c r="J1154" s="1302">
        <v>0</v>
      </c>
      <c r="K1154" s="1302">
        <v>0</v>
      </c>
      <c r="L1154" s="1302">
        <v>0</v>
      </c>
      <c r="M1154" s="1302">
        <v>0</v>
      </c>
      <c r="N1154" s="1302">
        <v>0</v>
      </c>
      <c r="O1154" s="1302">
        <v>0</v>
      </c>
      <c r="P1154" s="1302">
        <v>1</v>
      </c>
      <c r="Q1154" s="1302">
        <v>0</v>
      </c>
      <c r="R1154" s="1302">
        <v>0</v>
      </c>
      <c r="S1154" s="1302">
        <v>0</v>
      </c>
      <c r="T1154" s="1302">
        <v>0</v>
      </c>
      <c r="U1154" s="1302">
        <v>0</v>
      </c>
      <c r="V1154" s="1302">
        <v>0</v>
      </c>
    </row>
    <row r="1155" spans="1:22" ht="15" x14ac:dyDescent="0.25">
      <c r="A1155" s="1301" t="s">
        <v>809</v>
      </c>
      <c r="B1155" s="153" t="s">
        <v>869</v>
      </c>
      <c r="C1155" s="1301" t="s">
        <v>91</v>
      </c>
      <c r="D1155" s="1302">
        <v>0</v>
      </c>
      <c r="E1155" s="1302">
        <v>2</v>
      </c>
      <c r="F1155" s="1302">
        <v>3</v>
      </c>
      <c r="G1155" s="1302">
        <v>1</v>
      </c>
      <c r="H1155" s="1302">
        <v>0</v>
      </c>
      <c r="I1155" s="1302">
        <v>0</v>
      </c>
      <c r="J1155" s="1302">
        <v>0</v>
      </c>
      <c r="K1155" s="1302">
        <v>0</v>
      </c>
      <c r="L1155" s="1302">
        <v>0</v>
      </c>
      <c r="M1155" s="1302">
        <v>0</v>
      </c>
      <c r="N1155" s="1302">
        <v>0</v>
      </c>
      <c r="O1155" s="1302">
        <v>0</v>
      </c>
      <c r="P1155" s="1302">
        <v>1</v>
      </c>
      <c r="Q1155" s="1302">
        <v>0</v>
      </c>
      <c r="R1155" s="1302">
        <v>0</v>
      </c>
      <c r="S1155" s="1302">
        <v>0</v>
      </c>
      <c r="T1155" s="1302">
        <v>0</v>
      </c>
      <c r="U1155" s="1302">
        <v>0</v>
      </c>
      <c r="V1155" s="1302">
        <v>0</v>
      </c>
    </row>
    <row r="1156" spans="1:22" ht="15" x14ac:dyDescent="0.25">
      <c r="A1156" s="1301" t="s">
        <v>809</v>
      </c>
      <c r="B1156" s="153" t="s">
        <v>869</v>
      </c>
      <c r="C1156" s="1301" t="s">
        <v>701</v>
      </c>
      <c r="D1156" s="1302">
        <v>0.23076923191547394</v>
      </c>
      <c r="E1156" s="1302">
        <v>0.28571429848670959</v>
      </c>
      <c r="F1156" s="1302">
        <v>0.4117647111415863</v>
      </c>
      <c r="G1156" s="1302">
        <v>0.4285714328289032</v>
      </c>
      <c r="H1156" s="1302">
        <v>0</v>
      </c>
      <c r="I1156" s="1302">
        <v>0</v>
      </c>
      <c r="J1156" s="1302">
        <v>0</v>
      </c>
      <c r="K1156" s="1302">
        <v>0</v>
      </c>
      <c r="L1156" s="1302">
        <v>0</v>
      </c>
      <c r="M1156" s="1302">
        <v>0</v>
      </c>
      <c r="N1156" s="1302">
        <v>0</v>
      </c>
      <c r="O1156" s="1302">
        <v>0</v>
      </c>
      <c r="P1156" s="1302">
        <v>0</v>
      </c>
      <c r="Q1156" s="1302">
        <v>0</v>
      </c>
      <c r="R1156" s="1302">
        <v>0</v>
      </c>
      <c r="S1156" s="1302">
        <v>0</v>
      </c>
      <c r="T1156" s="1302">
        <v>0</v>
      </c>
      <c r="U1156" s="1302">
        <v>0</v>
      </c>
      <c r="V1156" s="1302">
        <v>0</v>
      </c>
    </row>
    <row r="1157" spans="1:22" ht="15" x14ac:dyDescent="0.25">
      <c r="A1157" s="1301" t="s">
        <v>809</v>
      </c>
      <c r="B1157" s="153" t="s">
        <v>869</v>
      </c>
      <c r="C1157" s="1301" t="s">
        <v>92</v>
      </c>
      <c r="D1157" s="1302">
        <v>0.23076923191547394</v>
      </c>
      <c r="E1157" s="1302">
        <v>0.28571429848670959</v>
      </c>
      <c r="F1157" s="1302">
        <v>0.4117647111415863</v>
      </c>
      <c r="G1157" s="1302">
        <v>0.71428573131561279</v>
      </c>
      <c r="H1157" s="1302">
        <v>0</v>
      </c>
      <c r="I1157" s="1302">
        <v>0</v>
      </c>
      <c r="J1157" s="1302">
        <v>0</v>
      </c>
      <c r="K1157" s="1302">
        <v>0</v>
      </c>
      <c r="L1157" s="1302">
        <v>0</v>
      </c>
      <c r="M1157" s="1302">
        <v>1</v>
      </c>
      <c r="N1157" s="1302">
        <v>0</v>
      </c>
      <c r="O1157" s="1302">
        <v>0</v>
      </c>
      <c r="P1157" s="1302">
        <v>1</v>
      </c>
      <c r="Q1157" s="1302">
        <v>0</v>
      </c>
      <c r="R1157" s="1302">
        <v>0</v>
      </c>
      <c r="S1157" s="1302">
        <v>0</v>
      </c>
      <c r="T1157" s="1302">
        <v>0</v>
      </c>
      <c r="U1157" s="1302">
        <v>0</v>
      </c>
      <c r="V1157" s="1302">
        <v>0.3333333432674408</v>
      </c>
    </row>
    <row r="1158" spans="1:22" ht="15" x14ac:dyDescent="0.25">
      <c r="A1158" s="1301" t="s">
        <v>809</v>
      </c>
      <c r="B1158" s="153" t="s">
        <v>869</v>
      </c>
      <c r="C1158" s="1301" t="s">
        <v>93</v>
      </c>
      <c r="D1158" s="1302">
        <v>0.38461539149284363</v>
      </c>
      <c r="E1158" s="1302">
        <v>0.28571429848670959</v>
      </c>
      <c r="F1158" s="1302">
        <v>0.4117647111415863</v>
      </c>
      <c r="G1158" s="1302">
        <v>0.71428573131561279</v>
      </c>
      <c r="H1158" s="1302">
        <v>0</v>
      </c>
      <c r="I1158" s="1302">
        <v>0</v>
      </c>
      <c r="J1158" s="1302">
        <v>0</v>
      </c>
      <c r="K1158" s="1302">
        <v>0</v>
      </c>
      <c r="L1158" s="1302">
        <v>0</v>
      </c>
      <c r="M1158" s="1302">
        <v>1</v>
      </c>
      <c r="N1158" s="1302">
        <v>0</v>
      </c>
      <c r="O1158" s="1302">
        <v>0</v>
      </c>
      <c r="P1158" s="1302">
        <v>1</v>
      </c>
      <c r="Q1158" s="1302">
        <v>0</v>
      </c>
      <c r="R1158" s="1302">
        <v>0</v>
      </c>
      <c r="S1158" s="1302">
        <v>0</v>
      </c>
      <c r="T1158" s="1302">
        <v>0</v>
      </c>
      <c r="U1158" s="1302">
        <v>0</v>
      </c>
      <c r="V1158" s="1302">
        <v>0.3333333432674408</v>
      </c>
    </row>
    <row r="1159" spans="1:22" ht="15" x14ac:dyDescent="0.25">
      <c r="A1159" s="1301" t="s">
        <v>809</v>
      </c>
      <c r="B1159" s="153" t="s">
        <v>869</v>
      </c>
      <c r="C1159" s="1301" t="s">
        <v>94</v>
      </c>
      <c r="D1159" s="1302">
        <v>7.6923079788684845E-2</v>
      </c>
      <c r="E1159" s="1302">
        <v>0.1428571492433548</v>
      </c>
      <c r="F1159" s="1302">
        <v>0.17647059261798859</v>
      </c>
      <c r="G1159" s="1302">
        <v>0.2142857164144516</v>
      </c>
      <c r="H1159" s="1302">
        <v>0</v>
      </c>
      <c r="I1159" s="1302">
        <v>0</v>
      </c>
      <c r="J1159" s="1302">
        <v>0</v>
      </c>
      <c r="K1159" s="1302">
        <v>0</v>
      </c>
      <c r="L1159" s="1302">
        <v>0</v>
      </c>
      <c r="M1159" s="1302">
        <v>0</v>
      </c>
      <c r="N1159" s="1302">
        <v>0</v>
      </c>
      <c r="O1159" s="1302">
        <v>0</v>
      </c>
      <c r="P1159" s="1302">
        <v>1</v>
      </c>
      <c r="Q1159" s="1302">
        <v>0</v>
      </c>
      <c r="R1159" s="1302">
        <v>0</v>
      </c>
      <c r="S1159" s="1302">
        <v>0</v>
      </c>
      <c r="T1159" s="1302">
        <v>0</v>
      </c>
      <c r="U1159" s="1302">
        <v>0</v>
      </c>
      <c r="V1159" s="1302">
        <v>0</v>
      </c>
    </row>
    <row r="1160" spans="1:22" ht="15" x14ac:dyDescent="0.25">
      <c r="A1160" s="1301" t="s">
        <v>809</v>
      </c>
      <c r="B1160" s="153" t="s">
        <v>869</v>
      </c>
      <c r="C1160" s="1301" t="s">
        <v>95</v>
      </c>
      <c r="D1160" s="1302">
        <v>0</v>
      </c>
      <c r="E1160" s="1302">
        <v>0.1428571492433548</v>
      </c>
      <c r="F1160" s="1302">
        <v>0.17647059261798859</v>
      </c>
      <c r="G1160" s="1302">
        <v>7.1428574621677399E-2</v>
      </c>
      <c r="H1160" s="1302">
        <v>0</v>
      </c>
      <c r="I1160" s="1302">
        <v>0</v>
      </c>
      <c r="J1160" s="1302">
        <v>0</v>
      </c>
      <c r="K1160" s="1302">
        <v>0</v>
      </c>
      <c r="L1160" s="1302">
        <v>0</v>
      </c>
      <c r="M1160" s="1302">
        <v>0</v>
      </c>
      <c r="N1160" s="1302">
        <v>0</v>
      </c>
      <c r="O1160" s="1302">
        <v>0</v>
      </c>
      <c r="P1160" s="1302">
        <v>1</v>
      </c>
      <c r="Q1160" s="1302">
        <v>0</v>
      </c>
      <c r="R1160" s="1302">
        <v>0</v>
      </c>
      <c r="S1160" s="1302">
        <v>0</v>
      </c>
      <c r="T1160" s="1302">
        <v>0</v>
      </c>
      <c r="U1160" s="1302">
        <v>0</v>
      </c>
      <c r="V1160" s="1302">
        <v>0</v>
      </c>
    </row>
    <row r="1161" spans="1:22" ht="15" x14ac:dyDescent="0.25">
      <c r="A1161" s="1301" t="s">
        <v>809</v>
      </c>
      <c r="B1161" s="153" t="s">
        <v>870</v>
      </c>
      <c r="C1161" s="1301" t="s">
        <v>87</v>
      </c>
      <c r="D1161" s="1302">
        <v>14</v>
      </c>
      <c r="E1161" s="1302">
        <v>10</v>
      </c>
      <c r="F1161" s="1302">
        <v>15</v>
      </c>
      <c r="G1161" s="1302">
        <v>4</v>
      </c>
      <c r="H1161" s="1302">
        <v>9</v>
      </c>
      <c r="I1161" s="1302">
        <v>10</v>
      </c>
      <c r="J1161" s="1302">
        <v>3</v>
      </c>
      <c r="K1161" s="1302">
        <v>0</v>
      </c>
      <c r="L1161" s="1302">
        <v>0</v>
      </c>
      <c r="M1161" s="1302">
        <v>0</v>
      </c>
      <c r="N1161" s="1302">
        <v>0</v>
      </c>
      <c r="O1161" s="1302">
        <v>0</v>
      </c>
      <c r="P1161" s="1302">
        <v>0</v>
      </c>
      <c r="Q1161" s="1302">
        <v>0</v>
      </c>
      <c r="R1161" s="1302">
        <v>0</v>
      </c>
      <c r="S1161" s="1302">
        <v>0</v>
      </c>
      <c r="T1161" s="1302">
        <v>0</v>
      </c>
      <c r="U1161" s="1302">
        <v>0</v>
      </c>
      <c r="V1161" s="1302">
        <v>0</v>
      </c>
    </row>
    <row r="1162" spans="1:22" ht="15" x14ac:dyDescent="0.25">
      <c r="A1162" s="1301" t="s">
        <v>809</v>
      </c>
      <c r="B1162" s="153" t="s">
        <v>870</v>
      </c>
      <c r="C1162" s="1301" t="s">
        <v>700</v>
      </c>
      <c r="D1162" s="1302">
        <v>6</v>
      </c>
      <c r="E1162" s="1302">
        <v>1</v>
      </c>
      <c r="F1162" s="1302">
        <v>7</v>
      </c>
      <c r="G1162" s="1302">
        <v>0</v>
      </c>
      <c r="H1162" s="1302">
        <v>2</v>
      </c>
      <c r="I1162" s="1302">
        <v>7</v>
      </c>
      <c r="J1162" s="1302">
        <v>1</v>
      </c>
      <c r="K1162" s="1302">
        <v>0</v>
      </c>
      <c r="L1162" s="1302">
        <v>0</v>
      </c>
      <c r="M1162" s="1302">
        <v>0</v>
      </c>
      <c r="N1162" s="1302">
        <v>0</v>
      </c>
      <c r="O1162" s="1302">
        <v>0</v>
      </c>
      <c r="P1162" s="1302">
        <v>0</v>
      </c>
      <c r="Q1162" s="1302">
        <v>0</v>
      </c>
      <c r="R1162" s="1302">
        <v>0</v>
      </c>
      <c r="S1162" s="1302">
        <v>0</v>
      </c>
      <c r="T1162" s="1302">
        <v>0</v>
      </c>
      <c r="U1162" s="1302">
        <v>0</v>
      </c>
      <c r="V1162" s="1302">
        <v>0</v>
      </c>
    </row>
    <row r="1163" spans="1:22" ht="15" x14ac:dyDescent="0.25">
      <c r="A1163" s="1301" t="s">
        <v>809</v>
      </c>
      <c r="B1163" s="153" t="s">
        <v>870</v>
      </c>
      <c r="C1163" s="1301" t="s">
        <v>88</v>
      </c>
      <c r="D1163" s="1302">
        <v>7</v>
      </c>
      <c r="E1163" s="1302">
        <v>2</v>
      </c>
      <c r="F1163" s="1302">
        <v>9</v>
      </c>
      <c r="G1163" s="1302">
        <v>0</v>
      </c>
      <c r="H1163" s="1302">
        <v>5</v>
      </c>
      <c r="I1163" s="1302">
        <v>8</v>
      </c>
      <c r="J1163" s="1302">
        <v>1</v>
      </c>
      <c r="K1163" s="1302">
        <v>0</v>
      </c>
      <c r="L1163" s="1302">
        <v>0</v>
      </c>
      <c r="M1163" s="1302">
        <v>0</v>
      </c>
      <c r="N1163" s="1302">
        <v>0</v>
      </c>
      <c r="O1163" s="1302">
        <v>0</v>
      </c>
      <c r="P1163" s="1302">
        <v>0</v>
      </c>
      <c r="Q1163" s="1302">
        <v>0</v>
      </c>
      <c r="R1163" s="1302">
        <v>0</v>
      </c>
      <c r="S1163" s="1302">
        <v>0</v>
      </c>
      <c r="T1163" s="1302">
        <v>0</v>
      </c>
      <c r="U1163" s="1302">
        <v>0</v>
      </c>
      <c r="V1163" s="1302">
        <v>0</v>
      </c>
    </row>
    <row r="1164" spans="1:22" ht="15" x14ac:dyDescent="0.25">
      <c r="A1164" s="1301" t="s">
        <v>809</v>
      </c>
      <c r="B1164" s="153" t="s">
        <v>870</v>
      </c>
      <c r="C1164" s="1301" t="s">
        <v>89</v>
      </c>
      <c r="D1164" s="1302">
        <v>7</v>
      </c>
      <c r="E1164" s="1302">
        <v>3</v>
      </c>
      <c r="F1164" s="1302">
        <v>10</v>
      </c>
      <c r="G1164" s="1302">
        <v>0</v>
      </c>
      <c r="H1164" s="1302">
        <v>5</v>
      </c>
      <c r="I1164" s="1302">
        <v>8</v>
      </c>
      <c r="J1164" s="1302">
        <v>1</v>
      </c>
      <c r="K1164" s="1302">
        <v>0</v>
      </c>
      <c r="L1164" s="1302">
        <v>0</v>
      </c>
      <c r="M1164" s="1302">
        <v>0</v>
      </c>
      <c r="N1164" s="1302">
        <v>0</v>
      </c>
      <c r="O1164" s="1302">
        <v>0</v>
      </c>
      <c r="P1164" s="1302">
        <v>0</v>
      </c>
      <c r="Q1164" s="1302">
        <v>0</v>
      </c>
      <c r="R1164" s="1302">
        <v>0</v>
      </c>
      <c r="S1164" s="1302">
        <v>0</v>
      </c>
      <c r="T1164" s="1302">
        <v>0</v>
      </c>
      <c r="U1164" s="1302">
        <v>0</v>
      </c>
      <c r="V1164" s="1302">
        <v>0</v>
      </c>
    </row>
    <row r="1165" spans="1:22" ht="15" x14ac:dyDescent="0.25">
      <c r="A1165" s="1301" t="s">
        <v>809</v>
      </c>
      <c r="B1165" s="153" t="s">
        <v>870</v>
      </c>
      <c r="C1165" s="1301" t="s">
        <v>90</v>
      </c>
      <c r="D1165" s="1302">
        <v>2</v>
      </c>
      <c r="E1165" s="1302">
        <v>0</v>
      </c>
      <c r="F1165" s="1302">
        <v>3</v>
      </c>
      <c r="G1165" s="1302">
        <v>0</v>
      </c>
      <c r="H1165" s="1302">
        <v>1</v>
      </c>
      <c r="I1165" s="1302">
        <v>1</v>
      </c>
      <c r="J1165" s="1302">
        <v>0</v>
      </c>
      <c r="K1165" s="1302">
        <v>0</v>
      </c>
      <c r="L1165" s="1302">
        <v>0</v>
      </c>
      <c r="M1165" s="1302">
        <v>0</v>
      </c>
      <c r="N1165" s="1302">
        <v>0</v>
      </c>
      <c r="O1165" s="1302">
        <v>0</v>
      </c>
      <c r="P1165" s="1302">
        <v>0</v>
      </c>
      <c r="Q1165" s="1302">
        <v>0</v>
      </c>
      <c r="R1165" s="1302">
        <v>0</v>
      </c>
      <c r="S1165" s="1302">
        <v>0</v>
      </c>
      <c r="T1165" s="1302">
        <v>0</v>
      </c>
      <c r="U1165" s="1302">
        <v>0</v>
      </c>
      <c r="V1165" s="1302">
        <v>0</v>
      </c>
    </row>
    <row r="1166" spans="1:22" ht="15" x14ac:dyDescent="0.25">
      <c r="A1166" s="1301" t="s">
        <v>809</v>
      </c>
      <c r="B1166" s="153" t="s">
        <v>870</v>
      </c>
      <c r="C1166" s="1301" t="s">
        <v>91</v>
      </c>
      <c r="D1166" s="1302">
        <v>1</v>
      </c>
      <c r="E1166" s="1302">
        <v>0</v>
      </c>
      <c r="F1166" s="1302">
        <v>1</v>
      </c>
      <c r="G1166" s="1302">
        <v>0</v>
      </c>
      <c r="H1166" s="1302">
        <v>1</v>
      </c>
      <c r="I1166" s="1302">
        <v>0</v>
      </c>
      <c r="J1166" s="1302">
        <v>0</v>
      </c>
      <c r="K1166" s="1302">
        <v>0</v>
      </c>
      <c r="L1166" s="1302">
        <v>0</v>
      </c>
      <c r="M1166" s="1302">
        <v>0</v>
      </c>
      <c r="N1166" s="1302">
        <v>0</v>
      </c>
      <c r="O1166" s="1302">
        <v>0</v>
      </c>
      <c r="P1166" s="1302">
        <v>0</v>
      </c>
      <c r="Q1166" s="1302">
        <v>0</v>
      </c>
      <c r="R1166" s="1302">
        <v>0</v>
      </c>
      <c r="S1166" s="1302">
        <v>0</v>
      </c>
      <c r="T1166" s="1302">
        <v>0</v>
      </c>
      <c r="U1166" s="1302">
        <v>0</v>
      </c>
      <c r="V1166" s="1302">
        <v>0</v>
      </c>
    </row>
    <row r="1167" spans="1:22" ht="15" x14ac:dyDescent="0.25">
      <c r="A1167" s="1301" t="s">
        <v>809</v>
      </c>
      <c r="B1167" s="153" t="s">
        <v>870</v>
      </c>
      <c r="C1167" s="1301" t="s">
        <v>701</v>
      </c>
      <c r="D1167" s="1302">
        <v>0.4285714328289032</v>
      </c>
      <c r="E1167" s="1302">
        <v>0.10000000149011612</v>
      </c>
      <c r="F1167" s="1302">
        <v>0.46666666865348816</v>
      </c>
      <c r="G1167" s="1302">
        <v>0</v>
      </c>
      <c r="H1167" s="1302">
        <v>0.2222222238779068</v>
      </c>
      <c r="I1167" s="1302">
        <v>0.69999998807907104</v>
      </c>
      <c r="J1167" s="1302">
        <v>0.3333333432674408</v>
      </c>
      <c r="K1167" s="1302">
        <v>0</v>
      </c>
      <c r="L1167" s="1302">
        <v>0</v>
      </c>
      <c r="M1167" s="1302">
        <v>0</v>
      </c>
      <c r="N1167" s="1302">
        <v>0</v>
      </c>
      <c r="O1167" s="1302">
        <v>0</v>
      </c>
      <c r="P1167" s="1302">
        <v>0</v>
      </c>
      <c r="Q1167" s="1302">
        <v>0</v>
      </c>
      <c r="R1167" s="1302">
        <v>0</v>
      </c>
      <c r="S1167" s="1302">
        <v>0</v>
      </c>
      <c r="T1167" s="1302">
        <v>0</v>
      </c>
      <c r="U1167" s="1302">
        <v>0</v>
      </c>
      <c r="V1167" s="1302">
        <v>0</v>
      </c>
    </row>
    <row r="1168" spans="1:22" ht="15" x14ac:dyDescent="0.25">
      <c r="A1168" s="1301" t="s">
        <v>809</v>
      </c>
      <c r="B1168" s="153" t="s">
        <v>870</v>
      </c>
      <c r="C1168" s="1301" t="s">
        <v>92</v>
      </c>
      <c r="D1168" s="1302">
        <v>0.5</v>
      </c>
      <c r="E1168" s="1302">
        <v>0.20000000298023224</v>
      </c>
      <c r="F1168" s="1302">
        <v>0.60000002384185791</v>
      </c>
      <c r="G1168" s="1302">
        <v>0</v>
      </c>
      <c r="H1168" s="1302">
        <v>0.55555558204650879</v>
      </c>
      <c r="I1168" s="1302">
        <v>0.80000001192092896</v>
      </c>
      <c r="J1168" s="1302">
        <v>0.3333333432674408</v>
      </c>
      <c r="K1168" s="1302">
        <v>0</v>
      </c>
      <c r="L1168" s="1302">
        <v>0</v>
      </c>
      <c r="M1168" s="1302">
        <v>0</v>
      </c>
      <c r="N1168" s="1302">
        <v>0</v>
      </c>
      <c r="O1168" s="1302">
        <v>0</v>
      </c>
      <c r="P1168" s="1302">
        <v>0</v>
      </c>
      <c r="Q1168" s="1302">
        <v>0</v>
      </c>
      <c r="R1168" s="1302">
        <v>0</v>
      </c>
      <c r="S1168" s="1302">
        <v>0</v>
      </c>
      <c r="T1168" s="1302">
        <v>0</v>
      </c>
      <c r="U1168" s="1302">
        <v>0</v>
      </c>
      <c r="V1168" s="1302">
        <v>0</v>
      </c>
    </row>
    <row r="1169" spans="1:22" ht="15" x14ac:dyDescent="0.25">
      <c r="A1169" s="1301" t="s">
        <v>809</v>
      </c>
      <c r="B1169" s="153" t="s">
        <v>870</v>
      </c>
      <c r="C1169" s="1301" t="s">
        <v>93</v>
      </c>
      <c r="D1169" s="1302">
        <v>0.5</v>
      </c>
      <c r="E1169" s="1302">
        <v>0.30000001192092896</v>
      </c>
      <c r="F1169" s="1302">
        <v>0.66666668653488159</v>
      </c>
      <c r="G1169" s="1302">
        <v>0</v>
      </c>
      <c r="H1169" s="1302">
        <v>0.55555558204650879</v>
      </c>
      <c r="I1169" s="1302">
        <v>0.80000001192092896</v>
      </c>
      <c r="J1169" s="1302">
        <v>0.3333333432674408</v>
      </c>
      <c r="K1169" s="1302">
        <v>0</v>
      </c>
      <c r="L1169" s="1302">
        <v>0</v>
      </c>
      <c r="M1169" s="1302">
        <v>0</v>
      </c>
      <c r="N1169" s="1302">
        <v>0</v>
      </c>
      <c r="O1169" s="1302">
        <v>0</v>
      </c>
      <c r="P1169" s="1302">
        <v>0</v>
      </c>
      <c r="Q1169" s="1302">
        <v>0</v>
      </c>
      <c r="R1169" s="1302">
        <v>0</v>
      </c>
      <c r="S1169" s="1302">
        <v>0</v>
      </c>
      <c r="T1169" s="1302">
        <v>0</v>
      </c>
      <c r="U1169" s="1302">
        <v>0</v>
      </c>
      <c r="V1169" s="1302">
        <v>0</v>
      </c>
    </row>
    <row r="1170" spans="1:22" ht="15" x14ac:dyDescent="0.25">
      <c r="A1170" s="1301" t="s">
        <v>809</v>
      </c>
      <c r="B1170" s="153" t="s">
        <v>870</v>
      </c>
      <c r="C1170" s="1301" t="s">
        <v>94</v>
      </c>
      <c r="D1170" s="1302">
        <v>0.1428571492433548</v>
      </c>
      <c r="E1170" s="1302">
        <v>0</v>
      </c>
      <c r="F1170" s="1302">
        <v>0.20000000298023224</v>
      </c>
      <c r="G1170" s="1302">
        <v>0</v>
      </c>
      <c r="H1170" s="1302">
        <v>0.1111111119389534</v>
      </c>
      <c r="I1170" s="1302">
        <v>0.10000000149011612</v>
      </c>
      <c r="J1170" s="1302">
        <v>0</v>
      </c>
      <c r="K1170" s="1302">
        <v>0</v>
      </c>
      <c r="L1170" s="1302">
        <v>0</v>
      </c>
      <c r="M1170" s="1302">
        <v>0</v>
      </c>
      <c r="N1170" s="1302">
        <v>0</v>
      </c>
      <c r="O1170" s="1302">
        <v>0</v>
      </c>
      <c r="P1170" s="1302">
        <v>0</v>
      </c>
      <c r="Q1170" s="1302">
        <v>0</v>
      </c>
      <c r="R1170" s="1302">
        <v>0</v>
      </c>
      <c r="S1170" s="1302">
        <v>0</v>
      </c>
      <c r="T1170" s="1302">
        <v>0</v>
      </c>
      <c r="U1170" s="1302">
        <v>0</v>
      </c>
      <c r="V1170" s="1302">
        <v>0</v>
      </c>
    </row>
    <row r="1171" spans="1:22" ht="15" x14ac:dyDescent="0.25">
      <c r="A1171" s="1301" t="s">
        <v>809</v>
      </c>
      <c r="B1171" s="153" t="s">
        <v>870</v>
      </c>
      <c r="C1171" s="1301" t="s">
        <v>95</v>
      </c>
      <c r="D1171" s="1302">
        <v>7.1428574621677399E-2</v>
      </c>
      <c r="E1171" s="1302">
        <v>0</v>
      </c>
      <c r="F1171" s="1302">
        <v>6.6666670143604279E-2</v>
      </c>
      <c r="G1171" s="1302">
        <v>0</v>
      </c>
      <c r="H1171" s="1302">
        <v>0.1111111119389534</v>
      </c>
      <c r="I1171" s="1302">
        <v>0</v>
      </c>
      <c r="J1171" s="1302">
        <v>0</v>
      </c>
      <c r="K1171" s="1302">
        <v>0</v>
      </c>
      <c r="L1171" s="1302">
        <v>0</v>
      </c>
      <c r="M1171" s="1302">
        <v>0</v>
      </c>
      <c r="N1171" s="1302">
        <v>0</v>
      </c>
      <c r="O1171" s="1302">
        <v>0</v>
      </c>
      <c r="P1171" s="1302">
        <v>0</v>
      </c>
      <c r="Q1171" s="1302">
        <v>0</v>
      </c>
      <c r="R1171" s="1302">
        <v>0</v>
      </c>
      <c r="S1171" s="1302">
        <v>0</v>
      </c>
      <c r="T1171" s="1302">
        <v>0</v>
      </c>
      <c r="U1171" s="1302">
        <v>0</v>
      </c>
      <c r="V1171" s="1302">
        <v>0</v>
      </c>
    </row>
    <row r="1172" spans="1:22" ht="15" x14ac:dyDescent="0.25">
      <c r="A1172" s="1301" t="s">
        <v>809</v>
      </c>
      <c r="B1172" s="153" t="s">
        <v>871</v>
      </c>
      <c r="C1172" s="1301" t="s">
        <v>87</v>
      </c>
      <c r="D1172" s="1302">
        <v>0</v>
      </c>
      <c r="E1172" s="1302">
        <v>0</v>
      </c>
      <c r="F1172" s="1302">
        <v>0</v>
      </c>
      <c r="G1172" s="1302">
        <v>0</v>
      </c>
      <c r="H1172" s="1302">
        <v>0</v>
      </c>
      <c r="I1172" s="1302">
        <v>0</v>
      </c>
      <c r="J1172" s="1302">
        <v>0</v>
      </c>
      <c r="K1172" s="1302">
        <v>0</v>
      </c>
      <c r="L1172" s="1302">
        <v>0</v>
      </c>
      <c r="M1172" s="1302">
        <v>31</v>
      </c>
      <c r="N1172" s="1302">
        <v>20</v>
      </c>
      <c r="O1172" s="1302">
        <v>33</v>
      </c>
      <c r="P1172" s="1302">
        <v>30</v>
      </c>
      <c r="Q1172" s="1302">
        <v>13</v>
      </c>
      <c r="R1172" s="1302">
        <v>34</v>
      </c>
      <c r="S1172" s="1302">
        <v>31</v>
      </c>
      <c r="T1172" s="1302">
        <v>63</v>
      </c>
      <c r="U1172" s="1302">
        <v>9</v>
      </c>
      <c r="V1172" s="1302">
        <v>6</v>
      </c>
    </row>
    <row r="1173" spans="1:22" ht="15" x14ac:dyDescent="0.25">
      <c r="A1173" s="1301" t="s">
        <v>809</v>
      </c>
      <c r="B1173" s="153" t="s">
        <v>871</v>
      </c>
      <c r="C1173" s="1301" t="s">
        <v>700</v>
      </c>
      <c r="D1173" s="1302">
        <v>0</v>
      </c>
      <c r="E1173" s="1302">
        <v>0</v>
      </c>
      <c r="F1173" s="1302">
        <v>0</v>
      </c>
      <c r="G1173" s="1302">
        <v>0</v>
      </c>
      <c r="H1173" s="1302">
        <v>0</v>
      </c>
      <c r="I1173" s="1302">
        <v>0</v>
      </c>
      <c r="J1173" s="1302">
        <v>0</v>
      </c>
      <c r="K1173" s="1302">
        <v>0</v>
      </c>
      <c r="L1173" s="1302">
        <v>0</v>
      </c>
      <c r="M1173" s="1302">
        <v>7</v>
      </c>
      <c r="N1173" s="1302">
        <v>6</v>
      </c>
      <c r="O1173" s="1302">
        <v>22</v>
      </c>
      <c r="P1173" s="1302">
        <v>7</v>
      </c>
      <c r="Q1173" s="1302">
        <v>2</v>
      </c>
      <c r="R1173" s="1302">
        <v>2</v>
      </c>
      <c r="S1173" s="1302">
        <v>2</v>
      </c>
      <c r="T1173" s="1302">
        <v>5</v>
      </c>
      <c r="U1173" s="1302">
        <v>0</v>
      </c>
      <c r="V1173" s="1302">
        <v>1</v>
      </c>
    </row>
    <row r="1174" spans="1:22" ht="15" x14ac:dyDescent="0.25">
      <c r="A1174" s="1301" t="s">
        <v>809</v>
      </c>
      <c r="B1174" s="153" t="s">
        <v>871</v>
      </c>
      <c r="C1174" s="1301" t="s">
        <v>88</v>
      </c>
      <c r="D1174" s="1302">
        <v>0</v>
      </c>
      <c r="E1174" s="1302">
        <v>0</v>
      </c>
      <c r="F1174" s="1302">
        <v>0</v>
      </c>
      <c r="G1174" s="1302">
        <v>0</v>
      </c>
      <c r="H1174" s="1302">
        <v>0</v>
      </c>
      <c r="I1174" s="1302">
        <v>0</v>
      </c>
      <c r="J1174" s="1302">
        <v>0</v>
      </c>
      <c r="K1174" s="1302">
        <v>0</v>
      </c>
      <c r="L1174" s="1302">
        <v>0</v>
      </c>
      <c r="M1174" s="1302">
        <v>14</v>
      </c>
      <c r="N1174" s="1302">
        <v>11</v>
      </c>
      <c r="O1174" s="1302">
        <v>23</v>
      </c>
      <c r="P1174" s="1302">
        <v>13</v>
      </c>
      <c r="Q1174" s="1302">
        <v>6</v>
      </c>
      <c r="R1174" s="1302">
        <v>11</v>
      </c>
      <c r="S1174" s="1302">
        <v>7</v>
      </c>
      <c r="T1174" s="1302">
        <v>15</v>
      </c>
      <c r="U1174" s="1302">
        <v>0</v>
      </c>
      <c r="V1174" s="1302">
        <v>2</v>
      </c>
    </row>
    <row r="1175" spans="1:22" ht="15" x14ac:dyDescent="0.25">
      <c r="A1175" s="1301" t="s">
        <v>809</v>
      </c>
      <c r="B1175" s="153" t="s">
        <v>871</v>
      </c>
      <c r="C1175" s="1301" t="s">
        <v>89</v>
      </c>
      <c r="D1175" s="1302">
        <v>0</v>
      </c>
      <c r="E1175" s="1302">
        <v>0</v>
      </c>
      <c r="F1175" s="1302">
        <v>0</v>
      </c>
      <c r="G1175" s="1302">
        <v>0</v>
      </c>
      <c r="H1175" s="1302">
        <v>0</v>
      </c>
      <c r="I1175" s="1302">
        <v>0</v>
      </c>
      <c r="J1175" s="1302">
        <v>0</v>
      </c>
      <c r="K1175" s="1302">
        <v>0</v>
      </c>
      <c r="L1175" s="1302">
        <v>0</v>
      </c>
      <c r="M1175" s="1302">
        <v>15</v>
      </c>
      <c r="N1175" s="1302">
        <v>12</v>
      </c>
      <c r="O1175" s="1302">
        <v>24</v>
      </c>
      <c r="P1175" s="1302">
        <v>13</v>
      </c>
      <c r="Q1175" s="1302">
        <v>6</v>
      </c>
      <c r="R1175" s="1302">
        <v>11</v>
      </c>
      <c r="S1175" s="1302">
        <v>10</v>
      </c>
      <c r="T1175" s="1302">
        <v>19</v>
      </c>
      <c r="U1175" s="1302">
        <v>1</v>
      </c>
      <c r="V1175" s="1302">
        <v>4</v>
      </c>
    </row>
    <row r="1176" spans="1:22" ht="15" x14ac:dyDescent="0.25">
      <c r="A1176" s="1301" t="s">
        <v>809</v>
      </c>
      <c r="B1176" s="153" t="s">
        <v>871</v>
      </c>
      <c r="C1176" s="1301" t="s">
        <v>90</v>
      </c>
      <c r="D1176" s="1302">
        <v>0</v>
      </c>
      <c r="E1176" s="1302">
        <v>0</v>
      </c>
      <c r="F1176" s="1302">
        <v>0</v>
      </c>
      <c r="G1176" s="1302">
        <v>0</v>
      </c>
      <c r="H1176" s="1302">
        <v>0</v>
      </c>
      <c r="I1176" s="1302">
        <v>0</v>
      </c>
      <c r="J1176" s="1302">
        <v>0</v>
      </c>
      <c r="K1176" s="1302">
        <v>0</v>
      </c>
      <c r="L1176" s="1302">
        <v>0</v>
      </c>
      <c r="M1176" s="1302">
        <v>2</v>
      </c>
      <c r="N1176" s="1302">
        <v>3</v>
      </c>
      <c r="O1176" s="1302">
        <v>3</v>
      </c>
      <c r="P1176" s="1302">
        <v>3</v>
      </c>
      <c r="Q1176" s="1302">
        <v>0</v>
      </c>
      <c r="R1176" s="1302">
        <v>1</v>
      </c>
      <c r="S1176" s="1302">
        <v>2</v>
      </c>
      <c r="T1176" s="1302">
        <v>9</v>
      </c>
      <c r="U1176" s="1302">
        <v>0</v>
      </c>
      <c r="V1176" s="1302">
        <v>0</v>
      </c>
    </row>
    <row r="1177" spans="1:22" ht="15" x14ac:dyDescent="0.25">
      <c r="A1177" s="1301" t="s">
        <v>809</v>
      </c>
      <c r="B1177" s="153" t="s">
        <v>871</v>
      </c>
      <c r="C1177" s="1301" t="s">
        <v>91</v>
      </c>
      <c r="D1177" s="1302">
        <v>0</v>
      </c>
      <c r="E1177" s="1302">
        <v>0</v>
      </c>
      <c r="F1177" s="1302">
        <v>0</v>
      </c>
      <c r="G1177" s="1302">
        <v>0</v>
      </c>
      <c r="H1177" s="1302">
        <v>0</v>
      </c>
      <c r="I1177" s="1302">
        <v>0</v>
      </c>
      <c r="J1177" s="1302">
        <v>0</v>
      </c>
      <c r="K1177" s="1302">
        <v>0</v>
      </c>
      <c r="L1177" s="1302">
        <v>0</v>
      </c>
      <c r="M1177" s="1302">
        <v>0</v>
      </c>
      <c r="N1177" s="1302">
        <v>0</v>
      </c>
      <c r="O1177" s="1302">
        <v>0</v>
      </c>
      <c r="P1177" s="1302">
        <v>1</v>
      </c>
      <c r="Q1177" s="1302">
        <v>0</v>
      </c>
      <c r="R1177" s="1302">
        <v>0</v>
      </c>
      <c r="S1177" s="1302">
        <v>2</v>
      </c>
      <c r="T1177" s="1302">
        <v>5</v>
      </c>
      <c r="U1177" s="1302">
        <v>0</v>
      </c>
      <c r="V1177" s="1302">
        <v>0</v>
      </c>
    </row>
    <row r="1178" spans="1:22" ht="15" x14ac:dyDescent="0.25">
      <c r="A1178" s="1301" t="s">
        <v>809</v>
      </c>
      <c r="B1178" s="153" t="s">
        <v>871</v>
      </c>
      <c r="C1178" s="1301" t="s">
        <v>701</v>
      </c>
      <c r="D1178" s="1302">
        <v>0</v>
      </c>
      <c r="E1178" s="1302">
        <v>0</v>
      </c>
      <c r="F1178" s="1302">
        <v>0</v>
      </c>
      <c r="G1178" s="1302">
        <v>0</v>
      </c>
      <c r="H1178" s="1302">
        <v>0</v>
      </c>
      <c r="I1178" s="1302">
        <v>0</v>
      </c>
      <c r="J1178" s="1302">
        <v>0</v>
      </c>
      <c r="K1178" s="1302">
        <v>0</v>
      </c>
      <c r="L1178" s="1302">
        <v>0</v>
      </c>
      <c r="M1178" s="1302">
        <v>0.22580644488334656</v>
      </c>
      <c r="N1178" s="1302">
        <v>0.30000001192092896</v>
      </c>
      <c r="O1178" s="1302">
        <v>0.66666668653488159</v>
      </c>
      <c r="P1178" s="1302">
        <v>0.23333333432674408</v>
      </c>
      <c r="Q1178" s="1302">
        <v>0.15384615957736969</v>
      </c>
      <c r="R1178" s="1302">
        <v>5.8823529630899429E-2</v>
      </c>
      <c r="S1178" s="1302">
        <v>6.4516127109527588E-2</v>
      </c>
      <c r="T1178" s="1302">
        <v>7.9365082085132599E-2</v>
      </c>
      <c r="U1178" s="1302">
        <v>0</v>
      </c>
      <c r="V1178" s="1302">
        <v>0.1666666716337204</v>
      </c>
    </row>
    <row r="1179" spans="1:22" ht="15" x14ac:dyDescent="0.25">
      <c r="A1179" s="1301" t="s">
        <v>809</v>
      </c>
      <c r="B1179" s="153" t="s">
        <v>871</v>
      </c>
      <c r="C1179" s="1301" t="s">
        <v>92</v>
      </c>
      <c r="D1179" s="1302">
        <v>0</v>
      </c>
      <c r="E1179" s="1302">
        <v>0</v>
      </c>
      <c r="F1179" s="1302">
        <v>0</v>
      </c>
      <c r="G1179" s="1302">
        <v>0</v>
      </c>
      <c r="H1179" s="1302">
        <v>0</v>
      </c>
      <c r="I1179" s="1302">
        <v>0</v>
      </c>
      <c r="J1179" s="1302">
        <v>0</v>
      </c>
      <c r="K1179" s="1302">
        <v>0</v>
      </c>
      <c r="L1179" s="1302">
        <v>0</v>
      </c>
      <c r="M1179" s="1302">
        <v>0.45161288976669312</v>
      </c>
      <c r="N1179" s="1302">
        <v>0.55000001192092896</v>
      </c>
      <c r="O1179" s="1302">
        <v>0.69696968793869019</v>
      </c>
      <c r="P1179" s="1302">
        <v>0.43333333730697632</v>
      </c>
      <c r="Q1179" s="1302">
        <v>0.46153846383094788</v>
      </c>
      <c r="R1179" s="1302">
        <v>0.32352942228317261</v>
      </c>
      <c r="S1179" s="1302">
        <v>0.22580644488334656</v>
      </c>
      <c r="T1179" s="1302">
        <v>0.2380952388048172</v>
      </c>
      <c r="U1179" s="1302">
        <v>0</v>
      </c>
      <c r="V1179" s="1302">
        <v>0.3333333432674408</v>
      </c>
    </row>
    <row r="1180" spans="1:22" ht="15" x14ac:dyDescent="0.25">
      <c r="A1180" s="1301" t="s">
        <v>809</v>
      </c>
      <c r="B1180" s="153" t="s">
        <v>871</v>
      </c>
      <c r="C1180" s="1301" t="s">
        <v>93</v>
      </c>
      <c r="D1180" s="1302">
        <v>0</v>
      </c>
      <c r="E1180" s="1302">
        <v>0</v>
      </c>
      <c r="F1180" s="1302">
        <v>0</v>
      </c>
      <c r="G1180" s="1302">
        <v>0</v>
      </c>
      <c r="H1180" s="1302">
        <v>0</v>
      </c>
      <c r="I1180" s="1302">
        <v>0</v>
      </c>
      <c r="J1180" s="1302">
        <v>0</v>
      </c>
      <c r="K1180" s="1302">
        <v>0</v>
      </c>
      <c r="L1180" s="1302">
        <v>0</v>
      </c>
      <c r="M1180" s="1302">
        <v>0.48387095332145691</v>
      </c>
      <c r="N1180" s="1302">
        <v>0.60000002384185791</v>
      </c>
      <c r="O1180" s="1302">
        <v>0.72727274894714355</v>
      </c>
      <c r="P1180" s="1302">
        <v>0.43333333730697632</v>
      </c>
      <c r="Q1180" s="1302">
        <v>0.46153846383094788</v>
      </c>
      <c r="R1180" s="1302">
        <v>0.32352942228317261</v>
      </c>
      <c r="S1180" s="1302">
        <v>0.32258063554763794</v>
      </c>
      <c r="T1180" s="1302">
        <v>0.30158731341362</v>
      </c>
      <c r="U1180" s="1302">
        <v>0.1111111119389534</v>
      </c>
      <c r="V1180" s="1302">
        <v>0.66666668653488159</v>
      </c>
    </row>
    <row r="1181" spans="1:22" ht="15" x14ac:dyDescent="0.25">
      <c r="A1181" s="1301" t="s">
        <v>809</v>
      </c>
      <c r="B1181" s="153" t="s">
        <v>871</v>
      </c>
      <c r="C1181" s="1301" t="s">
        <v>94</v>
      </c>
      <c r="D1181" s="1302">
        <v>0</v>
      </c>
      <c r="E1181" s="1302">
        <v>0</v>
      </c>
      <c r="F1181" s="1302">
        <v>0</v>
      </c>
      <c r="G1181" s="1302">
        <v>0</v>
      </c>
      <c r="H1181" s="1302">
        <v>0</v>
      </c>
      <c r="I1181" s="1302">
        <v>0</v>
      </c>
      <c r="J1181" s="1302">
        <v>0</v>
      </c>
      <c r="K1181" s="1302">
        <v>0</v>
      </c>
      <c r="L1181" s="1302">
        <v>0</v>
      </c>
      <c r="M1181" s="1302">
        <v>6.4516127109527588E-2</v>
      </c>
      <c r="N1181" s="1302">
        <v>0.15000000596046448</v>
      </c>
      <c r="O1181" s="1302">
        <v>9.0909093618392944E-2</v>
      </c>
      <c r="P1181" s="1302">
        <v>0.10000000149011612</v>
      </c>
      <c r="Q1181" s="1302">
        <v>0</v>
      </c>
      <c r="R1181" s="1302">
        <v>2.9411764815449715E-2</v>
      </c>
      <c r="S1181" s="1302">
        <v>6.4516127109527588E-2</v>
      </c>
      <c r="T1181" s="1302">
        <v>0.1428571492433548</v>
      </c>
      <c r="U1181" s="1302">
        <v>0</v>
      </c>
      <c r="V1181" s="1302">
        <v>0</v>
      </c>
    </row>
    <row r="1182" spans="1:22" ht="15" x14ac:dyDescent="0.25">
      <c r="A1182" s="1301" t="s">
        <v>809</v>
      </c>
      <c r="B1182" s="153" t="s">
        <v>871</v>
      </c>
      <c r="C1182" s="1301" t="s">
        <v>95</v>
      </c>
      <c r="D1182" s="1302">
        <v>0</v>
      </c>
      <c r="E1182" s="1302">
        <v>0</v>
      </c>
      <c r="F1182" s="1302">
        <v>0</v>
      </c>
      <c r="G1182" s="1302">
        <v>0</v>
      </c>
      <c r="H1182" s="1302">
        <v>0</v>
      </c>
      <c r="I1182" s="1302">
        <v>0</v>
      </c>
      <c r="J1182" s="1302">
        <v>0</v>
      </c>
      <c r="K1182" s="1302">
        <v>0</v>
      </c>
      <c r="L1182" s="1302">
        <v>0</v>
      </c>
      <c r="M1182" s="1302">
        <v>0</v>
      </c>
      <c r="N1182" s="1302">
        <v>0</v>
      </c>
      <c r="O1182" s="1302">
        <v>0</v>
      </c>
      <c r="P1182" s="1302">
        <v>3.3333335071802139E-2</v>
      </c>
      <c r="Q1182" s="1302">
        <v>0</v>
      </c>
      <c r="R1182" s="1302">
        <v>0</v>
      </c>
      <c r="S1182" s="1302">
        <v>6.4516127109527588E-2</v>
      </c>
      <c r="T1182" s="1302">
        <v>7.9365082085132599E-2</v>
      </c>
      <c r="U1182" s="1302">
        <v>0</v>
      </c>
      <c r="V1182" s="1302">
        <v>0</v>
      </c>
    </row>
    <row r="1183" spans="1:22" ht="15" x14ac:dyDescent="0.25">
      <c r="A1183" s="1301" t="s">
        <v>809</v>
      </c>
      <c r="B1183" s="153" t="s">
        <v>872</v>
      </c>
      <c r="C1183" s="1301" t="s">
        <v>87</v>
      </c>
      <c r="D1183" s="1302">
        <v>0</v>
      </c>
      <c r="E1183" s="1302">
        <v>0</v>
      </c>
      <c r="F1183" s="1302">
        <v>0</v>
      </c>
      <c r="G1183" s="1302">
        <v>0</v>
      </c>
      <c r="H1183" s="1302">
        <v>18</v>
      </c>
      <c r="I1183" s="1302">
        <v>22</v>
      </c>
      <c r="J1183" s="1302">
        <v>41</v>
      </c>
      <c r="K1183" s="1302">
        <v>15</v>
      </c>
      <c r="L1183" s="1302">
        <v>13</v>
      </c>
      <c r="M1183" s="1302">
        <v>5</v>
      </c>
      <c r="N1183" s="1302">
        <v>9</v>
      </c>
      <c r="O1183" s="1302">
        <v>12</v>
      </c>
      <c r="P1183" s="1302">
        <v>22</v>
      </c>
      <c r="Q1183" s="1302">
        <v>6</v>
      </c>
      <c r="R1183" s="1302">
        <v>16</v>
      </c>
      <c r="S1183" s="1302">
        <v>0</v>
      </c>
      <c r="T1183" s="1302">
        <v>0</v>
      </c>
      <c r="U1183" s="1302">
        <v>0</v>
      </c>
      <c r="V1183" s="1302">
        <v>7</v>
      </c>
    </row>
    <row r="1184" spans="1:22" ht="15" x14ac:dyDescent="0.25">
      <c r="A1184" s="1301" t="s">
        <v>809</v>
      </c>
      <c r="B1184" s="153" t="s">
        <v>872</v>
      </c>
      <c r="C1184" s="1301" t="s">
        <v>700</v>
      </c>
      <c r="D1184" s="1302">
        <v>0</v>
      </c>
      <c r="E1184" s="1302">
        <v>0</v>
      </c>
      <c r="F1184" s="1302">
        <v>0</v>
      </c>
      <c r="G1184" s="1302">
        <v>0</v>
      </c>
      <c r="H1184" s="1302">
        <v>9</v>
      </c>
      <c r="I1184" s="1302">
        <v>2</v>
      </c>
      <c r="J1184" s="1302">
        <v>6</v>
      </c>
      <c r="K1184" s="1302">
        <v>1</v>
      </c>
      <c r="L1184" s="1302">
        <v>2</v>
      </c>
      <c r="M1184" s="1302">
        <v>0</v>
      </c>
      <c r="N1184" s="1302">
        <v>2</v>
      </c>
      <c r="O1184" s="1302">
        <v>0</v>
      </c>
      <c r="P1184" s="1302">
        <v>5</v>
      </c>
      <c r="Q1184" s="1302">
        <v>3</v>
      </c>
      <c r="R1184" s="1302">
        <v>2</v>
      </c>
      <c r="S1184" s="1302">
        <v>0</v>
      </c>
      <c r="T1184" s="1302">
        <v>0</v>
      </c>
      <c r="U1184" s="1302">
        <v>0</v>
      </c>
      <c r="V1184" s="1302">
        <v>0</v>
      </c>
    </row>
    <row r="1185" spans="1:22" ht="15" x14ac:dyDescent="0.25">
      <c r="A1185" s="1301" t="s">
        <v>809</v>
      </c>
      <c r="B1185" s="153" t="s">
        <v>872</v>
      </c>
      <c r="C1185" s="1301" t="s">
        <v>88</v>
      </c>
      <c r="D1185" s="1302">
        <v>0</v>
      </c>
      <c r="E1185" s="1302">
        <v>0</v>
      </c>
      <c r="F1185" s="1302">
        <v>0</v>
      </c>
      <c r="G1185" s="1302">
        <v>0</v>
      </c>
      <c r="H1185" s="1302">
        <v>14</v>
      </c>
      <c r="I1185" s="1302">
        <v>4</v>
      </c>
      <c r="J1185" s="1302">
        <v>9</v>
      </c>
      <c r="K1185" s="1302">
        <v>5</v>
      </c>
      <c r="L1185" s="1302">
        <v>5</v>
      </c>
      <c r="M1185" s="1302">
        <v>0</v>
      </c>
      <c r="N1185" s="1302">
        <v>2</v>
      </c>
      <c r="O1185" s="1302">
        <v>1</v>
      </c>
      <c r="P1185" s="1302">
        <v>11</v>
      </c>
      <c r="Q1185" s="1302">
        <v>3</v>
      </c>
      <c r="R1185" s="1302">
        <v>4</v>
      </c>
      <c r="S1185" s="1302">
        <v>0</v>
      </c>
      <c r="T1185" s="1302">
        <v>0</v>
      </c>
      <c r="U1185" s="1302">
        <v>0</v>
      </c>
      <c r="V1185" s="1302">
        <v>0</v>
      </c>
    </row>
    <row r="1186" spans="1:22" ht="15" x14ac:dyDescent="0.25">
      <c r="A1186" s="1301" t="s">
        <v>809</v>
      </c>
      <c r="B1186" s="153" t="s">
        <v>872</v>
      </c>
      <c r="C1186" s="1301" t="s">
        <v>89</v>
      </c>
      <c r="D1186" s="1302">
        <v>0</v>
      </c>
      <c r="E1186" s="1302">
        <v>0</v>
      </c>
      <c r="F1186" s="1302">
        <v>0</v>
      </c>
      <c r="G1186" s="1302">
        <v>0</v>
      </c>
      <c r="H1186" s="1302">
        <v>15</v>
      </c>
      <c r="I1186" s="1302">
        <v>4</v>
      </c>
      <c r="J1186" s="1302">
        <v>11</v>
      </c>
      <c r="K1186" s="1302">
        <v>5</v>
      </c>
      <c r="L1186" s="1302">
        <v>5</v>
      </c>
      <c r="M1186" s="1302">
        <v>0</v>
      </c>
      <c r="N1186" s="1302">
        <v>2</v>
      </c>
      <c r="O1186" s="1302">
        <v>2</v>
      </c>
      <c r="P1186" s="1302">
        <v>13</v>
      </c>
      <c r="Q1186" s="1302">
        <v>4</v>
      </c>
      <c r="R1186" s="1302">
        <v>4</v>
      </c>
      <c r="S1186" s="1302">
        <v>0</v>
      </c>
      <c r="T1186" s="1302">
        <v>0</v>
      </c>
      <c r="U1186" s="1302">
        <v>0</v>
      </c>
      <c r="V1186" s="1302">
        <v>0</v>
      </c>
    </row>
    <row r="1187" spans="1:22" ht="15" x14ac:dyDescent="0.25">
      <c r="A1187" s="1301" t="s">
        <v>809</v>
      </c>
      <c r="B1187" s="153" t="s">
        <v>872</v>
      </c>
      <c r="C1187" s="1301" t="s">
        <v>90</v>
      </c>
      <c r="D1187" s="1302">
        <v>0</v>
      </c>
      <c r="E1187" s="1302">
        <v>0</v>
      </c>
      <c r="F1187" s="1302">
        <v>0</v>
      </c>
      <c r="G1187" s="1302">
        <v>0</v>
      </c>
      <c r="H1187" s="1302">
        <v>3</v>
      </c>
      <c r="I1187" s="1302">
        <v>0</v>
      </c>
      <c r="J1187" s="1302">
        <v>1</v>
      </c>
      <c r="K1187" s="1302">
        <v>1</v>
      </c>
      <c r="L1187" s="1302">
        <v>0</v>
      </c>
      <c r="M1187" s="1302">
        <v>0</v>
      </c>
      <c r="N1187" s="1302">
        <v>1</v>
      </c>
      <c r="O1187" s="1302">
        <v>0</v>
      </c>
      <c r="P1187" s="1302">
        <v>12</v>
      </c>
      <c r="Q1187" s="1302">
        <v>2</v>
      </c>
      <c r="R1187" s="1302">
        <v>0</v>
      </c>
      <c r="S1187" s="1302">
        <v>0</v>
      </c>
      <c r="T1187" s="1302">
        <v>0</v>
      </c>
      <c r="U1187" s="1302">
        <v>0</v>
      </c>
      <c r="V1187" s="1302">
        <v>0</v>
      </c>
    </row>
    <row r="1188" spans="1:22" ht="15" x14ac:dyDescent="0.25">
      <c r="A1188" s="1301" t="s">
        <v>809</v>
      </c>
      <c r="B1188" s="153" t="s">
        <v>872</v>
      </c>
      <c r="C1188" s="1301" t="s">
        <v>91</v>
      </c>
      <c r="D1188" s="1302">
        <v>0</v>
      </c>
      <c r="E1188" s="1302">
        <v>0</v>
      </c>
      <c r="F1188" s="1302">
        <v>0</v>
      </c>
      <c r="G1188" s="1302">
        <v>0</v>
      </c>
      <c r="H1188" s="1302">
        <v>2</v>
      </c>
      <c r="I1188" s="1302">
        <v>0</v>
      </c>
      <c r="J1188" s="1302">
        <v>0</v>
      </c>
      <c r="K1188" s="1302">
        <v>0</v>
      </c>
      <c r="L1188" s="1302">
        <v>0</v>
      </c>
      <c r="M1188" s="1302">
        <v>0</v>
      </c>
      <c r="N1188" s="1302">
        <v>0</v>
      </c>
      <c r="O1188" s="1302">
        <v>0</v>
      </c>
      <c r="P1188" s="1302">
        <v>7</v>
      </c>
      <c r="Q1188" s="1302">
        <v>0</v>
      </c>
      <c r="R1188" s="1302">
        <v>0</v>
      </c>
      <c r="S1188" s="1302">
        <v>0</v>
      </c>
      <c r="T1188" s="1302">
        <v>0</v>
      </c>
      <c r="U1188" s="1302">
        <v>0</v>
      </c>
      <c r="V1188" s="1302">
        <v>0</v>
      </c>
    </row>
    <row r="1189" spans="1:22" ht="15" x14ac:dyDescent="0.25">
      <c r="A1189" s="1301" t="s">
        <v>809</v>
      </c>
      <c r="B1189" s="153" t="s">
        <v>872</v>
      </c>
      <c r="C1189" s="1301" t="s">
        <v>701</v>
      </c>
      <c r="D1189" s="1302">
        <v>0</v>
      </c>
      <c r="E1189" s="1302">
        <v>0</v>
      </c>
      <c r="F1189" s="1302">
        <v>0</v>
      </c>
      <c r="G1189" s="1302">
        <v>0</v>
      </c>
      <c r="H1189" s="1302">
        <v>0.5</v>
      </c>
      <c r="I1189" s="1302">
        <v>9.0909093618392944E-2</v>
      </c>
      <c r="J1189" s="1302">
        <v>0.14634145796298981</v>
      </c>
      <c r="K1189" s="1302">
        <v>6.6666670143604279E-2</v>
      </c>
      <c r="L1189" s="1302">
        <v>0.15384615957736969</v>
      </c>
      <c r="M1189" s="1302">
        <v>0</v>
      </c>
      <c r="N1189" s="1302">
        <v>0.2222222238779068</v>
      </c>
      <c r="O1189" s="1302">
        <v>0</v>
      </c>
      <c r="P1189" s="1302">
        <v>0.22727273404598236</v>
      </c>
      <c r="Q1189" s="1302">
        <v>0.5</v>
      </c>
      <c r="R1189" s="1302">
        <v>0.125</v>
      </c>
      <c r="S1189" s="1302">
        <v>0</v>
      </c>
      <c r="T1189" s="1302">
        <v>0</v>
      </c>
      <c r="U1189" s="1302">
        <v>0</v>
      </c>
      <c r="V1189" s="1302">
        <v>0</v>
      </c>
    </row>
    <row r="1190" spans="1:22" ht="15" x14ac:dyDescent="0.25">
      <c r="A1190" s="1301" t="s">
        <v>809</v>
      </c>
      <c r="B1190" s="153" t="s">
        <v>872</v>
      </c>
      <c r="C1190" s="1301" t="s">
        <v>92</v>
      </c>
      <c r="D1190" s="1302">
        <v>0</v>
      </c>
      <c r="E1190" s="1302">
        <v>0</v>
      </c>
      <c r="F1190" s="1302">
        <v>0</v>
      </c>
      <c r="G1190" s="1302">
        <v>0</v>
      </c>
      <c r="H1190" s="1302">
        <v>0.77777779102325439</v>
      </c>
      <c r="I1190" s="1302">
        <v>0.18181818723678589</v>
      </c>
      <c r="J1190" s="1302">
        <v>0.21951219439506531</v>
      </c>
      <c r="K1190" s="1302">
        <v>0.3333333432674408</v>
      </c>
      <c r="L1190" s="1302">
        <v>0.38461539149284363</v>
      </c>
      <c r="M1190" s="1302">
        <v>0</v>
      </c>
      <c r="N1190" s="1302">
        <v>0.2222222238779068</v>
      </c>
      <c r="O1190" s="1302">
        <v>8.3333335816860199E-2</v>
      </c>
      <c r="P1190" s="1302">
        <v>0.5</v>
      </c>
      <c r="Q1190" s="1302">
        <v>0.5</v>
      </c>
      <c r="R1190" s="1302">
        <v>0.25</v>
      </c>
      <c r="S1190" s="1302">
        <v>0</v>
      </c>
      <c r="T1190" s="1302">
        <v>0</v>
      </c>
      <c r="U1190" s="1302">
        <v>0</v>
      </c>
      <c r="V1190" s="1302">
        <v>0</v>
      </c>
    </row>
    <row r="1191" spans="1:22" ht="15" x14ac:dyDescent="0.25">
      <c r="A1191" s="1301" t="s">
        <v>809</v>
      </c>
      <c r="B1191" s="153" t="s">
        <v>872</v>
      </c>
      <c r="C1191" s="1301" t="s">
        <v>93</v>
      </c>
      <c r="D1191" s="1302">
        <v>0</v>
      </c>
      <c r="E1191" s="1302">
        <v>0</v>
      </c>
      <c r="F1191" s="1302">
        <v>0</v>
      </c>
      <c r="G1191" s="1302">
        <v>0</v>
      </c>
      <c r="H1191" s="1302">
        <v>0.83333331346511841</v>
      </c>
      <c r="I1191" s="1302">
        <v>0.18181818723678589</v>
      </c>
      <c r="J1191" s="1302">
        <v>0.26829269528388977</v>
      </c>
      <c r="K1191" s="1302">
        <v>0.3333333432674408</v>
      </c>
      <c r="L1191" s="1302">
        <v>0.38461539149284363</v>
      </c>
      <c r="M1191" s="1302">
        <v>0</v>
      </c>
      <c r="N1191" s="1302">
        <v>0.2222222238779068</v>
      </c>
      <c r="O1191" s="1302">
        <v>0.1666666716337204</v>
      </c>
      <c r="P1191" s="1302">
        <v>0.59090906381607056</v>
      </c>
      <c r="Q1191" s="1302">
        <v>0.66666668653488159</v>
      </c>
      <c r="R1191" s="1302">
        <v>0.25</v>
      </c>
      <c r="S1191" s="1302">
        <v>0</v>
      </c>
      <c r="T1191" s="1302">
        <v>0</v>
      </c>
      <c r="U1191" s="1302">
        <v>0</v>
      </c>
      <c r="V1191" s="1302">
        <v>0</v>
      </c>
    </row>
    <row r="1192" spans="1:22" ht="15" x14ac:dyDescent="0.25">
      <c r="A1192" s="1301" t="s">
        <v>809</v>
      </c>
      <c r="B1192" s="153" t="s">
        <v>872</v>
      </c>
      <c r="C1192" s="1301" t="s">
        <v>94</v>
      </c>
      <c r="D1192" s="1302">
        <v>0</v>
      </c>
      <c r="E1192" s="1302">
        <v>0</v>
      </c>
      <c r="F1192" s="1302">
        <v>0</v>
      </c>
      <c r="G1192" s="1302">
        <v>0</v>
      </c>
      <c r="H1192" s="1302">
        <v>0.1666666716337204</v>
      </c>
      <c r="I1192" s="1302">
        <v>0</v>
      </c>
      <c r="J1192" s="1302">
        <v>2.4390242993831635E-2</v>
      </c>
      <c r="K1192" s="1302">
        <v>6.6666670143604279E-2</v>
      </c>
      <c r="L1192" s="1302">
        <v>0</v>
      </c>
      <c r="M1192" s="1302">
        <v>0</v>
      </c>
      <c r="N1192" s="1302">
        <v>0.1111111119389534</v>
      </c>
      <c r="O1192" s="1302">
        <v>0</v>
      </c>
      <c r="P1192" s="1302">
        <v>0.54545456171035767</v>
      </c>
      <c r="Q1192" s="1302">
        <v>0.3333333432674408</v>
      </c>
      <c r="R1192" s="1302">
        <v>0</v>
      </c>
      <c r="S1192" s="1302">
        <v>0</v>
      </c>
      <c r="T1192" s="1302">
        <v>0</v>
      </c>
      <c r="U1192" s="1302">
        <v>0</v>
      </c>
      <c r="V1192" s="1302">
        <v>0</v>
      </c>
    </row>
    <row r="1193" spans="1:22" ht="15" x14ac:dyDescent="0.25">
      <c r="A1193" s="1301" t="s">
        <v>809</v>
      </c>
      <c r="B1193" s="153" t="s">
        <v>872</v>
      </c>
      <c r="C1193" s="1301" t="s">
        <v>95</v>
      </c>
      <c r="D1193" s="1302">
        <v>0</v>
      </c>
      <c r="E1193" s="1302">
        <v>0</v>
      </c>
      <c r="F1193" s="1302">
        <v>0</v>
      </c>
      <c r="G1193" s="1302">
        <v>0</v>
      </c>
      <c r="H1193" s="1302">
        <v>0.1111111119389534</v>
      </c>
      <c r="I1193" s="1302">
        <v>0</v>
      </c>
      <c r="J1193" s="1302">
        <v>0</v>
      </c>
      <c r="K1193" s="1302">
        <v>0</v>
      </c>
      <c r="L1193" s="1302">
        <v>0</v>
      </c>
      <c r="M1193" s="1302">
        <v>0</v>
      </c>
      <c r="N1193" s="1302">
        <v>0</v>
      </c>
      <c r="O1193" s="1302">
        <v>0</v>
      </c>
      <c r="P1193" s="1302">
        <v>0.31818181276321411</v>
      </c>
      <c r="Q1193" s="1302">
        <v>0</v>
      </c>
      <c r="R1193" s="1302">
        <v>0</v>
      </c>
      <c r="S1193" s="1302">
        <v>0</v>
      </c>
      <c r="T1193" s="1302">
        <v>0</v>
      </c>
      <c r="U1193" s="1302">
        <v>0</v>
      </c>
      <c r="V1193" s="1302">
        <v>0</v>
      </c>
    </row>
    <row r="1194" spans="1:22" ht="15" x14ac:dyDescent="0.25">
      <c r="A1194" s="1301" t="s">
        <v>809</v>
      </c>
      <c r="B1194" s="153" t="s">
        <v>873</v>
      </c>
      <c r="C1194" s="1301" t="s">
        <v>87</v>
      </c>
      <c r="D1194" s="1302">
        <v>12</v>
      </c>
      <c r="E1194" s="1302">
        <v>24</v>
      </c>
      <c r="F1194" s="1302">
        <v>29</v>
      </c>
      <c r="G1194" s="1302">
        <v>15</v>
      </c>
      <c r="H1194" s="1302">
        <v>37</v>
      </c>
      <c r="I1194" s="1302">
        <v>38</v>
      </c>
      <c r="J1194" s="1302">
        <v>28</v>
      </c>
      <c r="K1194" s="1302">
        <v>11</v>
      </c>
      <c r="L1194" s="1302">
        <v>4</v>
      </c>
      <c r="M1194" s="1302">
        <v>5</v>
      </c>
      <c r="N1194" s="1302">
        <v>1</v>
      </c>
      <c r="O1194" s="1302">
        <v>0</v>
      </c>
      <c r="P1194" s="1302">
        <v>0</v>
      </c>
      <c r="Q1194" s="1302">
        <v>0</v>
      </c>
      <c r="R1194" s="1302">
        <v>0</v>
      </c>
      <c r="S1194" s="1302">
        <v>0</v>
      </c>
      <c r="T1194" s="1302">
        <v>0</v>
      </c>
      <c r="U1194" s="1302">
        <v>0</v>
      </c>
      <c r="V1194" s="1302">
        <v>0</v>
      </c>
    </row>
    <row r="1195" spans="1:22" ht="15" x14ac:dyDescent="0.25">
      <c r="A1195" s="1301" t="s">
        <v>809</v>
      </c>
      <c r="B1195" s="153" t="s">
        <v>873</v>
      </c>
      <c r="C1195" s="1301" t="s">
        <v>700</v>
      </c>
      <c r="D1195" s="1302">
        <v>3</v>
      </c>
      <c r="E1195" s="1302">
        <v>5</v>
      </c>
      <c r="F1195" s="1302">
        <v>12</v>
      </c>
      <c r="G1195" s="1302">
        <v>5</v>
      </c>
      <c r="H1195" s="1302">
        <v>7</v>
      </c>
      <c r="I1195" s="1302">
        <v>9</v>
      </c>
      <c r="J1195" s="1302">
        <v>4</v>
      </c>
      <c r="K1195" s="1302">
        <v>3</v>
      </c>
      <c r="L1195" s="1302">
        <v>1</v>
      </c>
      <c r="M1195" s="1302">
        <v>0</v>
      </c>
      <c r="N1195" s="1302">
        <v>0</v>
      </c>
      <c r="O1195" s="1302">
        <v>0</v>
      </c>
      <c r="P1195" s="1302">
        <v>0</v>
      </c>
      <c r="Q1195" s="1302">
        <v>0</v>
      </c>
      <c r="R1195" s="1302">
        <v>0</v>
      </c>
      <c r="S1195" s="1302">
        <v>0</v>
      </c>
      <c r="T1195" s="1302">
        <v>0</v>
      </c>
      <c r="U1195" s="1302">
        <v>0</v>
      </c>
      <c r="V1195" s="1302">
        <v>0</v>
      </c>
    </row>
    <row r="1196" spans="1:22" ht="15" x14ac:dyDescent="0.25">
      <c r="A1196" s="1301" t="s">
        <v>809</v>
      </c>
      <c r="B1196" s="153" t="s">
        <v>873</v>
      </c>
      <c r="C1196" s="1301" t="s">
        <v>88</v>
      </c>
      <c r="D1196" s="1302">
        <v>5</v>
      </c>
      <c r="E1196" s="1302">
        <v>9</v>
      </c>
      <c r="F1196" s="1302">
        <v>14</v>
      </c>
      <c r="G1196" s="1302">
        <v>7</v>
      </c>
      <c r="H1196" s="1302">
        <v>12</v>
      </c>
      <c r="I1196" s="1302">
        <v>20</v>
      </c>
      <c r="J1196" s="1302">
        <v>10</v>
      </c>
      <c r="K1196" s="1302">
        <v>3</v>
      </c>
      <c r="L1196" s="1302">
        <v>2</v>
      </c>
      <c r="M1196" s="1302">
        <v>1</v>
      </c>
      <c r="N1196" s="1302">
        <v>0</v>
      </c>
      <c r="O1196" s="1302">
        <v>0</v>
      </c>
      <c r="P1196" s="1302">
        <v>0</v>
      </c>
      <c r="Q1196" s="1302">
        <v>0</v>
      </c>
      <c r="R1196" s="1302">
        <v>0</v>
      </c>
      <c r="S1196" s="1302">
        <v>0</v>
      </c>
      <c r="T1196" s="1302">
        <v>0</v>
      </c>
      <c r="U1196" s="1302">
        <v>0</v>
      </c>
      <c r="V1196" s="1302">
        <v>0</v>
      </c>
    </row>
    <row r="1197" spans="1:22" ht="15" x14ac:dyDescent="0.25">
      <c r="A1197" s="1301" t="s">
        <v>809</v>
      </c>
      <c r="B1197" s="153" t="s">
        <v>873</v>
      </c>
      <c r="C1197" s="1301" t="s">
        <v>89</v>
      </c>
      <c r="D1197" s="1302">
        <v>5</v>
      </c>
      <c r="E1197" s="1302">
        <v>10</v>
      </c>
      <c r="F1197" s="1302">
        <v>16</v>
      </c>
      <c r="G1197" s="1302">
        <v>7</v>
      </c>
      <c r="H1197" s="1302">
        <v>16</v>
      </c>
      <c r="I1197" s="1302">
        <v>20</v>
      </c>
      <c r="J1197" s="1302">
        <v>11</v>
      </c>
      <c r="K1197" s="1302">
        <v>3</v>
      </c>
      <c r="L1197" s="1302">
        <v>2</v>
      </c>
      <c r="M1197" s="1302">
        <v>1</v>
      </c>
      <c r="N1197" s="1302">
        <v>1</v>
      </c>
      <c r="O1197" s="1302">
        <v>0</v>
      </c>
      <c r="P1197" s="1302">
        <v>0</v>
      </c>
      <c r="Q1197" s="1302">
        <v>0</v>
      </c>
      <c r="R1197" s="1302">
        <v>0</v>
      </c>
      <c r="S1197" s="1302">
        <v>0</v>
      </c>
      <c r="T1197" s="1302">
        <v>0</v>
      </c>
      <c r="U1197" s="1302">
        <v>0</v>
      </c>
      <c r="V1197" s="1302">
        <v>0</v>
      </c>
    </row>
    <row r="1198" spans="1:22" ht="15" x14ac:dyDescent="0.25">
      <c r="A1198" s="1301" t="s">
        <v>809</v>
      </c>
      <c r="B1198" s="153" t="s">
        <v>873</v>
      </c>
      <c r="C1198" s="1301" t="s">
        <v>90</v>
      </c>
      <c r="D1198" s="1302">
        <v>1</v>
      </c>
      <c r="E1198" s="1302">
        <v>2</v>
      </c>
      <c r="F1198" s="1302">
        <v>4</v>
      </c>
      <c r="G1198" s="1302">
        <v>0</v>
      </c>
      <c r="H1198" s="1302">
        <v>4</v>
      </c>
      <c r="I1198" s="1302">
        <v>2</v>
      </c>
      <c r="J1198" s="1302">
        <v>0</v>
      </c>
      <c r="K1198" s="1302">
        <v>0</v>
      </c>
      <c r="L1198" s="1302">
        <v>0</v>
      </c>
      <c r="M1198" s="1302">
        <v>0</v>
      </c>
      <c r="N1198" s="1302">
        <v>0</v>
      </c>
      <c r="O1198" s="1302">
        <v>0</v>
      </c>
      <c r="P1198" s="1302">
        <v>0</v>
      </c>
      <c r="Q1198" s="1302">
        <v>0</v>
      </c>
      <c r="R1198" s="1302">
        <v>0</v>
      </c>
      <c r="S1198" s="1302">
        <v>0</v>
      </c>
      <c r="T1198" s="1302">
        <v>0</v>
      </c>
      <c r="U1198" s="1302">
        <v>0</v>
      </c>
      <c r="V1198" s="1302">
        <v>0</v>
      </c>
    </row>
    <row r="1199" spans="1:22" ht="15" x14ac:dyDescent="0.25">
      <c r="A1199" s="1301" t="s">
        <v>809</v>
      </c>
      <c r="B1199" s="153" t="s">
        <v>873</v>
      </c>
      <c r="C1199" s="1301" t="s">
        <v>91</v>
      </c>
      <c r="D1199" s="1302">
        <v>1</v>
      </c>
      <c r="E1199" s="1302">
        <v>1</v>
      </c>
      <c r="F1199" s="1302">
        <v>3</v>
      </c>
      <c r="G1199" s="1302">
        <v>0</v>
      </c>
      <c r="H1199" s="1302">
        <v>4</v>
      </c>
      <c r="I1199" s="1302">
        <v>0</v>
      </c>
      <c r="J1199" s="1302">
        <v>0</v>
      </c>
      <c r="K1199" s="1302">
        <v>0</v>
      </c>
      <c r="L1199" s="1302">
        <v>0</v>
      </c>
      <c r="M1199" s="1302">
        <v>0</v>
      </c>
      <c r="N1199" s="1302">
        <v>0</v>
      </c>
      <c r="O1199" s="1302">
        <v>0</v>
      </c>
      <c r="P1199" s="1302">
        <v>0</v>
      </c>
      <c r="Q1199" s="1302">
        <v>0</v>
      </c>
      <c r="R1199" s="1302">
        <v>0</v>
      </c>
      <c r="S1199" s="1302">
        <v>0</v>
      </c>
      <c r="T1199" s="1302">
        <v>0</v>
      </c>
      <c r="U1199" s="1302">
        <v>0</v>
      </c>
      <c r="V1199" s="1302">
        <v>0</v>
      </c>
    </row>
    <row r="1200" spans="1:22" ht="15" x14ac:dyDescent="0.25">
      <c r="A1200" s="1301" t="s">
        <v>809</v>
      </c>
      <c r="B1200" s="153" t="s">
        <v>873</v>
      </c>
      <c r="C1200" s="1301" t="s">
        <v>701</v>
      </c>
      <c r="D1200" s="1302">
        <v>0.25</v>
      </c>
      <c r="E1200" s="1302">
        <v>0.2083333283662796</v>
      </c>
      <c r="F1200" s="1302">
        <v>0.41379311680793762</v>
      </c>
      <c r="G1200" s="1302">
        <v>0.3333333432674408</v>
      </c>
      <c r="H1200" s="1302">
        <v>0.18918919563293457</v>
      </c>
      <c r="I1200" s="1302">
        <v>0.23684211075305939</v>
      </c>
      <c r="J1200" s="1302">
        <v>0.1428571492433548</v>
      </c>
      <c r="K1200" s="1302">
        <v>0.27272728085517883</v>
      </c>
      <c r="L1200" s="1302">
        <v>0.25</v>
      </c>
      <c r="M1200" s="1302">
        <v>0</v>
      </c>
      <c r="N1200" s="1302">
        <v>0</v>
      </c>
      <c r="O1200" s="1302">
        <v>0</v>
      </c>
      <c r="P1200" s="1302">
        <v>0</v>
      </c>
      <c r="Q1200" s="1302">
        <v>0</v>
      </c>
      <c r="R1200" s="1302">
        <v>0</v>
      </c>
      <c r="S1200" s="1302">
        <v>0</v>
      </c>
      <c r="T1200" s="1302">
        <v>0</v>
      </c>
      <c r="U1200" s="1302">
        <v>0</v>
      </c>
      <c r="V1200" s="1302">
        <v>0</v>
      </c>
    </row>
    <row r="1201" spans="1:22" ht="15" x14ac:dyDescent="0.25">
      <c r="A1201" s="1301" t="s">
        <v>809</v>
      </c>
      <c r="B1201" s="153" t="s">
        <v>873</v>
      </c>
      <c r="C1201" s="1301" t="s">
        <v>92</v>
      </c>
      <c r="D1201" s="1302">
        <v>0.4166666567325592</v>
      </c>
      <c r="E1201" s="1302">
        <v>0.375</v>
      </c>
      <c r="F1201" s="1302">
        <v>0.48275861144065857</v>
      </c>
      <c r="G1201" s="1302">
        <v>0.46666666865348816</v>
      </c>
      <c r="H1201" s="1302">
        <v>0.32432430982589722</v>
      </c>
      <c r="I1201" s="1302">
        <v>0.52631580829620361</v>
      </c>
      <c r="J1201" s="1302">
        <v>0.3571428656578064</v>
      </c>
      <c r="K1201" s="1302">
        <v>0.27272728085517883</v>
      </c>
      <c r="L1201" s="1302">
        <v>0.5</v>
      </c>
      <c r="M1201" s="1302">
        <v>0.20000000298023224</v>
      </c>
      <c r="N1201" s="1302">
        <v>0</v>
      </c>
      <c r="O1201" s="1302">
        <v>0</v>
      </c>
      <c r="P1201" s="1302">
        <v>0</v>
      </c>
      <c r="Q1201" s="1302">
        <v>0</v>
      </c>
      <c r="R1201" s="1302">
        <v>0</v>
      </c>
      <c r="S1201" s="1302">
        <v>0</v>
      </c>
      <c r="T1201" s="1302">
        <v>0</v>
      </c>
      <c r="U1201" s="1302">
        <v>0</v>
      </c>
      <c r="V1201" s="1302">
        <v>0</v>
      </c>
    </row>
    <row r="1202" spans="1:22" ht="15" x14ac:dyDescent="0.25">
      <c r="A1202" s="1301" t="s">
        <v>809</v>
      </c>
      <c r="B1202" s="153" t="s">
        <v>873</v>
      </c>
      <c r="C1202" s="1301" t="s">
        <v>93</v>
      </c>
      <c r="D1202" s="1302">
        <v>0.4166666567325592</v>
      </c>
      <c r="E1202" s="1302">
        <v>0.4166666567325592</v>
      </c>
      <c r="F1202" s="1302">
        <v>0.5517241358757019</v>
      </c>
      <c r="G1202" s="1302">
        <v>0.46666666865348816</v>
      </c>
      <c r="H1202" s="1302">
        <v>0.43243244290351868</v>
      </c>
      <c r="I1202" s="1302">
        <v>0.52631580829620361</v>
      </c>
      <c r="J1202" s="1302">
        <v>0.3928571343421936</v>
      </c>
      <c r="K1202" s="1302">
        <v>0.27272728085517883</v>
      </c>
      <c r="L1202" s="1302">
        <v>0.5</v>
      </c>
      <c r="M1202" s="1302">
        <v>0.20000000298023224</v>
      </c>
      <c r="N1202" s="1302">
        <v>1</v>
      </c>
      <c r="O1202" s="1302">
        <v>0</v>
      </c>
      <c r="P1202" s="1302">
        <v>0</v>
      </c>
      <c r="Q1202" s="1302">
        <v>0</v>
      </c>
      <c r="R1202" s="1302">
        <v>0</v>
      </c>
      <c r="S1202" s="1302">
        <v>0</v>
      </c>
      <c r="T1202" s="1302">
        <v>0</v>
      </c>
      <c r="U1202" s="1302">
        <v>0</v>
      </c>
      <c r="V1202" s="1302">
        <v>0</v>
      </c>
    </row>
    <row r="1203" spans="1:22" ht="15" x14ac:dyDescent="0.25">
      <c r="A1203" s="1301" t="s">
        <v>809</v>
      </c>
      <c r="B1203" s="153" t="s">
        <v>873</v>
      </c>
      <c r="C1203" s="1301" t="s">
        <v>94</v>
      </c>
      <c r="D1203" s="1302">
        <v>8.3333335816860199E-2</v>
      </c>
      <c r="E1203" s="1302">
        <v>8.3333335816860199E-2</v>
      </c>
      <c r="F1203" s="1302">
        <v>0.13793103396892548</v>
      </c>
      <c r="G1203" s="1302">
        <v>0</v>
      </c>
      <c r="H1203" s="1302">
        <v>0.10810811072587967</v>
      </c>
      <c r="I1203" s="1302">
        <v>5.2631579339504242E-2</v>
      </c>
      <c r="J1203" s="1302">
        <v>0</v>
      </c>
      <c r="K1203" s="1302">
        <v>0</v>
      </c>
      <c r="L1203" s="1302">
        <v>0</v>
      </c>
      <c r="M1203" s="1302">
        <v>0</v>
      </c>
      <c r="N1203" s="1302">
        <v>0</v>
      </c>
      <c r="O1203" s="1302">
        <v>0</v>
      </c>
      <c r="P1203" s="1302">
        <v>0</v>
      </c>
      <c r="Q1203" s="1302">
        <v>0</v>
      </c>
      <c r="R1203" s="1302">
        <v>0</v>
      </c>
      <c r="S1203" s="1302">
        <v>0</v>
      </c>
      <c r="T1203" s="1302">
        <v>0</v>
      </c>
      <c r="U1203" s="1302">
        <v>0</v>
      </c>
      <c r="V1203" s="1302">
        <v>0</v>
      </c>
    </row>
    <row r="1204" spans="1:22" ht="15" x14ac:dyDescent="0.25">
      <c r="A1204" s="1301" t="s">
        <v>809</v>
      </c>
      <c r="B1204" s="153" t="s">
        <v>873</v>
      </c>
      <c r="C1204" s="1301" t="s">
        <v>95</v>
      </c>
      <c r="D1204" s="1302">
        <v>8.3333335816860199E-2</v>
      </c>
      <c r="E1204" s="1302">
        <v>4.1666667908430099E-2</v>
      </c>
      <c r="F1204" s="1302">
        <v>0.10344827920198441</v>
      </c>
      <c r="G1204" s="1302">
        <v>0</v>
      </c>
      <c r="H1204" s="1302">
        <v>0.10810811072587967</v>
      </c>
      <c r="I1204" s="1302">
        <v>0</v>
      </c>
      <c r="J1204" s="1302">
        <v>0</v>
      </c>
      <c r="K1204" s="1302">
        <v>0</v>
      </c>
      <c r="L1204" s="1302">
        <v>0</v>
      </c>
      <c r="M1204" s="1302">
        <v>0</v>
      </c>
      <c r="N1204" s="1302">
        <v>0</v>
      </c>
      <c r="O1204" s="1302">
        <v>0</v>
      </c>
      <c r="P1204" s="1302">
        <v>0</v>
      </c>
      <c r="Q1204" s="1302">
        <v>0</v>
      </c>
      <c r="R1204" s="1302">
        <v>0</v>
      </c>
      <c r="S1204" s="1302">
        <v>0</v>
      </c>
      <c r="T1204" s="1302">
        <v>0</v>
      </c>
      <c r="U1204" s="1302">
        <v>0</v>
      </c>
      <c r="V1204" s="1302">
        <v>0</v>
      </c>
    </row>
    <row r="1205" spans="1:22" ht="15" x14ac:dyDescent="0.25">
      <c r="A1205" s="1301" t="s">
        <v>809</v>
      </c>
      <c r="B1205" s="153" t="s">
        <v>874</v>
      </c>
      <c r="C1205" s="1301" t="s">
        <v>87</v>
      </c>
      <c r="D1205" s="1302">
        <v>3</v>
      </c>
      <c r="E1205" s="1302">
        <v>17</v>
      </c>
      <c r="F1205" s="1302">
        <v>24</v>
      </c>
      <c r="G1205" s="1302">
        <v>22</v>
      </c>
      <c r="H1205" s="1302">
        <v>16</v>
      </c>
      <c r="I1205" s="1302">
        <v>30</v>
      </c>
      <c r="J1205" s="1302">
        <v>27</v>
      </c>
      <c r="K1205" s="1302">
        <v>0</v>
      </c>
      <c r="L1205" s="1302">
        <v>0</v>
      </c>
      <c r="M1205" s="1302">
        <v>0</v>
      </c>
      <c r="N1205" s="1302">
        <v>0</v>
      </c>
      <c r="O1205" s="1302">
        <v>0</v>
      </c>
      <c r="P1205" s="1302">
        <v>0</v>
      </c>
      <c r="Q1205" s="1302">
        <v>0</v>
      </c>
      <c r="R1205" s="1302">
        <v>0</v>
      </c>
      <c r="S1205" s="1302">
        <v>0</v>
      </c>
      <c r="T1205" s="1302">
        <v>0</v>
      </c>
      <c r="U1205" s="1302">
        <v>0</v>
      </c>
      <c r="V1205" s="1302">
        <v>0</v>
      </c>
    </row>
    <row r="1206" spans="1:22" ht="15" x14ac:dyDescent="0.25">
      <c r="A1206" s="1301" t="s">
        <v>809</v>
      </c>
      <c r="B1206" s="153" t="s">
        <v>874</v>
      </c>
      <c r="C1206" s="1301" t="s">
        <v>700</v>
      </c>
      <c r="D1206" s="1302">
        <v>2</v>
      </c>
      <c r="E1206" s="1302">
        <v>0</v>
      </c>
      <c r="F1206" s="1302">
        <v>3</v>
      </c>
      <c r="G1206" s="1302">
        <v>2</v>
      </c>
      <c r="H1206" s="1302">
        <v>0</v>
      </c>
      <c r="I1206" s="1302">
        <v>2</v>
      </c>
      <c r="J1206" s="1302">
        <v>1</v>
      </c>
      <c r="K1206" s="1302">
        <v>0</v>
      </c>
      <c r="L1206" s="1302">
        <v>0</v>
      </c>
      <c r="M1206" s="1302">
        <v>0</v>
      </c>
      <c r="N1206" s="1302">
        <v>0</v>
      </c>
      <c r="O1206" s="1302">
        <v>0</v>
      </c>
      <c r="P1206" s="1302">
        <v>0</v>
      </c>
      <c r="Q1206" s="1302">
        <v>0</v>
      </c>
      <c r="R1206" s="1302">
        <v>0</v>
      </c>
      <c r="S1206" s="1302">
        <v>0</v>
      </c>
      <c r="T1206" s="1302">
        <v>0</v>
      </c>
      <c r="U1206" s="1302">
        <v>0</v>
      </c>
      <c r="V1206" s="1302">
        <v>0</v>
      </c>
    </row>
    <row r="1207" spans="1:22" ht="15" x14ac:dyDescent="0.25">
      <c r="A1207" s="1301" t="s">
        <v>809</v>
      </c>
      <c r="B1207" s="153" t="s">
        <v>874</v>
      </c>
      <c r="C1207" s="1301" t="s">
        <v>88</v>
      </c>
      <c r="D1207" s="1302">
        <v>2</v>
      </c>
      <c r="E1207" s="1302">
        <v>3</v>
      </c>
      <c r="F1207" s="1302">
        <v>4</v>
      </c>
      <c r="G1207" s="1302">
        <v>8</v>
      </c>
      <c r="H1207" s="1302">
        <v>0</v>
      </c>
      <c r="I1207" s="1302">
        <v>5</v>
      </c>
      <c r="J1207" s="1302">
        <v>4</v>
      </c>
      <c r="K1207" s="1302">
        <v>0</v>
      </c>
      <c r="L1207" s="1302">
        <v>0</v>
      </c>
      <c r="M1207" s="1302">
        <v>0</v>
      </c>
      <c r="N1207" s="1302">
        <v>0</v>
      </c>
      <c r="O1207" s="1302">
        <v>0</v>
      </c>
      <c r="P1207" s="1302">
        <v>0</v>
      </c>
      <c r="Q1207" s="1302">
        <v>0</v>
      </c>
      <c r="R1207" s="1302">
        <v>0</v>
      </c>
      <c r="S1207" s="1302">
        <v>0</v>
      </c>
      <c r="T1207" s="1302">
        <v>0</v>
      </c>
      <c r="U1207" s="1302">
        <v>0</v>
      </c>
      <c r="V1207" s="1302">
        <v>0</v>
      </c>
    </row>
    <row r="1208" spans="1:22" ht="15" x14ac:dyDescent="0.25">
      <c r="A1208" s="1301" t="s">
        <v>809</v>
      </c>
      <c r="B1208" s="153" t="s">
        <v>874</v>
      </c>
      <c r="C1208" s="1301" t="s">
        <v>89</v>
      </c>
      <c r="D1208" s="1302">
        <v>2</v>
      </c>
      <c r="E1208" s="1302">
        <v>3</v>
      </c>
      <c r="F1208" s="1302">
        <v>4</v>
      </c>
      <c r="G1208" s="1302">
        <v>9</v>
      </c>
      <c r="H1208" s="1302">
        <v>2</v>
      </c>
      <c r="I1208" s="1302">
        <v>6</v>
      </c>
      <c r="J1208" s="1302">
        <v>5</v>
      </c>
      <c r="K1208" s="1302">
        <v>0</v>
      </c>
      <c r="L1208" s="1302">
        <v>0</v>
      </c>
      <c r="M1208" s="1302">
        <v>0</v>
      </c>
      <c r="N1208" s="1302">
        <v>0</v>
      </c>
      <c r="O1208" s="1302">
        <v>0</v>
      </c>
      <c r="P1208" s="1302">
        <v>0</v>
      </c>
      <c r="Q1208" s="1302">
        <v>0</v>
      </c>
      <c r="R1208" s="1302">
        <v>0</v>
      </c>
      <c r="S1208" s="1302">
        <v>0</v>
      </c>
      <c r="T1208" s="1302">
        <v>0</v>
      </c>
      <c r="U1208" s="1302">
        <v>0</v>
      </c>
      <c r="V1208" s="1302">
        <v>0</v>
      </c>
    </row>
    <row r="1209" spans="1:22" ht="15" x14ac:dyDescent="0.25">
      <c r="A1209" s="1301" t="s">
        <v>809</v>
      </c>
      <c r="B1209" s="153" t="s">
        <v>874</v>
      </c>
      <c r="C1209" s="1301" t="s">
        <v>90</v>
      </c>
      <c r="D1209" s="1302">
        <v>1</v>
      </c>
      <c r="E1209" s="1302">
        <v>0</v>
      </c>
      <c r="F1209" s="1302">
        <v>3</v>
      </c>
      <c r="G1209" s="1302">
        <v>0</v>
      </c>
      <c r="H1209" s="1302">
        <v>0</v>
      </c>
      <c r="I1209" s="1302">
        <v>0</v>
      </c>
      <c r="J1209" s="1302">
        <v>1</v>
      </c>
      <c r="K1209" s="1302">
        <v>0</v>
      </c>
      <c r="L1209" s="1302">
        <v>0</v>
      </c>
      <c r="M1209" s="1302">
        <v>0</v>
      </c>
      <c r="N1209" s="1302">
        <v>0</v>
      </c>
      <c r="O1209" s="1302">
        <v>0</v>
      </c>
      <c r="P1209" s="1302">
        <v>0</v>
      </c>
      <c r="Q1209" s="1302">
        <v>0</v>
      </c>
      <c r="R1209" s="1302">
        <v>0</v>
      </c>
      <c r="S1209" s="1302">
        <v>0</v>
      </c>
      <c r="T1209" s="1302">
        <v>0</v>
      </c>
      <c r="U1209" s="1302">
        <v>0</v>
      </c>
      <c r="V1209" s="1302">
        <v>0</v>
      </c>
    </row>
    <row r="1210" spans="1:22" ht="15" x14ac:dyDescent="0.25">
      <c r="A1210" s="1301" t="s">
        <v>809</v>
      </c>
      <c r="B1210" s="153" t="s">
        <v>874</v>
      </c>
      <c r="C1210" s="1301" t="s">
        <v>91</v>
      </c>
      <c r="D1210" s="1302">
        <v>0</v>
      </c>
      <c r="E1210" s="1302">
        <v>0</v>
      </c>
      <c r="F1210" s="1302">
        <v>3</v>
      </c>
      <c r="G1210" s="1302">
        <v>0</v>
      </c>
      <c r="H1210" s="1302">
        <v>0</v>
      </c>
      <c r="I1210" s="1302">
        <v>0</v>
      </c>
      <c r="J1210" s="1302">
        <v>0</v>
      </c>
      <c r="K1210" s="1302">
        <v>0</v>
      </c>
      <c r="L1210" s="1302">
        <v>0</v>
      </c>
      <c r="M1210" s="1302">
        <v>0</v>
      </c>
      <c r="N1210" s="1302">
        <v>0</v>
      </c>
      <c r="O1210" s="1302">
        <v>0</v>
      </c>
      <c r="P1210" s="1302">
        <v>0</v>
      </c>
      <c r="Q1210" s="1302">
        <v>0</v>
      </c>
      <c r="R1210" s="1302">
        <v>0</v>
      </c>
      <c r="S1210" s="1302">
        <v>0</v>
      </c>
      <c r="T1210" s="1302">
        <v>0</v>
      </c>
      <c r="U1210" s="1302">
        <v>0</v>
      </c>
      <c r="V1210" s="1302">
        <v>0</v>
      </c>
    </row>
    <row r="1211" spans="1:22" ht="15" x14ac:dyDescent="0.25">
      <c r="A1211" s="1301" t="s">
        <v>809</v>
      </c>
      <c r="B1211" s="153" t="s">
        <v>874</v>
      </c>
      <c r="C1211" s="1301" t="s">
        <v>701</v>
      </c>
      <c r="D1211" s="1302">
        <v>0.66666668653488159</v>
      </c>
      <c r="E1211" s="1302">
        <v>0</v>
      </c>
      <c r="F1211" s="1302">
        <v>0.125</v>
      </c>
      <c r="G1211" s="1302">
        <v>9.0909093618392944E-2</v>
      </c>
      <c r="H1211" s="1302">
        <v>0</v>
      </c>
      <c r="I1211" s="1302">
        <v>6.6666670143604279E-2</v>
      </c>
      <c r="J1211" s="1302">
        <v>3.7037037312984467E-2</v>
      </c>
      <c r="K1211" s="1302">
        <v>0</v>
      </c>
      <c r="L1211" s="1302">
        <v>0</v>
      </c>
      <c r="M1211" s="1302">
        <v>0</v>
      </c>
      <c r="N1211" s="1302">
        <v>0</v>
      </c>
      <c r="O1211" s="1302">
        <v>0</v>
      </c>
      <c r="P1211" s="1302">
        <v>0</v>
      </c>
      <c r="Q1211" s="1302">
        <v>0</v>
      </c>
      <c r="R1211" s="1302">
        <v>0</v>
      </c>
      <c r="S1211" s="1302">
        <v>0</v>
      </c>
      <c r="T1211" s="1302">
        <v>0</v>
      </c>
      <c r="U1211" s="1302">
        <v>0</v>
      </c>
      <c r="V1211" s="1302">
        <v>0</v>
      </c>
    </row>
    <row r="1212" spans="1:22" ht="15" x14ac:dyDescent="0.25">
      <c r="A1212" s="1301" t="s">
        <v>809</v>
      </c>
      <c r="B1212" s="153" t="s">
        <v>874</v>
      </c>
      <c r="C1212" s="1301" t="s">
        <v>92</v>
      </c>
      <c r="D1212" s="1302">
        <v>0.66666668653488159</v>
      </c>
      <c r="E1212" s="1302">
        <v>0.17647059261798859</v>
      </c>
      <c r="F1212" s="1302">
        <v>0.1666666716337204</v>
      </c>
      <c r="G1212" s="1302">
        <v>0.36363637447357178</v>
      </c>
      <c r="H1212" s="1302">
        <v>0</v>
      </c>
      <c r="I1212" s="1302">
        <v>0.1666666716337204</v>
      </c>
      <c r="J1212" s="1302">
        <v>0.14814814925193787</v>
      </c>
      <c r="K1212" s="1302">
        <v>0</v>
      </c>
      <c r="L1212" s="1302">
        <v>0</v>
      </c>
      <c r="M1212" s="1302">
        <v>0</v>
      </c>
      <c r="N1212" s="1302">
        <v>0</v>
      </c>
      <c r="O1212" s="1302">
        <v>0</v>
      </c>
      <c r="P1212" s="1302">
        <v>0</v>
      </c>
      <c r="Q1212" s="1302">
        <v>0</v>
      </c>
      <c r="R1212" s="1302">
        <v>0</v>
      </c>
      <c r="S1212" s="1302">
        <v>0</v>
      </c>
      <c r="T1212" s="1302">
        <v>0</v>
      </c>
      <c r="U1212" s="1302">
        <v>0</v>
      </c>
      <c r="V1212" s="1302">
        <v>0</v>
      </c>
    </row>
    <row r="1213" spans="1:22" ht="15" x14ac:dyDescent="0.25">
      <c r="A1213" s="1301" t="s">
        <v>809</v>
      </c>
      <c r="B1213" s="153" t="s">
        <v>874</v>
      </c>
      <c r="C1213" s="1301" t="s">
        <v>93</v>
      </c>
      <c r="D1213" s="1302">
        <v>0.66666668653488159</v>
      </c>
      <c r="E1213" s="1302">
        <v>0.17647059261798859</v>
      </c>
      <c r="F1213" s="1302">
        <v>0.1666666716337204</v>
      </c>
      <c r="G1213" s="1302">
        <v>0.40909090638160706</v>
      </c>
      <c r="H1213" s="1302">
        <v>0.125</v>
      </c>
      <c r="I1213" s="1302">
        <v>0.20000000298023224</v>
      </c>
      <c r="J1213" s="1302">
        <v>0.18518517911434174</v>
      </c>
      <c r="K1213" s="1302">
        <v>0</v>
      </c>
      <c r="L1213" s="1302">
        <v>0</v>
      </c>
      <c r="M1213" s="1302">
        <v>0</v>
      </c>
      <c r="N1213" s="1302">
        <v>0</v>
      </c>
      <c r="O1213" s="1302">
        <v>0</v>
      </c>
      <c r="P1213" s="1302">
        <v>0</v>
      </c>
      <c r="Q1213" s="1302">
        <v>0</v>
      </c>
      <c r="R1213" s="1302">
        <v>0</v>
      </c>
      <c r="S1213" s="1302">
        <v>0</v>
      </c>
      <c r="T1213" s="1302">
        <v>0</v>
      </c>
      <c r="U1213" s="1302">
        <v>0</v>
      </c>
      <c r="V1213" s="1302">
        <v>0</v>
      </c>
    </row>
    <row r="1214" spans="1:22" ht="15" x14ac:dyDescent="0.25">
      <c r="A1214" s="1301" t="s">
        <v>809</v>
      </c>
      <c r="B1214" s="153" t="s">
        <v>874</v>
      </c>
      <c r="C1214" s="1301" t="s">
        <v>94</v>
      </c>
      <c r="D1214" s="1302">
        <v>0.3333333432674408</v>
      </c>
      <c r="E1214" s="1302">
        <v>0</v>
      </c>
      <c r="F1214" s="1302">
        <v>0.125</v>
      </c>
      <c r="G1214" s="1302">
        <v>0</v>
      </c>
      <c r="H1214" s="1302">
        <v>0</v>
      </c>
      <c r="I1214" s="1302">
        <v>0</v>
      </c>
      <c r="J1214" s="1302">
        <v>3.7037037312984467E-2</v>
      </c>
      <c r="K1214" s="1302">
        <v>0</v>
      </c>
      <c r="L1214" s="1302">
        <v>0</v>
      </c>
      <c r="M1214" s="1302">
        <v>0</v>
      </c>
      <c r="N1214" s="1302">
        <v>0</v>
      </c>
      <c r="O1214" s="1302">
        <v>0</v>
      </c>
      <c r="P1214" s="1302">
        <v>0</v>
      </c>
      <c r="Q1214" s="1302">
        <v>0</v>
      </c>
      <c r="R1214" s="1302">
        <v>0</v>
      </c>
      <c r="S1214" s="1302">
        <v>0</v>
      </c>
      <c r="T1214" s="1302">
        <v>0</v>
      </c>
      <c r="U1214" s="1302">
        <v>0</v>
      </c>
      <c r="V1214" s="1302">
        <v>0</v>
      </c>
    </row>
    <row r="1215" spans="1:22" ht="15" x14ac:dyDescent="0.25">
      <c r="A1215" s="1301" t="s">
        <v>809</v>
      </c>
      <c r="B1215" s="153" t="s">
        <v>874</v>
      </c>
      <c r="C1215" s="1301" t="s">
        <v>95</v>
      </c>
      <c r="D1215" s="1302">
        <v>0</v>
      </c>
      <c r="E1215" s="1302">
        <v>0</v>
      </c>
      <c r="F1215" s="1302">
        <v>0.125</v>
      </c>
      <c r="G1215" s="1302">
        <v>0</v>
      </c>
      <c r="H1215" s="1302">
        <v>0</v>
      </c>
      <c r="I1215" s="1302">
        <v>0</v>
      </c>
      <c r="J1215" s="1302">
        <v>0</v>
      </c>
      <c r="K1215" s="1302">
        <v>0</v>
      </c>
      <c r="L1215" s="1302">
        <v>0</v>
      </c>
      <c r="M1215" s="1302">
        <v>0</v>
      </c>
      <c r="N1215" s="1302">
        <v>0</v>
      </c>
      <c r="O1215" s="1302">
        <v>0</v>
      </c>
      <c r="P1215" s="1302">
        <v>0</v>
      </c>
      <c r="Q1215" s="1302">
        <v>0</v>
      </c>
      <c r="R1215" s="1302">
        <v>0</v>
      </c>
      <c r="S1215" s="1302">
        <v>0</v>
      </c>
      <c r="T1215" s="1302">
        <v>0</v>
      </c>
      <c r="U1215" s="1302">
        <v>0</v>
      </c>
      <c r="V1215" s="1302">
        <v>0</v>
      </c>
    </row>
    <row r="1216" spans="1:22" ht="15" x14ac:dyDescent="0.25">
      <c r="A1216" s="1301" t="s">
        <v>809</v>
      </c>
      <c r="B1216" s="153" t="s">
        <v>875</v>
      </c>
      <c r="C1216" s="1301" t="s">
        <v>87</v>
      </c>
      <c r="D1216" s="1302">
        <v>0</v>
      </c>
      <c r="E1216" s="1302">
        <v>0</v>
      </c>
      <c r="F1216" s="1302">
        <v>0</v>
      </c>
      <c r="G1216" s="1302">
        <v>0</v>
      </c>
      <c r="H1216" s="1302">
        <v>0</v>
      </c>
      <c r="I1216" s="1302">
        <v>0</v>
      </c>
      <c r="J1216" s="1302">
        <v>0</v>
      </c>
      <c r="K1216" s="1302">
        <v>5</v>
      </c>
      <c r="L1216" s="1302">
        <v>6</v>
      </c>
      <c r="M1216" s="1302">
        <v>0</v>
      </c>
      <c r="N1216" s="1302">
        <v>0</v>
      </c>
      <c r="O1216" s="1302">
        <v>0</v>
      </c>
      <c r="P1216" s="1302">
        <v>0</v>
      </c>
      <c r="Q1216" s="1302">
        <v>0</v>
      </c>
      <c r="R1216" s="1302">
        <v>0</v>
      </c>
      <c r="S1216" s="1302">
        <v>0</v>
      </c>
      <c r="T1216" s="1302">
        <v>0</v>
      </c>
      <c r="U1216" s="1302">
        <v>0</v>
      </c>
      <c r="V1216" s="1302">
        <v>0</v>
      </c>
    </row>
    <row r="1217" spans="1:22" ht="15" x14ac:dyDescent="0.25">
      <c r="A1217" s="1301" t="s">
        <v>809</v>
      </c>
      <c r="B1217" s="153" t="s">
        <v>875</v>
      </c>
      <c r="C1217" s="1301" t="s">
        <v>700</v>
      </c>
      <c r="D1217" s="1302">
        <v>0</v>
      </c>
      <c r="E1217" s="1302">
        <v>0</v>
      </c>
      <c r="F1217" s="1302">
        <v>0</v>
      </c>
      <c r="G1217" s="1302">
        <v>0</v>
      </c>
      <c r="H1217" s="1302">
        <v>0</v>
      </c>
      <c r="I1217" s="1302">
        <v>0</v>
      </c>
      <c r="J1217" s="1302">
        <v>0</v>
      </c>
      <c r="K1217" s="1302">
        <v>4</v>
      </c>
      <c r="L1217" s="1302">
        <v>1</v>
      </c>
      <c r="M1217" s="1302">
        <v>0</v>
      </c>
      <c r="N1217" s="1302">
        <v>0</v>
      </c>
      <c r="O1217" s="1302">
        <v>0</v>
      </c>
      <c r="P1217" s="1302">
        <v>0</v>
      </c>
      <c r="Q1217" s="1302">
        <v>0</v>
      </c>
      <c r="R1217" s="1302">
        <v>0</v>
      </c>
      <c r="S1217" s="1302">
        <v>0</v>
      </c>
      <c r="T1217" s="1302">
        <v>0</v>
      </c>
      <c r="U1217" s="1302">
        <v>0</v>
      </c>
      <c r="V1217" s="1302">
        <v>0</v>
      </c>
    </row>
    <row r="1218" spans="1:22" ht="15" x14ac:dyDescent="0.25">
      <c r="A1218" s="1301" t="s">
        <v>809</v>
      </c>
      <c r="B1218" s="153" t="s">
        <v>875</v>
      </c>
      <c r="C1218" s="1301" t="s">
        <v>88</v>
      </c>
      <c r="D1218" s="1302">
        <v>0</v>
      </c>
      <c r="E1218" s="1302">
        <v>0</v>
      </c>
      <c r="F1218" s="1302">
        <v>0</v>
      </c>
      <c r="G1218" s="1302">
        <v>0</v>
      </c>
      <c r="H1218" s="1302">
        <v>0</v>
      </c>
      <c r="I1218" s="1302">
        <v>0</v>
      </c>
      <c r="J1218" s="1302">
        <v>0</v>
      </c>
      <c r="K1218" s="1302">
        <v>5</v>
      </c>
      <c r="L1218" s="1302">
        <v>1</v>
      </c>
      <c r="M1218" s="1302">
        <v>0</v>
      </c>
      <c r="N1218" s="1302">
        <v>0</v>
      </c>
      <c r="O1218" s="1302">
        <v>0</v>
      </c>
      <c r="P1218" s="1302">
        <v>0</v>
      </c>
      <c r="Q1218" s="1302">
        <v>0</v>
      </c>
      <c r="R1218" s="1302">
        <v>0</v>
      </c>
      <c r="S1218" s="1302">
        <v>0</v>
      </c>
      <c r="T1218" s="1302">
        <v>0</v>
      </c>
      <c r="U1218" s="1302">
        <v>0</v>
      </c>
      <c r="V1218" s="1302">
        <v>0</v>
      </c>
    </row>
    <row r="1219" spans="1:22" ht="15" x14ac:dyDescent="0.25">
      <c r="A1219" s="1301" t="s">
        <v>809</v>
      </c>
      <c r="B1219" s="153" t="s">
        <v>875</v>
      </c>
      <c r="C1219" s="1301" t="s">
        <v>89</v>
      </c>
      <c r="D1219" s="1302">
        <v>0</v>
      </c>
      <c r="E1219" s="1302">
        <v>0</v>
      </c>
      <c r="F1219" s="1302">
        <v>0</v>
      </c>
      <c r="G1219" s="1302">
        <v>0</v>
      </c>
      <c r="H1219" s="1302">
        <v>0</v>
      </c>
      <c r="I1219" s="1302">
        <v>0</v>
      </c>
      <c r="J1219" s="1302">
        <v>0</v>
      </c>
      <c r="K1219" s="1302">
        <v>5</v>
      </c>
      <c r="L1219" s="1302">
        <v>1</v>
      </c>
      <c r="M1219" s="1302">
        <v>0</v>
      </c>
      <c r="N1219" s="1302">
        <v>0</v>
      </c>
      <c r="O1219" s="1302">
        <v>0</v>
      </c>
      <c r="P1219" s="1302">
        <v>0</v>
      </c>
      <c r="Q1219" s="1302">
        <v>0</v>
      </c>
      <c r="R1219" s="1302">
        <v>0</v>
      </c>
      <c r="S1219" s="1302">
        <v>0</v>
      </c>
      <c r="T1219" s="1302">
        <v>0</v>
      </c>
      <c r="U1219" s="1302">
        <v>0</v>
      </c>
      <c r="V1219" s="1302">
        <v>0</v>
      </c>
    </row>
    <row r="1220" spans="1:22" ht="15" x14ac:dyDescent="0.25">
      <c r="A1220" s="1301" t="s">
        <v>809</v>
      </c>
      <c r="B1220" s="153" t="s">
        <v>875</v>
      </c>
      <c r="C1220" s="1301" t="s">
        <v>90</v>
      </c>
      <c r="D1220" s="1302">
        <v>0</v>
      </c>
      <c r="E1220" s="1302">
        <v>0</v>
      </c>
      <c r="F1220" s="1302">
        <v>0</v>
      </c>
      <c r="G1220" s="1302">
        <v>0</v>
      </c>
      <c r="H1220" s="1302">
        <v>0</v>
      </c>
      <c r="I1220" s="1302">
        <v>0</v>
      </c>
      <c r="J1220" s="1302">
        <v>0</v>
      </c>
      <c r="K1220" s="1302">
        <v>1</v>
      </c>
      <c r="L1220" s="1302">
        <v>0</v>
      </c>
      <c r="M1220" s="1302">
        <v>0</v>
      </c>
      <c r="N1220" s="1302">
        <v>0</v>
      </c>
      <c r="O1220" s="1302">
        <v>0</v>
      </c>
      <c r="P1220" s="1302">
        <v>0</v>
      </c>
      <c r="Q1220" s="1302">
        <v>0</v>
      </c>
      <c r="R1220" s="1302">
        <v>0</v>
      </c>
      <c r="S1220" s="1302">
        <v>0</v>
      </c>
      <c r="T1220" s="1302">
        <v>0</v>
      </c>
      <c r="U1220" s="1302">
        <v>0</v>
      </c>
      <c r="V1220" s="1302">
        <v>0</v>
      </c>
    </row>
    <row r="1221" spans="1:22" ht="15" x14ac:dyDescent="0.25">
      <c r="A1221" s="1301" t="s">
        <v>809</v>
      </c>
      <c r="B1221" s="153" t="s">
        <v>875</v>
      </c>
      <c r="C1221" s="1301" t="s">
        <v>91</v>
      </c>
      <c r="D1221" s="1302">
        <v>0</v>
      </c>
      <c r="E1221" s="1302">
        <v>0</v>
      </c>
      <c r="F1221" s="1302">
        <v>0</v>
      </c>
      <c r="G1221" s="1302">
        <v>0</v>
      </c>
      <c r="H1221" s="1302">
        <v>0</v>
      </c>
      <c r="I1221" s="1302">
        <v>0</v>
      </c>
      <c r="J1221" s="1302">
        <v>0</v>
      </c>
      <c r="K1221" s="1302">
        <v>1</v>
      </c>
      <c r="L1221" s="1302">
        <v>0</v>
      </c>
      <c r="M1221" s="1302">
        <v>0</v>
      </c>
      <c r="N1221" s="1302">
        <v>0</v>
      </c>
      <c r="O1221" s="1302">
        <v>0</v>
      </c>
      <c r="P1221" s="1302">
        <v>0</v>
      </c>
      <c r="Q1221" s="1302">
        <v>0</v>
      </c>
      <c r="R1221" s="1302">
        <v>0</v>
      </c>
      <c r="S1221" s="1302">
        <v>0</v>
      </c>
      <c r="T1221" s="1302">
        <v>0</v>
      </c>
      <c r="U1221" s="1302">
        <v>0</v>
      </c>
      <c r="V1221" s="1302">
        <v>0</v>
      </c>
    </row>
    <row r="1222" spans="1:22" ht="15" x14ac:dyDescent="0.25">
      <c r="A1222" s="1301" t="s">
        <v>809</v>
      </c>
      <c r="B1222" s="153" t="s">
        <v>875</v>
      </c>
      <c r="C1222" s="1301" t="s">
        <v>701</v>
      </c>
      <c r="D1222" s="1302">
        <v>0</v>
      </c>
      <c r="E1222" s="1302">
        <v>0</v>
      </c>
      <c r="F1222" s="1302">
        <v>0</v>
      </c>
      <c r="G1222" s="1302">
        <v>0</v>
      </c>
      <c r="H1222" s="1302">
        <v>0</v>
      </c>
      <c r="I1222" s="1302">
        <v>0</v>
      </c>
      <c r="J1222" s="1302">
        <v>0</v>
      </c>
      <c r="K1222" s="1302">
        <v>0.80000001192092896</v>
      </c>
      <c r="L1222" s="1302">
        <v>0.1666666716337204</v>
      </c>
      <c r="M1222" s="1302">
        <v>0</v>
      </c>
      <c r="N1222" s="1302">
        <v>0</v>
      </c>
      <c r="O1222" s="1302">
        <v>0</v>
      </c>
      <c r="P1222" s="1302">
        <v>0</v>
      </c>
      <c r="Q1222" s="1302">
        <v>0</v>
      </c>
      <c r="R1222" s="1302">
        <v>0</v>
      </c>
      <c r="S1222" s="1302">
        <v>0</v>
      </c>
      <c r="T1222" s="1302">
        <v>0</v>
      </c>
      <c r="U1222" s="1302">
        <v>0</v>
      </c>
      <c r="V1222" s="1302">
        <v>0</v>
      </c>
    </row>
    <row r="1223" spans="1:22" ht="15" x14ac:dyDescent="0.25">
      <c r="A1223" s="1301" t="s">
        <v>809</v>
      </c>
      <c r="B1223" s="153" t="s">
        <v>875</v>
      </c>
      <c r="C1223" s="1301" t="s">
        <v>92</v>
      </c>
      <c r="D1223" s="1302">
        <v>0</v>
      </c>
      <c r="E1223" s="1302">
        <v>0</v>
      </c>
      <c r="F1223" s="1302">
        <v>0</v>
      </c>
      <c r="G1223" s="1302">
        <v>0</v>
      </c>
      <c r="H1223" s="1302">
        <v>0</v>
      </c>
      <c r="I1223" s="1302">
        <v>0</v>
      </c>
      <c r="J1223" s="1302">
        <v>0</v>
      </c>
      <c r="K1223" s="1302">
        <v>1</v>
      </c>
      <c r="L1223" s="1302">
        <v>0.1666666716337204</v>
      </c>
      <c r="M1223" s="1302">
        <v>0</v>
      </c>
      <c r="N1223" s="1302">
        <v>0</v>
      </c>
      <c r="O1223" s="1302">
        <v>0</v>
      </c>
      <c r="P1223" s="1302">
        <v>0</v>
      </c>
      <c r="Q1223" s="1302">
        <v>0</v>
      </c>
      <c r="R1223" s="1302">
        <v>0</v>
      </c>
      <c r="S1223" s="1302">
        <v>0</v>
      </c>
      <c r="T1223" s="1302">
        <v>0</v>
      </c>
      <c r="U1223" s="1302">
        <v>0</v>
      </c>
      <c r="V1223" s="1302">
        <v>0</v>
      </c>
    </row>
    <row r="1224" spans="1:22" ht="15" x14ac:dyDescent="0.25">
      <c r="A1224" s="1301" t="s">
        <v>809</v>
      </c>
      <c r="B1224" s="153" t="s">
        <v>875</v>
      </c>
      <c r="C1224" s="1301" t="s">
        <v>93</v>
      </c>
      <c r="D1224" s="1302">
        <v>0</v>
      </c>
      <c r="E1224" s="1302">
        <v>0</v>
      </c>
      <c r="F1224" s="1302">
        <v>0</v>
      </c>
      <c r="G1224" s="1302">
        <v>0</v>
      </c>
      <c r="H1224" s="1302">
        <v>0</v>
      </c>
      <c r="I1224" s="1302">
        <v>0</v>
      </c>
      <c r="J1224" s="1302">
        <v>0</v>
      </c>
      <c r="K1224" s="1302">
        <v>1</v>
      </c>
      <c r="L1224" s="1302">
        <v>0.1666666716337204</v>
      </c>
      <c r="M1224" s="1302">
        <v>0</v>
      </c>
      <c r="N1224" s="1302">
        <v>0</v>
      </c>
      <c r="O1224" s="1302">
        <v>0</v>
      </c>
      <c r="P1224" s="1302">
        <v>0</v>
      </c>
      <c r="Q1224" s="1302">
        <v>0</v>
      </c>
      <c r="R1224" s="1302">
        <v>0</v>
      </c>
      <c r="S1224" s="1302">
        <v>0</v>
      </c>
      <c r="T1224" s="1302">
        <v>0</v>
      </c>
      <c r="U1224" s="1302">
        <v>0</v>
      </c>
      <c r="V1224" s="1302">
        <v>0</v>
      </c>
    </row>
    <row r="1225" spans="1:22" ht="15" x14ac:dyDescent="0.25">
      <c r="A1225" s="1301" t="s">
        <v>809</v>
      </c>
      <c r="B1225" s="153" t="s">
        <v>875</v>
      </c>
      <c r="C1225" s="1301" t="s">
        <v>94</v>
      </c>
      <c r="D1225" s="1302">
        <v>0</v>
      </c>
      <c r="E1225" s="1302">
        <v>0</v>
      </c>
      <c r="F1225" s="1302">
        <v>0</v>
      </c>
      <c r="G1225" s="1302">
        <v>0</v>
      </c>
      <c r="H1225" s="1302">
        <v>0</v>
      </c>
      <c r="I1225" s="1302">
        <v>0</v>
      </c>
      <c r="J1225" s="1302">
        <v>0</v>
      </c>
      <c r="K1225" s="1302">
        <v>0.20000000298023224</v>
      </c>
      <c r="L1225" s="1302">
        <v>0</v>
      </c>
      <c r="M1225" s="1302">
        <v>0</v>
      </c>
      <c r="N1225" s="1302">
        <v>0</v>
      </c>
      <c r="O1225" s="1302">
        <v>0</v>
      </c>
      <c r="P1225" s="1302">
        <v>0</v>
      </c>
      <c r="Q1225" s="1302">
        <v>0</v>
      </c>
      <c r="R1225" s="1302">
        <v>0</v>
      </c>
      <c r="S1225" s="1302">
        <v>0</v>
      </c>
      <c r="T1225" s="1302">
        <v>0</v>
      </c>
      <c r="U1225" s="1302">
        <v>0</v>
      </c>
      <c r="V1225" s="1302">
        <v>0</v>
      </c>
    </row>
    <row r="1226" spans="1:22" ht="15" x14ac:dyDescent="0.25">
      <c r="A1226" s="1301" t="s">
        <v>809</v>
      </c>
      <c r="B1226" s="153" t="s">
        <v>875</v>
      </c>
      <c r="C1226" s="1301" t="s">
        <v>95</v>
      </c>
      <c r="D1226" s="1302">
        <v>0</v>
      </c>
      <c r="E1226" s="1302">
        <v>0</v>
      </c>
      <c r="F1226" s="1302">
        <v>0</v>
      </c>
      <c r="G1226" s="1302">
        <v>0</v>
      </c>
      <c r="H1226" s="1302">
        <v>0</v>
      </c>
      <c r="I1226" s="1302">
        <v>0</v>
      </c>
      <c r="J1226" s="1302">
        <v>0</v>
      </c>
      <c r="K1226" s="1302">
        <v>0.20000000298023224</v>
      </c>
      <c r="L1226" s="1302">
        <v>0</v>
      </c>
      <c r="M1226" s="1302">
        <v>0</v>
      </c>
      <c r="N1226" s="1302">
        <v>0</v>
      </c>
      <c r="O1226" s="1302">
        <v>0</v>
      </c>
      <c r="P1226" s="1302">
        <v>0</v>
      </c>
      <c r="Q1226" s="1302">
        <v>0</v>
      </c>
      <c r="R1226" s="1302">
        <v>0</v>
      </c>
      <c r="S1226" s="1302">
        <v>0</v>
      </c>
      <c r="T1226" s="1302">
        <v>0</v>
      </c>
      <c r="U1226" s="1302">
        <v>0</v>
      </c>
      <c r="V1226" s="1302">
        <v>0</v>
      </c>
    </row>
    <row r="1227" spans="1:22" ht="15" x14ac:dyDescent="0.25">
      <c r="A1227" s="1301" t="s">
        <v>809</v>
      </c>
      <c r="B1227" s="153" t="s">
        <v>876</v>
      </c>
      <c r="C1227" s="1301" t="s">
        <v>87</v>
      </c>
      <c r="D1227" s="1302">
        <v>9</v>
      </c>
      <c r="E1227" s="1302">
        <v>16</v>
      </c>
      <c r="F1227" s="1302">
        <v>26</v>
      </c>
      <c r="G1227" s="1302">
        <v>0</v>
      </c>
      <c r="H1227" s="1302">
        <v>0</v>
      </c>
      <c r="I1227" s="1302">
        <v>0</v>
      </c>
      <c r="J1227" s="1302">
        <v>0</v>
      </c>
      <c r="K1227" s="1302">
        <v>0</v>
      </c>
      <c r="L1227" s="1302">
        <v>0</v>
      </c>
      <c r="M1227" s="1302">
        <v>0</v>
      </c>
      <c r="N1227" s="1302">
        <v>0</v>
      </c>
      <c r="O1227" s="1302">
        <v>0</v>
      </c>
      <c r="P1227" s="1302">
        <v>0</v>
      </c>
      <c r="Q1227" s="1302">
        <v>0</v>
      </c>
      <c r="R1227" s="1302">
        <v>0</v>
      </c>
      <c r="S1227" s="1302">
        <v>0</v>
      </c>
      <c r="T1227" s="1302">
        <v>0</v>
      </c>
      <c r="U1227" s="1302">
        <v>0</v>
      </c>
      <c r="V1227" s="1302">
        <v>0</v>
      </c>
    </row>
    <row r="1228" spans="1:22" ht="15" x14ac:dyDescent="0.25">
      <c r="A1228" s="1301" t="s">
        <v>809</v>
      </c>
      <c r="B1228" s="153" t="s">
        <v>876</v>
      </c>
      <c r="C1228" s="1301" t="s">
        <v>700</v>
      </c>
      <c r="D1228" s="1302">
        <v>3</v>
      </c>
      <c r="E1228" s="1302">
        <v>0</v>
      </c>
      <c r="F1228" s="1302">
        <v>8</v>
      </c>
      <c r="G1228" s="1302">
        <v>0</v>
      </c>
      <c r="H1228" s="1302">
        <v>0</v>
      </c>
      <c r="I1228" s="1302">
        <v>0</v>
      </c>
      <c r="J1228" s="1302">
        <v>0</v>
      </c>
      <c r="K1228" s="1302">
        <v>0</v>
      </c>
      <c r="L1228" s="1302">
        <v>0</v>
      </c>
      <c r="M1228" s="1302">
        <v>0</v>
      </c>
      <c r="N1228" s="1302">
        <v>0</v>
      </c>
      <c r="O1228" s="1302">
        <v>0</v>
      </c>
      <c r="P1228" s="1302">
        <v>0</v>
      </c>
      <c r="Q1228" s="1302">
        <v>0</v>
      </c>
      <c r="R1228" s="1302">
        <v>0</v>
      </c>
      <c r="S1228" s="1302">
        <v>0</v>
      </c>
      <c r="T1228" s="1302">
        <v>0</v>
      </c>
      <c r="U1228" s="1302">
        <v>0</v>
      </c>
      <c r="V1228" s="1302">
        <v>0</v>
      </c>
    </row>
    <row r="1229" spans="1:22" ht="15" x14ac:dyDescent="0.25">
      <c r="A1229" s="1301" t="s">
        <v>809</v>
      </c>
      <c r="B1229" s="153" t="s">
        <v>876</v>
      </c>
      <c r="C1229" s="1301" t="s">
        <v>88</v>
      </c>
      <c r="D1229" s="1302">
        <v>4</v>
      </c>
      <c r="E1229" s="1302">
        <v>0</v>
      </c>
      <c r="F1229" s="1302">
        <v>11</v>
      </c>
      <c r="G1229" s="1302">
        <v>0</v>
      </c>
      <c r="H1229" s="1302">
        <v>0</v>
      </c>
      <c r="I1229" s="1302">
        <v>0</v>
      </c>
      <c r="J1229" s="1302">
        <v>0</v>
      </c>
      <c r="K1229" s="1302">
        <v>0</v>
      </c>
      <c r="L1229" s="1302">
        <v>0</v>
      </c>
      <c r="M1229" s="1302">
        <v>0</v>
      </c>
      <c r="N1229" s="1302">
        <v>0</v>
      </c>
      <c r="O1229" s="1302">
        <v>0</v>
      </c>
      <c r="P1229" s="1302">
        <v>0</v>
      </c>
      <c r="Q1229" s="1302">
        <v>0</v>
      </c>
      <c r="R1229" s="1302">
        <v>0</v>
      </c>
      <c r="S1229" s="1302">
        <v>0</v>
      </c>
      <c r="T1229" s="1302">
        <v>0</v>
      </c>
      <c r="U1229" s="1302">
        <v>0</v>
      </c>
      <c r="V1229" s="1302">
        <v>0</v>
      </c>
    </row>
    <row r="1230" spans="1:22" ht="15" x14ac:dyDescent="0.25">
      <c r="A1230" s="1301" t="s">
        <v>809</v>
      </c>
      <c r="B1230" s="153" t="s">
        <v>876</v>
      </c>
      <c r="C1230" s="1301" t="s">
        <v>89</v>
      </c>
      <c r="D1230" s="1302">
        <v>4</v>
      </c>
      <c r="E1230" s="1302">
        <v>0</v>
      </c>
      <c r="F1230" s="1302">
        <v>11</v>
      </c>
      <c r="G1230" s="1302">
        <v>0</v>
      </c>
      <c r="H1230" s="1302">
        <v>0</v>
      </c>
      <c r="I1230" s="1302">
        <v>0</v>
      </c>
      <c r="J1230" s="1302">
        <v>0</v>
      </c>
      <c r="K1230" s="1302">
        <v>0</v>
      </c>
      <c r="L1230" s="1302">
        <v>0</v>
      </c>
      <c r="M1230" s="1302">
        <v>0</v>
      </c>
      <c r="N1230" s="1302">
        <v>0</v>
      </c>
      <c r="O1230" s="1302">
        <v>0</v>
      </c>
      <c r="P1230" s="1302">
        <v>0</v>
      </c>
      <c r="Q1230" s="1302">
        <v>0</v>
      </c>
      <c r="R1230" s="1302">
        <v>0</v>
      </c>
      <c r="S1230" s="1302">
        <v>0</v>
      </c>
      <c r="T1230" s="1302">
        <v>0</v>
      </c>
      <c r="U1230" s="1302">
        <v>0</v>
      </c>
      <c r="V1230" s="1302">
        <v>0</v>
      </c>
    </row>
    <row r="1231" spans="1:22" ht="15" x14ac:dyDescent="0.25">
      <c r="A1231" s="1301" t="s">
        <v>809</v>
      </c>
      <c r="B1231" s="153" t="s">
        <v>876</v>
      </c>
      <c r="C1231" s="1301" t="s">
        <v>90</v>
      </c>
      <c r="D1231" s="1302">
        <v>1</v>
      </c>
      <c r="E1231" s="1302">
        <v>0</v>
      </c>
      <c r="F1231" s="1302">
        <v>2</v>
      </c>
      <c r="G1231" s="1302">
        <v>0</v>
      </c>
      <c r="H1231" s="1302">
        <v>0</v>
      </c>
      <c r="I1231" s="1302">
        <v>0</v>
      </c>
      <c r="J1231" s="1302">
        <v>0</v>
      </c>
      <c r="K1231" s="1302">
        <v>0</v>
      </c>
      <c r="L1231" s="1302">
        <v>0</v>
      </c>
      <c r="M1231" s="1302">
        <v>0</v>
      </c>
      <c r="N1231" s="1302">
        <v>0</v>
      </c>
      <c r="O1231" s="1302">
        <v>0</v>
      </c>
      <c r="P1231" s="1302">
        <v>0</v>
      </c>
      <c r="Q1231" s="1302">
        <v>0</v>
      </c>
      <c r="R1231" s="1302">
        <v>0</v>
      </c>
      <c r="S1231" s="1302">
        <v>0</v>
      </c>
      <c r="T1231" s="1302">
        <v>0</v>
      </c>
      <c r="U1231" s="1302">
        <v>0</v>
      </c>
      <c r="V1231" s="1302">
        <v>0</v>
      </c>
    </row>
    <row r="1232" spans="1:22" ht="15" x14ac:dyDescent="0.25">
      <c r="A1232" s="1301" t="s">
        <v>809</v>
      </c>
      <c r="B1232" s="153" t="s">
        <v>876</v>
      </c>
      <c r="C1232" s="1301" t="s">
        <v>91</v>
      </c>
      <c r="D1232" s="1302">
        <v>1</v>
      </c>
      <c r="E1232" s="1302">
        <v>0</v>
      </c>
      <c r="F1232" s="1302">
        <v>2</v>
      </c>
      <c r="G1232" s="1302">
        <v>0</v>
      </c>
      <c r="H1232" s="1302">
        <v>0</v>
      </c>
      <c r="I1232" s="1302">
        <v>0</v>
      </c>
      <c r="J1232" s="1302">
        <v>0</v>
      </c>
      <c r="K1232" s="1302">
        <v>0</v>
      </c>
      <c r="L1232" s="1302">
        <v>0</v>
      </c>
      <c r="M1232" s="1302">
        <v>0</v>
      </c>
      <c r="N1232" s="1302">
        <v>0</v>
      </c>
      <c r="O1232" s="1302">
        <v>0</v>
      </c>
      <c r="P1232" s="1302">
        <v>0</v>
      </c>
      <c r="Q1232" s="1302">
        <v>0</v>
      </c>
      <c r="R1232" s="1302">
        <v>0</v>
      </c>
      <c r="S1232" s="1302">
        <v>0</v>
      </c>
      <c r="T1232" s="1302">
        <v>0</v>
      </c>
      <c r="U1232" s="1302">
        <v>0</v>
      </c>
      <c r="V1232" s="1302">
        <v>0</v>
      </c>
    </row>
    <row r="1233" spans="1:22" ht="15" x14ac:dyDescent="0.25">
      <c r="A1233" s="1301" t="s">
        <v>809</v>
      </c>
      <c r="B1233" s="153" t="s">
        <v>876</v>
      </c>
      <c r="C1233" s="1301" t="s">
        <v>701</v>
      </c>
      <c r="D1233" s="1302">
        <v>0.3333333432674408</v>
      </c>
      <c r="E1233" s="1302">
        <v>0</v>
      </c>
      <c r="F1233" s="1302">
        <v>0.30769231915473938</v>
      </c>
      <c r="G1233" s="1302">
        <v>0</v>
      </c>
      <c r="H1233" s="1302">
        <v>0</v>
      </c>
      <c r="I1233" s="1302">
        <v>0</v>
      </c>
      <c r="J1233" s="1302">
        <v>0</v>
      </c>
      <c r="K1233" s="1302">
        <v>0</v>
      </c>
      <c r="L1233" s="1302">
        <v>0</v>
      </c>
      <c r="M1233" s="1302">
        <v>0</v>
      </c>
      <c r="N1233" s="1302">
        <v>0</v>
      </c>
      <c r="O1233" s="1302">
        <v>0</v>
      </c>
      <c r="P1233" s="1302">
        <v>0</v>
      </c>
      <c r="Q1233" s="1302">
        <v>0</v>
      </c>
      <c r="R1233" s="1302">
        <v>0</v>
      </c>
      <c r="S1233" s="1302">
        <v>0</v>
      </c>
      <c r="T1233" s="1302">
        <v>0</v>
      </c>
      <c r="U1233" s="1302">
        <v>0</v>
      </c>
      <c r="V1233" s="1302">
        <v>0</v>
      </c>
    </row>
    <row r="1234" spans="1:22" ht="15" x14ac:dyDescent="0.25">
      <c r="A1234" s="1301" t="s">
        <v>809</v>
      </c>
      <c r="B1234" s="153" t="s">
        <v>876</v>
      </c>
      <c r="C1234" s="1301" t="s">
        <v>92</v>
      </c>
      <c r="D1234" s="1302">
        <v>0.4444444477558136</v>
      </c>
      <c r="E1234" s="1302">
        <v>0</v>
      </c>
      <c r="F1234" s="1302">
        <v>0.42307692766189575</v>
      </c>
      <c r="G1234" s="1302">
        <v>0</v>
      </c>
      <c r="H1234" s="1302">
        <v>0</v>
      </c>
      <c r="I1234" s="1302">
        <v>0</v>
      </c>
      <c r="J1234" s="1302">
        <v>0</v>
      </c>
      <c r="K1234" s="1302">
        <v>0</v>
      </c>
      <c r="L1234" s="1302">
        <v>0</v>
      </c>
      <c r="M1234" s="1302">
        <v>0</v>
      </c>
      <c r="N1234" s="1302">
        <v>0</v>
      </c>
      <c r="O1234" s="1302">
        <v>0</v>
      </c>
      <c r="P1234" s="1302">
        <v>0</v>
      </c>
      <c r="Q1234" s="1302">
        <v>0</v>
      </c>
      <c r="R1234" s="1302">
        <v>0</v>
      </c>
      <c r="S1234" s="1302">
        <v>0</v>
      </c>
      <c r="T1234" s="1302">
        <v>0</v>
      </c>
      <c r="U1234" s="1302">
        <v>0</v>
      </c>
      <c r="V1234" s="1302">
        <v>0</v>
      </c>
    </row>
    <row r="1235" spans="1:22" ht="15" x14ac:dyDescent="0.25">
      <c r="A1235" s="1301" t="s">
        <v>809</v>
      </c>
      <c r="B1235" s="153" t="s">
        <v>876</v>
      </c>
      <c r="C1235" s="1301" t="s">
        <v>93</v>
      </c>
      <c r="D1235" s="1302">
        <v>0.4444444477558136</v>
      </c>
      <c r="E1235" s="1302">
        <v>0</v>
      </c>
      <c r="F1235" s="1302">
        <v>0.42307692766189575</v>
      </c>
      <c r="G1235" s="1302">
        <v>0</v>
      </c>
      <c r="H1235" s="1302">
        <v>0</v>
      </c>
      <c r="I1235" s="1302">
        <v>0</v>
      </c>
      <c r="J1235" s="1302">
        <v>0</v>
      </c>
      <c r="K1235" s="1302">
        <v>0</v>
      </c>
      <c r="L1235" s="1302">
        <v>0</v>
      </c>
      <c r="M1235" s="1302">
        <v>0</v>
      </c>
      <c r="N1235" s="1302">
        <v>0</v>
      </c>
      <c r="O1235" s="1302">
        <v>0</v>
      </c>
      <c r="P1235" s="1302">
        <v>0</v>
      </c>
      <c r="Q1235" s="1302">
        <v>0</v>
      </c>
      <c r="R1235" s="1302">
        <v>0</v>
      </c>
      <c r="S1235" s="1302">
        <v>0</v>
      </c>
      <c r="T1235" s="1302">
        <v>0</v>
      </c>
      <c r="U1235" s="1302">
        <v>0</v>
      </c>
      <c r="V1235" s="1302">
        <v>0</v>
      </c>
    </row>
    <row r="1236" spans="1:22" ht="15" x14ac:dyDescent="0.25">
      <c r="A1236" s="1301" t="s">
        <v>809</v>
      </c>
      <c r="B1236" s="153" t="s">
        <v>876</v>
      </c>
      <c r="C1236" s="1301" t="s">
        <v>94</v>
      </c>
      <c r="D1236" s="1302">
        <v>0.1111111119389534</v>
      </c>
      <c r="E1236" s="1302">
        <v>0</v>
      </c>
      <c r="F1236" s="1302">
        <v>7.6923079788684845E-2</v>
      </c>
      <c r="G1236" s="1302">
        <v>0</v>
      </c>
      <c r="H1236" s="1302">
        <v>0</v>
      </c>
      <c r="I1236" s="1302">
        <v>0</v>
      </c>
      <c r="J1236" s="1302">
        <v>0</v>
      </c>
      <c r="K1236" s="1302">
        <v>0</v>
      </c>
      <c r="L1236" s="1302">
        <v>0</v>
      </c>
      <c r="M1236" s="1302">
        <v>0</v>
      </c>
      <c r="N1236" s="1302">
        <v>0</v>
      </c>
      <c r="O1236" s="1302">
        <v>0</v>
      </c>
      <c r="P1236" s="1302">
        <v>0</v>
      </c>
      <c r="Q1236" s="1302">
        <v>0</v>
      </c>
      <c r="R1236" s="1302">
        <v>0</v>
      </c>
      <c r="S1236" s="1302">
        <v>0</v>
      </c>
      <c r="T1236" s="1302">
        <v>0</v>
      </c>
      <c r="U1236" s="1302">
        <v>0</v>
      </c>
      <c r="V1236" s="1302">
        <v>0</v>
      </c>
    </row>
    <row r="1237" spans="1:22" ht="15" x14ac:dyDescent="0.25">
      <c r="A1237" s="1301" t="s">
        <v>809</v>
      </c>
      <c r="B1237" s="153" t="s">
        <v>876</v>
      </c>
      <c r="C1237" s="1301" t="s">
        <v>95</v>
      </c>
      <c r="D1237" s="1302">
        <v>0.1111111119389534</v>
      </c>
      <c r="E1237" s="1302">
        <v>0</v>
      </c>
      <c r="F1237" s="1302">
        <v>7.6923079788684845E-2</v>
      </c>
      <c r="G1237" s="1302">
        <v>0</v>
      </c>
      <c r="H1237" s="1302">
        <v>0</v>
      </c>
      <c r="I1237" s="1302">
        <v>0</v>
      </c>
      <c r="J1237" s="1302">
        <v>0</v>
      </c>
      <c r="K1237" s="1302">
        <v>0</v>
      </c>
      <c r="L1237" s="1302">
        <v>0</v>
      </c>
      <c r="M1237" s="1302">
        <v>0</v>
      </c>
      <c r="N1237" s="1302">
        <v>0</v>
      </c>
      <c r="O1237" s="1302">
        <v>0</v>
      </c>
      <c r="P1237" s="1302">
        <v>0</v>
      </c>
      <c r="Q1237" s="1302">
        <v>0</v>
      </c>
      <c r="R1237" s="1302">
        <v>0</v>
      </c>
      <c r="S1237" s="1302">
        <v>0</v>
      </c>
      <c r="T1237" s="1302">
        <v>0</v>
      </c>
      <c r="U1237" s="1302">
        <v>0</v>
      </c>
      <c r="V1237" s="1302">
        <v>0</v>
      </c>
    </row>
    <row r="1238" spans="1:22" ht="15" x14ac:dyDescent="0.25">
      <c r="A1238" s="1301" t="s">
        <v>809</v>
      </c>
      <c r="B1238" s="153" t="s">
        <v>877</v>
      </c>
      <c r="C1238" s="1301" t="s">
        <v>87</v>
      </c>
      <c r="D1238" s="1302">
        <v>7</v>
      </c>
      <c r="E1238" s="1302">
        <v>31</v>
      </c>
      <c r="F1238" s="1302">
        <v>40</v>
      </c>
      <c r="G1238" s="1302">
        <v>12</v>
      </c>
      <c r="H1238" s="1302">
        <v>13</v>
      </c>
      <c r="I1238" s="1302">
        <v>11</v>
      </c>
      <c r="J1238" s="1302">
        <v>3</v>
      </c>
      <c r="K1238" s="1302">
        <v>6</v>
      </c>
      <c r="L1238" s="1302">
        <v>1</v>
      </c>
      <c r="M1238" s="1302">
        <v>3</v>
      </c>
      <c r="N1238" s="1302">
        <v>0</v>
      </c>
      <c r="O1238" s="1302">
        <v>0</v>
      </c>
      <c r="P1238" s="1302">
        <v>0</v>
      </c>
      <c r="Q1238" s="1302">
        <v>0</v>
      </c>
      <c r="R1238" s="1302">
        <v>0</v>
      </c>
      <c r="S1238" s="1302">
        <v>0</v>
      </c>
      <c r="T1238" s="1302">
        <v>0</v>
      </c>
      <c r="U1238" s="1302">
        <v>0</v>
      </c>
      <c r="V1238" s="1302">
        <v>0</v>
      </c>
    </row>
    <row r="1239" spans="1:22" ht="15" x14ac:dyDescent="0.25">
      <c r="A1239" s="1301" t="s">
        <v>809</v>
      </c>
      <c r="B1239" s="153" t="s">
        <v>877</v>
      </c>
      <c r="C1239" s="1301" t="s">
        <v>700</v>
      </c>
      <c r="D1239" s="1302">
        <v>1</v>
      </c>
      <c r="E1239" s="1302">
        <v>5</v>
      </c>
      <c r="F1239" s="1302">
        <v>17</v>
      </c>
      <c r="G1239" s="1302">
        <v>6</v>
      </c>
      <c r="H1239" s="1302">
        <v>3</v>
      </c>
      <c r="I1239" s="1302">
        <v>1</v>
      </c>
      <c r="J1239" s="1302">
        <v>0</v>
      </c>
      <c r="K1239" s="1302">
        <v>3</v>
      </c>
      <c r="L1239" s="1302">
        <v>1</v>
      </c>
      <c r="M1239" s="1302">
        <v>0</v>
      </c>
      <c r="N1239" s="1302">
        <v>0</v>
      </c>
      <c r="O1239" s="1302">
        <v>0</v>
      </c>
      <c r="P1239" s="1302">
        <v>0</v>
      </c>
      <c r="Q1239" s="1302">
        <v>0</v>
      </c>
      <c r="R1239" s="1302">
        <v>0</v>
      </c>
      <c r="S1239" s="1302">
        <v>0</v>
      </c>
      <c r="T1239" s="1302">
        <v>0</v>
      </c>
      <c r="U1239" s="1302">
        <v>0</v>
      </c>
      <c r="V1239" s="1302">
        <v>0</v>
      </c>
    </row>
    <row r="1240" spans="1:22" ht="15" x14ac:dyDescent="0.25">
      <c r="A1240" s="1301" t="s">
        <v>809</v>
      </c>
      <c r="B1240" s="153" t="s">
        <v>877</v>
      </c>
      <c r="C1240" s="1301" t="s">
        <v>88</v>
      </c>
      <c r="D1240" s="1302">
        <v>4</v>
      </c>
      <c r="E1240" s="1302">
        <v>15</v>
      </c>
      <c r="F1240" s="1302">
        <v>18</v>
      </c>
      <c r="G1240" s="1302">
        <v>8</v>
      </c>
      <c r="H1240" s="1302">
        <v>6</v>
      </c>
      <c r="I1240" s="1302">
        <v>4</v>
      </c>
      <c r="J1240" s="1302">
        <v>1</v>
      </c>
      <c r="K1240" s="1302">
        <v>3</v>
      </c>
      <c r="L1240" s="1302">
        <v>1</v>
      </c>
      <c r="M1240" s="1302">
        <v>2</v>
      </c>
      <c r="N1240" s="1302">
        <v>0</v>
      </c>
      <c r="O1240" s="1302">
        <v>0</v>
      </c>
      <c r="P1240" s="1302">
        <v>0</v>
      </c>
      <c r="Q1240" s="1302">
        <v>0</v>
      </c>
      <c r="R1240" s="1302">
        <v>0</v>
      </c>
      <c r="S1240" s="1302">
        <v>0</v>
      </c>
      <c r="T1240" s="1302">
        <v>0</v>
      </c>
      <c r="U1240" s="1302">
        <v>0</v>
      </c>
      <c r="V1240" s="1302">
        <v>0</v>
      </c>
    </row>
    <row r="1241" spans="1:22" ht="15" x14ac:dyDescent="0.25">
      <c r="A1241" s="1301" t="s">
        <v>809</v>
      </c>
      <c r="B1241" s="153" t="s">
        <v>877</v>
      </c>
      <c r="C1241" s="1301" t="s">
        <v>89</v>
      </c>
      <c r="D1241" s="1302">
        <v>4</v>
      </c>
      <c r="E1241" s="1302">
        <v>16</v>
      </c>
      <c r="F1241" s="1302">
        <v>20</v>
      </c>
      <c r="G1241" s="1302">
        <v>8</v>
      </c>
      <c r="H1241" s="1302">
        <v>7</v>
      </c>
      <c r="I1241" s="1302">
        <v>4</v>
      </c>
      <c r="J1241" s="1302">
        <v>1</v>
      </c>
      <c r="K1241" s="1302">
        <v>3</v>
      </c>
      <c r="L1241" s="1302">
        <v>1</v>
      </c>
      <c r="M1241" s="1302">
        <v>3</v>
      </c>
      <c r="N1241" s="1302">
        <v>0</v>
      </c>
      <c r="O1241" s="1302">
        <v>0</v>
      </c>
      <c r="P1241" s="1302">
        <v>0</v>
      </c>
      <c r="Q1241" s="1302">
        <v>0</v>
      </c>
      <c r="R1241" s="1302">
        <v>0</v>
      </c>
      <c r="S1241" s="1302">
        <v>0</v>
      </c>
      <c r="T1241" s="1302">
        <v>0</v>
      </c>
      <c r="U1241" s="1302">
        <v>0</v>
      </c>
      <c r="V1241" s="1302">
        <v>0</v>
      </c>
    </row>
    <row r="1242" spans="1:22" ht="15" x14ac:dyDescent="0.25">
      <c r="A1242" s="1301" t="s">
        <v>809</v>
      </c>
      <c r="B1242" s="153" t="s">
        <v>877</v>
      </c>
      <c r="C1242" s="1301" t="s">
        <v>90</v>
      </c>
      <c r="D1242" s="1302">
        <v>2</v>
      </c>
      <c r="E1242" s="1302">
        <v>3</v>
      </c>
      <c r="F1242" s="1302">
        <v>5</v>
      </c>
      <c r="G1242" s="1302">
        <v>2</v>
      </c>
      <c r="H1242" s="1302">
        <v>3</v>
      </c>
      <c r="I1242" s="1302">
        <v>1</v>
      </c>
      <c r="J1242" s="1302">
        <v>0</v>
      </c>
      <c r="K1242" s="1302">
        <v>1</v>
      </c>
      <c r="L1242" s="1302">
        <v>0</v>
      </c>
      <c r="M1242" s="1302">
        <v>0</v>
      </c>
      <c r="N1242" s="1302">
        <v>0</v>
      </c>
      <c r="O1242" s="1302">
        <v>0</v>
      </c>
      <c r="P1242" s="1302">
        <v>0</v>
      </c>
      <c r="Q1242" s="1302">
        <v>0</v>
      </c>
      <c r="R1242" s="1302">
        <v>0</v>
      </c>
      <c r="S1242" s="1302">
        <v>0</v>
      </c>
      <c r="T1242" s="1302">
        <v>0</v>
      </c>
      <c r="U1242" s="1302">
        <v>0</v>
      </c>
      <c r="V1242" s="1302">
        <v>0</v>
      </c>
    </row>
    <row r="1243" spans="1:22" ht="15" x14ac:dyDescent="0.25">
      <c r="A1243" s="1301" t="s">
        <v>809</v>
      </c>
      <c r="B1243" s="153" t="s">
        <v>877</v>
      </c>
      <c r="C1243" s="1301" t="s">
        <v>91</v>
      </c>
      <c r="D1243" s="1302">
        <v>2</v>
      </c>
      <c r="E1243" s="1302">
        <v>1</v>
      </c>
      <c r="F1243" s="1302">
        <v>3</v>
      </c>
      <c r="G1243" s="1302">
        <v>0</v>
      </c>
      <c r="H1243" s="1302">
        <v>1</v>
      </c>
      <c r="I1243" s="1302">
        <v>0</v>
      </c>
      <c r="J1243" s="1302">
        <v>0</v>
      </c>
      <c r="K1243" s="1302">
        <v>0</v>
      </c>
      <c r="L1243" s="1302">
        <v>0</v>
      </c>
      <c r="M1243" s="1302">
        <v>1</v>
      </c>
      <c r="N1243" s="1302">
        <v>0</v>
      </c>
      <c r="O1243" s="1302">
        <v>0</v>
      </c>
      <c r="P1243" s="1302">
        <v>0</v>
      </c>
      <c r="Q1243" s="1302">
        <v>0</v>
      </c>
      <c r="R1243" s="1302">
        <v>0</v>
      </c>
      <c r="S1243" s="1302">
        <v>0</v>
      </c>
      <c r="T1243" s="1302">
        <v>0</v>
      </c>
      <c r="U1243" s="1302">
        <v>0</v>
      </c>
      <c r="V1243" s="1302">
        <v>0</v>
      </c>
    </row>
    <row r="1244" spans="1:22" ht="15" x14ac:dyDescent="0.25">
      <c r="A1244" s="1301" t="s">
        <v>809</v>
      </c>
      <c r="B1244" s="153" t="s">
        <v>877</v>
      </c>
      <c r="C1244" s="1301" t="s">
        <v>701</v>
      </c>
      <c r="D1244" s="1302">
        <v>0.1428571492433548</v>
      </c>
      <c r="E1244" s="1302">
        <v>0.16129031777381897</v>
      </c>
      <c r="F1244" s="1302">
        <v>0.42500001192092896</v>
      </c>
      <c r="G1244" s="1302">
        <v>0.5</v>
      </c>
      <c r="H1244" s="1302">
        <v>0.23076923191547394</v>
      </c>
      <c r="I1244" s="1302">
        <v>9.0909093618392944E-2</v>
      </c>
      <c r="J1244" s="1302">
        <v>0</v>
      </c>
      <c r="K1244" s="1302">
        <v>0.5</v>
      </c>
      <c r="L1244" s="1302">
        <v>1</v>
      </c>
      <c r="M1244" s="1302">
        <v>0</v>
      </c>
      <c r="N1244" s="1302">
        <v>0</v>
      </c>
      <c r="O1244" s="1302">
        <v>0</v>
      </c>
      <c r="P1244" s="1302">
        <v>0</v>
      </c>
      <c r="Q1244" s="1302">
        <v>0</v>
      </c>
      <c r="R1244" s="1302">
        <v>0</v>
      </c>
      <c r="S1244" s="1302">
        <v>0</v>
      </c>
      <c r="T1244" s="1302">
        <v>0</v>
      </c>
      <c r="U1244" s="1302">
        <v>0</v>
      </c>
      <c r="V1244" s="1302">
        <v>0</v>
      </c>
    </row>
    <row r="1245" spans="1:22" ht="15" x14ac:dyDescent="0.25">
      <c r="A1245" s="1301" t="s">
        <v>809</v>
      </c>
      <c r="B1245" s="153" t="s">
        <v>877</v>
      </c>
      <c r="C1245" s="1301" t="s">
        <v>92</v>
      </c>
      <c r="D1245" s="1302">
        <v>0.57142859697341919</v>
      </c>
      <c r="E1245" s="1302">
        <v>0.48387095332145691</v>
      </c>
      <c r="F1245" s="1302">
        <v>0.44999998807907104</v>
      </c>
      <c r="G1245" s="1302">
        <v>0.66666668653488159</v>
      </c>
      <c r="H1245" s="1302">
        <v>0.46153846383094788</v>
      </c>
      <c r="I1245" s="1302">
        <v>0.36363637447357178</v>
      </c>
      <c r="J1245" s="1302">
        <v>0.3333333432674408</v>
      </c>
      <c r="K1245" s="1302">
        <v>0.5</v>
      </c>
      <c r="L1245" s="1302">
        <v>1</v>
      </c>
      <c r="M1245" s="1302">
        <v>0.66666668653488159</v>
      </c>
      <c r="N1245" s="1302">
        <v>0</v>
      </c>
      <c r="O1245" s="1302">
        <v>0</v>
      </c>
      <c r="P1245" s="1302">
        <v>0</v>
      </c>
      <c r="Q1245" s="1302">
        <v>0</v>
      </c>
      <c r="R1245" s="1302">
        <v>0</v>
      </c>
      <c r="S1245" s="1302">
        <v>0</v>
      </c>
      <c r="T1245" s="1302">
        <v>0</v>
      </c>
      <c r="U1245" s="1302">
        <v>0</v>
      </c>
      <c r="V1245" s="1302">
        <v>0</v>
      </c>
    </row>
    <row r="1246" spans="1:22" ht="15" x14ac:dyDescent="0.25">
      <c r="A1246" s="1301" t="s">
        <v>809</v>
      </c>
      <c r="B1246" s="153" t="s">
        <v>877</v>
      </c>
      <c r="C1246" s="1301" t="s">
        <v>93</v>
      </c>
      <c r="D1246" s="1302">
        <v>0.57142859697341919</v>
      </c>
      <c r="E1246" s="1302">
        <v>0.5161290168762207</v>
      </c>
      <c r="F1246" s="1302">
        <v>0.5</v>
      </c>
      <c r="G1246" s="1302">
        <v>0.66666668653488159</v>
      </c>
      <c r="H1246" s="1302">
        <v>0.53846156597137451</v>
      </c>
      <c r="I1246" s="1302">
        <v>0.36363637447357178</v>
      </c>
      <c r="J1246" s="1302">
        <v>0.3333333432674408</v>
      </c>
      <c r="K1246" s="1302">
        <v>0.5</v>
      </c>
      <c r="L1246" s="1302">
        <v>1</v>
      </c>
      <c r="M1246" s="1302">
        <v>1</v>
      </c>
      <c r="N1246" s="1302">
        <v>0</v>
      </c>
      <c r="O1246" s="1302">
        <v>0</v>
      </c>
      <c r="P1246" s="1302">
        <v>0</v>
      </c>
      <c r="Q1246" s="1302">
        <v>0</v>
      </c>
      <c r="R1246" s="1302">
        <v>0</v>
      </c>
      <c r="S1246" s="1302">
        <v>0</v>
      </c>
      <c r="T1246" s="1302">
        <v>0</v>
      </c>
      <c r="U1246" s="1302">
        <v>0</v>
      </c>
      <c r="V1246" s="1302">
        <v>0</v>
      </c>
    </row>
    <row r="1247" spans="1:22" ht="15" x14ac:dyDescent="0.25">
      <c r="A1247" s="1301" t="s">
        <v>809</v>
      </c>
      <c r="B1247" s="153" t="s">
        <v>877</v>
      </c>
      <c r="C1247" s="1301" t="s">
        <v>94</v>
      </c>
      <c r="D1247" s="1302">
        <v>0.28571429848670959</v>
      </c>
      <c r="E1247" s="1302">
        <v>9.6774190664291382E-2</v>
      </c>
      <c r="F1247" s="1302">
        <v>0.125</v>
      </c>
      <c r="G1247" s="1302">
        <v>0.1666666716337204</v>
      </c>
      <c r="H1247" s="1302">
        <v>0.23076923191547394</v>
      </c>
      <c r="I1247" s="1302">
        <v>9.0909093618392944E-2</v>
      </c>
      <c r="J1247" s="1302">
        <v>0</v>
      </c>
      <c r="K1247" s="1302">
        <v>0.1666666716337204</v>
      </c>
      <c r="L1247" s="1302">
        <v>0</v>
      </c>
      <c r="M1247" s="1302">
        <v>0</v>
      </c>
      <c r="N1247" s="1302">
        <v>0</v>
      </c>
      <c r="O1247" s="1302">
        <v>0</v>
      </c>
      <c r="P1247" s="1302">
        <v>0</v>
      </c>
      <c r="Q1247" s="1302">
        <v>0</v>
      </c>
      <c r="R1247" s="1302">
        <v>0</v>
      </c>
      <c r="S1247" s="1302">
        <v>0</v>
      </c>
      <c r="T1247" s="1302">
        <v>0</v>
      </c>
      <c r="U1247" s="1302">
        <v>0</v>
      </c>
      <c r="V1247" s="1302">
        <v>0</v>
      </c>
    </row>
    <row r="1248" spans="1:22" ht="15" x14ac:dyDescent="0.25">
      <c r="A1248" s="1301" t="s">
        <v>809</v>
      </c>
      <c r="B1248" s="153" t="s">
        <v>877</v>
      </c>
      <c r="C1248" s="1301" t="s">
        <v>95</v>
      </c>
      <c r="D1248" s="1302">
        <v>0.28571429848670959</v>
      </c>
      <c r="E1248" s="1302">
        <v>3.2258063554763794E-2</v>
      </c>
      <c r="F1248" s="1302">
        <v>7.5000002980232239E-2</v>
      </c>
      <c r="G1248" s="1302">
        <v>0</v>
      </c>
      <c r="H1248" s="1302">
        <v>7.6923079788684845E-2</v>
      </c>
      <c r="I1248" s="1302">
        <v>0</v>
      </c>
      <c r="J1248" s="1302">
        <v>0</v>
      </c>
      <c r="K1248" s="1302">
        <v>0</v>
      </c>
      <c r="L1248" s="1302">
        <v>0</v>
      </c>
      <c r="M1248" s="1302">
        <v>0.3333333432674408</v>
      </c>
      <c r="N1248" s="1302">
        <v>0</v>
      </c>
      <c r="O1248" s="1302">
        <v>0</v>
      </c>
      <c r="P1248" s="1302">
        <v>0</v>
      </c>
      <c r="Q1248" s="1302">
        <v>0</v>
      </c>
      <c r="R1248" s="1302">
        <v>0</v>
      </c>
      <c r="S1248" s="1302">
        <v>0</v>
      </c>
      <c r="T1248" s="1302">
        <v>0</v>
      </c>
      <c r="U1248" s="1302">
        <v>0</v>
      </c>
      <c r="V1248" s="1302">
        <v>0</v>
      </c>
    </row>
    <row r="1249" spans="1:22" ht="15" x14ac:dyDescent="0.25">
      <c r="A1249" s="1301" t="s">
        <v>809</v>
      </c>
      <c r="B1249" s="153" t="s">
        <v>878</v>
      </c>
      <c r="C1249" s="1301" t="s">
        <v>87</v>
      </c>
      <c r="D1249" s="1302">
        <v>0</v>
      </c>
      <c r="E1249" s="1302">
        <v>0</v>
      </c>
      <c r="F1249" s="1302">
        <v>0</v>
      </c>
      <c r="G1249" s="1302">
        <v>4</v>
      </c>
      <c r="H1249" s="1302">
        <v>0</v>
      </c>
      <c r="I1249" s="1302">
        <v>0</v>
      </c>
      <c r="J1249" s="1302">
        <v>4</v>
      </c>
      <c r="K1249" s="1302">
        <v>7</v>
      </c>
      <c r="L1249" s="1302">
        <v>5</v>
      </c>
      <c r="M1249" s="1302">
        <v>0</v>
      </c>
      <c r="N1249" s="1302">
        <v>0</v>
      </c>
      <c r="O1249" s="1302">
        <v>6</v>
      </c>
      <c r="P1249" s="1302">
        <v>0</v>
      </c>
      <c r="Q1249" s="1302">
        <v>0</v>
      </c>
      <c r="R1249" s="1302">
        <v>2</v>
      </c>
      <c r="S1249" s="1302">
        <v>1</v>
      </c>
      <c r="T1249" s="1302">
        <v>0</v>
      </c>
      <c r="U1249" s="1302">
        <v>14</v>
      </c>
      <c r="V1249" s="1302">
        <v>17</v>
      </c>
    </row>
    <row r="1250" spans="1:22" ht="15" x14ac:dyDescent="0.25">
      <c r="A1250" s="1301" t="s">
        <v>809</v>
      </c>
      <c r="B1250" s="153" t="s">
        <v>878</v>
      </c>
      <c r="C1250" s="1301" t="s">
        <v>700</v>
      </c>
      <c r="D1250" s="1302">
        <v>0</v>
      </c>
      <c r="E1250" s="1302">
        <v>0</v>
      </c>
      <c r="F1250" s="1302">
        <v>0</v>
      </c>
      <c r="G1250" s="1302">
        <v>3</v>
      </c>
      <c r="H1250" s="1302">
        <v>0</v>
      </c>
      <c r="I1250" s="1302">
        <v>0</v>
      </c>
      <c r="J1250" s="1302">
        <v>1</v>
      </c>
      <c r="K1250" s="1302">
        <v>1</v>
      </c>
      <c r="L1250" s="1302">
        <v>1</v>
      </c>
      <c r="M1250" s="1302">
        <v>0</v>
      </c>
      <c r="N1250" s="1302">
        <v>0</v>
      </c>
      <c r="O1250" s="1302">
        <v>0</v>
      </c>
      <c r="P1250" s="1302">
        <v>0</v>
      </c>
      <c r="Q1250" s="1302">
        <v>0</v>
      </c>
      <c r="R1250" s="1302">
        <v>0</v>
      </c>
      <c r="S1250" s="1302">
        <v>0</v>
      </c>
      <c r="T1250" s="1302">
        <v>0</v>
      </c>
      <c r="U1250" s="1302">
        <v>3</v>
      </c>
      <c r="V1250" s="1302">
        <v>3</v>
      </c>
    </row>
    <row r="1251" spans="1:22" ht="15" x14ac:dyDescent="0.25">
      <c r="A1251" s="1301" t="s">
        <v>809</v>
      </c>
      <c r="B1251" s="153" t="s">
        <v>878</v>
      </c>
      <c r="C1251" s="1301" t="s">
        <v>88</v>
      </c>
      <c r="D1251" s="1302">
        <v>0</v>
      </c>
      <c r="E1251" s="1302">
        <v>0</v>
      </c>
      <c r="F1251" s="1302">
        <v>0</v>
      </c>
      <c r="G1251" s="1302">
        <v>3</v>
      </c>
      <c r="H1251" s="1302">
        <v>0</v>
      </c>
      <c r="I1251" s="1302">
        <v>0</v>
      </c>
      <c r="J1251" s="1302">
        <v>2</v>
      </c>
      <c r="K1251" s="1302">
        <v>1</v>
      </c>
      <c r="L1251" s="1302">
        <v>2</v>
      </c>
      <c r="M1251" s="1302">
        <v>0</v>
      </c>
      <c r="N1251" s="1302">
        <v>0</v>
      </c>
      <c r="O1251" s="1302">
        <v>3</v>
      </c>
      <c r="P1251" s="1302">
        <v>0</v>
      </c>
      <c r="Q1251" s="1302">
        <v>0</v>
      </c>
      <c r="R1251" s="1302">
        <v>1</v>
      </c>
      <c r="S1251" s="1302">
        <v>0</v>
      </c>
      <c r="T1251" s="1302">
        <v>0</v>
      </c>
      <c r="U1251" s="1302">
        <v>4</v>
      </c>
      <c r="V1251" s="1302">
        <v>3</v>
      </c>
    </row>
    <row r="1252" spans="1:22" ht="15" x14ac:dyDescent="0.25">
      <c r="A1252" s="1301" t="s">
        <v>809</v>
      </c>
      <c r="B1252" s="153" t="s">
        <v>878</v>
      </c>
      <c r="C1252" s="1301" t="s">
        <v>89</v>
      </c>
      <c r="D1252" s="1302">
        <v>0</v>
      </c>
      <c r="E1252" s="1302">
        <v>0</v>
      </c>
      <c r="F1252" s="1302">
        <v>0</v>
      </c>
      <c r="G1252" s="1302">
        <v>3</v>
      </c>
      <c r="H1252" s="1302">
        <v>0</v>
      </c>
      <c r="I1252" s="1302">
        <v>0</v>
      </c>
      <c r="J1252" s="1302">
        <v>2</v>
      </c>
      <c r="K1252" s="1302">
        <v>2</v>
      </c>
      <c r="L1252" s="1302">
        <v>2</v>
      </c>
      <c r="M1252" s="1302">
        <v>0</v>
      </c>
      <c r="N1252" s="1302">
        <v>0</v>
      </c>
      <c r="O1252" s="1302">
        <v>3</v>
      </c>
      <c r="P1252" s="1302">
        <v>0</v>
      </c>
      <c r="Q1252" s="1302">
        <v>0</v>
      </c>
      <c r="R1252" s="1302">
        <v>1</v>
      </c>
      <c r="S1252" s="1302">
        <v>0</v>
      </c>
      <c r="T1252" s="1302">
        <v>0</v>
      </c>
      <c r="U1252" s="1302">
        <v>4</v>
      </c>
      <c r="V1252" s="1302">
        <v>3</v>
      </c>
    </row>
    <row r="1253" spans="1:22" ht="15" x14ac:dyDescent="0.25">
      <c r="A1253" s="1301" t="s">
        <v>809</v>
      </c>
      <c r="B1253" s="153" t="s">
        <v>878</v>
      </c>
      <c r="C1253" s="1301" t="s">
        <v>90</v>
      </c>
      <c r="D1253" s="1302">
        <v>0</v>
      </c>
      <c r="E1253" s="1302">
        <v>0</v>
      </c>
      <c r="F1253" s="1302">
        <v>0</v>
      </c>
      <c r="G1253" s="1302">
        <v>0</v>
      </c>
      <c r="H1253" s="1302">
        <v>0</v>
      </c>
      <c r="I1253" s="1302">
        <v>0</v>
      </c>
      <c r="J1253" s="1302">
        <v>0</v>
      </c>
      <c r="K1253" s="1302">
        <v>0</v>
      </c>
      <c r="L1253" s="1302">
        <v>0</v>
      </c>
      <c r="M1253" s="1302">
        <v>0</v>
      </c>
      <c r="N1253" s="1302">
        <v>0</v>
      </c>
      <c r="O1253" s="1302">
        <v>0</v>
      </c>
      <c r="P1253" s="1302">
        <v>0</v>
      </c>
      <c r="Q1253" s="1302">
        <v>0</v>
      </c>
      <c r="R1253" s="1302">
        <v>0</v>
      </c>
      <c r="S1253" s="1302">
        <v>0</v>
      </c>
      <c r="T1253" s="1302">
        <v>0</v>
      </c>
      <c r="U1253" s="1302">
        <v>0</v>
      </c>
      <c r="V1253" s="1302">
        <v>0</v>
      </c>
    </row>
    <row r="1254" spans="1:22" ht="15" x14ac:dyDescent="0.25">
      <c r="A1254" s="1301" t="s">
        <v>809</v>
      </c>
      <c r="B1254" s="153" t="s">
        <v>878</v>
      </c>
      <c r="C1254" s="1301" t="s">
        <v>91</v>
      </c>
      <c r="D1254" s="1302">
        <v>0</v>
      </c>
      <c r="E1254" s="1302">
        <v>0</v>
      </c>
      <c r="F1254" s="1302">
        <v>0</v>
      </c>
      <c r="G1254" s="1302">
        <v>0</v>
      </c>
      <c r="H1254" s="1302">
        <v>0</v>
      </c>
      <c r="I1254" s="1302">
        <v>0</v>
      </c>
      <c r="J1254" s="1302">
        <v>0</v>
      </c>
      <c r="K1254" s="1302">
        <v>0</v>
      </c>
      <c r="L1254" s="1302">
        <v>0</v>
      </c>
      <c r="M1254" s="1302">
        <v>0</v>
      </c>
      <c r="N1254" s="1302">
        <v>0</v>
      </c>
      <c r="O1254" s="1302">
        <v>0</v>
      </c>
      <c r="P1254" s="1302">
        <v>0</v>
      </c>
      <c r="Q1254" s="1302">
        <v>0</v>
      </c>
      <c r="R1254" s="1302">
        <v>0</v>
      </c>
      <c r="S1254" s="1302">
        <v>0</v>
      </c>
      <c r="T1254" s="1302">
        <v>0</v>
      </c>
      <c r="U1254" s="1302">
        <v>0</v>
      </c>
      <c r="V1254" s="1302">
        <v>0</v>
      </c>
    </row>
    <row r="1255" spans="1:22" ht="15" x14ac:dyDescent="0.25">
      <c r="A1255" s="1301" t="s">
        <v>809</v>
      </c>
      <c r="B1255" s="153" t="s">
        <v>878</v>
      </c>
      <c r="C1255" s="1301" t="s">
        <v>701</v>
      </c>
      <c r="D1255" s="1302">
        <v>0</v>
      </c>
      <c r="E1255" s="1302">
        <v>0</v>
      </c>
      <c r="F1255" s="1302">
        <v>0</v>
      </c>
      <c r="G1255" s="1302">
        <v>0.75</v>
      </c>
      <c r="H1255" s="1302">
        <v>0</v>
      </c>
      <c r="I1255" s="1302">
        <v>0</v>
      </c>
      <c r="J1255" s="1302">
        <v>0.25</v>
      </c>
      <c r="K1255" s="1302">
        <v>0.1428571492433548</v>
      </c>
      <c r="L1255" s="1302">
        <v>0.20000000298023224</v>
      </c>
      <c r="M1255" s="1302">
        <v>0</v>
      </c>
      <c r="N1255" s="1302">
        <v>0</v>
      </c>
      <c r="O1255" s="1302">
        <v>0</v>
      </c>
      <c r="P1255" s="1302">
        <v>0</v>
      </c>
      <c r="Q1255" s="1302">
        <v>0</v>
      </c>
      <c r="R1255" s="1302">
        <v>0</v>
      </c>
      <c r="S1255" s="1302">
        <v>0</v>
      </c>
      <c r="T1255" s="1302">
        <v>0</v>
      </c>
      <c r="U1255" s="1302">
        <v>0.2142857164144516</v>
      </c>
      <c r="V1255" s="1302">
        <v>0.17647059261798859</v>
      </c>
    </row>
    <row r="1256" spans="1:22" ht="15" x14ac:dyDescent="0.25">
      <c r="A1256" s="1301" t="s">
        <v>809</v>
      </c>
      <c r="B1256" s="153" t="s">
        <v>878</v>
      </c>
      <c r="C1256" s="1301" t="s">
        <v>92</v>
      </c>
      <c r="D1256" s="1302">
        <v>0</v>
      </c>
      <c r="E1256" s="1302">
        <v>0</v>
      </c>
      <c r="F1256" s="1302">
        <v>0</v>
      </c>
      <c r="G1256" s="1302">
        <v>0.75</v>
      </c>
      <c r="H1256" s="1302">
        <v>0</v>
      </c>
      <c r="I1256" s="1302">
        <v>0</v>
      </c>
      <c r="J1256" s="1302">
        <v>0.5</v>
      </c>
      <c r="K1256" s="1302">
        <v>0.1428571492433548</v>
      </c>
      <c r="L1256" s="1302">
        <v>0.40000000596046448</v>
      </c>
      <c r="M1256" s="1302">
        <v>0</v>
      </c>
      <c r="N1256" s="1302">
        <v>0</v>
      </c>
      <c r="O1256" s="1302">
        <v>0.5</v>
      </c>
      <c r="P1256" s="1302">
        <v>0</v>
      </c>
      <c r="Q1256" s="1302">
        <v>0</v>
      </c>
      <c r="R1256" s="1302">
        <v>0.5</v>
      </c>
      <c r="S1256" s="1302">
        <v>0</v>
      </c>
      <c r="T1256" s="1302">
        <v>0</v>
      </c>
      <c r="U1256" s="1302">
        <v>0.28571429848670959</v>
      </c>
      <c r="V1256" s="1302">
        <v>0.17647059261798859</v>
      </c>
    </row>
    <row r="1257" spans="1:22" ht="15" x14ac:dyDescent="0.25">
      <c r="A1257" s="1301" t="s">
        <v>809</v>
      </c>
      <c r="B1257" s="153" t="s">
        <v>878</v>
      </c>
      <c r="C1257" s="1301" t="s">
        <v>93</v>
      </c>
      <c r="D1257" s="1302">
        <v>0</v>
      </c>
      <c r="E1257" s="1302">
        <v>0</v>
      </c>
      <c r="F1257" s="1302">
        <v>0</v>
      </c>
      <c r="G1257" s="1302">
        <v>0.75</v>
      </c>
      <c r="H1257" s="1302">
        <v>0</v>
      </c>
      <c r="I1257" s="1302">
        <v>0</v>
      </c>
      <c r="J1257" s="1302">
        <v>0.5</v>
      </c>
      <c r="K1257" s="1302">
        <v>0.28571429848670959</v>
      </c>
      <c r="L1257" s="1302">
        <v>0.40000000596046448</v>
      </c>
      <c r="M1257" s="1302">
        <v>0</v>
      </c>
      <c r="N1257" s="1302">
        <v>0</v>
      </c>
      <c r="O1257" s="1302">
        <v>0.5</v>
      </c>
      <c r="P1257" s="1302">
        <v>0</v>
      </c>
      <c r="Q1257" s="1302">
        <v>0</v>
      </c>
      <c r="R1257" s="1302">
        <v>0.5</v>
      </c>
      <c r="S1257" s="1302">
        <v>0</v>
      </c>
      <c r="T1257" s="1302">
        <v>0</v>
      </c>
      <c r="U1257" s="1302">
        <v>0.28571429848670959</v>
      </c>
      <c r="V1257" s="1302">
        <v>0.17647059261798859</v>
      </c>
    </row>
    <row r="1258" spans="1:22" ht="15" x14ac:dyDescent="0.25">
      <c r="A1258" s="1301" t="s">
        <v>809</v>
      </c>
      <c r="B1258" s="153" t="s">
        <v>878</v>
      </c>
      <c r="C1258" s="1301" t="s">
        <v>94</v>
      </c>
      <c r="D1258" s="1302">
        <v>0</v>
      </c>
      <c r="E1258" s="1302">
        <v>0</v>
      </c>
      <c r="F1258" s="1302">
        <v>0</v>
      </c>
      <c r="G1258" s="1302">
        <v>0</v>
      </c>
      <c r="H1258" s="1302">
        <v>0</v>
      </c>
      <c r="I1258" s="1302">
        <v>0</v>
      </c>
      <c r="J1258" s="1302">
        <v>0</v>
      </c>
      <c r="K1258" s="1302">
        <v>0</v>
      </c>
      <c r="L1258" s="1302">
        <v>0</v>
      </c>
      <c r="M1258" s="1302">
        <v>0</v>
      </c>
      <c r="N1258" s="1302">
        <v>0</v>
      </c>
      <c r="O1258" s="1302">
        <v>0</v>
      </c>
      <c r="P1258" s="1302">
        <v>0</v>
      </c>
      <c r="Q1258" s="1302">
        <v>0</v>
      </c>
      <c r="R1258" s="1302">
        <v>0</v>
      </c>
      <c r="S1258" s="1302">
        <v>0</v>
      </c>
      <c r="T1258" s="1302">
        <v>0</v>
      </c>
      <c r="U1258" s="1302">
        <v>0</v>
      </c>
      <c r="V1258" s="1302">
        <v>0</v>
      </c>
    </row>
    <row r="1259" spans="1:22" ht="15" x14ac:dyDescent="0.25">
      <c r="A1259" s="1301" t="s">
        <v>809</v>
      </c>
      <c r="B1259" s="153" t="s">
        <v>878</v>
      </c>
      <c r="C1259" s="1301" t="s">
        <v>95</v>
      </c>
      <c r="D1259" s="1302">
        <v>0</v>
      </c>
      <c r="E1259" s="1302">
        <v>0</v>
      </c>
      <c r="F1259" s="1302">
        <v>0</v>
      </c>
      <c r="G1259" s="1302">
        <v>0</v>
      </c>
      <c r="H1259" s="1302">
        <v>0</v>
      </c>
      <c r="I1259" s="1302">
        <v>0</v>
      </c>
      <c r="J1259" s="1302">
        <v>0</v>
      </c>
      <c r="K1259" s="1302">
        <v>0</v>
      </c>
      <c r="L1259" s="1302">
        <v>0</v>
      </c>
      <c r="M1259" s="1302">
        <v>0</v>
      </c>
      <c r="N1259" s="1302">
        <v>0</v>
      </c>
      <c r="O1259" s="1302">
        <v>0</v>
      </c>
      <c r="P1259" s="1302">
        <v>0</v>
      </c>
      <c r="Q1259" s="1302">
        <v>0</v>
      </c>
      <c r="R1259" s="1302">
        <v>0</v>
      </c>
      <c r="S1259" s="1302">
        <v>0</v>
      </c>
      <c r="T1259" s="1302">
        <v>0</v>
      </c>
      <c r="U1259" s="1302">
        <v>0</v>
      </c>
      <c r="V1259" s="1302">
        <v>0</v>
      </c>
    </row>
    <row r="1260" spans="1:22" ht="15" x14ac:dyDescent="0.25">
      <c r="A1260" s="1301" t="s">
        <v>809</v>
      </c>
      <c r="B1260" s="153" t="s">
        <v>879</v>
      </c>
      <c r="C1260" s="1301" t="s">
        <v>87</v>
      </c>
      <c r="D1260" s="1302">
        <v>0</v>
      </c>
      <c r="E1260" s="1302">
        <v>0</v>
      </c>
      <c r="F1260" s="1302">
        <v>0</v>
      </c>
      <c r="G1260" s="1302">
        <v>0</v>
      </c>
      <c r="H1260" s="1302">
        <v>0</v>
      </c>
      <c r="I1260" s="1302">
        <v>0</v>
      </c>
      <c r="J1260" s="1302">
        <v>0</v>
      </c>
      <c r="K1260" s="1302">
        <v>0</v>
      </c>
      <c r="L1260" s="1302">
        <v>0</v>
      </c>
      <c r="M1260" s="1302">
        <v>40</v>
      </c>
      <c r="N1260" s="1302">
        <v>17</v>
      </c>
      <c r="O1260" s="1302">
        <v>27</v>
      </c>
      <c r="P1260" s="1302">
        <v>29</v>
      </c>
      <c r="Q1260" s="1302">
        <v>5</v>
      </c>
      <c r="R1260" s="1302">
        <v>18</v>
      </c>
      <c r="S1260" s="1302">
        <v>5</v>
      </c>
      <c r="T1260" s="1302">
        <v>8</v>
      </c>
      <c r="U1260" s="1302">
        <v>21</v>
      </c>
      <c r="V1260" s="1302">
        <v>0</v>
      </c>
    </row>
    <row r="1261" spans="1:22" ht="15" x14ac:dyDescent="0.25">
      <c r="A1261" s="1301" t="s">
        <v>809</v>
      </c>
      <c r="B1261" s="153" t="s">
        <v>879</v>
      </c>
      <c r="C1261" s="1301" t="s">
        <v>700</v>
      </c>
      <c r="D1261" s="1302">
        <v>0</v>
      </c>
      <c r="E1261" s="1302">
        <v>0</v>
      </c>
      <c r="F1261" s="1302">
        <v>0</v>
      </c>
      <c r="G1261" s="1302">
        <v>0</v>
      </c>
      <c r="H1261" s="1302">
        <v>0</v>
      </c>
      <c r="I1261" s="1302">
        <v>0</v>
      </c>
      <c r="J1261" s="1302">
        <v>0</v>
      </c>
      <c r="K1261" s="1302">
        <v>0</v>
      </c>
      <c r="L1261" s="1302">
        <v>0</v>
      </c>
      <c r="M1261" s="1302">
        <v>0</v>
      </c>
      <c r="N1261" s="1302">
        <v>1</v>
      </c>
      <c r="O1261" s="1302">
        <v>1</v>
      </c>
      <c r="P1261" s="1302">
        <v>0</v>
      </c>
      <c r="Q1261" s="1302">
        <v>1</v>
      </c>
      <c r="R1261" s="1302">
        <v>5</v>
      </c>
      <c r="S1261" s="1302">
        <v>1</v>
      </c>
      <c r="T1261" s="1302">
        <v>2</v>
      </c>
      <c r="U1261" s="1302">
        <v>0</v>
      </c>
      <c r="V1261" s="1302">
        <v>0</v>
      </c>
    </row>
    <row r="1262" spans="1:22" ht="15" x14ac:dyDescent="0.25">
      <c r="A1262" s="1301" t="s">
        <v>809</v>
      </c>
      <c r="B1262" s="153" t="s">
        <v>879</v>
      </c>
      <c r="C1262" s="1301" t="s">
        <v>88</v>
      </c>
      <c r="D1262" s="1302">
        <v>0</v>
      </c>
      <c r="E1262" s="1302">
        <v>0</v>
      </c>
      <c r="F1262" s="1302">
        <v>0</v>
      </c>
      <c r="G1262" s="1302">
        <v>0</v>
      </c>
      <c r="H1262" s="1302">
        <v>0</v>
      </c>
      <c r="I1262" s="1302">
        <v>0</v>
      </c>
      <c r="J1262" s="1302">
        <v>0</v>
      </c>
      <c r="K1262" s="1302">
        <v>0</v>
      </c>
      <c r="L1262" s="1302">
        <v>0</v>
      </c>
      <c r="M1262" s="1302">
        <v>1</v>
      </c>
      <c r="N1262" s="1302">
        <v>3</v>
      </c>
      <c r="O1262" s="1302">
        <v>2</v>
      </c>
      <c r="P1262" s="1302">
        <v>0</v>
      </c>
      <c r="Q1262" s="1302">
        <v>1</v>
      </c>
      <c r="R1262" s="1302">
        <v>6</v>
      </c>
      <c r="S1262" s="1302">
        <v>1</v>
      </c>
      <c r="T1262" s="1302">
        <v>4</v>
      </c>
      <c r="U1262" s="1302">
        <v>3</v>
      </c>
      <c r="V1262" s="1302">
        <v>0</v>
      </c>
    </row>
    <row r="1263" spans="1:22" ht="15" x14ac:dyDescent="0.25">
      <c r="A1263" s="1301" t="s">
        <v>809</v>
      </c>
      <c r="B1263" s="153" t="s">
        <v>879</v>
      </c>
      <c r="C1263" s="1301" t="s">
        <v>89</v>
      </c>
      <c r="D1263" s="1302">
        <v>0</v>
      </c>
      <c r="E1263" s="1302">
        <v>0</v>
      </c>
      <c r="F1263" s="1302">
        <v>0</v>
      </c>
      <c r="G1263" s="1302">
        <v>0</v>
      </c>
      <c r="H1263" s="1302">
        <v>0</v>
      </c>
      <c r="I1263" s="1302">
        <v>0</v>
      </c>
      <c r="J1263" s="1302">
        <v>0</v>
      </c>
      <c r="K1263" s="1302">
        <v>0</v>
      </c>
      <c r="L1263" s="1302">
        <v>0</v>
      </c>
      <c r="M1263" s="1302">
        <v>4</v>
      </c>
      <c r="N1263" s="1302">
        <v>7</v>
      </c>
      <c r="O1263" s="1302">
        <v>3</v>
      </c>
      <c r="P1263" s="1302">
        <v>0</v>
      </c>
      <c r="Q1263" s="1302">
        <v>2</v>
      </c>
      <c r="R1263" s="1302">
        <v>6</v>
      </c>
      <c r="S1263" s="1302">
        <v>1</v>
      </c>
      <c r="T1263" s="1302">
        <v>4</v>
      </c>
      <c r="U1263" s="1302">
        <v>6</v>
      </c>
      <c r="V1263" s="1302">
        <v>0</v>
      </c>
    </row>
    <row r="1264" spans="1:22" ht="15" x14ac:dyDescent="0.25">
      <c r="A1264" s="1301" t="s">
        <v>809</v>
      </c>
      <c r="B1264" s="153" t="s">
        <v>879</v>
      </c>
      <c r="C1264" s="1301" t="s">
        <v>90</v>
      </c>
      <c r="D1264" s="1302">
        <v>0</v>
      </c>
      <c r="E1264" s="1302">
        <v>0</v>
      </c>
      <c r="F1264" s="1302">
        <v>0</v>
      </c>
      <c r="G1264" s="1302">
        <v>0</v>
      </c>
      <c r="H1264" s="1302">
        <v>0</v>
      </c>
      <c r="I1264" s="1302">
        <v>0</v>
      </c>
      <c r="J1264" s="1302">
        <v>0</v>
      </c>
      <c r="K1264" s="1302">
        <v>0</v>
      </c>
      <c r="L1264" s="1302">
        <v>0</v>
      </c>
      <c r="M1264" s="1302">
        <v>1</v>
      </c>
      <c r="N1264" s="1302">
        <v>0</v>
      </c>
      <c r="O1264" s="1302">
        <v>0</v>
      </c>
      <c r="P1264" s="1302">
        <v>0</v>
      </c>
      <c r="Q1264" s="1302">
        <v>1</v>
      </c>
      <c r="R1264" s="1302">
        <v>3</v>
      </c>
      <c r="S1264" s="1302">
        <v>1</v>
      </c>
      <c r="T1264" s="1302">
        <v>3</v>
      </c>
      <c r="U1264" s="1302">
        <v>1</v>
      </c>
      <c r="V1264" s="1302">
        <v>0</v>
      </c>
    </row>
    <row r="1265" spans="1:22" ht="15" x14ac:dyDescent="0.25">
      <c r="A1265" s="1301" t="s">
        <v>809</v>
      </c>
      <c r="B1265" s="153" t="s">
        <v>879</v>
      </c>
      <c r="C1265" s="1301" t="s">
        <v>91</v>
      </c>
      <c r="D1265" s="1302">
        <v>0</v>
      </c>
      <c r="E1265" s="1302">
        <v>0</v>
      </c>
      <c r="F1265" s="1302">
        <v>0</v>
      </c>
      <c r="G1265" s="1302">
        <v>0</v>
      </c>
      <c r="H1265" s="1302">
        <v>0</v>
      </c>
      <c r="I1265" s="1302">
        <v>0</v>
      </c>
      <c r="J1265" s="1302">
        <v>0</v>
      </c>
      <c r="K1265" s="1302">
        <v>0</v>
      </c>
      <c r="L1265" s="1302">
        <v>0</v>
      </c>
      <c r="M1265" s="1302">
        <v>0</v>
      </c>
      <c r="N1265" s="1302">
        <v>0</v>
      </c>
      <c r="O1265" s="1302">
        <v>0</v>
      </c>
      <c r="P1265" s="1302">
        <v>0</v>
      </c>
      <c r="Q1265" s="1302">
        <v>1</v>
      </c>
      <c r="R1265" s="1302">
        <v>2</v>
      </c>
      <c r="S1265" s="1302">
        <v>1</v>
      </c>
      <c r="T1265" s="1302">
        <v>0</v>
      </c>
      <c r="U1265" s="1302">
        <v>1</v>
      </c>
      <c r="V1265" s="1302">
        <v>0</v>
      </c>
    </row>
    <row r="1266" spans="1:22" ht="15" x14ac:dyDescent="0.25">
      <c r="A1266" s="1301" t="s">
        <v>809</v>
      </c>
      <c r="B1266" s="153" t="s">
        <v>879</v>
      </c>
      <c r="C1266" s="1301" t="s">
        <v>701</v>
      </c>
      <c r="D1266" s="1302">
        <v>0</v>
      </c>
      <c r="E1266" s="1302">
        <v>0</v>
      </c>
      <c r="F1266" s="1302">
        <v>0</v>
      </c>
      <c r="G1266" s="1302">
        <v>0</v>
      </c>
      <c r="H1266" s="1302">
        <v>0</v>
      </c>
      <c r="I1266" s="1302">
        <v>0</v>
      </c>
      <c r="J1266" s="1302">
        <v>0</v>
      </c>
      <c r="K1266" s="1302">
        <v>0</v>
      </c>
      <c r="L1266" s="1302">
        <v>0</v>
      </c>
      <c r="M1266" s="1302">
        <v>0</v>
      </c>
      <c r="N1266" s="1302">
        <v>5.8823529630899429E-2</v>
      </c>
      <c r="O1266" s="1302">
        <v>3.7037037312984467E-2</v>
      </c>
      <c r="P1266" s="1302">
        <v>0</v>
      </c>
      <c r="Q1266" s="1302">
        <v>0.20000000298023224</v>
      </c>
      <c r="R1266" s="1302">
        <v>0.27777779102325439</v>
      </c>
      <c r="S1266" s="1302">
        <v>0.20000000298023224</v>
      </c>
      <c r="T1266" s="1302">
        <v>0.25</v>
      </c>
      <c r="U1266" s="1302">
        <v>0</v>
      </c>
      <c r="V1266" s="1302">
        <v>0</v>
      </c>
    </row>
    <row r="1267" spans="1:22" ht="15" x14ac:dyDescent="0.25">
      <c r="A1267" s="1301" t="s">
        <v>809</v>
      </c>
      <c r="B1267" s="153" t="s">
        <v>879</v>
      </c>
      <c r="C1267" s="1301" t="s">
        <v>92</v>
      </c>
      <c r="D1267" s="1302">
        <v>0</v>
      </c>
      <c r="E1267" s="1302">
        <v>0</v>
      </c>
      <c r="F1267" s="1302">
        <v>0</v>
      </c>
      <c r="G1267" s="1302">
        <v>0</v>
      </c>
      <c r="H1267" s="1302">
        <v>0</v>
      </c>
      <c r="I1267" s="1302">
        <v>0</v>
      </c>
      <c r="J1267" s="1302">
        <v>0</v>
      </c>
      <c r="K1267" s="1302">
        <v>0</v>
      </c>
      <c r="L1267" s="1302">
        <v>0</v>
      </c>
      <c r="M1267" s="1302">
        <v>2.500000037252903E-2</v>
      </c>
      <c r="N1267" s="1302">
        <v>0.17647059261798859</v>
      </c>
      <c r="O1267" s="1302">
        <v>7.4074074625968933E-2</v>
      </c>
      <c r="P1267" s="1302">
        <v>0</v>
      </c>
      <c r="Q1267" s="1302">
        <v>0.20000000298023224</v>
      </c>
      <c r="R1267" s="1302">
        <v>0.3333333432674408</v>
      </c>
      <c r="S1267" s="1302">
        <v>0.20000000298023224</v>
      </c>
      <c r="T1267" s="1302">
        <v>0.5</v>
      </c>
      <c r="U1267" s="1302">
        <v>0.1428571492433548</v>
      </c>
      <c r="V1267" s="1302">
        <v>0</v>
      </c>
    </row>
    <row r="1268" spans="1:22" ht="15" x14ac:dyDescent="0.25">
      <c r="A1268" s="1301" t="s">
        <v>809</v>
      </c>
      <c r="B1268" s="153" t="s">
        <v>879</v>
      </c>
      <c r="C1268" s="1301" t="s">
        <v>93</v>
      </c>
      <c r="D1268" s="1302">
        <v>0</v>
      </c>
      <c r="E1268" s="1302">
        <v>0</v>
      </c>
      <c r="F1268" s="1302">
        <v>0</v>
      </c>
      <c r="G1268" s="1302">
        <v>0</v>
      </c>
      <c r="H1268" s="1302">
        <v>0</v>
      </c>
      <c r="I1268" s="1302">
        <v>0</v>
      </c>
      <c r="J1268" s="1302">
        <v>0</v>
      </c>
      <c r="K1268" s="1302">
        <v>0</v>
      </c>
      <c r="L1268" s="1302">
        <v>0</v>
      </c>
      <c r="M1268" s="1302">
        <v>0.10000000149011612</v>
      </c>
      <c r="N1268" s="1302">
        <v>0.4117647111415863</v>
      </c>
      <c r="O1268" s="1302">
        <v>0.1111111119389534</v>
      </c>
      <c r="P1268" s="1302">
        <v>0</v>
      </c>
      <c r="Q1268" s="1302">
        <v>0.40000000596046448</v>
      </c>
      <c r="R1268" s="1302">
        <v>0.3333333432674408</v>
      </c>
      <c r="S1268" s="1302">
        <v>0.20000000298023224</v>
      </c>
      <c r="T1268" s="1302">
        <v>0.5</v>
      </c>
      <c r="U1268" s="1302">
        <v>0.28571429848670959</v>
      </c>
      <c r="V1268" s="1302">
        <v>0</v>
      </c>
    </row>
    <row r="1269" spans="1:22" ht="15" x14ac:dyDescent="0.25">
      <c r="A1269" s="1301" t="s">
        <v>809</v>
      </c>
      <c r="B1269" s="153" t="s">
        <v>879</v>
      </c>
      <c r="C1269" s="1301" t="s">
        <v>94</v>
      </c>
      <c r="D1269" s="1302">
        <v>0</v>
      </c>
      <c r="E1269" s="1302">
        <v>0</v>
      </c>
      <c r="F1269" s="1302">
        <v>0</v>
      </c>
      <c r="G1269" s="1302">
        <v>0</v>
      </c>
      <c r="H1269" s="1302">
        <v>0</v>
      </c>
      <c r="I1269" s="1302">
        <v>0</v>
      </c>
      <c r="J1269" s="1302">
        <v>0</v>
      </c>
      <c r="K1269" s="1302">
        <v>0</v>
      </c>
      <c r="L1269" s="1302">
        <v>0</v>
      </c>
      <c r="M1269" s="1302">
        <v>2.500000037252903E-2</v>
      </c>
      <c r="N1269" s="1302">
        <v>0</v>
      </c>
      <c r="O1269" s="1302">
        <v>0</v>
      </c>
      <c r="P1269" s="1302">
        <v>0</v>
      </c>
      <c r="Q1269" s="1302">
        <v>0.20000000298023224</v>
      </c>
      <c r="R1269" s="1302">
        <v>0.1666666716337204</v>
      </c>
      <c r="S1269" s="1302">
        <v>0.20000000298023224</v>
      </c>
      <c r="T1269" s="1302">
        <v>0.375</v>
      </c>
      <c r="U1269" s="1302">
        <v>4.76190485060215E-2</v>
      </c>
      <c r="V1269" s="1302">
        <v>0</v>
      </c>
    </row>
    <row r="1270" spans="1:22" ht="15" x14ac:dyDescent="0.25">
      <c r="A1270" s="1301" t="s">
        <v>809</v>
      </c>
      <c r="B1270" s="153" t="s">
        <v>879</v>
      </c>
      <c r="C1270" s="1301" t="s">
        <v>95</v>
      </c>
      <c r="D1270" s="1302">
        <v>0</v>
      </c>
      <c r="E1270" s="1302">
        <v>0</v>
      </c>
      <c r="F1270" s="1302">
        <v>0</v>
      </c>
      <c r="G1270" s="1302">
        <v>0</v>
      </c>
      <c r="H1270" s="1302">
        <v>0</v>
      </c>
      <c r="I1270" s="1302">
        <v>0</v>
      </c>
      <c r="J1270" s="1302">
        <v>0</v>
      </c>
      <c r="K1270" s="1302">
        <v>0</v>
      </c>
      <c r="L1270" s="1302">
        <v>0</v>
      </c>
      <c r="M1270" s="1302">
        <v>0</v>
      </c>
      <c r="N1270" s="1302">
        <v>0</v>
      </c>
      <c r="O1270" s="1302">
        <v>0</v>
      </c>
      <c r="P1270" s="1302">
        <v>0</v>
      </c>
      <c r="Q1270" s="1302">
        <v>0.20000000298023224</v>
      </c>
      <c r="R1270" s="1302">
        <v>0.1111111119389534</v>
      </c>
      <c r="S1270" s="1302">
        <v>0.20000000298023224</v>
      </c>
      <c r="T1270" s="1302">
        <v>0</v>
      </c>
      <c r="U1270" s="1302">
        <v>4.76190485060215E-2</v>
      </c>
      <c r="V1270" s="1302">
        <v>0</v>
      </c>
    </row>
    <row r="1271" spans="1:22" ht="15" x14ac:dyDescent="0.25">
      <c r="A1271" s="1301" t="s">
        <v>809</v>
      </c>
      <c r="B1271" s="153" t="s">
        <v>1119</v>
      </c>
      <c r="C1271" s="1301" t="s">
        <v>87</v>
      </c>
      <c r="D1271" s="1302">
        <v>0</v>
      </c>
      <c r="E1271" s="1302">
        <v>0</v>
      </c>
      <c r="F1271" s="1302">
        <v>0</v>
      </c>
      <c r="G1271" s="1302">
        <v>0</v>
      </c>
      <c r="H1271" s="1302">
        <v>0</v>
      </c>
      <c r="I1271" s="1302">
        <v>0</v>
      </c>
      <c r="J1271" s="1302">
        <v>0</v>
      </c>
      <c r="K1271" s="1302">
        <v>0</v>
      </c>
      <c r="L1271" s="1302">
        <v>0</v>
      </c>
      <c r="M1271" s="1302">
        <v>0</v>
      </c>
      <c r="N1271" s="1302">
        <v>0</v>
      </c>
      <c r="O1271" s="1302">
        <v>0</v>
      </c>
      <c r="P1271" s="1302">
        <v>0</v>
      </c>
      <c r="Q1271" s="1302">
        <v>0</v>
      </c>
      <c r="R1271" s="1302">
        <v>0</v>
      </c>
      <c r="S1271" s="1302">
        <v>0</v>
      </c>
      <c r="T1271" s="1302">
        <v>0</v>
      </c>
      <c r="U1271" s="1302">
        <v>11</v>
      </c>
      <c r="V1271" s="1302">
        <v>19</v>
      </c>
    </row>
    <row r="1272" spans="1:22" ht="15" x14ac:dyDescent="0.25">
      <c r="A1272" s="1301" t="s">
        <v>809</v>
      </c>
      <c r="B1272" s="153" t="s">
        <v>1119</v>
      </c>
      <c r="C1272" s="1301" t="s">
        <v>700</v>
      </c>
      <c r="D1272" s="1302">
        <v>0</v>
      </c>
      <c r="E1272" s="1302">
        <v>0</v>
      </c>
      <c r="F1272" s="1302">
        <v>0</v>
      </c>
      <c r="G1272" s="1302">
        <v>0</v>
      </c>
      <c r="H1272" s="1302">
        <v>0</v>
      </c>
      <c r="I1272" s="1302">
        <v>0</v>
      </c>
      <c r="J1272" s="1302">
        <v>0</v>
      </c>
      <c r="K1272" s="1302">
        <v>0</v>
      </c>
      <c r="L1272" s="1302">
        <v>0</v>
      </c>
      <c r="M1272" s="1302">
        <v>0</v>
      </c>
      <c r="N1272" s="1302">
        <v>0</v>
      </c>
      <c r="O1272" s="1302">
        <v>0</v>
      </c>
      <c r="P1272" s="1302">
        <v>0</v>
      </c>
      <c r="Q1272" s="1302">
        <v>0</v>
      </c>
      <c r="R1272" s="1302">
        <v>0</v>
      </c>
      <c r="S1272" s="1302">
        <v>0</v>
      </c>
      <c r="T1272" s="1302">
        <v>0</v>
      </c>
      <c r="U1272" s="1302">
        <v>3</v>
      </c>
      <c r="V1272" s="1302">
        <v>0</v>
      </c>
    </row>
    <row r="1273" spans="1:22" ht="15" x14ac:dyDescent="0.25">
      <c r="A1273" s="1301" t="s">
        <v>809</v>
      </c>
      <c r="B1273" s="153" t="s">
        <v>1119</v>
      </c>
      <c r="C1273" s="1301" t="s">
        <v>88</v>
      </c>
      <c r="D1273" s="1302">
        <v>0</v>
      </c>
      <c r="E1273" s="1302">
        <v>0</v>
      </c>
      <c r="F1273" s="1302">
        <v>0</v>
      </c>
      <c r="G1273" s="1302">
        <v>0</v>
      </c>
      <c r="H1273" s="1302">
        <v>0</v>
      </c>
      <c r="I1273" s="1302">
        <v>0</v>
      </c>
      <c r="J1273" s="1302">
        <v>0</v>
      </c>
      <c r="K1273" s="1302">
        <v>0</v>
      </c>
      <c r="L1273" s="1302">
        <v>0</v>
      </c>
      <c r="M1273" s="1302">
        <v>0</v>
      </c>
      <c r="N1273" s="1302">
        <v>0</v>
      </c>
      <c r="O1273" s="1302">
        <v>0</v>
      </c>
      <c r="P1273" s="1302">
        <v>0</v>
      </c>
      <c r="Q1273" s="1302">
        <v>0</v>
      </c>
      <c r="R1273" s="1302">
        <v>0</v>
      </c>
      <c r="S1273" s="1302">
        <v>0</v>
      </c>
      <c r="T1273" s="1302">
        <v>0</v>
      </c>
      <c r="U1273" s="1302">
        <v>4</v>
      </c>
      <c r="V1273" s="1302">
        <v>6</v>
      </c>
    </row>
    <row r="1274" spans="1:22" ht="15" x14ac:dyDescent="0.25">
      <c r="A1274" s="1301" t="s">
        <v>809</v>
      </c>
      <c r="B1274" s="153" t="s">
        <v>1119</v>
      </c>
      <c r="C1274" s="1301" t="s">
        <v>89</v>
      </c>
      <c r="D1274" s="1302">
        <v>0</v>
      </c>
      <c r="E1274" s="1302">
        <v>0</v>
      </c>
      <c r="F1274" s="1302">
        <v>0</v>
      </c>
      <c r="G1274" s="1302">
        <v>0</v>
      </c>
      <c r="H1274" s="1302">
        <v>0</v>
      </c>
      <c r="I1274" s="1302">
        <v>0</v>
      </c>
      <c r="J1274" s="1302">
        <v>0</v>
      </c>
      <c r="K1274" s="1302">
        <v>0</v>
      </c>
      <c r="L1274" s="1302">
        <v>0</v>
      </c>
      <c r="M1274" s="1302">
        <v>0</v>
      </c>
      <c r="N1274" s="1302">
        <v>0</v>
      </c>
      <c r="O1274" s="1302">
        <v>0</v>
      </c>
      <c r="P1274" s="1302">
        <v>0</v>
      </c>
      <c r="Q1274" s="1302">
        <v>0</v>
      </c>
      <c r="R1274" s="1302">
        <v>0</v>
      </c>
      <c r="S1274" s="1302">
        <v>0</v>
      </c>
      <c r="T1274" s="1302">
        <v>0</v>
      </c>
      <c r="U1274" s="1302">
        <v>6</v>
      </c>
      <c r="V1274" s="1302">
        <v>9</v>
      </c>
    </row>
    <row r="1275" spans="1:22" ht="15" x14ac:dyDescent="0.25">
      <c r="A1275" s="1301" t="s">
        <v>809</v>
      </c>
      <c r="B1275" s="153" t="s">
        <v>1119</v>
      </c>
      <c r="C1275" s="1301" t="s">
        <v>90</v>
      </c>
      <c r="D1275" s="1302">
        <v>0</v>
      </c>
      <c r="E1275" s="1302">
        <v>0</v>
      </c>
      <c r="F1275" s="1302">
        <v>0</v>
      </c>
      <c r="G1275" s="1302">
        <v>0</v>
      </c>
      <c r="H1275" s="1302">
        <v>0</v>
      </c>
      <c r="I1275" s="1302">
        <v>0</v>
      </c>
      <c r="J1275" s="1302">
        <v>0</v>
      </c>
      <c r="K1275" s="1302">
        <v>0</v>
      </c>
      <c r="L1275" s="1302">
        <v>0</v>
      </c>
      <c r="M1275" s="1302">
        <v>0</v>
      </c>
      <c r="N1275" s="1302">
        <v>0</v>
      </c>
      <c r="O1275" s="1302">
        <v>0</v>
      </c>
      <c r="P1275" s="1302">
        <v>0</v>
      </c>
      <c r="Q1275" s="1302">
        <v>0</v>
      </c>
      <c r="R1275" s="1302">
        <v>0</v>
      </c>
      <c r="S1275" s="1302">
        <v>0</v>
      </c>
      <c r="T1275" s="1302">
        <v>0</v>
      </c>
      <c r="U1275" s="1302">
        <v>2</v>
      </c>
      <c r="V1275" s="1302">
        <v>2</v>
      </c>
    </row>
    <row r="1276" spans="1:22" ht="15" x14ac:dyDescent="0.25">
      <c r="A1276" s="1301" t="s">
        <v>809</v>
      </c>
      <c r="B1276" s="153" t="s">
        <v>1119</v>
      </c>
      <c r="C1276" s="1301" t="s">
        <v>91</v>
      </c>
      <c r="D1276" s="1302">
        <v>0</v>
      </c>
      <c r="E1276" s="1302">
        <v>0</v>
      </c>
      <c r="F1276" s="1302">
        <v>0</v>
      </c>
      <c r="G1276" s="1302">
        <v>0</v>
      </c>
      <c r="H1276" s="1302">
        <v>0</v>
      </c>
      <c r="I1276" s="1302">
        <v>0</v>
      </c>
      <c r="J1276" s="1302">
        <v>0</v>
      </c>
      <c r="K1276" s="1302">
        <v>0</v>
      </c>
      <c r="L1276" s="1302">
        <v>0</v>
      </c>
      <c r="M1276" s="1302">
        <v>0</v>
      </c>
      <c r="N1276" s="1302">
        <v>0</v>
      </c>
      <c r="O1276" s="1302">
        <v>0</v>
      </c>
      <c r="P1276" s="1302">
        <v>0</v>
      </c>
      <c r="Q1276" s="1302">
        <v>0</v>
      </c>
      <c r="R1276" s="1302">
        <v>0</v>
      </c>
      <c r="S1276" s="1302">
        <v>0</v>
      </c>
      <c r="T1276" s="1302">
        <v>0</v>
      </c>
      <c r="U1276" s="1302">
        <v>0</v>
      </c>
      <c r="V1276" s="1302">
        <v>0</v>
      </c>
    </row>
    <row r="1277" spans="1:22" ht="15" x14ac:dyDescent="0.25">
      <c r="A1277" s="1301" t="s">
        <v>809</v>
      </c>
      <c r="B1277" s="153" t="s">
        <v>1119</v>
      </c>
      <c r="C1277" s="1301" t="s">
        <v>701</v>
      </c>
      <c r="D1277" s="1302">
        <v>0</v>
      </c>
      <c r="E1277" s="1302">
        <v>0</v>
      </c>
      <c r="F1277" s="1302">
        <v>0</v>
      </c>
      <c r="G1277" s="1302">
        <v>0</v>
      </c>
      <c r="H1277" s="1302">
        <v>0</v>
      </c>
      <c r="I1277" s="1302">
        <v>0</v>
      </c>
      <c r="J1277" s="1302">
        <v>0</v>
      </c>
      <c r="K1277" s="1302">
        <v>0</v>
      </c>
      <c r="L1277" s="1302">
        <v>0</v>
      </c>
      <c r="M1277" s="1302">
        <v>0</v>
      </c>
      <c r="N1277" s="1302">
        <v>0</v>
      </c>
      <c r="O1277" s="1302">
        <v>0</v>
      </c>
      <c r="P1277" s="1302">
        <v>0</v>
      </c>
      <c r="Q1277" s="1302">
        <v>0</v>
      </c>
      <c r="R1277" s="1302">
        <v>0</v>
      </c>
      <c r="S1277" s="1302">
        <v>0</v>
      </c>
      <c r="T1277" s="1302">
        <v>0</v>
      </c>
      <c r="U1277" s="1302">
        <v>0.27272728085517883</v>
      </c>
      <c r="V1277" s="1302">
        <v>0</v>
      </c>
    </row>
    <row r="1278" spans="1:22" ht="15" x14ac:dyDescent="0.25">
      <c r="A1278" s="1301" t="s">
        <v>809</v>
      </c>
      <c r="B1278" s="153" t="s">
        <v>1119</v>
      </c>
      <c r="C1278" s="1301" t="s">
        <v>92</v>
      </c>
      <c r="D1278" s="1302">
        <v>0</v>
      </c>
      <c r="E1278" s="1302">
        <v>0</v>
      </c>
      <c r="F1278" s="1302">
        <v>0</v>
      </c>
      <c r="G1278" s="1302">
        <v>0</v>
      </c>
      <c r="H1278" s="1302">
        <v>0</v>
      </c>
      <c r="I1278" s="1302">
        <v>0</v>
      </c>
      <c r="J1278" s="1302">
        <v>0</v>
      </c>
      <c r="K1278" s="1302">
        <v>0</v>
      </c>
      <c r="L1278" s="1302">
        <v>0</v>
      </c>
      <c r="M1278" s="1302">
        <v>0</v>
      </c>
      <c r="N1278" s="1302">
        <v>0</v>
      </c>
      <c r="O1278" s="1302">
        <v>0</v>
      </c>
      <c r="P1278" s="1302">
        <v>0</v>
      </c>
      <c r="Q1278" s="1302">
        <v>0</v>
      </c>
      <c r="R1278" s="1302">
        <v>0</v>
      </c>
      <c r="S1278" s="1302">
        <v>0</v>
      </c>
      <c r="T1278" s="1302">
        <v>0</v>
      </c>
      <c r="U1278" s="1302">
        <v>0.36363637447357178</v>
      </c>
      <c r="V1278" s="1302">
        <v>0.31578946113586426</v>
      </c>
    </row>
    <row r="1279" spans="1:22" ht="15" x14ac:dyDescent="0.25">
      <c r="A1279" s="1301" t="s">
        <v>809</v>
      </c>
      <c r="B1279" s="153" t="s">
        <v>1119</v>
      </c>
      <c r="C1279" s="1301" t="s">
        <v>93</v>
      </c>
      <c r="D1279" s="1302">
        <v>0</v>
      </c>
      <c r="E1279" s="1302">
        <v>0</v>
      </c>
      <c r="F1279" s="1302">
        <v>0</v>
      </c>
      <c r="G1279" s="1302">
        <v>0</v>
      </c>
      <c r="H1279" s="1302">
        <v>0</v>
      </c>
      <c r="I1279" s="1302">
        <v>0</v>
      </c>
      <c r="J1279" s="1302">
        <v>0</v>
      </c>
      <c r="K1279" s="1302">
        <v>0</v>
      </c>
      <c r="L1279" s="1302">
        <v>0</v>
      </c>
      <c r="M1279" s="1302">
        <v>0</v>
      </c>
      <c r="N1279" s="1302">
        <v>0</v>
      </c>
      <c r="O1279" s="1302">
        <v>0</v>
      </c>
      <c r="P1279" s="1302">
        <v>0</v>
      </c>
      <c r="Q1279" s="1302">
        <v>0</v>
      </c>
      <c r="R1279" s="1302">
        <v>0</v>
      </c>
      <c r="S1279" s="1302">
        <v>0</v>
      </c>
      <c r="T1279" s="1302">
        <v>0</v>
      </c>
      <c r="U1279" s="1302">
        <v>0.54545456171035767</v>
      </c>
      <c r="V1279" s="1302">
        <v>0.47368422150611877</v>
      </c>
    </row>
    <row r="1280" spans="1:22" ht="15" x14ac:dyDescent="0.25">
      <c r="A1280" s="1301" t="s">
        <v>809</v>
      </c>
      <c r="B1280" s="153" t="s">
        <v>1119</v>
      </c>
      <c r="C1280" s="1301" t="s">
        <v>94</v>
      </c>
      <c r="D1280" s="1302">
        <v>0</v>
      </c>
      <c r="E1280" s="1302">
        <v>0</v>
      </c>
      <c r="F1280" s="1302">
        <v>0</v>
      </c>
      <c r="G1280" s="1302">
        <v>0</v>
      </c>
      <c r="H1280" s="1302">
        <v>0</v>
      </c>
      <c r="I1280" s="1302">
        <v>0</v>
      </c>
      <c r="J1280" s="1302">
        <v>0</v>
      </c>
      <c r="K1280" s="1302">
        <v>0</v>
      </c>
      <c r="L1280" s="1302">
        <v>0</v>
      </c>
      <c r="M1280" s="1302">
        <v>0</v>
      </c>
      <c r="N1280" s="1302">
        <v>0</v>
      </c>
      <c r="O1280" s="1302">
        <v>0</v>
      </c>
      <c r="P1280" s="1302">
        <v>0</v>
      </c>
      <c r="Q1280" s="1302">
        <v>0</v>
      </c>
      <c r="R1280" s="1302">
        <v>0</v>
      </c>
      <c r="S1280" s="1302">
        <v>0</v>
      </c>
      <c r="T1280" s="1302">
        <v>0</v>
      </c>
      <c r="U1280" s="1302">
        <v>0.18181818723678589</v>
      </c>
      <c r="V1280" s="1302">
        <v>0.10526315867900848</v>
      </c>
    </row>
    <row r="1281" spans="1:22" ht="15" x14ac:dyDescent="0.25">
      <c r="A1281" s="1301" t="s">
        <v>809</v>
      </c>
      <c r="B1281" s="153" t="s">
        <v>1119</v>
      </c>
      <c r="C1281" s="1301" t="s">
        <v>95</v>
      </c>
      <c r="D1281" s="1302">
        <v>0</v>
      </c>
      <c r="E1281" s="1302">
        <v>0</v>
      </c>
      <c r="F1281" s="1302">
        <v>0</v>
      </c>
      <c r="G1281" s="1302">
        <v>0</v>
      </c>
      <c r="H1281" s="1302">
        <v>0</v>
      </c>
      <c r="I1281" s="1302">
        <v>0</v>
      </c>
      <c r="J1281" s="1302">
        <v>0</v>
      </c>
      <c r="K1281" s="1302">
        <v>0</v>
      </c>
      <c r="L1281" s="1302">
        <v>0</v>
      </c>
      <c r="M1281" s="1302">
        <v>0</v>
      </c>
      <c r="N1281" s="1302">
        <v>0</v>
      </c>
      <c r="O1281" s="1302">
        <v>0</v>
      </c>
      <c r="P1281" s="1302">
        <v>0</v>
      </c>
      <c r="Q1281" s="1302">
        <v>0</v>
      </c>
      <c r="R1281" s="1302">
        <v>0</v>
      </c>
      <c r="S1281" s="1302">
        <v>0</v>
      </c>
      <c r="T1281" s="1302">
        <v>0</v>
      </c>
      <c r="U1281" s="1302">
        <v>0</v>
      </c>
      <c r="V1281" s="1302">
        <v>0</v>
      </c>
    </row>
    <row r="1282" spans="1:22" ht="15" x14ac:dyDescent="0.25">
      <c r="A1282" s="1301" t="s">
        <v>809</v>
      </c>
      <c r="B1282" s="153" t="s">
        <v>880</v>
      </c>
      <c r="C1282" s="1301" t="s">
        <v>87</v>
      </c>
      <c r="D1282" s="1302">
        <v>20</v>
      </c>
      <c r="E1282" s="1302">
        <v>14</v>
      </c>
      <c r="F1282" s="1302">
        <v>35</v>
      </c>
      <c r="G1282" s="1302">
        <v>18</v>
      </c>
      <c r="H1282" s="1302">
        <v>20</v>
      </c>
      <c r="I1282" s="1302">
        <v>30</v>
      </c>
      <c r="J1282" s="1302">
        <v>21</v>
      </c>
      <c r="K1282" s="1302">
        <v>5</v>
      </c>
      <c r="L1282" s="1302">
        <v>39</v>
      </c>
      <c r="M1282" s="1302">
        <v>14</v>
      </c>
      <c r="N1282" s="1302">
        <v>24</v>
      </c>
      <c r="O1282" s="1302">
        <v>8</v>
      </c>
      <c r="P1282" s="1302">
        <v>0</v>
      </c>
      <c r="Q1282" s="1302">
        <v>8</v>
      </c>
      <c r="R1282" s="1302">
        <v>1</v>
      </c>
      <c r="S1282" s="1302">
        <v>2</v>
      </c>
      <c r="T1282" s="1302">
        <v>0</v>
      </c>
      <c r="U1282" s="1302">
        <v>0</v>
      </c>
      <c r="V1282" s="1302">
        <v>0</v>
      </c>
    </row>
    <row r="1283" spans="1:22" ht="15" x14ac:dyDescent="0.25">
      <c r="A1283" s="1301" t="s">
        <v>809</v>
      </c>
      <c r="B1283" s="153" t="s">
        <v>880</v>
      </c>
      <c r="C1283" s="1301" t="s">
        <v>700</v>
      </c>
      <c r="D1283" s="1302">
        <v>2</v>
      </c>
      <c r="E1283" s="1302">
        <v>2</v>
      </c>
      <c r="F1283" s="1302">
        <v>13</v>
      </c>
      <c r="G1283" s="1302">
        <v>8</v>
      </c>
      <c r="H1283" s="1302">
        <v>3</v>
      </c>
      <c r="I1283" s="1302">
        <v>5</v>
      </c>
      <c r="J1283" s="1302">
        <v>5</v>
      </c>
      <c r="K1283" s="1302">
        <v>0</v>
      </c>
      <c r="L1283" s="1302">
        <v>3</v>
      </c>
      <c r="M1283" s="1302">
        <v>2</v>
      </c>
      <c r="N1283" s="1302">
        <v>0</v>
      </c>
      <c r="O1283" s="1302">
        <v>3</v>
      </c>
      <c r="P1283" s="1302">
        <v>0</v>
      </c>
      <c r="Q1283" s="1302">
        <v>0</v>
      </c>
      <c r="R1283" s="1302">
        <v>0</v>
      </c>
      <c r="S1283" s="1302">
        <v>0</v>
      </c>
      <c r="T1283" s="1302">
        <v>0</v>
      </c>
      <c r="U1283" s="1302">
        <v>0</v>
      </c>
      <c r="V1283" s="1302">
        <v>0</v>
      </c>
    </row>
    <row r="1284" spans="1:22" ht="15" x14ac:dyDescent="0.25">
      <c r="A1284" s="1301" t="s">
        <v>809</v>
      </c>
      <c r="B1284" s="153" t="s">
        <v>880</v>
      </c>
      <c r="C1284" s="1301" t="s">
        <v>88</v>
      </c>
      <c r="D1284" s="1302">
        <v>4</v>
      </c>
      <c r="E1284" s="1302">
        <v>7</v>
      </c>
      <c r="F1284" s="1302">
        <v>16</v>
      </c>
      <c r="G1284" s="1302">
        <v>13</v>
      </c>
      <c r="H1284" s="1302">
        <v>6</v>
      </c>
      <c r="I1284" s="1302">
        <v>12</v>
      </c>
      <c r="J1284" s="1302">
        <v>6</v>
      </c>
      <c r="K1284" s="1302">
        <v>2</v>
      </c>
      <c r="L1284" s="1302">
        <v>11</v>
      </c>
      <c r="M1284" s="1302">
        <v>3</v>
      </c>
      <c r="N1284" s="1302">
        <v>2</v>
      </c>
      <c r="O1284" s="1302">
        <v>4</v>
      </c>
      <c r="P1284" s="1302">
        <v>0</v>
      </c>
      <c r="Q1284" s="1302">
        <v>0</v>
      </c>
      <c r="R1284" s="1302">
        <v>0</v>
      </c>
      <c r="S1284" s="1302">
        <v>0</v>
      </c>
      <c r="T1284" s="1302">
        <v>0</v>
      </c>
      <c r="U1284" s="1302">
        <v>0</v>
      </c>
      <c r="V1284" s="1302">
        <v>0</v>
      </c>
    </row>
    <row r="1285" spans="1:22" ht="15" x14ac:dyDescent="0.25">
      <c r="A1285" s="1301" t="s">
        <v>809</v>
      </c>
      <c r="B1285" s="153" t="s">
        <v>880</v>
      </c>
      <c r="C1285" s="1301" t="s">
        <v>89</v>
      </c>
      <c r="D1285" s="1302">
        <v>7</v>
      </c>
      <c r="E1285" s="1302">
        <v>7</v>
      </c>
      <c r="F1285" s="1302">
        <v>19</v>
      </c>
      <c r="G1285" s="1302">
        <v>13</v>
      </c>
      <c r="H1285" s="1302">
        <v>6</v>
      </c>
      <c r="I1285" s="1302">
        <v>15</v>
      </c>
      <c r="J1285" s="1302">
        <v>6</v>
      </c>
      <c r="K1285" s="1302">
        <v>2</v>
      </c>
      <c r="L1285" s="1302">
        <v>13</v>
      </c>
      <c r="M1285" s="1302">
        <v>4</v>
      </c>
      <c r="N1285" s="1302">
        <v>6</v>
      </c>
      <c r="O1285" s="1302">
        <v>4</v>
      </c>
      <c r="P1285" s="1302">
        <v>0</v>
      </c>
      <c r="Q1285" s="1302">
        <v>0</v>
      </c>
      <c r="R1285" s="1302">
        <v>0</v>
      </c>
      <c r="S1285" s="1302">
        <v>0</v>
      </c>
      <c r="T1285" s="1302">
        <v>0</v>
      </c>
      <c r="U1285" s="1302">
        <v>0</v>
      </c>
      <c r="V1285" s="1302">
        <v>0</v>
      </c>
    </row>
    <row r="1286" spans="1:22" ht="15" x14ac:dyDescent="0.25">
      <c r="A1286" s="1301" t="s">
        <v>809</v>
      </c>
      <c r="B1286" s="153" t="s">
        <v>880</v>
      </c>
      <c r="C1286" s="1301" t="s">
        <v>90</v>
      </c>
      <c r="D1286" s="1302">
        <v>4</v>
      </c>
      <c r="E1286" s="1302">
        <v>1</v>
      </c>
      <c r="F1286" s="1302">
        <v>5</v>
      </c>
      <c r="G1286" s="1302">
        <v>2</v>
      </c>
      <c r="H1286" s="1302">
        <v>1</v>
      </c>
      <c r="I1286" s="1302">
        <v>5</v>
      </c>
      <c r="J1286" s="1302">
        <v>2</v>
      </c>
      <c r="K1286" s="1302">
        <v>0</v>
      </c>
      <c r="L1286" s="1302">
        <v>1</v>
      </c>
      <c r="M1286" s="1302">
        <v>1</v>
      </c>
      <c r="N1286" s="1302">
        <v>1</v>
      </c>
      <c r="O1286" s="1302">
        <v>1</v>
      </c>
      <c r="P1286" s="1302">
        <v>0</v>
      </c>
      <c r="Q1286" s="1302">
        <v>0</v>
      </c>
      <c r="R1286" s="1302">
        <v>0</v>
      </c>
      <c r="S1286" s="1302">
        <v>0</v>
      </c>
      <c r="T1286" s="1302">
        <v>0</v>
      </c>
      <c r="U1286" s="1302">
        <v>0</v>
      </c>
      <c r="V1286" s="1302">
        <v>0</v>
      </c>
    </row>
    <row r="1287" spans="1:22" ht="15" x14ac:dyDescent="0.25">
      <c r="A1287" s="1301" t="s">
        <v>809</v>
      </c>
      <c r="B1287" s="153" t="s">
        <v>880</v>
      </c>
      <c r="C1287" s="1301" t="s">
        <v>91</v>
      </c>
      <c r="D1287" s="1302">
        <v>1</v>
      </c>
      <c r="E1287" s="1302">
        <v>1</v>
      </c>
      <c r="F1287" s="1302">
        <v>1</v>
      </c>
      <c r="G1287" s="1302">
        <v>1</v>
      </c>
      <c r="H1287" s="1302">
        <v>1</v>
      </c>
      <c r="I1287" s="1302">
        <v>1</v>
      </c>
      <c r="J1287" s="1302">
        <v>2</v>
      </c>
      <c r="K1287" s="1302">
        <v>0</v>
      </c>
      <c r="L1287" s="1302">
        <v>0</v>
      </c>
      <c r="M1287" s="1302">
        <v>0</v>
      </c>
      <c r="N1287" s="1302">
        <v>0</v>
      </c>
      <c r="O1287" s="1302">
        <v>1</v>
      </c>
      <c r="P1287" s="1302">
        <v>0</v>
      </c>
      <c r="Q1287" s="1302">
        <v>0</v>
      </c>
      <c r="R1287" s="1302">
        <v>0</v>
      </c>
      <c r="S1287" s="1302">
        <v>0</v>
      </c>
      <c r="T1287" s="1302">
        <v>0</v>
      </c>
      <c r="U1287" s="1302">
        <v>0</v>
      </c>
      <c r="V1287" s="1302">
        <v>0</v>
      </c>
    </row>
    <row r="1288" spans="1:22" ht="15" x14ac:dyDescent="0.25">
      <c r="A1288" s="1301" t="s">
        <v>809</v>
      </c>
      <c r="B1288" s="153" t="s">
        <v>880</v>
      </c>
      <c r="C1288" s="1301" t="s">
        <v>701</v>
      </c>
      <c r="D1288" s="1302">
        <v>0.10000000149011612</v>
      </c>
      <c r="E1288" s="1302">
        <v>0.1428571492433548</v>
      </c>
      <c r="F1288" s="1302">
        <v>0.37142857909202576</v>
      </c>
      <c r="G1288" s="1302">
        <v>0.4444444477558136</v>
      </c>
      <c r="H1288" s="1302">
        <v>0.15000000596046448</v>
      </c>
      <c r="I1288" s="1302">
        <v>0.1666666716337204</v>
      </c>
      <c r="J1288" s="1302">
        <v>0.2380952388048172</v>
      </c>
      <c r="K1288" s="1302">
        <v>0</v>
      </c>
      <c r="L1288" s="1302">
        <v>7.6923079788684845E-2</v>
      </c>
      <c r="M1288" s="1302">
        <v>0.1428571492433548</v>
      </c>
      <c r="N1288" s="1302">
        <v>0</v>
      </c>
      <c r="O1288" s="1302">
        <v>0.375</v>
      </c>
      <c r="P1288" s="1302">
        <v>0</v>
      </c>
      <c r="Q1288" s="1302">
        <v>0</v>
      </c>
      <c r="R1288" s="1302">
        <v>0</v>
      </c>
      <c r="S1288" s="1302">
        <v>0</v>
      </c>
      <c r="T1288" s="1302">
        <v>0</v>
      </c>
      <c r="U1288" s="1302">
        <v>0</v>
      </c>
      <c r="V1288" s="1302">
        <v>0</v>
      </c>
    </row>
    <row r="1289" spans="1:22" ht="15" x14ac:dyDescent="0.25">
      <c r="A1289" s="1301" t="s">
        <v>809</v>
      </c>
      <c r="B1289" s="153" t="s">
        <v>880</v>
      </c>
      <c r="C1289" s="1301" t="s">
        <v>92</v>
      </c>
      <c r="D1289" s="1302">
        <v>0.20000000298023224</v>
      </c>
      <c r="E1289" s="1302">
        <v>0.5</v>
      </c>
      <c r="F1289" s="1302">
        <v>0.45714285969734192</v>
      </c>
      <c r="G1289" s="1302">
        <v>0.72222220897674561</v>
      </c>
      <c r="H1289" s="1302">
        <v>0.30000001192092896</v>
      </c>
      <c r="I1289" s="1302">
        <v>0.40000000596046448</v>
      </c>
      <c r="J1289" s="1302">
        <v>0.28571429848670959</v>
      </c>
      <c r="K1289" s="1302">
        <v>0.40000000596046448</v>
      </c>
      <c r="L1289" s="1302">
        <v>0.28205129504203796</v>
      </c>
      <c r="M1289" s="1302">
        <v>0.2142857164144516</v>
      </c>
      <c r="N1289" s="1302">
        <v>8.3333335816860199E-2</v>
      </c>
      <c r="O1289" s="1302">
        <v>0.5</v>
      </c>
      <c r="P1289" s="1302">
        <v>0</v>
      </c>
      <c r="Q1289" s="1302">
        <v>0</v>
      </c>
      <c r="R1289" s="1302">
        <v>0</v>
      </c>
      <c r="S1289" s="1302">
        <v>0</v>
      </c>
      <c r="T1289" s="1302">
        <v>0</v>
      </c>
      <c r="U1289" s="1302">
        <v>0</v>
      </c>
      <c r="V1289" s="1302">
        <v>0</v>
      </c>
    </row>
    <row r="1290" spans="1:22" ht="15" x14ac:dyDescent="0.25">
      <c r="A1290" s="1301" t="s">
        <v>809</v>
      </c>
      <c r="B1290" s="153" t="s">
        <v>880</v>
      </c>
      <c r="C1290" s="1301" t="s">
        <v>93</v>
      </c>
      <c r="D1290" s="1302">
        <v>0.34999999403953552</v>
      </c>
      <c r="E1290" s="1302">
        <v>0.5</v>
      </c>
      <c r="F1290" s="1302">
        <v>0.54285717010498047</v>
      </c>
      <c r="G1290" s="1302">
        <v>0.72222220897674561</v>
      </c>
      <c r="H1290" s="1302">
        <v>0.30000001192092896</v>
      </c>
      <c r="I1290" s="1302">
        <v>0.5</v>
      </c>
      <c r="J1290" s="1302">
        <v>0.28571429848670959</v>
      </c>
      <c r="K1290" s="1302">
        <v>0.40000000596046448</v>
      </c>
      <c r="L1290" s="1302">
        <v>0.3333333432674408</v>
      </c>
      <c r="M1290" s="1302">
        <v>0.28571429848670959</v>
      </c>
      <c r="N1290" s="1302">
        <v>0.25</v>
      </c>
      <c r="O1290" s="1302">
        <v>0.5</v>
      </c>
      <c r="P1290" s="1302">
        <v>0</v>
      </c>
      <c r="Q1290" s="1302">
        <v>0</v>
      </c>
      <c r="R1290" s="1302">
        <v>0</v>
      </c>
      <c r="S1290" s="1302">
        <v>0</v>
      </c>
      <c r="T1290" s="1302">
        <v>0</v>
      </c>
      <c r="U1290" s="1302">
        <v>0</v>
      </c>
      <c r="V1290" s="1302">
        <v>0</v>
      </c>
    </row>
    <row r="1291" spans="1:22" ht="15" x14ac:dyDescent="0.25">
      <c r="A1291" s="1301" t="s">
        <v>809</v>
      </c>
      <c r="B1291" s="153" t="s">
        <v>880</v>
      </c>
      <c r="C1291" s="1301" t="s">
        <v>94</v>
      </c>
      <c r="D1291" s="1302">
        <v>0.20000000298023224</v>
      </c>
      <c r="E1291" s="1302">
        <v>7.1428574621677399E-2</v>
      </c>
      <c r="F1291" s="1302">
        <v>0.1428571492433548</v>
      </c>
      <c r="G1291" s="1302">
        <v>0.1111111119389534</v>
      </c>
      <c r="H1291" s="1302">
        <v>5.000000074505806E-2</v>
      </c>
      <c r="I1291" s="1302">
        <v>0.1666666716337204</v>
      </c>
      <c r="J1291" s="1302">
        <v>9.5238097012042999E-2</v>
      </c>
      <c r="K1291" s="1302">
        <v>0</v>
      </c>
      <c r="L1291" s="1302">
        <v>2.5641025975346565E-2</v>
      </c>
      <c r="M1291" s="1302">
        <v>7.1428574621677399E-2</v>
      </c>
      <c r="N1291" s="1302">
        <v>4.1666667908430099E-2</v>
      </c>
      <c r="O1291" s="1302">
        <v>0.125</v>
      </c>
      <c r="P1291" s="1302">
        <v>0</v>
      </c>
      <c r="Q1291" s="1302">
        <v>0</v>
      </c>
      <c r="R1291" s="1302">
        <v>0</v>
      </c>
      <c r="S1291" s="1302">
        <v>0</v>
      </c>
      <c r="T1291" s="1302">
        <v>0</v>
      </c>
      <c r="U1291" s="1302">
        <v>0</v>
      </c>
      <c r="V1291" s="1302">
        <v>0</v>
      </c>
    </row>
    <row r="1292" spans="1:22" ht="15" x14ac:dyDescent="0.25">
      <c r="A1292" s="1301" t="s">
        <v>809</v>
      </c>
      <c r="B1292" s="153" t="s">
        <v>880</v>
      </c>
      <c r="C1292" s="1301" t="s">
        <v>95</v>
      </c>
      <c r="D1292" s="1302">
        <v>5.000000074505806E-2</v>
      </c>
      <c r="E1292" s="1302">
        <v>7.1428574621677399E-2</v>
      </c>
      <c r="F1292" s="1302">
        <v>2.857142873108387E-2</v>
      </c>
      <c r="G1292" s="1302">
        <v>5.55555559694767E-2</v>
      </c>
      <c r="H1292" s="1302">
        <v>5.000000074505806E-2</v>
      </c>
      <c r="I1292" s="1302">
        <v>3.3333335071802139E-2</v>
      </c>
      <c r="J1292" s="1302">
        <v>9.5238097012042999E-2</v>
      </c>
      <c r="K1292" s="1302">
        <v>0</v>
      </c>
      <c r="L1292" s="1302">
        <v>0</v>
      </c>
      <c r="M1292" s="1302">
        <v>0</v>
      </c>
      <c r="N1292" s="1302">
        <v>0</v>
      </c>
      <c r="O1292" s="1302">
        <v>0.125</v>
      </c>
      <c r="P1292" s="1302">
        <v>0</v>
      </c>
      <c r="Q1292" s="1302">
        <v>0</v>
      </c>
      <c r="R1292" s="1302">
        <v>0</v>
      </c>
      <c r="S1292" s="1302">
        <v>0</v>
      </c>
      <c r="T1292" s="1302">
        <v>0</v>
      </c>
      <c r="U1292" s="1302">
        <v>0</v>
      </c>
      <c r="V1292" s="1302">
        <v>0</v>
      </c>
    </row>
    <row r="1293" spans="1:22" ht="15" x14ac:dyDescent="0.25">
      <c r="A1293" s="1301" t="s">
        <v>809</v>
      </c>
      <c r="B1293" s="153" t="s">
        <v>882</v>
      </c>
      <c r="C1293" s="1301" t="s">
        <v>87</v>
      </c>
      <c r="D1293" s="1302">
        <v>0</v>
      </c>
      <c r="E1293" s="1302">
        <v>0</v>
      </c>
      <c r="F1293" s="1302">
        <v>10</v>
      </c>
      <c r="G1293" s="1302">
        <v>6</v>
      </c>
      <c r="H1293" s="1302">
        <v>2</v>
      </c>
      <c r="I1293" s="1302">
        <v>0</v>
      </c>
      <c r="J1293" s="1302">
        <v>4</v>
      </c>
      <c r="K1293" s="1302">
        <v>11</v>
      </c>
      <c r="L1293" s="1302">
        <v>12</v>
      </c>
      <c r="M1293" s="1302">
        <v>7</v>
      </c>
      <c r="N1293" s="1302">
        <v>7</v>
      </c>
      <c r="O1293" s="1302">
        <v>9</v>
      </c>
      <c r="P1293" s="1302">
        <v>0</v>
      </c>
      <c r="Q1293" s="1302">
        <v>0</v>
      </c>
      <c r="R1293" s="1302">
        <v>0</v>
      </c>
      <c r="S1293" s="1302">
        <v>0</v>
      </c>
      <c r="T1293" s="1302">
        <v>0</v>
      </c>
      <c r="U1293" s="1302">
        <v>0</v>
      </c>
      <c r="V1293" s="1302">
        <v>14</v>
      </c>
    </row>
    <row r="1294" spans="1:22" ht="15" x14ac:dyDescent="0.25">
      <c r="A1294" s="1301" t="s">
        <v>809</v>
      </c>
      <c r="B1294" s="153" t="s">
        <v>882</v>
      </c>
      <c r="C1294" s="1301" t="s">
        <v>700</v>
      </c>
      <c r="D1294" s="1302">
        <v>0</v>
      </c>
      <c r="E1294" s="1302">
        <v>0</v>
      </c>
      <c r="F1294" s="1302">
        <v>3</v>
      </c>
      <c r="G1294" s="1302">
        <v>3</v>
      </c>
      <c r="H1294" s="1302">
        <v>0</v>
      </c>
      <c r="I1294" s="1302">
        <v>0</v>
      </c>
      <c r="J1294" s="1302">
        <v>2</v>
      </c>
      <c r="K1294" s="1302">
        <v>1</v>
      </c>
      <c r="L1294" s="1302">
        <v>1</v>
      </c>
      <c r="M1294" s="1302">
        <v>2</v>
      </c>
      <c r="N1294" s="1302">
        <v>1</v>
      </c>
      <c r="O1294" s="1302">
        <v>4</v>
      </c>
      <c r="P1294" s="1302">
        <v>0</v>
      </c>
      <c r="Q1294" s="1302">
        <v>0</v>
      </c>
      <c r="R1294" s="1302">
        <v>0</v>
      </c>
      <c r="S1294" s="1302">
        <v>0</v>
      </c>
      <c r="T1294" s="1302">
        <v>0</v>
      </c>
      <c r="U1294" s="1302">
        <v>0</v>
      </c>
      <c r="V1294" s="1302">
        <v>0</v>
      </c>
    </row>
    <row r="1295" spans="1:22" ht="15" x14ac:dyDescent="0.25">
      <c r="A1295" s="1301" t="s">
        <v>809</v>
      </c>
      <c r="B1295" s="153" t="s">
        <v>882</v>
      </c>
      <c r="C1295" s="1301" t="s">
        <v>88</v>
      </c>
      <c r="D1295" s="1302">
        <v>0</v>
      </c>
      <c r="E1295" s="1302">
        <v>0</v>
      </c>
      <c r="F1295" s="1302">
        <v>3</v>
      </c>
      <c r="G1295" s="1302">
        <v>3</v>
      </c>
      <c r="H1295" s="1302">
        <v>0</v>
      </c>
      <c r="I1295" s="1302">
        <v>0</v>
      </c>
      <c r="J1295" s="1302">
        <v>2</v>
      </c>
      <c r="K1295" s="1302">
        <v>2</v>
      </c>
      <c r="L1295" s="1302">
        <v>3</v>
      </c>
      <c r="M1295" s="1302">
        <v>2</v>
      </c>
      <c r="N1295" s="1302">
        <v>3</v>
      </c>
      <c r="O1295" s="1302">
        <v>4</v>
      </c>
      <c r="P1295" s="1302">
        <v>0</v>
      </c>
      <c r="Q1295" s="1302">
        <v>0</v>
      </c>
      <c r="R1295" s="1302">
        <v>0</v>
      </c>
      <c r="S1295" s="1302">
        <v>0</v>
      </c>
      <c r="T1295" s="1302">
        <v>0</v>
      </c>
      <c r="U1295" s="1302">
        <v>0</v>
      </c>
      <c r="V1295" s="1302">
        <v>0</v>
      </c>
    </row>
    <row r="1296" spans="1:22" ht="15" x14ac:dyDescent="0.25">
      <c r="A1296" s="1301" t="s">
        <v>809</v>
      </c>
      <c r="B1296" s="153" t="s">
        <v>882</v>
      </c>
      <c r="C1296" s="1301" t="s">
        <v>89</v>
      </c>
      <c r="D1296" s="1302">
        <v>0</v>
      </c>
      <c r="E1296" s="1302">
        <v>0</v>
      </c>
      <c r="F1296" s="1302">
        <v>4</v>
      </c>
      <c r="G1296" s="1302">
        <v>3</v>
      </c>
      <c r="H1296" s="1302">
        <v>0</v>
      </c>
      <c r="I1296" s="1302">
        <v>0</v>
      </c>
      <c r="J1296" s="1302">
        <v>2</v>
      </c>
      <c r="K1296" s="1302">
        <v>3</v>
      </c>
      <c r="L1296" s="1302">
        <v>3</v>
      </c>
      <c r="M1296" s="1302">
        <v>2</v>
      </c>
      <c r="N1296" s="1302">
        <v>3</v>
      </c>
      <c r="O1296" s="1302">
        <v>4</v>
      </c>
      <c r="P1296" s="1302">
        <v>0</v>
      </c>
      <c r="Q1296" s="1302">
        <v>0</v>
      </c>
      <c r="R1296" s="1302">
        <v>0</v>
      </c>
      <c r="S1296" s="1302">
        <v>0</v>
      </c>
      <c r="T1296" s="1302">
        <v>0</v>
      </c>
      <c r="U1296" s="1302">
        <v>0</v>
      </c>
      <c r="V1296" s="1302">
        <v>0</v>
      </c>
    </row>
    <row r="1297" spans="1:22" ht="15" x14ac:dyDescent="0.25">
      <c r="A1297" s="1301" t="s">
        <v>809</v>
      </c>
      <c r="B1297" s="153" t="s">
        <v>882</v>
      </c>
      <c r="C1297" s="1301" t="s">
        <v>90</v>
      </c>
      <c r="D1297" s="1302">
        <v>0</v>
      </c>
      <c r="E1297" s="1302">
        <v>0</v>
      </c>
      <c r="F1297" s="1302">
        <v>1</v>
      </c>
      <c r="G1297" s="1302">
        <v>1</v>
      </c>
      <c r="H1297" s="1302">
        <v>0</v>
      </c>
      <c r="I1297" s="1302">
        <v>0</v>
      </c>
      <c r="J1297" s="1302">
        <v>0</v>
      </c>
      <c r="K1297" s="1302">
        <v>0</v>
      </c>
      <c r="L1297" s="1302">
        <v>0</v>
      </c>
      <c r="M1297" s="1302">
        <v>0</v>
      </c>
      <c r="N1297" s="1302">
        <v>0</v>
      </c>
      <c r="O1297" s="1302">
        <v>0</v>
      </c>
      <c r="P1297" s="1302">
        <v>0</v>
      </c>
      <c r="Q1297" s="1302">
        <v>0</v>
      </c>
      <c r="R1297" s="1302">
        <v>0</v>
      </c>
      <c r="S1297" s="1302">
        <v>0</v>
      </c>
      <c r="T1297" s="1302">
        <v>0</v>
      </c>
      <c r="U1297" s="1302">
        <v>0</v>
      </c>
      <c r="V1297" s="1302">
        <v>0</v>
      </c>
    </row>
    <row r="1298" spans="1:22" ht="15" x14ac:dyDescent="0.25">
      <c r="A1298" s="1301" t="s">
        <v>809</v>
      </c>
      <c r="B1298" s="153" t="s">
        <v>882</v>
      </c>
      <c r="C1298" s="1301" t="s">
        <v>91</v>
      </c>
      <c r="D1298" s="1302">
        <v>0</v>
      </c>
      <c r="E1298" s="1302">
        <v>0</v>
      </c>
      <c r="F1298" s="1302">
        <v>0</v>
      </c>
      <c r="G1298" s="1302">
        <v>0</v>
      </c>
      <c r="H1298" s="1302">
        <v>0</v>
      </c>
      <c r="I1298" s="1302">
        <v>0</v>
      </c>
      <c r="J1298" s="1302">
        <v>0</v>
      </c>
      <c r="K1298" s="1302">
        <v>0</v>
      </c>
      <c r="L1298" s="1302">
        <v>0</v>
      </c>
      <c r="M1298" s="1302">
        <v>0</v>
      </c>
      <c r="N1298" s="1302">
        <v>0</v>
      </c>
      <c r="O1298" s="1302">
        <v>0</v>
      </c>
      <c r="P1298" s="1302">
        <v>0</v>
      </c>
      <c r="Q1298" s="1302">
        <v>0</v>
      </c>
      <c r="R1298" s="1302">
        <v>0</v>
      </c>
      <c r="S1298" s="1302">
        <v>0</v>
      </c>
      <c r="T1298" s="1302">
        <v>0</v>
      </c>
      <c r="U1298" s="1302">
        <v>0</v>
      </c>
      <c r="V1298" s="1302">
        <v>0</v>
      </c>
    </row>
    <row r="1299" spans="1:22" ht="15" x14ac:dyDescent="0.25">
      <c r="A1299" s="1301" t="s">
        <v>809</v>
      </c>
      <c r="B1299" s="153" t="s">
        <v>882</v>
      </c>
      <c r="C1299" s="1301" t="s">
        <v>701</v>
      </c>
      <c r="D1299" s="1302">
        <v>0</v>
      </c>
      <c r="E1299" s="1302">
        <v>0</v>
      </c>
      <c r="F1299" s="1302">
        <v>0.30000001192092896</v>
      </c>
      <c r="G1299" s="1302">
        <v>0.5</v>
      </c>
      <c r="H1299" s="1302">
        <v>0</v>
      </c>
      <c r="I1299" s="1302">
        <v>0</v>
      </c>
      <c r="J1299" s="1302">
        <v>0.5</v>
      </c>
      <c r="K1299" s="1302">
        <v>9.0909093618392944E-2</v>
      </c>
      <c r="L1299" s="1302">
        <v>8.3333335816860199E-2</v>
      </c>
      <c r="M1299" s="1302">
        <v>0.28571429848670959</v>
      </c>
      <c r="N1299" s="1302">
        <v>0.1428571492433548</v>
      </c>
      <c r="O1299" s="1302">
        <v>0.4444444477558136</v>
      </c>
      <c r="P1299" s="1302">
        <v>0</v>
      </c>
      <c r="Q1299" s="1302">
        <v>0</v>
      </c>
      <c r="R1299" s="1302">
        <v>0</v>
      </c>
      <c r="S1299" s="1302">
        <v>0</v>
      </c>
      <c r="T1299" s="1302">
        <v>0</v>
      </c>
      <c r="U1299" s="1302">
        <v>0</v>
      </c>
      <c r="V1299" s="1302">
        <v>0</v>
      </c>
    </row>
    <row r="1300" spans="1:22" ht="15" x14ac:dyDescent="0.25">
      <c r="A1300" s="1301" t="s">
        <v>809</v>
      </c>
      <c r="B1300" s="153" t="s">
        <v>882</v>
      </c>
      <c r="C1300" s="1301" t="s">
        <v>92</v>
      </c>
      <c r="D1300" s="1302">
        <v>0</v>
      </c>
      <c r="E1300" s="1302">
        <v>0</v>
      </c>
      <c r="F1300" s="1302">
        <v>0.30000001192092896</v>
      </c>
      <c r="G1300" s="1302">
        <v>0.5</v>
      </c>
      <c r="H1300" s="1302">
        <v>0</v>
      </c>
      <c r="I1300" s="1302">
        <v>0</v>
      </c>
      <c r="J1300" s="1302">
        <v>0.5</v>
      </c>
      <c r="K1300" s="1302">
        <v>0.18181818723678589</v>
      </c>
      <c r="L1300" s="1302">
        <v>0.25</v>
      </c>
      <c r="M1300" s="1302">
        <v>0.28571429848670959</v>
      </c>
      <c r="N1300" s="1302">
        <v>0.4285714328289032</v>
      </c>
      <c r="O1300" s="1302">
        <v>0.4444444477558136</v>
      </c>
      <c r="P1300" s="1302">
        <v>0</v>
      </c>
      <c r="Q1300" s="1302">
        <v>0</v>
      </c>
      <c r="R1300" s="1302">
        <v>0</v>
      </c>
      <c r="S1300" s="1302">
        <v>0</v>
      </c>
      <c r="T1300" s="1302">
        <v>0</v>
      </c>
      <c r="U1300" s="1302">
        <v>0</v>
      </c>
      <c r="V1300" s="1302">
        <v>0</v>
      </c>
    </row>
    <row r="1301" spans="1:22" ht="15" x14ac:dyDescent="0.25">
      <c r="A1301" s="1301" t="s">
        <v>809</v>
      </c>
      <c r="B1301" s="153" t="s">
        <v>882</v>
      </c>
      <c r="C1301" s="1301" t="s">
        <v>93</v>
      </c>
      <c r="D1301" s="1302">
        <v>0</v>
      </c>
      <c r="E1301" s="1302">
        <v>0</v>
      </c>
      <c r="F1301" s="1302">
        <v>0.40000000596046448</v>
      </c>
      <c r="G1301" s="1302">
        <v>0.5</v>
      </c>
      <c r="H1301" s="1302">
        <v>0</v>
      </c>
      <c r="I1301" s="1302">
        <v>0</v>
      </c>
      <c r="J1301" s="1302">
        <v>0.5</v>
      </c>
      <c r="K1301" s="1302">
        <v>0.27272728085517883</v>
      </c>
      <c r="L1301" s="1302">
        <v>0.25</v>
      </c>
      <c r="M1301" s="1302">
        <v>0.28571429848670959</v>
      </c>
      <c r="N1301" s="1302">
        <v>0.4285714328289032</v>
      </c>
      <c r="O1301" s="1302">
        <v>0.4444444477558136</v>
      </c>
      <c r="P1301" s="1302">
        <v>0</v>
      </c>
      <c r="Q1301" s="1302">
        <v>0</v>
      </c>
      <c r="R1301" s="1302">
        <v>0</v>
      </c>
      <c r="S1301" s="1302">
        <v>0</v>
      </c>
      <c r="T1301" s="1302">
        <v>0</v>
      </c>
      <c r="U1301" s="1302">
        <v>0</v>
      </c>
      <c r="V1301" s="1302">
        <v>0</v>
      </c>
    </row>
    <row r="1302" spans="1:22" ht="15" x14ac:dyDescent="0.25">
      <c r="A1302" s="1301" t="s">
        <v>809</v>
      </c>
      <c r="B1302" s="153" t="s">
        <v>882</v>
      </c>
      <c r="C1302" s="1301" t="s">
        <v>94</v>
      </c>
      <c r="D1302" s="1302">
        <v>0</v>
      </c>
      <c r="E1302" s="1302">
        <v>0</v>
      </c>
      <c r="F1302" s="1302">
        <v>0.10000000149011612</v>
      </c>
      <c r="G1302" s="1302">
        <v>0.1666666716337204</v>
      </c>
      <c r="H1302" s="1302">
        <v>0</v>
      </c>
      <c r="I1302" s="1302">
        <v>0</v>
      </c>
      <c r="J1302" s="1302">
        <v>0</v>
      </c>
      <c r="K1302" s="1302">
        <v>0</v>
      </c>
      <c r="L1302" s="1302">
        <v>0</v>
      </c>
      <c r="M1302" s="1302">
        <v>0</v>
      </c>
      <c r="N1302" s="1302">
        <v>0</v>
      </c>
      <c r="O1302" s="1302">
        <v>0</v>
      </c>
      <c r="P1302" s="1302">
        <v>0</v>
      </c>
      <c r="Q1302" s="1302">
        <v>0</v>
      </c>
      <c r="R1302" s="1302">
        <v>0</v>
      </c>
      <c r="S1302" s="1302">
        <v>0</v>
      </c>
      <c r="T1302" s="1302">
        <v>0</v>
      </c>
      <c r="U1302" s="1302">
        <v>0</v>
      </c>
      <c r="V1302" s="1302">
        <v>0</v>
      </c>
    </row>
    <row r="1303" spans="1:22" ht="15" x14ac:dyDescent="0.25">
      <c r="A1303" s="1301" t="s">
        <v>809</v>
      </c>
      <c r="B1303" s="153" t="s">
        <v>882</v>
      </c>
      <c r="C1303" s="1301" t="s">
        <v>95</v>
      </c>
      <c r="D1303" s="1302">
        <v>0</v>
      </c>
      <c r="E1303" s="1302">
        <v>0</v>
      </c>
      <c r="F1303" s="1302">
        <v>0</v>
      </c>
      <c r="G1303" s="1302">
        <v>0</v>
      </c>
      <c r="H1303" s="1302">
        <v>0</v>
      </c>
      <c r="I1303" s="1302">
        <v>0</v>
      </c>
      <c r="J1303" s="1302">
        <v>0</v>
      </c>
      <c r="K1303" s="1302">
        <v>0</v>
      </c>
      <c r="L1303" s="1302">
        <v>0</v>
      </c>
      <c r="M1303" s="1302">
        <v>0</v>
      </c>
      <c r="N1303" s="1302">
        <v>0</v>
      </c>
      <c r="O1303" s="1302">
        <v>0</v>
      </c>
      <c r="P1303" s="1302">
        <v>0</v>
      </c>
      <c r="Q1303" s="1302">
        <v>0</v>
      </c>
      <c r="R1303" s="1302">
        <v>0</v>
      </c>
      <c r="S1303" s="1302">
        <v>0</v>
      </c>
      <c r="T1303" s="1302">
        <v>0</v>
      </c>
      <c r="U1303" s="1302">
        <v>0</v>
      </c>
      <c r="V1303" s="1302">
        <v>0</v>
      </c>
    </row>
    <row r="1304" spans="1:22" ht="15" x14ac:dyDescent="0.25">
      <c r="A1304" s="1301" t="s">
        <v>809</v>
      </c>
      <c r="B1304" s="153" t="s">
        <v>883</v>
      </c>
      <c r="C1304" s="1301" t="s">
        <v>87</v>
      </c>
      <c r="D1304" s="1302">
        <v>11</v>
      </c>
      <c r="E1304" s="1302">
        <v>22</v>
      </c>
      <c r="F1304" s="1302">
        <v>18</v>
      </c>
      <c r="G1304" s="1302">
        <v>20</v>
      </c>
      <c r="H1304" s="1302">
        <v>6</v>
      </c>
      <c r="I1304" s="1302">
        <v>6</v>
      </c>
      <c r="J1304" s="1302">
        <v>2</v>
      </c>
      <c r="K1304" s="1302">
        <v>5</v>
      </c>
      <c r="L1304" s="1302">
        <v>7</v>
      </c>
      <c r="M1304" s="1302">
        <v>1</v>
      </c>
      <c r="N1304" s="1302">
        <v>7</v>
      </c>
      <c r="O1304" s="1302">
        <v>6</v>
      </c>
      <c r="P1304" s="1302">
        <v>1</v>
      </c>
      <c r="Q1304" s="1302">
        <v>0</v>
      </c>
      <c r="R1304" s="1302">
        <v>1</v>
      </c>
      <c r="S1304" s="1302">
        <v>1</v>
      </c>
      <c r="T1304" s="1302">
        <v>2</v>
      </c>
      <c r="U1304" s="1302">
        <v>1</v>
      </c>
      <c r="V1304" s="1302">
        <v>0</v>
      </c>
    </row>
    <row r="1305" spans="1:22" ht="15" x14ac:dyDescent="0.25">
      <c r="A1305" s="1301" t="s">
        <v>809</v>
      </c>
      <c r="B1305" s="153" t="s">
        <v>883</v>
      </c>
      <c r="C1305" s="1301" t="s">
        <v>700</v>
      </c>
      <c r="D1305" s="1302">
        <v>4</v>
      </c>
      <c r="E1305" s="1302">
        <v>4</v>
      </c>
      <c r="F1305" s="1302">
        <v>6</v>
      </c>
      <c r="G1305" s="1302">
        <v>7</v>
      </c>
      <c r="H1305" s="1302">
        <v>2</v>
      </c>
      <c r="I1305" s="1302">
        <v>0</v>
      </c>
      <c r="J1305" s="1302">
        <v>0</v>
      </c>
      <c r="K1305" s="1302">
        <v>0</v>
      </c>
      <c r="L1305" s="1302">
        <v>4</v>
      </c>
      <c r="M1305" s="1302">
        <v>0</v>
      </c>
      <c r="N1305" s="1302">
        <v>4</v>
      </c>
      <c r="O1305" s="1302">
        <v>2</v>
      </c>
      <c r="P1305" s="1302">
        <v>1</v>
      </c>
      <c r="Q1305" s="1302">
        <v>0</v>
      </c>
      <c r="R1305" s="1302">
        <v>0</v>
      </c>
      <c r="S1305" s="1302">
        <v>1</v>
      </c>
      <c r="T1305" s="1302">
        <v>0</v>
      </c>
      <c r="U1305" s="1302">
        <v>0</v>
      </c>
      <c r="V1305" s="1302">
        <v>0</v>
      </c>
    </row>
    <row r="1306" spans="1:22" ht="15" x14ac:dyDescent="0.25">
      <c r="A1306" s="1301" t="s">
        <v>809</v>
      </c>
      <c r="B1306" s="153" t="s">
        <v>883</v>
      </c>
      <c r="C1306" s="1301" t="s">
        <v>88</v>
      </c>
      <c r="D1306" s="1302">
        <v>5</v>
      </c>
      <c r="E1306" s="1302">
        <v>6</v>
      </c>
      <c r="F1306" s="1302">
        <v>10</v>
      </c>
      <c r="G1306" s="1302">
        <v>10</v>
      </c>
      <c r="H1306" s="1302">
        <v>2</v>
      </c>
      <c r="I1306" s="1302">
        <v>2</v>
      </c>
      <c r="J1306" s="1302">
        <v>0</v>
      </c>
      <c r="K1306" s="1302">
        <v>0</v>
      </c>
      <c r="L1306" s="1302">
        <v>5</v>
      </c>
      <c r="M1306" s="1302">
        <v>0</v>
      </c>
      <c r="N1306" s="1302">
        <v>5</v>
      </c>
      <c r="O1306" s="1302">
        <v>4</v>
      </c>
      <c r="P1306" s="1302">
        <v>1</v>
      </c>
      <c r="Q1306" s="1302">
        <v>0</v>
      </c>
      <c r="R1306" s="1302">
        <v>0</v>
      </c>
      <c r="S1306" s="1302">
        <v>1</v>
      </c>
      <c r="T1306" s="1302">
        <v>0</v>
      </c>
      <c r="U1306" s="1302">
        <v>0</v>
      </c>
      <c r="V1306" s="1302">
        <v>0</v>
      </c>
    </row>
    <row r="1307" spans="1:22" ht="15" x14ac:dyDescent="0.25">
      <c r="A1307" s="1301" t="s">
        <v>809</v>
      </c>
      <c r="B1307" s="153" t="s">
        <v>883</v>
      </c>
      <c r="C1307" s="1301" t="s">
        <v>89</v>
      </c>
      <c r="D1307" s="1302">
        <v>5</v>
      </c>
      <c r="E1307" s="1302">
        <v>9</v>
      </c>
      <c r="F1307" s="1302">
        <v>10</v>
      </c>
      <c r="G1307" s="1302">
        <v>12</v>
      </c>
      <c r="H1307" s="1302">
        <v>3</v>
      </c>
      <c r="I1307" s="1302">
        <v>3</v>
      </c>
      <c r="J1307" s="1302">
        <v>0</v>
      </c>
      <c r="K1307" s="1302">
        <v>1</v>
      </c>
      <c r="L1307" s="1302">
        <v>6</v>
      </c>
      <c r="M1307" s="1302">
        <v>0</v>
      </c>
      <c r="N1307" s="1302">
        <v>5</v>
      </c>
      <c r="O1307" s="1302">
        <v>4</v>
      </c>
      <c r="P1307" s="1302">
        <v>1</v>
      </c>
      <c r="Q1307" s="1302">
        <v>0</v>
      </c>
      <c r="R1307" s="1302">
        <v>0</v>
      </c>
      <c r="S1307" s="1302">
        <v>1</v>
      </c>
      <c r="T1307" s="1302">
        <v>0</v>
      </c>
      <c r="U1307" s="1302">
        <v>0</v>
      </c>
      <c r="V1307" s="1302">
        <v>0</v>
      </c>
    </row>
    <row r="1308" spans="1:22" ht="15" x14ac:dyDescent="0.25">
      <c r="A1308" s="1301" t="s">
        <v>809</v>
      </c>
      <c r="B1308" s="153" t="s">
        <v>883</v>
      </c>
      <c r="C1308" s="1301" t="s">
        <v>90</v>
      </c>
      <c r="D1308" s="1302">
        <v>0</v>
      </c>
      <c r="E1308" s="1302">
        <v>3</v>
      </c>
      <c r="F1308" s="1302">
        <v>3</v>
      </c>
      <c r="G1308" s="1302">
        <v>2</v>
      </c>
      <c r="H1308" s="1302">
        <v>0</v>
      </c>
      <c r="I1308" s="1302">
        <v>0</v>
      </c>
      <c r="J1308" s="1302">
        <v>0</v>
      </c>
      <c r="K1308" s="1302">
        <v>1</v>
      </c>
      <c r="L1308" s="1302">
        <v>0</v>
      </c>
      <c r="M1308" s="1302">
        <v>0</v>
      </c>
      <c r="N1308" s="1302">
        <v>0</v>
      </c>
      <c r="O1308" s="1302">
        <v>0</v>
      </c>
      <c r="P1308" s="1302">
        <v>0</v>
      </c>
      <c r="Q1308" s="1302">
        <v>0</v>
      </c>
      <c r="R1308" s="1302">
        <v>0</v>
      </c>
      <c r="S1308" s="1302">
        <v>0</v>
      </c>
      <c r="T1308" s="1302">
        <v>0</v>
      </c>
      <c r="U1308" s="1302">
        <v>0</v>
      </c>
      <c r="V1308" s="1302">
        <v>0</v>
      </c>
    </row>
    <row r="1309" spans="1:22" ht="15" x14ac:dyDescent="0.25">
      <c r="A1309" s="1301" t="s">
        <v>809</v>
      </c>
      <c r="B1309" s="153" t="s">
        <v>883</v>
      </c>
      <c r="C1309" s="1301" t="s">
        <v>91</v>
      </c>
      <c r="D1309" s="1302">
        <v>0</v>
      </c>
      <c r="E1309" s="1302">
        <v>2</v>
      </c>
      <c r="F1309" s="1302">
        <v>2</v>
      </c>
      <c r="G1309" s="1302">
        <v>0</v>
      </c>
      <c r="H1309" s="1302">
        <v>0</v>
      </c>
      <c r="I1309" s="1302">
        <v>0</v>
      </c>
      <c r="J1309" s="1302">
        <v>0</v>
      </c>
      <c r="K1309" s="1302">
        <v>1</v>
      </c>
      <c r="L1309" s="1302">
        <v>0</v>
      </c>
      <c r="M1309" s="1302">
        <v>0</v>
      </c>
      <c r="N1309" s="1302">
        <v>0</v>
      </c>
      <c r="O1309" s="1302">
        <v>0</v>
      </c>
      <c r="P1309" s="1302">
        <v>0</v>
      </c>
      <c r="Q1309" s="1302">
        <v>0</v>
      </c>
      <c r="R1309" s="1302">
        <v>0</v>
      </c>
      <c r="S1309" s="1302">
        <v>0</v>
      </c>
      <c r="T1309" s="1302">
        <v>0</v>
      </c>
      <c r="U1309" s="1302">
        <v>0</v>
      </c>
      <c r="V1309" s="1302">
        <v>0</v>
      </c>
    </row>
    <row r="1310" spans="1:22" ht="15" x14ac:dyDescent="0.25">
      <c r="A1310" s="1301" t="s">
        <v>809</v>
      </c>
      <c r="B1310" s="153" t="s">
        <v>883</v>
      </c>
      <c r="C1310" s="1301" t="s">
        <v>701</v>
      </c>
      <c r="D1310" s="1302">
        <v>0.36363637447357178</v>
      </c>
      <c r="E1310" s="1302">
        <v>0.18181818723678589</v>
      </c>
      <c r="F1310" s="1302">
        <v>0.3333333432674408</v>
      </c>
      <c r="G1310" s="1302">
        <v>0.34999999403953552</v>
      </c>
      <c r="H1310" s="1302">
        <v>0.3333333432674408</v>
      </c>
      <c r="I1310" s="1302">
        <v>0</v>
      </c>
      <c r="J1310" s="1302">
        <v>0</v>
      </c>
      <c r="K1310" s="1302">
        <v>0</v>
      </c>
      <c r="L1310" s="1302">
        <v>0.57142859697341919</v>
      </c>
      <c r="M1310" s="1302">
        <v>0</v>
      </c>
      <c r="N1310" s="1302">
        <v>0.57142859697341919</v>
      </c>
      <c r="O1310" s="1302">
        <v>0.3333333432674408</v>
      </c>
      <c r="P1310" s="1302">
        <v>1</v>
      </c>
      <c r="Q1310" s="1302">
        <v>0</v>
      </c>
      <c r="R1310" s="1302">
        <v>0</v>
      </c>
      <c r="S1310" s="1302">
        <v>1</v>
      </c>
      <c r="T1310" s="1302">
        <v>0</v>
      </c>
      <c r="U1310" s="1302">
        <v>0</v>
      </c>
      <c r="V1310" s="1302">
        <v>0</v>
      </c>
    </row>
    <row r="1311" spans="1:22" ht="15" x14ac:dyDescent="0.25">
      <c r="A1311" s="1301" t="s">
        <v>809</v>
      </c>
      <c r="B1311" s="153" t="s">
        <v>883</v>
      </c>
      <c r="C1311" s="1301" t="s">
        <v>92</v>
      </c>
      <c r="D1311" s="1302">
        <v>0.45454546809196472</v>
      </c>
      <c r="E1311" s="1302">
        <v>0.27272728085517883</v>
      </c>
      <c r="F1311" s="1302">
        <v>0.55555558204650879</v>
      </c>
      <c r="G1311" s="1302">
        <v>0.5</v>
      </c>
      <c r="H1311" s="1302">
        <v>0.3333333432674408</v>
      </c>
      <c r="I1311" s="1302">
        <v>0.3333333432674408</v>
      </c>
      <c r="J1311" s="1302">
        <v>0</v>
      </c>
      <c r="K1311" s="1302">
        <v>0</v>
      </c>
      <c r="L1311" s="1302">
        <v>0.71428573131561279</v>
      </c>
      <c r="M1311" s="1302">
        <v>0</v>
      </c>
      <c r="N1311" s="1302">
        <v>0.71428573131561279</v>
      </c>
      <c r="O1311" s="1302">
        <v>0.66666668653488159</v>
      </c>
      <c r="P1311" s="1302">
        <v>1</v>
      </c>
      <c r="Q1311" s="1302">
        <v>0</v>
      </c>
      <c r="R1311" s="1302">
        <v>0</v>
      </c>
      <c r="S1311" s="1302">
        <v>1</v>
      </c>
      <c r="T1311" s="1302">
        <v>0</v>
      </c>
      <c r="U1311" s="1302">
        <v>0</v>
      </c>
      <c r="V1311" s="1302">
        <v>0</v>
      </c>
    </row>
    <row r="1312" spans="1:22" ht="15" x14ac:dyDescent="0.25">
      <c r="A1312" s="1301" t="s">
        <v>809</v>
      </c>
      <c r="B1312" s="153" t="s">
        <v>883</v>
      </c>
      <c r="C1312" s="1301" t="s">
        <v>93</v>
      </c>
      <c r="D1312" s="1302">
        <v>0.45454546809196472</v>
      </c>
      <c r="E1312" s="1302">
        <v>0.40909090638160706</v>
      </c>
      <c r="F1312" s="1302">
        <v>0.55555558204650879</v>
      </c>
      <c r="G1312" s="1302">
        <v>0.60000002384185791</v>
      </c>
      <c r="H1312" s="1302">
        <v>0.5</v>
      </c>
      <c r="I1312" s="1302">
        <v>0.5</v>
      </c>
      <c r="J1312" s="1302">
        <v>0</v>
      </c>
      <c r="K1312" s="1302">
        <v>0.20000000298023224</v>
      </c>
      <c r="L1312" s="1302">
        <v>0.8571428656578064</v>
      </c>
      <c r="M1312" s="1302">
        <v>0</v>
      </c>
      <c r="N1312" s="1302">
        <v>0.71428573131561279</v>
      </c>
      <c r="O1312" s="1302">
        <v>0.66666668653488159</v>
      </c>
      <c r="P1312" s="1302">
        <v>1</v>
      </c>
      <c r="Q1312" s="1302">
        <v>0</v>
      </c>
      <c r="R1312" s="1302">
        <v>0</v>
      </c>
      <c r="S1312" s="1302">
        <v>1</v>
      </c>
      <c r="T1312" s="1302">
        <v>0</v>
      </c>
      <c r="U1312" s="1302">
        <v>0</v>
      </c>
      <c r="V1312" s="1302">
        <v>0</v>
      </c>
    </row>
    <row r="1313" spans="1:22" ht="15" x14ac:dyDescent="0.25">
      <c r="A1313" s="1301" t="s">
        <v>809</v>
      </c>
      <c r="B1313" s="153" t="s">
        <v>883</v>
      </c>
      <c r="C1313" s="1301" t="s">
        <v>94</v>
      </c>
      <c r="D1313" s="1302">
        <v>0</v>
      </c>
      <c r="E1313" s="1302">
        <v>0.13636364042758942</v>
      </c>
      <c r="F1313" s="1302">
        <v>0.1666666716337204</v>
      </c>
      <c r="G1313" s="1302">
        <v>0.10000000149011612</v>
      </c>
      <c r="H1313" s="1302">
        <v>0</v>
      </c>
      <c r="I1313" s="1302">
        <v>0</v>
      </c>
      <c r="J1313" s="1302">
        <v>0</v>
      </c>
      <c r="K1313" s="1302">
        <v>0.20000000298023224</v>
      </c>
      <c r="L1313" s="1302">
        <v>0</v>
      </c>
      <c r="M1313" s="1302">
        <v>0</v>
      </c>
      <c r="N1313" s="1302">
        <v>0</v>
      </c>
      <c r="O1313" s="1302">
        <v>0</v>
      </c>
      <c r="P1313" s="1302">
        <v>0</v>
      </c>
      <c r="Q1313" s="1302">
        <v>0</v>
      </c>
      <c r="R1313" s="1302">
        <v>0</v>
      </c>
      <c r="S1313" s="1302">
        <v>0</v>
      </c>
      <c r="T1313" s="1302">
        <v>0</v>
      </c>
      <c r="U1313" s="1302">
        <v>0</v>
      </c>
      <c r="V1313" s="1302">
        <v>0</v>
      </c>
    </row>
    <row r="1314" spans="1:22" ht="15" x14ac:dyDescent="0.25">
      <c r="A1314" s="1301" t="s">
        <v>809</v>
      </c>
      <c r="B1314" s="153" t="s">
        <v>883</v>
      </c>
      <c r="C1314" s="1301" t="s">
        <v>95</v>
      </c>
      <c r="D1314" s="1302">
        <v>0</v>
      </c>
      <c r="E1314" s="1302">
        <v>9.0909093618392944E-2</v>
      </c>
      <c r="F1314" s="1302">
        <v>0.1111111119389534</v>
      </c>
      <c r="G1314" s="1302">
        <v>0</v>
      </c>
      <c r="H1314" s="1302">
        <v>0</v>
      </c>
      <c r="I1314" s="1302">
        <v>0</v>
      </c>
      <c r="J1314" s="1302">
        <v>0</v>
      </c>
      <c r="K1314" s="1302">
        <v>0.20000000298023224</v>
      </c>
      <c r="L1314" s="1302">
        <v>0</v>
      </c>
      <c r="M1314" s="1302">
        <v>0</v>
      </c>
      <c r="N1314" s="1302">
        <v>0</v>
      </c>
      <c r="O1314" s="1302">
        <v>0</v>
      </c>
      <c r="P1314" s="1302">
        <v>0</v>
      </c>
      <c r="Q1314" s="1302">
        <v>0</v>
      </c>
      <c r="R1314" s="1302">
        <v>0</v>
      </c>
      <c r="S1314" s="1302">
        <v>0</v>
      </c>
      <c r="T1314" s="1302">
        <v>0</v>
      </c>
      <c r="U1314" s="1302">
        <v>0</v>
      </c>
      <c r="V1314" s="1302">
        <v>0</v>
      </c>
    </row>
    <row r="1315" spans="1:22" ht="15" x14ac:dyDescent="0.25">
      <c r="A1315" s="1301" t="s">
        <v>809</v>
      </c>
      <c r="B1315" s="153" t="s">
        <v>884</v>
      </c>
      <c r="C1315" s="1301" t="s">
        <v>87</v>
      </c>
      <c r="D1315" s="1302">
        <v>17</v>
      </c>
      <c r="E1315" s="1302">
        <v>24</v>
      </c>
      <c r="F1315" s="1302">
        <v>23</v>
      </c>
      <c r="G1315" s="1302">
        <v>0</v>
      </c>
      <c r="H1315" s="1302">
        <v>0</v>
      </c>
      <c r="I1315" s="1302">
        <v>0</v>
      </c>
      <c r="J1315" s="1302">
        <v>0</v>
      </c>
      <c r="K1315" s="1302">
        <v>0</v>
      </c>
      <c r="L1315" s="1302">
        <v>0</v>
      </c>
      <c r="M1315" s="1302">
        <v>0</v>
      </c>
      <c r="N1315" s="1302">
        <v>0</v>
      </c>
      <c r="O1315" s="1302">
        <v>0</v>
      </c>
      <c r="P1315" s="1302">
        <v>0</v>
      </c>
      <c r="Q1315" s="1302">
        <v>0</v>
      </c>
      <c r="R1315" s="1302">
        <v>0</v>
      </c>
      <c r="S1315" s="1302">
        <v>0</v>
      </c>
      <c r="T1315" s="1302">
        <v>0</v>
      </c>
      <c r="U1315" s="1302">
        <v>0</v>
      </c>
      <c r="V1315" s="1302">
        <v>0</v>
      </c>
    </row>
    <row r="1316" spans="1:22" ht="15" x14ac:dyDescent="0.25">
      <c r="A1316" s="1301" t="s">
        <v>809</v>
      </c>
      <c r="B1316" s="153" t="s">
        <v>884</v>
      </c>
      <c r="C1316" s="1301" t="s">
        <v>700</v>
      </c>
      <c r="D1316" s="1302">
        <v>4</v>
      </c>
      <c r="E1316" s="1302">
        <v>4</v>
      </c>
      <c r="F1316" s="1302">
        <v>10</v>
      </c>
      <c r="G1316" s="1302">
        <v>0</v>
      </c>
      <c r="H1316" s="1302">
        <v>0</v>
      </c>
      <c r="I1316" s="1302">
        <v>0</v>
      </c>
      <c r="J1316" s="1302">
        <v>0</v>
      </c>
      <c r="K1316" s="1302">
        <v>0</v>
      </c>
      <c r="L1316" s="1302">
        <v>0</v>
      </c>
      <c r="M1316" s="1302">
        <v>0</v>
      </c>
      <c r="N1316" s="1302">
        <v>0</v>
      </c>
      <c r="O1316" s="1302">
        <v>0</v>
      </c>
      <c r="P1316" s="1302">
        <v>0</v>
      </c>
      <c r="Q1316" s="1302">
        <v>0</v>
      </c>
      <c r="R1316" s="1302">
        <v>0</v>
      </c>
      <c r="S1316" s="1302">
        <v>0</v>
      </c>
      <c r="T1316" s="1302">
        <v>0</v>
      </c>
      <c r="U1316" s="1302">
        <v>0</v>
      </c>
      <c r="V1316" s="1302">
        <v>0</v>
      </c>
    </row>
    <row r="1317" spans="1:22" ht="15" x14ac:dyDescent="0.25">
      <c r="A1317" s="1301" t="s">
        <v>809</v>
      </c>
      <c r="B1317" s="153" t="s">
        <v>884</v>
      </c>
      <c r="C1317" s="1301" t="s">
        <v>88</v>
      </c>
      <c r="D1317" s="1302">
        <v>7</v>
      </c>
      <c r="E1317" s="1302">
        <v>7</v>
      </c>
      <c r="F1317" s="1302">
        <v>12</v>
      </c>
      <c r="G1317" s="1302">
        <v>0</v>
      </c>
      <c r="H1317" s="1302">
        <v>0</v>
      </c>
      <c r="I1317" s="1302">
        <v>0</v>
      </c>
      <c r="J1317" s="1302">
        <v>0</v>
      </c>
      <c r="K1317" s="1302">
        <v>0</v>
      </c>
      <c r="L1317" s="1302">
        <v>0</v>
      </c>
      <c r="M1317" s="1302">
        <v>0</v>
      </c>
      <c r="N1317" s="1302">
        <v>0</v>
      </c>
      <c r="O1317" s="1302">
        <v>0</v>
      </c>
      <c r="P1317" s="1302">
        <v>0</v>
      </c>
      <c r="Q1317" s="1302">
        <v>0</v>
      </c>
      <c r="R1317" s="1302">
        <v>0</v>
      </c>
      <c r="S1317" s="1302">
        <v>0</v>
      </c>
      <c r="T1317" s="1302">
        <v>0</v>
      </c>
      <c r="U1317" s="1302">
        <v>0</v>
      </c>
      <c r="V1317" s="1302">
        <v>0</v>
      </c>
    </row>
    <row r="1318" spans="1:22" ht="15" x14ac:dyDescent="0.25">
      <c r="A1318" s="1301" t="s">
        <v>809</v>
      </c>
      <c r="B1318" s="153" t="s">
        <v>884</v>
      </c>
      <c r="C1318" s="1301" t="s">
        <v>89</v>
      </c>
      <c r="D1318" s="1302">
        <v>7</v>
      </c>
      <c r="E1318" s="1302">
        <v>9</v>
      </c>
      <c r="F1318" s="1302">
        <v>13</v>
      </c>
      <c r="G1318" s="1302">
        <v>0</v>
      </c>
      <c r="H1318" s="1302">
        <v>0</v>
      </c>
      <c r="I1318" s="1302">
        <v>0</v>
      </c>
      <c r="J1318" s="1302">
        <v>0</v>
      </c>
      <c r="K1318" s="1302">
        <v>0</v>
      </c>
      <c r="L1318" s="1302">
        <v>0</v>
      </c>
      <c r="M1318" s="1302">
        <v>0</v>
      </c>
      <c r="N1318" s="1302">
        <v>0</v>
      </c>
      <c r="O1318" s="1302">
        <v>0</v>
      </c>
      <c r="P1318" s="1302">
        <v>0</v>
      </c>
      <c r="Q1318" s="1302">
        <v>0</v>
      </c>
      <c r="R1318" s="1302">
        <v>0</v>
      </c>
      <c r="S1318" s="1302">
        <v>0</v>
      </c>
      <c r="T1318" s="1302">
        <v>0</v>
      </c>
      <c r="U1318" s="1302">
        <v>0</v>
      </c>
      <c r="V1318" s="1302">
        <v>0</v>
      </c>
    </row>
    <row r="1319" spans="1:22" ht="15" x14ac:dyDescent="0.25">
      <c r="A1319" s="1301" t="s">
        <v>809</v>
      </c>
      <c r="B1319" s="153" t="s">
        <v>884</v>
      </c>
      <c r="C1319" s="1301" t="s">
        <v>90</v>
      </c>
      <c r="D1319" s="1302">
        <v>1</v>
      </c>
      <c r="E1319" s="1302">
        <v>1</v>
      </c>
      <c r="F1319" s="1302">
        <v>4</v>
      </c>
      <c r="G1319" s="1302">
        <v>0</v>
      </c>
      <c r="H1319" s="1302">
        <v>0</v>
      </c>
      <c r="I1319" s="1302">
        <v>0</v>
      </c>
      <c r="J1319" s="1302">
        <v>0</v>
      </c>
      <c r="K1319" s="1302">
        <v>0</v>
      </c>
      <c r="L1319" s="1302">
        <v>0</v>
      </c>
      <c r="M1319" s="1302">
        <v>0</v>
      </c>
      <c r="N1319" s="1302">
        <v>0</v>
      </c>
      <c r="O1319" s="1302">
        <v>0</v>
      </c>
      <c r="P1319" s="1302">
        <v>0</v>
      </c>
      <c r="Q1319" s="1302">
        <v>0</v>
      </c>
      <c r="R1319" s="1302">
        <v>0</v>
      </c>
      <c r="S1319" s="1302">
        <v>0</v>
      </c>
      <c r="T1319" s="1302">
        <v>0</v>
      </c>
      <c r="U1319" s="1302">
        <v>0</v>
      </c>
      <c r="V1319" s="1302">
        <v>0</v>
      </c>
    </row>
    <row r="1320" spans="1:22" ht="15" x14ac:dyDescent="0.25">
      <c r="A1320" s="1301" t="s">
        <v>809</v>
      </c>
      <c r="B1320" s="153" t="s">
        <v>884</v>
      </c>
      <c r="C1320" s="1301" t="s">
        <v>91</v>
      </c>
      <c r="D1320" s="1302">
        <v>0</v>
      </c>
      <c r="E1320" s="1302">
        <v>0</v>
      </c>
      <c r="F1320" s="1302">
        <v>4</v>
      </c>
      <c r="G1320" s="1302">
        <v>0</v>
      </c>
      <c r="H1320" s="1302">
        <v>0</v>
      </c>
      <c r="I1320" s="1302">
        <v>0</v>
      </c>
      <c r="J1320" s="1302">
        <v>0</v>
      </c>
      <c r="K1320" s="1302">
        <v>0</v>
      </c>
      <c r="L1320" s="1302">
        <v>0</v>
      </c>
      <c r="M1320" s="1302">
        <v>0</v>
      </c>
      <c r="N1320" s="1302">
        <v>0</v>
      </c>
      <c r="O1320" s="1302">
        <v>0</v>
      </c>
      <c r="P1320" s="1302">
        <v>0</v>
      </c>
      <c r="Q1320" s="1302">
        <v>0</v>
      </c>
      <c r="R1320" s="1302">
        <v>0</v>
      </c>
      <c r="S1320" s="1302">
        <v>0</v>
      </c>
      <c r="T1320" s="1302">
        <v>0</v>
      </c>
      <c r="U1320" s="1302">
        <v>0</v>
      </c>
      <c r="V1320" s="1302">
        <v>0</v>
      </c>
    </row>
    <row r="1321" spans="1:22" ht="15" x14ac:dyDescent="0.25">
      <c r="A1321" s="1301" t="s">
        <v>809</v>
      </c>
      <c r="B1321" s="153" t="s">
        <v>884</v>
      </c>
      <c r="C1321" s="1301" t="s">
        <v>701</v>
      </c>
      <c r="D1321" s="1302">
        <v>0.23529411852359772</v>
      </c>
      <c r="E1321" s="1302">
        <v>0.1666666716337204</v>
      </c>
      <c r="F1321" s="1302">
        <v>0.43478259444236755</v>
      </c>
      <c r="G1321" s="1302">
        <v>0</v>
      </c>
      <c r="H1321" s="1302">
        <v>0</v>
      </c>
      <c r="I1321" s="1302">
        <v>0</v>
      </c>
      <c r="J1321" s="1302">
        <v>0</v>
      </c>
      <c r="K1321" s="1302">
        <v>0</v>
      </c>
      <c r="L1321" s="1302">
        <v>0</v>
      </c>
      <c r="M1321" s="1302">
        <v>0</v>
      </c>
      <c r="N1321" s="1302">
        <v>0</v>
      </c>
      <c r="O1321" s="1302">
        <v>0</v>
      </c>
      <c r="P1321" s="1302">
        <v>0</v>
      </c>
      <c r="Q1321" s="1302">
        <v>0</v>
      </c>
      <c r="R1321" s="1302">
        <v>0</v>
      </c>
      <c r="S1321" s="1302">
        <v>0</v>
      </c>
      <c r="T1321" s="1302">
        <v>0</v>
      </c>
      <c r="U1321" s="1302">
        <v>0</v>
      </c>
      <c r="V1321" s="1302">
        <v>0</v>
      </c>
    </row>
    <row r="1322" spans="1:22" ht="15" x14ac:dyDescent="0.25">
      <c r="A1322" s="1301" t="s">
        <v>809</v>
      </c>
      <c r="B1322" s="153" t="s">
        <v>884</v>
      </c>
      <c r="C1322" s="1301" t="s">
        <v>92</v>
      </c>
      <c r="D1322" s="1302">
        <v>0.4117647111415863</v>
      </c>
      <c r="E1322" s="1302">
        <v>0.2916666567325592</v>
      </c>
      <c r="F1322" s="1302">
        <v>0.52173912525177002</v>
      </c>
      <c r="G1322" s="1302">
        <v>0</v>
      </c>
      <c r="H1322" s="1302">
        <v>0</v>
      </c>
      <c r="I1322" s="1302">
        <v>0</v>
      </c>
      <c r="J1322" s="1302">
        <v>0</v>
      </c>
      <c r="K1322" s="1302">
        <v>0</v>
      </c>
      <c r="L1322" s="1302">
        <v>0</v>
      </c>
      <c r="M1322" s="1302">
        <v>0</v>
      </c>
      <c r="N1322" s="1302">
        <v>0</v>
      </c>
      <c r="O1322" s="1302">
        <v>0</v>
      </c>
      <c r="P1322" s="1302">
        <v>0</v>
      </c>
      <c r="Q1322" s="1302">
        <v>0</v>
      </c>
      <c r="R1322" s="1302">
        <v>0</v>
      </c>
      <c r="S1322" s="1302">
        <v>0</v>
      </c>
      <c r="T1322" s="1302">
        <v>0</v>
      </c>
      <c r="U1322" s="1302">
        <v>0</v>
      </c>
      <c r="V1322" s="1302">
        <v>0</v>
      </c>
    </row>
    <row r="1323" spans="1:22" ht="15" x14ac:dyDescent="0.25">
      <c r="A1323" s="1301" t="s">
        <v>809</v>
      </c>
      <c r="B1323" s="153" t="s">
        <v>884</v>
      </c>
      <c r="C1323" s="1301" t="s">
        <v>93</v>
      </c>
      <c r="D1323" s="1302">
        <v>0.4117647111415863</v>
      </c>
      <c r="E1323" s="1302">
        <v>0.375</v>
      </c>
      <c r="F1323" s="1302">
        <v>0.56521737575531006</v>
      </c>
      <c r="G1323" s="1302">
        <v>0</v>
      </c>
      <c r="H1323" s="1302">
        <v>0</v>
      </c>
      <c r="I1323" s="1302">
        <v>0</v>
      </c>
      <c r="J1323" s="1302">
        <v>0</v>
      </c>
      <c r="K1323" s="1302">
        <v>0</v>
      </c>
      <c r="L1323" s="1302">
        <v>0</v>
      </c>
      <c r="M1323" s="1302">
        <v>0</v>
      </c>
      <c r="N1323" s="1302">
        <v>0</v>
      </c>
      <c r="O1323" s="1302">
        <v>0</v>
      </c>
      <c r="P1323" s="1302">
        <v>0</v>
      </c>
      <c r="Q1323" s="1302">
        <v>0</v>
      </c>
      <c r="R1323" s="1302">
        <v>0</v>
      </c>
      <c r="S1323" s="1302">
        <v>0</v>
      </c>
      <c r="T1323" s="1302">
        <v>0</v>
      </c>
      <c r="U1323" s="1302">
        <v>0</v>
      </c>
      <c r="V1323" s="1302">
        <v>0</v>
      </c>
    </row>
    <row r="1324" spans="1:22" ht="15" x14ac:dyDescent="0.25">
      <c r="A1324" s="1301" t="s">
        <v>809</v>
      </c>
      <c r="B1324" s="153" t="s">
        <v>884</v>
      </c>
      <c r="C1324" s="1301" t="s">
        <v>94</v>
      </c>
      <c r="D1324" s="1302">
        <v>5.8823529630899429E-2</v>
      </c>
      <c r="E1324" s="1302">
        <v>4.1666667908430099E-2</v>
      </c>
      <c r="F1324" s="1302">
        <v>0.17391304671764374</v>
      </c>
      <c r="G1324" s="1302">
        <v>0</v>
      </c>
      <c r="H1324" s="1302">
        <v>0</v>
      </c>
      <c r="I1324" s="1302">
        <v>0</v>
      </c>
      <c r="J1324" s="1302">
        <v>0</v>
      </c>
      <c r="K1324" s="1302">
        <v>0</v>
      </c>
      <c r="L1324" s="1302">
        <v>0</v>
      </c>
      <c r="M1324" s="1302">
        <v>0</v>
      </c>
      <c r="N1324" s="1302">
        <v>0</v>
      </c>
      <c r="O1324" s="1302">
        <v>0</v>
      </c>
      <c r="P1324" s="1302">
        <v>0</v>
      </c>
      <c r="Q1324" s="1302">
        <v>0</v>
      </c>
      <c r="R1324" s="1302">
        <v>0</v>
      </c>
      <c r="S1324" s="1302">
        <v>0</v>
      </c>
      <c r="T1324" s="1302">
        <v>0</v>
      </c>
      <c r="U1324" s="1302">
        <v>0</v>
      </c>
      <c r="V1324" s="1302">
        <v>0</v>
      </c>
    </row>
    <row r="1325" spans="1:22" ht="15" x14ac:dyDescent="0.25">
      <c r="A1325" s="1301" t="s">
        <v>809</v>
      </c>
      <c r="B1325" s="153" t="s">
        <v>884</v>
      </c>
      <c r="C1325" s="1301" t="s">
        <v>95</v>
      </c>
      <c r="D1325" s="1302">
        <v>0</v>
      </c>
      <c r="E1325" s="1302">
        <v>0</v>
      </c>
      <c r="F1325" s="1302">
        <v>0.17391304671764374</v>
      </c>
      <c r="G1325" s="1302">
        <v>0</v>
      </c>
      <c r="H1325" s="1302">
        <v>0</v>
      </c>
      <c r="I1325" s="1302">
        <v>0</v>
      </c>
      <c r="J1325" s="1302">
        <v>0</v>
      </c>
      <c r="K1325" s="1302">
        <v>0</v>
      </c>
      <c r="L1325" s="1302">
        <v>0</v>
      </c>
      <c r="M1325" s="1302">
        <v>0</v>
      </c>
      <c r="N1325" s="1302">
        <v>0</v>
      </c>
      <c r="O1325" s="1302">
        <v>0</v>
      </c>
      <c r="P1325" s="1302">
        <v>0</v>
      </c>
      <c r="Q1325" s="1302">
        <v>0</v>
      </c>
      <c r="R1325" s="1302">
        <v>0</v>
      </c>
      <c r="S1325" s="1302">
        <v>0</v>
      </c>
      <c r="T1325" s="1302">
        <v>0</v>
      </c>
      <c r="U1325" s="1302">
        <v>0</v>
      </c>
      <c r="V1325" s="1302">
        <v>0</v>
      </c>
    </row>
    <row r="1326" spans="1:22" ht="15" x14ac:dyDescent="0.25">
      <c r="A1326" s="1301" t="s">
        <v>809</v>
      </c>
      <c r="B1326" s="153" t="s">
        <v>885</v>
      </c>
      <c r="C1326" s="1301" t="s">
        <v>87</v>
      </c>
      <c r="D1326" s="1302">
        <v>0</v>
      </c>
      <c r="E1326" s="1302">
        <v>0</v>
      </c>
      <c r="F1326" s="1302">
        <v>0</v>
      </c>
      <c r="G1326" s="1302">
        <v>0</v>
      </c>
      <c r="H1326" s="1302">
        <v>0</v>
      </c>
      <c r="I1326" s="1302">
        <v>0</v>
      </c>
      <c r="J1326" s="1302">
        <v>0</v>
      </c>
      <c r="K1326" s="1302">
        <v>4</v>
      </c>
      <c r="L1326" s="1302">
        <v>12</v>
      </c>
      <c r="M1326" s="1302">
        <v>1</v>
      </c>
      <c r="N1326" s="1302">
        <v>51</v>
      </c>
      <c r="O1326" s="1302">
        <v>8</v>
      </c>
      <c r="P1326" s="1302">
        <v>12</v>
      </c>
      <c r="Q1326" s="1302">
        <v>15</v>
      </c>
      <c r="R1326" s="1302">
        <v>8</v>
      </c>
      <c r="S1326" s="1302">
        <v>7</v>
      </c>
      <c r="T1326" s="1302">
        <v>6</v>
      </c>
      <c r="U1326" s="1302">
        <v>1</v>
      </c>
      <c r="V1326" s="1302">
        <v>0</v>
      </c>
    </row>
    <row r="1327" spans="1:22" ht="15" x14ac:dyDescent="0.25">
      <c r="A1327" s="1301" t="s">
        <v>809</v>
      </c>
      <c r="B1327" s="153" t="s">
        <v>885</v>
      </c>
      <c r="C1327" s="1301" t="s">
        <v>700</v>
      </c>
      <c r="D1327" s="1302">
        <v>0</v>
      </c>
      <c r="E1327" s="1302">
        <v>0</v>
      </c>
      <c r="F1327" s="1302">
        <v>0</v>
      </c>
      <c r="G1327" s="1302">
        <v>0</v>
      </c>
      <c r="H1327" s="1302">
        <v>0</v>
      </c>
      <c r="I1327" s="1302">
        <v>0</v>
      </c>
      <c r="J1327" s="1302">
        <v>0</v>
      </c>
      <c r="K1327" s="1302">
        <v>0</v>
      </c>
      <c r="L1327" s="1302">
        <v>1</v>
      </c>
      <c r="M1327" s="1302">
        <v>0</v>
      </c>
      <c r="N1327" s="1302">
        <v>3</v>
      </c>
      <c r="O1327" s="1302">
        <v>1</v>
      </c>
      <c r="P1327" s="1302">
        <v>1</v>
      </c>
      <c r="Q1327" s="1302">
        <v>1</v>
      </c>
      <c r="R1327" s="1302">
        <v>2</v>
      </c>
      <c r="S1327" s="1302">
        <v>0</v>
      </c>
      <c r="T1327" s="1302">
        <v>0</v>
      </c>
      <c r="U1327" s="1302">
        <v>0</v>
      </c>
      <c r="V1327" s="1302">
        <v>0</v>
      </c>
    </row>
    <row r="1328" spans="1:22" ht="15" x14ac:dyDescent="0.25">
      <c r="A1328" s="1301" t="s">
        <v>809</v>
      </c>
      <c r="B1328" s="153" t="s">
        <v>885</v>
      </c>
      <c r="C1328" s="1301" t="s">
        <v>88</v>
      </c>
      <c r="D1328" s="1302">
        <v>0</v>
      </c>
      <c r="E1328" s="1302">
        <v>0</v>
      </c>
      <c r="F1328" s="1302">
        <v>0</v>
      </c>
      <c r="G1328" s="1302">
        <v>0</v>
      </c>
      <c r="H1328" s="1302">
        <v>0</v>
      </c>
      <c r="I1328" s="1302">
        <v>0</v>
      </c>
      <c r="J1328" s="1302">
        <v>0</v>
      </c>
      <c r="K1328" s="1302">
        <v>0</v>
      </c>
      <c r="L1328" s="1302">
        <v>4</v>
      </c>
      <c r="M1328" s="1302">
        <v>0</v>
      </c>
      <c r="N1328" s="1302">
        <v>9</v>
      </c>
      <c r="O1328" s="1302">
        <v>2</v>
      </c>
      <c r="P1328" s="1302">
        <v>2</v>
      </c>
      <c r="Q1328" s="1302">
        <v>3</v>
      </c>
      <c r="R1328" s="1302">
        <v>4</v>
      </c>
      <c r="S1328" s="1302">
        <v>0</v>
      </c>
      <c r="T1328" s="1302">
        <v>0</v>
      </c>
      <c r="U1328" s="1302">
        <v>0</v>
      </c>
      <c r="V1328" s="1302">
        <v>0</v>
      </c>
    </row>
    <row r="1329" spans="1:22" ht="15" x14ac:dyDescent="0.25">
      <c r="A1329" s="1301" t="s">
        <v>809</v>
      </c>
      <c r="B1329" s="153" t="s">
        <v>885</v>
      </c>
      <c r="C1329" s="1301" t="s">
        <v>89</v>
      </c>
      <c r="D1329" s="1302">
        <v>0</v>
      </c>
      <c r="E1329" s="1302">
        <v>0</v>
      </c>
      <c r="F1329" s="1302">
        <v>0</v>
      </c>
      <c r="G1329" s="1302">
        <v>0</v>
      </c>
      <c r="H1329" s="1302">
        <v>0</v>
      </c>
      <c r="I1329" s="1302">
        <v>0</v>
      </c>
      <c r="J1329" s="1302">
        <v>0</v>
      </c>
      <c r="K1329" s="1302">
        <v>0</v>
      </c>
      <c r="L1329" s="1302">
        <v>4</v>
      </c>
      <c r="M1329" s="1302">
        <v>0</v>
      </c>
      <c r="N1329" s="1302">
        <v>12</v>
      </c>
      <c r="O1329" s="1302">
        <v>2</v>
      </c>
      <c r="P1329" s="1302">
        <v>2</v>
      </c>
      <c r="Q1329" s="1302">
        <v>6</v>
      </c>
      <c r="R1329" s="1302">
        <v>4</v>
      </c>
      <c r="S1329" s="1302">
        <v>1</v>
      </c>
      <c r="T1329" s="1302">
        <v>0</v>
      </c>
      <c r="U1329" s="1302">
        <v>0</v>
      </c>
      <c r="V1329" s="1302">
        <v>0</v>
      </c>
    </row>
    <row r="1330" spans="1:22" ht="15" x14ac:dyDescent="0.25">
      <c r="A1330" s="1301" t="s">
        <v>809</v>
      </c>
      <c r="B1330" s="153" t="s">
        <v>885</v>
      </c>
      <c r="C1330" s="1301" t="s">
        <v>90</v>
      </c>
      <c r="D1330" s="1302">
        <v>0</v>
      </c>
      <c r="E1330" s="1302">
        <v>0</v>
      </c>
      <c r="F1330" s="1302">
        <v>0</v>
      </c>
      <c r="G1330" s="1302">
        <v>0</v>
      </c>
      <c r="H1330" s="1302">
        <v>0</v>
      </c>
      <c r="I1330" s="1302">
        <v>0</v>
      </c>
      <c r="J1330" s="1302">
        <v>0</v>
      </c>
      <c r="K1330" s="1302">
        <v>0</v>
      </c>
      <c r="L1330" s="1302">
        <v>0</v>
      </c>
      <c r="M1330" s="1302">
        <v>0</v>
      </c>
      <c r="N1330" s="1302">
        <v>1</v>
      </c>
      <c r="O1330" s="1302">
        <v>1</v>
      </c>
      <c r="P1330" s="1302">
        <v>0</v>
      </c>
      <c r="Q1330" s="1302">
        <v>0</v>
      </c>
      <c r="R1330" s="1302">
        <v>0</v>
      </c>
      <c r="S1330" s="1302">
        <v>0</v>
      </c>
      <c r="T1330" s="1302">
        <v>0</v>
      </c>
      <c r="U1330" s="1302">
        <v>0</v>
      </c>
      <c r="V1330" s="1302">
        <v>0</v>
      </c>
    </row>
    <row r="1331" spans="1:22" ht="15" x14ac:dyDescent="0.25">
      <c r="A1331" s="1301" t="s">
        <v>809</v>
      </c>
      <c r="B1331" s="153" t="s">
        <v>885</v>
      </c>
      <c r="C1331" s="1301" t="s">
        <v>91</v>
      </c>
      <c r="D1331" s="1302">
        <v>0</v>
      </c>
      <c r="E1331" s="1302">
        <v>0</v>
      </c>
      <c r="F1331" s="1302">
        <v>0</v>
      </c>
      <c r="G1331" s="1302">
        <v>0</v>
      </c>
      <c r="H1331" s="1302">
        <v>0</v>
      </c>
      <c r="I1331" s="1302">
        <v>0</v>
      </c>
      <c r="J1331" s="1302">
        <v>0</v>
      </c>
      <c r="K1331" s="1302">
        <v>0</v>
      </c>
      <c r="L1331" s="1302">
        <v>0</v>
      </c>
      <c r="M1331" s="1302">
        <v>0</v>
      </c>
      <c r="N1331" s="1302">
        <v>0</v>
      </c>
      <c r="O1331" s="1302">
        <v>1</v>
      </c>
      <c r="P1331" s="1302">
        <v>0</v>
      </c>
      <c r="Q1331" s="1302">
        <v>0</v>
      </c>
      <c r="R1331" s="1302">
        <v>0</v>
      </c>
      <c r="S1331" s="1302">
        <v>0</v>
      </c>
      <c r="T1331" s="1302">
        <v>0</v>
      </c>
      <c r="U1331" s="1302">
        <v>0</v>
      </c>
      <c r="V1331" s="1302">
        <v>0</v>
      </c>
    </row>
    <row r="1332" spans="1:22" ht="15" x14ac:dyDescent="0.25">
      <c r="A1332" s="1301" t="s">
        <v>809</v>
      </c>
      <c r="B1332" s="153" t="s">
        <v>885</v>
      </c>
      <c r="C1332" s="1301" t="s">
        <v>701</v>
      </c>
      <c r="D1332" s="1302">
        <v>0</v>
      </c>
      <c r="E1332" s="1302">
        <v>0</v>
      </c>
      <c r="F1332" s="1302">
        <v>0</v>
      </c>
      <c r="G1332" s="1302">
        <v>0</v>
      </c>
      <c r="H1332" s="1302">
        <v>0</v>
      </c>
      <c r="I1332" s="1302">
        <v>0</v>
      </c>
      <c r="J1332" s="1302">
        <v>0</v>
      </c>
      <c r="K1332" s="1302">
        <v>0</v>
      </c>
      <c r="L1332" s="1302">
        <v>8.3333335816860199E-2</v>
      </c>
      <c r="M1332" s="1302">
        <v>0</v>
      </c>
      <c r="N1332" s="1302">
        <v>5.8823529630899429E-2</v>
      </c>
      <c r="O1332" s="1302">
        <v>0.125</v>
      </c>
      <c r="P1332" s="1302">
        <v>8.3333335816860199E-2</v>
      </c>
      <c r="Q1332" s="1302">
        <v>6.6666670143604279E-2</v>
      </c>
      <c r="R1332" s="1302">
        <v>0.25</v>
      </c>
      <c r="S1332" s="1302">
        <v>0</v>
      </c>
      <c r="T1332" s="1302">
        <v>0</v>
      </c>
      <c r="U1332" s="1302">
        <v>0</v>
      </c>
      <c r="V1332" s="1302">
        <v>0</v>
      </c>
    </row>
    <row r="1333" spans="1:22" ht="15" x14ac:dyDescent="0.25">
      <c r="A1333" s="1301" t="s">
        <v>809</v>
      </c>
      <c r="B1333" s="153" t="s">
        <v>885</v>
      </c>
      <c r="C1333" s="1301" t="s">
        <v>92</v>
      </c>
      <c r="D1333" s="1302">
        <v>0</v>
      </c>
      <c r="E1333" s="1302">
        <v>0</v>
      </c>
      <c r="F1333" s="1302">
        <v>0</v>
      </c>
      <c r="G1333" s="1302">
        <v>0</v>
      </c>
      <c r="H1333" s="1302">
        <v>0</v>
      </c>
      <c r="I1333" s="1302">
        <v>0</v>
      </c>
      <c r="J1333" s="1302">
        <v>0</v>
      </c>
      <c r="K1333" s="1302">
        <v>0</v>
      </c>
      <c r="L1333" s="1302">
        <v>0.3333333432674408</v>
      </c>
      <c r="M1333" s="1302">
        <v>0</v>
      </c>
      <c r="N1333" s="1302">
        <v>0.17647059261798859</v>
      </c>
      <c r="O1333" s="1302">
        <v>0.25</v>
      </c>
      <c r="P1333" s="1302">
        <v>0.1666666716337204</v>
      </c>
      <c r="Q1333" s="1302">
        <v>0.20000000298023224</v>
      </c>
      <c r="R1333" s="1302">
        <v>0.5</v>
      </c>
      <c r="S1333" s="1302">
        <v>0</v>
      </c>
      <c r="T1333" s="1302">
        <v>0</v>
      </c>
      <c r="U1333" s="1302">
        <v>0</v>
      </c>
      <c r="V1333" s="1302">
        <v>0</v>
      </c>
    </row>
    <row r="1334" spans="1:22" ht="15" x14ac:dyDescent="0.25">
      <c r="A1334" s="1301" t="s">
        <v>809</v>
      </c>
      <c r="B1334" s="153" t="s">
        <v>885</v>
      </c>
      <c r="C1334" s="1301" t="s">
        <v>93</v>
      </c>
      <c r="D1334" s="1302">
        <v>0</v>
      </c>
      <c r="E1334" s="1302">
        <v>0</v>
      </c>
      <c r="F1334" s="1302">
        <v>0</v>
      </c>
      <c r="G1334" s="1302">
        <v>0</v>
      </c>
      <c r="H1334" s="1302">
        <v>0</v>
      </c>
      <c r="I1334" s="1302">
        <v>0</v>
      </c>
      <c r="J1334" s="1302">
        <v>0</v>
      </c>
      <c r="K1334" s="1302">
        <v>0</v>
      </c>
      <c r="L1334" s="1302">
        <v>0.3333333432674408</v>
      </c>
      <c r="M1334" s="1302">
        <v>0</v>
      </c>
      <c r="N1334" s="1302">
        <v>0.23529411852359772</v>
      </c>
      <c r="O1334" s="1302">
        <v>0.25</v>
      </c>
      <c r="P1334" s="1302">
        <v>0.1666666716337204</v>
      </c>
      <c r="Q1334" s="1302">
        <v>0.40000000596046448</v>
      </c>
      <c r="R1334" s="1302">
        <v>0.5</v>
      </c>
      <c r="S1334" s="1302">
        <v>0.1428571492433548</v>
      </c>
      <c r="T1334" s="1302">
        <v>0</v>
      </c>
      <c r="U1334" s="1302">
        <v>0</v>
      </c>
      <c r="V1334" s="1302">
        <v>0</v>
      </c>
    </row>
    <row r="1335" spans="1:22" ht="15" x14ac:dyDescent="0.25">
      <c r="A1335" s="1301" t="s">
        <v>809</v>
      </c>
      <c r="B1335" s="153" t="s">
        <v>885</v>
      </c>
      <c r="C1335" s="1301" t="s">
        <v>94</v>
      </c>
      <c r="D1335" s="1302">
        <v>0</v>
      </c>
      <c r="E1335" s="1302">
        <v>0</v>
      </c>
      <c r="F1335" s="1302">
        <v>0</v>
      </c>
      <c r="G1335" s="1302">
        <v>0</v>
      </c>
      <c r="H1335" s="1302">
        <v>0</v>
      </c>
      <c r="I1335" s="1302">
        <v>0</v>
      </c>
      <c r="J1335" s="1302">
        <v>0</v>
      </c>
      <c r="K1335" s="1302">
        <v>0</v>
      </c>
      <c r="L1335" s="1302">
        <v>0</v>
      </c>
      <c r="M1335" s="1302">
        <v>0</v>
      </c>
      <c r="N1335" s="1302">
        <v>1.9607843831181526E-2</v>
      </c>
      <c r="O1335" s="1302">
        <v>0.125</v>
      </c>
      <c r="P1335" s="1302">
        <v>0</v>
      </c>
      <c r="Q1335" s="1302">
        <v>0</v>
      </c>
      <c r="R1335" s="1302">
        <v>0</v>
      </c>
      <c r="S1335" s="1302">
        <v>0</v>
      </c>
      <c r="T1335" s="1302">
        <v>0</v>
      </c>
      <c r="U1335" s="1302">
        <v>0</v>
      </c>
      <c r="V1335" s="1302">
        <v>0</v>
      </c>
    </row>
    <row r="1336" spans="1:22" ht="15" x14ac:dyDescent="0.25">
      <c r="A1336" s="1301" t="s">
        <v>809</v>
      </c>
      <c r="B1336" s="153" t="s">
        <v>885</v>
      </c>
      <c r="C1336" s="1301" t="s">
        <v>95</v>
      </c>
      <c r="D1336" s="1302">
        <v>0</v>
      </c>
      <c r="E1336" s="1302">
        <v>0</v>
      </c>
      <c r="F1336" s="1302">
        <v>0</v>
      </c>
      <c r="G1336" s="1302">
        <v>0</v>
      </c>
      <c r="H1336" s="1302">
        <v>0</v>
      </c>
      <c r="I1336" s="1302">
        <v>0</v>
      </c>
      <c r="J1336" s="1302">
        <v>0</v>
      </c>
      <c r="K1336" s="1302">
        <v>0</v>
      </c>
      <c r="L1336" s="1302">
        <v>0</v>
      </c>
      <c r="M1336" s="1302">
        <v>0</v>
      </c>
      <c r="N1336" s="1302">
        <v>0</v>
      </c>
      <c r="O1336" s="1302">
        <v>0.125</v>
      </c>
      <c r="P1336" s="1302">
        <v>0</v>
      </c>
      <c r="Q1336" s="1302">
        <v>0</v>
      </c>
      <c r="R1336" s="1302">
        <v>0</v>
      </c>
      <c r="S1336" s="1302">
        <v>0</v>
      </c>
      <c r="T1336" s="1302">
        <v>0</v>
      </c>
      <c r="U1336" s="1302">
        <v>0</v>
      </c>
      <c r="V1336" s="1302">
        <v>0</v>
      </c>
    </row>
    <row r="1337" spans="1:22" ht="15" x14ac:dyDescent="0.25">
      <c r="A1337" s="1301" t="s">
        <v>809</v>
      </c>
      <c r="B1337" s="153" t="s">
        <v>886</v>
      </c>
      <c r="C1337" s="1301" t="s">
        <v>87</v>
      </c>
      <c r="D1337" s="1302">
        <v>0</v>
      </c>
      <c r="E1337" s="1302">
        <v>0</v>
      </c>
      <c r="F1337" s="1302">
        <v>0</v>
      </c>
      <c r="G1337" s="1302">
        <v>0</v>
      </c>
      <c r="H1337" s="1302">
        <v>0</v>
      </c>
      <c r="I1337" s="1302">
        <v>0</v>
      </c>
      <c r="J1337" s="1302">
        <v>0</v>
      </c>
      <c r="K1337" s="1302">
        <v>0</v>
      </c>
      <c r="L1337" s="1302">
        <v>0</v>
      </c>
      <c r="M1337" s="1302">
        <v>0</v>
      </c>
      <c r="N1337" s="1302">
        <v>0</v>
      </c>
      <c r="O1337" s="1302">
        <v>0</v>
      </c>
      <c r="P1337" s="1302">
        <v>0</v>
      </c>
      <c r="Q1337" s="1302">
        <v>0</v>
      </c>
      <c r="R1337" s="1302">
        <v>3</v>
      </c>
      <c r="S1337" s="1302">
        <v>6</v>
      </c>
      <c r="T1337" s="1302">
        <v>18</v>
      </c>
      <c r="U1337" s="1302">
        <v>13</v>
      </c>
      <c r="V1337" s="1302">
        <v>5</v>
      </c>
    </row>
    <row r="1338" spans="1:22" ht="15" x14ac:dyDescent="0.25">
      <c r="A1338" s="1301" t="s">
        <v>809</v>
      </c>
      <c r="B1338" s="153" t="s">
        <v>886</v>
      </c>
      <c r="C1338" s="1301" t="s">
        <v>700</v>
      </c>
      <c r="D1338" s="1302">
        <v>0</v>
      </c>
      <c r="E1338" s="1302">
        <v>0</v>
      </c>
      <c r="F1338" s="1302">
        <v>0</v>
      </c>
      <c r="G1338" s="1302">
        <v>0</v>
      </c>
      <c r="H1338" s="1302">
        <v>0</v>
      </c>
      <c r="I1338" s="1302">
        <v>0</v>
      </c>
      <c r="J1338" s="1302">
        <v>0</v>
      </c>
      <c r="K1338" s="1302">
        <v>0</v>
      </c>
      <c r="L1338" s="1302">
        <v>0</v>
      </c>
      <c r="M1338" s="1302">
        <v>0</v>
      </c>
      <c r="N1338" s="1302">
        <v>0</v>
      </c>
      <c r="O1338" s="1302">
        <v>0</v>
      </c>
      <c r="P1338" s="1302">
        <v>0</v>
      </c>
      <c r="Q1338" s="1302">
        <v>0</v>
      </c>
      <c r="R1338" s="1302">
        <v>0</v>
      </c>
      <c r="S1338" s="1302">
        <v>0</v>
      </c>
      <c r="T1338" s="1302">
        <v>1</v>
      </c>
      <c r="U1338" s="1302">
        <v>0</v>
      </c>
      <c r="V1338" s="1302">
        <v>0</v>
      </c>
    </row>
    <row r="1339" spans="1:22" ht="15" x14ac:dyDescent="0.25">
      <c r="A1339" s="1301" t="s">
        <v>809</v>
      </c>
      <c r="B1339" s="153" t="s">
        <v>886</v>
      </c>
      <c r="C1339" s="1301" t="s">
        <v>88</v>
      </c>
      <c r="D1339" s="1302">
        <v>0</v>
      </c>
      <c r="E1339" s="1302">
        <v>0</v>
      </c>
      <c r="F1339" s="1302">
        <v>0</v>
      </c>
      <c r="G1339" s="1302">
        <v>0</v>
      </c>
      <c r="H1339" s="1302">
        <v>0</v>
      </c>
      <c r="I1339" s="1302">
        <v>0</v>
      </c>
      <c r="J1339" s="1302">
        <v>0</v>
      </c>
      <c r="K1339" s="1302">
        <v>0</v>
      </c>
      <c r="L1339" s="1302">
        <v>0</v>
      </c>
      <c r="M1339" s="1302">
        <v>0</v>
      </c>
      <c r="N1339" s="1302">
        <v>0</v>
      </c>
      <c r="O1339" s="1302">
        <v>0</v>
      </c>
      <c r="P1339" s="1302">
        <v>0</v>
      </c>
      <c r="Q1339" s="1302">
        <v>0</v>
      </c>
      <c r="R1339" s="1302">
        <v>0</v>
      </c>
      <c r="S1339" s="1302">
        <v>0</v>
      </c>
      <c r="T1339" s="1302">
        <v>1</v>
      </c>
      <c r="U1339" s="1302">
        <v>0</v>
      </c>
      <c r="V1339" s="1302">
        <v>0</v>
      </c>
    </row>
    <row r="1340" spans="1:22" ht="15" x14ac:dyDescent="0.25">
      <c r="A1340" s="1301" t="s">
        <v>809</v>
      </c>
      <c r="B1340" s="153" t="s">
        <v>886</v>
      </c>
      <c r="C1340" s="1301" t="s">
        <v>89</v>
      </c>
      <c r="D1340" s="1302">
        <v>0</v>
      </c>
      <c r="E1340" s="1302">
        <v>0</v>
      </c>
      <c r="F1340" s="1302">
        <v>0</v>
      </c>
      <c r="G1340" s="1302">
        <v>0</v>
      </c>
      <c r="H1340" s="1302">
        <v>0</v>
      </c>
      <c r="I1340" s="1302">
        <v>0</v>
      </c>
      <c r="J1340" s="1302">
        <v>0</v>
      </c>
      <c r="K1340" s="1302">
        <v>0</v>
      </c>
      <c r="L1340" s="1302">
        <v>0</v>
      </c>
      <c r="M1340" s="1302">
        <v>0</v>
      </c>
      <c r="N1340" s="1302">
        <v>0</v>
      </c>
      <c r="O1340" s="1302">
        <v>0</v>
      </c>
      <c r="P1340" s="1302">
        <v>0</v>
      </c>
      <c r="Q1340" s="1302">
        <v>0</v>
      </c>
      <c r="R1340" s="1302">
        <v>1</v>
      </c>
      <c r="S1340" s="1302">
        <v>0</v>
      </c>
      <c r="T1340" s="1302">
        <v>3</v>
      </c>
      <c r="U1340" s="1302">
        <v>1</v>
      </c>
      <c r="V1340" s="1302">
        <v>0</v>
      </c>
    </row>
    <row r="1341" spans="1:22" ht="15" x14ac:dyDescent="0.25">
      <c r="A1341" s="1301" t="s">
        <v>809</v>
      </c>
      <c r="B1341" s="153" t="s">
        <v>886</v>
      </c>
      <c r="C1341" s="1301" t="s">
        <v>90</v>
      </c>
      <c r="D1341" s="1302">
        <v>0</v>
      </c>
      <c r="E1341" s="1302">
        <v>0</v>
      </c>
      <c r="F1341" s="1302">
        <v>0</v>
      </c>
      <c r="G1341" s="1302">
        <v>0</v>
      </c>
      <c r="H1341" s="1302">
        <v>0</v>
      </c>
      <c r="I1341" s="1302">
        <v>0</v>
      </c>
      <c r="J1341" s="1302">
        <v>0</v>
      </c>
      <c r="K1341" s="1302">
        <v>0</v>
      </c>
      <c r="L1341" s="1302">
        <v>0</v>
      </c>
      <c r="M1341" s="1302">
        <v>0</v>
      </c>
      <c r="N1341" s="1302">
        <v>0</v>
      </c>
      <c r="O1341" s="1302">
        <v>0</v>
      </c>
      <c r="P1341" s="1302">
        <v>0</v>
      </c>
      <c r="Q1341" s="1302">
        <v>0</v>
      </c>
      <c r="R1341" s="1302">
        <v>0</v>
      </c>
      <c r="S1341" s="1302">
        <v>0</v>
      </c>
      <c r="T1341" s="1302">
        <v>2</v>
      </c>
      <c r="U1341" s="1302">
        <v>0</v>
      </c>
      <c r="V1341" s="1302">
        <v>0</v>
      </c>
    </row>
    <row r="1342" spans="1:22" ht="15" x14ac:dyDescent="0.25">
      <c r="A1342" s="1301" t="s">
        <v>809</v>
      </c>
      <c r="B1342" s="153" t="s">
        <v>886</v>
      </c>
      <c r="C1342" s="1301" t="s">
        <v>91</v>
      </c>
      <c r="D1342" s="1302">
        <v>0</v>
      </c>
      <c r="E1342" s="1302">
        <v>0</v>
      </c>
      <c r="F1342" s="1302">
        <v>0</v>
      </c>
      <c r="G1342" s="1302">
        <v>0</v>
      </c>
      <c r="H1342" s="1302">
        <v>0</v>
      </c>
      <c r="I1342" s="1302">
        <v>0</v>
      </c>
      <c r="J1342" s="1302">
        <v>0</v>
      </c>
      <c r="K1342" s="1302">
        <v>0</v>
      </c>
      <c r="L1342" s="1302">
        <v>0</v>
      </c>
      <c r="M1342" s="1302">
        <v>0</v>
      </c>
      <c r="N1342" s="1302">
        <v>0</v>
      </c>
      <c r="O1342" s="1302">
        <v>0</v>
      </c>
      <c r="P1342" s="1302">
        <v>0</v>
      </c>
      <c r="Q1342" s="1302">
        <v>0</v>
      </c>
      <c r="R1342" s="1302">
        <v>0</v>
      </c>
      <c r="S1342" s="1302">
        <v>0</v>
      </c>
      <c r="T1342" s="1302">
        <v>1</v>
      </c>
      <c r="U1342" s="1302">
        <v>0</v>
      </c>
      <c r="V1342" s="1302">
        <v>0</v>
      </c>
    </row>
    <row r="1343" spans="1:22" ht="15" x14ac:dyDescent="0.25">
      <c r="A1343" s="1301" t="s">
        <v>809</v>
      </c>
      <c r="B1343" s="153" t="s">
        <v>886</v>
      </c>
      <c r="C1343" s="1301" t="s">
        <v>701</v>
      </c>
      <c r="D1343" s="1302">
        <v>0</v>
      </c>
      <c r="E1343" s="1302">
        <v>0</v>
      </c>
      <c r="F1343" s="1302">
        <v>0</v>
      </c>
      <c r="G1343" s="1302">
        <v>0</v>
      </c>
      <c r="H1343" s="1302">
        <v>0</v>
      </c>
      <c r="I1343" s="1302">
        <v>0</v>
      </c>
      <c r="J1343" s="1302">
        <v>0</v>
      </c>
      <c r="K1343" s="1302">
        <v>0</v>
      </c>
      <c r="L1343" s="1302">
        <v>0</v>
      </c>
      <c r="M1343" s="1302">
        <v>0</v>
      </c>
      <c r="N1343" s="1302">
        <v>0</v>
      </c>
      <c r="O1343" s="1302">
        <v>0</v>
      </c>
      <c r="P1343" s="1302">
        <v>0</v>
      </c>
      <c r="Q1343" s="1302">
        <v>0</v>
      </c>
      <c r="R1343" s="1302">
        <v>0</v>
      </c>
      <c r="S1343" s="1302">
        <v>0</v>
      </c>
      <c r="T1343" s="1302">
        <v>5.55555559694767E-2</v>
      </c>
      <c r="U1343" s="1302">
        <v>0</v>
      </c>
      <c r="V1343" s="1302">
        <v>0</v>
      </c>
    </row>
    <row r="1344" spans="1:22" ht="15" x14ac:dyDescent="0.25">
      <c r="A1344" s="1301" t="s">
        <v>809</v>
      </c>
      <c r="B1344" s="153" t="s">
        <v>886</v>
      </c>
      <c r="C1344" s="1301" t="s">
        <v>92</v>
      </c>
      <c r="D1344" s="1302">
        <v>0</v>
      </c>
      <c r="E1344" s="1302">
        <v>0</v>
      </c>
      <c r="F1344" s="1302">
        <v>0</v>
      </c>
      <c r="G1344" s="1302">
        <v>0</v>
      </c>
      <c r="H1344" s="1302">
        <v>0</v>
      </c>
      <c r="I1344" s="1302">
        <v>0</v>
      </c>
      <c r="J1344" s="1302">
        <v>0</v>
      </c>
      <c r="K1344" s="1302">
        <v>0</v>
      </c>
      <c r="L1344" s="1302">
        <v>0</v>
      </c>
      <c r="M1344" s="1302">
        <v>0</v>
      </c>
      <c r="N1344" s="1302">
        <v>0</v>
      </c>
      <c r="O1344" s="1302">
        <v>0</v>
      </c>
      <c r="P1344" s="1302">
        <v>0</v>
      </c>
      <c r="Q1344" s="1302">
        <v>0</v>
      </c>
      <c r="R1344" s="1302">
        <v>0</v>
      </c>
      <c r="S1344" s="1302">
        <v>0</v>
      </c>
      <c r="T1344" s="1302">
        <v>5.55555559694767E-2</v>
      </c>
      <c r="U1344" s="1302">
        <v>0</v>
      </c>
      <c r="V1344" s="1302">
        <v>0</v>
      </c>
    </row>
    <row r="1345" spans="1:22" ht="15" x14ac:dyDescent="0.25">
      <c r="A1345" s="1301" t="s">
        <v>809</v>
      </c>
      <c r="B1345" s="153" t="s">
        <v>886</v>
      </c>
      <c r="C1345" s="1301" t="s">
        <v>93</v>
      </c>
      <c r="D1345" s="1302">
        <v>0</v>
      </c>
      <c r="E1345" s="1302">
        <v>0</v>
      </c>
      <c r="F1345" s="1302">
        <v>0</v>
      </c>
      <c r="G1345" s="1302">
        <v>0</v>
      </c>
      <c r="H1345" s="1302">
        <v>0</v>
      </c>
      <c r="I1345" s="1302">
        <v>0</v>
      </c>
      <c r="J1345" s="1302">
        <v>0</v>
      </c>
      <c r="K1345" s="1302">
        <v>0</v>
      </c>
      <c r="L1345" s="1302">
        <v>0</v>
      </c>
      <c r="M1345" s="1302">
        <v>0</v>
      </c>
      <c r="N1345" s="1302">
        <v>0</v>
      </c>
      <c r="O1345" s="1302">
        <v>0</v>
      </c>
      <c r="P1345" s="1302">
        <v>0</v>
      </c>
      <c r="Q1345" s="1302">
        <v>0</v>
      </c>
      <c r="R1345" s="1302">
        <v>0.3333333432674408</v>
      </c>
      <c r="S1345" s="1302">
        <v>0</v>
      </c>
      <c r="T1345" s="1302">
        <v>0.1666666716337204</v>
      </c>
      <c r="U1345" s="1302">
        <v>7.6923079788684845E-2</v>
      </c>
      <c r="V1345" s="1302">
        <v>0</v>
      </c>
    </row>
    <row r="1346" spans="1:22" ht="15" x14ac:dyDescent="0.25">
      <c r="A1346" s="1301" t="s">
        <v>809</v>
      </c>
      <c r="B1346" s="153" t="s">
        <v>886</v>
      </c>
      <c r="C1346" s="1301" t="s">
        <v>94</v>
      </c>
      <c r="D1346" s="1302">
        <v>0</v>
      </c>
      <c r="E1346" s="1302">
        <v>0</v>
      </c>
      <c r="F1346" s="1302">
        <v>0</v>
      </c>
      <c r="G1346" s="1302">
        <v>0</v>
      </c>
      <c r="H1346" s="1302">
        <v>0</v>
      </c>
      <c r="I1346" s="1302">
        <v>0</v>
      </c>
      <c r="J1346" s="1302">
        <v>0</v>
      </c>
      <c r="K1346" s="1302">
        <v>0</v>
      </c>
      <c r="L1346" s="1302">
        <v>0</v>
      </c>
      <c r="M1346" s="1302">
        <v>0</v>
      </c>
      <c r="N1346" s="1302">
        <v>0</v>
      </c>
      <c r="O1346" s="1302">
        <v>0</v>
      </c>
      <c r="P1346" s="1302">
        <v>0</v>
      </c>
      <c r="Q1346" s="1302">
        <v>0</v>
      </c>
      <c r="R1346" s="1302">
        <v>0</v>
      </c>
      <c r="S1346" s="1302">
        <v>0</v>
      </c>
      <c r="T1346" s="1302">
        <v>0.1111111119389534</v>
      </c>
      <c r="U1346" s="1302">
        <v>0</v>
      </c>
      <c r="V1346" s="1302">
        <v>0</v>
      </c>
    </row>
    <row r="1347" spans="1:22" ht="15" x14ac:dyDescent="0.25">
      <c r="A1347" s="1301" t="s">
        <v>809</v>
      </c>
      <c r="B1347" s="153" t="s">
        <v>886</v>
      </c>
      <c r="C1347" s="1301" t="s">
        <v>95</v>
      </c>
      <c r="D1347" s="1302">
        <v>0</v>
      </c>
      <c r="E1347" s="1302">
        <v>0</v>
      </c>
      <c r="F1347" s="1302">
        <v>0</v>
      </c>
      <c r="G1347" s="1302">
        <v>0</v>
      </c>
      <c r="H1347" s="1302">
        <v>0</v>
      </c>
      <c r="I1347" s="1302">
        <v>0</v>
      </c>
      <c r="J1347" s="1302">
        <v>0</v>
      </c>
      <c r="K1347" s="1302">
        <v>0</v>
      </c>
      <c r="L1347" s="1302">
        <v>0</v>
      </c>
      <c r="M1347" s="1302">
        <v>0</v>
      </c>
      <c r="N1347" s="1302">
        <v>0</v>
      </c>
      <c r="O1347" s="1302">
        <v>0</v>
      </c>
      <c r="P1347" s="1302">
        <v>0</v>
      </c>
      <c r="Q1347" s="1302">
        <v>0</v>
      </c>
      <c r="R1347" s="1302">
        <v>0</v>
      </c>
      <c r="S1347" s="1302">
        <v>0</v>
      </c>
      <c r="T1347" s="1302">
        <v>5.55555559694767E-2</v>
      </c>
      <c r="U1347" s="1302">
        <v>0</v>
      </c>
      <c r="V1347" s="1302">
        <v>0</v>
      </c>
    </row>
    <row r="1348" spans="1:22" ht="15" x14ac:dyDescent="0.25">
      <c r="A1348" s="1301" t="s">
        <v>809</v>
      </c>
      <c r="B1348" s="153" t="s">
        <v>887</v>
      </c>
      <c r="C1348" s="1301" t="s">
        <v>87</v>
      </c>
      <c r="D1348" s="1302">
        <v>0</v>
      </c>
      <c r="E1348" s="1302">
        <v>0</v>
      </c>
      <c r="F1348" s="1302">
        <v>0</v>
      </c>
      <c r="G1348" s="1302">
        <v>0</v>
      </c>
      <c r="H1348" s="1302">
        <v>0</v>
      </c>
      <c r="I1348" s="1302">
        <v>0</v>
      </c>
      <c r="J1348" s="1302">
        <v>0</v>
      </c>
      <c r="K1348" s="1302">
        <v>8</v>
      </c>
      <c r="L1348" s="1302">
        <v>15</v>
      </c>
      <c r="M1348" s="1302">
        <v>12</v>
      </c>
      <c r="N1348" s="1302">
        <v>14</v>
      </c>
      <c r="O1348" s="1302">
        <v>4</v>
      </c>
      <c r="P1348" s="1302">
        <v>6</v>
      </c>
      <c r="Q1348" s="1302">
        <v>0</v>
      </c>
      <c r="R1348" s="1302">
        <v>11</v>
      </c>
      <c r="S1348" s="1302">
        <v>8</v>
      </c>
      <c r="T1348" s="1302">
        <v>11</v>
      </c>
      <c r="U1348" s="1302">
        <v>4</v>
      </c>
      <c r="V1348" s="1302">
        <v>13</v>
      </c>
    </row>
    <row r="1349" spans="1:22" ht="15" x14ac:dyDescent="0.25">
      <c r="A1349" s="1301" t="s">
        <v>809</v>
      </c>
      <c r="B1349" s="153" t="s">
        <v>887</v>
      </c>
      <c r="C1349" s="1301" t="s">
        <v>700</v>
      </c>
      <c r="D1349" s="1302">
        <v>0</v>
      </c>
      <c r="E1349" s="1302">
        <v>0</v>
      </c>
      <c r="F1349" s="1302">
        <v>0</v>
      </c>
      <c r="G1349" s="1302">
        <v>0</v>
      </c>
      <c r="H1349" s="1302">
        <v>0</v>
      </c>
      <c r="I1349" s="1302">
        <v>0</v>
      </c>
      <c r="J1349" s="1302">
        <v>0</v>
      </c>
      <c r="K1349" s="1302">
        <v>0</v>
      </c>
      <c r="L1349" s="1302">
        <v>1</v>
      </c>
      <c r="M1349" s="1302">
        <v>1</v>
      </c>
      <c r="N1349" s="1302">
        <v>0</v>
      </c>
      <c r="O1349" s="1302">
        <v>1</v>
      </c>
      <c r="P1349" s="1302">
        <v>0</v>
      </c>
      <c r="Q1349" s="1302">
        <v>0</v>
      </c>
      <c r="R1349" s="1302">
        <v>1</v>
      </c>
      <c r="S1349" s="1302">
        <v>0</v>
      </c>
      <c r="T1349" s="1302">
        <v>1</v>
      </c>
      <c r="U1349" s="1302">
        <v>0</v>
      </c>
      <c r="V1349" s="1302">
        <v>1</v>
      </c>
    </row>
    <row r="1350" spans="1:22" ht="15" x14ac:dyDescent="0.25">
      <c r="A1350" s="1301" t="s">
        <v>809</v>
      </c>
      <c r="B1350" s="153" t="s">
        <v>887</v>
      </c>
      <c r="C1350" s="1301" t="s">
        <v>88</v>
      </c>
      <c r="D1350" s="1302">
        <v>0</v>
      </c>
      <c r="E1350" s="1302">
        <v>0</v>
      </c>
      <c r="F1350" s="1302">
        <v>0</v>
      </c>
      <c r="G1350" s="1302">
        <v>0</v>
      </c>
      <c r="H1350" s="1302">
        <v>0</v>
      </c>
      <c r="I1350" s="1302">
        <v>0</v>
      </c>
      <c r="J1350" s="1302">
        <v>0</v>
      </c>
      <c r="K1350" s="1302">
        <v>2</v>
      </c>
      <c r="L1350" s="1302">
        <v>2</v>
      </c>
      <c r="M1350" s="1302">
        <v>1</v>
      </c>
      <c r="N1350" s="1302">
        <v>2</v>
      </c>
      <c r="O1350" s="1302">
        <v>2</v>
      </c>
      <c r="P1350" s="1302">
        <v>0</v>
      </c>
      <c r="Q1350" s="1302">
        <v>0</v>
      </c>
      <c r="R1350" s="1302">
        <v>3</v>
      </c>
      <c r="S1350" s="1302">
        <v>0</v>
      </c>
      <c r="T1350" s="1302">
        <v>1</v>
      </c>
      <c r="U1350" s="1302">
        <v>0</v>
      </c>
      <c r="V1350" s="1302">
        <v>2</v>
      </c>
    </row>
    <row r="1351" spans="1:22" ht="15" x14ac:dyDescent="0.25">
      <c r="A1351" s="1301" t="s">
        <v>809</v>
      </c>
      <c r="B1351" s="153" t="s">
        <v>887</v>
      </c>
      <c r="C1351" s="1301" t="s">
        <v>89</v>
      </c>
      <c r="D1351" s="1302">
        <v>0</v>
      </c>
      <c r="E1351" s="1302">
        <v>0</v>
      </c>
      <c r="F1351" s="1302">
        <v>0</v>
      </c>
      <c r="G1351" s="1302">
        <v>0</v>
      </c>
      <c r="H1351" s="1302">
        <v>0</v>
      </c>
      <c r="I1351" s="1302">
        <v>0</v>
      </c>
      <c r="J1351" s="1302">
        <v>0</v>
      </c>
      <c r="K1351" s="1302">
        <v>3</v>
      </c>
      <c r="L1351" s="1302">
        <v>3</v>
      </c>
      <c r="M1351" s="1302">
        <v>2</v>
      </c>
      <c r="N1351" s="1302">
        <v>5</v>
      </c>
      <c r="O1351" s="1302">
        <v>2</v>
      </c>
      <c r="P1351" s="1302">
        <v>0</v>
      </c>
      <c r="Q1351" s="1302">
        <v>0</v>
      </c>
      <c r="R1351" s="1302">
        <v>3</v>
      </c>
      <c r="S1351" s="1302">
        <v>0</v>
      </c>
      <c r="T1351" s="1302">
        <v>1</v>
      </c>
      <c r="U1351" s="1302">
        <v>0</v>
      </c>
      <c r="V1351" s="1302">
        <v>3</v>
      </c>
    </row>
    <row r="1352" spans="1:22" ht="15" x14ac:dyDescent="0.25">
      <c r="A1352" s="1301" t="s">
        <v>809</v>
      </c>
      <c r="B1352" s="153" t="s">
        <v>887</v>
      </c>
      <c r="C1352" s="1301" t="s">
        <v>90</v>
      </c>
      <c r="D1352" s="1302">
        <v>0</v>
      </c>
      <c r="E1352" s="1302">
        <v>0</v>
      </c>
      <c r="F1352" s="1302">
        <v>0</v>
      </c>
      <c r="G1352" s="1302">
        <v>0</v>
      </c>
      <c r="H1352" s="1302">
        <v>0</v>
      </c>
      <c r="I1352" s="1302">
        <v>0</v>
      </c>
      <c r="J1352" s="1302">
        <v>0</v>
      </c>
      <c r="K1352" s="1302">
        <v>0</v>
      </c>
      <c r="L1352" s="1302">
        <v>2</v>
      </c>
      <c r="M1352" s="1302">
        <v>0</v>
      </c>
      <c r="N1352" s="1302">
        <v>3</v>
      </c>
      <c r="O1352" s="1302">
        <v>0</v>
      </c>
      <c r="P1352" s="1302">
        <v>0</v>
      </c>
      <c r="Q1352" s="1302">
        <v>0</v>
      </c>
      <c r="R1352" s="1302">
        <v>3</v>
      </c>
      <c r="S1352" s="1302">
        <v>0</v>
      </c>
      <c r="T1352" s="1302">
        <v>0</v>
      </c>
      <c r="U1352" s="1302">
        <v>0</v>
      </c>
      <c r="V1352" s="1302">
        <v>0</v>
      </c>
    </row>
    <row r="1353" spans="1:22" ht="15" x14ac:dyDescent="0.25">
      <c r="A1353" s="1301" t="s">
        <v>809</v>
      </c>
      <c r="B1353" s="153" t="s">
        <v>887</v>
      </c>
      <c r="C1353" s="1301" t="s">
        <v>91</v>
      </c>
      <c r="D1353" s="1302">
        <v>0</v>
      </c>
      <c r="E1353" s="1302">
        <v>0</v>
      </c>
      <c r="F1353" s="1302">
        <v>0</v>
      </c>
      <c r="G1353" s="1302">
        <v>0</v>
      </c>
      <c r="H1353" s="1302">
        <v>0</v>
      </c>
      <c r="I1353" s="1302">
        <v>0</v>
      </c>
      <c r="J1353" s="1302">
        <v>0</v>
      </c>
      <c r="K1353" s="1302">
        <v>0</v>
      </c>
      <c r="L1353" s="1302">
        <v>1</v>
      </c>
      <c r="M1353" s="1302">
        <v>0</v>
      </c>
      <c r="N1353" s="1302">
        <v>1</v>
      </c>
      <c r="O1353" s="1302">
        <v>0</v>
      </c>
      <c r="P1353" s="1302">
        <v>0</v>
      </c>
      <c r="Q1353" s="1302">
        <v>0</v>
      </c>
      <c r="R1353" s="1302">
        <v>2</v>
      </c>
      <c r="S1353" s="1302">
        <v>0</v>
      </c>
      <c r="T1353" s="1302">
        <v>0</v>
      </c>
      <c r="U1353" s="1302">
        <v>0</v>
      </c>
      <c r="V1353" s="1302">
        <v>0</v>
      </c>
    </row>
    <row r="1354" spans="1:22" ht="15" x14ac:dyDescent="0.25">
      <c r="A1354" s="1301" t="s">
        <v>809</v>
      </c>
      <c r="B1354" s="153" t="s">
        <v>887</v>
      </c>
      <c r="C1354" s="1301" t="s">
        <v>701</v>
      </c>
      <c r="D1354" s="1302">
        <v>0</v>
      </c>
      <c r="E1354" s="1302">
        <v>0</v>
      </c>
      <c r="F1354" s="1302">
        <v>0</v>
      </c>
      <c r="G1354" s="1302">
        <v>0</v>
      </c>
      <c r="H1354" s="1302">
        <v>0</v>
      </c>
      <c r="I1354" s="1302">
        <v>0</v>
      </c>
      <c r="J1354" s="1302">
        <v>0</v>
      </c>
      <c r="K1354" s="1302">
        <v>0</v>
      </c>
      <c r="L1354" s="1302">
        <v>6.6666670143604279E-2</v>
      </c>
      <c r="M1354" s="1302">
        <v>8.3333335816860199E-2</v>
      </c>
      <c r="N1354" s="1302">
        <v>0</v>
      </c>
      <c r="O1354" s="1302">
        <v>0.25</v>
      </c>
      <c r="P1354" s="1302">
        <v>0</v>
      </c>
      <c r="Q1354" s="1302">
        <v>0</v>
      </c>
      <c r="R1354" s="1302">
        <v>9.0909093618392944E-2</v>
      </c>
      <c r="S1354" s="1302">
        <v>0</v>
      </c>
      <c r="T1354" s="1302">
        <v>9.0909093618392944E-2</v>
      </c>
      <c r="U1354" s="1302">
        <v>0</v>
      </c>
      <c r="V1354" s="1302">
        <v>7.6923079788684845E-2</v>
      </c>
    </row>
    <row r="1355" spans="1:22" ht="15" x14ac:dyDescent="0.25">
      <c r="A1355" s="1301" t="s">
        <v>809</v>
      </c>
      <c r="B1355" s="153" t="s">
        <v>887</v>
      </c>
      <c r="C1355" s="1301" t="s">
        <v>92</v>
      </c>
      <c r="D1355" s="1302">
        <v>0</v>
      </c>
      <c r="E1355" s="1302">
        <v>0</v>
      </c>
      <c r="F1355" s="1302">
        <v>0</v>
      </c>
      <c r="G1355" s="1302">
        <v>0</v>
      </c>
      <c r="H1355" s="1302">
        <v>0</v>
      </c>
      <c r="I1355" s="1302">
        <v>0</v>
      </c>
      <c r="J1355" s="1302">
        <v>0</v>
      </c>
      <c r="K1355" s="1302">
        <v>0.25</v>
      </c>
      <c r="L1355" s="1302">
        <v>0.13333334028720856</v>
      </c>
      <c r="M1355" s="1302">
        <v>8.3333335816860199E-2</v>
      </c>
      <c r="N1355" s="1302">
        <v>0.1428571492433548</v>
      </c>
      <c r="O1355" s="1302">
        <v>0.5</v>
      </c>
      <c r="P1355" s="1302">
        <v>0</v>
      </c>
      <c r="Q1355" s="1302">
        <v>0</v>
      </c>
      <c r="R1355" s="1302">
        <v>0.27272728085517883</v>
      </c>
      <c r="S1355" s="1302">
        <v>0</v>
      </c>
      <c r="T1355" s="1302">
        <v>9.0909093618392944E-2</v>
      </c>
      <c r="U1355" s="1302">
        <v>0</v>
      </c>
      <c r="V1355" s="1302">
        <v>0.15384615957736969</v>
      </c>
    </row>
    <row r="1356" spans="1:22" ht="15" x14ac:dyDescent="0.25">
      <c r="A1356" s="1301" t="s">
        <v>809</v>
      </c>
      <c r="B1356" s="153" t="s">
        <v>887</v>
      </c>
      <c r="C1356" s="1301" t="s">
        <v>93</v>
      </c>
      <c r="D1356" s="1302">
        <v>0</v>
      </c>
      <c r="E1356" s="1302">
        <v>0</v>
      </c>
      <c r="F1356" s="1302">
        <v>0</v>
      </c>
      <c r="G1356" s="1302">
        <v>0</v>
      </c>
      <c r="H1356" s="1302">
        <v>0</v>
      </c>
      <c r="I1356" s="1302">
        <v>0</v>
      </c>
      <c r="J1356" s="1302">
        <v>0</v>
      </c>
      <c r="K1356" s="1302">
        <v>0.375</v>
      </c>
      <c r="L1356" s="1302">
        <v>0.20000000298023224</v>
      </c>
      <c r="M1356" s="1302">
        <v>0.1666666716337204</v>
      </c>
      <c r="N1356" s="1302">
        <v>0.3571428656578064</v>
      </c>
      <c r="O1356" s="1302">
        <v>0.5</v>
      </c>
      <c r="P1356" s="1302">
        <v>0</v>
      </c>
      <c r="Q1356" s="1302">
        <v>0</v>
      </c>
      <c r="R1356" s="1302">
        <v>0.27272728085517883</v>
      </c>
      <c r="S1356" s="1302">
        <v>0</v>
      </c>
      <c r="T1356" s="1302">
        <v>9.0909093618392944E-2</v>
      </c>
      <c r="U1356" s="1302">
        <v>0</v>
      </c>
      <c r="V1356" s="1302">
        <v>0.23076923191547394</v>
      </c>
    </row>
    <row r="1357" spans="1:22" ht="15" x14ac:dyDescent="0.25">
      <c r="A1357" s="1301" t="s">
        <v>809</v>
      </c>
      <c r="B1357" s="153" t="s">
        <v>887</v>
      </c>
      <c r="C1357" s="1301" t="s">
        <v>94</v>
      </c>
      <c r="D1357" s="1302">
        <v>0</v>
      </c>
      <c r="E1357" s="1302">
        <v>0</v>
      </c>
      <c r="F1357" s="1302">
        <v>0</v>
      </c>
      <c r="G1357" s="1302">
        <v>0</v>
      </c>
      <c r="H1357" s="1302">
        <v>0</v>
      </c>
      <c r="I1357" s="1302">
        <v>0</v>
      </c>
      <c r="J1357" s="1302">
        <v>0</v>
      </c>
      <c r="K1357" s="1302">
        <v>0</v>
      </c>
      <c r="L1357" s="1302">
        <v>0.13333334028720856</v>
      </c>
      <c r="M1357" s="1302">
        <v>0</v>
      </c>
      <c r="N1357" s="1302">
        <v>0.2142857164144516</v>
      </c>
      <c r="O1357" s="1302">
        <v>0</v>
      </c>
      <c r="P1357" s="1302">
        <v>0</v>
      </c>
      <c r="Q1357" s="1302">
        <v>0</v>
      </c>
      <c r="R1357" s="1302">
        <v>0.27272728085517883</v>
      </c>
      <c r="S1357" s="1302">
        <v>0</v>
      </c>
      <c r="T1357" s="1302">
        <v>0</v>
      </c>
      <c r="U1357" s="1302">
        <v>0</v>
      </c>
      <c r="V1357" s="1302">
        <v>0</v>
      </c>
    </row>
    <row r="1358" spans="1:22" ht="15" x14ac:dyDescent="0.25">
      <c r="A1358" s="1301" t="s">
        <v>809</v>
      </c>
      <c r="B1358" s="153" t="s">
        <v>887</v>
      </c>
      <c r="C1358" s="1301" t="s">
        <v>95</v>
      </c>
      <c r="D1358" s="1302">
        <v>0</v>
      </c>
      <c r="E1358" s="1302">
        <v>0</v>
      </c>
      <c r="F1358" s="1302">
        <v>0</v>
      </c>
      <c r="G1358" s="1302">
        <v>0</v>
      </c>
      <c r="H1358" s="1302">
        <v>0</v>
      </c>
      <c r="I1358" s="1302">
        <v>0</v>
      </c>
      <c r="J1358" s="1302">
        <v>0</v>
      </c>
      <c r="K1358" s="1302">
        <v>0</v>
      </c>
      <c r="L1358" s="1302">
        <v>6.6666670143604279E-2</v>
      </c>
      <c r="M1358" s="1302">
        <v>0</v>
      </c>
      <c r="N1358" s="1302">
        <v>7.1428574621677399E-2</v>
      </c>
      <c r="O1358" s="1302">
        <v>0</v>
      </c>
      <c r="P1358" s="1302">
        <v>0</v>
      </c>
      <c r="Q1358" s="1302">
        <v>0</v>
      </c>
      <c r="R1358" s="1302">
        <v>0.18181818723678589</v>
      </c>
      <c r="S1358" s="1302">
        <v>0</v>
      </c>
      <c r="T1358" s="1302">
        <v>0</v>
      </c>
      <c r="U1358" s="1302">
        <v>0</v>
      </c>
      <c r="V1358" s="1302">
        <v>0</v>
      </c>
    </row>
    <row r="1359" spans="1:22" ht="15" x14ac:dyDescent="0.25">
      <c r="A1359" s="1301" t="s">
        <v>809</v>
      </c>
      <c r="B1359" s="153" t="s">
        <v>888</v>
      </c>
      <c r="C1359" s="1301" t="s">
        <v>87</v>
      </c>
      <c r="D1359" s="1302">
        <v>1</v>
      </c>
      <c r="E1359" s="1302">
        <v>1</v>
      </c>
      <c r="F1359" s="1302">
        <v>1</v>
      </c>
      <c r="G1359" s="1302">
        <v>7</v>
      </c>
      <c r="H1359" s="1302">
        <v>0</v>
      </c>
      <c r="I1359" s="1302">
        <v>1</v>
      </c>
      <c r="J1359" s="1302">
        <v>1</v>
      </c>
      <c r="K1359" s="1302">
        <v>5</v>
      </c>
      <c r="L1359" s="1302">
        <v>1</v>
      </c>
      <c r="M1359" s="1302">
        <v>0</v>
      </c>
      <c r="N1359" s="1302">
        <v>0</v>
      </c>
      <c r="O1359" s="1302">
        <v>0</v>
      </c>
      <c r="P1359" s="1302">
        <v>0</v>
      </c>
      <c r="Q1359" s="1302">
        <v>0</v>
      </c>
      <c r="R1359" s="1302">
        <v>0</v>
      </c>
      <c r="S1359" s="1302">
        <v>0</v>
      </c>
      <c r="T1359" s="1302">
        <v>0</v>
      </c>
      <c r="U1359" s="1302">
        <v>0</v>
      </c>
      <c r="V1359" s="1302">
        <v>0</v>
      </c>
    </row>
    <row r="1360" spans="1:22" ht="15" x14ac:dyDescent="0.25">
      <c r="A1360" s="1301" t="s">
        <v>809</v>
      </c>
      <c r="B1360" s="153" t="s">
        <v>888</v>
      </c>
      <c r="C1360" s="1301" t="s">
        <v>700</v>
      </c>
      <c r="D1360" s="1302">
        <v>0</v>
      </c>
      <c r="E1360" s="1302">
        <v>0</v>
      </c>
      <c r="F1360" s="1302">
        <v>0</v>
      </c>
      <c r="G1360" s="1302">
        <v>3</v>
      </c>
      <c r="H1360" s="1302">
        <v>0</v>
      </c>
      <c r="I1360" s="1302">
        <v>0</v>
      </c>
      <c r="J1360" s="1302">
        <v>1</v>
      </c>
      <c r="K1360" s="1302">
        <v>5</v>
      </c>
      <c r="L1360" s="1302">
        <v>0</v>
      </c>
      <c r="M1360" s="1302">
        <v>0</v>
      </c>
      <c r="N1360" s="1302">
        <v>0</v>
      </c>
      <c r="O1360" s="1302">
        <v>0</v>
      </c>
      <c r="P1360" s="1302">
        <v>0</v>
      </c>
      <c r="Q1360" s="1302">
        <v>0</v>
      </c>
      <c r="R1360" s="1302">
        <v>0</v>
      </c>
      <c r="S1360" s="1302">
        <v>0</v>
      </c>
      <c r="T1360" s="1302">
        <v>0</v>
      </c>
      <c r="U1360" s="1302">
        <v>0</v>
      </c>
      <c r="V1360" s="1302">
        <v>0</v>
      </c>
    </row>
    <row r="1361" spans="1:22" ht="15" x14ac:dyDescent="0.25">
      <c r="A1361" s="1301" t="s">
        <v>809</v>
      </c>
      <c r="B1361" s="153" t="s">
        <v>888</v>
      </c>
      <c r="C1361" s="1301" t="s">
        <v>88</v>
      </c>
      <c r="D1361" s="1302">
        <v>0</v>
      </c>
      <c r="E1361" s="1302">
        <v>0</v>
      </c>
      <c r="F1361" s="1302">
        <v>0</v>
      </c>
      <c r="G1361" s="1302">
        <v>3</v>
      </c>
      <c r="H1361" s="1302">
        <v>0</v>
      </c>
      <c r="I1361" s="1302">
        <v>1</v>
      </c>
      <c r="J1361" s="1302">
        <v>1</v>
      </c>
      <c r="K1361" s="1302">
        <v>5</v>
      </c>
      <c r="L1361" s="1302">
        <v>0</v>
      </c>
      <c r="M1361" s="1302">
        <v>0</v>
      </c>
      <c r="N1361" s="1302">
        <v>0</v>
      </c>
      <c r="O1361" s="1302">
        <v>0</v>
      </c>
      <c r="P1361" s="1302">
        <v>0</v>
      </c>
      <c r="Q1361" s="1302">
        <v>0</v>
      </c>
      <c r="R1361" s="1302">
        <v>0</v>
      </c>
      <c r="S1361" s="1302">
        <v>0</v>
      </c>
      <c r="T1361" s="1302">
        <v>0</v>
      </c>
      <c r="U1361" s="1302">
        <v>0</v>
      </c>
      <c r="V1361" s="1302">
        <v>0</v>
      </c>
    </row>
    <row r="1362" spans="1:22" ht="15" x14ac:dyDescent="0.25">
      <c r="A1362" s="1301" t="s">
        <v>809</v>
      </c>
      <c r="B1362" s="153" t="s">
        <v>888</v>
      </c>
      <c r="C1362" s="1301" t="s">
        <v>89</v>
      </c>
      <c r="D1362" s="1302">
        <v>0</v>
      </c>
      <c r="E1362" s="1302">
        <v>0</v>
      </c>
      <c r="F1362" s="1302">
        <v>0</v>
      </c>
      <c r="G1362" s="1302">
        <v>3</v>
      </c>
      <c r="H1362" s="1302">
        <v>0</v>
      </c>
      <c r="I1362" s="1302">
        <v>1</v>
      </c>
      <c r="J1362" s="1302">
        <v>1</v>
      </c>
      <c r="K1362" s="1302">
        <v>5</v>
      </c>
      <c r="L1362" s="1302">
        <v>0</v>
      </c>
      <c r="M1362" s="1302">
        <v>0</v>
      </c>
      <c r="N1362" s="1302">
        <v>0</v>
      </c>
      <c r="O1362" s="1302">
        <v>0</v>
      </c>
      <c r="P1362" s="1302">
        <v>0</v>
      </c>
      <c r="Q1362" s="1302">
        <v>0</v>
      </c>
      <c r="R1362" s="1302">
        <v>0</v>
      </c>
      <c r="S1362" s="1302">
        <v>0</v>
      </c>
      <c r="T1362" s="1302">
        <v>0</v>
      </c>
      <c r="U1362" s="1302">
        <v>0</v>
      </c>
      <c r="V1362" s="1302">
        <v>0</v>
      </c>
    </row>
    <row r="1363" spans="1:22" ht="15" x14ac:dyDescent="0.25">
      <c r="A1363" s="1301" t="s">
        <v>809</v>
      </c>
      <c r="B1363" s="153" t="s">
        <v>888</v>
      </c>
      <c r="C1363" s="1301" t="s">
        <v>90</v>
      </c>
      <c r="D1363" s="1302">
        <v>0</v>
      </c>
      <c r="E1363" s="1302">
        <v>0</v>
      </c>
      <c r="F1363" s="1302">
        <v>0</v>
      </c>
      <c r="G1363" s="1302">
        <v>2</v>
      </c>
      <c r="H1363" s="1302">
        <v>0</v>
      </c>
      <c r="I1363" s="1302">
        <v>0</v>
      </c>
      <c r="J1363" s="1302">
        <v>0</v>
      </c>
      <c r="K1363" s="1302">
        <v>1</v>
      </c>
      <c r="L1363" s="1302">
        <v>0</v>
      </c>
      <c r="M1363" s="1302">
        <v>0</v>
      </c>
      <c r="N1363" s="1302">
        <v>0</v>
      </c>
      <c r="O1363" s="1302">
        <v>0</v>
      </c>
      <c r="P1363" s="1302">
        <v>0</v>
      </c>
      <c r="Q1363" s="1302">
        <v>0</v>
      </c>
      <c r="R1363" s="1302">
        <v>0</v>
      </c>
      <c r="S1363" s="1302">
        <v>0</v>
      </c>
      <c r="T1363" s="1302">
        <v>0</v>
      </c>
      <c r="U1363" s="1302">
        <v>0</v>
      </c>
      <c r="V1363" s="1302">
        <v>0</v>
      </c>
    </row>
    <row r="1364" spans="1:22" ht="15" x14ac:dyDescent="0.25">
      <c r="A1364" s="1301" t="s">
        <v>809</v>
      </c>
      <c r="B1364" s="153" t="s">
        <v>888</v>
      </c>
      <c r="C1364" s="1301" t="s">
        <v>91</v>
      </c>
      <c r="D1364" s="1302">
        <v>0</v>
      </c>
      <c r="E1364" s="1302">
        <v>0</v>
      </c>
      <c r="F1364" s="1302">
        <v>0</v>
      </c>
      <c r="G1364" s="1302">
        <v>1</v>
      </c>
      <c r="H1364" s="1302">
        <v>0</v>
      </c>
      <c r="I1364" s="1302">
        <v>0</v>
      </c>
      <c r="J1364" s="1302">
        <v>0</v>
      </c>
      <c r="K1364" s="1302">
        <v>1</v>
      </c>
      <c r="L1364" s="1302">
        <v>0</v>
      </c>
      <c r="M1364" s="1302">
        <v>0</v>
      </c>
      <c r="N1364" s="1302">
        <v>0</v>
      </c>
      <c r="O1364" s="1302">
        <v>0</v>
      </c>
      <c r="P1364" s="1302">
        <v>0</v>
      </c>
      <c r="Q1364" s="1302">
        <v>0</v>
      </c>
      <c r="R1364" s="1302">
        <v>0</v>
      </c>
      <c r="S1364" s="1302">
        <v>0</v>
      </c>
      <c r="T1364" s="1302">
        <v>0</v>
      </c>
      <c r="U1364" s="1302">
        <v>0</v>
      </c>
      <c r="V1364" s="1302">
        <v>0</v>
      </c>
    </row>
    <row r="1365" spans="1:22" ht="15" x14ac:dyDescent="0.25">
      <c r="A1365" s="1301" t="s">
        <v>809</v>
      </c>
      <c r="B1365" s="153" t="s">
        <v>888</v>
      </c>
      <c r="C1365" s="1301" t="s">
        <v>701</v>
      </c>
      <c r="D1365" s="1302">
        <v>0</v>
      </c>
      <c r="E1365" s="1302">
        <v>0</v>
      </c>
      <c r="F1365" s="1302">
        <v>0</v>
      </c>
      <c r="G1365" s="1302">
        <v>0.4285714328289032</v>
      </c>
      <c r="H1365" s="1302">
        <v>0</v>
      </c>
      <c r="I1365" s="1302">
        <v>0</v>
      </c>
      <c r="J1365" s="1302">
        <v>1</v>
      </c>
      <c r="K1365" s="1302">
        <v>1</v>
      </c>
      <c r="L1365" s="1302">
        <v>0</v>
      </c>
      <c r="M1365" s="1302">
        <v>0</v>
      </c>
      <c r="N1365" s="1302">
        <v>0</v>
      </c>
      <c r="O1365" s="1302">
        <v>0</v>
      </c>
      <c r="P1365" s="1302">
        <v>0</v>
      </c>
      <c r="Q1365" s="1302">
        <v>0</v>
      </c>
      <c r="R1365" s="1302">
        <v>0</v>
      </c>
      <c r="S1365" s="1302">
        <v>0</v>
      </c>
      <c r="T1365" s="1302">
        <v>0</v>
      </c>
      <c r="U1365" s="1302">
        <v>0</v>
      </c>
      <c r="V1365" s="1302">
        <v>0</v>
      </c>
    </row>
    <row r="1366" spans="1:22" ht="15" x14ac:dyDescent="0.25">
      <c r="A1366" s="1301" t="s">
        <v>809</v>
      </c>
      <c r="B1366" s="153" t="s">
        <v>888</v>
      </c>
      <c r="C1366" s="1301" t="s">
        <v>92</v>
      </c>
      <c r="D1366" s="1302">
        <v>0</v>
      </c>
      <c r="E1366" s="1302">
        <v>0</v>
      </c>
      <c r="F1366" s="1302">
        <v>0</v>
      </c>
      <c r="G1366" s="1302">
        <v>0.4285714328289032</v>
      </c>
      <c r="H1366" s="1302">
        <v>0</v>
      </c>
      <c r="I1366" s="1302">
        <v>1</v>
      </c>
      <c r="J1366" s="1302">
        <v>1</v>
      </c>
      <c r="K1366" s="1302">
        <v>1</v>
      </c>
      <c r="L1366" s="1302">
        <v>0</v>
      </c>
      <c r="M1366" s="1302">
        <v>0</v>
      </c>
      <c r="N1366" s="1302">
        <v>0</v>
      </c>
      <c r="O1366" s="1302">
        <v>0</v>
      </c>
      <c r="P1366" s="1302">
        <v>0</v>
      </c>
      <c r="Q1366" s="1302">
        <v>0</v>
      </c>
      <c r="R1366" s="1302">
        <v>0</v>
      </c>
      <c r="S1366" s="1302">
        <v>0</v>
      </c>
      <c r="T1366" s="1302">
        <v>0</v>
      </c>
      <c r="U1366" s="1302">
        <v>0</v>
      </c>
      <c r="V1366" s="1302">
        <v>0</v>
      </c>
    </row>
    <row r="1367" spans="1:22" ht="15" x14ac:dyDescent="0.25">
      <c r="A1367" s="1301" t="s">
        <v>809</v>
      </c>
      <c r="B1367" s="153" t="s">
        <v>888</v>
      </c>
      <c r="C1367" s="1301" t="s">
        <v>93</v>
      </c>
      <c r="D1367" s="1302">
        <v>0</v>
      </c>
      <c r="E1367" s="1302">
        <v>0</v>
      </c>
      <c r="F1367" s="1302">
        <v>0</v>
      </c>
      <c r="G1367" s="1302">
        <v>0.4285714328289032</v>
      </c>
      <c r="H1367" s="1302">
        <v>0</v>
      </c>
      <c r="I1367" s="1302">
        <v>1</v>
      </c>
      <c r="J1367" s="1302">
        <v>1</v>
      </c>
      <c r="K1367" s="1302">
        <v>1</v>
      </c>
      <c r="L1367" s="1302">
        <v>0</v>
      </c>
      <c r="M1367" s="1302">
        <v>0</v>
      </c>
      <c r="N1367" s="1302">
        <v>0</v>
      </c>
      <c r="O1367" s="1302">
        <v>0</v>
      </c>
      <c r="P1367" s="1302">
        <v>0</v>
      </c>
      <c r="Q1367" s="1302">
        <v>0</v>
      </c>
      <c r="R1367" s="1302">
        <v>0</v>
      </c>
      <c r="S1367" s="1302">
        <v>0</v>
      </c>
      <c r="T1367" s="1302">
        <v>0</v>
      </c>
      <c r="U1367" s="1302">
        <v>0</v>
      </c>
      <c r="V1367" s="1302">
        <v>0</v>
      </c>
    </row>
    <row r="1368" spans="1:22" ht="15" x14ac:dyDescent="0.25">
      <c r="A1368" s="1301" t="s">
        <v>809</v>
      </c>
      <c r="B1368" s="153" t="s">
        <v>888</v>
      </c>
      <c r="C1368" s="1301" t="s">
        <v>94</v>
      </c>
      <c r="D1368" s="1302">
        <v>0</v>
      </c>
      <c r="E1368" s="1302">
        <v>0</v>
      </c>
      <c r="F1368" s="1302">
        <v>0</v>
      </c>
      <c r="G1368" s="1302">
        <v>0.28571429848670959</v>
      </c>
      <c r="H1368" s="1302">
        <v>0</v>
      </c>
      <c r="I1368" s="1302">
        <v>0</v>
      </c>
      <c r="J1368" s="1302">
        <v>0</v>
      </c>
      <c r="K1368" s="1302">
        <v>0.20000000298023224</v>
      </c>
      <c r="L1368" s="1302">
        <v>0</v>
      </c>
      <c r="M1368" s="1302">
        <v>0</v>
      </c>
      <c r="N1368" s="1302">
        <v>0</v>
      </c>
      <c r="O1368" s="1302">
        <v>0</v>
      </c>
      <c r="P1368" s="1302">
        <v>0</v>
      </c>
      <c r="Q1368" s="1302">
        <v>0</v>
      </c>
      <c r="R1368" s="1302">
        <v>0</v>
      </c>
      <c r="S1368" s="1302">
        <v>0</v>
      </c>
      <c r="T1368" s="1302">
        <v>0</v>
      </c>
      <c r="U1368" s="1302">
        <v>0</v>
      </c>
      <c r="V1368" s="1302">
        <v>0</v>
      </c>
    </row>
    <row r="1369" spans="1:22" ht="15" x14ac:dyDescent="0.25">
      <c r="A1369" s="1301" t="s">
        <v>809</v>
      </c>
      <c r="B1369" s="153" t="s">
        <v>888</v>
      </c>
      <c r="C1369" s="1301" t="s">
        <v>95</v>
      </c>
      <c r="D1369" s="1302">
        <v>0</v>
      </c>
      <c r="E1369" s="1302">
        <v>0</v>
      </c>
      <c r="F1369" s="1302">
        <v>0</v>
      </c>
      <c r="G1369" s="1302">
        <v>0.1428571492433548</v>
      </c>
      <c r="H1369" s="1302">
        <v>0</v>
      </c>
      <c r="I1369" s="1302">
        <v>0</v>
      </c>
      <c r="J1369" s="1302">
        <v>0</v>
      </c>
      <c r="K1369" s="1302">
        <v>0.20000000298023224</v>
      </c>
      <c r="L1369" s="1302">
        <v>0</v>
      </c>
      <c r="M1369" s="1302">
        <v>0</v>
      </c>
      <c r="N1369" s="1302">
        <v>0</v>
      </c>
      <c r="O1369" s="1302">
        <v>0</v>
      </c>
      <c r="P1369" s="1302">
        <v>0</v>
      </c>
      <c r="Q1369" s="1302">
        <v>0</v>
      </c>
      <c r="R1369" s="1302">
        <v>0</v>
      </c>
      <c r="S1369" s="1302">
        <v>0</v>
      </c>
      <c r="T1369" s="1302">
        <v>0</v>
      </c>
      <c r="U1369" s="1302">
        <v>0</v>
      </c>
      <c r="V1369" s="1302">
        <v>0</v>
      </c>
    </row>
    <row r="1370" spans="1:22" ht="15" x14ac:dyDescent="0.25">
      <c r="A1370" s="1301" t="s">
        <v>809</v>
      </c>
      <c r="B1370" s="153" t="s">
        <v>889</v>
      </c>
      <c r="C1370" s="1301" t="s">
        <v>87</v>
      </c>
      <c r="D1370" s="1302">
        <v>0</v>
      </c>
      <c r="E1370" s="1302">
        <v>0</v>
      </c>
      <c r="F1370" s="1302">
        <v>0</v>
      </c>
      <c r="G1370" s="1302">
        <v>0</v>
      </c>
      <c r="H1370" s="1302">
        <v>0</v>
      </c>
      <c r="I1370" s="1302">
        <v>0</v>
      </c>
      <c r="J1370" s="1302">
        <v>19</v>
      </c>
      <c r="K1370" s="1302">
        <v>25</v>
      </c>
      <c r="L1370" s="1302">
        <v>32</v>
      </c>
      <c r="M1370" s="1302">
        <v>33</v>
      </c>
      <c r="N1370" s="1302">
        <v>22</v>
      </c>
      <c r="O1370" s="1302">
        <v>24</v>
      </c>
      <c r="P1370" s="1302">
        <v>10</v>
      </c>
      <c r="Q1370" s="1302">
        <v>3</v>
      </c>
      <c r="R1370" s="1302">
        <v>4</v>
      </c>
      <c r="S1370" s="1302">
        <v>9</v>
      </c>
      <c r="T1370" s="1302">
        <v>0</v>
      </c>
      <c r="U1370" s="1302">
        <v>0</v>
      </c>
      <c r="V1370" s="1302">
        <v>0</v>
      </c>
    </row>
    <row r="1371" spans="1:22" ht="15" x14ac:dyDescent="0.25">
      <c r="A1371" s="1301" t="s">
        <v>809</v>
      </c>
      <c r="B1371" s="153" t="s">
        <v>889</v>
      </c>
      <c r="C1371" s="1301" t="s">
        <v>700</v>
      </c>
      <c r="D1371" s="1302">
        <v>0</v>
      </c>
      <c r="E1371" s="1302">
        <v>0</v>
      </c>
      <c r="F1371" s="1302">
        <v>0</v>
      </c>
      <c r="G1371" s="1302">
        <v>0</v>
      </c>
      <c r="H1371" s="1302">
        <v>0</v>
      </c>
      <c r="I1371" s="1302">
        <v>0</v>
      </c>
      <c r="J1371" s="1302">
        <v>2</v>
      </c>
      <c r="K1371" s="1302">
        <v>11</v>
      </c>
      <c r="L1371" s="1302">
        <v>15</v>
      </c>
      <c r="M1371" s="1302">
        <v>12</v>
      </c>
      <c r="N1371" s="1302">
        <v>12</v>
      </c>
      <c r="O1371" s="1302">
        <v>14</v>
      </c>
      <c r="P1371" s="1302">
        <v>3</v>
      </c>
      <c r="Q1371" s="1302">
        <v>0</v>
      </c>
      <c r="R1371" s="1302">
        <v>1</v>
      </c>
      <c r="S1371" s="1302">
        <v>8</v>
      </c>
      <c r="T1371" s="1302">
        <v>0</v>
      </c>
      <c r="U1371" s="1302">
        <v>0</v>
      </c>
      <c r="V1371" s="1302">
        <v>0</v>
      </c>
    </row>
    <row r="1372" spans="1:22" ht="15" x14ac:dyDescent="0.25">
      <c r="A1372" s="1301" t="s">
        <v>809</v>
      </c>
      <c r="B1372" s="153" t="s">
        <v>889</v>
      </c>
      <c r="C1372" s="1301" t="s">
        <v>88</v>
      </c>
      <c r="D1372" s="1302">
        <v>0</v>
      </c>
      <c r="E1372" s="1302">
        <v>0</v>
      </c>
      <c r="F1372" s="1302">
        <v>0</v>
      </c>
      <c r="G1372" s="1302">
        <v>0</v>
      </c>
      <c r="H1372" s="1302">
        <v>0</v>
      </c>
      <c r="I1372" s="1302">
        <v>0</v>
      </c>
      <c r="J1372" s="1302">
        <v>3</v>
      </c>
      <c r="K1372" s="1302">
        <v>14</v>
      </c>
      <c r="L1372" s="1302">
        <v>19</v>
      </c>
      <c r="M1372" s="1302">
        <v>15</v>
      </c>
      <c r="N1372" s="1302">
        <v>14</v>
      </c>
      <c r="O1372" s="1302">
        <v>18</v>
      </c>
      <c r="P1372" s="1302">
        <v>5</v>
      </c>
      <c r="Q1372" s="1302">
        <v>0</v>
      </c>
      <c r="R1372" s="1302">
        <v>1</v>
      </c>
      <c r="S1372" s="1302">
        <v>8</v>
      </c>
      <c r="T1372" s="1302">
        <v>0</v>
      </c>
      <c r="U1372" s="1302">
        <v>0</v>
      </c>
      <c r="V1372" s="1302">
        <v>0</v>
      </c>
    </row>
    <row r="1373" spans="1:22" ht="15" x14ac:dyDescent="0.25">
      <c r="A1373" s="1301" t="s">
        <v>809</v>
      </c>
      <c r="B1373" s="153" t="s">
        <v>889</v>
      </c>
      <c r="C1373" s="1301" t="s">
        <v>89</v>
      </c>
      <c r="D1373" s="1302">
        <v>0</v>
      </c>
      <c r="E1373" s="1302">
        <v>0</v>
      </c>
      <c r="F1373" s="1302">
        <v>0</v>
      </c>
      <c r="G1373" s="1302">
        <v>0</v>
      </c>
      <c r="H1373" s="1302">
        <v>0</v>
      </c>
      <c r="I1373" s="1302">
        <v>0</v>
      </c>
      <c r="J1373" s="1302">
        <v>5</v>
      </c>
      <c r="K1373" s="1302">
        <v>15</v>
      </c>
      <c r="L1373" s="1302">
        <v>21</v>
      </c>
      <c r="M1373" s="1302">
        <v>17</v>
      </c>
      <c r="N1373" s="1302">
        <v>15</v>
      </c>
      <c r="O1373" s="1302">
        <v>18</v>
      </c>
      <c r="P1373" s="1302">
        <v>6</v>
      </c>
      <c r="Q1373" s="1302">
        <v>0</v>
      </c>
      <c r="R1373" s="1302">
        <v>2</v>
      </c>
      <c r="S1373" s="1302">
        <v>8</v>
      </c>
      <c r="T1373" s="1302">
        <v>0</v>
      </c>
      <c r="U1373" s="1302">
        <v>0</v>
      </c>
      <c r="V1373" s="1302">
        <v>0</v>
      </c>
    </row>
    <row r="1374" spans="1:22" ht="15" x14ac:dyDescent="0.25">
      <c r="A1374" s="1301" t="s">
        <v>809</v>
      </c>
      <c r="B1374" s="153" t="s">
        <v>889</v>
      </c>
      <c r="C1374" s="1301" t="s">
        <v>90</v>
      </c>
      <c r="D1374" s="1302">
        <v>0</v>
      </c>
      <c r="E1374" s="1302">
        <v>0</v>
      </c>
      <c r="F1374" s="1302">
        <v>0</v>
      </c>
      <c r="G1374" s="1302">
        <v>0</v>
      </c>
      <c r="H1374" s="1302">
        <v>0</v>
      </c>
      <c r="I1374" s="1302">
        <v>0</v>
      </c>
      <c r="J1374" s="1302">
        <v>5</v>
      </c>
      <c r="K1374" s="1302">
        <v>3</v>
      </c>
      <c r="L1374" s="1302">
        <v>2</v>
      </c>
      <c r="M1374" s="1302">
        <v>2</v>
      </c>
      <c r="N1374" s="1302">
        <v>1</v>
      </c>
      <c r="O1374" s="1302">
        <v>3</v>
      </c>
      <c r="P1374" s="1302">
        <v>1</v>
      </c>
      <c r="Q1374" s="1302">
        <v>0</v>
      </c>
      <c r="R1374" s="1302">
        <v>0</v>
      </c>
      <c r="S1374" s="1302">
        <v>0</v>
      </c>
      <c r="T1374" s="1302">
        <v>0</v>
      </c>
      <c r="U1374" s="1302">
        <v>0</v>
      </c>
      <c r="V1374" s="1302">
        <v>0</v>
      </c>
    </row>
    <row r="1375" spans="1:22" ht="15" x14ac:dyDescent="0.25">
      <c r="A1375" s="1301" t="s">
        <v>809</v>
      </c>
      <c r="B1375" s="153" t="s">
        <v>889</v>
      </c>
      <c r="C1375" s="1301" t="s">
        <v>91</v>
      </c>
      <c r="D1375" s="1302">
        <v>0</v>
      </c>
      <c r="E1375" s="1302">
        <v>0</v>
      </c>
      <c r="F1375" s="1302">
        <v>0</v>
      </c>
      <c r="G1375" s="1302">
        <v>0</v>
      </c>
      <c r="H1375" s="1302">
        <v>0</v>
      </c>
      <c r="I1375" s="1302">
        <v>0</v>
      </c>
      <c r="J1375" s="1302">
        <v>4</v>
      </c>
      <c r="K1375" s="1302">
        <v>3</v>
      </c>
      <c r="L1375" s="1302">
        <v>1</v>
      </c>
      <c r="M1375" s="1302">
        <v>3</v>
      </c>
      <c r="N1375" s="1302">
        <v>1</v>
      </c>
      <c r="O1375" s="1302">
        <v>3</v>
      </c>
      <c r="P1375" s="1302">
        <v>0</v>
      </c>
      <c r="Q1375" s="1302">
        <v>0</v>
      </c>
      <c r="R1375" s="1302">
        <v>0</v>
      </c>
      <c r="S1375" s="1302">
        <v>0</v>
      </c>
      <c r="T1375" s="1302">
        <v>0</v>
      </c>
      <c r="U1375" s="1302">
        <v>0</v>
      </c>
      <c r="V1375" s="1302">
        <v>0</v>
      </c>
    </row>
    <row r="1376" spans="1:22" ht="15" x14ac:dyDescent="0.25">
      <c r="A1376" s="1301" t="s">
        <v>809</v>
      </c>
      <c r="B1376" s="153" t="s">
        <v>889</v>
      </c>
      <c r="C1376" s="1301" t="s">
        <v>701</v>
      </c>
      <c r="D1376" s="1302">
        <v>0</v>
      </c>
      <c r="E1376" s="1302">
        <v>0</v>
      </c>
      <c r="F1376" s="1302">
        <v>0</v>
      </c>
      <c r="G1376" s="1302">
        <v>0</v>
      </c>
      <c r="H1376" s="1302">
        <v>0</v>
      </c>
      <c r="I1376" s="1302">
        <v>0</v>
      </c>
      <c r="J1376" s="1302">
        <v>0.10526315867900848</v>
      </c>
      <c r="K1376" s="1302">
        <v>0.43999999761581421</v>
      </c>
      <c r="L1376" s="1302">
        <v>0.46875</v>
      </c>
      <c r="M1376" s="1302">
        <v>0.36363637447357178</v>
      </c>
      <c r="N1376" s="1302">
        <v>0.54545456171035767</v>
      </c>
      <c r="O1376" s="1302">
        <v>0.58333331346511841</v>
      </c>
      <c r="P1376" s="1302">
        <v>0.30000001192092896</v>
      </c>
      <c r="Q1376" s="1302">
        <v>0</v>
      </c>
      <c r="R1376" s="1302">
        <v>0.25</v>
      </c>
      <c r="S1376" s="1302">
        <v>0.8888888955116272</v>
      </c>
      <c r="T1376" s="1302">
        <v>0</v>
      </c>
      <c r="U1376" s="1302">
        <v>0</v>
      </c>
      <c r="V1376" s="1302">
        <v>0</v>
      </c>
    </row>
    <row r="1377" spans="1:22" ht="15" x14ac:dyDescent="0.25">
      <c r="A1377" s="1301" t="s">
        <v>809</v>
      </c>
      <c r="B1377" s="153" t="s">
        <v>889</v>
      </c>
      <c r="C1377" s="1301" t="s">
        <v>92</v>
      </c>
      <c r="D1377" s="1302">
        <v>0</v>
      </c>
      <c r="E1377" s="1302">
        <v>0</v>
      </c>
      <c r="F1377" s="1302">
        <v>0</v>
      </c>
      <c r="G1377" s="1302">
        <v>0</v>
      </c>
      <c r="H1377" s="1302">
        <v>0</v>
      </c>
      <c r="I1377" s="1302">
        <v>0</v>
      </c>
      <c r="J1377" s="1302">
        <v>0.15789473056793213</v>
      </c>
      <c r="K1377" s="1302">
        <v>0.56000000238418579</v>
      </c>
      <c r="L1377" s="1302">
        <v>0.59375</v>
      </c>
      <c r="M1377" s="1302">
        <v>0.45454546809196472</v>
      </c>
      <c r="N1377" s="1302">
        <v>0.63636362552642822</v>
      </c>
      <c r="O1377" s="1302">
        <v>0.75</v>
      </c>
      <c r="P1377" s="1302">
        <v>0.5</v>
      </c>
      <c r="Q1377" s="1302">
        <v>0</v>
      </c>
      <c r="R1377" s="1302">
        <v>0.25</v>
      </c>
      <c r="S1377" s="1302">
        <v>0.8888888955116272</v>
      </c>
      <c r="T1377" s="1302">
        <v>0</v>
      </c>
      <c r="U1377" s="1302">
        <v>0</v>
      </c>
      <c r="V1377" s="1302">
        <v>0</v>
      </c>
    </row>
    <row r="1378" spans="1:22" ht="15" x14ac:dyDescent="0.25">
      <c r="A1378" s="1301" t="s">
        <v>809</v>
      </c>
      <c r="B1378" s="153" t="s">
        <v>889</v>
      </c>
      <c r="C1378" s="1301" t="s">
        <v>93</v>
      </c>
      <c r="D1378" s="1302">
        <v>0</v>
      </c>
      <c r="E1378" s="1302">
        <v>0</v>
      </c>
      <c r="F1378" s="1302">
        <v>0</v>
      </c>
      <c r="G1378" s="1302">
        <v>0</v>
      </c>
      <c r="H1378" s="1302">
        <v>0</v>
      </c>
      <c r="I1378" s="1302">
        <v>0</v>
      </c>
      <c r="J1378" s="1302">
        <v>0.26315790414810181</v>
      </c>
      <c r="K1378" s="1302">
        <v>0.60000002384185791</v>
      </c>
      <c r="L1378" s="1302">
        <v>0.65625</v>
      </c>
      <c r="M1378" s="1302">
        <v>0.5151515007019043</v>
      </c>
      <c r="N1378" s="1302">
        <v>0.68181818723678589</v>
      </c>
      <c r="O1378" s="1302">
        <v>0.75</v>
      </c>
      <c r="P1378" s="1302">
        <v>0.60000002384185791</v>
      </c>
      <c r="Q1378" s="1302">
        <v>0</v>
      </c>
      <c r="R1378" s="1302">
        <v>0.5</v>
      </c>
      <c r="S1378" s="1302">
        <v>0.8888888955116272</v>
      </c>
      <c r="T1378" s="1302">
        <v>0</v>
      </c>
      <c r="U1378" s="1302">
        <v>0</v>
      </c>
      <c r="V1378" s="1302">
        <v>0</v>
      </c>
    </row>
    <row r="1379" spans="1:22" ht="15" x14ac:dyDescent="0.25">
      <c r="A1379" s="1301" t="s">
        <v>809</v>
      </c>
      <c r="B1379" s="153" t="s">
        <v>889</v>
      </c>
      <c r="C1379" s="1301" t="s">
        <v>94</v>
      </c>
      <c r="D1379" s="1302">
        <v>0</v>
      </c>
      <c r="E1379" s="1302">
        <v>0</v>
      </c>
      <c r="F1379" s="1302">
        <v>0</v>
      </c>
      <c r="G1379" s="1302">
        <v>0</v>
      </c>
      <c r="H1379" s="1302">
        <v>0</v>
      </c>
      <c r="I1379" s="1302">
        <v>0</v>
      </c>
      <c r="J1379" s="1302">
        <v>0.26315790414810181</v>
      </c>
      <c r="K1379" s="1302">
        <v>0.11999999731779099</v>
      </c>
      <c r="L1379" s="1302">
        <v>6.25E-2</v>
      </c>
      <c r="M1379" s="1302">
        <v>6.0606062412261963E-2</v>
      </c>
      <c r="N1379" s="1302">
        <v>4.5454546809196472E-2</v>
      </c>
      <c r="O1379" s="1302">
        <v>0.125</v>
      </c>
      <c r="P1379" s="1302">
        <v>0.10000000149011612</v>
      </c>
      <c r="Q1379" s="1302">
        <v>0</v>
      </c>
      <c r="R1379" s="1302">
        <v>0</v>
      </c>
      <c r="S1379" s="1302">
        <v>0</v>
      </c>
      <c r="T1379" s="1302">
        <v>0</v>
      </c>
      <c r="U1379" s="1302">
        <v>0</v>
      </c>
      <c r="V1379" s="1302">
        <v>0</v>
      </c>
    </row>
    <row r="1380" spans="1:22" ht="15" x14ac:dyDescent="0.25">
      <c r="A1380" s="1301" t="s">
        <v>809</v>
      </c>
      <c r="B1380" s="153" t="s">
        <v>889</v>
      </c>
      <c r="C1380" s="1301" t="s">
        <v>95</v>
      </c>
      <c r="D1380" s="1302">
        <v>0</v>
      </c>
      <c r="E1380" s="1302">
        <v>0</v>
      </c>
      <c r="F1380" s="1302">
        <v>0</v>
      </c>
      <c r="G1380" s="1302">
        <v>0</v>
      </c>
      <c r="H1380" s="1302">
        <v>0</v>
      </c>
      <c r="I1380" s="1302">
        <v>0</v>
      </c>
      <c r="J1380" s="1302">
        <v>0.21052631735801697</v>
      </c>
      <c r="K1380" s="1302">
        <v>0.11999999731779099</v>
      </c>
      <c r="L1380" s="1302">
        <v>3.125E-2</v>
      </c>
      <c r="M1380" s="1302">
        <v>9.0909093618392944E-2</v>
      </c>
      <c r="N1380" s="1302">
        <v>4.5454546809196472E-2</v>
      </c>
      <c r="O1380" s="1302">
        <v>0.125</v>
      </c>
      <c r="P1380" s="1302">
        <v>0</v>
      </c>
      <c r="Q1380" s="1302">
        <v>0</v>
      </c>
      <c r="R1380" s="1302">
        <v>0</v>
      </c>
      <c r="S1380" s="1302">
        <v>0</v>
      </c>
      <c r="T1380" s="1302">
        <v>0</v>
      </c>
      <c r="U1380" s="1302">
        <v>0</v>
      </c>
      <c r="V1380" s="1302">
        <v>0</v>
      </c>
    </row>
    <row r="1381" spans="1:22" ht="15" x14ac:dyDescent="0.25">
      <c r="A1381" s="1301" t="s">
        <v>809</v>
      </c>
      <c r="B1381" s="153" t="s">
        <v>890</v>
      </c>
      <c r="C1381" s="1301" t="s">
        <v>87</v>
      </c>
      <c r="D1381" s="1302">
        <v>0</v>
      </c>
      <c r="E1381" s="1302">
        <v>0</v>
      </c>
      <c r="F1381" s="1302">
        <v>0</v>
      </c>
      <c r="G1381" s="1302">
        <v>0</v>
      </c>
      <c r="H1381" s="1302">
        <v>0</v>
      </c>
      <c r="I1381" s="1302">
        <v>0</v>
      </c>
      <c r="J1381" s="1302">
        <v>7</v>
      </c>
      <c r="K1381" s="1302">
        <v>0</v>
      </c>
      <c r="L1381" s="1302">
        <v>1</v>
      </c>
      <c r="M1381" s="1302">
        <v>6</v>
      </c>
      <c r="N1381" s="1302">
        <v>10</v>
      </c>
      <c r="O1381" s="1302">
        <v>6</v>
      </c>
      <c r="P1381" s="1302">
        <v>3</v>
      </c>
      <c r="Q1381" s="1302">
        <v>18</v>
      </c>
      <c r="R1381" s="1302">
        <v>26</v>
      </c>
      <c r="S1381" s="1302">
        <v>9</v>
      </c>
      <c r="T1381" s="1302">
        <v>4</v>
      </c>
      <c r="U1381" s="1302">
        <v>17</v>
      </c>
      <c r="V1381" s="1302">
        <v>0</v>
      </c>
    </row>
    <row r="1382" spans="1:22" ht="15" x14ac:dyDescent="0.25">
      <c r="A1382" s="1301" t="s">
        <v>809</v>
      </c>
      <c r="B1382" s="153" t="s">
        <v>890</v>
      </c>
      <c r="C1382" s="1301" t="s">
        <v>700</v>
      </c>
      <c r="D1382" s="1302">
        <v>0</v>
      </c>
      <c r="E1382" s="1302">
        <v>0</v>
      </c>
      <c r="F1382" s="1302">
        <v>0</v>
      </c>
      <c r="G1382" s="1302">
        <v>0</v>
      </c>
      <c r="H1382" s="1302">
        <v>0</v>
      </c>
      <c r="I1382" s="1302">
        <v>0</v>
      </c>
      <c r="J1382" s="1302">
        <v>2</v>
      </c>
      <c r="K1382" s="1302">
        <v>0</v>
      </c>
      <c r="L1382" s="1302">
        <v>0</v>
      </c>
      <c r="M1382" s="1302">
        <v>3</v>
      </c>
      <c r="N1382" s="1302">
        <v>1</v>
      </c>
      <c r="O1382" s="1302">
        <v>0</v>
      </c>
      <c r="P1382" s="1302">
        <v>0</v>
      </c>
      <c r="Q1382" s="1302">
        <v>1</v>
      </c>
      <c r="R1382" s="1302">
        <v>7</v>
      </c>
      <c r="S1382" s="1302">
        <v>2</v>
      </c>
      <c r="T1382" s="1302">
        <v>0</v>
      </c>
      <c r="U1382" s="1302">
        <v>3</v>
      </c>
      <c r="V1382" s="1302">
        <v>0</v>
      </c>
    </row>
    <row r="1383" spans="1:22" ht="15" x14ac:dyDescent="0.25">
      <c r="A1383" s="1301" t="s">
        <v>809</v>
      </c>
      <c r="B1383" s="153" t="s">
        <v>890</v>
      </c>
      <c r="C1383" s="1301" t="s">
        <v>88</v>
      </c>
      <c r="D1383" s="1302">
        <v>0</v>
      </c>
      <c r="E1383" s="1302">
        <v>0</v>
      </c>
      <c r="F1383" s="1302">
        <v>0</v>
      </c>
      <c r="G1383" s="1302">
        <v>0</v>
      </c>
      <c r="H1383" s="1302">
        <v>0</v>
      </c>
      <c r="I1383" s="1302">
        <v>0</v>
      </c>
      <c r="J1383" s="1302">
        <v>3</v>
      </c>
      <c r="K1383" s="1302">
        <v>0</v>
      </c>
      <c r="L1383" s="1302">
        <v>0</v>
      </c>
      <c r="M1383" s="1302">
        <v>4</v>
      </c>
      <c r="N1383" s="1302">
        <v>1</v>
      </c>
      <c r="O1383" s="1302">
        <v>1</v>
      </c>
      <c r="P1383" s="1302">
        <v>0</v>
      </c>
      <c r="Q1383" s="1302">
        <v>2</v>
      </c>
      <c r="R1383" s="1302">
        <v>13</v>
      </c>
      <c r="S1383" s="1302">
        <v>5</v>
      </c>
      <c r="T1383" s="1302">
        <v>0</v>
      </c>
      <c r="U1383" s="1302">
        <v>7</v>
      </c>
      <c r="V1383" s="1302">
        <v>0</v>
      </c>
    </row>
    <row r="1384" spans="1:22" ht="15" x14ac:dyDescent="0.25">
      <c r="A1384" s="1301" t="s">
        <v>809</v>
      </c>
      <c r="B1384" s="153" t="s">
        <v>890</v>
      </c>
      <c r="C1384" s="1301" t="s">
        <v>89</v>
      </c>
      <c r="D1384" s="1302">
        <v>0</v>
      </c>
      <c r="E1384" s="1302">
        <v>0</v>
      </c>
      <c r="F1384" s="1302">
        <v>0</v>
      </c>
      <c r="G1384" s="1302">
        <v>0</v>
      </c>
      <c r="H1384" s="1302">
        <v>0</v>
      </c>
      <c r="I1384" s="1302">
        <v>0</v>
      </c>
      <c r="J1384" s="1302">
        <v>4</v>
      </c>
      <c r="K1384" s="1302">
        <v>0</v>
      </c>
      <c r="L1384" s="1302">
        <v>0</v>
      </c>
      <c r="M1384" s="1302">
        <v>4</v>
      </c>
      <c r="N1384" s="1302">
        <v>2</v>
      </c>
      <c r="O1384" s="1302">
        <v>1</v>
      </c>
      <c r="P1384" s="1302">
        <v>0</v>
      </c>
      <c r="Q1384" s="1302">
        <v>4</v>
      </c>
      <c r="R1384" s="1302">
        <v>13</v>
      </c>
      <c r="S1384" s="1302">
        <v>5</v>
      </c>
      <c r="T1384" s="1302">
        <v>0</v>
      </c>
      <c r="U1384" s="1302">
        <v>7</v>
      </c>
      <c r="V1384" s="1302">
        <v>0</v>
      </c>
    </row>
    <row r="1385" spans="1:22" ht="15" x14ac:dyDescent="0.25">
      <c r="A1385" s="1301" t="s">
        <v>809</v>
      </c>
      <c r="B1385" s="153" t="s">
        <v>890</v>
      </c>
      <c r="C1385" s="1301" t="s">
        <v>90</v>
      </c>
      <c r="D1385" s="1302">
        <v>0</v>
      </c>
      <c r="E1385" s="1302">
        <v>0</v>
      </c>
      <c r="F1385" s="1302">
        <v>0</v>
      </c>
      <c r="G1385" s="1302">
        <v>0</v>
      </c>
      <c r="H1385" s="1302">
        <v>0</v>
      </c>
      <c r="I1385" s="1302">
        <v>0</v>
      </c>
      <c r="J1385" s="1302">
        <v>3</v>
      </c>
      <c r="K1385" s="1302">
        <v>0</v>
      </c>
      <c r="L1385" s="1302">
        <v>0</v>
      </c>
      <c r="M1385" s="1302">
        <v>2</v>
      </c>
      <c r="N1385" s="1302">
        <v>1</v>
      </c>
      <c r="O1385" s="1302">
        <v>1</v>
      </c>
      <c r="P1385" s="1302">
        <v>0</v>
      </c>
      <c r="Q1385" s="1302">
        <v>1</v>
      </c>
      <c r="R1385" s="1302">
        <v>4</v>
      </c>
      <c r="S1385" s="1302">
        <v>2</v>
      </c>
      <c r="T1385" s="1302">
        <v>0</v>
      </c>
      <c r="U1385" s="1302">
        <v>4</v>
      </c>
      <c r="V1385" s="1302">
        <v>0</v>
      </c>
    </row>
    <row r="1386" spans="1:22" ht="15" x14ac:dyDescent="0.25">
      <c r="A1386" s="1301" t="s">
        <v>809</v>
      </c>
      <c r="B1386" s="153" t="s">
        <v>890</v>
      </c>
      <c r="C1386" s="1301" t="s">
        <v>91</v>
      </c>
      <c r="D1386" s="1302">
        <v>0</v>
      </c>
      <c r="E1386" s="1302">
        <v>0</v>
      </c>
      <c r="F1386" s="1302">
        <v>0</v>
      </c>
      <c r="G1386" s="1302">
        <v>0</v>
      </c>
      <c r="H1386" s="1302">
        <v>0</v>
      </c>
      <c r="I1386" s="1302">
        <v>0</v>
      </c>
      <c r="J1386" s="1302">
        <v>2</v>
      </c>
      <c r="K1386" s="1302">
        <v>0</v>
      </c>
      <c r="L1386" s="1302">
        <v>0</v>
      </c>
      <c r="M1386" s="1302">
        <v>1</v>
      </c>
      <c r="N1386" s="1302">
        <v>1</v>
      </c>
      <c r="O1386" s="1302">
        <v>0</v>
      </c>
      <c r="P1386" s="1302">
        <v>0</v>
      </c>
      <c r="Q1386" s="1302">
        <v>1</v>
      </c>
      <c r="R1386" s="1302">
        <v>2</v>
      </c>
      <c r="S1386" s="1302">
        <v>3</v>
      </c>
      <c r="T1386" s="1302">
        <v>0</v>
      </c>
      <c r="U1386" s="1302">
        <v>2</v>
      </c>
      <c r="V1386" s="1302">
        <v>0</v>
      </c>
    </row>
    <row r="1387" spans="1:22" ht="15" x14ac:dyDescent="0.25">
      <c r="A1387" s="1301" t="s">
        <v>809</v>
      </c>
      <c r="B1387" s="153" t="s">
        <v>890</v>
      </c>
      <c r="C1387" s="1301" t="s">
        <v>701</v>
      </c>
      <c r="D1387" s="1302">
        <v>0</v>
      </c>
      <c r="E1387" s="1302">
        <v>0</v>
      </c>
      <c r="F1387" s="1302">
        <v>0</v>
      </c>
      <c r="G1387" s="1302">
        <v>0</v>
      </c>
      <c r="H1387" s="1302">
        <v>0</v>
      </c>
      <c r="I1387" s="1302">
        <v>0</v>
      </c>
      <c r="J1387" s="1302">
        <v>0.28571429848670959</v>
      </c>
      <c r="K1387" s="1302">
        <v>0</v>
      </c>
      <c r="L1387" s="1302">
        <v>0</v>
      </c>
      <c r="M1387" s="1302">
        <v>0.5</v>
      </c>
      <c r="N1387" s="1302">
        <v>0.10000000149011612</v>
      </c>
      <c r="O1387" s="1302">
        <v>0</v>
      </c>
      <c r="P1387" s="1302">
        <v>0</v>
      </c>
      <c r="Q1387" s="1302">
        <v>5.55555559694767E-2</v>
      </c>
      <c r="R1387" s="1302">
        <v>0.26923078298568726</v>
      </c>
      <c r="S1387" s="1302">
        <v>0.2222222238779068</v>
      </c>
      <c r="T1387" s="1302">
        <v>0</v>
      </c>
      <c r="U1387" s="1302">
        <v>0.17647059261798859</v>
      </c>
      <c r="V1387" s="1302">
        <v>0</v>
      </c>
    </row>
    <row r="1388" spans="1:22" ht="15" x14ac:dyDescent="0.25">
      <c r="A1388" s="1301" t="s">
        <v>809</v>
      </c>
      <c r="B1388" s="153" t="s">
        <v>890</v>
      </c>
      <c r="C1388" s="1301" t="s">
        <v>92</v>
      </c>
      <c r="D1388" s="1302">
        <v>0</v>
      </c>
      <c r="E1388" s="1302">
        <v>0</v>
      </c>
      <c r="F1388" s="1302">
        <v>0</v>
      </c>
      <c r="G1388" s="1302">
        <v>0</v>
      </c>
      <c r="H1388" s="1302">
        <v>0</v>
      </c>
      <c r="I1388" s="1302">
        <v>0</v>
      </c>
      <c r="J1388" s="1302">
        <v>0.4285714328289032</v>
      </c>
      <c r="K1388" s="1302">
        <v>0</v>
      </c>
      <c r="L1388" s="1302">
        <v>0</v>
      </c>
      <c r="M1388" s="1302">
        <v>0.66666668653488159</v>
      </c>
      <c r="N1388" s="1302">
        <v>0.10000000149011612</v>
      </c>
      <c r="O1388" s="1302">
        <v>0.1666666716337204</v>
      </c>
      <c r="P1388" s="1302">
        <v>0</v>
      </c>
      <c r="Q1388" s="1302">
        <v>0.1111111119389534</v>
      </c>
      <c r="R1388" s="1302">
        <v>0.5</v>
      </c>
      <c r="S1388" s="1302">
        <v>0.55555558204650879</v>
      </c>
      <c r="T1388" s="1302">
        <v>0</v>
      </c>
      <c r="U1388" s="1302">
        <v>0.4117647111415863</v>
      </c>
      <c r="V1388" s="1302">
        <v>0</v>
      </c>
    </row>
    <row r="1389" spans="1:22" ht="15" x14ac:dyDescent="0.25">
      <c r="A1389" s="1301" t="s">
        <v>809</v>
      </c>
      <c r="B1389" s="153" t="s">
        <v>890</v>
      </c>
      <c r="C1389" s="1301" t="s">
        <v>93</v>
      </c>
      <c r="D1389" s="1302">
        <v>0</v>
      </c>
      <c r="E1389" s="1302">
        <v>0</v>
      </c>
      <c r="F1389" s="1302">
        <v>0</v>
      </c>
      <c r="G1389" s="1302">
        <v>0</v>
      </c>
      <c r="H1389" s="1302">
        <v>0</v>
      </c>
      <c r="I1389" s="1302">
        <v>0</v>
      </c>
      <c r="J1389" s="1302">
        <v>0.57142859697341919</v>
      </c>
      <c r="K1389" s="1302">
        <v>0</v>
      </c>
      <c r="L1389" s="1302">
        <v>0</v>
      </c>
      <c r="M1389" s="1302">
        <v>0.66666668653488159</v>
      </c>
      <c r="N1389" s="1302">
        <v>0.20000000298023224</v>
      </c>
      <c r="O1389" s="1302">
        <v>0.1666666716337204</v>
      </c>
      <c r="P1389" s="1302">
        <v>0</v>
      </c>
      <c r="Q1389" s="1302">
        <v>0.2222222238779068</v>
      </c>
      <c r="R1389" s="1302">
        <v>0.5</v>
      </c>
      <c r="S1389" s="1302">
        <v>0.55555558204650879</v>
      </c>
      <c r="T1389" s="1302">
        <v>0</v>
      </c>
      <c r="U1389" s="1302">
        <v>0.4117647111415863</v>
      </c>
      <c r="V1389" s="1302">
        <v>0</v>
      </c>
    </row>
    <row r="1390" spans="1:22" ht="15" x14ac:dyDescent="0.25">
      <c r="A1390" s="1301" t="s">
        <v>809</v>
      </c>
      <c r="B1390" s="153" t="s">
        <v>890</v>
      </c>
      <c r="C1390" s="1301" t="s">
        <v>94</v>
      </c>
      <c r="D1390" s="1302">
        <v>0</v>
      </c>
      <c r="E1390" s="1302">
        <v>0</v>
      </c>
      <c r="F1390" s="1302">
        <v>0</v>
      </c>
      <c r="G1390" s="1302">
        <v>0</v>
      </c>
      <c r="H1390" s="1302">
        <v>0</v>
      </c>
      <c r="I1390" s="1302">
        <v>0</v>
      </c>
      <c r="J1390" s="1302">
        <v>0.4285714328289032</v>
      </c>
      <c r="K1390" s="1302">
        <v>0</v>
      </c>
      <c r="L1390" s="1302">
        <v>0</v>
      </c>
      <c r="M1390" s="1302">
        <v>0.3333333432674408</v>
      </c>
      <c r="N1390" s="1302">
        <v>0.10000000149011612</v>
      </c>
      <c r="O1390" s="1302">
        <v>0.1666666716337204</v>
      </c>
      <c r="P1390" s="1302">
        <v>0</v>
      </c>
      <c r="Q1390" s="1302">
        <v>5.55555559694767E-2</v>
      </c>
      <c r="R1390" s="1302">
        <v>0.15384615957736969</v>
      </c>
      <c r="S1390" s="1302">
        <v>0.2222222238779068</v>
      </c>
      <c r="T1390" s="1302">
        <v>0</v>
      </c>
      <c r="U1390" s="1302">
        <v>0.23529411852359772</v>
      </c>
      <c r="V1390" s="1302">
        <v>0</v>
      </c>
    </row>
    <row r="1391" spans="1:22" ht="15" x14ac:dyDescent="0.25">
      <c r="A1391" s="1301" t="s">
        <v>809</v>
      </c>
      <c r="B1391" s="153" t="s">
        <v>890</v>
      </c>
      <c r="C1391" s="1301" t="s">
        <v>95</v>
      </c>
      <c r="D1391" s="1302">
        <v>0</v>
      </c>
      <c r="E1391" s="1302">
        <v>0</v>
      </c>
      <c r="F1391" s="1302">
        <v>0</v>
      </c>
      <c r="G1391" s="1302">
        <v>0</v>
      </c>
      <c r="H1391" s="1302">
        <v>0</v>
      </c>
      <c r="I1391" s="1302">
        <v>0</v>
      </c>
      <c r="J1391" s="1302">
        <v>0.28571429848670959</v>
      </c>
      <c r="K1391" s="1302">
        <v>0</v>
      </c>
      <c r="L1391" s="1302">
        <v>0</v>
      </c>
      <c r="M1391" s="1302">
        <v>0.1666666716337204</v>
      </c>
      <c r="N1391" s="1302">
        <v>0.10000000149011612</v>
      </c>
      <c r="O1391" s="1302">
        <v>0</v>
      </c>
      <c r="P1391" s="1302">
        <v>0</v>
      </c>
      <c r="Q1391" s="1302">
        <v>5.55555559694767E-2</v>
      </c>
      <c r="R1391" s="1302">
        <v>7.6923079788684845E-2</v>
      </c>
      <c r="S1391" s="1302">
        <v>0.3333333432674408</v>
      </c>
      <c r="T1391" s="1302">
        <v>0</v>
      </c>
      <c r="U1391" s="1302">
        <v>0.11764705926179886</v>
      </c>
      <c r="V1391" s="1302">
        <v>0</v>
      </c>
    </row>
    <row r="1392" spans="1:22" ht="15" x14ac:dyDescent="0.25">
      <c r="A1392" s="1301" t="s">
        <v>809</v>
      </c>
      <c r="B1392" s="153" t="s">
        <v>891</v>
      </c>
      <c r="C1392" s="1301" t="s">
        <v>87</v>
      </c>
      <c r="D1392" s="1302">
        <v>0</v>
      </c>
      <c r="E1392" s="1302">
        <v>5</v>
      </c>
      <c r="F1392" s="1302">
        <v>3</v>
      </c>
      <c r="G1392" s="1302">
        <v>3</v>
      </c>
      <c r="H1392" s="1302">
        <v>3</v>
      </c>
      <c r="I1392" s="1302">
        <v>1</v>
      </c>
      <c r="J1392" s="1302">
        <v>2</v>
      </c>
      <c r="K1392" s="1302">
        <v>5</v>
      </c>
      <c r="L1392" s="1302">
        <v>0</v>
      </c>
      <c r="M1392" s="1302">
        <v>0</v>
      </c>
      <c r="N1392" s="1302">
        <v>0</v>
      </c>
      <c r="O1392" s="1302">
        <v>0</v>
      </c>
      <c r="P1392" s="1302">
        <v>0</v>
      </c>
      <c r="Q1392" s="1302">
        <v>0</v>
      </c>
      <c r="R1392" s="1302">
        <v>0</v>
      </c>
      <c r="S1392" s="1302">
        <v>0</v>
      </c>
      <c r="T1392" s="1302">
        <v>0</v>
      </c>
      <c r="U1392" s="1302">
        <v>0</v>
      </c>
      <c r="V1392" s="1302">
        <v>0</v>
      </c>
    </row>
    <row r="1393" spans="1:22" ht="15" x14ac:dyDescent="0.25">
      <c r="A1393" s="1301" t="s">
        <v>809</v>
      </c>
      <c r="B1393" s="153" t="s">
        <v>891</v>
      </c>
      <c r="C1393" s="1301" t="s">
        <v>700</v>
      </c>
      <c r="D1393" s="1302">
        <v>0</v>
      </c>
      <c r="E1393" s="1302">
        <v>1</v>
      </c>
      <c r="F1393" s="1302">
        <v>0</v>
      </c>
      <c r="G1393" s="1302">
        <v>1</v>
      </c>
      <c r="H1393" s="1302">
        <v>1</v>
      </c>
      <c r="I1393" s="1302">
        <v>1</v>
      </c>
      <c r="J1393" s="1302">
        <v>0</v>
      </c>
      <c r="K1393" s="1302">
        <v>1</v>
      </c>
      <c r="L1393" s="1302">
        <v>0</v>
      </c>
      <c r="M1393" s="1302">
        <v>0</v>
      </c>
      <c r="N1393" s="1302">
        <v>0</v>
      </c>
      <c r="O1393" s="1302">
        <v>0</v>
      </c>
      <c r="P1393" s="1302">
        <v>0</v>
      </c>
      <c r="Q1393" s="1302">
        <v>0</v>
      </c>
      <c r="R1393" s="1302">
        <v>0</v>
      </c>
      <c r="S1393" s="1302">
        <v>0</v>
      </c>
      <c r="T1393" s="1302">
        <v>0</v>
      </c>
      <c r="U1393" s="1302">
        <v>0</v>
      </c>
      <c r="V1393" s="1302">
        <v>0</v>
      </c>
    </row>
    <row r="1394" spans="1:22" ht="15" x14ac:dyDescent="0.25">
      <c r="A1394" s="1301" t="s">
        <v>809</v>
      </c>
      <c r="B1394" s="153" t="s">
        <v>891</v>
      </c>
      <c r="C1394" s="1301" t="s">
        <v>88</v>
      </c>
      <c r="D1394" s="1302">
        <v>0</v>
      </c>
      <c r="E1394" s="1302">
        <v>1</v>
      </c>
      <c r="F1394" s="1302">
        <v>1</v>
      </c>
      <c r="G1394" s="1302">
        <v>1</v>
      </c>
      <c r="H1394" s="1302">
        <v>1</v>
      </c>
      <c r="I1394" s="1302">
        <v>1</v>
      </c>
      <c r="J1394" s="1302">
        <v>1</v>
      </c>
      <c r="K1394" s="1302">
        <v>2</v>
      </c>
      <c r="L1394" s="1302">
        <v>0</v>
      </c>
      <c r="M1394" s="1302">
        <v>0</v>
      </c>
      <c r="N1394" s="1302">
        <v>0</v>
      </c>
      <c r="O1394" s="1302">
        <v>0</v>
      </c>
      <c r="P1394" s="1302">
        <v>0</v>
      </c>
      <c r="Q1394" s="1302">
        <v>0</v>
      </c>
      <c r="R1394" s="1302">
        <v>0</v>
      </c>
      <c r="S1394" s="1302">
        <v>0</v>
      </c>
      <c r="T1394" s="1302">
        <v>0</v>
      </c>
      <c r="U1394" s="1302">
        <v>0</v>
      </c>
      <c r="V1394" s="1302">
        <v>0</v>
      </c>
    </row>
    <row r="1395" spans="1:22" ht="15" x14ac:dyDescent="0.25">
      <c r="A1395" s="1301" t="s">
        <v>809</v>
      </c>
      <c r="B1395" s="153" t="s">
        <v>891</v>
      </c>
      <c r="C1395" s="1301" t="s">
        <v>89</v>
      </c>
      <c r="D1395" s="1302">
        <v>0</v>
      </c>
      <c r="E1395" s="1302">
        <v>1</v>
      </c>
      <c r="F1395" s="1302">
        <v>1</v>
      </c>
      <c r="G1395" s="1302">
        <v>1</v>
      </c>
      <c r="H1395" s="1302">
        <v>1</v>
      </c>
      <c r="I1395" s="1302">
        <v>1</v>
      </c>
      <c r="J1395" s="1302">
        <v>2</v>
      </c>
      <c r="K1395" s="1302">
        <v>3</v>
      </c>
      <c r="L1395" s="1302">
        <v>0</v>
      </c>
      <c r="M1395" s="1302">
        <v>0</v>
      </c>
      <c r="N1395" s="1302">
        <v>0</v>
      </c>
      <c r="O1395" s="1302">
        <v>0</v>
      </c>
      <c r="P1395" s="1302">
        <v>0</v>
      </c>
      <c r="Q1395" s="1302">
        <v>0</v>
      </c>
      <c r="R1395" s="1302">
        <v>0</v>
      </c>
      <c r="S1395" s="1302">
        <v>0</v>
      </c>
      <c r="T1395" s="1302">
        <v>0</v>
      </c>
      <c r="U1395" s="1302">
        <v>0</v>
      </c>
      <c r="V1395" s="1302">
        <v>0</v>
      </c>
    </row>
    <row r="1396" spans="1:22" ht="15" x14ac:dyDescent="0.25">
      <c r="A1396" s="1301" t="s">
        <v>809</v>
      </c>
      <c r="B1396" s="153" t="s">
        <v>891</v>
      </c>
      <c r="C1396" s="1301" t="s">
        <v>90</v>
      </c>
      <c r="D1396" s="1302">
        <v>0</v>
      </c>
      <c r="E1396" s="1302">
        <v>1</v>
      </c>
      <c r="F1396" s="1302">
        <v>0</v>
      </c>
      <c r="G1396" s="1302">
        <v>1</v>
      </c>
      <c r="H1396" s="1302">
        <v>0</v>
      </c>
      <c r="I1396" s="1302">
        <v>0</v>
      </c>
      <c r="J1396" s="1302">
        <v>0</v>
      </c>
      <c r="K1396" s="1302">
        <v>0</v>
      </c>
      <c r="L1396" s="1302">
        <v>0</v>
      </c>
      <c r="M1396" s="1302">
        <v>0</v>
      </c>
      <c r="N1396" s="1302">
        <v>0</v>
      </c>
      <c r="O1396" s="1302">
        <v>0</v>
      </c>
      <c r="P1396" s="1302">
        <v>0</v>
      </c>
      <c r="Q1396" s="1302">
        <v>0</v>
      </c>
      <c r="R1396" s="1302">
        <v>0</v>
      </c>
      <c r="S1396" s="1302">
        <v>0</v>
      </c>
      <c r="T1396" s="1302">
        <v>0</v>
      </c>
      <c r="U1396" s="1302">
        <v>0</v>
      </c>
      <c r="V1396" s="1302">
        <v>0</v>
      </c>
    </row>
    <row r="1397" spans="1:22" ht="15" x14ac:dyDescent="0.25">
      <c r="A1397" s="1301" t="s">
        <v>809</v>
      </c>
      <c r="B1397" s="153" t="s">
        <v>891</v>
      </c>
      <c r="C1397" s="1301" t="s">
        <v>91</v>
      </c>
      <c r="D1397" s="1302">
        <v>0</v>
      </c>
      <c r="E1397" s="1302">
        <v>1</v>
      </c>
      <c r="F1397" s="1302">
        <v>0</v>
      </c>
      <c r="G1397" s="1302">
        <v>1</v>
      </c>
      <c r="H1397" s="1302">
        <v>0</v>
      </c>
      <c r="I1397" s="1302">
        <v>0</v>
      </c>
      <c r="J1397" s="1302">
        <v>0</v>
      </c>
      <c r="K1397" s="1302">
        <v>0</v>
      </c>
      <c r="L1397" s="1302">
        <v>0</v>
      </c>
      <c r="M1397" s="1302">
        <v>0</v>
      </c>
      <c r="N1397" s="1302">
        <v>0</v>
      </c>
      <c r="O1397" s="1302">
        <v>0</v>
      </c>
      <c r="P1397" s="1302">
        <v>0</v>
      </c>
      <c r="Q1397" s="1302">
        <v>0</v>
      </c>
      <c r="R1397" s="1302">
        <v>0</v>
      </c>
      <c r="S1397" s="1302">
        <v>0</v>
      </c>
      <c r="T1397" s="1302">
        <v>0</v>
      </c>
      <c r="U1397" s="1302">
        <v>0</v>
      </c>
      <c r="V1397" s="1302">
        <v>0</v>
      </c>
    </row>
    <row r="1398" spans="1:22" ht="15" x14ac:dyDescent="0.25">
      <c r="A1398" s="1301" t="s">
        <v>809</v>
      </c>
      <c r="B1398" s="153" t="s">
        <v>891</v>
      </c>
      <c r="C1398" s="1301" t="s">
        <v>701</v>
      </c>
      <c r="D1398" s="1302">
        <v>0</v>
      </c>
      <c r="E1398" s="1302">
        <v>0.20000000298023224</v>
      </c>
      <c r="F1398" s="1302">
        <v>0</v>
      </c>
      <c r="G1398" s="1302">
        <v>0.3333333432674408</v>
      </c>
      <c r="H1398" s="1302">
        <v>0.3333333432674408</v>
      </c>
      <c r="I1398" s="1302">
        <v>1</v>
      </c>
      <c r="J1398" s="1302">
        <v>0</v>
      </c>
      <c r="K1398" s="1302">
        <v>0.20000000298023224</v>
      </c>
      <c r="L1398" s="1302">
        <v>0</v>
      </c>
      <c r="M1398" s="1302">
        <v>0</v>
      </c>
      <c r="N1398" s="1302">
        <v>0</v>
      </c>
      <c r="O1398" s="1302">
        <v>0</v>
      </c>
      <c r="P1398" s="1302">
        <v>0</v>
      </c>
      <c r="Q1398" s="1302">
        <v>0</v>
      </c>
      <c r="R1398" s="1302">
        <v>0</v>
      </c>
      <c r="S1398" s="1302">
        <v>0</v>
      </c>
      <c r="T1398" s="1302">
        <v>0</v>
      </c>
      <c r="U1398" s="1302">
        <v>0</v>
      </c>
      <c r="V1398" s="1302">
        <v>0</v>
      </c>
    </row>
    <row r="1399" spans="1:22" ht="15" x14ac:dyDescent="0.25">
      <c r="A1399" s="1301" t="s">
        <v>809</v>
      </c>
      <c r="B1399" s="153" t="s">
        <v>891</v>
      </c>
      <c r="C1399" s="1301" t="s">
        <v>92</v>
      </c>
      <c r="D1399" s="1302">
        <v>0</v>
      </c>
      <c r="E1399" s="1302">
        <v>0.20000000298023224</v>
      </c>
      <c r="F1399" s="1302">
        <v>0.3333333432674408</v>
      </c>
      <c r="G1399" s="1302">
        <v>0.3333333432674408</v>
      </c>
      <c r="H1399" s="1302">
        <v>0.3333333432674408</v>
      </c>
      <c r="I1399" s="1302">
        <v>1</v>
      </c>
      <c r="J1399" s="1302">
        <v>0.5</v>
      </c>
      <c r="K1399" s="1302">
        <v>0.40000000596046448</v>
      </c>
      <c r="L1399" s="1302">
        <v>0</v>
      </c>
      <c r="M1399" s="1302">
        <v>0</v>
      </c>
      <c r="N1399" s="1302">
        <v>0</v>
      </c>
      <c r="O1399" s="1302">
        <v>0</v>
      </c>
      <c r="P1399" s="1302">
        <v>0</v>
      </c>
      <c r="Q1399" s="1302">
        <v>0</v>
      </c>
      <c r="R1399" s="1302">
        <v>0</v>
      </c>
      <c r="S1399" s="1302">
        <v>0</v>
      </c>
      <c r="T1399" s="1302">
        <v>0</v>
      </c>
      <c r="U1399" s="1302">
        <v>0</v>
      </c>
      <c r="V1399" s="1302">
        <v>0</v>
      </c>
    </row>
    <row r="1400" spans="1:22" ht="15" x14ac:dyDescent="0.25">
      <c r="A1400" s="1301" t="s">
        <v>809</v>
      </c>
      <c r="B1400" s="153" t="s">
        <v>891</v>
      </c>
      <c r="C1400" s="1301" t="s">
        <v>93</v>
      </c>
      <c r="D1400" s="1302">
        <v>0</v>
      </c>
      <c r="E1400" s="1302">
        <v>0.20000000298023224</v>
      </c>
      <c r="F1400" s="1302">
        <v>0.3333333432674408</v>
      </c>
      <c r="G1400" s="1302">
        <v>0.3333333432674408</v>
      </c>
      <c r="H1400" s="1302">
        <v>0.3333333432674408</v>
      </c>
      <c r="I1400" s="1302">
        <v>1</v>
      </c>
      <c r="J1400" s="1302">
        <v>1</v>
      </c>
      <c r="K1400" s="1302">
        <v>0.60000002384185791</v>
      </c>
      <c r="L1400" s="1302">
        <v>0</v>
      </c>
      <c r="M1400" s="1302">
        <v>0</v>
      </c>
      <c r="N1400" s="1302">
        <v>0</v>
      </c>
      <c r="O1400" s="1302">
        <v>0</v>
      </c>
      <c r="P1400" s="1302">
        <v>0</v>
      </c>
      <c r="Q1400" s="1302">
        <v>0</v>
      </c>
      <c r="R1400" s="1302">
        <v>0</v>
      </c>
      <c r="S1400" s="1302">
        <v>0</v>
      </c>
      <c r="T1400" s="1302">
        <v>0</v>
      </c>
      <c r="U1400" s="1302">
        <v>0</v>
      </c>
      <c r="V1400" s="1302">
        <v>0</v>
      </c>
    </row>
    <row r="1401" spans="1:22" ht="15" x14ac:dyDescent="0.25">
      <c r="A1401" s="1301" t="s">
        <v>809</v>
      </c>
      <c r="B1401" s="153" t="s">
        <v>891</v>
      </c>
      <c r="C1401" s="1301" t="s">
        <v>94</v>
      </c>
      <c r="D1401" s="1302">
        <v>0</v>
      </c>
      <c r="E1401" s="1302">
        <v>0.20000000298023224</v>
      </c>
      <c r="F1401" s="1302">
        <v>0</v>
      </c>
      <c r="G1401" s="1302">
        <v>0.3333333432674408</v>
      </c>
      <c r="H1401" s="1302">
        <v>0</v>
      </c>
      <c r="I1401" s="1302">
        <v>0</v>
      </c>
      <c r="J1401" s="1302">
        <v>0</v>
      </c>
      <c r="K1401" s="1302">
        <v>0</v>
      </c>
      <c r="L1401" s="1302">
        <v>0</v>
      </c>
      <c r="M1401" s="1302">
        <v>0</v>
      </c>
      <c r="N1401" s="1302">
        <v>0</v>
      </c>
      <c r="O1401" s="1302">
        <v>0</v>
      </c>
      <c r="P1401" s="1302">
        <v>0</v>
      </c>
      <c r="Q1401" s="1302">
        <v>0</v>
      </c>
      <c r="R1401" s="1302">
        <v>0</v>
      </c>
      <c r="S1401" s="1302">
        <v>0</v>
      </c>
      <c r="T1401" s="1302">
        <v>0</v>
      </c>
      <c r="U1401" s="1302">
        <v>0</v>
      </c>
      <c r="V1401" s="1302">
        <v>0</v>
      </c>
    </row>
    <row r="1402" spans="1:22" ht="15" x14ac:dyDescent="0.25">
      <c r="A1402" s="1301" t="s">
        <v>809</v>
      </c>
      <c r="B1402" s="153" t="s">
        <v>891</v>
      </c>
      <c r="C1402" s="1301" t="s">
        <v>95</v>
      </c>
      <c r="D1402" s="1302">
        <v>0</v>
      </c>
      <c r="E1402" s="1302">
        <v>0.20000000298023224</v>
      </c>
      <c r="F1402" s="1302">
        <v>0</v>
      </c>
      <c r="G1402" s="1302">
        <v>0.3333333432674408</v>
      </c>
      <c r="H1402" s="1302">
        <v>0</v>
      </c>
      <c r="I1402" s="1302">
        <v>0</v>
      </c>
      <c r="J1402" s="1302">
        <v>0</v>
      </c>
      <c r="K1402" s="1302">
        <v>0</v>
      </c>
      <c r="L1402" s="1302">
        <v>0</v>
      </c>
      <c r="M1402" s="1302">
        <v>0</v>
      </c>
      <c r="N1402" s="1302">
        <v>0</v>
      </c>
      <c r="O1402" s="1302">
        <v>0</v>
      </c>
      <c r="P1402" s="1302">
        <v>0</v>
      </c>
      <c r="Q1402" s="1302">
        <v>0</v>
      </c>
      <c r="R1402" s="1302">
        <v>0</v>
      </c>
      <c r="S1402" s="1302">
        <v>0</v>
      </c>
      <c r="T1402" s="1302">
        <v>0</v>
      </c>
      <c r="U1402" s="1302">
        <v>0</v>
      </c>
      <c r="V1402" s="1302">
        <v>0</v>
      </c>
    </row>
    <row r="1403" spans="1:22" ht="15" x14ac:dyDescent="0.25">
      <c r="A1403" s="1301" t="s">
        <v>809</v>
      </c>
      <c r="B1403" s="153" t="s">
        <v>892</v>
      </c>
      <c r="C1403" s="1301" t="s">
        <v>87</v>
      </c>
      <c r="D1403" s="1302">
        <v>4</v>
      </c>
      <c r="E1403" s="1302">
        <v>11</v>
      </c>
      <c r="F1403" s="1302">
        <v>10</v>
      </c>
      <c r="G1403" s="1302">
        <v>9</v>
      </c>
      <c r="H1403" s="1302">
        <v>16</v>
      </c>
      <c r="I1403" s="1302">
        <v>8</v>
      </c>
      <c r="J1403" s="1302">
        <v>5</v>
      </c>
      <c r="K1403" s="1302">
        <v>3</v>
      </c>
      <c r="L1403" s="1302">
        <v>7</v>
      </c>
      <c r="M1403" s="1302">
        <v>4</v>
      </c>
      <c r="N1403" s="1302">
        <v>11</v>
      </c>
      <c r="O1403" s="1302">
        <v>0</v>
      </c>
      <c r="P1403" s="1302">
        <v>0</v>
      </c>
      <c r="Q1403" s="1302">
        <v>0</v>
      </c>
      <c r="R1403" s="1302">
        <v>0</v>
      </c>
      <c r="S1403" s="1302">
        <v>0</v>
      </c>
      <c r="T1403" s="1302">
        <v>0</v>
      </c>
      <c r="U1403" s="1302">
        <v>0</v>
      </c>
      <c r="V1403" s="1302">
        <v>0</v>
      </c>
    </row>
    <row r="1404" spans="1:22" ht="15" x14ac:dyDescent="0.25">
      <c r="A1404" s="1301" t="s">
        <v>809</v>
      </c>
      <c r="B1404" s="153" t="s">
        <v>892</v>
      </c>
      <c r="C1404" s="1301" t="s">
        <v>700</v>
      </c>
      <c r="D1404" s="1302">
        <v>2</v>
      </c>
      <c r="E1404" s="1302">
        <v>2</v>
      </c>
      <c r="F1404" s="1302">
        <v>4</v>
      </c>
      <c r="G1404" s="1302">
        <v>1</v>
      </c>
      <c r="H1404" s="1302">
        <v>2</v>
      </c>
      <c r="I1404" s="1302">
        <v>2</v>
      </c>
      <c r="J1404" s="1302">
        <v>1</v>
      </c>
      <c r="K1404" s="1302">
        <v>0</v>
      </c>
      <c r="L1404" s="1302">
        <v>1</v>
      </c>
      <c r="M1404" s="1302">
        <v>1</v>
      </c>
      <c r="N1404" s="1302">
        <v>1</v>
      </c>
      <c r="O1404" s="1302">
        <v>0</v>
      </c>
      <c r="P1404" s="1302">
        <v>0</v>
      </c>
      <c r="Q1404" s="1302">
        <v>0</v>
      </c>
      <c r="R1404" s="1302">
        <v>0</v>
      </c>
      <c r="S1404" s="1302">
        <v>0</v>
      </c>
      <c r="T1404" s="1302">
        <v>0</v>
      </c>
      <c r="U1404" s="1302">
        <v>0</v>
      </c>
      <c r="V1404" s="1302">
        <v>0</v>
      </c>
    </row>
    <row r="1405" spans="1:22" ht="15" x14ac:dyDescent="0.25">
      <c r="A1405" s="1301" t="s">
        <v>809</v>
      </c>
      <c r="B1405" s="153" t="s">
        <v>892</v>
      </c>
      <c r="C1405" s="1301" t="s">
        <v>88</v>
      </c>
      <c r="D1405" s="1302">
        <v>2</v>
      </c>
      <c r="E1405" s="1302">
        <v>7</v>
      </c>
      <c r="F1405" s="1302">
        <v>4</v>
      </c>
      <c r="G1405" s="1302">
        <v>3</v>
      </c>
      <c r="H1405" s="1302">
        <v>4</v>
      </c>
      <c r="I1405" s="1302">
        <v>3</v>
      </c>
      <c r="J1405" s="1302">
        <v>1</v>
      </c>
      <c r="K1405" s="1302">
        <v>0</v>
      </c>
      <c r="L1405" s="1302">
        <v>1</v>
      </c>
      <c r="M1405" s="1302">
        <v>1</v>
      </c>
      <c r="N1405" s="1302">
        <v>2</v>
      </c>
      <c r="O1405" s="1302">
        <v>0</v>
      </c>
      <c r="P1405" s="1302">
        <v>0</v>
      </c>
      <c r="Q1405" s="1302">
        <v>0</v>
      </c>
      <c r="R1405" s="1302">
        <v>0</v>
      </c>
      <c r="S1405" s="1302">
        <v>0</v>
      </c>
      <c r="T1405" s="1302">
        <v>0</v>
      </c>
      <c r="U1405" s="1302">
        <v>0</v>
      </c>
      <c r="V1405" s="1302">
        <v>0</v>
      </c>
    </row>
    <row r="1406" spans="1:22" ht="15" x14ac:dyDescent="0.25">
      <c r="A1406" s="1301" t="s">
        <v>809</v>
      </c>
      <c r="B1406" s="153" t="s">
        <v>892</v>
      </c>
      <c r="C1406" s="1301" t="s">
        <v>89</v>
      </c>
      <c r="D1406" s="1302">
        <v>2</v>
      </c>
      <c r="E1406" s="1302">
        <v>8</v>
      </c>
      <c r="F1406" s="1302">
        <v>5</v>
      </c>
      <c r="G1406" s="1302">
        <v>3</v>
      </c>
      <c r="H1406" s="1302">
        <v>5</v>
      </c>
      <c r="I1406" s="1302">
        <v>4</v>
      </c>
      <c r="J1406" s="1302">
        <v>2</v>
      </c>
      <c r="K1406" s="1302">
        <v>1</v>
      </c>
      <c r="L1406" s="1302">
        <v>2</v>
      </c>
      <c r="M1406" s="1302">
        <v>2</v>
      </c>
      <c r="N1406" s="1302">
        <v>3</v>
      </c>
      <c r="O1406" s="1302">
        <v>0</v>
      </c>
      <c r="P1406" s="1302">
        <v>0</v>
      </c>
      <c r="Q1406" s="1302">
        <v>0</v>
      </c>
      <c r="R1406" s="1302">
        <v>0</v>
      </c>
      <c r="S1406" s="1302">
        <v>0</v>
      </c>
      <c r="T1406" s="1302">
        <v>0</v>
      </c>
      <c r="U1406" s="1302">
        <v>0</v>
      </c>
      <c r="V1406" s="1302">
        <v>0</v>
      </c>
    </row>
    <row r="1407" spans="1:22" ht="15" x14ac:dyDescent="0.25">
      <c r="A1407" s="1301" t="s">
        <v>809</v>
      </c>
      <c r="B1407" s="153" t="s">
        <v>892</v>
      </c>
      <c r="C1407" s="1301" t="s">
        <v>90</v>
      </c>
      <c r="D1407" s="1302">
        <v>1</v>
      </c>
      <c r="E1407" s="1302">
        <v>4</v>
      </c>
      <c r="F1407" s="1302">
        <v>0</v>
      </c>
      <c r="G1407" s="1302">
        <v>0</v>
      </c>
      <c r="H1407" s="1302">
        <v>2</v>
      </c>
      <c r="I1407" s="1302">
        <v>0</v>
      </c>
      <c r="J1407" s="1302">
        <v>0</v>
      </c>
      <c r="K1407" s="1302">
        <v>0</v>
      </c>
      <c r="L1407" s="1302">
        <v>1</v>
      </c>
      <c r="M1407" s="1302">
        <v>0</v>
      </c>
      <c r="N1407" s="1302">
        <v>3</v>
      </c>
      <c r="O1407" s="1302">
        <v>0</v>
      </c>
      <c r="P1407" s="1302">
        <v>0</v>
      </c>
      <c r="Q1407" s="1302">
        <v>0</v>
      </c>
      <c r="R1407" s="1302">
        <v>0</v>
      </c>
      <c r="S1407" s="1302">
        <v>0</v>
      </c>
      <c r="T1407" s="1302">
        <v>0</v>
      </c>
      <c r="U1407" s="1302">
        <v>0</v>
      </c>
      <c r="V1407" s="1302">
        <v>0</v>
      </c>
    </row>
    <row r="1408" spans="1:22" ht="15" x14ac:dyDescent="0.25">
      <c r="A1408" s="1301" t="s">
        <v>809</v>
      </c>
      <c r="B1408" s="153" t="s">
        <v>892</v>
      </c>
      <c r="C1408" s="1301" t="s">
        <v>91</v>
      </c>
      <c r="D1408" s="1302">
        <v>1</v>
      </c>
      <c r="E1408" s="1302">
        <v>3</v>
      </c>
      <c r="F1408" s="1302">
        <v>0</v>
      </c>
      <c r="G1408" s="1302">
        <v>0</v>
      </c>
      <c r="H1408" s="1302">
        <v>1</v>
      </c>
      <c r="I1408" s="1302">
        <v>0</v>
      </c>
      <c r="J1408" s="1302">
        <v>0</v>
      </c>
      <c r="K1408" s="1302">
        <v>0</v>
      </c>
      <c r="L1408" s="1302">
        <v>1</v>
      </c>
      <c r="M1408" s="1302">
        <v>0</v>
      </c>
      <c r="N1408" s="1302">
        <v>3</v>
      </c>
      <c r="O1408" s="1302">
        <v>0</v>
      </c>
      <c r="P1408" s="1302">
        <v>0</v>
      </c>
      <c r="Q1408" s="1302">
        <v>0</v>
      </c>
      <c r="R1408" s="1302">
        <v>0</v>
      </c>
      <c r="S1408" s="1302">
        <v>0</v>
      </c>
      <c r="T1408" s="1302">
        <v>0</v>
      </c>
      <c r="U1408" s="1302">
        <v>0</v>
      </c>
      <c r="V1408" s="1302">
        <v>0</v>
      </c>
    </row>
    <row r="1409" spans="1:22" ht="15" x14ac:dyDescent="0.25">
      <c r="A1409" s="1301" t="s">
        <v>809</v>
      </c>
      <c r="B1409" s="153" t="s">
        <v>892</v>
      </c>
      <c r="C1409" s="1301" t="s">
        <v>701</v>
      </c>
      <c r="D1409" s="1302">
        <v>0.5</v>
      </c>
      <c r="E1409" s="1302">
        <v>0.18181818723678589</v>
      </c>
      <c r="F1409" s="1302">
        <v>0.40000000596046448</v>
      </c>
      <c r="G1409" s="1302">
        <v>0.1111111119389534</v>
      </c>
      <c r="H1409" s="1302">
        <v>0.125</v>
      </c>
      <c r="I1409" s="1302">
        <v>0.25</v>
      </c>
      <c r="J1409" s="1302">
        <v>0.20000000298023224</v>
      </c>
      <c r="K1409" s="1302">
        <v>0</v>
      </c>
      <c r="L1409" s="1302">
        <v>0.1428571492433548</v>
      </c>
      <c r="M1409" s="1302">
        <v>0.25</v>
      </c>
      <c r="N1409" s="1302">
        <v>9.0909093618392944E-2</v>
      </c>
      <c r="O1409" s="1302">
        <v>0</v>
      </c>
      <c r="P1409" s="1302">
        <v>0</v>
      </c>
      <c r="Q1409" s="1302">
        <v>0</v>
      </c>
      <c r="R1409" s="1302">
        <v>0</v>
      </c>
      <c r="S1409" s="1302">
        <v>0</v>
      </c>
      <c r="T1409" s="1302">
        <v>0</v>
      </c>
      <c r="U1409" s="1302">
        <v>0</v>
      </c>
      <c r="V1409" s="1302">
        <v>0</v>
      </c>
    </row>
    <row r="1410" spans="1:22" ht="15" x14ac:dyDescent="0.25">
      <c r="A1410" s="1301" t="s">
        <v>809</v>
      </c>
      <c r="B1410" s="153" t="s">
        <v>892</v>
      </c>
      <c r="C1410" s="1301" t="s">
        <v>92</v>
      </c>
      <c r="D1410" s="1302">
        <v>0.5</v>
      </c>
      <c r="E1410" s="1302">
        <v>0.63636362552642822</v>
      </c>
      <c r="F1410" s="1302">
        <v>0.40000000596046448</v>
      </c>
      <c r="G1410" s="1302">
        <v>0.3333333432674408</v>
      </c>
      <c r="H1410" s="1302">
        <v>0.25</v>
      </c>
      <c r="I1410" s="1302">
        <v>0.375</v>
      </c>
      <c r="J1410" s="1302">
        <v>0.20000000298023224</v>
      </c>
      <c r="K1410" s="1302">
        <v>0</v>
      </c>
      <c r="L1410" s="1302">
        <v>0.1428571492433548</v>
      </c>
      <c r="M1410" s="1302">
        <v>0.25</v>
      </c>
      <c r="N1410" s="1302">
        <v>0.18181818723678589</v>
      </c>
      <c r="O1410" s="1302">
        <v>0</v>
      </c>
      <c r="P1410" s="1302">
        <v>0</v>
      </c>
      <c r="Q1410" s="1302">
        <v>0</v>
      </c>
      <c r="R1410" s="1302">
        <v>0</v>
      </c>
      <c r="S1410" s="1302">
        <v>0</v>
      </c>
      <c r="T1410" s="1302">
        <v>0</v>
      </c>
      <c r="U1410" s="1302">
        <v>0</v>
      </c>
      <c r="V1410" s="1302">
        <v>0</v>
      </c>
    </row>
    <row r="1411" spans="1:22" ht="15" x14ac:dyDescent="0.25">
      <c r="A1411" s="1301" t="s">
        <v>809</v>
      </c>
      <c r="B1411" s="153" t="s">
        <v>892</v>
      </c>
      <c r="C1411" s="1301" t="s">
        <v>93</v>
      </c>
      <c r="D1411" s="1302">
        <v>0.5</v>
      </c>
      <c r="E1411" s="1302">
        <v>0.72727274894714355</v>
      </c>
      <c r="F1411" s="1302">
        <v>0.5</v>
      </c>
      <c r="G1411" s="1302">
        <v>0.3333333432674408</v>
      </c>
      <c r="H1411" s="1302">
        <v>0.3125</v>
      </c>
      <c r="I1411" s="1302">
        <v>0.5</v>
      </c>
      <c r="J1411" s="1302">
        <v>0.40000000596046448</v>
      </c>
      <c r="K1411" s="1302">
        <v>0.3333333432674408</v>
      </c>
      <c r="L1411" s="1302">
        <v>0.28571429848670959</v>
      </c>
      <c r="M1411" s="1302">
        <v>0.5</v>
      </c>
      <c r="N1411" s="1302">
        <v>0.27272728085517883</v>
      </c>
      <c r="O1411" s="1302">
        <v>0</v>
      </c>
      <c r="P1411" s="1302">
        <v>0</v>
      </c>
      <c r="Q1411" s="1302">
        <v>0</v>
      </c>
      <c r="R1411" s="1302">
        <v>0</v>
      </c>
      <c r="S1411" s="1302">
        <v>0</v>
      </c>
      <c r="T1411" s="1302">
        <v>0</v>
      </c>
      <c r="U1411" s="1302">
        <v>0</v>
      </c>
      <c r="V1411" s="1302">
        <v>0</v>
      </c>
    </row>
    <row r="1412" spans="1:22" ht="15" x14ac:dyDescent="0.25">
      <c r="A1412" s="1301" t="s">
        <v>809</v>
      </c>
      <c r="B1412" s="153" t="s">
        <v>892</v>
      </c>
      <c r="C1412" s="1301" t="s">
        <v>94</v>
      </c>
      <c r="D1412" s="1302">
        <v>0.25</v>
      </c>
      <c r="E1412" s="1302">
        <v>0.36363637447357178</v>
      </c>
      <c r="F1412" s="1302">
        <v>0</v>
      </c>
      <c r="G1412" s="1302">
        <v>0</v>
      </c>
      <c r="H1412" s="1302">
        <v>0.125</v>
      </c>
      <c r="I1412" s="1302">
        <v>0</v>
      </c>
      <c r="J1412" s="1302">
        <v>0</v>
      </c>
      <c r="K1412" s="1302">
        <v>0</v>
      </c>
      <c r="L1412" s="1302">
        <v>0.1428571492433548</v>
      </c>
      <c r="M1412" s="1302">
        <v>0</v>
      </c>
      <c r="N1412" s="1302">
        <v>0.27272728085517883</v>
      </c>
      <c r="O1412" s="1302">
        <v>0</v>
      </c>
      <c r="P1412" s="1302">
        <v>0</v>
      </c>
      <c r="Q1412" s="1302">
        <v>0</v>
      </c>
      <c r="R1412" s="1302">
        <v>0</v>
      </c>
      <c r="S1412" s="1302">
        <v>0</v>
      </c>
      <c r="T1412" s="1302">
        <v>0</v>
      </c>
      <c r="U1412" s="1302">
        <v>0</v>
      </c>
      <c r="V1412" s="1302">
        <v>0</v>
      </c>
    </row>
    <row r="1413" spans="1:22" ht="15" x14ac:dyDescent="0.25">
      <c r="A1413" s="1301" t="s">
        <v>809</v>
      </c>
      <c r="B1413" s="153" t="s">
        <v>892</v>
      </c>
      <c r="C1413" s="1301" t="s">
        <v>95</v>
      </c>
      <c r="D1413" s="1302">
        <v>0.25</v>
      </c>
      <c r="E1413" s="1302">
        <v>0.27272728085517883</v>
      </c>
      <c r="F1413" s="1302">
        <v>0</v>
      </c>
      <c r="G1413" s="1302">
        <v>0</v>
      </c>
      <c r="H1413" s="1302">
        <v>6.25E-2</v>
      </c>
      <c r="I1413" s="1302">
        <v>0</v>
      </c>
      <c r="J1413" s="1302">
        <v>0</v>
      </c>
      <c r="K1413" s="1302">
        <v>0</v>
      </c>
      <c r="L1413" s="1302">
        <v>0.1428571492433548</v>
      </c>
      <c r="M1413" s="1302">
        <v>0</v>
      </c>
      <c r="N1413" s="1302">
        <v>0.27272728085517883</v>
      </c>
      <c r="O1413" s="1302">
        <v>0</v>
      </c>
      <c r="P1413" s="1302">
        <v>0</v>
      </c>
      <c r="Q1413" s="1302">
        <v>0</v>
      </c>
      <c r="R1413" s="1302">
        <v>0</v>
      </c>
      <c r="S1413" s="1302">
        <v>0</v>
      </c>
      <c r="T1413" s="1302">
        <v>0</v>
      </c>
      <c r="U1413" s="1302">
        <v>0</v>
      </c>
      <c r="V1413" s="1302">
        <v>0</v>
      </c>
    </row>
    <row r="1414" spans="1:22" ht="15" x14ac:dyDescent="0.25">
      <c r="A1414" s="1301" t="s">
        <v>809</v>
      </c>
      <c r="B1414" s="153" t="s">
        <v>893</v>
      </c>
      <c r="C1414" s="1301" t="s">
        <v>87</v>
      </c>
      <c r="D1414" s="1302">
        <v>25</v>
      </c>
      <c r="E1414" s="1302">
        <v>31</v>
      </c>
      <c r="F1414" s="1302">
        <v>12</v>
      </c>
      <c r="G1414" s="1302">
        <v>9</v>
      </c>
      <c r="H1414" s="1302">
        <v>6</v>
      </c>
      <c r="I1414" s="1302">
        <v>22</v>
      </c>
      <c r="J1414" s="1302">
        <v>11</v>
      </c>
      <c r="K1414" s="1302">
        <v>7</v>
      </c>
      <c r="L1414" s="1302">
        <v>7</v>
      </c>
      <c r="M1414" s="1302">
        <v>4</v>
      </c>
      <c r="N1414" s="1302">
        <v>6</v>
      </c>
      <c r="O1414" s="1302">
        <v>1</v>
      </c>
      <c r="P1414" s="1302">
        <v>0</v>
      </c>
      <c r="Q1414" s="1302">
        <v>7</v>
      </c>
      <c r="R1414" s="1302">
        <v>4</v>
      </c>
      <c r="S1414" s="1302">
        <v>6</v>
      </c>
      <c r="T1414" s="1302">
        <v>14</v>
      </c>
      <c r="U1414" s="1302">
        <v>7</v>
      </c>
      <c r="V1414" s="1302">
        <v>1</v>
      </c>
    </row>
    <row r="1415" spans="1:22" ht="15" x14ac:dyDescent="0.25">
      <c r="A1415" s="1301" t="s">
        <v>809</v>
      </c>
      <c r="B1415" s="153" t="s">
        <v>893</v>
      </c>
      <c r="C1415" s="1301" t="s">
        <v>700</v>
      </c>
      <c r="D1415" s="1302">
        <v>1</v>
      </c>
      <c r="E1415" s="1302">
        <v>2</v>
      </c>
      <c r="F1415" s="1302">
        <v>1</v>
      </c>
      <c r="G1415" s="1302">
        <v>0</v>
      </c>
      <c r="H1415" s="1302">
        <v>3</v>
      </c>
      <c r="I1415" s="1302">
        <v>2</v>
      </c>
      <c r="J1415" s="1302">
        <v>2</v>
      </c>
      <c r="K1415" s="1302">
        <v>0</v>
      </c>
      <c r="L1415" s="1302">
        <v>0</v>
      </c>
      <c r="M1415" s="1302">
        <v>0</v>
      </c>
      <c r="N1415" s="1302">
        <v>0</v>
      </c>
      <c r="O1415" s="1302">
        <v>0</v>
      </c>
      <c r="P1415" s="1302">
        <v>0</v>
      </c>
      <c r="Q1415" s="1302">
        <v>0</v>
      </c>
      <c r="R1415" s="1302">
        <v>0</v>
      </c>
      <c r="S1415" s="1302">
        <v>0</v>
      </c>
      <c r="T1415" s="1302">
        <v>1</v>
      </c>
      <c r="U1415" s="1302">
        <v>0</v>
      </c>
      <c r="V1415" s="1302">
        <v>0</v>
      </c>
    </row>
    <row r="1416" spans="1:22" ht="15" x14ac:dyDescent="0.25">
      <c r="A1416" s="1301" t="s">
        <v>809</v>
      </c>
      <c r="B1416" s="153" t="s">
        <v>893</v>
      </c>
      <c r="C1416" s="1301" t="s">
        <v>88</v>
      </c>
      <c r="D1416" s="1302">
        <v>6</v>
      </c>
      <c r="E1416" s="1302">
        <v>7</v>
      </c>
      <c r="F1416" s="1302">
        <v>1</v>
      </c>
      <c r="G1416" s="1302">
        <v>4</v>
      </c>
      <c r="H1416" s="1302">
        <v>5</v>
      </c>
      <c r="I1416" s="1302">
        <v>5</v>
      </c>
      <c r="J1416" s="1302">
        <v>3</v>
      </c>
      <c r="K1416" s="1302">
        <v>3</v>
      </c>
      <c r="L1416" s="1302">
        <v>0</v>
      </c>
      <c r="M1416" s="1302">
        <v>0</v>
      </c>
      <c r="N1416" s="1302">
        <v>0</v>
      </c>
      <c r="O1416" s="1302">
        <v>0</v>
      </c>
      <c r="P1416" s="1302">
        <v>0</v>
      </c>
      <c r="Q1416" s="1302">
        <v>0</v>
      </c>
      <c r="R1416" s="1302">
        <v>0</v>
      </c>
      <c r="S1416" s="1302">
        <v>0</v>
      </c>
      <c r="T1416" s="1302">
        <v>2</v>
      </c>
      <c r="U1416" s="1302">
        <v>1</v>
      </c>
      <c r="V1416" s="1302">
        <v>0</v>
      </c>
    </row>
    <row r="1417" spans="1:22" ht="15" x14ac:dyDescent="0.25">
      <c r="A1417" s="1301" t="s">
        <v>809</v>
      </c>
      <c r="B1417" s="153" t="s">
        <v>893</v>
      </c>
      <c r="C1417" s="1301" t="s">
        <v>89</v>
      </c>
      <c r="D1417" s="1302">
        <v>8</v>
      </c>
      <c r="E1417" s="1302">
        <v>10</v>
      </c>
      <c r="F1417" s="1302">
        <v>2</v>
      </c>
      <c r="G1417" s="1302">
        <v>6</v>
      </c>
      <c r="H1417" s="1302">
        <v>5</v>
      </c>
      <c r="I1417" s="1302">
        <v>6</v>
      </c>
      <c r="J1417" s="1302">
        <v>3</v>
      </c>
      <c r="K1417" s="1302">
        <v>3</v>
      </c>
      <c r="L1417" s="1302">
        <v>0</v>
      </c>
      <c r="M1417" s="1302">
        <v>0</v>
      </c>
      <c r="N1417" s="1302">
        <v>0</v>
      </c>
      <c r="O1417" s="1302">
        <v>0</v>
      </c>
      <c r="P1417" s="1302">
        <v>0</v>
      </c>
      <c r="Q1417" s="1302">
        <v>0</v>
      </c>
      <c r="R1417" s="1302">
        <v>0</v>
      </c>
      <c r="S1417" s="1302">
        <v>1</v>
      </c>
      <c r="T1417" s="1302">
        <v>3</v>
      </c>
      <c r="U1417" s="1302">
        <v>1</v>
      </c>
      <c r="V1417" s="1302">
        <v>0</v>
      </c>
    </row>
    <row r="1418" spans="1:22" ht="15" x14ac:dyDescent="0.25">
      <c r="A1418" s="1301" t="s">
        <v>809</v>
      </c>
      <c r="B1418" s="153" t="s">
        <v>893</v>
      </c>
      <c r="C1418" s="1301" t="s">
        <v>90</v>
      </c>
      <c r="D1418" s="1302">
        <v>2</v>
      </c>
      <c r="E1418" s="1302">
        <v>0</v>
      </c>
      <c r="F1418" s="1302">
        <v>0</v>
      </c>
      <c r="G1418" s="1302">
        <v>0</v>
      </c>
      <c r="H1418" s="1302">
        <v>1</v>
      </c>
      <c r="I1418" s="1302">
        <v>0</v>
      </c>
      <c r="J1418" s="1302">
        <v>1</v>
      </c>
      <c r="K1418" s="1302">
        <v>0</v>
      </c>
      <c r="L1418" s="1302">
        <v>0</v>
      </c>
      <c r="M1418" s="1302">
        <v>0</v>
      </c>
      <c r="N1418" s="1302">
        <v>0</v>
      </c>
      <c r="O1418" s="1302">
        <v>0</v>
      </c>
      <c r="P1418" s="1302">
        <v>0</v>
      </c>
      <c r="Q1418" s="1302">
        <v>0</v>
      </c>
      <c r="R1418" s="1302">
        <v>0</v>
      </c>
      <c r="S1418" s="1302">
        <v>1</v>
      </c>
      <c r="T1418" s="1302">
        <v>0</v>
      </c>
      <c r="U1418" s="1302">
        <v>0</v>
      </c>
      <c r="V1418" s="1302">
        <v>0</v>
      </c>
    </row>
    <row r="1419" spans="1:22" ht="15" x14ac:dyDescent="0.25">
      <c r="A1419" s="1301" t="s">
        <v>809</v>
      </c>
      <c r="B1419" s="153" t="s">
        <v>893</v>
      </c>
      <c r="C1419" s="1301" t="s">
        <v>91</v>
      </c>
      <c r="D1419" s="1302">
        <v>2</v>
      </c>
      <c r="E1419" s="1302">
        <v>0</v>
      </c>
      <c r="F1419" s="1302">
        <v>0</v>
      </c>
      <c r="G1419" s="1302">
        <v>0</v>
      </c>
      <c r="H1419" s="1302">
        <v>0</v>
      </c>
      <c r="I1419" s="1302">
        <v>0</v>
      </c>
      <c r="J1419" s="1302">
        <v>1</v>
      </c>
      <c r="K1419" s="1302">
        <v>0</v>
      </c>
      <c r="L1419" s="1302">
        <v>0</v>
      </c>
      <c r="M1419" s="1302">
        <v>0</v>
      </c>
      <c r="N1419" s="1302">
        <v>0</v>
      </c>
      <c r="O1419" s="1302">
        <v>0</v>
      </c>
      <c r="P1419" s="1302">
        <v>0</v>
      </c>
      <c r="Q1419" s="1302">
        <v>0</v>
      </c>
      <c r="R1419" s="1302">
        <v>0</v>
      </c>
      <c r="S1419" s="1302">
        <v>0</v>
      </c>
      <c r="T1419" s="1302">
        <v>0</v>
      </c>
      <c r="U1419" s="1302">
        <v>0</v>
      </c>
      <c r="V1419" s="1302">
        <v>0</v>
      </c>
    </row>
    <row r="1420" spans="1:22" ht="15" x14ac:dyDescent="0.25">
      <c r="A1420" s="1301" t="s">
        <v>809</v>
      </c>
      <c r="B1420" s="153" t="s">
        <v>893</v>
      </c>
      <c r="C1420" s="1301" t="s">
        <v>701</v>
      </c>
      <c r="D1420" s="1302">
        <v>3.9999999105930328E-2</v>
      </c>
      <c r="E1420" s="1302">
        <v>6.4516127109527588E-2</v>
      </c>
      <c r="F1420" s="1302">
        <v>8.3333335816860199E-2</v>
      </c>
      <c r="G1420" s="1302">
        <v>0</v>
      </c>
      <c r="H1420" s="1302">
        <v>0.5</v>
      </c>
      <c r="I1420" s="1302">
        <v>9.0909093618392944E-2</v>
      </c>
      <c r="J1420" s="1302">
        <v>0.18181818723678589</v>
      </c>
      <c r="K1420" s="1302">
        <v>0</v>
      </c>
      <c r="L1420" s="1302">
        <v>0</v>
      </c>
      <c r="M1420" s="1302">
        <v>0</v>
      </c>
      <c r="N1420" s="1302">
        <v>0</v>
      </c>
      <c r="O1420" s="1302">
        <v>0</v>
      </c>
      <c r="P1420" s="1302">
        <v>0</v>
      </c>
      <c r="Q1420" s="1302">
        <v>0</v>
      </c>
      <c r="R1420" s="1302">
        <v>0</v>
      </c>
      <c r="S1420" s="1302">
        <v>0</v>
      </c>
      <c r="T1420" s="1302">
        <v>7.1428574621677399E-2</v>
      </c>
      <c r="U1420" s="1302">
        <v>0</v>
      </c>
      <c r="V1420" s="1302">
        <v>0</v>
      </c>
    </row>
    <row r="1421" spans="1:22" ht="15" x14ac:dyDescent="0.25">
      <c r="A1421" s="1301" t="s">
        <v>809</v>
      </c>
      <c r="B1421" s="153" t="s">
        <v>893</v>
      </c>
      <c r="C1421" s="1301" t="s">
        <v>92</v>
      </c>
      <c r="D1421" s="1302">
        <v>0.23999999463558197</v>
      </c>
      <c r="E1421" s="1302">
        <v>0.22580644488334656</v>
      </c>
      <c r="F1421" s="1302">
        <v>8.3333335816860199E-2</v>
      </c>
      <c r="G1421" s="1302">
        <v>0.4444444477558136</v>
      </c>
      <c r="H1421" s="1302">
        <v>0.83333331346511841</v>
      </c>
      <c r="I1421" s="1302">
        <v>0.22727273404598236</v>
      </c>
      <c r="J1421" s="1302">
        <v>0.27272728085517883</v>
      </c>
      <c r="K1421" s="1302">
        <v>0.4285714328289032</v>
      </c>
      <c r="L1421" s="1302">
        <v>0</v>
      </c>
      <c r="M1421" s="1302">
        <v>0</v>
      </c>
      <c r="N1421" s="1302">
        <v>0</v>
      </c>
      <c r="O1421" s="1302">
        <v>0</v>
      </c>
      <c r="P1421" s="1302">
        <v>0</v>
      </c>
      <c r="Q1421" s="1302">
        <v>0</v>
      </c>
      <c r="R1421" s="1302">
        <v>0</v>
      </c>
      <c r="S1421" s="1302">
        <v>0</v>
      </c>
      <c r="T1421" s="1302">
        <v>0.1428571492433548</v>
      </c>
      <c r="U1421" s="1302">
        <v>0.1428571492433548</v>
      </c>
      <c r="V1421" s="1302">
        <v>0</v>
      </c>
    </row>
    <row r="1422" spans="1:22" ht="15" x14ac:dyDescent="0.25">
      <c r="A1422" s="1301" t="s">
        <v>809</v>
      </c>
      <c r="B1422" s="153" t="s">
        <v>893</v>
      </c>
      <c r="C1422" s="1301" t="s">
        <v>93</v>
      </c>
      <c r="D1422" s="1302">
        <v>0.31999999284744263</v>
      </c>
      <c r="E1422" s="1302">
        <v>0.32258063554763794</v>
      </c>
      <c r="F1422" s="1302">
        <v>0.1666666716337204</v>
      </c>
      <c r="G1422" s="1302">
        <v>0.66666668653488159</v>
      </c>
      <c r="H1422" s="1302">
        <v>0.83333331346511841</v>
      </c>
      <c r="I1422" s="1302">
        <v>0.27272728085517883</v>
      </c>
      <c r="J1422" s="1302">
        <v>0.27272728085517883</v>
      </c>
      <c r="K1422" s="1302">
        <v>0.4285714328289032</v>
      </c>
      <c r="L1422" s="1302">
        <v>0</v>
      </c>
      <c r="M1422" s="1302">
        <v>0</v>
      </c>
      <c r="N1422" s="1302">
        <v>0</v>
      </c>
      <c r="O1422" s="1302">
        <v>0</v>
      </c>
      <c r="P1422" s="1302">
        <v>0</v>
      </c>
      <c r="Q1422" s="1302">
        <v>0</v>
      </c>
      <c r="R1422" s="1302">
        <v>0</v>
      </c>
      <c r="S1422" s="1302">
        <v>0.1666666716337204</v>
      </c>
      <c r="T1422" s="1302">
        <v>0.2142857164144516</v>
      </c>
      <c r="U1422" s="1302">
        <v>0.1428571492433548</v>
      </c>
      <c r="V1422" s="1302">
        <v>0</v>
      </c>
    </row>
    <row r="1423" spans="1:22" ht="15" x14ac:dyDescent="0.25">
      <c r="A1423" s="1301" t="s">
        <v>809</v>
      </c>
      <c r="B1423" s="153" t="s">
        <v>893</v>
      </c>
      <c r="C1423" s="1301" t="s">
        <v>94</v>
      </c>
      <c r="D1423" s="1302">
        <v>7.9999998211860657E-2</v>
      </c>
      <c r="E1423" s="1302">
        <v>0</v>
      </c>
      <c r="F1423" s="1302">
        <v>0</v>
      </c>
      <c r="G1423" s="1302">
        <v>0</v>
      </c>
      <c r="H1423" s="1302">
        <v>0.1666666716337204</v>
      </c>
      <c r="I1423" s="1302">
        <v>0</v>
      </c>
      <c r="J1423" s="1302">
        <v>9.0909093618392944E-2</v>
      </c>
      <c r="K1423" s="1302">
        <v>0</v>
      </c>
      <c r="L1423" s="1302">
        <v>0</v>
      </c>
      <c r="M1423" s="1302">
        <v>0</v>
      </c>
      <c r="N1423" s="1302">
        <v>0</v>
      </c>
      <c r="O1423" s="1302">
        <v>0</v>
      </c>
      <c r="P1423" s="1302">
        <v>0</v>
      </c>
      <c r="Q1423" s="1302">
        <v>0</v>
      </c>
      <c r="R1423" s="1302">
        <v>0</v>
      </c>
      <c r="S1423" s="1302">
        <v>0.1666666716337204</v>
      </c>
      <c r="T1423" s="1302">
        <v>0</v>
      </c>
      <c r="U1423" s="1302">
        <v>0</v>
      </c>
      <c r="V1423" s="1302">
        <v>0</v>
      </c>
    </row>
    <row r="1424" spans="1:22" ht="15" x14ac:dyDescent="0.25">
      <c r="A1424" s="1301" t="s">
        <v>809</v>
      </c>
      <c r="B1424" s="153" t="s">
        <v>893</v>
      </c>
      <c r="C1424" s="1301" t="s">
        <v>95</v>
      </c>
      <c r="D1424" s="1302">
        <v>7.9999998211860657E-2</v>
      </c>
      <c r="E1424" s="1302">
        <v>0</v>
      </c>
      <c r="F1424" s="1302">
        <v>0</v>
      </c>
      <c r="G1424" s="1302">
        <v>0</v>
      </c>
      <c r="H1424" s="1302">
        <v>0</v>
      </c>
      <c r="I1424" s="1302">
        <v>0</v>
      </c>
      <c r="J1424" s="1302">
        <v>9.0909093618392944E-2</v>
      </c>
      <c r="K1424" s="1302">
        <v>0</v>
      </c>
      <c r="L1424" s="1302">
        <v>0</v>
      </c>
      <c r="M1424" s="1302">
        <v>0</v>
      </c>
      <c r="N1424" s="1302">
        <v>0</v>
      </c>
      <c r="O1424" s="1302">
        <v>0</v>
      </c>
      <c r="P1424" s="1302">
        <v>0</v>
      </c>
      <c r="Q1424" s="1302">
        <v>0</v>
      </c>
      <c r="R1424" s="1302">
        <v>0</v>
      </c>
      <c r="S1424" s="1302">
        <v>0</v>
      </c>
      <c r="T1424" s="1302">
        <v>0</v>
      </c>
      <c r="U1424" s="1302">
        <v>0</v>
      </c>
      <c r="V1424" s="1302">
        <v>0</v>
      </c>
    </row>
    <row r="1425" spans="1:22" ht="15" x14ac:dyDescent="0.25">
      <c r="A1425" s="1301" t="s">
        <v>809</v>
      </c>
      <c r="B1425" s="153" t="s">
        <v>894</v>
      </c>
      <c r="C1425" s="1301" t="s">
        <v>87</v>
      </c>
      <c r="D1425" s="1302">
        <v>19</v>
      </c>
      <c r="E1425" s="1302">
        <v>22</v>
      </c>
      <c r="F1425" s="1302">
        <v>17</v>
      </c>
      <c r="G1425" s="1302">
        <v>7</v>
      </c>
      <c r="H1425" s="1302">
        <v>22</v>
      </c>
      <c r="I1425" s="1302">
        <v>13</v>
      </c>
      <c r="J1425" s="1302">
        <v>0</v>
      </c>
      <c r="K1425" s="1302">
        <v>4</v>
      </c>
      <c r="L1425" s="1302">
        <v>3</v>
      </c>
      <c r="M1425" s="1302">
        <v>0</v>
      </c>
      <c r="N1425" s="1302">
        <v>0</v>
      </c>
      <c r="O1425" s="1302">
        <v>0</v>
      </c>
      <c r="P1425" s="1302">
        <v>0</v>
      </c>
      <c r="Q1425" s="1302">
        <v>0</v>
      </c>
      <c r="R1425" s="1302">
        <v>0</v>
      </c>
      <c r="S1425" s="1302">
        <v>0</v>
      </c>
      <c r="T1425" s="1302">
        <v>0</v>
      </c>
      <c r="U1425" s="1302">
        <v>0</v>
      </c>
      <c r="V1425" s="1302">
        <v>0</v>
      </c>
    </row>
    <row r="1426" spans="1:22" ht="15" x14ac:dyDescent="0.25">
      <c r="A1426" s="1301" t="s">
        <v>809</v>
      </c>
      <c r="B1426" s="153" t="s">
        <v>894</v>
      </c>
      <c r="C1426" s="1301" t="s">
        <v>700</v>
      </c>
      <c r="D1426" s="1302">
        <v>1</v>
      </c>
      <c r="E1426" s="1302">
        <v>6</v>
      </c>
      <c r="F1426" s="1302">
        <v>1</v>
      </c>
      <c r="G1426" s="1302">
        <v>1</v>
      </c>
      <c r="H1426" s="1302">
        <v>3</v>
      </c>
      <c r="I1426" s="1302">
        <v>0</v>
      </c>
      <c r="J1426" s="1302">
        <v>0</v>
      </c>
      <c r="K1426" s="1302">
        <v>0</v>
      </c>
      <c r="L1426" s="1302">
        <v>1</v>
      </c>
      <c r="M1426" s="1302">
        <v>0</v>
      </c>
      <c r="N1426" s="1302">
        <v>0</v>
      </c>
      <c r="O1426" s="1302">
        <v>0</v>
      </c>
      <c r="P1426" s="1302">
        <v>0</v>
      </c>
      <c r="Q1426" s="1302">
        <v>0</v>
      </c>
      <c r="R1426" s="1302">
        <v>0</v>
      </c>
      <c r="S1426" s="1302">
        <v>0</v>
      </c>
      <c r="T1426" s="1302">
        <v>0</v>
      </c>
      <c r="U1426" s="1302">
        <v>0</v>
      </c>
      <c r="V1426" s="1302">
        <v>0</v>
      </c>
    </row>
    <row r="1427" spans="1:22" ht="15" x14ac:dyDescent="0.25">
      <c r="A1427" s="1301" t="s">
        <v>809</v>
      </c>
      <c r="B1427" s="153" t="s">
        <v>894</v>
      </c>
      <c r="C1427" s="1301" t="s">
        <v>88</v>
      </c>
      <c r="D1427" s="1302">
        <v>1</v>
      </c>
      <c r="E1427" s="1302">
        <v>7</v>
      </c>
      <c r="F1427" s="1302">
        <v>2</v>
      </c>
      <c r="G1427" s="1302">
        <v>2</v>
      </c>
      <c r="H1427" s="1302">
        <v>5</v>
      </c>
      <c r="I1427" s="1302">
        <v>3</v>
      </c>
      <c r="J1427" s="1302">
        <v>0</v>
      </c>
      <c r="K1427" s="1302">
        <v>1</v>
      </c>
      <c r="L1427" s="1302">
        <v>1</v>
      </c>
      <c r="M1427" s="1302">
        <v>0</v>
      </c>
      <c r="N1427" s="1302">
        <v>0</v>
      </c>
      <c r="O1427" s="1302">
        <v>0</v>
      </c>
      <c r="P1427" s="1302">
        <v>0</v>
      </c>
      <c r="Q1427" s="1302">
        <v>0</v>
      </c>
      <c r="R1427" s="1302">
        <v>0</v>
      </c>
      <c r="S1427" s="1302">
        <v>0</v>
      </c>
      <c r="T1427" s="1302">
        <v>0</v>
      </c>
      <c r="U1427" s="1302">
        <v>0</v>
      </c>
      <c r="V1427" s="1302">
        <v>0</v>
      </c>
    </row>
    <row r="1428" spans="1:22" ht="15" x14ac:dyDescent="0.25">
      <c r="A1428" s="1301" t="s">
        <v>809</v>
      </c>
      <c r="B1428" s="153" t="s">
        <v>894</v>
      </c>
      <c r="C1428" s="1301" t="s">
        <v>89</v>
      </c>
      <c r="D1428" s="1302">
        <v>1</v>
      </c>
      <c r="E1428" s="1302">
        <v>10</v>
      </c>
      <c r="F1428" s="1302">
        <v>3</v>
      </c>
      <c r="G1428" s="1302">
        <v>3</v>
      </c>
      <c r="H1428" s="1302">
        <v>5</v>
      </c>
      <c r="I1428" s="1302">
        <v>3</v>
      </c>
      <c r="J1428" s="1302">
        <v>0</v>
      </c>
      <c r="K1428" s="1302">
        <v>1</v>
      </c>
      <c r="L1428" s="1302">
        <v>1</v>
      </c>
      <c r="M1428" s="1302">
        <v>0</v>
      </c>
      <c r="N1428" s="1302">
        <v>0</v>
      </c>
      <c r="O1428" s="1302">
        <v>0</v>
      </c>
      <c r="P1428" s="1302">
        <v>0</v>
      </c>
      <c r="Q1428" s="1302">
        <v>0</v>
      </c>
      <c r="R1428" s="1302">
        <v>0</v>
      </c>
      <c r="S1428" s="1302">
        <v>0</v>
      </c>
      <c r="T1428" s="1302">
        <v>0</v>
      </c>
      <c r="U1428" s="1302">
        <v>0</v>
      </c>
      <c r="V1428" s="1302">
        <v>0</v>
      </c>
    </row>
    <row r="1429" spans="1:22" ht="15" x14ac:dyDescent="0.25">
      <c r="A1429" s="1301" t="s">
        <v>809</v>
      </c>
      <c r="B1429" s="153" t="s">
        <v>894</v>
      </c>
      <c r="C1429" s="1301" t="s">
        <v>90</v>
      </c>
      <c r="D1429" s="1302">
        <v>1</v>
      </c>
      <c r="E1429" s="1302">
        <v>2</v>
      </c>
      <c r="F1429" s="1302">
        <v>1</v>
      </c>
      <c r="G1429" s="1302">
        <v>0</v>
      </c>
      <c r="H1429" s="1302">
        <v>1</v>
      </c>
      <c r="I1429" s="1302">
        <v>0</v>
      </c>
      <c r="J1429" s="1302">
        <v>0</v>
      </c>
      <c r="K1429" s="1302">
        <v>0</v>
      </c>
      <c r="L1429" s="1302">
        <v>0</v>
      </c>
      <c r="M1429" s="1302">
        <v>0</v>
      </c>
      <c r="N1429" s="1302">
        <v>0</v>
      </c>
      <c r="O1429" s="1302">
        <v>0</v>
      </c>
      <c r="P1429" s="1302">
        <v>0</v>
      </c>
      <c r="Q1429" s="1302">
        <v>0</v>
      </c>
      <c r="R1429" s="1302">
        <v>0</v>
      </c>
      <c r="S1429" s="1302">
        <v>0</v>
      </c>
      <c r="T1429" s="1302">
        <v>0</v>
      </c>
      <c r="U1429" s="1302">
        <v>0</v>
      </c>
      <c r="V1429" s="1302">
        <v>0</v>
      </c>
    </row>
    <row r="1430" spans="1:22" ht="15" x14ac:dyDescent="0.25">
      <c r="A1430" s="1301" t="s">
        <v>809</v>
      </c>
      <c r="B1430" s="153" t="s">
        <v>894</v>
      </c>
      <c r="C1430" s="1301" t="s">
        <v>91</v>
      </c>
      <c r="D1430" s="1302">
        <v>1</v>
      </c>
      <c r="E1430" s="1302">
        <v>1</v>
      </c>
      <c r="F1430" s="1302">
        <v>1</v>
      </c>
      <c r="G1430" s="1302">
        <v>0</v>
      </c>
      <c r="H1430" s="1302">
        <v>0</v>
      </c>
      <c r="I1430" s="1302">
        <v>0</v>
      </c>
      <c r="J1430" s="1302">
        <v>0</v>
      </c>
      <c r="K1430" s="1302">
        <v>0</v>
      </c>
      <c r="L1430" s="1302">
        <v>0</v>
      </c>
      <c r="M1430" s="1302">
        <v>0</v>
      </c>
      <c r="N1430" s="1302">
        <v>0</v>
      </c>
      <c r="O1430" s="1302">
        <v>0</v>
      </c>
      <c r="P1430" s="1302">
        <v>0</v>
      </c>
      <c r="Q1430" s="1302">
        <v>0</v>
      </c>
      <c r="R1430" s="1302">
        <v>0</v>
      </c>
      <c r="S1430" s="1302">
        <v>0</v>
      </c>
      <c r="T1430" s="1302">
        <v>0</v>
      </c>
      <c r="U1430" s="1302">
        <v>0</v>
      </c>
      <c r="V1430" s="1302">
        <v>0</v>
      </c>
    </row>
    <row r="1431" spans="1:22" ht="15" x14ac:dyDescent="0.25">
      <c r="A1431" s="1301" t="s">
        <v>809</v>
      </c>
      <c r="B1431" s="153" t="s">
        <v>894</v>
      </c>
      <c r="C1431" s="1301" t="s">
        <v>701</v>
      </c>
      <c r="D1431" s="1302">
        <v>5.2631579339504242E-2</v>
      </c>
      <c r="E1431" s="1302">
        <v>0.27272728085517883</v>
      </c>
      <c r="F1431" s="1302">
        <v>5.8823529630899429E-2</v>
      </c>
      <c r="G1431" s="1302">
        <v>0.1428571492433548</v>
      </c>
      <c r="H1431" s="1302">
        <v>0.13636364042758942</v>
      </c>
      <c r="I1431" s="1302">
        <v>0</v>
      </c>
      <c r="J1431" s="1302">
        <v>0</v>
      </c>
      <c r="K1431" s="1302">
        <v>0</v>
      </c>
      <c r="L1431" s="1302">
        <v>0.3333333432674408</v>
      </c>
      <c r="M1431" s="1302">
        <v>0</v>
      </c>
      <c r="N1431" s="1302">
        <v>0</v>
      </c>
      <c r="O1431" s="1302">
        <v>0</v>
      </c>
      <c r="P1431" s="1302">
        <v>0</v>
      </c>
      <c r="Q1431" s="1302">
        <v>0</v>
      </c>
      <c r="R1431" s="1302">
        <v>0</v>
      </c>
      <c r="S1431" s="1302">
        <v>0</v>
      </c>
      <c r="T1431" s="1302">
        <v>0</v>
      </c>
      <c r="U1431" s="1302">
        <v>0</v>
      </c>
      <c r="V1431" s="1302">
        <v>0</v>
      </c>
    </row>
    <row r="1432" spans="1:22" ht="15" x14ac:dyDescent="0.25">
      <c r="A1432" s="1301" t="s">
        <v>809</v>
      </c>
      <c r="B1432" s="153" t="s">
        <v>894</v>
      </c>
      <c r="C1432" s="1301" t="s">
        <v>92</v>
      </c>
      <c r="D1432" s="1302">
        <v>5.2631579339504242E-2</v>
      </c>
      <c r="E1432" s="1302">
        <v>0.31818181276321411</v>
      </c>
      <c r="F1432" s="1302">
        <v>0.11764705926179886</v>
      </c>
      <c r="G1432" s="1302">
        <v>0.28571429848670959</v>
      </c>
      <c r="H1432" s="1302">
        <v>0.22727273404598236</v>
      </c>
      <c r="I1432" s="1302">
        <v>0.23076923191547394</v>
      </c>
      <c r="J1432" s="1302">
        <v>0</v>
      </c>
      <c r="K1432" s="1302">
        <v>0.25</v>
      </c>
      <c r="L1432" s="1302">
        <v>0.3333333432674408</v>
      </c>
      <c r="M1432" s="1302">
        <v>0</v>
      </c>
      <c r="N1432" s="1302">
        <v>0</v>
      </c>
      <c r="O1432" s="1302">
        <v>0</v>
      </c>
      <c r="P1432" s="1302">
        <v>0</v>
      </c>
      <c r="Q1432" s="1302">
        <v>0</v>
      </c>
      <c r="R1432" s="1302">
        <v>0</v>
      </c>
      <c r="S1432" s="1302">
        <v>0</v>
      </c>
      <c r="T1432" s="1302">
        <v>0</v>
      </c>
      <c r="U1432" s="1302">
        <v>0</v>
      </c>
      <c r="V1432" s="1302">
        <v>0</v>
      </c>
    </row>
    <row r="1433" spans="1:22" ht="15" x14ac:dyDescent="0.25">
      <c r="A1433" s="1301" t="s">
        <v>809</v>
      </c>
      <c r="B1433" s="153" t="s">
        <v>894</v>
      </c>
      <c r="C1433" s="1301" t="s">
        <v>93</v>
      </c>
      <c r="D1433" s="1302">
        <v>5.2631579339504242E-2</v>
      </c>
      <c r="E1433" s="1302">
        <v>0.45454546809196472</v>
      </c>
      <c r="F1433" s="1302">
        <v>0.17647059261798859</v>
      </c>
      <c r="G1433" s="1302">
        <v>0.4285714328289032</v>
      </c>
      <c r="H1433" s="1302">
        <v>0.22727273404598236</v>
      </c>
      <c r="I1433" s="1302">
        <v>0.23076923191547394</v>
      </c>
      <c r="J1433" s="1302">
        <v>0</v>
      </c>
      <c r="K1433" s="1302">
        <v>0.25</v>
      </c>
      <c r="L1433" s="1302">
        <v>0.3333333432674408</v>
      </c>
      <c r="M1433" s="1302">
        <v>0</v>
      </c>
      <c r="N1433" s="1302">
        <v>0</v>
      </c>
      <c r="O1433" s="1302">
        <v>0</v>
      </c>
      <c r="P1433" s="1302">
        <v>0</v>
      </c>
      <c r="Q1433" s="1302">
        <v>0</v>
      </c>
      <c r="R1433" s="1302">
        <v>0</v>
      </c>
      <c r="S1433" s="1302">
        <v>0</v>
      </c>
      <c r="T1433" s="1302">
        <v>0</v>
      </c>
      <c r="U1433" s="1302">
        <v>0</v>
      </c>
      <c r="V1433" s="1302">
        <v>0</v>
      </c>
    </row>
    <row r="1434" spans="1:22" ht="15" x14ac:dyDescent="0.25">
      <c r="A1434" s="1301" t="s">
        <v>809</v>
      </c>
      <c r="B1434" s="153" t="s">
        <v>894</v>
      </c>
      <c r="C1434" s="1301" t="s">
        <v>94</v>
      </c>
      <c r="D1434" s="1302">
        <v>5.2631579339504242E-2</v>
      </c>
      <c r="E1434" s="1302">
        <v>9.0909093618392944E-2</v>
      </c>
      <c r="F1434" s="1302">
        <v>5.8823529630899429E-2</v>
      </c>
      <c r="G1434" s="1302">
        <v>0</v>
      </c>
      <c r="H1434" s="1302">
        <v>4.5454546809196472E-2</v>
      </c>
      <c r="I1434" s="1302">
        <v>0</v>
      </c>
      <c r="J1434" s="1302">
        <v>0</v>
      </c>
      <c r="K1434" s="1302">
        <v>0</v>
      </c>
      <c r="L1434" s="1302">
        <v>0</v>
      </c>
      <c r="M1434" s="1302">
        <v>0</v>
      </c>
      <c r="N1434" s="1302">
        <v>0</v>
      </c>
      <c r="O1434" s="1302">
        <v>0</v>
      </c>
      <c r="P1434" s="1302">
        <v>0</v>
      </c>
      <c r="Q1434" s="1302">
        <v>0</v>
      </c>
      <c r="R1434" s="1302">
        <v>0</v>
      </c>
      <c r="S1434" s="1302">
        <v>0</v>
      </c>
      <c r="T1434" s="1302">
        <v>0</v>
      </c>
      <c r="U1434" s="1302">
        <v>0</v>
      </c>
      <c r="V1434" s="1302">
        <v>0</v>
      </c>
    </row>
    <row r="1435" spans="1:22" ht="15" x14ac:dyDescent="0.25">
      <c r="A1435" s="1301" t="s">
        <v>809</v>
      </c>
      <c r="B1435" s="153" t="s">
        <v>894</v>
      </c>
      <c r="C1435" s="1301" t="s">
        <v>95</v>
      </c>
      <c r="D1435" s="1302">
        <v>5.2631579339504242E-2</v>
      </c>
      <c r="E1435" s="1302">
        <v>4.5454546809196472E-2</v>
      </c>
      <c r="F1435" s="1302">
        <v>5.8823529630899429E-2</v>
      </c>
      <c r="G1435" s="1302">
        <v>0</v>
      </c>
      <c r="H1435" s="1302">
        <v>0</v>
      </c>
      <c r="I1435" s="1302">
        <v>0</v>
      </c>
      <c r="J1435" s="1302">
        <v>0</v>
      </c>
      <c r="K1435" s="1302">
        <v>0</v>
      </c>
      <c r="L1435" s="1302">
        <v>0</v>
      </c>
      <c r="M1435" s="1302">
        <v>0</v>
      </c>
      <c r="N1435" s="1302">
        <v>0</v>
      </c>
      <c r="O1435" s="1302">
        <v>0</v>
      </c>
      <c r="P1435" s="1302">
        <v>0</v>
      </c>
      <c r="Q1435" s="1302">
        <v>0</v>
      </c>
      <c r="R1435" s="1302">
        <v>0</v>
      </c>
      <c r="S1435" s="1302">
        <v>0</v>
      </c>
      <c r="T1435" s="1302">
        <v>0</v>
      </c>
      <c r="U1435" s="1302">
        <v>0</v>
      </c>
      <c r="V1435" s="1302">
        <v>0</v>
      </c>
    </row>
    <row r="1436" spans="1:22" ht="15" x14ac:dyDescent="0.25">
      <c r="A1436" s="1301" t="s">
        <v>809</v>
      </c>
      <c r="B1436" s="153" t="s">
        <v>895</v>
      </c>
      <c r="C1436" s="1301" t="s">
        <v>87</v>
      </c>
      <c r="D1436" s="1302">
        <v>8</v>
      </c>
      <c r="E1436" s="1302">
        <v>6</v>
      </c>
      <c r="F1436" s="1302">
        <v>10</v>
      </c>
      <c r="G1436" s="1302">
        <v>14</v>
      </c>
      <c r="H1436" s="1302">
        <v>8</v>
      </c>
      <c r="I1436" s="1302">
        <v>9</v>
      </c>
      <c r="J1436" s="1302">
        <v>2</v>
      </c>
      <c r="K1436" s="1302">
        <v>2</v>
      </c>
      <c r="L1436" s="1302">
        <v>2</v>
      </c>
      <c r="M1436" s="1302">
        <v>2</v>
      </c>
      <c r="N1436" s="1302">
        <v>0</v>
      </c>
      <c r="O1436" s="1302">
        <v>0</v>
      </c>
      <c r="P1436" s="1302">
        <v>0</v>
      </c>
      <c r="Q1436" s="1302">
        <v>0</v>
      </c>
      <c r="R1436" s="1302">
        <v>0</v>
      </c>
      <c r="S1436" s="1302">
        <v>0</v>
      </c>
      <c r="T1436" s="1302">
        <v>0</v>
      </c>
      <c r="U1436" s="1302">
        <v>0</v>
      </c>
      <c r="V1436" s="1302">
        <v>0</v>
      </c>
    </row>
    <row r="1437" spans="1:22" ht="15" x14ac:dyDescent="0.25">
      <c r="A1437" s="1301" t="s">
        <v>809</v>
      </c>
      <c r="B1437" s="153" t="s">
        <v>895</v>
      </c>
      <c r="C1437" s="1301" t="s">
        <v>700</v>
      </c>
      <c r="D1437" s="1302">
        <v>1</v>
      </c>
      <c r="E1437" s="1302">
        <v>0</v>
      </c>
      <c r="F1437" s="1302">
        <v>2</v>
      </c>
      <c r="G1437" s="1302">
        <v>6</v>
      </c>
      <c r="H1437" s="1302">
        <v>3</v>
      </c>
      <c r="I1437" s="1302">
        <v>2</v>
      </c>
      <c r="J1437" s="1302">
        <v>0</v>
      </c>
      <c r="K1437" s="1302">
        <v>0</v>
      </c>
      <c r="L1437" s="1302">
        <v>1</v>
      </c>
      <c r="M1437" s="1302">
        <v>1</v>
      </c>
      <c r="N1437" s="1302">
        <v>0</v>
      </c>
      <c r="O1437" s="1302">
        <v>0</v>
      </c>
      <c r="P1437" s="1302">
        <v>0</v>
      </c>
      <c r="Q1437" s="1302">
        <v>0</v>
      </c>
      <c r="R1437" s="1302">
        <v>0</v>
      </c>
      <c r="S1437" s="1302">
        <v>0</v>
      </c>
      <c r="T1437" s="1302">
        <v>0</v>
      </c>
      <c r="U1437" s="1302">
        <v>0</v>
      </c>
      <c r="V1437" s="1302">
        <v>0</v>
      </c>
    </row>
    <row r="1438" spans="1:22" ht="15" x14ac:dyDescent="0.25">
      <c r="A1438" s="1301" t="s">
        <v>809</v>
      </c>
      <c r="B1438" s="153" t="s">
        <v>895</v>
      </c>
      <c r="C1438" s="1301" t="s">
        <v>88</v>
      </c>
      <c r="D1438" s="1302">
        <v>2</v>
      </c>
      <c r="E1438" s="1302">
        <v>1</v>
      </c>
      <c r="F1438" s="1302">
        <v>4</v>
      </c>
      <c r="G1438" s="1302">
        <v>11</v>
      </c>
      <c r="H1438" s="1302">
        <v>4</v>
      </c>
      <c r="I1438" s="1302">
        <v>4</v>
      </c>
      <c r="J1438" s="1302">
        <v>0</v>
      </c>
      <c r="K1438" s="1302">
        <v>0</v>
      </c>
      <c r="L1438" s="1302">
        <v>1</v>
      </c>
      <c r="M1438" s="1302">
        <v>1</v>
      </c>
      <c r="N1438" s="1302">
        <v>0</v>
      </c>
      <c r="O1438" s="1302">
        <v>0</v>
      </c>
      <c r="P1438" s="1302">
        <v>0</v>
      </c>
      <c r="Q1438" s="1302">
        <v>0</v>
      </c>
      <c r="R1438" s="1302">
        <v>0</v>
      </c>
      <c r="S1438" s="1302">
        <v>0</v>
      </c>
      <c r="T1438" s="1302">
        <v>0</v>
      </c>
      <c r="U1438" s="1302">
        <v>0</v>
      </c>
      <c r="V1438" s="1302">
        <v>0</v>
      </c>
    </row>
    <row r="1439" spans="1:22" ht="15" x14ac:dyDescent="0.25">
      <c r="A1439" s="1301" t="s">
        <v>809</v>
      </c>
      <c r="B1439" s="153" t="s">
        <v>895</v>
      </c>
      <c r="C1439" s="1301" t="s">
        <v>89</v>
      </c>
      <c r="D1439" s="1302">
        <v>2</v>
      </c>
      <c r="E1439" s="1302">
        <v>1</v>
      </c>
      <c r="F1439" s="1302">
        <v>4</v>
      </c>
      <c r="G1439" s="1302">
        <v>11</v>
      </c>
      <c r="H1439" s="1302">
        <v>5</v>
      </c>
      <c r="I1439" s="1302">
        <v>5</v>
      </c>
      <c r="J1439" s="1302">
        <v>0</v>
      </c>
      <c r="K1439" s="1302">
        <v>0</v>
      </c>
      <c r="L1439" s="1302">
        <v>1</v>
      </c>
      <c r="M1439" s="1302">
        <v>1</v>
      </c>
      <c r="N1439" s="1302">
        <v>0</v>
      </c>
      <c r="O1439" s="1302">
        <v>0</v>
      </c>
      <c r="P1439" s="1302">
        <v>0</v>
      </c>
      <c r="Q1439" s="1302">
        <v>0</v>
      </c>
      <c r="R1439" s="1302">
        <v>0</v>
      </c>
      <c r="S1439" s="1302">
        <v>0</v>
      </c>
      <c r="T1439" s="1302">
        <v>0</v>
      </c>
      <c r="U1439" s="1302">
        <v>0</v>
      </c>
      <c r="V1439" s="1302">
        <v>0</v>
      </c>
    </row>
    <row r="1440" spans="1:22" ht="15" x14ac:dyDescent="0.25">
      <c r="A1440" s="1301" t="s">
        <v>809</v>
      </c>
      <c r="B1440" s="153" t="s">
        <v>895</v>
      </c>
      <c r="C1440" s="1301" t="s">
        <v>90</v>
      </c>
      <c r="D1440" s="1302">
        <v>1</v>
      </c>
      <c r="E1440" s="1302">
        <v>0</v>
      </c>
      <c r="F1440" s="1302">
        <v>0</v>
      </c>
      <c r="G1440" s="1302">
        <v>4</v>
      </c>
      <c r="H1440" s="1302">
        <v>2</v>
      </c>
      <c r="I1440" s="1302">
        <v>0</v>
      </c>
      <c r="J1440" s="1302">
        <v>0</v>
      </c>
      <c r="K1440" s="1302">
        <v>0</v>
      </c>
      <c r="L1440" s="1302">
        <v>0</v>
      </c>
      <c r="M1440" s="1302">
        <v>0</v>
      </c>
      <c r="N1440" s="1302">
        <v>0</v>
      </c>
      <c r="O1440" s="1302">
        <v>0</v>
      </c>
      <c r="P1440" s="1302">
        <v>0</v>
      </c>
      <c r="Q1440" s="1302">
        <v>0</v>
      </c>
      <c r="R1440" s="1302">
        <v>0</v>
      </c>
      <c r="S1440" s="1302">
        <v>0</v>
      </c>
      <c r="T1440" s="1302">
        <v>0</v>
      </c>
      <c r="U1440" s="1302">
        <v>0</v>
      </c>
      <c r="V1440" s="1302">
        <v>0</v>
      </c>
    </row>
    <row r="1441" spans="1:22" ht="15" x14ac:dyDescent="0.25">
      <c r="A1441" s="1301" t="s">
        <v>809</v>
      </c>
      <c r="B1441" s="153" t="s">
        <v>895</v>
      </c>
      <c r="C1441" s="1301" t="s">
        <v>91</v>
      </c>
      <c r="D1441" s="1302">
        <v>0</v>
      </c>
      <c r="E1441" s="1302">
        <v>0</v>
      </c>
      <c r="F1441" s="1302">
        <v>0</v>
      </c>
      <c r="G1441" s="1302">
        <v>2</v>
      </c>
      <c r="H1441" s="1302">
        <v>2</v>
      </c>
      <c r="I1441" s="1302">
        <v>0</v>
      </c>
      <c r="J1441" s="1302">
        <v>0</v>
      </c>
      <c r="K1441" s="1302">
        <v>0</v>
      </c>
      <c r="L1441" s="1302">
        <v>0</v>
      </c>
      <c r="M1441" s="1302">
        <v>0</v>
      </c>
      <c r="N1441" s="1302">
        <v>0</v>
      </c>
      <c r="O1441" s="1302">
        <v>0</v>
      </c>
      <c r="P1441" s="1302">
        <v>0</v>
      </c>
      <c r="Q1441" s="1302">
        <v>0</v>
      </c>
      <c r="R1441" s="1302">
        <v>0</v>
      </c>
      <c r="S1441" s="1302">
        <v>0</v>
      </c>
      <c r="T1441" s="1302">
        <v>0</v>
      </c>
      <c r="U1441" s="1302">
        <v>0</v>
      </c>
      <c r="V1441" s="1302">
        <v>0</v>
      </c>
    </row>
    <row r="1442" spans="1:22" ht="15" x14ac:dyDescent="0.25">
      <c r="A1442" s="1301" t="s">
        <v>809</v>
      </c>
      <c r="B1442" s="153" t="s">
        <v>895</v>
      </c>
      <c r="C1442" s="1301" t="s">
        <v>701</v>
      </c>
      <c r="D1442" s="1302">
        <v>0.125</v>
      </c>
      <c r="E1442" s="1302">
        <v>0</v>
      </c>
      <c r="F1442" s="1302">
        <v>0.20000000298023224</v>
      </c>
      <c r="G1442" s="1302">
        <v>0.4285714328289032</v>
      </c>
      <c r="H1442" s="1302">
        <v>0.375</v>
      </c>
      <c r="I1442" s="1302">
        <v>0.2222222238779068</v>
      </c>
      <c r="J1442" s="1302">
        <v>0</v>
      </c>
      <c r="K1442" s="1302">
        <v>0</v>
      </c>
      <c r="L1442" s="1302">
        <v>0.5</v>
      </c>
      <c r="M1442" s="1302">
        <v>0.5</v>
      </c>
      <c r="N1442" s="1302">
        <v>0</v>
      </c>
      <c r="O1442" s="1302">
        <v>0</v>
      </c>
      <c r="P1442" s="1302">
        <v>0</v>
      </c>
      <c r="Q1442" s="1302">
        <v>0</v>
      </c>
      <c r="R1442" s="1302">
        <v>0</v>
      </c>
      <c r="S1442" s="1302">
        <v>0</v>
      </c>
      <c r="T1442" s="1302">
        <v>0</v>
      </c>
      <c r="U1442" s="1302">
        <v>0</v>
      </c>
      <c r="V1442" s="1302">
        <v>0</v>
      </c>
    </row>
    <row r="1443" spans="1:22" ht="15" x14ac:dyDescent="0.25">
      <c r="A1443" s="1301" t="s">
        <v>809</v>
      </c>
      <c r="B1443" s="153" t="s">
        <v>895</v>
      </c>
      <c r="C1443" s="1301" t="s">
        <v>92</v>
      </c>
      <c r="D1443" s="1302">
        <v>0.25</v>
      </c>
      <c r="E1443" s="1302">
        <v>0.1666666716337204</v>
      </c>
      <c r="F1443" s="1302">
        <v>0.40000000596046448</v>
      </c>
      <c r="G1443" s="1302">
        <v>0.78571426868438721</v>
      </c>
      <c r="H1443" s="1302">
        <v>0.5</v>
      </c>
      <c r="I1443" s="1302">
        <v>0.4444444477558136</v>
      </c>
      <c r="J1443" s="1302">
        <v>0</v>
      </c>
      <c r="K1443" s="1302">
        <v>0</v>
      </c>
      <c r="L1443" s="1302">
        <v>0.5</v>
      </c>
      <c r="M1443" s="1302">
        <v>0.5</v>
      </c>
      <c r="N1443" s="1302">
        <v>0</v>
      </c>
      <c r="O1443" s="1302">
        <v>0</v>
      </c>
      <c r="P1443" s="1302">
        <v>0</v>
      </c>
      <c r="Q1443" s="1302">
        <v>0</v>
      </c>
      <c r="R1443" s="1302">
        <v>0</v>
      </c>
      <c r="S1443" s="1302">
        <v>0</v>
      </c>
      <c r="T1443" s="1302">
        <v>0</v>
      </c>
      <c r="U1443" s="1302">
        <v>0</v>
      </c>
      <c r="V1443" s="1302">
        <v>0</v>
      </c>
    </row>
    <row r="1444" spans="1:22" ht="15" x14ac:dyDescent="0.25">
      <c r="A1444" s="1301" t="s">
        <v>809</v>
      </c>
      <c r="B1444" s="153" t="s">
        <v>895</v>
      </c>
      <c r="C1444" s="1301" t="s">
        <v>93</v>
      </c>
      <c r="D1444" s="1302">
        <v>0.25</v>
      </c>
      <c r="E1444" s="1302">
        <v>0.1666666716337204</v>
      </c>
      <c r="F1444" s="1302">
        <v>0.40000000596046448</v>
      </c>
      <c r="G1444" s="1302">
        <v>0.78571426868438721</v>
      </c>
      <c r="H1444" s="1302">
        <v>0.625</v>
      </c>
      <c r="I1444" s="1302">
        <v>0.55555558204650879</v>
      </c>
      <c r="J1444" s="1302">
        <v>0</v>
      </c>
      <c r="K1444" s="1302">
        <v>0</v>
      </c>
      <c r="L1444" s="1302">
        <v>0.5</v>
      </c>
      <c r="M1444" s="1302">
        <v>0.5</v>
      </c>
      <c r="N1444" s="1302">
        <v>0</v>
      </c>
      <c r="O1444" s="1302">
        <v>0</v>
      </c>
      <c r="P1444" s="1302">
        <v>0</v>
      </c>
      <c r="Q1444" s="1302">
        <v>0</v>
      </c>
      <c r="R1444" s="1302">
        <v>0</v>
      </c>
      <c r="S1444" s="1302">
        <v>0</v>
      </c>
      <c r="T1444" s="1302">
        <v>0</v>
      </c>
      <c r="U1444" s="1302">
        <v>0</v>
      </c>
      <c r="V1444" s="1302">
        <v>0</v>
      </c>
    </row>
    <row r="1445" spans="1:22" ht="15" x14ac:dyDescent="0.25">
      <c r="A1445" s="1301" t="s">
        <v>809</v>
      </c>
      <c r="B1445" s="153" t="s">
        <v>895</v>
      </c>
      <c r="C1445" s="1301" t="s">
        <v>94</v>
      </c>
      <c r="D1445" s="1302">
        <v>0.125</v>
      </c>
      <c r="E1445" s="1302">
        <v>0</v>
      </c>
      <c r="F1445" s="1302">
        <v>0</v>
      </c>
      <c r="G1445" s="1302">
        <v>0.28571429848670959</v>
      </c>
      <c r="H1445" s="1302">
        <v>0.25</v>
      </c>
      <c r="I1445" s="1302">
        <v>0</v>
      </c>
      <c r="J1445" s="1302">
        <v>0</v>
      </c>
      <c r="K1445" s="1302">
        <v>0</v>
      </c>
      <c r="L1445" s="1302">
        <v>0</v>
      </c>
      <c r="M1445" s="1302">
        <v>0</v>
      </c>
      <c r="N1445" s="1302">
        <v>0</v>
      </c>
      <c r="O1445" s="1302">
        <v>0</v>
      </c>
      <c r="P1445" s="1302">
        <v>0</v>
      </c>
      <c r="Q1445" s="1302">
        <v>0</v>
      </c>
      <c r="R1445" s="1302">
        <v>0</v>
      </c>
      <c r="S1445" s="1302">
        <v>0</v>
      </c>
      <c r="T1445" s="1302">
        <v>0</v>
      </c>
      <c r="U1445" s="1302">
        <v>0</v>
      </c>
      <c r="V1445" s="1302">
        <v>0</v>
      </c>
    </row>
    <row r="1446" spans="1:22" ht="15" x14ac:dyDescent="0.25">
      <c r="A1446" s="1301" t="s">
        <v>809</v>
      </c>
      <c r="B1446" s="153" t="s">
        <v>895</v>
      </c>
      <c r="C1446" s="1301" t="s">
        <v>95</v>
      </c>
      <c r="D1446" s="1302">
        <v>0</v>
      </c>
      <c r="E1446" s="1302">
        <v>0</v>
      </c>
      <c r="F1446" s="1302">
        <v>0</v>
      </c>
      <c r="G1446" s="1302">
        <v>0.1428571492433548</v>
      </c>
      <c r="H1446" s="1302">
        <v>0.25</v>
      </c>
      <c r="I1446" s="1302">
        <v>0</v>
      </c>
      <c r="J1446" s="1302">
        <v>0</v>
      </c>
      <c r="K1446" s="1302">
        <v>0</v>
      </c>
      <c r="L1446" s="1302">
        <v>0</v>
      </c>
      <c r="M1446" s="1302">
        <v>0</v>
      </c>
      <c r="N1446" s="1302">
        <v>0</v>
      </c>
      <c r="O1446" s="1302">
        <v>0</v>
      </c>
      <c r="P1446" s="1302">
        <v>0</v>
      </c>
      <c r="Q1446" s="1302">
        <v>0</v>
      </c>
      <c r="R1446" s="1302">
        <v>0</v>
      </c>
      <c r="S1446" s="1302">
        <v>0</v>
      </c>
      <c r="T1446" s="1302">
        <v>0</v>
      </c>
      <c r="U1446" s="1302">
        <v>0</v>
      </c>
      <c r="V1446" s="1302">
        <v>0</v>
      </c>
    </row>
    <row r="1447" spans="1:22" ht="15" x14ac:dyDescent="0.25">
      <c r="A1447" s="1301" t="s">
        <v>809</v>
      </c>
      <c r="B1447" s="153" t="s">
        <v>896</v>
      </c>
      <c r="C1447" s="1301" t="s">
        <v>87</v>
      </c>
      <c r="D1447" s="1302">
        <v>5</v>
      </c>
      <c r="E1447" s="1302">
        <v>32</v>
      </c>
      <c r="F1447" s="1302">
        <v>33</v>
      </c>
      <c r="G1447" s="1302">
        <v>40</v>
      </c>
      <c r="H1447" s="1302">
        <v>35</v>
      </c>
      <c r="I1447" s="1302">
        <v>33</v>
      </c>
      <c r="J1447" s="1302">
        <v>35</v>
      </c>
      <c r="K1447" s="1302">
        <v>12</v>
      </c>
      <c r="L1447" s="1302">
        <v>3</v>
      </c>
      <c r="M1447" s="1302">
        <v>2</v>
      </c>
      <c r="N1447" s="1302">
        <v>32</v>
      </c>
      <c r="O1447" s="1302">
        <v>13</v>
      </c>
      <c r="P1447" s="1302">
        <v>1</v>
      </c>
      <c r="Q1447" s="1302">
        <v>13</v>
      </c>
      <c r="R1447" s="1302">
        <v>5</v>
      </c>
      <c r="S1447" s="1302">
        <v>8</v>
      </c>
      <c r="T1447" s="1302">
        <v>0</v>
      </c>
      <c r="U1447" s="1302">
        <v>0</v>
      </c>
      <c r="V1447" s="1302">
        <v>0</v>
      </c>
    </row>
    <row r="1448" spans="1:22" ht="15" x14ac:dyDescent="0.25">
      <c r="A1448" s="1301" t="s">
        <v>809</v>
      </c>
      <c r="B1448" s="153" t="s">
        <v>896</v>
      </c>
      <c r="C1448" s="1301" t="s">
        <v>700</v>
      </c>
      <c r="D1448" s="1302">
        <v>1</v>
      </c>
      <c r="E1448" s="1302">
        <v>3</v>
      </c>
      <c r="F1448" s="1302">
        <v>10</v>
      </c>
      <c r="G1448" s="1302">
        <v>7</v>
      </c>
      <c r="H1448" s="1302">
        <v>8</v>
      </c>
      <c r="I1448" s="1302">
        <v>6</v>
      </c>
      <c r="J1448" s="1302">
        <v>14</v>
      </c>
      <c r="K1448" s="1302">
        <v>3</v>
      </c>
      <c r="L1448" s="1302">
        <v>0</v>
      </c>
      <c r="M1448" s="1302">
        <v>0</v>
      </c>
      <c r="N1448" s="1302">
        <v>8</v>
      </c>
      <c r="O1448" s="1302">
        <v>2</v>
      </c>
      <c r="P1448" s="1302">
        <v>0</v>
      </c>
      <c r="Q1448" s="1302">
        <v>0</v>
      </c>
      <c r="R1448" s="1302">
        <v>1</v>
      </c>
      <c r="S1448" s="1302">
        <v>0</v>
      </c>
      <c r="T1448" s="1302">
        <v>0</v>
      </c>
      <c r="U1448" s="1302">
        <v>0</v>
      </c>
      <c r="V1448" s="1302">
        <v>0</v>
      </c>
    </row>
    <row r="1449" spans="1:22" ht="15" x14ac:dyDescent="0.25">
      <c r="A1449" s="1301" t="s">
        <v>809</v>
      </c>
      <c r="B1449" s="153" t="s">
        <v>896</v>
      </c>
      <c r="C1449" s="1301" t="s">
        <v>88</v>
      </c>
      <c r="D1449" s="1302">
        <v>1</v>
      </c>
      <c r="E1449" s="1302">
        <v>6</v>
      </c>
      <c r="F1449" s="1302">
        <v>11</v>
      </c>
      <c r="G1449" s="1302">
        <v>16</v>
      </c>
      <c r="H1449" s="1302">
        <v>19</v>
      </c>
      <c r="I1449" s="1302">
        <v>10</v>
      </c>
      <c r="J1449" s="1302">
        <v>17</v>
      </c>
      <c r="K1449" s="1302">
        <v>4</v>
      </c>
      <c r="L1449" s="1302">
        <v>1</v>
      </c>
      <c r="M1449" s="1302">
        <v>2</v>
      </c>
      <c r="N1449" s="1302">
        <v>14</v>
      </c>
      <c r="O1449" s="1302">
        <v>6</v>
      </c>
      <c r="P1449" s="1302">
        <v>0</v>
      </c>
      <c r="Q1449" s="1302">
        <v>5</v>
      </c>
      <c r="R1449" s="1302">
        <v>1</v>
      </c>
      <c r="S1449" s="1302">
        <v>0</v>
      </c>
      <c r="T1449" s="1302">
        <v>0</v>
      </c>
      <c r="U1449" s="1302">
        <v>0</v>
      </c>
      <c r="V1449" s="1302">
        <v>0</v>
      </c>
    </row>
    <row r="1450" spans="1:22" ht="15" x14ac:dyDescent="0.25">
      <c r="A1450" s="1301" t="s">
        <v>809</v>
      </c>
      <c r="B1450" s="153" t="s">
        <v>896</v>
      </c>
      <c r="C1450" s="1301" t="s">
        <v>89</v>
      </c>
      <c r="D1450" s="1302">
        <v>1</v>
      </c>
      <c r="E1450" s="1302">
        <v>12</v>
      </c>
      <c r="F1450" s="1302">
        <v>13</v>
      </c>
      <c r="G1450" s="1302">
        <v>17</v>
      </c>
      <c r="H1450" s="1302">
        <v>21</v>
      </c>
      <c r="I1450" s="1302">
        <v>11</v>
      </c>
      <c r="J1450" s="1302">
        <v>18</v>
      </c>
      <c r="K1450" s="1302">
        <v>4</v>
      </c>
      <c r="L1450" s="1302">
        <v>1</v>
      </c>
      <c r="M1450" s="1302">
        <v>2</v>
      </c>
      <c r="N1450" s="1302">
        <v>18</v>
      </c>
      <c r="O1450" s="1302">
        <v>6</v>
      </c>
      <c r="P1450" s="1302">
        <v>0</v>
      </c>
      <c r="Q1450" s="1302">
        <v>8</v>
      </c>
      <c r="R1450" s="1302">
        <v>1</v>
      </c>
      <c r="S1450" s="1302">
        <v>0</v>
      </c>
      <c r="T1450" s="1302">
        <v>0</v>
      </c>
      <c r="U1450" s="1302">
        <v>0</v>
      </c>
      <c r="V1450" s="1302">
        <v>0</v>
      </c>
    </row>
    <row r="1451" spans="1:22" ht="15" x14ac:dyDescent="0.25">
      <c r="A1451" s="1301" t="s">
        <v>809</v>
      </c>
      <c r="B1451" s="153" t="s">
        <v>896</v>
      </c>
      <c r="C1451" s="1301" t="s">
        <v>90</v>
      </c>
      <c r="D1451" s="1302">
        <v>1</v>
      </c>
      <c r="E1451" s="1302">
        <v>6</v>
      </c>
      <c r="F1451" s="1302">
        <v>2</v>
      </c>
      <c r="G1451" s="1302">
        <v>6</v>
      </c>
      <c r="H1451" s="1302">
        <v>6</v>
      </c>
      <c r="I1451" s="1302">
        <v>1</v>
      </c>
      <c r="J1451" s="1302">
        <v>1</v>
      </c>
      <c r="K1451" s="1302">
        <v>0</v>
      </c>
      <c r="L1451" s="1302">
        <v>0</v>
      </c>
      <c r="M1451" s="1302">
        <v>0</v>
      </c>
      <c r="N1451" s="1302">
        <v>3</v>
      </c>
      <c r="O1451" s="1302">
        <v>0</v>
      </c>
      <c r="P1451" s="1302">
        <v>0</v>
      </c>
      <c r="Q1451" s="1302">
        <v>2</v>
      </c>
      <c r="R1451" s="1302">
        <v>0</v>
      </c>
      <c r="S1451" s="1302">
        <v>0</v>
      </c>
      <c r="T1451" s="1302">
        <v>0</v>
      </c>
      <c r="U1451" s="1302">
        <v>0</v>
      </c>
      <c r="V1451" s="1302">
        <v>0</v>
      </c>
    </row>
    <row r="1452" spans="1:22" ht="15" x14ac:dyDescent="0.25">
      <c r="A1452" s="1301" t="s">
        <v>809</v>
      </c>
      <c r="B1452" s="153" t="s">
        <v>896</v>
      </c>
      <c r="C1452" s="1301" t="s">
        <v>91</v>
      </c>
      <c r="D1452" s="1302">
        <v>0</v>
      </c>
      <c r="E1452" s="1302">
        <v>1</v>
      </c>
      <c r="F1452" s="1302">
        <v>1</v>
      </c>
      <c r="G1452" s="1302">
        <v>3</v>
      </c>
      <c r="H1452" s="1302">
        <v>2</v>
      </c>
      <c r="I1452" s="1302">
        <v>1</v>
      </c>
      <c r="J1452" s="1302">
        <v>1</v>
      </c>
      <c r="K1452" s="1302">
        <v>0</v>
      </c>
      <c r="L1452" s="1302">
        <v>0</v>
      </c>
      <c r="M1452" s="1302">
        <v>0</v>
      </c>
      <c r="N1452" s="1302">
        <v>1</v>
      </c>
      <c r="O1452" s="1302">
        <v>0</v>
      </c>
      <c r="P1452" s="1302">
        <v>0</v>
      </c>
      <c r="Q1452" s="1302">
        <v>1</v>
      </c>
      <c r="R1452" s="1302">
        <v>0</v>
      </c>
      <c r="S1452" s="1302">
        <v>0</v>
      </c>
      <c r="T1452" s="1302">
        <v>0</v>
      </c>
      <c r="U1452" s="1302">
        <v>0</v>
      </c>
      <c r="V1452" s="1302">
        <v>0</v>
      </c>
    </row>
    <row r="1453" spans="1:22" ht="15" x14ac:dyDescent="0.25">
      <c r="A1453" s="1301" t="s">
        <v>809</v>
      </c>
      <c r="B1453" s="153" t="s">
        <v>896</v>
      </c>
      <c r="C1453" s="1301" t="s">
        <v>701</v>
      </c>
      <c r="D1453" s="1302">
        <v>0.20000000298023224</v>
      </c>
      <c r="E1453" s="1302">
        <v>9.375E-2</v>
      </c>
      <c r="F1453" s="1302">
        <v>0.30303031206130981</v>
      </c>
      <c r="G1453" s="1302">
        <v>0.17499999701976776</v>
      </c>
      <c r="H1453" s="1302">
        <v>0.22857142984867096</v>
      </c>
      <c r="I1453" s="1302">
        <v>0.18181818723678589</v>
      </c>
      <c r="J1453" s="1302">
        <v>0.40000000596046448</v>
      </c>
      <c r="K1453" s="1302">
        <v>0.25</v>
      </c>
      <c r="L1453" s="1302">
        <v>0</v>
      </c>
      <c r="M1453" s="1302">
        <v>0</v>
      </c>
      <c r="N1453" s="1302">
        <v>0.25</v>
      </c>
      <c r="O1453" s="1302">
        <v>0.15384615957736969</v>
      </c>
      <c r="P1453" s="1302">
        <v>0</v>
      </c>
      <c r="Q1453" s="1302">
        <v>0</v>
      </c>
      <c r="R1453" s="1302">
        <v>0.20000000298023224</v>
      </c>
      <c r="S1453" s="1302">
        <v>0</v>
      </c>
      <c r="T1453" s="1302">
        <v>0</v>
      </c>
      <c r="U1453" s="1302">
        <v>0</v>
      </c>
      <c r="V1453" s="1302">
        <v>0</v>
      </c>
    </row>
    <row r="1454" spans="1:22" ht="15" x14ac:dyDescent="0.25">
      <c r="A1454" s="1301" t="s">
        <v>809</v>
      </c>
      <c r="B1454" s="153" t="s">
        <v>896</v>
      </c>
      <c r="C1454" s="1301" t="s">
        <v>92</v>
      </c>
      <c r="D1454" s="1302">
        <v>0.20000000298023224</v>
      </c>
      <c r="E1454" s="1302">
        <v>0.1875</v>
      </c>
      <c r="F1454" s="1302">
        <v>0.3333333432674408</v>
      </c>
      <c r="G1454" s="1302">
        <v>0.40000000596046448</v>
      </c>
      <c r="H1454" s="1302">
        <v>0.54285717010498047</v>
      </c>
      <c r="I1454" s="1302">
        <v>0.30303031206130981</v>
      </c>
      <c r="J1454" s="1302">
        <v>0.48571428656578064</v>
      </c>
      <c r="K1454" s="1302">
        <v>0.3333333432674408</v>
      </c>
      <c r="L1454" s="1302">
        <v>0.3333333432674408</v>
      </c>
      <c r="M1454" s="1302">
        <v>1</v>
      </c>
      <c r="N1454" s="1302">
        <v>0.4375</v>
      </c>
      <c r="O1454" s="1302">
        <v>0.46153846383094788</v>
      </c>
      <c r="P1454" s="1302">
        <v>0</v>
      </c>
      <c r="Q1454" s="1302">
        <v>0.38461539149284363</v>
      </c>
      <c r="R1454" s="1302">
        <v>0.20000000298023224</v>
      </c>
      <c r="S1454" s="1302">
        <v>0</v>
      </c>
      <c r="T1454" s="1302">
        <v>0</v>
      </c>
      <c r="U1454" s="1302">
        <v>0</v>
      </c>
      <c r="V1454" s="1302">
        <v>0</v>
      </c>
    </row>
    <row r="1455" spans="1:22" ht="15" x14ac:dyDescent="0.25">
      <c r="A1455" s="1301" t="s">
        <v>809</v>
      </c>
      <c r="B1455" s="153" t="s">
        <v>896</v>
      </c>
      <c r="C1455" s="1301" t="s">
        <v>93</v>
      </c>
      <c r="D1455" s="1302">
        <v>0.20000000298023224</v>
      </c>
      <c r="E1455" s="1302">
        <v>0.375</v>
      </c>
      <c r="F1455" s="1302">
        <v>0.39393940567970276</v>
      </c>
      <c r="G1455" s="1302">
        <v>0.42500001192092896</v>
      </c>
      <c r="H1455" s="1302">
        <v>0.60000002384185791</v>
      </c>
      <c r="I1455" s="1302">
        <v>0.3333333432674408</v>
      </c>
      <c r="J1455" s="1302">
        <v>0.51428574323654175</v>
      </c>
      <c r="K1455" s="1302">
        <v>0.3333333432674408</v>
      </c>
      <c r="L1455" s="1302">
        <v>0.3333333432674408</v>
      </c>
      <c r="M1455" s="1302">
        <v>1</v>
      </c>
      <c r="N1455" s="1302">
        <v>0.5625</v>
      </c>
      <c r="O1455" s="1302">
        <v>0.46153846383094788</v>
      </c>
      <c r="P1455" s="1302">
        <v>0</v>
      </c>
      <c r="Q1455" s="1302">
        <v>0.61538463830947876</v>
      </c>
      <c r="R1455" s="1302">
        <v>0.20000000298023224</v>
      </c>
      <c r="S1455" s="1302">
        <v>0</v>
      </c>
      <c r="T1455" s="1302">
        <v>0</v>
      </c>
      <c r="U1455" s="1302">
        <v>0</v>
      </c>
      <c r="V1455" s="1302">
        <v>0</v>
      </c>
    </row>
    <row r="1456" spans="1:22" ht="15" x14ac:dyDescent="0.25">
      <c r="A1456" s="1301" t="s">
        <v>809</v>
      </c>
      <c r="B1456" s="153" t="s">
        <v>896</v>
      </c>
      <c r="C1456" s="1301" t="s">
        <v>94</v>
      </c>
      <c r="D1456" s="1302">
        <v>0.20000000298023224</v>
      </c>
      <c r="E1456" s="1302">
        <v>0.1875</v>
      </c>
      <c r="F1456" s="1302">
        <v>6.0606062412261963E-2</v>
      </c>
      <c r="G1456" s="1302">
        <v>0.15000000596046448</v>
      </c>
      <c r="H1456" s="1302">
        <v>0.17142857611179352</v>
      </c>
      <c r="I1456" s="1302">
        <v>3.0303031206130981E-2</v>
      </c>
      <c r="J1456" s="1302">
        <v>2.857142873108387E-2</v>
      </c>
      <c r="K1456" s="1302">
        <v>0</v>
      </c>
      <c r="L1456" s="1302">
        <v>0</v>
      </c>
      <c r="M1456" s="1302">
        <v>0</v>
      </c>
      <c r="N1456" s="1302">
        <v>9.375E-2</v>
      </c>
      <c r="O1456" s="1302">
        <v>0</v>
      </c>
      <c r="P1456" s="1302">
        <v>0</v>
      </c>
      <c r="Q1456" s="1302">
        <v>0.15384615957736969</v>
      </c>
      <c r="R1456" s="1302">
        <v>0</v>
      </c>
      <c r="S1456" s="1302">
        <v>0</v>
      </c>
      <c r="T1456" s="1302">
        <v>0</v>
      </c>
      <c r="U1456" s="1302">
        <v>0</v>
      </c>
      <c r="V1456" s="1302">
        <v>0</v>
      </c>
    </row>
    <row r="1457" spans="1:22" ht="15" x14ac:dyDescent="0.25">
      <c r="A1457" s="1301" t="s">
        <v>809</v>
      </c>
      <c r="B1457" s="153" t="s">
        <v>896</v>
      </c>
      <c r="C1457" s="1301" t="s">
        <v>95</v>
      </c>
      <c r="D1457" s="1302">
        <v>0</v>
      </c>
      <c r="E1457" s="1302">
        <v>3.125E-2</v>
      </c>
      <c r="F1457" s="1302">
        <v>3.0303031206130981E-2</v>
      </c>
      <c r="G1457" s="1302">
        <v>7.5000002980232239E-2</v>
      </c>
      <c r="H1457" s="1302">
        <v>5.714285746216774E-2</v>
      </c>
      <c r="I1457" s="1302">
        <v>3.0303031206130981E-2</v>
      </c>
      <c r="J1457" s="1302">
        <v>2.857142873108387E-2</v>
      </c>
      <c r="K1457" s="1302">
        <v>0</v>
      </c>
      <c r="L1457" s="1302">
        <v>0</v>
      </c>
      <c r="M1457" s="1302">
        <v>0</v>
      </c>
      <c r="N1457" s="1302">
        <v>3.125E-2</v>
      </c>
      <c r="O1457" s="1302">
        <v>0</v>
      </c>
      <c r="P1457" s="1302">
        <v>0</v>
      </c>
      <c r="Q1457" s="1302">
        <v>7.6923079788684845E-2</v>
      </c>
      <c r="R1457" s="1302">
        <v>0</v>
      </c>
      <c r="S1457" s="1302">
        <v>0</v>
      </c>
      <c r="T1457" s="1302">
        <v>0</v>
      </c>
      <c r="U1457" s="1302">
        <v>0</v>
      </c>
      <c r="V1457" s="1302">
        <v>0</v>
      </c>
    </row>
    <row r="1458" spans="1:22" ht="15" x14ac:dyDescent="0.25">
      <c r="A1458" s="1301" t="s">
        <v>809</v>
      </c>
      <c r="B1458" s="153" t="s">
        <v>897</v>
      </c>
      <c r="C1458" s="1301" t="s">
        <v>87</v>
      </c>
      <c r="D1458" s="1302">
        <v>1</v>
      </c>
      <c r="E1458" s="1302">
        <v>18</v>
      </c>
      <c r="F1458" s="1302">
        <v>14</v>
      </c>
      <c r="G1458" s="1302">
        <v>12</v>
      </c>
      <c r="H1458" s="1302">
        <v>2</v>
      </c>
      <c r="I1458" s="1302">
        <v>29</v>
      </c>
      <c r="J1458" s="1302">
        <v>12</v>
      </c>
      <c r="K1458" s="1302">
        <v>17</v>
      </c>
      <c r="L1458" s="1302">
        <v>4</v>
      </c>
      <c r="M1458" s="1302">
        <v>0</v>
      </c>
      <c r="N1458" s="1302">
        <v>0</v>
      </c>
      <c r="O1458" s="1302">
        <v>0</v>
      </c>
      <c r="P1458" s="1302">
        <v>0</v>
      </c>
      <c r="Q1458" s="1302">
        <v>0</v>
      </c>
      <c r="R1458" s="1302">
        <v>0</v>
      </c>
      <c r="S1458" s="1302">
        <v>0</v>
      </c>
      <c r="T1458" s="1302">
        <v>0</v>
      </c>
      <c r="U1458" s="1302">
        <v>0</v>
      </c>
      <c r="V1458" s="1302">
        <v>0</v>
      </c>
    </row>
    <row r="1459" spans="1:22" ht="15" x14ac:dyDescent="0.25">
      <c r="A1459" s="1301" t="s">
        <v>809</v>
      </c>
      <c r="B1459" s="153" t="s">
        <v>897</v>
      </c>
      <c r="C1459" s="1301" t="s">
        <v>700</v>
      </c>
      <c r="D1459" s="1302">
        <v>0</v>
      </c>
      <c r="E1459" s="1302">
        <v>1</v>
      </c>
      <c r="F1459" s="1302">
        <v>6</v>
      </c>
      <c r="G1459" s="1302">
        <v>2</v>
      </c>
      <c r="H1459" s="1302">
        <v>0</v>
      </c>
      <c r="I1459" s="1302">
        <v>11</v>
      </c>
      <c r="J1459" s="1302">
        <v>0</v>
      </c>
      <c r="K1459" s="1302">
        <v>5</v>
      </c>
      <c r="L1459" s="1302">
        <v>1</v>
      </c>
      <c r="M1459" s="1302">
        <v>0</v>
      </c>
      <c r="N1459" s="1302">
        <v>0</v>
      </c>
      <c r="O1459" s="1302">
        <v>0</v>
      </c>
      <c r="P1459" s="1302">
        <v>0</v>
      </c>
      <c r="Q1459" s="1302">
        <v>0</v>
      </c>
      <c r="R1459" s="1302">
        <v>0</v>
      </c>
      <c r="S1459" s="1302">
        <v>0</v>
      </c>
      <c r="T1459" s="1302">
        <v>0</v>
      </c>
      <c r="U1459" s="1302">
        <v>0</v>
      </c>
      <c r="V1459" s="1302">
        <v>0</v>
      </c>
    </row>
    <row r="1460" spans="1:22" ht="15" x14ac:dyDescent="0.25">
      <c r="A1460" s="1301" t="s">
        <v>809</v>
      </c>
      <c r="B1460" s="153" t="s">
        <v>897</v>
      </c>
      <c r="C1460" s="1301" t="s">
        <v>88</v>
      </c>
      <c r="D1460" s="1302">
        <v>0</v>
      </c>
      <c r="E1460" s="1302">
        <v>3</v>
      </c>
      <c r="F1460" s="1302">
        <v>6</v>
      </c>
      <c r="G1460" s="1302">
        <v>3</v>
      </c>
      <c r="H1460" s="1302">
        <v>0</v>
      </c>
      <c r="I1460" s="1302">
        <v>13</v>
      </c>
      <c r="J1460" s="1302">
        <v>3</v>
      </c>
      <c r="K1460" s="1302">
        <v>6</v>
      </c>
      <c r="L1460" s="1302">
        <v>3</v>
      </c>
      <c r="M1460" s="1302">
        <v>0</v>
      </c>
      <c r="N1460" s="1302">
        <v>0</v>
      </c>
      <c r="O1460" s="1302">
        <v>0</v>
      </c>
      <c r="P1460" s="1302">
        <v>0</v>
      </c>
      <c r="Q1460" s="1302">
        <v>0</v>
      </c>
      <c r="R1460" s="1302">
        <v>0</v>
      </c>
      <c r="S1460" s="1302">
        <v>0</v>
      </c>
      <c r="T1460" s="1302">
        <v>0</v>
      </c>
      <c r="U1460" s="1302">
        <v>0</v>
      </c>
      <c r="V1460" s="1302">
        <v>0</v>
      </c>
    </row>
    <row r="1461" spans="1:22" ht="15" x14ac:dyDescent="0.25">
      <c r="A1461" s="1301" t="s">
        <v>809</v>
      </c>
      <c r="B1461" s="153" t="s">
        <v>897</v>
      </c>
      <c r="C1461" s="1301" t="s">
        <v>89</v>
      </c>
      <c r="D1461" s="1302">
        <v>0</v>
      </c>
      <c r="E1461" s="1302">
        <v>4</v>
      </c>
      <c r="F1461" s="1302">
        <v>9</v>
      </c>
      <c r="G1461" s="1302">
        <v>3</v>
      </c>
      <c r="H1461" s="1302">
        <v>0</v>
      </c>
      <c r="I1461" s="1302">
        <v>14</v>
      </c>
      <c r="J1461" s="1302">
        <v>4</v>
      </c>
      <c r="K1461" s="1302">
        <v>6</v>
      </c>
      <c r="L1461" s="1302">
        <v>3</v>
      </c>
      <c r="M1461" s="1302">
        <v>0</v>
      </c>
      <c r="N1461" s="1302">
        <v>0</v>
      </c>
      <c r="O1461" s="1302">
        <v>0</v>
      </c>
      <c r="P1461" s="1302">
        <v>0</v>
      </c>
      <c r="Q1461" s="1302">
        <v>0</v>
      </c>
      <c r="R1461" s="1302">
        <v>0</v>
      </c>
      <c r="S1461" s="1302">
        <v>0</v>
      </c>
      <c r="T1461" s="1302">
        <v>0</v>
      </c>
      <c r="U1461" s="1302">
        <v>0</v>
      </c>
      <c r="V1461" s="1302">
        <v>0</v>
      </c>
    </row>
    <row r="1462" spans="1:22" ht="15" x14ac:dyDescent="0.25">
      <c r="A1462" s="1301" t="s">
        <v>809</v>
      </c>
      <c r="B1462" s="153" t="s">
        <v>897</v>
      </c>
      <c r="C1462" s="1301" t="s">
        <v>90</v>
      </c>
      <c r="D1462" s="1302">
        <v>0</v>
      </c>
      <c r="E1462" s="1302">
        <v>0</v>
      </c>
      <c r="F1462" s="1302">
        <v>2</v>
      </c>
      <c r="G1462" s="1302">
        <v>0</v>
      </c>
      <c r="H1462" s="1302">
        <v>0</v>
      </c>
      <c r="I1462" s="1302">
        <v>4</v>
      </c>
      <c r="J1462" s="1302">
        <v>1</v>
      </c>
      <c r="K1462" s="1302">
        <v>2</v>
      </c>
      <c r="L1462" s="1302">
        <v>2</v>
      </c>
      <c r="M1462" s="1302">
        <v>0</v>
      </c>
      <c r="N1462" s="1302">
        <v>0</v>
      </c>
      <c r="O1462" s="1302">
        <v>0</v>
      </c>
      <c r="P1462" s="1302">
        <v>0</v>
      </c>
      <c r="Q1462" s="1302">
        <v>0</v>
      </c>
      <c r="R1462" s="1302">
        <v>0</v>
      </c>
      <c r="S1462" s="1302">
        <v>0</v>
      </c>
      <c r="T1462" s="1302">
        <v>0</v>
      </c>
      <c r="U1462" s="1302">
        <v>0</v>
      </c>
      <c r="V1462" s="1302">
        <v>0</v>
      </c>
    </row>
    <row r="1463" spans="1:22" ht="15" x14ac:dyDescent="0.25">
      <c r="A1463" s="1301" t="s">
        <v>809</v>
      </c>
      <c r="B1463" s="153" t="s">
        <v>897</v>
      </c>
      <c r="C1463" s="1301" t="s">
        <v>91</v>
      </c>
      <c r="D1463" s="1302">
        <v>0</v>
      </c>
      <c r="E1463" s="1302">
        <v>1</v>
      </c>
      <c r="F1463" s="1302">
        <v>0</v>
      </c>
      <c r="G1463" s="1302">
        <v>0</v>
      </c>
      <c r="H1463" s="1302">
        <v>0</v>
      </c>
      <c r="I1463" s="1302">
        <v>2</v>
      </c>
      <c r="J1463" s="1302">
        <v>0</v>
      </c>
      <c r="K1463" s="1302">
        <v>1</v>
      </c>
      <c r="L1463" s="1302">
        <v>0</v>
      </c>
      <c r="M1463" s="1302">
        <v>0</v>
      </c>
      <c r="N1463" s="1302">
        <v>0</v>
      </c>
      <c r="O1463" s="1302">
        <v>0</v>
      </c>
      <c r="P1463" s="1302">
        <v>0</v>
      </c>
      <c r="Q1463" s="1302">
        <v>0</v>
      </c>
      <c r="R1463" s="1302">
        <v>0</v>
      </c>
      <c r="S1463" s="1302">
        <v>0</v>
      </c>
      <c r="T1463" s="1302">
        <v>0</v>
      </c>
      <c r="U1463" s="1302">
        <v>0</v>
      </c>
      <c r="V1463" s="1302">
        <v>0</v>
      </c>
    </row>
    <row r="1464" spans="1:22" ht="15" x14ac:dyDescent="0.25">
      <c r="A1464" s="1301" t="s">
        <v>809</v>
      </c>
      <c r="B1464" s="153" t="s">
        <v>897</v>
      </c>
      <c r="C1464" s="1301" t="s">
        <v>701</v>
      </c>
      <c r="D1464" s="1302">
        <v>0</v>
      </c>
      <c r="E1464" s="1302">
        <v>5.55555559694767E-2</v>
      </c>
      <c r="F1464" s="1302">
        <v>0.4285714328289032</v>
      </c>
      <c r="G1464" s="1302">
        <v>0.1666666716337204</v>
      </c>
      <c r="H1464" s="1302">
        <v>0</v>
      </c>
      <c r="I1464" s="1302">
        <v>0.37931033968925476</v>
      </c>
      <c r="J1464" s="1302">
        <v>0</v>
      </c>
      <c r="K1464" s="1302">
        <v>0.29411765933036804</v>
      </c>
      <c r="L1464" s="1302">
        <v>0.25</v>
      </c>
      <c r="M1464" s="1302">
        <v>0</v>
      </c>
      <c r="N1464" s="1302">
        <v>0</v>
      </c>
      <c r="O1464" s="1302">
        <v>0</v>
      </c>
      <c r="P1464" s="1302">
        <v>0</v>
      </c>
      <c r="Q1464" s="1302">
        <v>0</v>
      </c>
      <c r="R1464" s="1302">
        <v>0</v>
      </c>
      <c r="S1464" s="1302">
        <v>0</v>
      </c>
      <c r="T1464" s="1302">
        <v>0</v>
      </c>
      <c r="U1464" s="1302">
        <v>0</v>
      </c>
      <c r="V1464" s="1302">
        <v>0</v>
      </c>
    </row>
    <row r="1465" spans="1:22" ht="15" x14ac:dyDescent="0.25">
      <c r="A1465" s="1301" t="s">
        <v>809</v>
      </c>
      <c r="B1465" s="153" t="s">
        <v>897</v>
      </c>
      <c r="C1465" s="1301" t="s">
        <v>92</v>
      </c>
      <c r="D1465" s="1302">
        <v>0</v>
      </c>
      <c r="E1465" s="1302">
        <v>0.1666666716337204</v>
      </c>
      <c r="F1465" s="1302">
        <v>0.4285714328289032</v>
      </c>
      <c r="G1465" s="1302">
        <v>0.25</v>
      </c>
      <c r="H1465" s="1302">
        <v>0</v>
      </c>
      <c r="I1465" s="1302">
        <v>0.4482758641242981</v>
      </c>
      <c r="J1465" s="1302">
        <v>0.25</v>
      </c>
      <c r="K1465" s="1302">
        <v>0.35294118523597717</v>
      </c>
      <c r="L1465" s="1302">
        <v>0.75</v>
      </c>
      <c r="M1465" s="1302">
        <v>0</v>
      </c>
      <c r="N1465" s="1302">
        <v>0</v>
      </c>
      <c r="O1465" s="1302">
        <v>0</v>
      </c>
      <c r="P1465" s="1302">
        <v>0</v>
      </c>
      <c r="Q1465" s="1302">
        <v>0</v>
      </c>
      <c r="R1465" s="1302">
        <v>0</v>
      </c>
      <c r="S1465" s="1302">
        <v>0</v>
      </c>
      <c r="T1465" s="1302">
        <v>0</v>
      </c>
      <c r="U1465" s="1302">
        <v>0</v>
      </c>
      <c r="V1465" s="1302">
        <v>0</v>
      </c>
    </row>
    <row r="1466" spans="1:22" ht="15" x14ac:dyDescent="0.25">
      <c r="A1466" s="1301" t="s">
        <v>809</v>
      </c>
      <c r="B1466" s="153" t="s">
        <v>897</v>
      </c>
      <c r="C1466" s="1301" t="s">
        <v>93</v>
      </c>
      <c r="D1466" s="1302">
        <v>0</v>
      </c>
      <c r="E1466" s="1302">
        <v>0.2222222238779068</v>
      </c>
      <c r="F1466" s="1302">
        <v>0.6428571343421936</v>
      </c>
      <c r="G1466" s="1302">
        <v>0.25</v>
      </c>
      <c r="H1466" s="1302">
        <v>0</v>
      </c>
      <c r="I1466" s="1302">
        <v>0.48275861144065857</v>
      </c>
      <c r="J1466" s="1302">
        <v>0.3333333432674408</v>
      </c>
      <c r="K1466" s="1302">
        <v>0.35294118523597717</v>
      </c>
      <c r="L1466" s="1302">
        <v>0.75</v>
      </c>
      <c r="M1466" s="1302">
        <v>0</v>
      </c>
      <c r="N1466" s="1302">
        <v>0</v>
      </c>
      <c r="O1466" s="1302">
        <v>0</v>
      </c>
      <c r="P1466" s="1302">
        <v>0</v>
      </c>
      <c r="Q1466" s="1302">
        <v>0</v>
      </c>
      <c r="R1466" s="1302">
        <v>0</v>
      </c>
      <c r="S1466" s="1302">
        <v>0</v>
      </c>
      <c r="T1466" s="1302">
        <v>0</v>
      </c>
      <c r="U1466" s="1302">
        <v>0</v>
      </c>
      <c r="V1466" s="1302">
        <v>0</v>
      </c>
    </row>
    <row r="1467" spans="1:22" ht="15" x14ac:dyDescent="0.25">
      <c r="A1467" s="1301" t="s">
        <v>809</v>
      </c>
      <c r="B1467" s="153" t="s">
        <v>897</v>
      </c>
      <c r="C1467" s="1301" t="s">
        <v>94</v>
      </c>
      <c r="D1467" s="1302">
        <v>0</v>
      </c>
      <c r="E1467" s="1302">
        <v>0</v>
      </c>
      <c r="F1467" s="1302">
        <v>0.1428571492433548</v>
      </c>
      <c r="G1467" s="1302">
        <v>0</v>
      </c>
      <c r="H1467" s="1302">
        <v>0</v>
      </c>
      <c r="I1467" s="1302">
        <v>0.13793103396892548</v>
      </c>
      <c r="J1467" s="1302">
        <v>8.3333335816860199E-2</v>
      </c>
      <c r="K1467" s="1302">
        <v>0.11764705926179886</v>
      </c>
      <c r="L1467" s="1302">
        <v>0.5</v>
      </c>
      <c r="M1467" s="1302">
        <v>0</v>
      </c>
      <c r="N1467" s="1302">
        <v>0</v>
      </c>
      <c r="O1467" s="1302">
        <v>0</v>
      </c>
      <c r="P1467" s="1302">
        <v>0</v>
      </c>
      <c r="Q1467" s="1302">
        <v>0</v>
      </c>
      <c r="R1467" s="1302">
        <v>0</v>
      </c>
      <c r="S1467" s="1302">
        <v>0</v>
      </c>
      <c r="T1467" s="1302">
        <v>0</v>
      </c>
      <c r="U1467" s="1302">
        <v>0</v>
      </c>
      <c r="V1467" s="1302">
        <v>0</v>
      </c>
    </row>
    <row r="1468" spans="1:22" ht="15" x14ac:dyDescent="0.25">
      <c r="A1468" s="1301" t="s">
        <v>809</v>
      </c>
      <c r="B1468" s="153" t="s">
        <v>897</v>
      </c>
      <c r="C1468" s="1301" t="s">
        <v>95</v>
      </c>
      <c r="D1468" s="1302">
        <v>0</v>
      </c>
      <c r="E1468" s="1302">
        <v>5.55555559694767E-2</v>
      </c>
      <c r="F1468" s="1302">
        <v>0</v>
      </c>
      <c r="G1468" s="1302">
        <v>0</v>
      </c>
      <c r="H1468" s="1302">
        <v>0</v>
      </c>
      <c r="I1468" s="1302">
        <v>6.8965516984462738E-2</v>
      </c>
      <c r="J1468" s="1302">
        <v>0</v>
      </c>
      <c r="K1468" s="1302">
        <v>5.8823529630899429E-2</v>
      </c>
      <c r="L1468" s="1302">
        <v>0</v>
      </c>
      <c r="M1468" s="1302">
        <v>0</v>
      </c>
      <c r="N1468" s="1302">
        <v>0</v>
      </c>
      <c r="O1468" s="1302">
        <v>0</v>
      </c>
      <c r="P1468" s="1302">
        <v>0</v>
      </c>
      <c r="Q1468" s="1302">
        <v>0</v>
      </c>
      <c r="R1468" s="1302">
        <v>0</v>
      </c>
      <c r="S1468" s="1302">
        <v>0</v>
      </c>
      <c r="T1468" s="1302">
        <v>0</v>
      </c>
      <c r="U1468" s="1302">
        <v>0</v>
      </c>
      <c r="V1468" s="1302">
        <v>0</v>
      </c>
    </row>
    <row r="1469" spans="1:22" ht="15" x14ac:dyDescent="0.25">
      <c r="A1469" s="1301" t="s">
        <v>809</v>
      </c>
      <c r="B1469" s="153" t="s">
        <v>898</v>
      </c>
      <c r="C1469" s="1301" t="s">
        <v>87</v>
      </c>
      <c r="D1469" s="1302">
        <v>24</v>
      </c>
      <c r="E1469" s="1302">
        <v>34</v>
      </c>
      <c r="F1469" s="1302">
        <v>83</v>
      </c>
      <c r="G1469" s="1302">
        <v>12</v>
      </c>
      <c r="H1469" s="1302">
        <v>11</v>
      </c>
      <c r="I1469" s="1302">
        <v>60</v>
      </c>
      <c r="J1469" s="1302">
        <v>35</v>
      </c>
      <c r="K1469" s="1302">
        <v>4</v>
      </c>
      <c r="L1469" s="1302">
        <v>0</v>
      </c>
      <c r="M1469" s="1302">
        <v>0</v>
      </c>
      <c r="N1469" s="1302">
        <v>0</v>
      </c>
      <c r="O1469" s="1302">
        <v>0</v>
      </c>
      <c r="P1469" s="1302">
        <v>0</v>
      </c>
      <c r="Q1469" s="1302">
        <v>0</v>
      </c>
      <c r="R1469" s="1302">
        <v>0</v>
      </c>
      <c r="S1469" s="1302">
        <v>0</v>
      </c>
      <c r="T1469" s="1302">
        <v>0</v>
      </c>
      <c r="U1469" s="1302">
        <v>0</v>
      </c>
      <c r="V1469" s="1302">
        <v>0</v>
      </c>
    </row>
    <row r="1470" spans="1:22" ht="15" x14ac:dyDescent="0.25">
      <c r="A1470" s="1301" t="s">
        <v>809</v>
      </c>
      <c r="B1470" s="153" t="s">
        <v>898</v>
      </c>
      <c r="C1470" s="1301" t="s">
        <v>700</v>
      </c>
      <c r="D1470" s="1302">
        <v>1</v>
      </c>
      <c r="E1470" s="1302">
        <v>2</v>
      </c>
      <c r="F1470" s="1302">
        <v>31</v>
      </c>
      <c r="G1470" s="1302">
        <v>4</v>
      </c>
      <c r="H1470" s="1302">
        <v>2</v>
      </c>
      <c r="I1470" s="1302">
        <v>23</v>
      </c>
      <c r="J1470" s="1302">
        <v>3</v>
      </c>
      <c r="K1470" s="1302">
        <v>2</v>
      </c>
      <c r="L1470" s="1302">
        <v>0</v>
      </c>
      <c r="M1470" s="1302">
        <v>0</v>
      </c>
      <c r="N1470" s="1302">
        <v>0</v>
      </c>
      <c r="O1470" s="1302">
        <v>0</v>
      </c>
      <c r="P1470" s="1302">
        <v>0</v>
      </c>
      <c r="Q1470" s="1302">
        <v>0</v>
      </c>
      <c r="R1470" s="1302">
        <v>0</v>
      </c>
      <c r="S1470" s="1302">
        <v>0</v>
      </c>
      <c r="T1470" s="1302">
        <v>0</v>
      </c>
      <c r="U1470" s="1302">
        <v>0</v>
      </c>
      <c r="V1470" s="1302">
        <v>0</v>
      </c>
    </row>
    <row r="1471" spans="1:22" ht="15" x14ac:dyDescent="0.25">
      <c r="A1471" s="1301" t="s">
        <v>809</v>
      </c>
      <c r="B1471" s="153" t="s">
        <v>898</v>
      </c>
      <c r="C1471" s="1301" t="s">
        <v>88</v>
      </c>
      <c r="D1471" s="1302">
        <v>2</v>
      </c>
      <c r="E1471" s="1302">
        <v>6</v>
      </c>
      <c r="F1471" s="1302">
        <v>34</v>
      </c>
      <c r="G1471" s="1302">
        <v>6</v>
      </c>
      <c r="H1471" s="1302">
        <v>2</v>
      </c>
      <c r="I1471" s="1302">
        <v>37</v>
      </c>
      <c r="J1471" s="1302">
        <v>4</v>
      </c>
      <c r="K1471" s="1302">
        <v>2</v>
      </c>
      <c r="L1471" s="1302">
        <v>0</v>
      </c>
      <c r="M1471" s="1302">
        <v>0</v>
      </c>
      <c r="N1471" s="1302">
        <v>0</v>
      </c>
      <c r="O1471" s="1302">
        <v>0</v>
      </c>
      <c r="P1471" s="1302">
        <v>0</v>
      </c>
      <c r="Q1471" s="1302">
        <v>0</v>
      </c>
      <c r="R1471" s="1302">
        <v>0</v>
      </c>
      <c r="S1471" s="1302">
        <v>0</v>
      </c>
      <c r="T1471" s="1302">
        <v>0</v>
      </c>
      <c r="U1471" s="1302">
        <v>0</v>
      </c>
      <c r="V1471" s="1302">
        <v>0</v>
      </c>
    </row>
    <row r="1472" spans="1:22" ht="15" x14ac:dyDescent="0.25">
      <c r="A1472" s="1301" t="s">
        <v>809</v>
      </c>
      <c r="B1472" s="153" t="s">
        <v>898</v>
      </c>
      <c r="C1472" s="1301" t="s">
        <v>89</v>
      </c>
      <c r="D1472" s="1302">
        <v>9</v>
      </c>
      <c r="E1472" s="1302">
        <v>10</v>
      </c>
      <c r="F1472" s="1302">
        <v>40</v>
      </c>
      <c r="G1472" s="1302">
        <v>7</v>
      </c>
      <c r="H1472" s="1302">
        <v>2</v>
      </c>
      <c r="I1472" s="1302">
        <v>38</v>
      </c>
      <c r="J1472" s="1302">
        <v>5</v>
      </c>
      <c r="K1472" s="1302">
        <v>2</v>
      </c>
      <c r="L1472" s="1302">
        <v>0</v>
      </c>
      <c r="M1472" s="1302">
        <v>0</v>
      </c>
      <c r="N1472" s="1302">
        <v>0</v>
      </c>
      <c r="O1472" s="1302">
        <v>0</v>
      </c>
      <c r="P1472" s="1302">
        <v>0</v>
      </c>
      <c r="Q1472" s="1302">
        <v>0</v>
      </c>
      <c r="R1472" s="1302">
        <v>0</v>
      </c>
      <c r="S1472" s="1302">
        <v>0</v>
      </c>
      <c r="T1472" s="1302">
        <v>0</v>
      </c>
      <c r="U1472" s="1302">
        <v>0</v>
      </c>
      <c r="V1472" s="1302">
        <v>0</v>
      </c>
    </row>
    <row r="1473" spans="1:22" ht="15" x14ac:dyDescent="0.25">
      <c r="A1473" s="1301" t="s">
        <v>809</v>
      </c>
      <c r="B1473" s="153" t="s">
        <v>898</v>
      </c>
      <c r="C1473" s="1301" t="s">
        <v>90</v>
      </c>
      <c r="D1473" s="1302">
        <v>4</v>
      </c>
      <c r="E1473" s="1302">
        <v>2</v>
      </c>
      <c r="F1473" s="1302">
        <v>8</v>
      </c>
      <c r="G1473" s="1302">
        <v>2</v>
      </c>
      <c r="H1473" s="1302">
        <v>1</v>
      </c>
      <c r="I1473" s="1302">
        <v>9</v>
      </c>
      <c r="J1473" s="1302">
        <v>1</v>
      </c>
      <c r="K1473" s="1302">
        <v>0</v>
      </c>
      <c r="L1473" s="1302">
        <v>0</v>
      </c>
      <c r="M1473" s="1302">
        <v>0</v>
      </c>
      <c r="N1473" s="1302">
        <v>0</v>
      </c>
      <c r="O1473" s="1302">
        <v>0</v>
      </c>
      <c r="P1473" s="1302">
        <v>0</v>
      </c>
      <c r="Q1473" s="1302">
        <v>0</v>
      </c>
      <c r="R1473" s="1302">
        <v>0</v>
      </c>
      <c r="S1473" s="1302">
        <v>0</v>
      </c>
      <c r="T1473" s="1302">
        <v>0</v>
      </c>
      <c r="U1473" s="1302">
        <v>0</v>
      </c>
      <c r="V1473" s="1302">
        <v>0</v>
      </c>
    </row>
    <row r="1474" spans="1:22" ht="15" x14ac:dyDescent="0.25">
      <c r="A1474" s="1301" t="s">
        <v>809</v>
      </c>
      <c r="B1474" s="153" t="s">
        <v>898</v>
      </c>
      <c r="C1474" s="1301" t="s">
        <v>91</v>
      </c>
      <c r="D1474" s="1302">
        <v>3</v>
      </c>
      <c r="E1474" s="1302">
        <v>1</v>
      </c>
      <c r="F1474" s="1302">
        <v>5</v>
      </c>
      <c r="G1474" s="1302">
        <v>0</v>
      </c>
      <c r="H1474" s="1302">
        <v>0</v>
      </c>
      <c r="I1474" s="1302">
        <v>4</v>
      </c>
      <c r="J1474" s="1302">
        <v>1</v>
      </c>
      <c r="K1474" s="1302">
        <v>0</v>
      </c>
      <c r="L1474" s="1302">
        <v>0</v>
      </c>
      <c r="M1474" s="1302">
        <v>0</v>
      </c>
      <c r="N1474" s="1302">
        <v>0</v>
      </c>
      <c r="O1474" s="1302">
        <v>0</v>
      </c>
      <c r="P1474" s="1302">
        <v>0</v>
      </c>
      <c r="Q1474" s="1302">
        <v>0</v>
      </c>
      <c r="R1474" s="1302">
        <v>0</v>
      </c>
      <c r="S1474" s="1302">
        <v>0</v>
      </c>
      <c r="T1474" s="1302">
        <v>0</v>
      </c>
      <c r="U1474" s="1302">
        <v>0</v>
      </c>
      <c r="V1474" s="1302">
        <v>0</v>
      </c>
    </row>
    <row r="1475" spans="1:22" ht="15" x14ac:dyDescent="0.25">
      <c r="A1475" s="1301" t="s">
        <v>809</v>
      </c>
      <c r="B1475" s="153" t="s">
        <v>898</v>
      </c>
      <c r="C1475" s="1301" t="s">
        <v>701</v>
      </c>
      <c r="D1475" s="1302">
        <v>4.1666667908430099E-2</v>
      </c>
      <c r="E1475" s="1302">
        <v>5.8823529630899429E-2</v>
      </c>
      <c r="F1475" s="1302">
        <v>0.37349396944046021</v>
      </c>
      <c r="G1475" s="1302">
        <v>0.3333333432674408</v>
      </c>
      <c r="H1475" s="1302">
        <v>0.18181818723678589</v>
      </c>
      <c r="I1475" s="1302">
        <v>0.38333332538604736</v>
      </c>
      <c r="J1475" s="1302">
        <v>8.5714288055896759E-2</v>
      </c>
      <c r="K1475" s="1302">
        <v>0.5</v>
      </c>
      <c r="L1475" s="1302">
        <v>0</v>
      </c>
      <c r="M1475" s="1302">
        <v>0</v>
      </c>
      <c r="N1475" s="1302">
        <v>0</v>
      </c>
      <c r="O1475" s="1302">
        <v>0</v>
      </c>
      <c r="P1475" s="1302">
        <v>0</v>
      </c>
      <c r="Q1475" s="1302">
        <v>0</v>
      </c>
      <c r="R1475" s="1302">
        <v>0</v>
      </c>
      <c r="S1475" s="1302">
        <v>0</v>
      </c>
      <c r="T1475" s="1302">
        <v>0</v>
      </c>
      <c r="U1475" s="1302">
        <v>0</v>
      </c>
      <c r="V1475" s="1302">
        <v>0</v>
      </c>
    </row>
    <row r="1476" spans="1:22" ht="15" x14ac:dyDescent="0.25">
      <c r="A1476" s="1301" t="s">
        <v>809</v>
      </c>
      <c r="B1476" s="153" t="s">
        <v>898</v>
      </c>
      <c r="C1476" s="1301" t="s">
        <v>92</v>
      </c>
      <c r="D1476" s="1302">
        <v>8.3333335816860199E-2</v>
      </c>
      <c r="E1476" s="1302">
        <v>0.17647059261798859</v>
      </c>
      <c r="F1476" s="1302">
        <v>0.40963855385780334</v>
      </c>
      <c r="G1476" s="1302">
        <v>0.5</v>
      </c>
      <c r="H1476" s="1302">
        <v>0.18181818723678589</v>
      </c>
      <c r="I1476" s="1302">
        <v>0.61666667461395264</v>
      </c>
      <c r="J1476" s="1302">
        <v>0.11428571492433548</v>
      </c>
      <c r="K1476" s="1302">
        <v>0.5</v>
      </c>
      <c r="L1476" s="1302">
        <v>0</v>
      </c>
      <c r="M1476" s="1302">
        <v>0</v>
      </c>
      <c r="N1476" s="1302">
        <v>0</v>
      </c>
      <c r="O1476" s="1302">
        <v>0</v>
      </c>
      <c r="P1476" s="1302">
        <v>0</v>
      </c>
      <c r="Q1476" s="1302">
        <v>0</v>
      </c>
      <c r="R1476" s="1302">
        <v>0</v>
      </c>
      <c r="S1476" s="1302">
        <v>0</v>
      </c>
      <c r="T1476" s="1302">
        <v>0</v>
      </c>
      <c r="U1476" s="1302">
        <v>0</v>
      </c>
      <c r="V1476" s="1302">
        <v>0</v>
      </c>
    </row>
    <row r="1477" spans="1:22" ht="15" x14ac:dyDescent="0.25">
      <c r="A1477" s="1301" t="s">
        <v>809</v>
      </c>
      <c r="B1477" s="153" t="s">
        <v>898</v>
      </c>
      <c r="C1477" s="1301" t="s">
        <v>93</v>
      </c>
      <c r="D1477" s="1302">
        <v>0.375</v>
      </c>
      <c r="E1477" s="1302">
        <v>0.29411765933036804</v>
      </c>
      <c r="F1477" s="1302">
        <v>0.48192772269248962</v>
      </c>
      <c r="G1477" s="1302">
        <v>0.58333331346511841</v>
      </c>
      <c r="H1477" s="1302">
        <v>0.18181818723678589</v>
      </c>
      <c r="I1477" s="1302">
        <v>0.63333332538604736</v>
      </c>
      <c r="J1477" s="1302">
        <v>0.1428571492433548</v>
      </c>
      <c r="K1477" s="1302">
        <v>0.5</v>
      </c>
      <c r="L1477" s="1302">
        <v>0</v>
      </c>
      <c r="M1477" s="1302">
        <v>0</v>
      </c>
      <c r="N1477" s="1302">
        <v>0</v>
      </c>
      <c r="O1477" s="1302">
        <v>0</v>
      </c>
      <c r="P1477" s="1302">
        <v>0</v>
      </c>
      <c r="Q1477" s="1302">
        <v>0</v>
      </c>
      <c r="R1477" s="1302">
        <v>0</v>
      </c>
      <c r="S1477" s="1302">
        <v>0</v>
      </c>
      <c r="T1477" s="1302">
        <v>0</v>
      </c>
      <c r="U1477" s="1302">
        <v>0</v>
      </c>
      <c r="V1477" s="1302">
        <v>0</v>
      </c>
    </row>
    <row r="1478" spans="1:22" ht="15" x14ac:dyDescent="0.25">
      <c r="A1478" s="1301" t="s">
        <v>809</v>
      </c>
      <c r="B1478" s="153" t="s">
        <v>898</v>
      </c>
      <c r="C1478" s="1301" t="s">
        <v>94</v>
      </c>
      <c r="D1478" s="1302">
        <v>0.1666666716337204</v>
      </c>
      <c r="E1478" s="1302">
        <v>5.8823529630899429E-2</v>
      </c>
      <c r="F1478" s="1302">
        <v>9.6385538578033447E-2</v>
      </c>
      <c r="G1478" s="1302">
        <v>0.1666666716337204</v>
      </c>
      <c r="H1478" s="1302">
        <v>9.0909093618392944E-2</v>
      </c>
      <c r="I1478" s="1302">
        <v>0.15000000596046448</v>
      </c>
      <c r="J1478" s="1302">
        <v>2.857142873108387E-2</v>
      </c>
      <c r="K1478" s="1302">
        <v>0</v>
      </c>
      <c r="L1478" s="1302">
        <v>0</v>
      </c>
      <c r="M1478" s="1302">
        <v>0</v>
      </c>
      <c r="N1478" s="1302">
        <v>0</v>
      </c>
      <c r="O1478" s="1302">
        <v>0</v>
      </c>
      <c r="P1478" s="1302">
        <v>0</v>
      </c>
      <c r="Q1478" s="1302">
        <v>0</v>
      </c>
      <c r="R1478" s="1302">
        <v>0</v>
      </c>
      <c r="S1478" s="1302">
        <v>0</v>
      </c>
      <c r="T1478" s="1302">
        <v>0</v>
      </c>
      <c r="U1478" s="1302">
        <v>0</v>
      </c>
      <c r="V1478" s="1302">
        <v>0</v>
      </c>
    </row>
    <row r="1479" spans="1:22" ht="15" x14ac:dyDescent="0.25">
      <c r="A1479" s="1301" t="s">
        <v>809</v>
      </c>
      <c r="B1479" s="153" t="s">
        <v>898</v>
      </c>
      <c r="C1479" s="1301" t="s">
        <v>95</v>
      </c>
      <c r="D1479" s="1302">
        <v>0.125</v>
      </c>
      <c r="E1479" s="1302">
        <v>2.9411764815449715E-2</v>
      </c>
      <c r="F1479" s="1302">
        <v>6.0240965336561203E-2</v>
      </c>
      <c r="G1479" s="1302">
        <v>0</v>
      </c>
      <c r="H1479" s="1302">
        <v>0</v>
      </c>
      <c r="I1479" s="1302">
        <v>6.6666670143604279E-2</v>
      </c>
      <c r="J1479" s="1302">
        <v>2.857142873108387E-2</v>
      </c>
      <c r="K1479" s="1302">
        <v>0</v>
      </c>
      <c r="L1479" s="1302">
        <v>0</v>
      </c>
      <c r="M1479" s="1302">
        <v>0</v>
      </c>
      <c r="N1479" s="1302">
        <v>0</v>
      </c>
      <c r="O1479" s="1302">
        <v>0</v>
      </c>
      <c r="P1479" s="1302">
        <v>0</v>
      </c>
      <c r="Q1479" s="1302">
        <v>0</v>
      </c>
      <c r="R1479" s="1302">
        <v>0</v>
      </c>
      <c r="S1479" s="1302">
        <v>0</v>
      </c>
      <c r="T1479" s="1302">
        <v>0</v>
      </c>
      <c r="U1479" s="1302">
        <v>0</v>
      </c>
      <c r="V1479" s="1302">
        <v>0</v>
      </c>
    </row>
    <row r="1480" spans="1:22" ht="15" x14ac:dyDescent="0.25">
      <c r="A1480" s="1301" t="s">
        <v>809</v>
      </c>
      <c r="B1480" s="153" t="s">
        <v>899</v>
      </c>
      <c r="C1480" s="1301" t="s">
        <v>87</v>
      </c>
      <c r="D1480" s="1302">
        <v>0</v>
      </c>
      <c r="E1480" s="1302">
        <v>3</v>
      </c>
      <c r="F1480" s="1302">
        <v>5</v>
      </c>
      <c r="G1480" s="1302">
        <v>70</v>
      </c>
      <c r="H1480" s="1302">
        <v>20</v>
      </c>
      <c r="I1480" s="1302">
        <v>0</v>
      </c>
      <c r="J1480" s="1302">
        <v>0</v>
      </c>
      <c r="K1480" s="1302">
        <v>0</v>
      </c>
      <c r="L1480" s="1302">
        <v>0</v>
      </c>
      <c r="M1480" s="1302">
        <v>0</v>
      </c>
      <c r="N1480" s="1302">
        <v>0</v>
      </c>
      <c r="O1480" s="1302">
        <v>0</v>
      </c>
      <c r="P1480" s="1302">
        <v>0</v>
      </c>
      <c r="Q1480" s="1302">
        <v>0</v>
      </c>
      <c r="R1480" s="1302">
        <v>0</v>
      </c>
      <c r="S1480" s="1302">
        <v>0</v>
      </c>
      <c r="T1480" s="1302">
        <v>0</v>
      </c>
      <c r="U1480" s="1302">
        <v>0</v>
      </c>
      <c r="V1480" s="1302">
        <v>0</v>
      </c>
    </row>
    <row r="1481" spans="1:22" ht="15" x14ac:dyDescent="0.25">
      <c r="A1481" s="1301" t="s">
        <v>809</v>
      </c>
      <c r="B1481" s="153" t="s">
        <v>899</v>
      </c>
      <c r="C1481" s="1301" t="s">
        <v>700</v>
      </c>
      <c r="D1481" s="1302">
        <v>0</v>
      </c>
      <c r="E1481" s="1302">
        <v>0</v>
      </c>
      <c r="F1481" s="1302">
        <v>1</v>
      </c>
      <c r="G1481" s="1302">
        <v>20</v>
      </c>
      <c r="H1481" s="1302">
        <v>2</v>
      </c>
      <c r="I1481" s="1302">
        <v>0</v>
      </c>
      <c r="J1481" s="1302">
        <v>0</v>
      </c>
      <c r="K1481" s="1302">
        <v>0</v>
      </c>
      <c r="L1481" s="1302">
        <v>0</v>
      </c>
      <c r="M1481" s="1302">
        <v>0</v>
      </c>
      <c r="N1481" s="1302">
        <v>0</v>
      </c>
      <c r="O1481" s="1302">
        <v>0</v>
      </c>
      <c r="P1481" s="1302">
        <v>0</v>
      </c>
      <c r="Q1481" s="1302">
        <v>0</v>
      </c>
      <c r="R1481" s="1302">
        <v>0</v>
      </c>
      <c r="S1481" s="1302">
        <v>0</v>
      </c>
      <c r="T1481" s="1302">
        <v>0</v>
      </c>
      <c r="U1481" s="1302">
        <v>0</v>
      </c>
      <c r="V1481" s="1302">
        <v>0</v>
      </c>
    </row>
    <row r="1482" spans="1:22" ht="15" x14ac:dyDescent="0.25">
      <c r="A1482" s="1301" t="s">
        <v>809</v>
      </c>
      <c r="B1482" s="153" t="s">
        <v>899</v>
      </c>
      <c r="C1482" s="1301" t="s">
        <v>88</v>
      </c>
      <c r="D1482" s="1302">
        <v>0</v>
      </c>
      <c r="E1482" s="1302">
        <v>0</v>
      </c>
      <c r="F1482" s="1302">
        <v>4</v>
      </c>
      <c r="G1482" s="1302">
        <v>27</v>
      </c>
      <c r="H1482" s="1302">
        <v>11</v>
      </c>
      <c r="I1482" s="1302">
        <v>0</v>
      </c>
      <c r="J1482" s="1302">
        <v>0</v>
      </c>
      <c r="K1482" s="1302">
        <v>0</v>
      </c>
      <c r="L1482" s="1302">
        <v>0</v>
      </c>
      <c r="M1482" s="1302">
        <v>0</v>
      </c>
      <c r="N1482" s="1302">
        <v>0</v>
      </c>
      <c r="O1482" s="1302">
        <v>0</v>
      </c>
      <c r="P1482" s="1302">
        <v>0</v>
      </c>
      <c r="Q1482" s="1302">
        <v>0</v>
      </c>
      <c r="R1482" s="1302">
        <v>0</v>
      </c>
      <c r="S1482" s="1302">
        <v>0</v>
      </c>
      <c r="T1482" s="1302">
        <v>0</v>
      </c>
      <c r="U1482" s="1302">
        <v>0</v>
      </c>
      <c r="V1482" s="1302">
        <v>0</v>
      </c>
    </row>
    <row r="1483" spans="1:22" ht="15" x14ac:dyDescent="0.25">
      <c r="A1483" s="1301" t="s">
        <v>809</v>
      </c>
      <c r="B1483" s="153" t="s">
        <v>899</v>
      </c>
      <c r="C1483" s="1301" t="s">
        <v>89</v>
      </c>
      <c r="D1483" s="1302">
        <v>0</v>
      </c>
      <c r="E1483" s="1302">
        <v>0</v>
      </c>
      <c r="F1483" s="1302">
        <v>4</v>
      </c>
      <c r="G1483" s="1302">
        <v>29</v>
      </c>
      <c r="H1483" s="1302">
        <v>11</v>
      </c>
      <c r="I1483" s="1302">
        <v>0</v>
      </c>
      <c r="J1483" s="1302">
        <v>0</v>
      </c>
      <c r="K1483" s="1302">
        <v>0</v>
      </c>
      <c r="L1483" s="1302">
        <v>0</v>
      </c>
      <c r="M1483" s="1302">
        <v>0</v>
      </c>
      <c r="N1483" s="1302">
        <v>0</v>
      </c>
      <c r="O1483" s="1302">
        <v>0</v>
      </c>
      <c r="P1483" s="1302">
        <v>0</v>
      </c>
      <c r="Q1483" s="1302">
        <v>0</v>
      </c>
      <c r="R1483" s="1302">
        <v>0</v>
      </c>
      <c r="S1483" s="1302">
        <v>0</v>
      </c>
      <c r="T1483" s="1302">
        <v>0</v>
      </c>
      <c r="U1483" s="1302">
        <v>0</v>
      </c>
      <c r="V1483" s="1302">
        <v>0</v>
      </c>
    </row>
    <row r="1484" spans="1:22" ht="15" x14ac:dyDescent="0.25">
      <c r="A1484" s="1301" t="s">
        <v>809</v>
      </c>
      <c r="B1484" s="153" t="s">
        <v>899</v>
      </c>
      <c r="C1484" s="1301" t="s">
        <v>90</v>
      </c>
      <c r="D1484" s="1302">
        <v>0</v>
      </c>
      <c r="E1484" s="1302">
        <v>0</v>
      </c>
      <c r="F1484" s="1302">
        <v>3</v>
      </c>
      <c r="G1484" s="1302">
        <v>10</v>
      </c>
      <c r="H1484" s="1302">
        <v>4</v>
      </c>
      <c r="I1484" s="1302">
        <v>0</v>
      </c>
      <c r="J1484" s="1302">
        <v>0</v>
      </c>
      <c r="K1484" s="1302">
        <v>0</v>
      </c>
      <c r="L1484" s="1302">
        <v>0</v>
      </c>
      <c r="M1484" s="1302">
        <v>0</v>
      </c>
      <c r="N1484" s="1302">
        <v>0</v>
      </c>
      <c r="O1484" s="1302">
        <v>0</v>
      </c>
      <c r="P1484" s="1302">
        <v>0</v>
      </c>
      <c r="Q1484" s="1302">
        <v>0</v>
      </c>
      <c r="R1484" s="1302">
        <v>0</v>
      </c>
      <c r="S1484" s="1302">
        <v>0</v>
      </c>
      <c r="T1484" s="1302">
        <v>0</v>
      </c>
      <c r="U1484" s="1302">
        <v>0</v>
      </c>
      <c r="V1484" s="1302">
        <v>0</v>
      </c>
    </row>
    <row r="1485" spans="1:22" ht="15" x14ac:dyDescent="0.25">
      <c r="A1485" s="1301" t="s">
        <v>809</v>
      </c>
      <c r="B1485" s="153" t="s">
        <v>899</v>
      </c>
      <c r="C1485" s="1301" t="s">
        <v>91</v>
      </c>
      <c r="D1485" s="1302">
        <v>0</v>
      </c>
      <c r="E1485" s="1302">
        <v>0</v>
      </c>
      <c r="F1485" s="1302">
        <v>3</v>
      </c>
      <c r="G1485" s="1302">
        <v>7</v>
      </c>
      <c r="H1485" s="1302">
        <v>1</v>
      </c>
      <c r="I1485" s="1302">
        <v>0</v>
      </c>
      <c r="J1485" s="1302">
        <v>0</v>
      </c>
      <c r="K1485" s="1302">
        <v>0</v>
      </c>
      <c r="L1485" s="1302">
        <v>0</v>
      </c>
      <c r="M1485" s="1302">
        <v>0</v>
      </c>
      <c r="N1485" s="1302">
        <v>0</v>
      </c>
      <c r="O1485" s="1302">
        <v>0</v>
      </c>
      <c r="P1485" s="1302">
        <v>0</v>
      </c>
      <c r="Q1485" s="1302">
        <v>0</v>
      </c>
      <c r="R1485" s="1302">
        <v>0</v>
      </c>
      <c r="S1485" s="1302">
        <v>0</v>
      </c>
      <c r="T1485" s="1302">
        <v>0</v>
      </c>
      <c r="U1485" s="1302">
        <v>0</v>
      </c>
      <c r="V1485" s="1302">
        <v>0</v>
      </c>
    </row>
    <row r="1486" spans="1:22" ht="15" x14ac:dyDescent="0.25">
      <c r="A1486" s="1301" t="s">
        <v>809</v>
      </c>
      <c r="B1486" s="153" t="s">
        <v>899</v>
      </c>
      <c r="C1486" s="1301" t="s">
        <v>701</v>
      </c>
      <c r="D1486" s="1302">
        <v>0</v>
      </c>
      <c r="E1486" s="1302">
        <v>0</v>
      </c>
      <c r="F1486" s="1302">
        <v>0.20000000298023224</v>
      </c>
      <c r="G1486" s="1302">
        <v>0.28571429848670959</v>
      </c>
      <c r="H1486" s="1302">
        <v>0.10000000149011612</v>
      </c>
      <c r="I1486" s="1302">
        <v>0</v>
      </c>
      <c r="J1486" s="1302">
        <v>0</v>
      </c>
      <c r="K1486" s="1302">
        <v>0</v>
      </c>
      <c r="L1486" s="1302">
        <v>0</v>
      </c>
      <c r="M1486" s="1302">
        <v>0</v>
      </c>
      <c r="N1486" s="1302">
        <v>0</v>
      </c>
      <c r="O1486" s="1302">
        <v>0</v>
      </c>
      <c r="P1486" s="1302">
        <v>0</v>
      </c>
      <c r="Q1486" s="1302">
        <v>0</v>
      </c>
      <c r="R1486" s="1302">
        <v>0</v>
      </c>
      <c r="S1486" s="1302">
        <v>0</v>
      </c>
      <c r="T1486" s="1302">
        <v>0</v>
      </c>
      <c r="U1486" s="1302">
        <v>0</v>
      </c>
      <c r="V1486" s="1302">
        <v>0</v>
      </c>
    </row>
    <row r="1487" spans="1:22" ht="15" x14ac:dyDescent="0.25">
      <c r="A1487" s="1301" t="s">
        <v>809</v>
      </c>
      <c r="B1487" s="153" t="s">
        <v>899</v>
      </c>
      <c r="C1487" s="1301" t="s">
        <v>92</v>
      </c>
      <c r="D1487" s="1302">
        <v>0</v>
      </c>
      <c r="E1487" s="1302">
        <v>0</v>
      </c>
      <c r="F1487" s="1302">
        <v>0.80000001192092896</v>
      </c>
      <c r="G1487" s="1302">
        <v>0.38571429252624512</v>
      </c>
      <c r="H1487" s="1302">
        <v>0.55000001192092896</v>
      </c>
      <c r="I1487" s="1302">
        <v>0</v>
      </c>
      <c r="J1487" s="1302">
        <v>0</v>
      </c>
      <c r="K1487" s="1302">
        <v>0</v>
      </c>
      <c r="L1487" s="1302">
        <v>0</v>
      </c>
      <c r="M1487" s="1302">
        <v>0</v>
      </c>
      <c r="N1487" s="1302">
        <v>0</v>
      </c>
      <c r="O1487" s="1302">
        <v>0</v>
      </c>
      <c r="P1487" s="1302">
        <v>0</v>
      </c>
      <c r="Q1487" s="1302">
        <v>0</v>
      </c>
      <c r="R1487" s="1302">
        <v>0</v>
      </c>
      <c r="S1487" s="1302">
        <v>0</v>
      </c>
      <c r="T1487" s="1302">
        <v>0</v>
      </c>
      <c r="U1487" s="1302">
        <v>0</v>
      </c>
      <c r="V1487" s="1302">
        <v>0</v>
      </c>
    </row>
    <row r="1488" spans="1:22" ht="15" x14ac:dyDescent="0.25">
      <c r="A1488" s="1301" t="s">
        <v>809</v>
      </c>
      <c r="B1488" s="153" t="s">
        <v>899</v>
      </c>
      <c r="C1488" s="1301" t="s">
        <v>93</v>
      </c>
      <c r="D1488" s="1302">
        <v>0</v>
      </c>
      <c r="E1488" s="1302">
        <v>0</v>
      </c>
      <c r="F1488" s="1302">
        <v>0.80000001192092896</v>
      </c>
      <c r="G1488" s="1302">
        <v>0.41428571939468384</v>
      </c>
      <c r="H1488" s="1302">
        <v>0.55000001192092896</v>
      </c>
      <c r="I1488" s="1302">
        <v>0</v>
      </c>
      <c r="J1488" s="1302">
        <v>0</v>
      </c>
      <c r="K1488" s="1302">
        <v>0</v>
      </c>
      <c r="L1488" s="1302">
        <v>0</v>
      </c>
      <c r="M1488" s="1302">
        <v>0</v>
      </c>
      <c r="N1488" s="1302">
        <v>0</v>
      </c>
      <c r="O1488" s="1302">
        <v>0</v>
      </c>
      <c r="P1488" s="1302">
        <v>0</v>
      </c>
      <c r="Q1488" s="1302">
        <v>0</v>
      </c>
      <c r="R1488" s="1302">
        <v>0</v>
      </c>
      <c r="S1488" s="1302">
        <v>0</v>
      </c>
      <c r="T1488" s="1302">
        <v>0</v>
      </c>
      <c r="U1488" s="1302">
        <v>0</v>
      </c>
      <c r="V1488" s="1302">
        <v>0</v>
      </c>
    </row>
    <row r="1489" spans="1:22" ht="15" x14ac:dyDescent="0.25">
      <c r="A1489" s="1301" t="s">
        <v>809</v>
      </c>
      <c r="B1489" s="153" t="s">
        <v>899</v>
      </c>
      <c r="C1489" s="1301" t="s">
        <v>94</v>
      </c>
      <c r="D1489" s="1302">
        <v>0</v>
      </c>
      <c r="E1489" s="1302">
        <v>0</v>
      </c>
      <c r="F1489" s="1302">
        <v>0.60000002384185791</v>
      </c>
      <c r="G1489" s="1302">
        <v>0.1428571492433548</v>
      </c>
      <c r="H1489" s="1302">
        <v>0.20000000298023224</v>
      </c>
      <c r="I1489" s="1302">
        <v>0</v>
      </c>
      <c r="J1489" s="1302">
        <v>0</v>
      </c>
      <c r="K1489" s="1302">
        <v>0</v>
      </c>
      <c r="L1489" s="1302">
        <v>0</v>
      </c>
      <c r="M1489" s="1302">
        <v>0</v>
      </c>
      <c r="N1489" s="1302">
        <v>0</v>
      </c>
      <c r="O1489" s="1302">
        <v>0</v>
      </c>
      <c r="P1489" s="1302">
        <v>0</v>
      </c>
      <c r="Q1489" s="1302">
        <v>0</v>
      </c>
      <c r="R1489" s="1302">
        <v>0</v>
      </c>
      <c r="S1489" s="1302">
        <v>0</v>
      </c>
      <c r="T1489" s="1302">
        <v>0</v>
      </c>
      <c r="U1489" s="1302">
        <v>0</v>
      </c>
      <c r="V1489" s="1302">
        <v>0</v>
      </c>
    </row>
    <row r="1490" spans="1:22" ht="15" x14ac:dyDescent="0.25">
      <c r="A1490" s="1301" t="s">
        <v>809</v>
      </c>
      <c r="B1490" s="153" t="s">
        <v>899</v>
      </c>
      <c r="C1490" s="1301" t="s">
        <v>95</v>
      </c>
      <c r="D1490" s="1302">
        <v>0</v>
      </c>
      <c r="E1490" s="1302">
        <v>0</v>
      </c>
      <c r="F1490" s="1302">
        <v>0.60000002384185791</v>
      </c>
      <c r="G1490" s="1302">
        <v>0.10000000149011612</v>
      </c>
      <c r="H1490" s="1302">
        <v>5.000000074505806E-2</v>
      </c>
      <c r="I1490" s="1302">
        <v>0</v>
      </c>
      <c r="J1490" s="1302">
        <v>0</v>
      </c>
      <c r="K1490" s="1302">
        <v>0</v>
      </c>
      <c r="L1490" s="1302">
        <v>0</v>
      </c>
      <c r="M1490" s="1302">
        <v>0</v>
      </c>
      <c r="N1490" s="1302">
        <v>0</v>
      </c>
      <c r="O1490" s="1302">
        <v>0</v>
      </c>
      <c r="P1490" s="1302">
        <v>0</v>
      </c>
      <c r="Q1490" s="1302">
        <v>0</v>
      </c>
      <c r="R1490" s="1302">
        <v>0</v>
      </c>
      <c r="S1490" s="1302">
        <v>0</v>
      </c>
      <c r="T1490" s="1302">
        <v>0</v>
      </c>
      <c r="U1490" s="1302">
        <v>0</v>
      </c>
      <c r="V1490" s="1302">
        <v>0</v>
      </c>
    </row>
    <row r="1491" spans="1:22" ht="15" x14ac:dyDescent="0.25">
      <c r="A1491" s="1301" t="s">
        <v>809</v>
      </c>
      <c r="B1491" s="153" t="s">
        <v>900</v>
      </c>
      <c r="C1491" s="1301" t="s">
        <v>87</v>
      </c>
      <c r="D1491" s="1302">
        <v>0</v>
      </c>
      <c r="E1491" s="1302">
        <v>0</v>
      </c>
      <c r="F1491" s="1302">
        <v>0</v>
      </c>
      <c r="G1491" s="1302">
        <v>10</v>
      </c>
      <c r="H1491" s="1302">
        <v>0</v>
      </c>
      <c r="I1491" s="1302">
        <v>3</v>
      </c>
      <c r="J1491" s="1302">
        <v>0</v>
      </c>
      <c r="K1491" s="1302">
        <v>2</v>
      </c>
      <c r="L1491" s="1302">
        <v>0</v>
      </c>
      <c r="M1491" s="1302">
        <v>2</v>
      </c>
      <c r="N1491" s="1302">
        <v>0</v>
      </c>
      <c r="O1491" s="1302">
        <v>0</v>
      </c>
      <c r="P1491" s="1302">
        <v>0</v>
      </c>
      <c r="Q1491" s="1302">
        <v>0</v>
      </c>
      <c r="R1491" s="1302">
        <v>1</v>
      </c>
      <c r="S1491" s="1302">
        <v>0</v>
      </c>
      <c r="T1491" s="1302">
        <v>0</v>
      </c>
      <c r="U1491" s="1302">
        <v>11</v>
      </c>
      <c r="V1491" s="1302">
        <v>12</v>
      </c>
    </row>
    <row r="1492" spans="1:22" ht="15" x14ac:dyDescent="0.25">
      <c r="A1492" s="1301" t="s">
        <v>809</v>
      </c>
      <c r="B1492" s="153" t="s">
        <v>900</v>
      </c>
      <c r="C1492" s="1301" t="s">
        <v>700</v>
      </c>
      <c r="D1492" s="1302">
        <v>0</v>
      </c>
      <c r="E1492" s="1302">
        <v>0</v>
      </c>
      <c r="F1492" s="1302">
        <v>0</v>
      </c>
      <c r="G1492" s="1302">
        <v>0</v>
      </c>
      <c r="H1492" s="1302">
        <v>0</v>
      </c>
      <c r="I1492" s="1302">
        <v>2</v>
      </c>
      <c r="J1492" s="1302">
        <v>0</v>
      </c>
      <c r="K1492" s="1302">
        <v>1</v>
      </c>
      <c r="L1492" s="1302">
        <v>0</v>
      </c>
      <c r="M1492" s="1302">
        <v>0</v>
      </c>
      <c r="N1492" s="1302">
        <v>0</v>
      </c>
      <c r="O1492" s="1302">
        <v>0</v>
      </c>
      <c r="P1492" s="1302">
        <v>0</v>
      </c>
      <c r="Q1492" s="1302">
        <v>0</v>
      </c>
      <c r="R1492" s="1302">
        <v>0</v>
      </c>
      <c r="S1492" s="1302">
        <v>0</v>
      </c>
      <c r="T1492" s="1302">
        <v>0</v>
      </c>
      <c r="U1492" s="1302">
        <v>0</v>
      </c>
      <c r="V1492" s="1302">
        <v>1</v>
      </c>
    </row>
    <row r="1493" spans="1:22" ht="15" x14ac:dyDescent="0.25">
      <c r="A1493" s="1301" t="s">
        <v>809</v>
      </c>
      <c r="B1493" s="153" t="s">
        <v>900</v>
      </c>
      <c r="C1493" s="1301" t="s">
        <v>88</v>
      </c>
      <c r="D1493" s="1302">
        <v>0</v>
      </c>
      <c r="E1493" s="1302">
        <v>0</v>
      </c>
      <c r="F1493" s="1302">
        <v>0</v>
      </c>
      <c r="G1493" s="1302">
        <v>0</v>
      </c>
      <c r="H1493" s="1302">
        <v>0</v>
      </c>
      <c r="I1493" s="1302">
        <v>2</v>
      </c>
      <c r="J1493" s="1302">
        <v>0</v>
      </c>
      <c r="K1493" s="1302">
        <v>1</v>
      </c>
      <c r="L1493" s="1302">
        <v>0</v>
      </c>
      <c r="M1493" s="1302">
        <v>0</v>
      </c>
      <c r="N1493" s="1302">
        <v>0</v>
      </c>
      <c r="O1493" s="1302">
        <v>0</v>
      </c>
      <c r="P1493" s="1302">
        <v>0</v>
      </c>
      <c r="Q1493" s="1302">
        <v>0</v>
      </c>
      <c r="R1493" s="1302">
        <v>0</v>
      </c>
      <c r="S1493" s="1302">
        <v>0</v>
      </c>
      <c r="T1493" s="1302">
        <v>0</v>
      </c>
      <c r="U1493" s="1302">
        <v>3</v>
      </c>
      <c r="V1493" s="1302">
        <v>5</v>
      </c>
    </row>
    <row r="1494" spans="1:22" ht="15" x14ac:dyDescent="0.25">
      <c r="A1494" s="1301" t="s">
        <v>809</v>
      </c>
      <c r="B1494" s="153" t="s">
        <v>900</v>
      </c>
      <c r="C1494" s="1301" t="s">
        <v>89</v>
      </c>
      <c r="D1494" s="1302">
        <v>0</v>
      </c>
      <c r="E1494" s="1302">
        <v>0</v>
      </c>
      <c r="F1494" s="1302">
        <v>0</v>
      </c>
      <c r="G1494" s="1302">
        <v>0</v>
      </c>
      <c r="H1494" s="1302">
        <v>0</v>
      </c>
      <c r="I1494" s="1302">
        <v>2</v>
      </c>
      <c r="J1494" s="1302">
        <v>0</v>
      </c>
      <c r="K1494" s="1302">
        <v>1</v>
      </c>
      <c r="L1494" s="1302">
        <v>0</v>
      </c>
      <c r="M1494" s="1302">
        <v>0</v>
      </c>
      <c r="N1494" s="1302">
        <v>0</v>
      </c>
      <c r="O1494" s="1302">
        <v>0</v>
      </c>
      <c r="P1494" s="1302">
        <v>0</v>
      </c>
      <c r="Q1494" s="1302">
        <v>0</v>
      </c>
      <c r="R1494" s="1302">
        <v>0</v>
      </c>
      <c r="S1494" s="1302">
        <v>0</v>
      </c>
      <c r="T1494" s="1302">
        <v>0</v>
      </c>
      <c r="U1494" s="1302">
        <v>3</v>
      </c>
      <c r="V1494" s="1302">
        <v>5</v>
      </c>
    </row>
    <row r="1495" spans="1:22" ht="15" x14ac:dyDescent="0.25">
      <c r="A1495" s="1301" t="s">
        <v>809</v>
      </c>
      <c r="B1495" s="153" t="s">
        <v>900</v>
      </c>
      <c r="C1495" s="1301" t="s">
        <v>90</v>
      </c>
      <c r="D1495" s="1302">
        <v>0</v>
      </c>
      <c r="E1495" s="1302">
        <v>0</v>
      </c>
      <c r="F1495" s="1302">
        <v>0</v>
      </c>
      <c r="G1495" s="1302">
        <v>0</v>
      </c>
      <c r="H1495" s="1302">
        <v>0</v>
      </c>
      <c r="I1495" s="1302">
        <v>0</v>
      </c>
      <c r="J1495" s="1302">
        <v>0</v>
      </c>
      <c r="K1495" s="1302">
        <v>1</v>
      </c>
      <c r="L1495" s="1302">
        <v>0</v>
      </c>
      <c r="M1495" s="1302">
        <v>0</v>
      </c>
      <c r="N1495" s="1302">
        <v>0</v>
      </c>
      <c r="O1495" s="1302">
        <v>0</v>
      </c>
      <c r="P1495" s="1302">
        <v>0</v>
      </c>
      <c r="Q1495" s="1302">
        <v>0</v>
      </c>
      <c r="R1495" s="1302">
        <v>0</v>
      </c>
      <c r="S1495" s="1302">
        <v>0</v>
      </c>
      <c r="T1495" s="1302">
        <v>0</v>
      </c>
      <c r="U1495" s="1302">
        <v>2</v>
      </c>
      <c r="V1495" s="1302">
        <v>1</v>
      </c>
    </row>
    <row r="1496" spans="1:22" ht="15" x14ac:dyDescent="0.25">
      <c r="A1496" s="1301" t="s">
        <v>809</v>
      </c>
      <c r="B1496" s="153" t="s">
        <v>900</v>
      </c>
      <c r="C1496" s="1301" t="s">
        <v>91</v>
      </c>
      <c r="D1496" s="1302">
        <v>0</v>
      </c>
      <c r="E1496" s="1302">
        <v>0</v>
      </c>
      <c r="F1496" s="1302">
        <v>0</v>
      </c>
      <c r="G1496" s="1302">
        <v>0</v>
      </c>
      <c r="H1496" s="1302">
        <v>0</v>
      </c>
      <c r="I1496" s="1302">
        <v>0</v>
      </c>
      <c r="J1496" s="1302">
        <v>0</v>
      </c>
      <c r="K1496" s="1302">
        <v>0</v>
      </c>
      <c r="L1496" s="1302">
        <v>0</v>
      </c>
      <c r="M1496" s="1302">
        <v>0</v>
      </c>
      <c r="N1496" s="1302">
        <v>0</v>
      </c>
      <c r="O1496" s="1302">
        <v>0</v>
      </c>
      <c r="P1496" s="1302">
        <v>0</v>
      </c>
      <c r="Q1496" s="1302">
        <v>0</v>
      </c>
      <c r="R1496" s="1302">
        <v>0</v>
      </c>
      <c r="S1496" s="1302">
        <v>0</v>
      </c>
      <c r="T1496" s="1302">
        <v>0</v>
      </c>
      <c r="U1496" s="1302">
        <v>1</v>
      </c>
      <c r="V1496" s="1302">
        <v>1</v>
      </c>
    </row>
    <row r="1497" spans="1:22" ht="15" x14ac:dyDescent="0.25">
      <c r="A1497" s="1301" t="s">
        <v>809</v>
      </c>
      <c r="B1497" s="153" t="s">
        <v>900</v>
      </c>
      <c r="C1497" s="1301" t="s">
        <v>701</v>
      </c>
      <c r="D1497" s="1302">
        <v>0</v>
      </c>
      <c r="E1497" s="1302">
        <v>0</v>
      </c>
      <c r="F1497" s="1302">
        <v>0</v>
      </c>
      <c r="G1497" s="1302">
        <v>0</v>
      </c>
      <c r="H1497" s="1302">
        <v>0</v>
      </c>
      <c r="I1497" s="1302">
        <v>0.66666668653488159</v>
      </c>
      <c r="J1497" s="1302">
        <v>0</v>
      </c>
      <c r="K1497" s="1302">
        <v>0.5</v>
      </c>
      <c r="L1497" s="1302">
        <v>0</v>
      </c>
      <c r="M1497" s="1302">
        <v>0</v>
      </c>
      <c r="N1497" s="1302">
        <v>0</v>
      </c>
      <c r="O1497" s="1302">
        <v>0</v>
      </c>
      <c r="P1497" s="1302">
        <v>0</v>
      </c>
      <c r="Q1497" s="1302">
        <v>0</v>
      </c>
      <c r="R1497" s="1302">
        <v>0</v>
      </c>
      <c r="S1497" s="1302">
        <v>0</v>
      </c>
      <c r="T1497" s="1302">
        <v>0</v>
      </c>
      <c r="U1497" s="1302">
        <v>0</v>
      </c>
      <c r="V1497" s="1302">
        <v>8.3333335816860199E-2</v>
      </c>
    </row>
    <row r="1498" spans="1:22" ht="15" x14ac:dyDescent="0.25">
      <c r="A1498" s="1301" t="s">
        <v>809</v>
      </c>
      <c r="B1498" s="153" t="s">
        <v>900</v>
      </c>
      <c r="C1498" s="1301" t="s">
        <v>92</v>
      </c>
      <c r="D1498" s="1302">
        <v>0</v>
      </c>
      <c r="E1498" s="1302">
        <v>0</v>
      </c>
      <c r="F1498" s="1302">
        <v>0</v>
      </c>
      <c r="G1498" s="1302">
        <v>0</v>
      </c>
      <c r="H1498" s="1302">
        <v>0</v>
      </c>
      <c r="I1498" s="1302">
        <v>0.66666668653488159</v>
      </c>
      <c r="J1498" s="1302">
        <v>0</v>
      </c>
      <c r="K1498" s="1302">
        <v>0.5</v>
      </c>
      <c r="L1498" s="1302">
        <v>0</v>
      </c>
      <c r="M1498" s="1302">
        <v>0</v>
      </c>
      <c r="N1498" s="1302">
        <v>0</v>
      </c>
      <c r="O1498" s="1302">
        <v>0</v>
      </c>
      <c r="P1498" s="1302">
        <v>0</v>
      </c>
      <c r="Q1498" s="1302">
        <v>0</v>
      </c>
      <c r="R1498" s="1302">
        <v>0</v>
      </c>
      <c r="S1498" s="1302">
        <v>0</v>
      </c>
      <c r="T1498" s="1302">
        <v>0</v>
      </c>
      <c r="U1498" s="1302">
        <v>0.27272728085517883</v>
      </c>
      <c r="V1498" s="1302">
        <v>0.4166666567325592</v>
      </c>
    </row>
    <row r="1499" spans="1:22" ht="15" x14ac:dyDescent="0.25">
      <c r="A1499" s="1301" t="s">
        <v>809</v>
      </c>
      <c r="B1499" s="153" t="s">
        <v>900</v>
      </c>
      <c r="C1499" s="1301" t="s">
        <v>93</v>
      </c>
      <c r="D1499" s="1302">
        <v>0</v>
      </c>
      <c r="E1499" s="1302">
        <v>0</v>
      </c>
      <c r="F1499" s="1302">
        <v>0</v>
      </c>
      <c r="G1499" s="1302">
        <v>0</v>
      </c>
      <c r="H1499" s="1302">
        <v>0</v>
      </c>
      <c r="I1499" s="1302">
        <v>0.66666668653488159</v>
      </c>
      <c r="J1499" s="1302">
        <v>0</v>
      </c>
      <c r="K1499" s="1302">
        <v>0.5</v>
      </c>
      <c r="L1499" s="1302">
        <v>0</v>
      </c>
      <c r="M1499" s="1302">
        <v>0</v>
      </c>
      <c r="N1499" s="1302">
        <v>0</v>
      </c>
      <c r="O1499" s="1302">
        <v>0</v>
      </c>
      <c r="P1499" s="1302">
        <v>0</v>
      </c>
      <c r="Q1499" s="1302">
        <v>0</v>
      </c>
      <c r="R1499" s="1302">
        <v>0</v>
      </c>
      <c r="S1499" s="1302">
        <v>0</v>
      </c>
      <c r="T1499" s="1302">
        <v>0</v>
      </c>
      <c r="U1499" s="1302">
        <v>0.27272728085517883</v>
      </c>
      <c r="V1499" s="1302">
        <v>0.4166666567325592</v>
      </c>
    </row>
    <row r="1500" spans="1:22" ht="15" x14ac:dyDescent="0.25">
      <c r="A1500" s="1301" t="s">
        <v>809</v>
      </c>
      <c r="B1500" s="153" t="s">
        <v>900</v>
      </c>
      <c r="C1500" s="1301" t="s">
        <v>94</v>
      </c>
      <c r="D1500" s="1302">
        <v>0</v>
      </c>
      <c r="E1500" s="1302">
        <v>0</v>
      </c>
      <c r="F1500" s="1302">
        <v>0</v>
      </c>
      <c r="G1500" s="1302">
        <v>0</v>
      </c>
      <c r="H1500" s="1302">
        <v>0</v>
      </c>
      <c r="I1500" s="1302">
        <v>0</v>
      </c>
      <c r="J1500" s="1302">
        <v>0</v>
      </c>
      <c r="K1500" s="1302">
        <v>0.5</v>
      </c>
      <c r="L1500" s="1302">
        <v>0</v>
      </c>
      <c r="M1500" s="1302">
        <v>0</v>
      </c>
      <c r="N1500" s="1302">
        <v>0</v>
      </c>
      <c r="O1500" s="1302">
        <v>0</v>
      </c>
      <c r="P1500" s="1302">
        <v>0</v>
      </c>
      <c r="Q1500" s="1302">
        <v>0</v>
      </c>
      <c r="R1500" s="1302">
        <v>0</v>
      </c>
      <c r="S1500" s="1302">
        <v>0</v>
      </c>
      <c r="T1500" s="1302">
        <v>0</v>
      </c>
      <c r="U1500" s="1302">
        <v>0.18181818723678589</v>
      </c>
      <c r="V1500" s="1302">
        <v>8.3333335816860199E-2</v>
      </c>
    </row>
    <row r="1501" spans="1:22" ht="15" x14ac:dyDescent="0.25">
      <c r="A1501" s="1301" t="s">
        <v>809</v>
      </c>
      <c r="B1501" s="153" t="s">
        <v>900</v>
      </c>
      <c r="C1501" s="1301" t="s">
        <v>95</v>
      </c>
      <c r="D1501" s="1302">
        <v>0</v>
      </c>
      <c r="E1501" s="1302">
        <v>0</v>
      </c>
      <c r="F1501" s="1302">
        <v>0</v>
      </c>
      <c r="G1501" s="1302">
        <v>0</v>
      </c>
      <c r="H1501" s="1302">
        <v>0</v>
      </c>
      <c r="I1501" s="1302">
        <v>0</v>
      </c>
      <c r="J1501" s="1302">
        <v>0</v>
      </c>
      <c r="K1501" s="1302">
        <v>0</v>
      </c>
      <c r="L1501" s="1302">
        <v>0</v>
      </c>
      <c r="M1501" s="1302">
        <v>0</v>
      </c>
      <c r="N1501" s="1302">
        <v>0</v>
      </c>
      <c r="O1501" s="1302">
        <v>0</v>
      </c>
      <c r="P1501" s="1302">
        <v>0</v>
      </c>
      <c r="Q1501" s="1302">
        <v>0</v>
      </c>
      <c r="R1501" s="1302">
        <v>0</v>
      </c>
      <c r="S1501" s="1302">
        <v>0</v>
      </c>
      <c r="T1501" s="1302">
        <v>0</v>
      </c>
      <c r="U1501" s="1302">
        <v>9.0909093618392944E-2</v>
      </c>
      <c r="V1501" s="1302">
        <v>8.3333335816860199E-2</v>
      </c>
    </row>
    <row r="1502" spans="1:22" ht="15" x14ac:dyDescent="0.25">
      <c r="A1502" s="1301" t="s">
        <v>709</v>
      </c>
      <c r="B1502" s="153" t="s">
        <v>901</v>
      </c>
      <c r="C1502" s="1301" t="s">
        <v>87</v>
      </c>
      <c r="D1502" s="1302">
        <v>12</v>
      </c>
      <c r="E1502" s="1302">
        <v>14</v>
      </c>
      <c r="F1502" s="1302">
        <v>3</v>
      </c>
      <c r="G1502" s="1302">
        <v>20</v>
      </c>
      <c r="H1502" s="1302">
        <v>6</v>
      </c>
      <c r="I1502" s="1302">
        <v>11</v>
      </c>
      <c r="J1502" s="1302">
        <v>61</v>
      </c>
      <c r="K1502" s="1302">
        <v>78</v>
      </c>
      <c r="L1502" s="1302">
        <v>37</v>
      </c>
      <c r="M1502" s="1302">
        <v>17</v>
      </c>
      <c r="N1502" s="1302">
        <v>41</v>
      </c>
      <c r="O1502" s="1302">
        <v>52</v>
      </c>
      <c r="P1502" s="1302">
        <v>35</v>
      </c>
      <c r="Q1502" s="1302">
        <v>6</v>
      </c>
      <c r="R1502" s="1302">
        <v>46</v>
      </c>
      <c r="S1502" s="1302">
        <v>27</v>
      </c>
      <c r="T1502" s="1302">
        <v>24</v>
      </c>
      <c r="U1502" s="1302">
        <v>15</v>
      </c>
      <c r="V1502" s="1302">
        <v>23</v>
      </c>
    </row>
    <row r="1503" spans="1:22" ht="15" x14ac:dyDescent="0.25">
      <c r="A1503" s="1301" t="s">
        <v>709</v>
      </c>
      <c r="B1503" s="153" t="s">
        <v>901</v>
      </c>
      <c r="C1503" s="1301" t="s">
        <v>700</v>
      </c>
      <c r="D1503" s="1302">
        <v>1</v>
      </c>
      <c r="E1503" s="1302">
        <v>2</v>
      </c>
      <c r="F1503" s="1302">
        <v>2</v>
      </c>
      <c r="G1503" s="1302">
        <v>5</v>
      </c>
      <c r="H1503" s="1302">
        <v>1</v>
      </c>
      <c r="I1503" s="1302">
        <v>3</v>
      </c>
      <c r="J1503" s="1302">
        <v>11</v>
      </c>
      <c r="K1503" s="1302">
        <v>7</v>
      </c>
      <c r="L1503" s="1302">
        <v>12</v>
      </c>
      <c r="M1503" s="1302">
        <v>4</v>
      </c>
      <c r="N1503" s="1302">
        <v>7</v>
      </c>
      <c r="O1503" s="1302">
        <v>19</v>
      </c>
      <c r="P1503" s="1302">
        <v>5</v>
      </c>
      <c r="Q1503" s="1302">
        <v>2</v>
      </c>
      <c r="R1503" s="1302">
        <v>17</v>
      </c>
      <c r="S1503" s="1302">
        <v>3</v>
      </c>
      <c r="T1503" s="1302">
        <v>9</v>
      </c>
      <c r="U1503" s="1302">
        <v>8</v>
      </c>
      <c r="V1503" s="1302">
        <v>4</v>
      </c>
    </row>
    <row r="1504" spans="1:22" ht="15" x14ac:dyDescent="0.25">
      <c r="A1504" s="1301" t="s">
        <v>709</v>
      </c>
      <c r="B1504" s="153" t="s">
        <v>901</v>
      </c>
      <c r="C1504" s="1301" t="s">
        <v>88</v>
      </c>
      <c r="D1504" s="1302">
        <v>3</v>
      </c>
      <c r="E1504" s="1302">
        <v>4</v>
      </c>
      <c r="F1504" s="1302">
        <v>2</v>
      </c>
      <c r="G1504" s="1302">
        <v>6</v>
      </c>
      <c r="H1504" s="1302">
        <v>2</v>
      </c>
      <c r="I1504" s="1302">
        <v>7</v>
      </c>
      <c r="J1504" s="1302">
        <v>12</v>
      </c>
      <c r="K1504" s="1302">
        <v>15</v>
      </c>
      <c r="L1504" s="1302">
        <v>16</v>
      </c>
      <c r="M1504" s="1302">
        <v>8</v>
      </c>
      <c r="N1504" s="1302">
        <v>11</v>
      </c>
      <c r="O1504" s="1302">
        <v>28</v>
      </c>
      <c r="P1504" s="1302">
        <v>11</v>
      </c>
      <c r="Q1504" s="1302">
        <v>3</v>
      </c>
      <c r="R1504" s="1302">
        <v>17</v>
      </c>
      <c r="S1504" s="1302">
        <v>6</v>
      </c>
      <c r="T1504" s="1302">
        <v>10</v>
      </c>
      <c r="U1504" s="1302">
        <v>8</v>
      </c>
      <c r="V1504" s="1302">
        <v>7</v>
      </c>
    </row>
    <row r="1505" spans="1:22" ht="15" x14ac:dyDescent="0.25">
      <c r="A1505" s="1301" t="s">
        <v>709</v>
      </c>
      <c r="B1505" s="153" t="s">
        <v>901</v>
      </c>
      <c r="C1505" s="1301" t="s">
        <v>89</v>
      </c>
      <c r="D1505" s="1302">
        <v>4</v>
      </c>
      <c r="E1505" s="1302">
        <v>7</v>
      </c>
      <c r="F1505" s="1302">
        <v>2</v>
      </c>
      <c r="G1505" s="1302">
        <v>6</v>
      </c>
      <c r="H1505" s="1302">
        <v>2</v>
      </c>
      <c r="I1505" s="1302">
        <v>7</v>
      </c>
      <c r="J1505" s="1302">
        <v>12</v>
      </c>
      <c r="K1505" s="1302">
        <v>16</v>
      </c>
      <c r="L1505" s="1302">
        <v>17</v>
      </c>
      <c r="M1505" s="1302">
        <v>8</v>
      </c>
      <c r="N1505" s="1302">
        <v>11</v>
      </c>
      <c r="O1505" s="1302">
        <v>34</v>
      </c>
      <c r="P1505" s="1302">
        <v>11</v>
      </c>
      <c r="Q1505" s="1302">
        <v>3</v>
      </c>
      <c r="R1505" s="1302">
        <v>19</v>
      </c>
      <c r="S1505" s="1302">
        <v>10</v>
      </c>
      <c r="T1505" s="1302">
        <v>10</v>
      </c>
      <c r="U1505" s="1302">
        <v>8</v>
      </c>
      <c r="V1505" s="1302">
        <v>7</v>
      </c>
    </row>
    <row r="1506" spans="1:22" ht="15" x14ac:dyDescent="0.25">
      <c r="A1506" s="1301" t="s">
        <v>709</v>
      </c>
      <c r="B1506" s="153" t="s">
        <v>901</v>
      </c>
      <c r="C1506" s="1301" t="s">
        <v>90</v>
      </c>
      <c r="D1506" s="1302">
        <v>2</v>
      </c>
      <c r="E1506" s="1302">
        <v>0</v>
      </c>
      <c r="F1506" s="1302">
        <v>1</v>
      </c>
      <c r="G1506" s="1302">
        <v>1</v>
      </c>
      <c r="H1506" s="1302">
        <v>0</v>
      </c>
      <c r="I1506" s="1302">
        <v>1</v>
      </c>
      <c r="J1506" s="1302">
        <v>2</v>
      </c>
      <c r="K1506" s="1302">
        <v>1</v>
      </c>
      <c r="L1506" s="1302">
        <v>2</v>
      </c>
      <c r="M1506" s="1302">
        <v>0</v>
      </c>
      <c r="N1506" s="1302">
        <v>0</v>
      </c>
      <c r="O1506" s="1302">
        <v>5</v>
      </c>
      <c r="P1506" s="1302">
        <v>2</v>
      </c>
      <c r="Q1506" s="1302">
        <v>1</v>
      </c>
      <c r="R1506" s="1302">
        <v>9</v>
      </c>
      <c r="S1506" s="1302">
        <v>1</v>
      </c>
      <c r="T1506" s="1302">
        <v>1</v>
      </c>
      <c r="U1506" s="1302">
        <v>2</v>
      </c>
      <c r="V1506" s="1302">
        <v>0</v>
      </c>
    </row>
    <row r="1507" spans="1:22" ht="15" x14ac:dyDescent="0.25">
      <c r="A1507" s="1301" t="s">
        <v>709</v>
      </c>
      <c r="B1507" s="153" t="s">
        <v>901</v>
      </c>
      <c r="C1507" s="1301" t="s">
        <v>91</v>
      </c>
      <c r="D1507" s="1302">
        <v>1</v>
      </c>
      <c r="E1507" s="1302">
        <v>0</v>
      </c>
      <c r="F1507" s="1302">
        <v>1</v>
      </c>
      <c r="G1507" s="1302">
        <v>1</v>
      </c>
      <c r="H1507" s="1302">
        <v>0</v>
      </c>
      <c r="I1507" s="1302">
        <v>1</v>
      </c>
      <c r="J1507" s="1302">
        <v>2</v>
      </c>
      <c r="K1507" s="1302">
        <v>1</v>
      </c>
      <c r="L1507" s="1302">
        <v>1</v>
      </c>
      <c r="M1507" s="1302">
        <v>0</v>
      </c>
      <c r="N1507" s="1302">
        <v>0</v>
      </c>
      <c r="O1507" s="1302">
        <v>2</v>
      </c>
      <c r="P1507" s="1302">
        <v>0</v>
      </c>
      <c r="Q1507" s="1302">
        <v>2</v>
      </c>
      <c r="R1507" s="1302">
        <v>5</v>
      </c>
      <c r="S1507" s="1302">
        <v>0</v>
      </c>
      <c r="T1507" s="1302">
        <v>1</v>
      </c>
      <c r="U1507" s="1302">
        <v>0</v>
      </c>
      <c r="V1507" s="1302">
        <v>0</v>
      </c>
    </row>
    <row r="1508" spans="1:22" ht="15" x14ac:dyDescent="0.25">
      <c r="A1508" s="1301" t="s">
        <v>709</v>
      </c>
      <c r="B1508" s="153" t="s">
        <v>901</v>
      </c>
      <c r="C1508" s="1301" t="s">
        <v>701</v>
      </c>
      <c r="D1508" s="1302">
        <v>8.3333335816860199E-2</v>
      </c>
      <c r="E1508" s="1302">
        <v>0.1428571492433548</v>
      </c>
      <c r="F1508" s="1302">
        <v>0.66666668653488159</v>
      </c>
      <c r="G1508" s="1302">
        <v>0.25</v>
      </c>
      <c r="H1508" s="1302">
        <v>0.1666666716337204</v>
      </c>
      <c r="I1508" s="1302">
        <v>0.27272728085517883</v>
      </c>
      <c r="J1508" s="1302">
        <v>0.18032786250114441</v>
      </c>
      <c r="K1508" s="1302">
        <v>8.9743591845035553E-2</v>
      </c>
      <c r="L1508" s="1302">
        <v>0.32432430982589722</v>
      </c>
      <c r="M1508" s="1302">
        <v>0.23529411852359772</v>
      </c>
      <c r="N1508" s="1302">
        <v>0.17073170840740204</v>
      </c>
      <c r="O1508" s="1302">
        <v>0.36538460850715637</v>
      </c>
      <c r="P1508" s="1302">
        <v>0.1428571492433548</v>
      </c>
      <c r="Q1508" s="1302">
        <v>0.3333333432674408</v>
      </c>
      <c r="R1508" s="1302">
        <v>0.3695652186870575</v>
      </c>
      <c r="S1508" s="1302">
        <v>0.1111111119389534</v>
      </c>
      <c r="T1508" s="1302">
        <v>0.375</v>
      </c>
      <c r="U1508" s="1302">
        <v>0.53333336114883423</v>
      </c>
      <c r="V1508" s="1302">
        <v>0.17391304671764374</v>
      </c>
    </row>
    <row r="1509" spans="1:22" ht="15" x14ac:dyDescent="0.25">
      <c r="A1509" s="1301" t="s">
        <v>709</v>
      </c>
      <c r="B1509" s="153" t="s">
        <v>901</v>
      </c>
      <c r="C1509" s="1301" t="s">
        <v>92</v>
      </c>
      <c r="D1509" s="1302">
        <v>0.25</v>
      </c>
      <c r="E1509" s="1302">
        <v>0.28571429848670959</v>
      </c>
      <c r="F1509" s="1302">
        <v>0.66666668653488159</v>
      </c>
      <c r="G1509" s="1302">
        <v>0.30000001192092896</v>
      </c>
      <c r="H1509" s="1302">
        <v>0.3333333432674408</v>
      </c>
      <c r="I1509" s="1302">
        <v>0.63636362552642822</v>
      </c>
      <c r="J1509" s="1302">
        <v>0.19672131538391113</v>
      </c>
      <c r="K1509" s="1302">
        <v>0.19230769574642181</v>
      </c>
      <c r="L1509" s="1302">
        <v>0.43243244290351868</v>
      </c>
      <c r="M1509" s="1302">
        <v>0.47058823704719543</v>
      </c>
      <c r="N1509" s="1302">
        <v>0.26829269528388977</v>
      </c>
      <c r="O1509" s="1302">
        <v>0.53846156597137451</v>
      </c>
      <c r="P1509" s="1302">
        <v>0.31428572535514832</v>
      </c>
      <c r="Q1509" s="1302">
        <v>0.5</v>
      </c>
      <c r="R1509" s="1302">
        <v>0.3695652186870575</v>
      </c>
      <c r="S1509" s="1302">
        <v>0.2222222238779068</v>
      </c>
      <c r="T1509" s="1302">
        <v>0.4166666567325592</v>
      </c>
      <c r="U1509" s="1302">
        <v>0.53333336114883423</v>
      </c>
      <c r="V1509" s="1302">
        <v>0.30434781312942505</v>
      </c>
    </row>
    <row r="1510" spans="1:22" ht="15" x14ac:dyDescent="0.25">
      <c r="A1510" s="1301" t="s">
        <v>709</v>
      </c>
      <c r="B1510" s="153" t="s">
        <v>901</v>
      </c>
      <c r="C1510" s="1301" t="s">
        <v>93</v>
      </c>
      <c r="D1510" s="1302">
        <v>0.3333333432674408</v>
      </c>
      <c r="E1510" s="1302">
        <v>0.5</v>
      </c>
      <c r="F1510" s="1302">
        <v>0.66666668653488159</v>
      </c>
      <c r="G1510" s="1302">
        <v>0.30000001192092896</v>
      </c>
      <c r="H1510" s="1302">
        <v>0.3333333432674408</v>
      </c>
      <c r="I1510" s="1302">
        <v>0.63636362552642822</v>
      </c>
      <c r="J1510" s="1302">
        <v>0.19672131538391113</v>
      </c>
      <c r="K1510" s="1302">
        <v>0.20512820780277252</v>
      </c>
      <c r="L1510" s="1302">
        <v>0.45945945382118225</v>
      </c>
      <c r="M1510" s="1302">
        <v>0.47058823704719543</v>
      </c>
      <c r="N1510" s="1302">
        <v>0.26829269528388977</v>
      </c>
      <c r="O1510" s="1302">
        <v>0.6538461446762085</v>
      </c>
      <c r="P1510" s="1302">
        <v>0.31428572535514832</v>
      </c>
      <c r="Q1510" s="1302">
        <v>0.5</v>
      </c>
      <c r="R1510" s="1302">
        <v>0.41304346919059753</v>
      </c>
      <c r="S1510" s="1302">
        <v>0.37037035822868347</v>
      </c>
      <c r="T1510" s="1302">
        <v>0.4166666567325592</v>
      </c>
      <c r="U1510" s="1302">
        <v>0.53333336114883423</v>
      </c>
      <c r="V1510" s="1302">
        <v>0.30434781312942505</v>
      </c>
    </row>
    <row r="1511" spans="1:22" ht="15" x14ac:dyDescent="0.25">
      <c r="A1511" s="1301" t="s">
        <v>709</v>
      </c>
      <c r="B1511" s="153" t="s">
        <v>901</v>
      </c>
      <c r="C1511" s="1301" t="s">
        <v>94</v>
      </c>
      <c r="D1511" s="1302">
        <v>0.1666666716337204</v>
      </c>
      <c r="E1511" s="1302">
        <v>0</v>
      </c>
      <c r="F1511" s="1302">
        <v>0.3333333432674408</v>
      </c>
      <c r="G1511" s="1302">
        <v>5.000000074505806E-2</v>
      </c>
      <c r="H1511" s="1302">
        <v>0</v>
      </c>
      <c r="I1511" s="1302">
        <v>9.0909093618392944E-2</v>
      </c>
      <c r="J1511" s="1302">
        <v>3.2786883413791656E-2</v>
      </c>
      <c r="K1511" s="1302">
        <v>1.2820512987673283E-2</v>
      </c>
      <c r="L1511" s="1302">
        <v>5.4054055362939835E-2</v>
      </c>
      <c r="M1511" s="1302">
        <v>0</v>
      </c>
      <c r="N1511" s="1302">
        <v>0</v>
      </c>
      <c r="O1511" s="1302">
        <v>9.6153847873210907E-2</v>
      </c>
      <c r="P1511" s="1302">
        <v>5.714285746216774E-2</v>
      </c>
      <c r="Q1511" s="1302">
        <v>0.1666666716337204</v>
      </c>
      <c r="R1511" s="1302">
        <v>0.19565217196941376</v>
      </c>
      <c r="S1511" s="1302">
        <v>3.7037037312984467E-2</v>
      </c>
      <c r="T1511" s="1302">
        <v>4.1666667908430099E-2</v>
      </c>
      <c r="U1511" s="1302">
        <v>0.13333334028720856</v>
      </c>
      <c r="V1511" s="1302">
        <v>0</v>
      </c>
    </row>
    <row r="1512" spans="1:22" ht="15" x14ac:dyDescent="0.25">
      <c r="A1512" s="1301" t="s">
        <v>709</v>
      </c>
      <c r="B1512" s="153" t="s">
        <v>901</v>
      </c>
      <c r="C1512" s="1301" t="s">
        <v>95</v>
      </c>
      <c r="D1512" s="1302">
        <v>8.3333335816860199E-2</v>
      </c>
      <c r="E1512" s="1302">
        <v>0</v>
      </c>
      <c r="F1512" s="1302">
        <v>0.3333333432674408</v>
      </c>
      <c r="G1512" s="1302">
        <v>5.000000074505806E-2</v>
      </c>
      <c r="H1512" s="1302">
        <v>0</v>
      </c>
      <c r="I1512" s="1302">
        <v>9.0909093618392944E-2</v>
      </c>
      <c r="J1512" s="1302">
        <v>3.2786883413791656E-2</v>
      </c>
      <c r="K1512" s="1302">
        <v>1.2820512987673283E-2</v>
      </c>
      <c r="L1512" s="1302">
        <v>2.7027027681469917E-2</v>
      </c>
      <c r="M1512" s="1302">
        <v>0</v>
      </c>
      <c r="N1512" s="1302">
        <v>0</v>
      </c>
      <c r="O1512" s="1302">
        <v>3.8461539894342422E-2</v>
      </c>
      <c r="P1512" s="1302">
        <v>0</v>
      </c>
      <c r="Q1512" s="1302">
        <v>0.3333333432674408</v>
      </c>
      <c r="R1512" s="1302">
        <v>0.10869564861059189</v>
      </c>
      <c r="S1512" s="1302">
        <v>0</v>
      </c>
      <c r="T1512" s="1302">
        <v>4.1666667908430099E-2</v>
      </c>
      <c r="U1512" s="1302">
        <v>0</v>
      </c>
      <c r="V1512" s="1302">
        <v>0</v>
      </c>
    </row>
    <row r="1513" spans="1:22" ht="15" x14ac:dyDescent="0.25">
      <c r="A1513" s="1301" t="s">
        <v>709</v>
      </c>
      <c r="B1513" s="153" t="s">
        <v>902</v>
      </c>
      <c r="C1513" s="1301" t="s">
        <v>87</v>
      </c>
      <c r="D1513" s="1302">
        <v>0</v>
      </c>
      <c r="E1513" s="1302">
        <v>0</v>
      </c>
      <c r="F1513" s="1302">
        <v>0</v>
      </c>
      <c r="G1513" s="1302">
        <v>0</v>
      </c>
      <c r="H1513" s="1302">
        <v>0</v>
      </c>
      <c r="I1513" s="1302">
        <v>0</v>
      </c>
      <c r="J1513" s="1302">
        <v>0</v>
      </c>
      <c r="K1513" s="1302">
        <v>0</v>
      </c>
      <c r="L1513" s="1302">
        <v>0</v>
      </c>
      <c r="M1513" s="1302">
        <v>0</v>
      </c>
      <c r="N1513" s="1302">
        <v>0</v>
      </c>
      <c r="O1513" s="1302">
        <v>0</v>
      </c>
      <c r="P1513" s="1302">
        <v>2</v>
      </c>
      <c r="Q1513" s="1302">
        <v>0</v>
      </c>
      <c r="R1513" s="1302">
        <v>0</v>
      </c>
      <c r="S1513" s="1302">
        <v>2</v>
      </c>
      <c r="T1513" s="1302">
        <v>3</v>
      </c>
      <c r="U1513" s="1302">
        <v>2</v>
      </c>
      <c r="V1513" s="1302">
        <v>6</v>
      </c>
    </row>
    <row r="1514" spans="1:22" ht="15" x14ac:dyDescent="0.25">
      <c r="A1514" s="1301" t="s">
        <v>709</v>
      </c>
      <c r="B1514" s="153" t="s">
        <v>902</v>
      </c>
      <c r="C1514" s="1301" t="s">
        <v>700</v>
      </c>
      <c r="D1514" s="1302">
        <v>0</v>
      </c>
      <c r="E1514" s="1302">
        <v>0</v>
      </c>
      <c r="F1514" s="1302">
        <v>0</v>
      </c>
      <c r="G1514" s="1302">
        <v>0</v>
      </c>
      <c r="H1514" s="1302">
        <v>0</v>
      </c>
      <c r="I1514" s="1302">
        <v>0</v>
      </c>
      <c r="J1514" s="1302">
        <v>0</v>
      </c>
      <c r="K1514" s="1302">
        <v>0</v>
      </c>
      <c r="L1514" s="1302">
        <v>0</v>
      </c>
      <c r="M1514" s="1302">
        <v>0</v>
      </c>
      <c r="N1514" s="1302">
        <v>0</v>
      </c>
      <c r="O1514" s="1302">
        <v>0</v>
      </c>
      <c r="P1514" s="1302">
        <v>0</v>
      </c>
      <c r="Q1514" s="1302">
        <v>0</v>
      </c>
      <c r="R1514" s="1302">
        <v>0</v>
      </c>
      <c r="S1514" s="1302">
        <v>0</v>
      </c>
      <c r="T1514" s="1302">
        <v>0</v>
      </c>
      <c r="U1514" s="1302">
        <v>0</v>
      </c>
      <c r="V1514" s="1302">
        <v>1</v>
      </c>
    </row>
    <row r="1515" spans="1:22" ht="15" x14ac:dyDescent="0.25">
      <c r="A1515" s="1301" t="s">
        <v>709</v>
      </c>
      <c r="B1515" s="153" t="s">
        <v>902</v>
      </c>
      <c r="C1515" s="1301" t="s">
        <v>88</v>
      </c>
      <c r="D1515" s="1302">
        <v>0</v>
      </c>
      <c r="E1515" s="1302">
        <v>0</v>
      </c>
      <c r="F1515" s="1302">
        <v>0</v>
      </c>
      <c r="G1515" s="1302">
        <v>0</v>
      </c>
      <c r="H1515" s="1302">
        <v>0</v>
      </c>
      <c r="I1515" s="1302">
        <v>0</v>
      </c>
      <c r="J1515" s="1302">
        <v>0</v>
      </c>
      <c r="K1515" s="1302">
        <v>0</v>
      </c>
      <c r="L1515" s="1302">
        <v>0</v>
      </c>
      <c r="M1515" s="1302">
        <v>0</v>
      </c>
      <c r="N1515" s="1302">
        <v>0</v>
      </c>
      <c r="O1515" s="1302">
        <v>0</v>
      </c>
      <c r="P1515" s="1302">
        <v>0</v>
      </c>
      <c r="Q1515" s="1302">
        <v>0</v>
      </c>
      <c r="R1515" s="1302">
        <v>0</v>
      </c>
      <c r="S1515" s="1302">
        <v>0</v>
      </c>
      <c r="T1515" s="1302">
        <v>0</v>
      </c>
      <c r="U1515" s="1302">
        <v>0</v>
      </c>
      <c r="V1515" s="1302">
        <v>2</v>
      </c>
    </row>
    <row r="1516" spans="1:22" ht="15" x14ac:dyDescent="0.25">
      <c r="A1516" s="1301" t="s">
        <v>709</v>
      </c>
      <c r="B1516" s="153" t="s">
        <v>902</v>
      </c>
      <c r="C1516" s="1301" t="s">
        <v>89</v>
      </c>
      <c r="D1516" s="1302">
        <v>0</v>
      </c>
      <c r="E1516" s="1302">
        <v>0</v>
      </c>
      <c r="F1516" s="1302">
        <v>0</v>
      </c>
      <c r="G1516" s="1302">
        <v>0</v>
      </c>
      <c r="H1516" s="1302">
        <v>0</v>
      </c>
      <c r="I1516" s="1302">
        <v>0</v>
      </c>
      <c r="J1516" s="1302">
        <v>0</v>
      </c>
      <c r="K1516" s="1302">
        <v>0</v>
      </c>
      <c r="L1516" s="1302">
        <v>0</v>
      </c>
      <c r="M1516" s="1302">
        <v>0</v>
      </c>
      <c r="N1516" s="1302">
        <v>0</v>
      </c>
      <c r="O1516" s="1302">
        <v>0</v>
      </c>
      <c r="P1516" s="1302">
        <v>0</v>
      </c>
      <c r="Q1516" s="1302">
        <v>0</v>
      </c>
      <c r="R1516" s="1302">
        <v>0</v>
      </c>
      <c r="S1516" s="1302">
        <v>0</v>
      </c>
      <c r="T1516" s="1302">
        <v>0</v>
      </c>
      <c r="U1516" s="1302">
        <v>0</v>
      </c>
      <c r="V1516" s="1302">
        <v>3</v>
      </c>
    </row>
    <row r="1517" spans="1:22" ht="15" x14ac:dyDescent="0.25">
      <c r="A1517" s="1301" t="s">
        <v>709</v>
      </c>
      <c r="B1517" s="153" t="s">
        <v>902</v>
      </c>
      <c r="C1517" s="1301" t="s">
        <v>90</v>
      </c>
      <c r="D1517" s="1302">
        <v>0</v>
      </c>
      <c r="E1517" s="1302">
        <v>0</v>
      </c>
      <c r="F1517" s="1302">
        <v>0</v>
      </c>
      <c r="G1517" s="1302">
        <v>0</v>
      </c>
      <c r="H1517" s="1302">
        <v>0</v>
      </c>
      <c r="I1517" s="1302">
        <v>0</v>
      </c>
      <c r="J1517" s="1302">
        <v>0</v>
      </c>
      <c r="K1517" s="1302">
        <v>0</v>
      </c>
      <c r="L1517" s="1302">
        <v>0</v>
      </c>
      <c r="M1517" s="1302">
        <v>0</v>
      </c>
      <c r="N1517" s="1302">
        <v>0</v>
      </c>
      <c r="O1517" s="1302">
        <v>0</v>
      </c>
      <c r="P1517" s="1302">
        <v>0</v>
      </c>
      <c r="Q1517" s="1302">
        <v>0</v>
      </c>
      <c r="R1517" s="1302">
        <v>0</v>
      </c>
      <c r="S1517" s="1302">
        <v>0</v>
      </c>
      <c r="T1517" s="1302">
        <v>0</v>
      </c>
      <c r="U1517" s="1302">
        <v>0</v>
      </c>
      <c r="V1517" s="1302">
        <v>0</v>
      </c>
    </row>
    <row r="1518" spans="1:22" ht="15" x14ac:dyDescent="0.25">
      <c r="A1518" s="1301" t="s">
        <v>709</v>
      </c>
      <c r="B1518" s="153" t="s">
        <v>902</v>
      </c>
      <c r="C1518" s="1301" t="s">
        <v>91</v>
      </c>
      <c r="D1518" s="1302">
        <v>0</v>
      </c>
      <c r="E1518" s="1302">
        <v>0</v>
      </c>
      <c r="F1518" s="1302">
        <v>0</v>
      </c>
      <c r="G1518" s="1302">
        <v>0</v>
      </c>
      <c r="H1518" s="1302">
        <v>0</v>
      </c>
      <c r="I1518" s="1302">
        <v>0</v>
      </c>
      <c r="J1518" s="1302">
        <v>0</v>
      </c>
      <c r="K1518" s="1302">
        <v>0</v>
      </c>
      <c r="L1518" s="1302">
        <v>0</v>
      </c>
      <c r="M1518" s="1302">
        <v>0</v>
      </c>
      <c r="N1518" s="1302">
        <v>0</v>
      </c>
      <c r="O1518" s="1302">
        <v>0</v>
      </c>
      <c r="P1518" s="1302">
        <v>0</v>
      </c>
      <c r="Q1518" s="1302">
        <v>0</v>
      </c>
      <c r="R1518" s="1302">
        <v>0</v>
      </c>
      <c r="S1518" s="1302">
        <v>0</v>
      </c>
      <c r="T1518" s="1302">
        <v>0</v>
      </c>
      <c r="U1518" s="1302">
        <v>0</v>
      </c>
      <c r="V1518" s="1302">
        <v>0</v>
      </c>
    </row>
    <row r="1519" spans="1:22" ht="15" x14ac:dyDescent="0.25">
      <c r="A1519" s="1301" t="s">
        <v>709</v>
      </c>
      <c r="B1519" s="153" t="s">
        <v>902</v>
      </c>
      <c r="C1519" s="1301" t="s">
        <v>701</v>
      </c>
      <c r="D1519" s="1302">
        <v>0</v>
      </c>
      <c r="E1519" s="1302">
        <v>0</v>
      </c>
      <c r="F1519" s="1302">
        <v>0</v>
      </c>
      <c r="G1519" s="1302">
        <v>0</v>
      </c>
      <c r="H1519" s="1302">
        <v>0</v>
      </c>
      <c r="I1519" s="1302">
        <v>0</v>
      </c>
      <c r="J1519" s="1302">
        <v>0</v>
      </c>
      <c r="K1519" s="1302">
        <v>0</v>
      </c>
      <c r="L1519" s="1302">
        <v>0</v>
      </c>
      <c r="M1519" s="1302">
        <v>0</v>
      </c>
      <c r="N1519" s="1302">
        <v>0</v>
      </c>
      <c r="O1519" s="1302">
        <v>0</v>
      </c>
      <c r="P1519" s="1302">
        <v>0</v>
      </c>
      <c r="Q1519" s="1302">
        <v>0</v>
      </c>
      <c r="R1519" s="1302">
        <v>0</v>
      </c>
      <c r="S1519" s="1302">
        <v>0</v>
      </c>
      <c r="T1519" s="1302">
        <v>0</v>
      </c>
      <c r="U1519" s="1302">
        <v>0</v>
      </c>
      <c r="V1519" s="1302">
        <v>0.1666666716337204</v>
      </c>
    </row>
    <row r="1520" spans="1:22" ht="15" x14ac:dyDescent="0.25">
      <c r="A1520" s="1301" t="s">
        <v>709</v>
      </c>
      <c r="B1520" s="153" t="s">
        <v>902</v>
      </c>
      <c r="C1520" s="1301" t="s">
        <v>92</v>
      </c>
      <c r="D1520" s="1302">
        <v>0</v>
      </c>
      <c r="E1520" s="1302">
        <v>0</v>
      </c>
      <c r="F1520" s="1302">
        <v>0</v>
      </c>
      <c r="G1520" s="1302">
        <v>0</v>
      </c>
      <c r="H1520" s="1302">
        <v>0</v>
      </c>
      <c r="I1520" s="1302">
        <v>0</v>
      </c>
      <c r="J1520" s="1302">
        <v>0</v>
      </c>
      <c r="K1520" s="1302">
        <v>0</v>
      </c>
      <c r="L1520" s="1302">
        <v>0</v>
      </c>
      <c r="M1520" s="1302">
        <v>0</v>
      </c>
      <c r="N1520" s="1302">
        <v>0</v>
      </c>
      <c r="O1520" s="1302">
        <v>0</v>
      </c>
      <c r="P1520" s="1302">
        <v>0</v>
      </c>
      <c r="Q1520" s="1302">
        <v>0</v>
      </c>
      <c r="R1520" s="1302">
        <v>0</v>
      </c>
      <c r="S1520" s="1302">
        <v>0</v>
      </c>
      <c r="T1520" s="1302">
        <v>0</v>
      </c>
      <c r="U1520" s="1302">
        <v>0</v>
      </c>
      <c r="V1520" s="1302">
        <v>0.3333333432674408</v>
      </c>
    </row>
    <row r="1521" spans="1:22" ht="15" x14ac:dyDescent="0.25">
      <c r="A1521" s="1301" t="s">
        <v>709</v>
      </c>
      <c r="B1521" s="153" t="s">
        <v>902</v>
      </c>
      <c r="C1521" s="1301" t="s">
        <v>93</v>
      </c>
      <c r="D1521" s="1302">
        <v>0</v>
      </c>
      <c r="E1521" s="1302">
        <v>0</v>
      </c>
      <c r="F1521" s="1302">
        <v>0</v>
      </c>
      <c r="G1521" s="1302">
        <v>0</v>
      </c>
      <c r="H1521" s="1302">
        <v>0</v>
      </c>
      <c r="I1521" s="1302">
        <v>0</v>
      </c>
      <c r="J1521" s="1302">
        <v>0</v>
      </c>
      <c r="K1521" s="1302">
        <v>0</v>
      </c>
      <c r="L1521" s="1302">
        <v>0</v>
      </c>
      <c r="M1521" s="1302">
        <v>0</v>
      </c>
      <c r="N1521" s="1302">
        <v>0</v>
      </c>
      <c r="O1521" s="1302">
        <v>0</v>
      </c>
      <c r="P1521" s="1302">
        <v>0</v>
      </c>
      <c r="Q1521" s="1302">
        <v>0</v>
      </c>
      <c r="R1521" s="1302">
        <v>0</v>
      </c>
      <c r="S1521" s="1302">
        <v>0</v>
      </c>
      <c r="T1521" s="1302">
        <v>0</v>
      </c>
      <c r="U1521" s="1302">
        <v>0</v>
      </c>
      <c r="V1521" s="1302">
        <v>0.5</v>
      </c>
    </row>
    <row r="1522" spans="1:22" ht="15" x14ac:dyDescent="0.25">
      <c r="A1522" s="1301" t="s">
        <v>709</v>
      </c>
      <c r="B1522" s="153" t="s">
        <v>902</v>
      </c>
      <c r="C1522" s="1301" t="s">
        <v>94</v>
      </c>
      <c r="D1522" s="1302">
        <v>0</v>
      </c>
      <c r="E1522" s="1302">
        <v>0</v>
      </c>
      <c r="F1522" s="1302">
        <v>0</v>
      </c>
      <c r="G1522" s="1302">
        <v>0</v>
      </c>
      <c r="H1522" s="1302">
        <v>0</v>
      </c>
      <c r="I1522" s="1302">
        <v>0</v>
      </c>
      <c r="J1522" s="1302">
        <v>0</v>
      </c>
      <c r="K1522" s="1302">
        <v>0</v>
      </c>
      <c r="L1522" s="1302">
        <v>0</v>
      </c>
      <c r="M1522" s="1302">
        <v>0</v>
      </c>
      <c r="N1522" s="1302">
        <v>0</v>
      </c>
      <c r="O1522" s="1302">
        <v>0</v>
      </c>
      <c r="P1522" s="1302">
        <v>0</v>
      </c>
      <c r="Q1522" s="1302">
        <v>0</v>
      </c>
      <c r="R1522" s="1302">
        <v>0</v>
      </c>
      <c r="S1522" s="1302">
        <v>0</v>
      </c>
      <c r="T1522" s="1302">
        <v>0</v>
      </c>
      <c r="U1522" s="1302">
        <v>0</v>
      </c>
      <c r="V1522" s="1302">
        <v>0</v>
      </c>
    </row>
    <row r="1523" spans="1:22" ht="15" x14ac:dyDescent="0.25">
      <c r="A1523" s="1301" t="s">
        <v>709</v>
      </c>
      <c r="B1523" s="153" t="s">
        <v>902</v>
      </c>
      <c r="C1523" s="1301" t="s">
        <v>95</v>
      </c>
      <c r="D1523" s="1302">
        <v>0</v>
      </c>
      <c r="E1523" s="1302">
        <v>0</v>
      </c>
      <c r="F1523" s="1302">
        <v>0</v>
      </c>
      <c r="G1523" s="1302">
        <v>0</v>
      </c>
      <c r="H1523" s="1302">
        <v>0</v>
      </c>
      <c r="I1523" s="1302">
        <v>0</v>
      </c>
      <c r="J1523" s="1302">
        <v>0</v>
      </c>
      <c r="K1523" s="1302">
        <v>0</v>
      </c>
      <c r="L1523" s="1302">
        <v>0</v>
      </c>
      <c r="M1523" s="1302">
        <v>0</v>
      </c>
      <c r="N1523" s="1302">
        <v>0</v>
      </c>
      <c r="O1523" s="1302">
        <v>0</v>
      </c>
      <c r="P1523" s="1302">
        <v>0</v>
      </c>
      <c r="Q1523" s="1302">
        <v>0</v>
      </c>
      <c r="R1523" s="1302">
        <v>0</v>
      </c>
      <c r="S1523" s="1302">
        <v>0</v>
      </c>
      <c r="T1523" s="1302">
        <v>0</v>
      </c>
      <c r="U1523" s="1302">
        <v>0</v>
      </c>
      <c r="V1523" s="1302">
        <v>0</v>
      </c>
    </row>
    <row r="1524" spans="1:22" ht="15" x14ac:dyDescent="0.25">
      <c r="A1524" s="1301" t="s">
        <v>709</v>
      </c>
      <c r="B1524" s="153" t="s">
        <v>903</v>
      </c>
      <c r="C1524" s="1301" t="s">
        <v>87</v>
      </c>
      <c r="D1524" s="1302">
        <v>0</v>
      </c>
      <c r="E1524" s="1302">
        <v>0</v>
      </c>
      <c r="F1524" s="1302">
        <v>0</v>
      </c>
      <c r="G1524" s="1302">
        <v>0</v>
      </c>
      <c r="H1524" s="1302">
        <v>8</v>
      </c>
      <c r="I1524" s="1302">
        <v>10</v>
      </c>
      <c r="J1524" s="1302">
        <v>11</v>
      </c>
      <c r="K1524" s="1302">
        <v>5</v>
      </c>
      <c r="L1524" s="1302">
        <v>3</v>
      </c>
      <c r="M1524" s="1302">
        <v>0</v>
      </c>
      <c r="N1524" s="1302">
        <v>0</v>
      </c>
      <c r="O1524" s="1302">
        <v>0</v>
      </c>
      <c r="P1524" s="1302">
        <v>0</v>
      </c>
      <c r="Q1524" s="1302">
        <v>0</v>
      </c>
      <c r="R1524" s="1302">
        <v>0</v>
      </c>
      <c r="S1524" s="1302">
        <v>0</v>
      </c>
      <c r="T1524" s="1302">
        <v>0</v>
      </c>
      <c r="U1524" s="1302">
        <v>0</v>
      </c>
      <c r="V1524" s="1302">
        <v>0</v>
      </c>
    </row>
    <row r="1525" spans="1:22" ht="15" x14ac:dyDescent="0.25">
      <c r="A1525" s="1301" t="s">
        <v>709</v>
      </c>
      <c r="B1525" s="153" t="s">
        <v>903</v>
      </c>
      <c r="C1525" s="1301" t="s">
        <v>700</v>
      </c>
      <c r="D1525" s="1302">
        <v>0</v>
      </c>
      <c r="E1525" s="1302">
        <v>0</v>
      </c>
      <c r="F1525" s="1302">
        <v>0</v>
      </c>
      <c r="G1525" s="1302">
        <v>0</v>
      </c>
      <c r="H1525" s="1302">
        <v>2</v>
      </c>
      <c r="I1525" s="1302">
        <v>0</v>
      </c>
      <c r="J1525" s="1302">
        <v>5</v>
      </c>
      <c r="K1525" s="1302">
        <v>1</v>
      </c>
      <c r="L1525" s="1302">
        <v>0</v>
      </c>
      <c r="M1525" s="1302">
        <v>0</v>
      </c>
      <c r="N1525" s="1302">
        <v>0</v>
      </c>
      <c r="O1525" s="1302">
        <v>0</v>
      </c>
      <c r="P1525" s="1302">
        <v>0</v>
      </c>
      <c r="Q1525" s="1302">
        <v>0</v>
      </c>
      <c r="R1525" s="1302">
        <v>0</v>
      </c>
      <c r="S1525" s="1302">
        <v>0</v>
      </c>
      <c r="T1525" s="1302">
        <v>0</v>
      </c>
      <c r="U1525" s="1302">
        <v>0</v>
      </c>
      <c r="V1525" s="1302">
        <v>0</v>
      </c>
    </row>
    <row r="1526" spans="1:22" ht="15" x14ac:dyDescent="0.25">
      <c r="A1526" s="1301" t="s">
        <v>709</v>
      </c>
      <c r="B1526" s="153" t="s">
        <v>903</v>
      </c>
      <c r="C1526" s="1301" t="s">
        <v>88</v>
      </c>
      <c r="D1526" s="1302">
        <v>0</v>
      </c>
      <c r="E1526" s="1302">
        <v>0</v>
      </c>
      <c r="F1526" s="1302">
        <v>0</v>
      </c>
      <c r="G1526" s="1302">
        <v>0</v>
      </c>
      <c r="H1526" s="1302">
        <v>3</v>
      </c>
      <c r="I1526" s="1302">
        <v>0</v>
      </c>
      <c r="J1526" s="1302">
        <v>5</v>
      </c>
      <c r="K1526" s="1302">
        <v>1</v>
      </c>
      <c r="L1526" s="1302">
        <v>1</v>
      </c>
      <c r="M1526" s="1302">
        <v>0</v>
      </c>
      <c r="N1526" s="1302">
        <v>0</v>
      </c>
      <c r="O1526" s="1302">
        <v>0</v>
      </c>
      <c r="P1526" s="1302">
        <v>0</v>
      </c>
      <c r="Q1526" s="1302">
        <v>0</v>
      </c>
      <c r="R1526" s="1302">
        <v>0</v>
      </c>
      <c r="S1526" s="1302">
        <v>0</v>
      </c>
      <c r="T1526" s="1302">
        <v>0</v>
      </c>
      <c r="U1526" s="1302">
        <v>0</v>
      </c>
      <c r="V1526" s="1302">
        <v>0</v>
      </c>
    </row>
    <row r="1527" spans="1:22" ht="15" x14ac:dyDescent="0.25">
      <c r="A1527" s="1301" t="s">
        <v>709</v>
      </c>
      <c r="B1527" s="153" t="s">
        <v>903</v>
      </c>
      <c r="C1527" s="1301" t="s">
        <v>89</v>
      </c>
      <c r="D1527" s="1302">
        <v>0</v>
      </c>
      <c r="E1527" s="1302">
        <v>0</v>
      </c>
      <c r="F1527" s="1302">
        <v>0</v>
      </c>
      <c r="G1527" s="1302">
        <v>0</v>
      </c>
      <c r="H1527" s="1302">
        <v>4</v>
      </c>
      <c r="I1527" s="1302">
        <v>3</v>
      </c>
      <c r="J1527" s="1302">
        <v>5</v>
      </c>
      <c r="K1527" s="1302">
        <v>1</v>
      </c>
      <c r="L1527" s="1302">
        <v>1</v>
      </c>
      <c r="M1527" s="1302">
        <v>0</v>
      </c>
      <c r="N1527" s="1302">
        <v>0</v>
      </c>
      <c r="O1527" s="1302">
        <v>0</v>
      </c>
      <c r="P1527" s="1302">
        <v>0</v>
      </c>
      <c r="Q1527" s="1302">
        <v>0</v>
      </c>
      <c r="R1527" s="1302">
        <v>0</v>
      </c>
      <c r="S1527" s="1302">
        <v>0</v>
      </c>
      <c r="T1527" s="1302">
        <v>0</v>
      </c>
      <c r="U1527" s="1302">
        <v>0</v>
      </c>
      <c r="V1527" s="1302">
        <v>0</v>
      </c>
    </row>
    <row r="1528" spans="1:22" ht="15" x14ac:dyDescent="0.25">
      <c r="A1528" s="1301" t="s">
        <v>709</v>
      </c>
      <c r="B1528" s="153" t="s">
        <v>903</v>
      </c>
      <c r="C1528" s="1301" t="s">
        <v>90</v>
      </c>
      <c r="D1528" s="1302">
        <v>0</v>
      </c>
      <c r="E1528" s="1302">
        <v>0</v>
      </c>
      <c r="F1528" s="1302">
        <v>0</v>
      </c>
      <c r="G1528" s="1302">
        <v>0</v>
      </c>
      <c r="H1528" s="1302">
        <v>1</v>
      </c>
      <c r="I1528" s="1302">
        <v>0</v>
      </c>
      <c r="J1528" s="1302">
        <v>2</v>
      </c>
      <c r="K1528" s="1302">
        <v>0</v>
      </c>
      <c r="L1528" s="1302">
        <v>0</v>
      </c>
      <c r="M1528" s="1302">
        <v>0</v>
      </c>
      <c r="N1528" s="1302">
        <v>0</v>
      </c>
      <c r="O1528" s="1302">
        <v>0</v>
      </c>
      <c r="P1528" s="1302">
        <v>0</v>
      </c>
      <c r="Q1528" s="1302">
        <v>0</v>
      </c>
      <c r="R1528" s="1302">
        <v>0</v>
      </c>
      <c r="S1528" s="1302">
        <v>0</v>
      </c>
      <c r="T1528" s="1302">
        <v>0</v>
      </c>
      <c r="U1528" s="1302">
        <v>0</v>
      </c>
      <c r="V1528" s="1302">
        <v>0</v>
      </c>
    </row>
    <row r="1529" spans="1:22" ht="15" x14ac:dyDescent="0.25">
      <c r="A1529" s="1301" t="s">
        <v>709</v>
      </c>
      <c r="B1529" s="153" t="s">
        <v>903</v>
      </c>
      <c r="C1529" s="1301" t="s">
        <v>91</v>
      </c>
      <c r="D1529" s="1302">
        <v>0</v>
      </c>
      <c r="E1529" s="1302">
        <v>0</v>
      </c>
      <c r="F1529" s="1302">
        <v>0</v>
      </c>
      <c r="G1529" s="1302">
        <v>0</v>
      </c>
      <c r="H1529" s="1302">
        <v>0</v>
      </c>
      <c r="I1529" s="1302">
        <v>0</v>
      </c>
      <c r="J1529" s="1302">
        <v>2</v>
      </c>
      <c r="K1529" s="1302">
        <v>0</v>
      </c>
      <c r="L1529" s="1302">
        <v>0</v>
      </c>
      <c r="M1529" s="1302">
        <v>0</v>
      </c>
      <c r="N1529" s="1302">
        <v>0</v>
      </c>
      <c r="O1529" s="1302">
        <v>0</v>
      </c>
      <c r="P1529" s="1302">
        <v>0</v>
      </c>
      <c r="Q1529" s="1302">
        <v>0</v>
      </c>
      <c r="R1529" s="1302">
        <v>0</v>
      </c>
      <c r="S1529" s="1302">
        <v>0</v>
      </c>
      <c r="T1529" s="1302">
        <v>0</v>
      </c>
      <c r="U1529" s="1302">
        <v>0</v>
      </c>
      <c r="V1529" s="1302">
        <v>0</v>
      </c>
    </row>
    <row r="1530" spans="1:22" ht="15" x14ac:dyDescent="0.25">
      <c r="A1530" s="1301" t="s">
        <v>709</v>
      </c>
      <c r="B1530" s="153" t="s">
        <v>903</v>
      </c>
      <c r="C1530" s="1301" t="s">
        <v>701</v>
      </c>
      <c r="D1530" s="1302">
        <v>0</v>
      </c>
      <c r="E1530" s="1302">
        <v>0</v>
      </c>
      <c r="F1530" s="1302">
        <v>0</v>
      </c>
      <c r="G1530" s="1302">
        <v>0</v>
      </c>
      <c r="H1530" s="1302">
        <v>0.25</v>
      </c>
      <c r="I1530" s="1302">
        <v>0</v>
      </c>
      <c r="J1530" s="1302">
        <v>0.45454546809196472</v>
      </c>
      <c r="K1530" s="1302">
        <v>0.20000000298023224</v>
      </c>
      <c r="L1530" s="1302">
        <v>0</v>
      </c>
      <c r="M1530" s="1302">
        <v>0</v>
      </c>
      <c r="N1530" s="1302">
        <v>0</v>
      </c>
      <c r="O1530" s="1302">
        <v>0</v>
      </c>
      <c r="P1530" s="1302">
        <v>0</v>
      </c>
      <c r="Q1530" s="1302">
        <v>0</v>
      </c>
      <c r="R1530" s="1302">
        <v>0</v>
      </c>
      <c r="S1530" s="1302">
        <v>0</v>
      </c>
      <c r="T1530" s="1302">
        <v>0</v>
      </c>
      <c r="U1530" s="1302">
        <v>0</v>
      </c>
      <c r="V1530" s="1302">
        <v>0</v>
      </c>
    </row>
    <row r="1531" spans="1:22" ht="15" x14ac:dyDescent="0.25">
      <c r="A1531" s="1301" t="s">
        <v>709</v>
      </c>
      <c r="B1531" s="153" t="s">
        <v>903</v>
      </c>
      <c r="C1531" s="1301" t="s">
        <v>92</v>
      </c>
      <c r="D1531" s="1302">
        <v>0</v>
      </c>
      <c r="E1531" s="1302">
        <v>0</v>
      </c>
      <c r="F1531" s="1302">
        <v>0</v>
      </c>
      <c r="G1531" s="1302">
        <v>0</v>
      </c>
      <c r="H1531" s="1302">
        <v>0.375</v>
      </c>
      <c r="I1531" s="1302">
        <v>0</v>
      </c>
      <c r="J1531" s="1302">
        <v>0.45454546809196472</v>
      </c>
      <c r="K1531" s="1302">
        <v>0.20000000298023224</v>
      </c>
      <c r="L1531" s="1302">
        <v>0.3333333432674408</v>
      </c>
      <c r="M1531" s="1302">
        <v>0</v>
      </c>
      <c r="N1531" s="1302">
        <v>0</v>
      </c>
      <c r="O1531" s="1302">
        <v>0</v>
      </c>
      <c r="P1531" s="1302">
        <v>0</v>
      </c>
      <c r="Q1531" s="1302">
        <v>0</v>
      </c>
      <c r="R1531" s="1302">
        <v>0</v>
      </c>
      <c r="S1531" s="1302">
        <v>0</v>
      </c>
      <c r="T1531" s="1302">
        <v>0</v>
      </c>
      <c r="U1531" s="1302">
        <v>0</v>
      </c>
      <c r="V1531" s="1302">
        <v>0</v>
      </c>
    </row>
    <row r="1532" spans="1:22" ht="15" x14ac:dyDescent="0.25">
      <c r="A1532" s="1301" t="s">
        <v>709</v>
      </c>
      <c r="B1532" s="153" t="s">
        <v>903</v>
      </c>
      <c r="C1532" s="1301" t="s">
        <v>93</v>
      </c>
      <c r="D1532" s="1302">
        <v>0</v>
      </c>
      <c r="E1532" s="1302">
        <v>0</v>
      </c>
      <c r="F1532" s="1302">
        <v>0</v>
      </c>
      <c r="G1532" s="1302">
        <v>0</v>
      </c>
      <c r="H1532" s="1302">
        <v>0.5</v>
      </c>
      <c r="I1532" s="1302">
        <v>0.30000001192092896</v>
      </c>
      <c r="J1532" s="1302">
        <v>0.45454546809196472</v>
      </c>
      <c r="K1532" s="1302">
        <v>0.20000000298023224</v>
      </c>
      <c r="L1532" s="1302">
        <v>0.3333333432674408</v>
      </c>
      <c r="M1532" s="1302">
        <v>0</v>
      </c>
      <c r="N1532" s="1302">
        <v>0</v>
      </c>
      <c r="O1532" s="1302">
        <v>0</v>
      </c>
      <c r="P1532" s="1302">
        <v>0</v>
      </c>
      <c r="Q1532" s="1302">
        <v>0</v>
      </c>
      <c r="R1532" s="1302">
        <v>0</v>
      </c>
      <c r="S1532" s="1302">
        <v>0</v>
      </c>
      <c r="T1532" s="1302">
        <v>0</v>
      </c>
      <c r="U1532" s="1302">
        <v>0</v>
      </c>
      <c r="V1532" s="1302">
        <v>0</v>
      </c>
    </row>
    <row r="1533" spans="1:22" ht="15" x14ac:dyDescent="0.25">
      <c r="A1533" s="1301" t="s">
        <v>709</v>
      </c>
      <c r="B1533" s="153" t="s">
        <v>903</v>
      </c>
      <c r="C1533" s="1301" t="s">
        <v>94</v>
      </c>
      <c r="D1533" s="1302">
        <v>0</v>
      </c>
      <c r="E1533" s="1302">
        <v>0</v>
      </c>
      <c r="F1533" s="1302">
        <v>0</v>
      </c>
      <c r="G1533" s="1302">
        <v>0</v>
      </c>
      <c r="H1533" s="1302">
        <v>0.125</v>
      </c>
      <c r="I1533" s="1302">
        <v>0</v>
      </c>
      <c r="J1533" s="1302">
        <v>0.18181818723678589</v>
      </c>
      <c r="K1533" s="1302">
        <v>0</v>
      </c>
      <c r="L1533" s="1302">
        <v>0</v>
      </c>
      <c r="M1533" s="1302">
        <v>0</v>
      </c>
      <c r="N1533" s="1302">
        <v>0</v>
      </c>
      <c r="O1533" s="1302">
        <v>0</v>
      </c>
      <c r="P1533" s="1302">
        <v>0</v>
      </c>
      <c r="Q1533" s="1302">
        <v>0</v>
      </c>
      <c r="R1533" s="1302">
        <v>0</v>
      </c>
      <c r="S1533" s="1302">
        <v>0</v>
      </c>
      <c r="T1533" s="1302">
        <v>0</v>
      </c>
      <c r="U1533" s="1302">
        <v>0</v>
      </c>
      <c r="V1533" s="1302">
        <v>0</v>
      </c>
    </row>
    <row r="1534" spans="1:22" ht="15" x14ac:dyDescent="0.25">
      <c r="A1534" s="1301" t="s">
        <v>709</v>
      </c>
      <c r="B1534" s="153" t="s">
        <v>903</v>
      </c>
      <c r="C1534" s="1301" t="s">
        <v>95</v>
      </c>
      <c r="D1534" s="1302">
        <v>0</v>
      </c>
      <c r="E1534" s="1302">
        <v>0</v>
      </c>
      <c r="F1534" s="1302">
        <v>0</v>
      </c>
      <c r="G1534" s="1302">
        <v>0</v>
      </c>
      <c r="H1534" s="1302">
        <v>0</v>
      </c>
      <c r="I1534" s="1302">
        <v>0</v>
      </c>
      <c r="J1534" s="1302">
        <v>0.18181818723678589</v>
      </c>
      <c r="K1534" s="1302">
        <v>0</v>
      </c>
      <c r="L1534" s="1302">
        <v>0</v>
      </c>
      <c r="M1534" s="1302">
        <v>0</v>
      </c>
      <c r="N1534" s="1302">
        <v>0</v>
      </c>
      <c r="O1534" s="1302">
        <v>0</v>
      </c>
      <c r="P1534" s="1302">
        <v>0</v>
      </c>
      <c r="Q1534" s="1302">
        <v>0</v>
      </c>
      <c r="R1534" s="1302">
        <v>0</v>
      </c>
      <c r="S1534" s="1302">
        <v>0</v>
      </c>
      <c r="T1534" s="1302">
        <v>0</v>
      </c>
      <c r="U1534" s="1302">
        <v>0</v>
      </c>
      <c r="V1534" s="1302">
        <v>0</v>
      </c>
    </row>
    <row r="1535" spans="1:22" ht="15" x14ac:dyDescent="0.25">
      <c r="A1535" s="1301" t="s">
        <v>709</v>
      </c>
      <c r="B1535" s="153" t="s">
        <v>904</v>
      </c>
      <c r="C1535" s="1301" t="s">
        <v>87</v>
      </c>
      <c r="D1535" s="1302">
        <v>0</v>
      </c>
      <c r="E1535" s="1302">
        <v>5</v>
      </c>
      <c r="F1535" s="1302">
        <v>2</v>
      </c>
      <c r="G1535" s="1302">
        <v>1</v>
      </c>
      <c r="H1535" s="1302">
        <v>2</v>
      </c>
      <c r="I1535" s="1302">
        <v>0</v>
      </c>
      <c r="J1535" s="1302">
        <v>2</v>
      </c>
      <c r="K1535" s="1302">
        <v>5</v>
      </c>
      <c r="L1535" s="1302">
        <v>0</v>
      </c>
      <c r="M1535" s="1302">
        <v>0</v>
      </c>
      <c r="N1535" s="1302">
        <v>0</v>
      </c>
      <c r="O1535" s="1302">
        <v>0</v>
      </c>
      <c r="P1535" s="1302">
        <v>0</v>
      </c>
      <c r="Q1535" s="1302">
        <v>0</v>
      </c>
      <c r="R1535" s="1302">
        <v>0</v>
      </c>
      <c r="S1535" s="1302">
        <v>0</v>
      </c>
      <c r="T1535" s="1302">
        <v>0</v>
      </c>
      <c r="U1535" s="1302">
        <v>0</v>
      </c>
      <c r="V1535" s="1302">
        <v>0</v>
      </c>
    </row>
    <row r="1536" spans="1:22" ht="15" x14ac:dyDescent="0.25">
      <c r="A1536" s="1301" t="s">
        <v>709</v>
      </c>
      <c r="B1536" s="153" t="s">
        <v>904</v>
      </c>
      <c r="C1536" s="1301" t="s">
        <v>700</v>
      </c>
      <c r="D1536" s="1302">
        <v>0</v>
      </c>
      <c r="E1536" s="1302">
        <v>1</v>
      </c>
      <c r="F1536" s="1302">
        <v>0</v>
      </c>
      <c r="G1536" s="1302">
        <v>0</v>
      </c>
      <c r="H1536" s="1302">
        <v>0</v>
      </c>
      <c r="I1536" s="1302">
        <v>0</v>
      </c>
      <c r="J1536" s="1302">
        <v>0</v>
      </c>
      <c r="K1536" s="1302">
        <v>1</v>
      </c>
      <c r="L1536" s="1302">
        <v>0</v>
      </c>
      <c r="M1536" s="1302">
        <v>0</v>
      </c>
      <c r="N1536" s="1302">
        <v>0</v>
      </c>
      <c r="O1536" s="1302">
        <v>0</v>
      </c>
      <c r="P1536" s="1302">
        <v>0</v>
      </c>
      <c r="Q1536" s="1302">
        <v>0</v>
      </c>
      <c r="R1536" s="1302">
        <v>0</v>
      </c>
      <c r="S1536" s="1302">
        <v>0</v>
      </c>
      <c r="T1536" s="1302">
        <v>0</v>
      </c>
      <c r="U1536" s="1302">
        <v>0</v>
      </c>
      <c r="V1536" s="1302">
        <v>0</v>
      </c>
    </row>
    <row r="1537" spans="1:22" ht="15" x14ac:dyDescent="0.25">
      <c r="A1537" s="1301" t="s">
        <v>709</v>
      </c>
      <c r="B1537" s="153" t="s">
        <v>904</v>
      </c>
      <c r="C1537" s="1301" t="s">
        <v>88</v>
      </c>
      <c r="D1537" s="1302">
        <v>0</v>
      </c>
      <c r="E1537" s="1302">
        <v>1</v>
      </c>
      <c r="F1537" s="1302">
        <v>1</v>
      </c>
      <c r="G1537" s="1302">
        <v>0</v>
      </c>
      <c r="H1537" s="1302">
        <v>0</v>
      </c>
      <c r="I1537" s="1302">
        <v>0</v>
      </c>
      <c r="J1537" s="1302">
        <v>1</v>
      </c>
      <c r="K1537" s="1302">
        <v>2</v>
      </c>
      <c r="L1537" s="1302">
        <v>0</v>
      </c>
      <c r="M1537" s="1302">
        <v>0</v>
      </c>
      <c r="N1537" s="1302">
        <v>0</v>
      </c>
      <c r="O1537" s="1302">
        <v>0</v>
      </c>
      <c r="P1537" s="1302">
        <v>0</v>
      </c>
      <c r="Q1537" s="1302">
        <v>0</v>
      </c>
      <c r="R1537" s="1302">
        <v>0</v>
      </c>
      <c r="S1537" s="1302">
        <v>0</v>
      </c>
      <c r="T1537" s="1302">
        <v>0</v>
      </c>
      <c r="U1537" s="1302">
        <v>0</v>
      </c>
      <c r="V1537" s="1302">
        <v>0</v>
      </c>
    </row>
    <row r="1538" spans="1:22" ht="15" x14ac:dyDescent="0.25">
      <c r="A1538" s="1301" t="s">
        <v>709</v>
      </c>
      <c r="B1538" s="153" t="s">
        <v>904</v>
      </c>
      <c r="C1538" s="1301" t="s">
        <v>89</v>
      </c>
      <c r="D1538" s="1302">
        <v>0</v>
      </c>
      <c r="E1538" s="1302">
        <v>1</v>
      </c>
      <c r="F1538" s="1302">
        <v>1</v>
      </c>
      <c r="G1538" s="1302">
        <v>0</v>
      </c>
      <c r="H1538" s="1302">
        <v>0</v>
      </c>
      <c r="I1538" s="1302">
        <v>0</v>
      </c>
      <c r="J1538" s="1302">
        <v>2</v>
      </c>
      <c r="K1538" s="1302">
        <v>3</v>
      </c>
      <c r="L1538" s="1302">
        <v>0</v>
      </c>
      <c r="M1538" s="1302">
        <v>0</v>
      </c>
      <c r="N1538" s="1302">
        <v>0</v>
      </c>
      <c r="O1538" s="1302">
        <v>0</v>
      </c>
      <c r="P1538" s="1302">
        <v>0</v>
      </c>
      <c r="Q1538" s="1302">
        <v>0</v>
      </c>
      <c r="R1538" s="1302">
        <v>0</v>
      </c>
      <c r="S1538" s="1302">
        <v>0</v>
      </c>
      <c r="T1538" s="1302">
        <v>0</v>
      </c>
      <c r="U1538" s="1302">
        <v>0</v>
      </c>
      <c r="V1538" s="1302">
        <v>0</v>
      </c>
    </row>
    <row r="1539" spans="1:22" ht="15" x14ac:dyDescent="0.25">
      <c r="A1539" s="1301" t="s">
        <v>709</v>
      </c>
      <c r="B1539" s="153" t="s">
        <v>904</v>
      </c>
      <c r="C1539" s="1301" t="s">
        <v>90</v>
      </c>
      <c r="D1539" s="1302">
        <v>0</v>
      </c>
      <c r="E1539" s="1302">
        <v>1</v>
      </c>
      <c r="F1539" s="1302">
        <v>0</v>
      </c>
      <c r="G1539" s="1302">
        <v>0</v>
      </c>
      <c r="H1539" s="1302">
        <v>0</v>
      </c>
      <c r="I1539" s="1302">
        <v>0</v>
      </c>
      <c r="J1539" s="1302">
        <v>0</v>
      </c>
      <c r="K1539" s="1302">
        <v>0</v>
      </c>
      <c r="L1539" s="1302">
        <v>0</v>
      </c>
      <c r="M1539" s="1302">
        <v>0</v>
      </c>
      <c r="N1539" s="1302">
        <v>0</v>
      </c>
      <c r="O1539" s="1302">
        <v>0</v>
      </c>
      <c r="P1539" s="1302">
        <v>0</v>
      </c>
      <c r="Q1539" s="1302">
        <v>0</v>
      </c>
      <c r="R1539" s="1302">
        <v>0</v>
      </c>
      <c r="S1539" s="1302">
        <v>0</v>
      </c>
      <c r="T1539" s="1302">
        <v>0</v>
      </c>
      <c r="U1539" s="1302">
        <v>0</v>
      </c>
      <c r="V1539" s="1302">
        <v>0</v>
      </c>
    </row>
    <row r="1540" spans="1:22" ht="15" x14ac:dyDescent="0.25">
      <c r="A1540" s="1301" t="s">
        <v>709</v>
      </c>
      <c r="B1540" s="153" t="s">
        <v>904</v>
      </c>
      <c r="C1540" s="1301" t="s">
        <v>91</v>
      </c>
      <c r="D1540" s="1302">
        <v>0</v>
      </c>
      <c r="E1540" s="1302">
        <v>1</v>
      </c>
      <c r="F1540" s="1302">
        <v>0</v>
      </c>
      <c r="G1540" s="1302">
        <v>0</v>
      </c>
      <c r="H1540" s="1302">
        <v>0</v>
      </c>
      <c r="I1540" s="1302">
        <v>0</v>
      </c>
      <c r="J1540" s="1302">
        <v>0</v>
      </c>
      <c r="K1540" s="1302">
        <v>0</v>
      </c>
      <c r="L1540" s="1302">
        <v>0</v>
      </c>
      <c r="M1540" s="1302">
        <v>0</v>
      </c>
      <c r="N1540" s="1302">
        <v>0</v>
      </c>
      <c r="O1540" s="1302">
        <v>0</v>
      </c>
      <c r="P1540" s="1302">
        <v>0</v>
      </c>
      <c r="Q1540" s="1302">
        <v>0</v>
      </c>
      <c r="R1540" s="1302">
        <v>0</v>
      </c>
      <c r="S1540" s="1302">
        <v>0</v>
      </c>
      <c r="T1540" s="1302">
        <v>0</v>
      </c>
      <c r="U1540" s="1302">
        <v>0</v>
      </c>
      <c r="V1540" s="1302">
        <v>0</v>
      </c>
    </row>
    <row r="1541" spans="1:22" ht="15" x14ac:dyDescent="0.25">
      <c r="A1541" s="1301" t="s">
        <v>709</v>
      </c>
      <c r="B1541" s="153" t="s">
        <v>904</v>
      </c>
      <c r="C1541" s="1301" t="s">
        <v>701</v>
      </c>
      <c r="D1541" s="1302">
        <v>0</v>
      </c>
      <c r="E1541" s="1302">
        <v>0.20000000298023224</v>
      </c>
      <c r="F1541" s="1302">
        <v>0</v>
      </c>
      <c r="G1541" s="1302">
        <v>0</v>
      </c>
      <c r="H1541" s="1302">
        <v>0</v>
      </c>
      <c r="I1541" s="1302">
        <v>0</v>
      </c>
      <c r="J1541" s="1302">
        <v>0</v>
      </c>
      <c r="K1541" s="1302">
        <v>0.20000000298023224</v>
      </c>
      <c r="L1541" s="1302">
        <v>0</v>
      </c>
      <c r="M1541" s="1302">
        <v>0</v>
      </c>
      <c r="N1541" s="1302">
        <v>0</v>
      </c>
      <c r="O1541" s="1302">
        <v>0</v>
      </c>
      <c r="P1541" s="1302">
        <v>0</v>
      </c>
      <c r="Q1541" s="1302">
        <v>0</v>
      </c>
      <c r="R1541" s="1302">
        <v>0</v>
      </c>
      <c r="S1541" s="1302">
        <v>0</v>
      </c>
      <c r="T1541" s="1302">
        <v>0</v>
      </c>
      <c r="U1541" s="1302">
        <v>0</v>
      </c>
      <c r="V1541" s="1302">
        <v>0</v>
      </c>
    </row>
    <row r="1542" spans="1:22" ht="15" x14ac:dyDescent="0.25">
      <c r="A1542" s="1301" t="s">
        <v>709</v>
      </c>
      <c r="B1542" s="153" t="s">
        <v>904</v>
      </c>
      <c r="C1542" s="1301" t="s">
        <v>92</v>
      </c>
      <c r="D1542" s="1302">
        <v>0</v>
      </c>
      <c r="E1542" s="1302">
        <v>0.20000000298023224</v>
      </c>
      <c r="F1542" s="1302">
        <v>0.5</v>
      </c>
      <c r="G1542" s="1302">
        <v>0</v>
      </c>
      <c r="H1542" s="1302">
        <v>0</v>
      </c>
      <c r="I1542" s="1302">
        <v>0</v>
      </c>
      <c r="J1542" s="1302">
        <v>0.5</v>
      </c>
      <c r="K1542" s="1302">
        <v>0.40000000596046448</v>
      </c>
      <c r="L1542" s="1302">
        <v>0</v>
      </c>
      <c r="M1542" s="1302">
        <v>0</v>
      </c>
      <c r="N1542" s="1302">
        <v>0</v>
      </c>
      <c r="O1542" s="1302">
        <v>0</v>
      </c>
      <c r="P1542" s="1302">
        <v>0</v>
      </c>
      <c r="Q1542" s="1302">
        <v>0</v>
      </c>
      <c r="R1542" s="1302">
        <v>0</v>
      </c>
      <c r="S1542" s="1302">
        <v>0</v>
      </c>
      <c r="T1542" s="1302">
        <v>0</v>
      </c>
      <c r="U1542" s="1302">
        <v>0</v>
      </c>
      <c r="V1542" s="1302">
        <v>0</v>
      </c>
    </row>
    <row r="1543" spans="1:22" ht="15" x14ac:dyDescent="0.25">
      <c r="A1543" s="1301" t="s">
        <v>709</v>
      </c>
      <c r="B1543" s="153" t="s">
        <v>904</v>
      </c>
      <c r="C1543" s="1301" t="s">
        <v>93</v>
      </c>
      <c r="D1543" s="1302">
        <v>0</v>
      </c>
      <c r="E1543" s="1302">
        <v>0.20000000298023224</v>
      </c>
      <c r="F1543" s="1302">
        <v>0.5</v>
      </c>
      <c r="G1543" s="1302">
        <v>0</v>
      </c>
      <c r="H1543" s="1302">
        <v>0</v>
      </c>
      <c r="I1543" s="1302">
        <v>0</v>
      </c>
      <c r="J1543" s="1302">
        <v>1</v>
      </c>
      <c r="K1543" s="1302">
        <v>0.60000002384185791</v>
      </c>
      <c r="L1543" s="1302">
        <v>0</v>
      </c>
      <c r="M1543" s="1302">
        <v>0</v>
      </c>
      <c r="N1543" s="1302">
        <v>0</v>
      </c>
      <c r="O1543" s="1302">
        <v>0</v>
      </c>
      <c r="P1543" s="1302">
        <v>0</v>
      </c>
      <c r="Q1543" s="1302">
        <v>0</v>
      </c>
      <c r="R1543" s="1302">
        <v>0</v>
      </c>
      <c r="S1543" s="1302">
        <v>0</v>
      </c>
      <c r="T1543" s="1302">
        <v>0</v>
      </c>
      <c r="U1543" s="1302">
        <v>0</v>
      </c>
      <c r="V1543" s="1302">
        <v>0</v>
      </c>
    </row>
    <row r="1544" spans="1:22" ht="15" x14ac:dyDescent="0.25">
      <c r="A1544" s="1301" t="s">
        <v>709</v>
      </c>
      <c r="B1544" s="153" t="s">
        <v>904</v>
      </c>
      <c r="C1544" s="1301" t="s">
        <v>94</v>
      </c>
      <c r="D1544" s="1302">
        <v>0</v>
      </c>
      <c r="E1544" s="1302">
        <v>0.20000000298023224</v>
      </c>
      <c r="F1544" s="1302">
        <v>0</v>
      </c>
      <c r="G1544" s="1302">
        <v>0</v>
      </c>
      <c r="H1544" s="1302">
        <v>0</v>
      </c>
      <c r="I1544" s="1302">
        <v>0</v>
      </c>
      <c r="J1544" s="1302">
        <v>0</v>
      </c>
      <c r="K1544" s="1302">
        <v>0</v>
      </c>
      <c r="L1544" s="1302">
        <v>0</v>
      </c>
      <c r="M1544" s="1302">
        <v>0</v>
      </c>
      <c r="N1544" s="1302">
        <v>0</v>
      </c>
      <c r="O1544" s="1302">
        <v>0</v>
      </c>
      <c r="P1544" s="1302">
        <v>0</v>
      </c>
      <c r="Q1544" s="1302">
        <v>0</v>
      </c>
      <c r="R1544" s="1302">
        <v>0</v>
      </c>
      <c r="S1544" s="1302">
        <v>0</v>
      </c>
      <c r="T1544" s="1302">
        <v>0</v>
      </c>
      <c r="U1544" s="1302">
        <v>0</v>
      </c>
      <c r="V1544" s="1302">
        <v>0</v>
      </c>
    </row>
    <row r="1545" spans="1:22" ht="15" x14ac:dyDescent="0.25">
      <c r="A1545" s="1301" t="s">
        <v>709</v>
      </c>
      <c r="B1545" s="153" t="s">
        <v>904</v>
      </c>
      <c r="C1545" s="1301" t="s">
        <v>95</v>
      </c>
      <c r="D1545" s="1302">
        <v>0</v>
      </c>
      <c r="E1545" s="1302">
        <v>0.20000000298023224</v>
      </c>
      <c r="F1545" s="1302">
        <v>0</v>
      </c>
      <c r="G1545" s="1302">
        <v>0</v>
      </c>
      <c r="H1545" s="1302">
        <v>0</v>
      </c>
      <c r="I1545" s="1302">
        <v>0</v>
      </c>
      <c r="J1545" s="1302">
        <v>0</v>
      </c>
      <c r="K1545" s="1302">
        <v>0</v>
      </c>
      <c r="L1545" s="1302">
        <v>0</v>
      </c>
      <c r="M1545" s="1302">
        <v>0</v>
      </c>
      <c r="N1545" s="1302">
        <v>0</v>
      </c>
      <c r="O1545" s="1302">
        <v>0</v>
      </c>
      <c r="P1545" s="1302">
        <v>0</v>
      </c>
      <c r="Q1545" s="1302">
        <v>0</v>
      </c>
      <c r="R1545" s="1302">
        <v>0</v>
      </c>
      <c r="S1545" s="1302">
        <v>0</v>
      </c>
      <c r="T1545" s="1302">
        <v>0</v>
      </c>
      <c r="U1545" s="1302">
        <v>0</v>
      </c>
      <c r="V1545" s="1302">
        <v>0</v>
      </c>
    </row>
    <row r="1546" spans="1:22" ht="15" x14ac:dyDescent="0.25">
      <c r="A1546" s="1301" t="s">
        <v>709</v>
      </c>
      <c r="B1546" s="153" t="s">
        <v>905</v>
      </c>
      <c r="C1546" s="1301" t="s">
        <v>87</v>
      </c>
      <c r="D1546" s="1302">
        <v>0</v>
      </c>
      <c r="E1546" s="1302">
        <v>0</v>
      </c>
      <c r="F1546" s="1302">
        <v>0</v>
      </c>
      <c r="G1546" s="1302">
        <v>0</v>
      </c>
      <c r="H1546" s="1302">
        <v>0</v>
      </c>
      <c r="I1546" s="1302">
        <v>0</v>
      </c>
      <c r="J1546" s="1302">
        <v>0</v>
      </c>
      <c r="K1546" s="1302">
        <v>0</v>
      </c>
      <c r="L1546" s="1302">
        <v>0</v>
      </c>
      <c r="M1546" s="1302">
        <v>0</v>
      </c>
      <c r="N1546" s="1302">
        <v>0</v>
      </c>
      <c r="O1546" s="1302">
        <v>0</v>
      </c>
      <c r="P1546" s="1302">
        <v>0</v>
      </c>
      <c r="Q1546" s="1302">
        <v>0</v>
      </c>
      <c r="R1546" s="1302">
        <v>0</v>
      </c>
      <c r="S1546" s="1302">
        <v>5</v>
      </c>
      <c r="T1546" s="1302">
        <v>14</v>
      </c>
      <c r="U1546" s="1302">
        <v>7</v>
      </c>
      <c r="V1546" s="1302">
        <v>1</v>
      </c>
    </row>
    <row r="1547" spans="1:22" ht="15" x14ac:dyDescent="0.25">
      <c r="A1547" s="1301" t="s">
        <v>709</v>
      </c>
      <c r="B1547" s="153" t="s">
        <v>905</v>
      </c>
      <c r="C1547" s="1301" t="s">
        <v>700</v>
      </c>
      <c r="D1547" s="1302">
        <v>0</v>
      </c>
      <c r="E1547" s="1302">
        <v>0</v>
      </c>
      <c r="F1547" s="1302">
        <v>0</v>
      </c>
      <c r="G1547" s="1302">
        <v>0</v>
      </c>
      <c r="H1547" s="1302">
        <v>0</v>
      </c>
      <c r="I1547" s="1302">
        <v>0</v>
      </c>
      <c r="J1547" s="1302">
        <v>0</v>
      </c>
      <c r="K1547" s="1302">
        <v>0</v>
      </c>
      <c r="L1547" s="1302">
        <v>0</v>
      </c>
      <c r="M1547" s="1302">
        <v>0</v>
      </c>
      <c r="N1547" s="1302">
        <v>0</v>
      </c>
      <c r="O1547" s="1302">
        <v>0</v>
      </c>
      <c r="P1547" s="1302">
        <v>0</v>
      </c>
      <c r="Q1547" s="1302">
        <v>0</v>
      </c>
      <c r="R1547" s="1302">
        <v>0</v>
      </c>
      <c r="S1547" s="1302">
        <v>0</v>
      </c>
      <c r="T1547" s="1302">
        <v>1</v>
      </c>
      <c r="U1547" s="1302">
        <v>0</v>
      </c>
      <c r="V1547" s="1302">
        <v>0</v>
      </c>
    </row>
    <row r="1548" spans="1:22" ht="15" x14ac:dyDescent="0.25">
      <c r="A1548" s="1301" t="s">
        <v>709</v>
      </c>
      <c r="B1548" s="153" t="s">
        <v>905</v>
      </c>
      <c r="C1548" s="1301" t="s">
        <v>88</v>
      </c>
      <c r="D1548" s="1302">
        <v>0</v>
      </c>
      <c r="E1548" s="1302">
        <v>0</v>
      </c>
      <c r="F1548" s="1302">
        <v>0</v>
      </c>
      <c r="G1548" s="1302">
        <v>0</v>
      </c>
      <c r="H1548" s="1302">
        <v>0</v>
      </c>
      <c r="I1548" s="1302">
        <v>0</v>
      </c>
      <c r="J1548" s="1302">
        <v>0</v>
      </c>
      <c r="K1548" s="1302">
        <v>0</v>
      </c>
      <c r="L1548" s="1302">
        <v>0</v>
      </c>
      <c r="M1548" s="1302">
        <v>0</v>
      </c>
      <c r="N1548" s="1302">
        <v>0</v>
      </c>
      <c r="O1548" s="1302">
        <v>0</v>
      </c>
      <c r="P1548" s="1302">
        <v>0</v>
      </c>
      <c r="Q1548" s="1302">
        <v>0</v>
      </c>
      <c r="R1548" s="1302">
        <v>0</v>
      </c>
      <c r="S1548" s="1302">
        <v>0</v>
      </c>
      <c r="T1548" s="1302">
        <v>2</v>
      </c>
      <c r="U1548" s="1302">
        <v>1</v>
      </c>
      <c r="V1548" s="1302">
        <v>0</v>
      </c>
    </row>
    <row r="1549" spans="1:22" ht="15" x14ac:dyDescent="0.25">
      <c r="A1549" s="1301" t="s">
        <v>709</v>
      </c>
      <c r="B1549" s="153" t="s">
        <v>905</v>
      </c>
      <c r="C1549" s="1301" t="s">
        <v>89</v>
      </c>
      <c r="D1549" s="1302">
        <v>0</v>
      </c>
      <c r="E1549" s="1302">
        <v>0</v>
      </c>
      <c r="F1549" s="1302">
        <v>0</v>
      </c>
      <c r="G1549" s="1302">
        <v>0</v>
      </c>
      <c r="H1549" s="1302">
        <v>0</v>
      </c>
      <c r="I1549" s="1302">
        <v>0</v>
      </c>
      <c r="J1549" s="1302">
        <v>0</v>
      </c>
      <c r="K1549" s="1302">
        <v>0</v>
      </c>
      <c r="L1549" s="1302">
        <v>0</v>
      </c>
      <c r="M1549" s="1302">
        <v>0</v>
      </c>
      <c r="N1549" s="1302">
        <v>0</v>
      </c>
      <c r="O1549" s="1302">
        <v>0</v>
      </c>
      <c r="P1549" s="1302">
        <v>0</v>
      </c>
      <c r="Q1549" s="1302">
        <v>0</v>
      </c>
      <c r="R1549" s="1302">
        <v>0</v>
      </c>
      <c r="S1549" s="1302">
        <v>1</v>
      </c>
      <c r="T1549" s="1302">
        <v>3</v>
      </c>
      <c r="U1549" s="1302">
        <v>1</v>
      </c>
      <c r="V1549" s="1302">
        <v>0</v>
      </c>
    </row>
    <row r="1550" spans="1:22" ht="15" x14ac:dyDescent="0.25">
      <c r="A1550" s="1301" t="s">
        <v>709</v>
      </c>
      <c r="B1550" s="153" t="s">
        <v>905</v>
      </c>
      <c r="C1550" s="1301" t="s">
        <v>90</v>
      </c>
      <c r="D1550" s="1302">
        <v>0</v>
      </c>
      <c r="E1550" s="1302">
        <v>0</v>
      </c>
      <c r="F1550" s="1302">
        <v>0</v>
      </c>
      <c r="G1550" s="1302">
        <v>0</v>
      </c>
      <c r="H1550" s="1302">
        <v>0</v>
      </c>
      <c r="I1550" s="1302">
        <v>0</v>
      </c>
      <c r="J1550" s="1302">
        <v>0</v>
      </c>
      <c r="K1550" s="1302">
        <v>0</v>
      </c>
      <c r="L1550" s="1302">
        <v>0</v>
      </c>
      <c r="M1550" s="1302">
        <v>0</v>
      </c>
      <c r="N1550" s="1302">
        <v>0</v>
      </c>
      <c r="O1550" s="1302">
        <v>0</v>
      </c>
      <c r="P1550" s="1302">
        <v>0</v>
      </c>
      <c r="Q1550" s="1302">
        <v>0</v>
      </c>
      <c r="R1550" s="1302">
        <v>0</v>
      </c>
      <c r="S1550" s="1302">
        <v>1</v>
      </c>
      <c r="T1550" s="1302">
        <v>0</v>
      </c>
      <c r="U1550" s="1302">
        <v>0</v>
      </c>
      <c r="V1550" s="1302">
        <v>0</v>
      </c>
    </row>
    <row r="1551" spans="1:22" ht="15" x14ac:dyDescent="0.25">
      <c r="A1551" s="1301" t="s">
        <v>709</v>
      </c>
      <c r="B1551" s="153" t="s">
        <v>905</v>
      </c>
      <c r="C1551" s="1301" t="s">
        <v>91</v>
      </c>
      <c r="D1551" s="1302">
        <v>0</v>
      </c>
      <c r="E1551" s="1302">
        <v>0</v>
      </c>
      <c r="F1551" s="1302">
        <v>0</v>
      </c>
      <c r="G1551" s="1302">
        <v>0</v>
      </c>
      <c r="H1551" s="1302">
        <v>0</v>
      </c>
      <c r="I1551" s="1302">
        <v>0</v>
      </c>
      <c r="J1551" s="1302">
        <v>0</v>
      </c>
      <c r="K1551" s="1302">
        <v>0</v>
      </c>
      <c r="L1551" s="1302">
        <v>0</v>
      </c>
      <c r="M1551" s="1302">
        <v>0</v>
      </c>
      <c r="N1551" s="1302">
        <v>0</v>
      </c>
      <c r="O1551" s="1302">
        <v>0</v>
      </c>
      <c r="P1551" s="1302">
        <v>0</v>
      </c>
      <c r="Q1551" s="1302">
        <v>0</v>
      </c>
      <c r="R1551" s="1302">
        <v>0</v>
      </c>
      <c r="S1551" s="1302">
        <v>0</v>
      </c>
      <c r="T1551" s="1302">
        <v>0</v>
      </c>
      <c r="U1551" s="1302">
        <v>0</v>
      </c>
      <c r="V1551" s="1302">
        <v>0</v>
      </c>
    </row>
    <row r="1552" spans="1:22" ht="15" x14ac:dyDescent="0.25">
      <c r="A1552" s="1301" t="s">
        <v>709</v>
      </c>
      <c r="B1552" s="153" t="s">
        <v>905</v>
      </c>
      <c r="C1552" s="1301" t="s">
        <v>701</v>
      </c>
      <c r="D1552" s="1302">
        <v>0</v>
      </c>
      <c r="E1552" s="1302">
        <v>0</v>
      </c>
      <c r="F1552" s="1302">
        <v>0</v>
      </c>
      <c r="G1552" s="1302">
        <v>0</v>
      </c>
      <c r="H1552" s="1302">
        <v>0</v>
      </c>
      <c r="I1552" s="1302">
        <v>0</v>
      </c>
      <c r="J1552" s="1302">
        <v>0</v>
      </c>
      <c r="K1552" s="1302">
        <v>0</v>
      </c>
      <c r="L1552" s="1302">
        <v>0</v>
      </c>
      <c r="M1552" s="1302">
        <v>0</v>
      </c>
      <c r="N1552" s="1302">
        <v>0</v>
      </c>
      <c r="O1552" s="1302">
        <v>0</v>
      </c>
      <c r="P1552" s="1302">
        <v>0</v>
      </c>
      <c r="Q1552" s="1302">
        <v>0</v>
      </c>
      <c r="R1552" s="1302">
        <v>0</v>
      </c>
      <c r="S1552" s="1302">
        <v>0</v>
      </c>
      <c r="T1552" s="1302">
        <v>7.1428574621677399E-2</v>
      </c>
      <c r="U1552" s="1302">
        <v>0</v>
      </c>
      <c r="V1552" s="1302">
        <v>0</v>
      </c>
    </row>
    <row r="1553" spans="1:22" ht="15" x14ac:dyDescent="0.25">
      <c r="A1553" s="1301" t="s">
        <v>709</v>
      </c>
      <c r="B1553" s="153" t="s">
        <v>905</v>
      </c>
      <c r="C1553" s="1301" t="s">
        <v>92</v>
      </c>
      <c r="D1553" s="1302">
        <v>0</v>
      </c>
      <c r="E1553" s="1302">
        <v>0</v>
      </c>
      <c r="F1553" s="1302">
        <v>0</v>
      </c>
      <c r="G1553" s="1302">
        <v>0</v>
      </c>
      <c r="H1553" s="1302">
        <v>0</v>
      </c>
      <c r="I1553" s="1302">
        <v>0</v>
      </c>
      <c r="J1553" s="1302">
        <v>0</v>
      </c>
      <c r="K1553" s="1302">
        <v>0</v>
      </c>
      <c r="L1553" s="1302">
        <v>0</v>
      </c>
      <c r="M1553" s="1302">
        <v>0</v>
      </c>
      <c r="N1553" s="1302">
        <v>0</v>
      </c>
      <c r="O1553" s="1302">
        <v>0</v>
      </c>
      <c r="P1553" s="1302">
        <v>0</v>
      </c>
      <c r="Q1553" s="1302">
        <v>0</v>
      </c>
      <c r="R1553" s="1302">
        <v>0</v>
      </c>
      <c r="S1553" s="1302">
        <v>0</v>
      </c>
      <c r="T1553" s="1302">
        <v>0.1428571492433548</v>
      </c>
      <c r="U1553" s="1302">
        <v>0.1428571492433548</v>
      </c>
      <c r="V1553" s="1302">
        <v>0</v>
      </c>
    </row>
    <row r="1554" spans="1:22" ht="15" x14ac:dyDescent="0.25">
      <c r="A1554" s="1301" t="s">
        <v>709</v>
      </c>
      <c r="B1554" s="153" t="s">
        <v>905</v>
      </c>
      <c r="C1554" s="1301" t="s">
        <v>93</v>
      </c>
      <c r="D1554" s="1302">
        <v>0</v>
      </c>
      <c r="E1554" s="1302">
        <v>0</v>
      </c>
      <c r="F1554" s="1302">
        <v>0</v>
      </c>
      <c r="G1554" s="1302">
        <v>0</v>
      </c>
      <c r="H1554" s="1302">
        <v>0</v>
      </c>
      <c r="I1554" s="1302">
        <v>0</v>
      </c>
      <c r="J1554" s="1302">
        <v>0</v>
      </c>
      <c r="K1554" s="1302">
        <v>0</v>
      </c>
      <c r="L1554" s="1302">
        <v>0</v>
      </c>
      <c r="M1554" s="1302">
        <v>0</v>
      </c>
      <c r="N1554" s="1302">
        <v>0</v>
      </c>
      <c r="O1554" s="1302">
        <v>0</v>
      </c>
      <c r="P1554" s="1302">
        <v>0</v>
      </c>
      <c r="Q1554" s="1302">
        <v>0</v>
      </c>
      <c r="R1554" s="1302">
        <v>0</v>
      </c>
      <c r="S1554" s="1302">
        <v>0.20000000298023224</v>
      </c>
      <c r="T1554" s="1302">
        <v>0.2142857164144516</v>
      </c>
      <c r="U1554" s="1302">
        <v>0.1428571492433548</v>
      </c>
      <c r="V1554" s="1302">
        <v>0</v>
      </c>
    </row>
    <row r="1555" spans="1:22" ht="15" x14ac:dyDescent="0.25">
      <c r="A1555" s="1301" t="s">
        <v>709</v>
      </c>
      <c r="B1555" s="153" t="s">
        <v>905</v>
      </c>
      <c r="C1555" s="1301" t="s">
        <v>94</v>
      </c>
      <c r="D1555" s="1302">
        <v>0</v>
      </c>
      <c r="E1555" s="1302">
        <v>0</v>
      </c>
      <c r="F1555" s="1302">
        <v>0</v>
      </c>
      <c r="G1555" s="1302">
        <v>0</v>
      </c>
      <c r="H1555" s="1302">
        <v>0</v>
      </c>
      <c r="I1555" s="1302">
        <v>0</v>
      </c>
      <c r="J1555" s="1302">
        <v>0</v>
      </c>
      <c r="K1555" s="1302">
        <v>0</v>
      </c>
      <c r="L1555" s="1302">
        <v>0</v>
      </c>
      <c r="M1555" s="1302">
        <v>0</v>
      </c>
      <c r="N1555" s="1302">
        <v>0</v>
      </c>
      <c r="O1555" s="1302">
        <v>0</v>
      </c>
      <c r="P1555" s="1302">
        <v>0</v>
      </c>
      <c r="Q1555" s="1302">
        <v>0</v>
      </c>
      <c r="R1555" s="1302">
        <v>0</v>
      </c>
      <c r="S1555" s="1302">
        <v>0.20000000298023224</v>
      </c>
      <c r="T1555" s="1302">
        <v>0</v>
      </c>
      <c r="U1555" s="1302">
        <v>0</v>
      </c>
      <c r="V1555" s="1302">
        <v>0</v>
      </c>
    </row>
    <row r="1556" spans="1:22" ht="15" x14ac:dyDescent="0.25">
      <c r="A1556" s="1301" t="s">
        <v>709</v>
      </c>
      <c r="B1556" s="153" t="s">
        <v>905</v>
      </c>
      <c r="C1556" s="1301" t="s">
        <v>95</v>
      </c>
      <c r="D1556" s="1302">
        <v>0</v>
      </c>
      <c r="E1556" s="1302">
        <v>0</v>
      </c>
      <c r="F1556" s="1302">
        <v>0</v>
      </c>
      <c r="G1556" s="1302">
        <v>0</v>
      </c>
      <c r="H1556" s="1302">
        <v>0</v>
      </c>
      <c r="I1556" s="1302">
        <v>0</v>
      </c>
      <c r="J1556" s="1302">
        <v>0</v>
      </c>
      <c r="K1556" s="1302">
        <v>0</v>
      </c>
      <c r="L1556" s="1302">
        <v>0</v>
      </c>
      <c r="M1556" s="1302">
        <v>0</v>
      </c>
      <c r="N1556" s="1302">
        <v>0</v>
      </c>
      <c r="O1556" s="1302">
        <v>0</v>
      </c>
      <c r="P1556" s="1302">
        <v>0</v>
      </c>
      <c r="Q1556" s="1302">
        <v>0</v>
      </c>
      <c r="R1556" s="1302">
        <v>0</v>
      </c>
      <c r="S1556" s="1302">
        <v>0</v>
      </c>
      <c r="T1556" s="1302">
        <v>0</v>
      </c>
      <c r="U1556" s="1302">
        <v>0</v>
      </c>
      <c r="V1556" s="1302">
        <v>0</v>
      </c>
    </row>
    <row r="1557" spans="1:22" ht="15" x14ac:dyDescent="0.25">
      <c r="A1557" s="1301" t="s">
        <v>709</v>
      </c>
      <c r="B1557" s="153" t="s">
        <v>906</v>
      </c>
      <c r="C1557" s="1301" t="s">
        <v>87</v>
      </c>
      <c r="D1557" s="1302">
        <v>0</v>
      </c>
      <c r="E1557" s="1302">
        <v>0</v>
      </c>
      <c r="F1557" s="1302">
        <v>0</v>
      </c>
      <c r="G1557" s="1302">
        <v>0</v>
      </c>
      <c r="H1557" s="1302">
        <v>0</v>
      </c>
      <c r="I1557" s="1302">
        <v>0</v>
      </c>
      <c r="J1557" s="1302">
        <v>0</v>
      </c>
      <c r="K1557" s="1302">
        <v>0</v>
      </c>
      <c r="L1557" s="1302">
        <v>0</v>
      </c>
      <c r="M1557" s="1302">
        <v>0</v>
      </c>
      <c r="N1557" s="1302">
        <v>0</v>
      </c>
      <c r="O1557" s="1302">
        <v>0</v>
      </c>
      <c r="P1557" s="1302">
        <v>15</v>
      </c>
      <c r="Q1557" s="1302">
        <v>5</v>
      </c>
      <c r="R1557" s="1302">
        <v>15</v>
      </c>
      <c r="S1557" s="1302">
        <v>5</v>
      </c>
      <c r="T1557" s="1302">
        <v>8</v>
      </c>
      <c r="U1557" s="1302">
        <v>21</v>
      </c>
      <c r="V1557" s="1302">
        <v>0</v>
      </c>
    </row>
    <row r="1558" spans="1:22" ht="15" x14ac:dyDescent="0.25">
      <c r="A1558" s="1301" t="s">
        <v>709</v>
      </c>
      <c r="B1558" s="153" t="s">
        <v>906</v>
      </c>
      <c r="C1558" s="1301" t="s">
        <v>700</v>
      </c>
      <c r="D1558" s="1302">
        <v>0</v>
      </c>
      <c r="E1558" s="1302">
        <v>0</v>
      </c>
      <c r="F1558" s="1302">
        <v>0</v>
      </c>
      <c r="G1558" s="1302">
        <v>0</v>
      </c>
      <c r="H1558" s="1302">
        <v>0</v>
      </c>
      <c r="I1558" s="1302">
        <v>0</v>
      </c>
      <c r="J1558" s="1302">
        <v>0</v>
      </c>
      <c r="K1558" s="1302">
        <v>0</v>
      </c>
      <c r="L1558" s="1302">
        <v>0</v>
      </c>
      <c r="M1558" s="1302">
        <v>0</v>
      </c>
      <c r="N1558" s="1302">
        <v>0</v>
      </c>
      <c r="O1558" s="1302">
        <v>0</v>
      </c>
      <c r="P1558" s="1302">
        <v>0</v>
      </c>
      <c r="Q1558" s="1302">
        <v>1</v>
      </c>
      <c r="R1558" s="1302">
        <v>5</v>
      </c>
      <c r="S1558" s="1302">
        <v>1</v>
      </c>
      <c r="T1558" s="1302">
        <v>2</v>
      </c>
      <c r="U1558" s="1302">
        <v>0</v>
      </c>
      <c r="V1558" s="1302">
        <v>0</v>
      </c>
    </row>
    <row r="1559" spans="1:22" ht="15" x14ac:dyDescent="0.25">
      <c r="A1559" s="1301" t="s">
        <v>709</v>
      </c>
      <c r="B1559" s="153" t="s">
        <v>906</v>
      </c>
      <c r="C1559" s="1301" t="s">
        <v>88</v>
      </c>
      <c r="D1559" s="1302">
        <v>0</v>
      </c>
      <c r="E1559" s="1302">
        <v>0</v>
      </c>
      <c r="F1559" s="1302">
        <v>0</v>
      </c>
      <c r="G1559" s="1302">
        <v>0</v>
      </c>
      <c r="H1559" s="1302">
        <v>0</v>
      </c>
      <c r="I1559" s="1302">
        <v>0</v>
      </c>
      <c r="J1559" s="1302">
        <v>0</v>
      </c>
      <c r="K1559" s="1302">
        <v>0</v>
      </c>
      <c r="L1559" s="1302">
        <v>0</v>
      </c>
      <c r="M1559" s="1302">
        <v>0</v>
      </c>
      <c r="N1559" s="1302">
        <v>0</v>
      </c>
      <c r="O1559" s="1302">
        <v>0</v>
      </c>
      <c r="P1559" s="1302">
        <v>0</v>
      </c>
      <c r="Q1559" s="1302">
        <v>1</v>
      </c>
      <c r="R1559" s="1302">
        <v>6</v>
      </c>
      <c r="S1559" s="1302">
        <v>1</v>
      </c>
      <c r="T1559" s="1302">
        <v>4</v>
      </c>
      <c r="U1559" s="1302">
        <v>3</v>
      </c>
      <c r="V1559" s="1302">
        <v>0</v>
      </c>
    </row>
    <row r="1560" spans="1:22" ht="15" x14ac:dyDescent="0.25">
      <c r="A1560" s="1301" t="s">
        <v>709</v>
      </c>
      <c r="B1560" s="153" t="s">
        <v>906</v>
      </c>
      <c r="C1560" s="1301" t="s">
        <v>89</v>
      </c>
      <c r="D1560" s="1302">
        <v>0</v>
      </c>
      <c r="E1560" s="1302">
        <v>0</v>
      </c>
      <c r="F1560" s="1302">
        <v>0</v>
      </c>
      <c r="G1560" s="1302">
        <v>0</v>
      </c>
      <c r="H1560" s="1302">
        <v>0</v>
      </c>
      <c r="I1560" s="1302">
        <v>0</v>
      </c>
      <c r="J1560" s="1302">
        <v>0</v>
      </c>
      <c r="K1560" s="1302">
        <v>0</v>
      </c>
      <c r="L1560" s="1302">
        <v>0</v>
      </c>
      <c r="M1560" s="1302">
        <v>0</v>
      </c>
      <c r="N1560" s="1302">
        <v>0</v>
      </c>
      <c r="O1560" s="1302">
        <v>0</v>
      </c>
      <c r="P1560" s="1302">
        <v>0</v>
      </c>
      <c r="Q1560" s="1302">
        <v>2</v>
      </c>
      <c r="R1560" s="1302">
        <v>6</v>
      </c>
      <c r="S1560" s="1302">
        <v>1</v>
      </c>
      <c r="T1560" s="1302">
        <v>4</v>
      </c>
      <c r="U1560" s="1302">
        <v>6</v>
      </c>
      <c r="V1560" s="1302">
        <v>0</v>
      </c>
    </row>
    <row r="1561" spans="1:22" ht="15" x14ac:dyDescent="0.25">
      <c r="A1561" s="1301" t="s">
        <v>709</v>
      </c>
      <c r="B1561" s="153" t="s">
        <v>906</v>
      </c>
      <c r="C1561" s="1301" t="s">
        <v>90</v>
      </c>
      <c r="D1561" s="1302">
        <v>0</v>
      </c>
      <c r="E1561" s="1302">
        <v>0</v>
      </c>
      <c r="F1561" s="1302">
        <v>0</v>
      </c>
      <c r="G1561" s="1302">
        <v>0</v>
      </c>
      <c r="H1561" s="1302">
        <v>0</v>
      </c>
      <c r="I1561" s="1302">
        <v>0</v>
      </c>
      <c r="J1561" s="1302">
        <v>0</v>
      </c>
      <c r="K1561" s="1302">
        <v>0</v>
      </c>
      <c r="L1561" s="1302">
        <v>0</v>
      </c>
      <c r="M1561" s="1302">
        <v>0</v>
      </c>
      <c r="N1561" s="1302">
        <v>0</v>
      </c>
      <c r="O1561" s="1302">
        <v>0</v>
      </c>
      <c r="P1561" s="1302">
        <v>0</v>
      </c>
      <c r="Q1561" s="1302">
        <v>1</v>
      </c>
      <c r="R1561" s="1302">
        <v>3</v>
      </c>
      <c r="S1561" s="1302">
        <v>1</v>
      </c>
      <c r="T1561" s="1302">
        <v>3</v>
      </c>
      <c r="U1561" s="1302">
        <v>1</v>
      </c>
      <c r="V1561" s="1302">
        <v>0</v>
      </c>
    </row>
    <row r="1562" spans="1:22" ht="15" x14ac:dyDescent="0.25">
      <c r="A1562" s="1301" t="s">
        <v>709</v>
      </c>
      <c r="B1562" s="153" t="s">
        <v>906</v>
      </c>
      <c r="C1562" s="1301" t="s">
        <v>91</v>
      </c>
      <c r="D1562" s="1302">
        <v>0</v>
      </c>
      <c r="E1562" s="1302">
        <v>0</v>
      </c>
      <c r="F1562" s="1302">
        <v>0</v>
      </c>
      <c r="G1562" s="1302">
        <v>0</v>
      </c>
      <c r="H1562" s="1302">
        <v>0</v>
      </c>
      <c r="I1562" s="1302">
        <v>0</v>
      </c>
      <c r="J1562" s="1302">
        <v>0</v>
      </c>
      <c r="K1562" s="1302">
        <v>0</v>
      </c>
      <c r="L1562" s="1302">
        <v>0</v>
      </c>
      <c r="M1562" s="1302">
        <v>0</v>
      </c>
      <c r="N1562" s="1302">
        <v>0</v>
      </c>
      <c r="O1562" s="1302">
        <v>0</v>
      </c>
      <c r="P1562" s="1302">
        <v>0</v>
      </c>
      <c r="Q1562" s="1302">
        <v>1</v>
      </c>
      <c r="R1562" s="1302">
        <v>2</v>
      </c>
      <c r="S1562" s="1302">
        <v>1</v>
      </c>
      <c r="T1562" s="1302">
        <v>0</v>
      </c>
      <c r="U1562" s="1302">
        <v>1</v>
      </c>
      <c r="V1562" s="1302">
        <v>0</v>
      </c>
    </row>
    <row r="1563" spans="1:22" ht="15" x14ac:dyDescent="0.25">
      <c r="A1563" s="1301" t="s">
        <v>709</v>
      </c>
      <c r="B1563" s="153" t="s">
        <v>906</v>
      </c>
      <c r="C1563" s="1301" t="s">
        <v>701</v>
      </c>
      <c r="D1563" s="1302">
        <v>0</v>
      </c>
      <c r="E1563" s="1302">
        <v>0</v>
      </c>
      <c r="F1563" s="1302">
        <v>0</v>
      </c>
      <c r="G1563" s="1302">
        <v>0</v>
      </c>
      <c r="H1563" s="1302">
        <v>0</v>
      </c>
      <c r="I1563" s="1302">
        <v>0</v>
      </c>
      <c r="J1563" s="1302">
        <v>0</v>
      </c>
      <c r="K1563" s="1302">
        <v>0</v>
      </c>
      <c r="L1563" s="1302">
        <v>0</v>
      </c>
      <c r="M1563" s="1302">
        <v>0</v>
      </c>
      <c r="N1563" s="1302">
        <v>0</v>
      </c>
      <c r="O1563" s="1302">
        <v>0</v>
      </c>
      <c r="P1563" s="1302">
        <v>0</v>
      </c>
      <c r="Q1563" s="1302">
        <v>0.20000000298023224</v>
      </c>
      <c r="R1563" s="1302">
        <v>0.3333333432674408</v>
      </c>
      <c r="S1563" s="1302">
        <v>0.20000000298023224</v>
      </c>
      <c r="T1563" s="1302">
        <v>0.25</v>
      </c>
      <c r="U1563" s="1302">
        <v>0</v>
      </c>
      <c r="V1563" s="1302">
        <v>0</v>
      </c>
    </row>
    <row r="1564" spans="1:22" ht="15" x14ac:dyDescent="0.25">
      <c r="A1564" s="1301" t="s">
        <v>709</v>
      </c>
      <c r="B1564" s="153" t="s">
        <v>906</v>
      </c>
      <c r="C1564" s="1301" t="s">
        <v>92</v>
      </c>
      <c r="D1564" s="1302">
        <v>0</v>
      </c>
      <c r="E1564" s="1302">
        <v>0</v>
      </c>
      <c r="F1564" s="1302">
        <v>0</v>
      </c>
      <c r="G1564" s="1302">
        <v>0</v>
      </c>
      <c r="H1564" s="1302">
        <v>0</v>
      </c>
      <c r="I1564" s="1302">
        <v>0</v>
      </c>
      <c r="J1564" s="1302">
        <v>0</v>
      </c>
      <c r="K1564" s="1302">
        <v>0</v>
      </c>
      <c r="L1564" s="1302">
        <v>0</v>
      </c>
      <c r="M1564" s="1302">
        <v>0</v>
      </c>
      <c r="N1564" s="1302">
        <v>0</v>
      </c>
      <c r="O1564" s="1302">
        <v>0</v>
      </c>
      <c r="P1564" s="1302">
        <v>0</v>
      </c>
      <c r="Q1564" s="1302">
        <v>0.20000000298023224</v>
      </c>
      <c r="R1564" s="1302">
        <v>0.40000000596046448</v>
      </c>
      <c r="S1564" s="1302">
        <v>0.20000000298023224</v>
      </c>
      <c r="T1564" s="1302">
        <v>0.5</v>
      </c>
      <c r="U1564" s="1302">
        <v>0.1428571492433548</v>
      </c>
      <c r="V1564" s="1302">
        <v>0</v>
      </c>
    </row>
    <row r="1565" spans="1:22" ht="15" x14ac:dyDescent="0.25">
      <c r="A1565" s="1301" t="s">
        <v>709</v>
      </c>
      <c r="B1565" s="153" t="s">
        <v>906</v>
      </c>
      <c r="C1565" s="1301" t="s">
        <v>93</v>
      </c>
      <c r="D1565" s="1302">
        <v>0</v>
      </c>
      <c r="E1565" s="1302">
        <v>0</v>
      </c>
      <c r="F1565" s="1302">
        <v>0</v>
      </c>
      <c r="G1565" s="1302">
        <v>0</v>
      </c>
      <c r="H1565" s="1302">
        <v>0</v>
      </c>
      <c r="I1565" s="1302">
        <v>0</v>
      </c>
      <c r="J1565" s="1302">
        <v>0</v>
      </c>
      <c r="K1565" s="1302">
        <v>0</v>
      </c>
      <c r="L1565" s="1302">
        <v>0</v>
      </c>
      <c r="M1565" s="1302">
        <v>0</v>
      </c>
      <c r="N1565" s="1302">
        <v>0</v>
      </c>
      <c r="O1565" s="1302">
        <v>0</v>
      </c>
      <c r="P1565" s="1302">
        <v>0</v>
      </c>
      <c r="Q1565" s="1302">
        <v>0.40000000596046448</v>
      </c>
      <c r="R1565" s="1302">
        <v>0.40000000596046448</v>
      </c>
      <c r="S1565" s="1302">
        <v>0.20000000298023224</v>
      </c>
      <c r="T1565" s="1302">
        <v>0.5</v>
      </c>
      <c r="U1565" s="1302">
        <v>0.28571429848670959</v>
      </c>
      <c r="V1565" s="1302">
        <v>0</v>
      </c>
    </row>
    <row r="1566" spans="1:22" ht="15" x14ac:dyDescent="0.25">
      <c r="A1566" s="1301" t="s">
        <v>709</v>
      </c>
      <c r="B1566" s="153" t="s">
        <v>906</v>
      </c>
      <c r="C1566" s="1301" t="s">
        <v>94</v>
      </c>
      <c r="D1566" s="1302">
        <v>0</v>
      </c>
      <c r="E1566" s="1302">
        <v>0</v>
      </c>
      <c r="F1566" s="1302">
        <v>0</v>
      </c>
      <c r="G1566" s="1302">
        <v>0</v>
      </c>
      <c r="H1566" s="1302">
        <v>0</v>
      </c>
      <c r="I1566" s="1302">
        <v>0</v>
      </c>
      <c r="J1566" s="1302">
        <v>0</v>
      </c>
      <c r="K1566" s="1302">
        <v>0</v>
      </c>
      <c r="L1566" s="1302">
        <v>0</v>
      </c>
      <c r="M1566" s="1302">
        <v>0</v>
      </c>
      <c r="N1566" s="1302">
        <v>0</v>
      </c>
      <c r="O1566" s="1302">
        <v>0</v>
      </c>
      <c r="P1566" s="1302">
        <v>0</v>
      </c>
      <c r="Q1566" s="1302">
        <v>0.20000000298023224</v>
      </c>
      <c r="R1566" s="1302">
        <v>0.20000000298023224</v>
      </c>
      <c r="S1566" s="1302">
        <v>0.20000000298023224</v>
      </c>
      <c r="T1566" s="1302">
        <v>0.375</v>
      </c>
      <c r="U1566" s="1302">
        <v>4.76190485060215E-2</v>
      </c>
      <c r="V1566" s="1302">
        <v>0</v>
      </c>
    </row>
    <row r="1567" spans="1:22" ht="15" x14ac:dyDescent="0.25">
      <c r="A1567" s="1301" t="s">
        <v>709</v>
      </c>
      <c r="B1567" s="153" t="s">
        <v>906</v>
      </c>
      <c r="C1567" s="1301" t="s">
        <v>95</v>
      </c>
      <c r="D1567" s="1302">
        <v>0</v>
      </c>
      <c r="E1567" s="1302">
        <v>0</v>
      </c>
      <c r="F1567" s="1302">
        <v>0</v>
      </c>
      <c r="G1567" s="1302">
        <v>0</v>
      </c>
      <c r="H1567" s="1302">
        <v>0</v>
      </c>
      <c r="I1567" s="1302">
        <v>0</v>
      </c>
      <c r="J1567" s="1302">
        <v>0</v>
      </c>
      <c r="K1567" s="1302">
        <v>0</v>
      </c>
      <c r="L1567" s="1302">
        <v>0</v>
      </c>
      <c r="M1567" s="1302">
        <v>0</v>
      </c>
      <c r="N1567" s="1302">
        <v>0</v>
      </c>
      <c r="O1567" s="1302">
        <v>0</v>
      </c>
      <c r="P1567" s="1302">
        <v>0</v>
      </c>
      <c r="Q1567" s="1302">
        <v>0.20000000298023224</v>
      </c>
      <c r="R1567" s="1302">
        <v>0.13333334028720856</v>
      </c>
      <c r="S1567" s="1302">
        <v>0.20000000298023224</v>
      </c>
      <c r="T1567" s="1302">
        <v>0</v>
      </c>
      <c r="U1567" s="1302">
        <v>4.76190485060215E-2</v>
      </c>
      <c r="V1567" s="1302">
        <v>0</v>
      </c>
    </row>
    <row r="1568" spans="1:22" ht="15" x14ac:dyDescent="0.25">
      <c r="A1568" s="1301" t="s">
        <v>709</v>
      </c>
      <c r="B1568" s="153" t="s">
        <v>907</v>
      </c>
      <c r="C1568" s="1301" t="s">
        <v>87</v>
      </c>
      <c r="D1568" s="1302">
        <v>0</v>
      </c>
      <c r="E1568" s="1302">
        <v>0</v>
      </c>
      <c r="F1568" s="1302">
        <v>0</v>
      </c>
      <c r="G1568" s="1302">
        <v>1</v>
      </c>
      <c r="H1568" s="1302">
        <v>0</v>
      </c>
      <c r="I1568" s="1302">
        <v>0</v>
      </c>
      <c r="J1568" s="1302">
        <v>0</v>
      </c>
      <c r="K1568" s="1302">
        <v>0</v>
      </c>
      <c r="L1568" s="1302">
        <v>0</v>
      </c>
      <c r="M1568" s="1302">
        <v>0</v>
      </c>
      <c r="N1568" s="1302">
        <v>0</v>
      </c>
      <c r="O1568" s="1302">
        <v>0</v>
      </c>
      <c r="P1568" s="1302">
        <v>0</v>
      </c>
      <c r="Q1568" s="1302">
        <v>0</v>
      </c>
      <c r="R1568" s="1302">
        <v>0</v>
      </c>
      <c r="S1568" s="1302">
        <v>0</v>
      </c>
      <c r="T1568" s="1302">
        <v>0</v>
      </c>
      <c r="U1568" s="1302">
        <v>0</v>
      </c>
      <c r="V1568" s="1302">
        <v>0</v>
      </c>
    </row>
    <row r="1569" spans="1:22" ht="15" x14ac:dyDescent="0.25">
      <c r="A1569" s="1301" t="s">
        <v>709</v>
      </c>
      <c r="B1569" s="153" t="s">
        <v>907</v>
      </c>
      <c r="C1569" s="1301" t="s">
        <v>700</v>
      </c>
      <c r="D1569" s="1302">
        <v>0</v>
      </c>
      <c r="E1569" s="1302">
        <v>0</v>
      </c>
      <c r="F1569" s="1302">
        <v>0</v>
      </c>
      <c r="G1569" s="1302">
        <v>0</v>
      </c>
      <c r="H1569" s="1302">
        <v>0</v>
      </c>
      <c r="I1569" s="1302">
        <v>0</v>
      </c>
      <c r="J1569" s="1302">
        <v>0</v>
      </c>
      <c r="K1569" s="1302">
        <v>0</v>
      </c>
      <c r="L1569" s="1302">
        <v>0</v>
      </c>
      <c r="M1569" s="1302">
        <v>0</v>
      </c>
      <c r="N1569" s="1302">
        <v>0</v>
      </c>
      <c r="O1569" s="1302">
        <v>0</v>
      </c>
      <c r="P1569" s="1302">
        <v>0</v>
      </c>
      <c r="Q1569" s="1302">
        <v>0</v>
      </c>
      <c r="R1569" s="1302">
        <v>0</v>
      </c>
      <c r="S1569" s="1302">
        <v>0</v>
      </c>
      <c r="T1569" s="1302">
        <v>0</v>
      </c>
      <c r="U1569" s="1302">
        <v>0</v>
      </c>
      <c r="V1569" s="1302">
        <v>0</v>
      </c>
    </row>
    <row r="1570" spans="1:22" ht="15" x14ac:dyDescent="0.25">
      <c r="A1570" s="1301" t="s">
        <v>709</v>
      </c>
      <c r="B1570" s="153" t="s">
        <v>907</v>
      </c>
      <c r="C1570" s="1301" t="s">
        <v>88</v>
      </c>
      <c r="D1570" s="1302">
        <v>0</v>
      </c>
      <c r="E1570" s="1302">
        <v>0</v>
      </c>
      <c r="F1570" s="1302">
        <v>0</v>
      </c>
      <c r="G1570" s="1302">
        <v>0</v>
      </c>
      <c r="H1570" s="1302">
        <v>0</v>
      </c>
      <c r="I1570" s="1302">
        <v>0</v>
      </c>
      <c r="J1570" s="1302">
        <v>0</v>
      </c>
      <c r="K1570" s="1302">
        <v>0</v>
      </c>
      <c r="L1570" s="1302">
        <v>0</v>
      </c>
      <c r="M1570" s="1302">
        <v>0</v>
      </c>
      <c r="N1570" s="1302">
        <v>0</v>
      </c>
      <c r="O1570" s="1302">
        <v>0</v>
      </c>
      <c r="P1570" s="1302">
        <v>0</v>
      </c>
      <c r="Q1570" s="1302">
        <v>0</v>
      </c>
      <c r="R1570" s="1302">
        <v>0</v>
      </c>
      <c r="S1570" s="1302">
        <v>0</v>
      </c>
      <c r="T1570" s="1302">
        <v>0</v>
      </c>
      <c r="U1570" s="1302">
        <v>0</v>
      </c>
      <c r="V1570" s="1302">
        <v>0</v>
      </c>
    </row>
    <row r="1571" spans="1:22" ht="15" x14ac:dyDescent="0.25">
      <c r="A1571" s="1301" t="s">
        <v>709</v>
      </c>
      <c r="B1571" s="153" t="s">
        <v>907</v>
      </c>
      <c r="C1571" s="1301" t="s">
        <v>89</v>
      </c>
      <c r="D1571" s="1302">
        <v>0</v>
      </c>
      <c r="E1571" s="1302">
        <v>0</v>
      </c>
      <c r="F1571" s="1302">
        <v>0</v>
      </c>
      <c r="G1571" s="1302">
        <v>0</v>
      </c>
      <c r="H1571" s="1302">
        <v>0</v>
      </c>
      <c r="I1571" s="1302">
        <v>0</v>
      </c>
      <c r="J1571" s="1302">
        <v>0</v>
      </c>
      <c r="K1571" s="1302">
        <v>0</v>
      </c>
      <c r="L1571" s="1302">
        <v>0</v>
      </c>
      <c r="M1571" s="1302">
        <v>0</v>
      </c>
      <c r="N1571" s="1302">
        <v>0</v>
      </c>
      <c r="O1571" s="1302">
        <v>0</v>
      </c>
      <c r="P1571" s="1302">
        <v>0</v>
      </c>
      <c r="Q1571" s="1302">
        <v>0</v>
      </c>
      <c r="R1571" s="1302">
        <v>0</v>
      </c>
      <c r="S1571" s="1302">
        <v>0</v>
      </c>
      <c r="T1571" s="1302">
        <v>0</v>
      </c>
      <c r="U1571" s="1302">
        <v>0</v>
      </c>
      <c r="V1571" s="1302">
        <v>0</v>
      </c>
    </row>
    <row r="1572" spans="1:22" ht="15" x14ac:dyDescent="0.25">
      <c r="A1572" s="1301" t="s">
        <v>709</v>
      </c>
      <c r="B1572" s="153" t="s">
        <v>907</v>
      </c>
      <c r="C1572" s="1301" t="s">
        <v>90</v>
      </c>
      <c r="D1572" s="1302">
        <v>0</v>
      </c>
      <c r="E1572" s="1302">
        <v>0</v>
      </c>
      <c r="F1572" s="1302">
        <v>0</v>
      </c>
      <c r="G1572" s="1302">
        <v>0</v>
      </c>
      <c r="H1572" s="1302">
        <v>0</v>
      </c>
      <c r="I1572" s="1302">
        <v>0</v>
      </c>
      <c r="J1572" s="1302">
        <v>0</v>
      </c>
      <c r="K1572" s="1302">
        <v>0</v>
      </c>
      <c r="L1572" s="1302">
        <v>0</v>
      </c>
      <c r="M1572" s="1302">
        <v>0</v>
      </c>
      <c r="N1572" s="1302">
        <v>0</v>
      </c>
      <c r="O1572" s="1302">
        <v>0</v>
      </c>
      <c r="P1572" s="1302">
        <v>0</v>
      </c>
      <c r="Q1572" s="1302">
        <v>0</v>
      </c>
      <c r="R1572" s="1302">
        <v>0</v>
      </c>
      <c r="S1572" s="1302">
        <v>0</v>
      </c>
      <c r="T1572" s="1302">
        <v>0</v>
      </c>
      <c r="U1572" s="1302">
        <v>0</v>
      </c>
      <c r="V1572" s="1302">
        <v>0</v>
      </c>
    </row>
    <row r="1573" spans="1:22" ht="15" x14ac:dyDescent="0.25">
      <c r="A1573" s="1301" t="s">
        <v>709</v>
      </c>
      <c r="B1573" s="153" t="s">
        <v>907</v>
      </c>
      <c r="C1573" s="1301" t="s">
        <v>91</v>
      </c>
      <c r="D1573" s="1302">
        <v>0</v>
      </c>
      <c r="E1573" s="1302">
        <v>0</v>
      </c>
      <c r="F1573" s="1302">
        <v>0</v>
      </c>
      <c r="G1573" s="1302">
        <v>0</v>
      </c>
      <c r="H1573" s="1302">
        <v>0</v>
      </c>
      <c r="I1573" s="1302">
        <v>0</v>
      </c>
      <c r="J1573" s="1302">
        <v>0</v>
      </c>
      <c r="K1573" s="1302">
        <v>0</v>
      </c>
      <c r="L1573" s="1302">
        <v>0</v>
      </c>
      <c r="M1573" s="1302">
        <v>0</v>
      </c>
      <c r="N1573" s="1302">
        <v>0</v>
      </c>
      <c r="O1573" s="1302">
        <v>0</v>
      </c>
      <c r="P1573" s="1302">
        <v>0</v>
      </c>
      <c r="Q1573" s="1302">
        <v>0</v>
      </c>
      <c r="R1573" s="1302">
        <v>0</v>
      </c>
      <c r="S1573" s="1302">
        <v>0</v>
      </c>
      <c r="T1573" s="1302">
        <v>0</v>
      </c>
      <c r="U1573" s="1302">
        <v>0</v>
      </c>
      <c r="V1573" s="1302">
        <v>0</v>
      </c>
    </row>
    <row r="1574" spans="1:22" ht="15" x14ac:dyDescent="0.25">
      <c r="A1574" s="1301" t="s">
        <v>709</v>
      </c>
      <c r="B1574" s="153" t="s">
        <v>907</v>
      </c>
      <c r="C1574" s="1301" t="s">
        <v>701</v>
      </c>
      <c r="D1574" s="1302">
        <v>0</v>
      </c>
      <c r="E1574" s="1302">
        <v>0</v>
      </c>
      <c r="F1574" s="1302">
        <v>0</v>
      </c>
      <c r="G1574" s="1302">
        <v>0</v>
      </c>
      <c r="H1574" s="1302">
        <v>0</v>
      </c>
      <c r="I1574" s="1302">
        <v>0</v>
      </c>
      <c r="J1574" s="1302">
        <v>0</v>
      </c>
      <c r="K1574" s="1302">
        <v>0</v>
      </c>
      <c r="L1574" s="1302">
        <v>0</v>
      </c>
      <c r="M1574" s="1302">
        <v>0</v>
      </c>
      <c r="N1574" s="1302">
        <v>0</v>
      </c>
      <c r="O1574" s="1302">
        <v>0</v>
      </c>
      <c r="P1574" s="1302">
        <v>0</v>
      </c>
      <c r="Q1574" s="1302">
        <v>0</v>
      </c>
      <c r="R1574" s="1302">
        <v>0</v>
      </c>
      <c r="S1574" s="1302">
        <v>0</v>
      </c>
      <c r="T1574" s="1302">
        <v>0</v>
      </c>
      <c r="U1574" s="1302">
        <v>0</v>
      </c>
      <c r="V1574" s="1302">
        <v>0</v>
      </c>
    </row>
    <row r="1575" spans="1:22" ht="15" x14ac:dyDescent="0.25">
      <c r="A1575" s="1301" t="s">
        <v>709</v>
      </c>
      <c r="B1575" s="153" t="s">
        <v>907</v>
      </c>
      <c r="C1575" s="1301" t="s">
        <v>92</v>
      </c>
      <c r="D1575" s="1302">
        <v>0</v>
      </c>
      <c r="E1575" s="1302">
        <v>0</v>
      </c>
      <c r="F1575" s="1302">
        <v>0</v>
      </c>
      <c r="G1575" s="1302">
        <v>0</v>
      </c>
      <c r="H1575" s="1302">
        <v>0</v>
      </c>
      <c r="I1575" s="1302">
        <v>0</v>
      </c>
      <c r="J1575" s="1302">
        <v>0</v>
      </c>
      <c r="K1575" s="1302">
        <v>0</v>
      </c>
      <c r="L1575" s="1302">
        <v>0</v>
      </c>
      <c r="M1575" s="1302">
        <v>0</v>
      </c>
      <c r="N1575" s="1302">
        <v>0</v>
      </c>
      <c r="O1575" s="1302">
        <v>0</v>
      </c>
      <c r="P1575" s="1302">
        <v>0</v>
      </c>
      <c r="Q1575" s="1302">
        <v>0</v>
      </c>
      <c r="R1575" s="1302">
        <v>0</v>
      </c>
      <c r="S1575" s="1302">
        <v>0</v>
      </c>
      <c r="T1575" s="1302">
        <v>0</v>
      </c>
      <c r="U1575" s="1302">
        <v>0</v>
      </c>
      <c r="V1575" s="1302">
        <v>0</v>
      </c>
    </row>
    <row r="1576" spans="1:22" ht="15" x14ac:dyDescent="0.25">
      <c r="A1576" s="1301" t="s">
        <v>709</v>
      </c>
      <c r="B1576" s="153" t="s">
        <v>907</v>
      </c>
      <c r="C1576" s="1301" t="s">
        <v>93</v>
      </c>
      <c r="D1576" s="1302">
        <v>0</v>
      </c>
      <c r="E1576" s="1302">
        <v>0</v>
      </c>
      <c r="F1576" s="1302">
        <v>0</v>
      </c>
      <c r="G1576" s="1302">
        <v>0</v>
      </c>
      <c r="H1576" s="1302">
        <v>0</v>
      </c>
      <c r="I1576" s="1302">
        <v>0</v>
      </c>
      <c r="J1576" s="1302">
        <v>0</v>
      </c>
      <c r="K1576" s="1302">
        <v>0</v>
      </c>
      <c r="L1576" s="1302">
        <v>0</v>
      </c>
      <c r="M1576" s="1302">
        <v>0</v>
      </c>
      <c r="N1576" s="1302">
        <v>0</v>
      </c>
      <c r="O1576" s="1302">
        <v>0</v>
      </c>
      <c r="P1576" s="1302">
        <v>0</v>
      </c>
      <c r="Q1576" s="1302">
        <v>0</v>
      </c>
      <c r="R1576" s="1302">
        <v>0</v>
      </c>
      <c r="S1576" s="1302">
        <v>0</v>
      </c>
      <c r="T1576" s="1302">
        <v>0</v>
      </c>
      <c r="U1576" s="1302">
        <v>0</v>
      </c>
      <c r="V1576" s="1302">
        <v>0</v>
      </c>
    </row>
    <row r="1577" spans="1:22" ht="15" x14ac:dyDescent="0.25">
      <c r="A1577" s="1301" t="s">
        <v>709</v>
      </c>
      <c r="B1577" s="153" t="s">
        <v>907</v>
      </c>
      <c r="C1577" s="1301" t="s">
        <v>94</v>
      </c>
      <c r="D1577" s="1302">
        <v>0</v>
      </c>
      <c r="E1577" s="1302">
        <v>0</v>
      </c>
      <c r="F1577" s="1302">
        <v>0</v>
      </c>
      <c r="G1577" s="1302">
        <v>0</v>
      </c>
      <c r="H1577" s="1302">
        <v>0</v>
      </c>
      <c r="I1577" s="1302">
        <v>0</v>
      </c>
      <c r="J1577" s="1302">
        <v>0</v>
      </c>
      <c r="K1577" s="1302">
        <v>0</v>
      </c>
      <c r="L1577" s="1302">
        <v>0</v>
      </c>
      <c r="M1577" s="1302">
        <v>0</v>
      </c>
      <c r="N1577" s="1302">
        <v>0</v>
      </c>
      <c r="O1577" s="1302">
        <v>0</v>
      </c>
      <c r="P1577" s="1302">
        <v>0</v>
      </c>
      <c r="Q1577" s="1302">
        <v>0</v>
      </c>
      <c r="R1577" s="1302">
        <v>0</v>
      </c>
      <c r="S1577" s="1302">
        <v>0</v>
      </c>
      <c r="T1577" s="1302">
        <v>0</v>
      </c>
      <c r="U1577" s="1302">
        <v>0</v>
      </c>
      <c r="V1577" s="1302">
        <v>0</v>
      </c>
    </row>
    <row r="1578" spans="1:22" ht="15" x14ac:dyDescent="0.25">
      <c r="A1578" s="1301" t="s">
        <v>709</v>
      </c>
      <c r="B1578" s="153" t="s">
        <v>907</v>
      </c>
      <c r="C1578" s="1301" t="s">
        <v>95</v>
      </c>
      <c r="D1578" s="1302">
        <v>0</v>
      </c>
      <c r="E1578" s="1302">
        <v>0</v>
      </c>
      <c r="F1578" s="1302">
        <v>0</v>
      </c>
      <c r="G1578" s="1302">
        <v>0</v>
      </c>
      <c r="H1578" s="1302">
        <v>0</v>
      </c>
      <c r="I1578" s="1302">
        <v>0</v>
      </c>
      <c r="J1578" s="1302">
        <v>0</v>
      </c>
      <c r="K1578" s="1302">
        <v>0</v>
      </c>
      <c r="L1578" s="1302">
        <v>0</v>
      </c>
      <c r="M1578" s="1302">
        <v>0</v>
      </c>
      <c r="N1578" s="1302">
        <v>0</v>
      </c>
      <c r="O1578" s="1302">
        <v>0</v>
      </c>
      <c r="P1578" s="1302">
        <v>0</v>
      </c>
      <c r="Q1578" s="1302">
        <v>0</v>
      </c>
      <c r="R1578" s="1302">
        <v>0</v>
      </c>
      <c r="S1578" s="1302">
        <v>0</v>
      </c>
      <c r="T1578" s="1302">
        <v>0</v>
      </c>
      <c r="U1578" s="1302">
        <v>0</v>
      </c>
      <c r="V1578" s="1302">
        <v>0</v>
      </c>
    </row>
    <row r="1579" spans="1:22" ht="15" x14ac:dyDescent="0.25">
      <c r="A1579" s="1301" t="s">
        <v>709</v>
      </c>
      <c r="B1579" s="153" t="s">
        <v>908</v>
      </c>
      <c r="C1579" s="1301" t="s">
        <v>87</v>
      </c>
      <c r="D1579" s="1302">
        <v>13</v>
      </c>
      <c r="E1579" s="1302">
        <v>14</v>
      </c>
      <c r="F1579" s="1302">
        <v>17</v>
      </c>
      <c r="G1579" s="1302">
        <v>14</v>
      </c>
      <c r="H1579" s="1302">
        <v>15</v>
      </c>
      <c r="I1579" s="1302">
        <v>20</v>
      </c>
      <c r="J1579" s="1302">
        <v>30</v>
      </c>
      <c r="K1579" s="1302">
        <v>12</v>
      </c>
      <c r="L1579" s="1302">
        <v>14</v>
      </c>
      <c r="M1579" s="1302">
        <v>27</v>
      </c>
      <c r="N1579" s="1302">
        <v>31</v>
      </c>
      <c r="O1579" s="1302">
        <v>89</v>
      </c>
      <c r="P1579" s="1302">
        <v>13</v>
      </c>
      <c r="Q1579" s="1302">
        <v>0</v>
      </c>
      <c r="R1579" s="1302">
        <v>18</v>
      </c>
      <c r="S1579" s="1302">
        <v>23</v>
      </c>
      <c r="T1579" s="1302">
        <v>21</v>
      </c>
      <c r="U1579" s="1302">
        <v>14</v>
      </c>
      <c r="V1579" s="1302">
        <v>11</v>
      </c>
    </row>
    <row r="1580" spans="1:22" ht="15" x14ac:dyDescent="0.25">
      <c r="A1580" s="1301" t="s">
        <v>709</v>
      </c>
      <c r="B1580" s="153" t="s">
        <v>908</v>
      </c>
      <c r="C1580" s="1301" t="s">
        <v>700</v>
      </c>
      <c r="D1580" s="1302">
        <v>3</v>
      </c>
      <c r="E1580" s="1302">
        <v>4</v>
      </c>
      <c r="F1580" s="1302">
        <v>7</v>
      </c>
      <c r="G1580" s="1302">
        <v>6</v>
      </c>
      <c r="H1580" s="1302">
        <v>1</v>
      </c>
      <c r="I1580" s="1302">
        <v>2</v>
      </c>
      <c r="J1580" s="1302">
        <v>8</v>
      </c>
      <c r="K1580" s="1302">
        <v>5</v>
      </c>
      <c r="L1580" s="1302">
        <v>5</v>
      </c>
      <c r="M1580" s="1302">
        <v>6</v>
      </c>
      <c r="N1580" s="1302">
        <v>1</v>
      </c>
      <c r="O1580" s="1302">
        <v>18</v>
      </c>
      <c r="P1580" s="1302">
        <v>3</v>
      </c>
      <c r="Q1580" s="1302">
        <v>0</v>
      </c>
      <c r="R1580" s="1302">
        <v>5</v>
      </c>
      <c r="S1580" s="1302">
        <v>4</v>
      </c>
      <c r="T1580" s="1302">
        <v>1</v>
      </c>
      <c r="U1580" s="1302">
        <v>0</v>
      </c>
      <c r="V1580" s="1302">
        <v>2</v>
      </c>
    </row>
    <row r="1581" spans="1:22" ht="15" x14ac:dyDescent="0.25">
      <c r="A1581" s="1301" t="s">
        <v>709</v>
      </c>
      <c r="B1581" s="153" t="s">
        <v>908</v>
      </c>
      <c r="C1581" s="1301" t="s">
        <v>88</v>
      </c>
      <c r="D1581" s="1302">
        <v>3</v>
      </c>
      <c r="E1581" s="1302">
        <v>4</v>
      </c>
      <c r="F1581" s="1302">
        <v>7</v>
      </c>
      <c r="G1581" s="1302">
        <v>10</v>
      </c>
      <c r="H1581" s="1302">
        <v>7</v>
      </c>
      <c r="I1581" s="1302">
        <v>6</v>
      </c>
      <c r="J1581" s="1302">
        <v>8</v>
      </c>
      <c r="K1581" s="1302">
        <v>6</v>
      </c>
      <c r="L1581" s="1302">
        <v>7</v>
      </c>
      <c r="M1581" s="1302">
        <v>8</v>
      </c>
      <c r="N1581" s="1302">
        <v>7</v>
      </c>
      <c r="O1581" s="1302">
        <v>44</v>
      </c>
      <c r="P1581" s="1302">
        <v>3</v>
      </c>
      <c r="Q1581" s="1302">
        <v>0</v>
      </c>
      <c r="R1581" s="1302">
        <v>6</v>
      </c>
      <c r="S1581" s="1302">
        <v>6</v>
      </c>
      <c r="T1581" s="1302">
        <v>1</v>
      </c>
      <c r="U1581" s="1302">
        <v>7</v>
      </c>
      <c r="V1581" s="1302">
        <v>6</v>
      </c>
    </row>
    <row r="1582" spans="1:22" ht="15" x14ac:dyDescent="0.25">
      <c r="A1582" s="1301" t="s">
        <v>709</v>
      </c>
      <c r="B1582" s="153" t="s">
        <v>908</v>
      </c>
      <c r="C1582" s="1301" t="s">
        <v>89</v>
      </c>
      <c r="D1582" s="1302">
        <v>5</v>
      </c>
      <c r="E1582" s="1302">
        <v>4</v>
      </c>
      <c r="F1582" s="1302">
        <v>7</v>
      </c>
      <c r="G1582" s="1302">
        <v>10</v>
      </c>
      <c r="H1582" s="1302">
        <v>7</v>
      </c>
      <c r="I1582" s="1302">
        <v>7</v>
      </c>
      <c r="J1582" s="1302">
        <v>8</v>
      </c>
      <c r="K1582" s="1302">
        <v>6</v>
      </c>
      <c r="L1582" s="1302">
        <v>7</v>
      </c>
      <c r="M1582" s="1302">
        <v>8</v>
      </c>
      <c r="N1582" s="1302">
        <v>8</v>
      </c>
      <c r="O1582" s="1302">
        <v>45</v>
      </c>
      <c r="P1582" s="1302">
        <v>3</v>
      </c>
      <c r="Q1582" s="1302">
        <v>0</v>
      </c>
      <c r="R1582" s="1302">
        <v>6</v>
      </c>
      <c r="S1582" s="1302">
        <v>6</v>
      </c>
      <c r="T1582" s="1302">
        <v>1</v>
      </c>
      <c r="U1582" s="1302">
        <v>7</v>
      </c>
      <c r="V1582" s="1302">
        <v>6</v>
      </c>
    </row>
    <row r="1583" spans="1:22" ht="15" x14ac:dyDescent="0.25">
      <c r="A1583" s="1301" t="s">
        <v>709</v>
      </c>
      <c r="B1583" s="153" t="s">
        <v>908</v>
      </c>
      <c r="C1583" s="1301" t="s">
        <v>90</v>
      </c>
      <c r="D1583" s="1302">
        <v>1</v>
      </c>
      <c r="E1583" s="1302">
        <v>2</v>
      </c>
      <c r="F1583" s="1302">
        <v>3</v>
      </c>
      <c r="G1583" s="1302">
        <v>3</v>
      </c>
      <c r="H1583" s="1302">
        <v>2</v>
      </c>
      <c r="I1583" s="1302">
        <v>2</v>
      </c>
      <c r="J1583" s="1302">
        <v>0</v>
      </c>
      <c r="K1583" s="1302">
        <v>0</v>
      </c>
      <c r="L1583" s="1302">
        <v>0</v>
      </c>
      <c r="M1583" s="1302">
        <v>1</v>
      </c>
      <c r="N1583" s="1302">
        <v>2</v>
      </c>
      <c r="O1583" s="1302">
        <v>1</v>
      </c>
      <c r="P1583" s="1302">
        <v>2</v>
      </c>
      <c r="Q1583" s="1302">
        <v>0</v>
      </c>
      <c r="R1583" s="1302">
        <v>0</v>
      </c>
      <c r="S1583" s="1302">
        <v>1</v>
      </c>
      <c r="T1583" s="1302">
        <v>0</v>
      </c>
      <c r="U1583" s="1302">
        <v>0</v>
      </c>
      <c r="V1583" s="1302">
        <v>0</v>
      </c>
    </row>
    <row r="1584" spans="1:22" ht="15" x14ac:dyDescent="0.25">
      <c r="A1584" s="1301" t="s">
        <v>709</v>
      </c>
      <c r="B1584" s="153" t="s">
        <v>908</v>
      </c>
      <c r="C1584" s="1301" t="s">
        <v>91</v>
      </c>
      <c r="D1584" s="1302">
        <v>0</v>
      </c>
      <c r="E1584" s="1302">
        <v>2</v>
      </c>
      <c r="F1584" s="1302">
        <v>3</v>
      </c>
      <c r="G1584" s="1302">
        <v>1</v>
      </c>
      <c r="H1584" s="1302">
        <v>1</v>
      </c>
      <c r="I1584" s="1302">
        <v>2</v>
      </c>
      <c r="J1584" s="1302">
        <v>0</v>
      </c>
      <c r="K1584" s="1302">
        <v>0</v>
      </c>
      <c r="L1584" s="1302">
        <v>0</v>
      </c>
      <c r="M1584" s="1302">
        <v>0</v>
      </c>
      <c r="N1584" s="1302">
        <v>0</v>
      </c>
      <c r="O1584" s="1302">
        <v>1</v>
      </c>
      <c r="P1584" s="1302">
        <v>1</v>
      </c>
      <c r="Q1584" s="1302">
        <v>0</v>
      </c>
      <c r="R1584" s="1302">
        <v>0</v>
      </c>
      <c r="S1584" s="1302">
        <v>2</v>
      </c>
      <c r="T1584" s="1302">
        <v>0</v>
      </c>
      <c r="U1584" s="1302">
        <v>0</v>
      </c>
      <c r="V1584" s="1302">
        <v>0</v>
      </c>
    </row>
    <row r="1585" spans="1:22" ht="15" x14ac:dyDescent="0.25">
      <c r="A1585" s="1301" t="s">
        <v>709</v>
      </c>
      <c r="B1585" s="153" t="s">
        <v>908</v>
      </c>
      <c r="C1585" s="1301" t="s">
        <v>701</v>
      </c>
      <c r="D1585" s="1302">
        <v>0.23076923191547394</v>
      </c>
      <c r="E1585" s="1302">
        <v>0.28571429848670959</v>
      </c>
      <c r="F1585" s="1302">
        <v>0.4117647111415863</v>
      </c>
      <c r="G1585" s="1302">
        <v>0.4285714328289032</v>
      </c>
      <c r="H1585" s="1302">
        <v>6.6666670143604279E-2</v>
      </c>
      <c r="I1585" s="1302">
        <v>0.10000000149011612</v>
      </c>
      <c r="J1585" s="1302">
        <v>0.26666668057441711</v>
      </c>
      <c r="K1585" s="1302">
        <v>0.4166666567325592</v>
      </c>
      <c r="L1585" s="1302">
        <v>0.3571428656578064</v>
      </c>
      <c r="M1585" s="1302">
        <v>0.2222222238779068</v>
      </c>
      <c r="N1585" s="1302">
        <v>3.2258063554763794E-2</v>
      </c>
      <c r="O1585" s="1302">
        <v>0.20224718749523163</v>
      </c>
      <c r="P1585" s="1302">
        <v>0.23076923191547394</v>
      </c>
      <c r="Q1585" s="1302">
        <v>0</v>
      </c>
      <c r="R1585" s="1302">
        <v>0.27777779102325439</v>
      </c>
      <c r="S1585" s="1302">
        <v>0.17391304671764374</v>
      </c>
      <c r="T1585" s="1302">
        <v>4.76190485060215E-2</v>
      </c>
      <c r="U1585" s="1302">
        <v>0</v>
      </c>
      <c r="V1585" s="1302">
        <v>0.18181818723678589</v>
      </c>
    </row>
    <row r="1586" spans="1:22" ht="15" x14ac:dyDescent="0.25">
      <c r="A1586" s="1301" t="s">
        <v>709</v>
      </c>
      <c r="B1586" s="153" t="s">
        <v>908</v>
      </c>
      <c r="C1586" s="1301" t="s">
        <v>92</v>
      </c>
      <c r="D1586" s="1302">
        <v>0.23076923191547394</v>
      </c>
      <c r="E1586" s="1302">
        <v>0.28571429848670959</v>
      </c>
      <c r="F1586" s="1302">
        <v>0.4117647111415863</v>
      </c>
      <c r="G1586" s="1302">
        <v>0.71428573131561279</v>
      </c>
      <c r="H1586" s="1302">
        <v>0.46666666865348816</v>
      </c>
      <c r="I1586" s="1302">
        <v>0.30000001192092896</v>
      </c>
      <c r="J1586" s="1302">
        <v>0.26666668057441711</v>
      </c>
      <c r="K1586" s="1302">
        <v>0.5</v>
      </c>
      <c r="L1586" s="1302">
        <v>0.5</v>
      </c>
      <c r="M1586" s="1302">
        <v>0.29629629850387573</v>
      </c>
      <c r="N1586" s="1302">
        <v>0.22580644488334656</v>
      </c>
      <c r="O1586" s="1302">
        <v>0.49438202381134033</v>
      </c>
      <c r="P1586" s="1302">
        <v>0.23076923191547394</v>
      </c>
      <c r="Q1586" s="1302">
        <v>0</v>
      </c>
      <c r="R1586" s="1302">
        <v>0.3333333432674408</v>
      </c>
      <c r="S1586" s="1302">
        <v>0.26086956262588501</v>
      </c>
      <c r="T1586" s="1302">
        <v>4.76190485060215E-2</v>
      </c>
      <c r="U1586" s="1302">
        <v>0.5</v>
      </c>
      <c r="V1586" s="1302">
        <v>0.54545456171035767</v>
      </c>
    </row>
    <row r="1587" spans="1:22" ht="15" x14ac:dyDescent="0.25">
      <c r="A1587" s="1301" t="s">
        <v>709</v>
      </c>
      <c r="B1587" s="153" t="s">
        <v>908</v>
      </c>
      <c r="C1587" s="1301" t="s">
        <v>93</v>
      </c>
      <c r="D1587" s="1302">
        <v>0.38461539149284363</v>
      </c>
      <c r="E1587" s="1302">
        <v>0.28571429848670959</v>
      </c>
      <c r="F1587" s="1302">
        <v>0.4117647111415863</v>
      </c>
      <c r="G1587" s="1302">
        <v>0.71428573131561279</v>
      </c>
      <c r="H1587" s="1302">
        <v>0.46666666865348816</v>
      </c>
      <c r="I1587" s="1302">
        <v>0.34999999403953552</v>
      </c>
      <c r="J1587" s="1302">
        <v>0.26666668057441711</v>
      </c>
      <c r="K1587" s="1302">
        <v>0.5</v>
      </c>
      <c r="L1587" s="1302">
        <v>0.5</v>
      </c>
      <c r="M1587" s="1302">
        <v>0.29629629850387573</v>
      </c>
      <c r="N1587" s="1302">
        <v>0.25806450843811035</v>
      </c>
      <c r="O1587" s="1302">
        <v>0.50561797618865967</v>
      </c>
      <c r="P1587" s="1302">
        <v>0.23076923191547394</v>
      </c>
      <c r="Q1587" s="1302">
        <v>0</v>
      </c>
      <c r="R1587" s="1302">
        <v>0.3333333432674408</v>
      </c>
      <c r="S1587" s="1302">
        <v>0.26086956262588501</v>
      </c>
      <c r="T1587" s="1302">
        <v>4.76190485060215E-2</v>
      </c>
      <c r="U1587" s="1302">
        <v>0.5</v>
      </c>
      <c r="V1587" s="1302">
        <v>0.54545456171035767</v>
      </c>
    </row>
    <row r="1588" spans="1:22" ht="15" x14ac:dyDescent="0.25">
      <c r="A1588" s="1301" t="s">
        <v>709</v>
      </c>
      <c r="B1588" s="153" t="s">
        <v>908</v>
      </c>
      <c r="C1588" s="1301" t="s">
        <v>94</v>
      </c>
      <c r="D1588" s="1302">
        <v>7.6923079788684845E-2</v>
      </c>
      <c r="E1588" s="1302">
        <v>0.1428571492433548</v>
      </c>
      <c r="F1588" s="1302">
        <v>0.17647059261798859</v>
      </c>
      <c r="G1588" s="1302">
        <v>0.2142857164144516</v>
      </c>
      <c r="H1588" s="1302">
        <v>0.13333334028720856</v>
      </c>
      <c r="I1588" s="1302">
        <v>0.10000000149011612</v>
      </c>
      <c r="J1588" s="1302">
        <v>0</v>
      </c>
      <c r="K1588" s="1302">
        <v>0</v>
      </c>
      <c r="L1588" s="1302">
        <v>0</v>
      </c>
      <c r="M1588" s="1302">
        <v>3.7037037312984467E-2</v>
      </c>
      <c r="N1588" s="1302">
        <v>6.4516127109527588E-2</v>
      </c>
      <c r="O1588" s="1302">
        <v>1.123595517128706E-2</v>
      </c>
      <c r="P1588" s="1302">
        <v>0.15384615957736969</v>
      </c>
      <c r="Q1588" s="1302">
        <v>0</v>
      </c>
      <c r="R1588" s="1302">
        <v>0</v>
      </c>
      <c r="S1588" s="1302">
        <v>4.3478261679410934E-2</v>
      </c>
      <c r="T1588" s="1302">
        <v>0</v>
      </c>
      <c r="U1588" s="1302">
        <v>0</v>
      </c>
      <c r="V1588" s="1302">
        <v>0</v>
      </c>
    </row>
    <row r="1589" spans="1:22" ht="15" x14ac:dyDescent="0.25">
      <c r="A1589" s="1301" t="s">
        <v>709</v>
      </c>
      <c r="B1589" s="153" t="s">
        <v>908</v>
      </c>
      <c r="C1589" s="1301" t="s">
        <v>95</v>
      </c>
      <c r="D1589" s="1302">
        <v>0</v>
      </c>
      <c r="E1589" s="1302">
        <v>0.1428571492433548</v>
      </c>
      <c r="F1589" s="1302">
        <v>0.17647059261798859</v>
      </c>
      <c r="G1589" s="1302">
        <v>7.1428574621677399E-2</v>
      </c>
      <c r="H1589" s="1302">
        <v>6.6666670143604279E-2</v>
      </c>
      <c r="I1589" s="1302">
        <v>0.10000000149011612</v>
      </c>
      <c r="J1589" s="1302">
        <v>0</v>
      </c>
      <c r="K1589" s="1302">
        <v>0</v>
      </c>
      <c r="L1589" s="1302">
        <v>0</v>
      </c>
      <c r="M1589" s="1302">
        <v>0</v>
      </c>
      <c r="N1589" s="1302">
        <v>0</v>
      </c>
      <c r="O1589" s="1302">
        <v>1.123595517128706E-2</v>
      </c>
      <c r="P1589" s="1302">
        <v>7.6923079788684845E-2</v>
      </c>
      <c r="Q1589" s="1302">
        <v>0</v>
      </c>
      <c r="R1589" s="1302">
        <v>0</v>
      </c>
      <c r="S1589" s="1302">
        <v>8.6956523358821869E-2</v>
      </c>
      <c r="T1589" s="1302">
        <v>0</v>
      </c>
      <c r="U1589" s="1302">
        <v>0</v>
      </c>
      <c r="V1589" s="1302">
        <v>0</v>
      </c>
    </row>
    <row r="1590" spans="1:22" ht="15" x14ac:dyDescent="0.25">
      <c r="A1590" s="1301" t="s">
        <v>709</v>
      </c>
      <c r="B1590" s="153" t="s">
        <v>909</v>
      </c>
      <c r="C1590" s="1301" t="s">
        <v>87</v>
      </c>
      <c r="D1590" s="1302">
        <v>0</v>
      </c>
      <c r="E1590" s="1302">
        <v>0</v>
      </c>
      <c r="F1590" s="1302">
        <v>3</v>
      </c>
      <c r="G1590" s="1302">
        <v>0</v>
      </c>
      <c r="H1590" s="1302">
        <v>0</v>
      </c>
      <c r="I1590" s="1302">
        <v>3</v>
      </c>
      <c r="J1590" s="1302">
        <v>0</v>
      </c>
      <c r="K1590" s="1302">
        <v>4</v>
      </c>
      <c r="L1590" s="1302">
        <v>0</v>
      </c>
      <c r="M1590" s="1302">
        <v>1</v>
      </c>
      <c r="N1590" s="1302">
        <v>2</v>
      </c>
      <c r="O1590" s="1302">
        <v>4</v>
      </c>
      <c r="P1590" s="1302">
        <v>1</v>
      </c>
      <c r="Q1590" s="1302">
        <v>0</v>
      </c>
      <c r="R1590" s="1302">
        <v>1</v>
      </c>
      <c r="S1590" s="1302">
        <v>0</v>
      </c>
      <c r="T1590" s="1302">
        <v>0</v>
      </c>
      <c r="U1590" s="1302">
        <v>0</v>
      </c>
      <c r="V1590" s="1302">
        <v>3</v>
      </c>
    </row>
    <row r="1591" spans="1:22" ht="15" x14ac:dyDescent="0.25">
      <c r="A1591" s="1301" t="s">
        <v>709</v>
      </c>
      <c r="B1591" s="153" t="s">
        <v>909</v>
      </c>
      <c r="C1591" s="1301" t="s">
        <v>700</v>
      </c>
      <c r="D1591" s="1302">
        <v>0</v>
      </c>
      <c r="E1591" s="1302">
        <v>0</v>
      </c>
      <c r="F1591" s="1302">
        <v>0</v>
      </c>
      <c r="G1591" s="1302">
        <v>0</v>
      </c>
      <c r="H1591" s="1302">
        <v>0</v>
      </c>
      <c r="I1591" s="1302">
        <v>0</v>
      </c>
      <c r="J1591" s="1302">
        <v>0</v>
      </c>
      <c r="K1591" s="1302">
        <v>0</v>
      </c>
      <c r="L1591" s="1302">
        <v>0</v>
      </c>
      <c r="M1591" s="1302">
        <v>0</v>
      </c>
      <c r="N1591" s="1302">
        <v>0</v>
      </c>
      <c r="O1591" s="1302">
        <v>0</v>
      </c>
      <c r="P1591" s="1302">
        <v>0</v>
      </c>
      <c r="Q1591" s="1302">
        <v>0</v>
      </c>
      <c r="R1591" s="1302">
        <v>0</v>
      </c>
      <c r="S1591" s="1302">
        <v>0</v>
      </c>
      <c r="T1591" s="1302">
        <v>0</v>
      </c>
      <c r="U1591" s="1302">
        <v>0</v>
      </c>
      <c r="V1591" s="1302">
        <v>0</v>
      </c>
    </row>
    <row r="1592" spans="1:22" ht="15" x14ac:dyDescent="0.25">
      <c r="A1592" s="1301" t="s">
        <v>709</v>
      </c>
      <c r="B1592" s="153" t="s">
        <v>909</v>
      </c>
      <c r="C1592" s="1301" t="s">
        <v>88</v>
      </c>
      <c r="D1592" s="1302">
        <v>0</v>
      </c>
      <c r="E1592" s="1302">
        <v>0</v>
      </c>
      <c r="F1592" s="1302">
        <v>0</v>
      </c>
      <c r="G1592" s="1302">
        <v>0</v>
      </c>
      <c r="H1592" s="1302">
        <v>0</v>
      </c>
      <c r="I1592" s="1302">
        <v>0</v>
      </c>
      <c r="J1592" s="1302">
        <v>0</v>
      </c>
      <c r="K1592" s="1302">
        <v>0</v>
      </c>
      <c r="L1592" s="1302">
        <v>0</v>
      </c>
      <c r="M1592" s="1302">
        <v>1</v>
      </c>
      <c r="N1592" s="1302">
        <v>0</v>
      </c>
      <c r="O1592" s="1302">
        <v>0</v>
      </c>
      <c r="P1592" s="1302">
        <v>1</v>
      </c>
      <c r="Q1592" s="1302">
        <v>0</v>
      </c>
      <c r="R1592" s="1302">
        <v>0</v>
      </c>
      <c r="S1592" s="1302">
        <v>0</v>
      </c>
      <c r="T1592" s="1302">
        <v>0</v>
      </c>
      <c r="U1592" s="1302">
        <v>0</v>
      </c>
      <c r="V1592" s="1302">
        <v>1</v>
      </c>
    </row>
    <row r="1593" spans="1:22" ht="15" x14ac:dyDescent="0.25">
      <c r="A1593" s="1301" t="s">
        <v>709</v>
      </c>
      <c r="B1593" s="153" t="s">
        <v>909</v>
      </c>
      <c r="C1593" s="1301" t="s">
        <v>89</v>
      </c>
      <c r="D1593" s="1302">
        <v>0</v>
      </c>
      <c r="E1593" s="1302">
        <v>0</v>
      </c>
      <c r="F1593" s="1302">
        <v>0</v>
      </c>
      <c r="G1593" s="1302">
        <v>0</v>
      </c>
      <c r="H1593" s="1302">
        <v>0</v>
      </c>
      <c r="I1593" s="1302">
        <v>0</v>
      </c>
      <c r="J1593" s="1302">
        <v>0</v>
      </c>
      <c r="K1593" s="1302">
        <v>1</v>
      </c>
      <c r="L1593" s="1302">
        <v>0</v>
      </c>
      <c r="M1593" s="1302">
        <v>1</v>
      </c>
      <c r="N1593" s="1302">
        <v>0</v>
      </c>
      <c r="O1593" s="1302">
        <v>0</v>
      </c>
      <c r="P1593" s="1302">
        <v>1</v>
      </c>
      <c r="Q1593" s="1302">
        <v>0</v>
      </c>
      <c r="R1593" s="1302">
        <v>0</v>
      </c>
      <c r="S1593" s="1302">
        <v>0</v>
      </c>
      <c r="T1593" s="1302">
        <v>0</v>
      </c>
      <c r="U1593" s="1302">
        <v>0</v>
      </c>
      <c r="V1593" s="1302">
        <v>1</v>
      </c>
    </row>
    <row r="1594" spans="1:22" ht="15" x14ac:dyDescent="0.25">
      <c r="A1594" s="1301" t="s">
        <v>709</v>
      </c>
      <c r="B1594" s="153" t="s">
        <v>909</v>
      </c>
      <c r="C1594" s="1301" t="s">
        <v>90</v>
      </c>
      <c r="D1594" s="1302">
        <v>0</v>
      </c>
      <c r="E1594" s="1302">
        <v>0</v>
      </c>
      <c r="F1594" s="1302">
        <v>0</v>
      </c>
      <c r="G1594" s="1302">
        <v>0</v>
      </c>
      <c r="H1594" s="1302">
        <v>0</v>
      </c>
      <c r="I1594" s="1302">
        <v>0</v>
      </c>
      <c r="J1594" s="1302">
        <v>0</v>
      </c>
      <c r="K1594" s="1302">
        <v>0</v>
      </c>
      <c r="L1594" s="1302">
        <v>0</v>
      </c>
      <c r="M1594" s="1302">
        <v>0</v>
      </c>
      <c r="N1594" s="1302">
        <v>0</v>
      </c>
      <c r="O1594" s="1302">
        <v>0</v>
      </c>
      <c r="P1594" s="1302">
        <v>1</v>
      </c>
      <c r="Q1594" s="1302">
        <v>0</v>
      </c>
      <c r="R1594" s="1302">
        <v>0</v>
      </c>
      <c r="S1594" s="1302">
        <v>0</v>
      </c>
      <c r="T1594" s="1302">
        <v>0</v>
      </c>
      <c r="U1594" s="1302">
        <v>0</v>
      </c>
      <c r="V1594" s="1302">
        <v>0</v>
      </c>
    </row>
    <row r="1595" spans="1:22" ht="15" x14ac:dyDescent="0.25">
      <c r="A1595" s="1301" t="s">
        <v>709</v>
      </c>
      <c r="B1595" s="153" t="s">
        <v>909</v>
      </c>
      <c r="C1595" s="1301" t="s">
        <v>91</v>
      </c>
      <c r="D1595" s="1302">
        <v>0</v>
      </c>
      <c r="E1595" s="1302">
        <v>0</v>
      </c>
      <c r="F1595" s="1302">
        <v>0</v>
      </c>
      <c r="G1595" s="1302">
        <v>0</v>
      </c>
      <c r="H1595" s="1302">
        <v>0</v>
      </c>
      <c r="I1595" s="1302">
        <v>0</v>
      </c>
      <c r="J1595" s="1302">
        <v>0</v>
      </c>
      <c r="K1595" s="1302">
        <v>0</v>
      </c>
      <c r="L1595" s="1302">
        <v>0</v>
      </c>
      <c r="M1595" s="1302">
        <v>0</v>
      </c>
      <c r="N1595" s="1302">
        <v>0</v>
      </c>
      <c r="O1595" s="1302">
        <v>0</v>
      </c>
      <c r="P1595" s="1302">
        <v>1</v>
      </c>
      <c r="Q1595" s="1302">
        <v>0</v>
      </c>
      <c r="R1595" s="1302">
        <v>0</v>
      </c>
      <c r="S1595" s="1302">
        <v>0</v>
      </c>
      <c r="T1595" s="1302">
        <v>0</v>
      </c>
      <c r="U1595" s="1302">
        <v>0</v>
      </c>
      <c r="V1595" s="1302">
        <v>0</v>
      </c>
    </row>
    <row r="1596" spans="1:22" ht="15" x14ac:dyDescent="0.25">
      <c r="A1596" s="1301" t="s">
        <v>709</v>
      </c>
      <c r="B1596" s="153" t="s">
        <v>909</v>
      </c>
      <c r="C1596" s="1301" t="s">
        <v>701</v>
      </c>
      <c r="D1596" s="1302">
        <v>0</v>
      </c>
      <c r="E1596" s="1302">
        <v>0</v>
      </c>
      <c r="F1596" s="1302">
        <v>0</v>
      </c>
      <c r="G1596" s="1302">
        <v>0</v>
      </c>
      <c r="H1596" s="1302">
        <v>0</v>
      </c>
      <c r="I1596" s="1302">
        <v>0</v>
      </c>
      <c r="J1596" s="1302">
        <v>0</v>
      </c>
      <c r="K1596" s="1302">
        <v>0</v>
      </c>
      <c r="L1596" s="1302">
        <v>0</v>
      </c>
      <c r="M1596" s="1302">
        <v>0</v>
      </c>
      <c r="N1596" s="1302">
        <v>0</v>
      </c>
      <c r="O1596" s="1302">
        <v>0</v>
      </c>
      <c r="P1596" s="1302">
        <v>0</v>
      </c>
      <c r="Q1596" s="1302">
        <v>0</v>
      </c>
      <c r="R1596" s="1302">
        <v>0</v>
      </c>
      <c r="S1596" s="1302">
        <v>0</v>
      </c>
      <c r="T1596" s="1302">
        <v>0</v>
      </c>
      <c r="U1596" s="1302">
        <v>0</v>
      </c>
      <c r="V1596" s="1302">
        <v>0</v>
      </c>
    </row>
    <row r="1597" spans="1:22" ht="15" x14ac:dyDescent="0.25">
      <c r="A1597" s="1301" t="s">
        <v>709</v>
      </c>
      <c r="B1597" s="153" t="s">
        <v>909</v>
      </c>
      <c r="C1597" s="1301" t="s">
        <v>92</v>
      </c>
      <c r="D1597" s="1302">
        <v>0</v>
      </c>
      <c r="E1597" s="1302">
        <v>0</v>
      </c>
      <c r="F1597" s="1302">
        <v>0</v>
      </c>
      <c r="G1597" s="1302">
        <v>0</v>
      </c>
      <c r="H1597" s="1302">
        <v>0</v>
      </c>
      <c r="I1597" s="1302">
        <v>0</v>
      </c>
      <c r="J1597" s="1302">
        <v>0</v>
      </c>
      <c r="K1597" s="1302">
        <v>0</v>
      </c>
      <c r="L1597" s="1302">
        <v>0</v>
      </c>
      <c r="M1597" s="1302">
        <v>1</v>
      </c>
      <c r="N1597" s="1302">
        <v>0</v>
      </c>
      <c r="O1597" s="1302">
        <v>0</v>
      </c>
      <c r="P1597" s="1302">
        <v>1</v>
      </c>
      <c r="Q1597" s="1302">
        <v>0</v>
      </c>
      <c r="R1597" s="1302">
        <v>0</v>
      </c>
      <c r="S1597" s="1302">
        <v>0</v>
      </c>
      <c r="T1597" s="1302">
        <v>0</v>
      </c>
      <c r="U1597" s="1302">
        <v>0</v>
      </c>
      <c r="V1597" s="1302">
        <v>0.3333333432674408</v>
      </c>
    </row>
    <row r="1598" spans="1:22" ht="15" x14ac:dyDescent="0.25">
      <c r="A1598" s="1301" t="s">
        <v>709</v>
      </c>
      <c r="B1598" s="153" t="s">
        <v>909</v>
      </c>
      <c r="C1598" s="1301" t="s">
        <v>93</v>
      </c>
      <c r="D1598" s="1302">
        <v>0</v>
      </c>
      <c r="E1598" s="1302">
        <v>0</v>
      </c>
      <c r="F1598" s="1302">
        <v>0</v>
      </c>
      <c r="G1598" s="1302">
        <v>0</v>
      </c>
      <c r="H1598" s="1302">
        <v>0</v>
      </c>
      <c r="I1598" s="1302">
        <v>0</v>
      </c>
      <c r="J1598" s="1302">
        <v>0</v>
      </c>
      <c r="K1598" s="1302">
        <v>0.25</v>
      </c>
      <c r="L1598" s="1302">
        <v>0</v>
      </c>
      <c r="M1598" s="1302">
        <v>1</v>
      </c>
      <c r="N1598" s="1302">
        <v>0</v>
      </c>
      <c r="O1598" s="1302">
        <v>0</v>
      </c>
      <c r="P1598" s="1302">
        <v>1</v>
      </c>
      <c r="Q1598" s="1302">
        <v>0</v>
      </c>
      <c r="R1598" s="1302">
        <v>0</v>
      </c>
      <c r="S1598" s="1302">
        <v>0</v>
      </c>
      <c r="T1598" s="1302">
        <v>0</v>
      </c>
      <c r="U1598" s="1302">
        <v>0</v>
      </c>
      <c r="V1598" s="1302">
        <v>0.3333333432674408</v>
      </c>
    </row>
    <row r="1599" spans="1:22" ht="15" x14ac:dyDescent="0.25">
      <c r="A1599" s="1301" t="s">
        <v>709</v>
      </c>
      <c r="B1599" s="153" t="s">
        <v>909</v>
      </c>
      <c r="C1599" s="1301" t="s">
        <v>94</v>
      </c>
      <c r="D1599" s="1302">
        <v>0</v>
      </c>
      <c r="E1599" s="1302">
        <v>0</v>
      </c>
      <c r="F1599" s="1302">
        <v>0</v>
      </c>
      <c r="G1599" s="1302">
        <v>0</v>
      </c>
      <c r="H1599" s="1302">
        <v>0</v>
      </c>
      <c r="I1599" s="1302">
        <v>0</v>
      </c>
      <c r="J1599" s="1302">
        <v>0</v>
      </c>
      <c r="K1599" s="1302">
        <v>0</v>
      </c>
      <c r="L1599" s="1302">
        <v>0</v>
      </c>
      <c r="M1599" s="1302">
        <v>0</v>
      </c>
      <c r="N1599" s="1302">
        <v>0</v>
      </c>
      <c r="O1599" s="1302">
        <v>0</v>
      </c>
      <c r="P1599" s="1302">
        <v>1</v>
      </c>
      <c r="Q1599" s="1302">
        <v>0</v>
      </c>
      <c r="R1599" s="1302">
        <v>0</v>
      </c>
      <c r="S1599" s="1302">
        <v>0</v>
      </c>
      <c r="T1599" s="1302">
        <v>0</v>
      </c>
      <c r="U1599" s="1302">
        <v>0</v>
      </c>
      <c r="V1599" s="1302">
        <v>0</v>
      </c>
    </row>
    <row r="1600" spans="1:22" ht="15" x14ac:dyDescent="0.25">
      <c r="A1600" s="1301" t="s">
        <v>709</v>
      </c>
      <c r="B1600" s="153" t="s">
        <v>909</v>
      </c>
      <c r="C1600" s="1301" t="s">
        <v>95</v>
      </c>
      <c r="D1600" s="1302">
        <v>0</v>
      </c>
      <c r="E1600" s="1302">
        <v>0</v>
      </c>
      <c r="F1600" s="1302">
        <v>0</v>
      </c>
      <c r="G1600" s="1302">
        <v>0</v>
      </c>
      <c r="H1600" s="1302">
        <v>0</v>
      </c>
      <c r="I1600" s="1302">
        <v>0</v>
      </c>
      <c r="J1600" s="1302">
        <v>0</v>
      </c>
      <c r="K1600" s="1302">
        <v>0</v>
      </c>
      <c r="L1600" s="1302">
        <v>0</v>
      </c>
      <c r="M1600" s="1302">
        <v>0</v>
      </c>
      <c r="N1600" s="1302">
        <v>0</v>
      </c>
      <c r="O1600" s="1302">
        <v>0</v>
      </c>
      <c r="P1600" s="1302">
        <v>1</v>
      </c>
      <c r="Q1600" s="1302">
        <v>0</v>
      </c>
      <c r="R1600" s="1302">
        <v>0</v>
      </c>
      <c r="S1600" s="1302">
        <v>0</v>
      </c>
      <c r="T1600" s="1302">
        <v>0</v>
      </c>
      <c r="U1600" s="1302">
        <v>0</v>
      </c>
      <c r="V1600" s="1302">
        <v>0</v>
      </c>
    </row>
    <row r="1601" spans="1:22" ht="15" x14ac:dyDescent="0.25">
      <c r="A1601" s="1301" t="s">
        <v>709</v>
      </c>
      <c r="B1601" s="153" t="s">
        <v>911</v>
      </c>
      <c r="C1601" s="1301" t="s">
        <v>87</v>
      </c>
      <c r="D1601" s="1302">
        <v>0</v>
      </c>
      <c r="E1601" s="1302">
        <v>9</v>
      </c>
      <c r="F1601" s="1302">
        <v>0</v>
      </c>
      <c r="G1601" s="1302">
        <v>4</v>
      </c>
      <c r="H1601" s="1302">
        <v>0</v>
      </c>
      <c r="I1601" s="1302">
        <v>0</v>
      </c>
      <c r="J1601" s="1302">
        <v>4</v>
      </c>
      <c r="K1601" s="1302">
        <v>7</v>
      </c>
      <c r="L1601" s="1302">
        <v>5</v>
      </c>
      <c r="M1601" s="1302">
        <v>0</v>
      </c>
      <c r="N1601" s="1302">
        <v>0</v>
      </c>
      <c r="O1601" s="1302">
        <v>6</v>
      </c>
      <c r="P1601" s="1302">
        <v>0</v>
      </c>
      <c r="Q1601" s="1302">
        <v>0</v>
      </c>
      <c r="R1601" s="1302">
        <v>2</v>
      </c>
      <c r="S1601" s="1302">
        <v>1</v>
      </c>
      <c r="T1601" s="1302">
        <v>0</v>
      </c>
      <c r="U1601" s="1302">
        <v>13</v>
      </c>
      <c r="V1601" s="1302">
        <v>17</v>
      </c>
    </row>
    <row r="1602" spans="1:22" ht="15" x14ac:dyDescent="0.25">
      <c r="A1602" s="1301" t="s">
        <v>709</v>
      </c>
      <c r="B1602" s="153" t="s">
        <v>911</v>
      </c>
      <c r="C1602" s="1301" t="s">
        <v>700</v>
      </c>
      <c r="D1602" s="1302">
        <v>0</v>
      </c>
      <c r="E1602" s="1302">
        <v>1</v>
      </c>
      <c r="F1602" s="1302">
        <v>0</v>
      </c>
      <c r="G1602" s="1302">
        <v>3</v>
      </c>
      <c r="H1602" s="1302">
        <v>0</v>
      </c>
      <c r="I1602" s="1302">
        <v>0</v>
      </c>
      <c r="J1602" s="1302">
        <v>1</v>
      </c>
      <c r="K1602" s="1302">
        <v>1</v>
      </c>
      <c r="L1602" s="1302">
        <v>1</v>
      </c>
      <c r="M1602" s="1302">
        <v>0</v>
      </c>
      <c r="N1602" s="1302">
        <v>0</v>
      </c>
      <c r="O1602" s="1302">
        <v>0</v>
      </c>
      <c r="P1602" s="1302">
        <v>0</v>
      </c>
      <c r="Q1602" s="1302">
        <v>0</v>
      </c>
      <c r="R1602" s="1302">
        <v>0</v>
      </c>
      <c r="S1602" s="1302">
        <v>0</v>
      </c>
      <c r="T1602" s="1302">
        <v>0</v>
      </c>
      <c r="U1602" s="1302">
        <v>3</v>
      </c>
      <c r="V1602" s="1302">
        <v>3</v>
      </c>
    </row>
    <row r="1603" spans="1:22" ht="15" x14ac:dyDescent="0.25">
      <c r="A1603" s="1301" t="s">
        <v>709</v>
      </c>
      <c r="B1603" s="153" t="s">
        <v>911</v>
      </c>
      <c r="C1603" s="1301" t="s">
        <v>88</v>
      </c>
      <c r="D1603" s="1302">
        <v>0</v>
      </c>
      <c r="E1603" s="1302">
        <v>1</v>
      </c>
      <c r="F1603" s="1302">
        <v>0</v>
      </c>
      <c r="G1603" s="1302">
        <v>3</v>
      </c>
      <c r="H1603" s="1302">
        <v>0</v>
      </c>
      <c r="I1603" s="1302">
        <v>0</v>
      </c>
      <c r="J1603" s="1302">
        <v>2</v>
      </c>
      <c r="K1603" s="1302">
        <v>1</v>
      </c>
      <c r="L1603" s="1302">
        <v>2</v>
      </c>
      <c r="M1603" s="1302">
        <v>0</v>
      </c>
      <c r="N1603" s="1302">
        <v>0</v>
      </c>
      <c r="O1603" s="1302">
        <v>3</v>
      </c>
      <c r="P1603" s="1302">
        <v>0</v>
      </c>
      <c r="Q1603" s="1302">
        <v>0</v>
      </c>
      <c r="R1603" s="1302">
        <v>1</v>
      </c>
      <c r="S1603" s="1302">
        <v>0</v>
      </c>
      <c r="T1603" s="1302">
        <v>0</v>
      </c>
      <c r="U1603" s="1302">
        <v>4</v>
      </c>
      <c r="V1603" s="1302">
        <v>3</v>
      </c>
    </row>
    <row r="1604" spans="1:22" ht="15" x14ac:dyDescent="0.25">
      <c r="A1604" s="1301" t="s">
        <v>709</v>
      </c>
      <c r="B1604" s="153" t="s">
        <v>911</v>
      </c>
      <c r="C1604" s="1301" t="s">
        <v>89</v>
      </c>
      <c r="D1604" s="1302">
        <v>0</v>
      </c>
      <c r="E1604" s="1302">
        <v>2</v>
      </c>
      <c r="F1604" s="1302">
        <v>0</v>
      </c>
      <c r="G1604" s="1302">
        <v>3</v>
      </c>
      <c r="H1604" s="1302">
        <v>0</v>
      </c>
      <c r="I1604" s="1302">
        <v>0</v>
      </c>
      <c r="J1604" s="1302">
        <v>2</v>
      </c>
      <c r="K1604" s="1302">
        <v>2</v>
      </c>
      <c r="L1604" s="1302">
        <v>2</v>
      </c>
      <c r="M1604" s="1302">
        <v>0</v>
      </c>
      <c r="N1604" s="1302">
        <v>0</v>
      </c>
      <c r="O1604" s="1302">
        <v>3</v>
      </c>
      <c r="P1604" s="1302">
        <v>0</v>
      </c>
      <c r="Q1604" s="1302">
        <v>0</v>
      </c>
      <c r="R1604" s="1302">
        <v>1</v>
      </c>
      <c r="S1604" s="1302">
        <v>0</v>
      </c>
      <c r="T1604" s="1302">
        <v>0</v>
      </c>
      <c r="U1604" s="1302">
        <v>4</v>
      </c>
      <c r="V1604" s="1302">
        <v>3</v>
      </c>
    </row>
    <row r="1605" spans="1:22" ht="15" x14ac:dyDescent="0.25">
      <c r="A1605" s="1301" t="s">
        <v>709</v>
      </c>
      <c r="B1605" s="153" t="s">
        <v>911</v>
      </c>
      <c r="C1605" s="1301" t="s">
        <v>90</v>
      </c>
      <c r="D1605" s="1302">
        <v>0</v>
      </c>
      <c r="E1605" s="1302">
        <v>0</v>
      </c>
      <c r="F1605" s="1302">
        <v>0</v>
      </c>
      <c r="G1605" s="1302">
        <v>0</v>
      </c>
      <c r="H1605" s="1302">
        <v>0</v>
      </c>
      <c r="I1605" s="1302">
        <v>0</v>
      </c>
      <c r="J1605" s="1302">
        <v>0</v>
      </c>
      <c r="K1605" s="1302">
        <v>0</v>
      </c>
      <c r="L1605" s="1302">
        <v>0</v>
      </c>
      <c r="M1605" s="1302">
        <v>0</v>
      </c>
      <c r="N1605" s="1302">
        <v>0</v>
      </c>
      <c r="O1605" s="1302">
        <v>0</v>
      </c>
      <c r="P1605" s="1302">
        <v>0</v>
      </c>
      <c r="Q1605" s="1302">
        <v>0</v>
      </c>
      <c r="R1605" s="1302">
        <v>0</v>
      </c>
      <c r="S1605" s="1302">
        <v>0</v>
      </c>
      <c r="T1605" s="1302">
        <v>0</v>
      </c>
      <c r="U1605" s="1302">
        <v>0</v>
      </c>
      <c r="V1605" s="1302">
        <v>0</v>
      </c>
    </row>
    <row r="1606" spans="1:22" ht="15" x14ac:dyDescent="0.25">
      <c r="A1606" s="1301" t="s">
        <v>709</v>
      </c>
      <c r="B1606" s="153" t="s">
        <v>911</v>
      </c>
      <c r="C1606" s="1301" t="s">
        <v>91</v>
      </c>
      <c r="D1606" s="1302">
        <v>0</v>
      </c>
      <c r="E1606" s="1302">
        <v>0</v>
      </c>
      <c r="F1606" s="1302">
        <v>0</v>
      </c>
      <c r="G1606" s="1302">
        <v>0</v>
      </c>
      <c r="H1606" s="1302">
        <v>0</v>
      </c>
      <c r="I1606" s="1302">
        <v>0</v>
      </c>
      <c r="J1606" s="1302">
        <v>0</v>
      </c>
      <c r="K1606" s="1302">
        <v>0</v>
      </c>
      <c r="L1606" s="1302">
        <v>0</v>
      </c>
      <c r="M1606" s="1302">
        <v>0</v>
      </c>
      <c r="N1606" s="1302">
        <v>0</v>
      </c>
      <c r="O1606" s="1302">
        <v>0</v>
      </c>
      <c r="P1606" s="1302">
        <v>0</v>
      </c>
      <c r="Q1606" s="1302">
        <v>0</v>
      </c>
      <c r="R1606" s="1302">
        <v>0</v>
      </c>
      <c r="S1606" s="1302">
        <v>0</v>
      </c>
      <c r="T1606" s="1302">
        <v>0</v>
      </c>
      <c r="U1606" s="1302">
        <v>0</v>
      </c>
      <c r="V1606" s="1302">
        <v>0</v>
      </c>
    </row>
    <row r="1607" spans="1:22" ht="15" x14ac:dyDescent="0.25">
      <c r="A1607" s="1301" t="s">
        <v>709</v>
      </c>
      <c r="B1607" s="153" t="s">
        <v>911</v>
      </c>
      <c r="C1607" s="1301" t="s">
        <v>701</v>
      </c>
      <c r="D1607" s="1302">
        <v>0</v>
      </c>
      <c r="E1607" s="1302">
        <v>0.1111111119389534</v>
      </c>
      <c r="F1607" s="1302">
        <v>0</v>
      </c>
      <c r="G1607" s="1302">
        <v>0.75</v>
      </c>
      <c r="H1607" s="1302">
        <v>0</v>
      </c>
      <c r="I1607" s="1302">
        <v>0</v>
      </c>
      <c r="J1607" s="1302">
        <v>0.25</v>
      </c>
      <c r="K1607" s="1302">
        <v>0.1428571492433548</v>
      </c>
      <c r="L1607" s="1302">
        <v>0.20000000298023224</v>
      </c>
      <c r="M1607" s="1302">
        <v>0</v>
      </c>
      <c r="N1607" s="1302">
        <v>0</v>
      </c>
      <c r="O1607" s="1302">
        <v>0</v>
      </c>
      <c r="P1607" s="1302">
        <v>0</v>
      </c>
      <c r="Q1607" s="1302">
        <v>0</v>
      </c>
      <c r="R1607" s="1302">
        <v>0</v>
      </c>
      <c r="S1607" s="1302">
        <v>0</v>
      </c>
      <c r="T1607" s="1302">
        <v>0</v>
      </c>
      <c r="U1607" s="1302">
        <v>0.23076923191547394</v>
      </c>
      <c r="V1607" s="1302">
        <v>0.17647059261798859</v>
      </c>
    </row>
    <row r="1608" spans="1:22" ht="15" x14ac:dyDescent="0.25">
      <c r="A1608" s="1301" t="s">
        <v>709</v>
      </c>
      <c r="B1608" s="153" t="s">
        <v>911</v>
      </c>
      <c r="C1608" s="1301" t="s">
        <v>92</v>
      </c>
      <c r="D1608" s="1302">
        <v>0</v>
      </c>
      <c r="E1608" s="1302">
        <v>0.1111111119389534</v>
      </c>
      <c r="F1608" s="1302">
        <v>0</v>
      </c>
      <c r="G1608" s="1302">
        <v>0.75</v>
      </c>
      <c r="H1608" s="1302">
        <v>0</v>
      </c>
      <c r="I1608" s="1302">
        <v>0</v>
      </c>
      <c r="J1608" s="1302">
        <v>0.5</v>
      </c>
      <c r="K1608" s="1302">
        <v>0.1428571492433548</v>
      </c>
      <c r="L1608" s="1302">
        <v>0.40000000596046448</v>
      </c>
      <c r="M1608" s="1302">
        <v>0</v>
      </c>
      <c r="N1608" s="1302">
        <v>0</v>
      </c>
      <c r="O1608" s="1302">
        <v>0.5</v>
      </c>
      <c r="P1608" s="1302">
        <v>0</v>
      </c>
      <c r="Q1608" s="1302">
        <v>0</v>
      </c>
      <c r="R1608" s="1302">
        <v>0.5</v>
      </c>
      <c r="S1608" s="1302">
        <v>0</v>
      </c>
      <c r="T1608" s="1302">
        <v>0</v>
      </c>
      <c r="U1608" s="1302">
        <v>0.30769231915473938</v>
      </c>
      <c r="V1608" s="1302">
        <v>0.17647059261798859</v>
      </c>
    </row>
    <row r="1609" spans="1:22" ht="15" x14ac:dyDescent="0.25">
      <c r="A1609" s="1301" t="s">
        <v>709</v>
      </c>
      <c r="B1609" s="153" t="s">
        <v>911</v>
      </c>
      <c r="C1609" s="1301" t="s">
        <v>93</v>
      </c>
      <c r="D1609" s="1302">
        <v>0</v>
      </c>
      <c r="E1609" s="1302">
        <v>0.2222222238779068</v>
      </c>
      <c r="F1609" s="1302">
        <v>0</v>
      </c>
      <c r="G1609" s="1302">
        <v>0.75</v>
      </c>
      <c r="H1609" s="1302">
        <v>0</v>
      </c>
      <c r="I1609" s="1302">
        <v>0</v>
      </c>
      <c r="J1609" s="1302">
        <v>0.5</v>
      </c>
      <c r="K1609" s="1302">
        <v>0.28571429848670959</v>
      </c>
      <c r="L1609" s="1302">
        <v>0.40000000596046448</v>
      </c>
      <c r="M1609" s="1302">
        <v>0</v>
      </c>
      <c r="N1609" s="1302">
        <v>0</v>
      </c>
      <c r="O1609" s="1302">
        <v>0.5</v>
      </c>
      <c r="P1609" s="1302">
        <v>0</v>
      </c>
      <c r="Q1609" s="1302">
        <v>0</v>
      </c>
      <c r="R1609" s="1302">
        <v>0.5</v>
      </c>
      <c r="S1609" s="1302">
        <v>0</v>
      </c>
      <c r="T1609" s="1302">
        <v>0</v>
      </c>
      <c r="U1609" s="1302">
        <v>0.30769231915473938</v>
      </c>
      <c r="V1609" s="1302">
        <v>0.17647059261798859</v>
      </c>
    </row>
    <row r="1610" spans="1:22" ht="15" x14ac:dyDescent="0.25">
      <c r="A1610" s="1301" t="s">
        <v>709</v>
      </c>
      <c r="B1610" s="153" t="s">
        <v>911</v>
      </c>
      <c r="C1610" s="1301" t="s">
        <v>94</v>
      </c>
      <c r="D1610" s="1302">
        <v>0</v>
      </c>
      <c r="E1610" s="1302">
        <v>0</v>
      </c>
      <c r="F1610" s="1302">
        <v>0</v>
      </c>
      <c r="G1610" s="1302">
        <v>0</v>
      </c>
      <c r="H1610" s="1302">
        <v>0</v>
      </c>
      <c r="I1610" s="1302">
        <v>0</v>
      </c>
      <c r="J1610" s="1302">
        <v>0</v>
      </c>
      <c r="K1610" s="1302">
        <v>0</v>
      </c>
      <c r="L1610" s="1302">
        <v>0</v>
      </c>
      <c r="M1610" s="1302">
        <v>0</v>
      </c>
      <c r="N1610" s="1302">
        <v>0</v>
      </c>
      <c r="O1610" s="1302">
        <v>0</v>
      </c>
      <c r="P1610" s="1302">
        <v>0</v>
      </c>
      <c r="Q1610" s="1302">
        <v>0</v>
      </c>
      <c r="R1610" s="1302">
        <v>0</v>
      </c>
      <c r="S1610" s="1302">
        <v>0</v>
      </c>
      <c r="T1610" s="1302">
        <v>0</v>
      </c>
      <c r="U1610" s="1302">
        <v>0</v>
      </c>
      <c r="V1610" s="1302">
        <v>0</v>
      </c>
    </row>
    <row r="1611" spans="1:22" ht="15" x14ac:dyDescent="0.25">
      <c r="A1611" s="1301" t="s">
        <v>709</v>
      </c>
      <c r="B1611" s="153" t="s">
        <v>911</v>
      </c>
      <c r="C1611" s="1301" t="s">
        <v>95</v>
      </c>
      <c r="D1611" s="1302">
        <v>0</v>
      </c>
      <c r="E1611" s="1302">
        <v>0</v>
      </c>
      <c r="F1611" s="1302">
        <v>0</v>
      </c>
      <c r="G1611" s="1302">
        <v>0</v>
      </c>
      <c r="H1611" s="1302">
        <v>0</v>
      </c>
      <c r="I1611" s="1302">
        <v>0</v>
      </c>
      <c r="J1611" s="1302">
        <v>0</v>
      </c>
      <c r="K1611" s="1302">
        <v>0</v>
      </c>
      <c r="L1611" s="1302">
        <v>0</v>
      </c>
      <c r="M1611" s="1302">
        <v>0</v>
      </c>
      <c r="N1611" s="1302">
        <v>0</v>
      </c>
      <c r="O1611" s="1302">
        <v>0</v>
      </c>
      <c r="P1611" s="1302">
        <v>0</v>
      </c>
      <c r="Q1611" s="1302">
        <v>0</v>
      </c>
      <c r="R1611" s="1302">
        <v>0</v>
      </c>
      <c r="S1611" s="1302">
        <v>0</v>
      </c>
      <c r="T1611" s="1302">
        <v>0</v>
      </c>
      <c r="U1611" s="1302">
        <v>0</v>
      </c>
      <c r="V1611" s="1302">
        <v>0</v>
      </c>
    </row>
    <row r="1612" spans="1:22" ht="15" x14ac:dyDescent="0.25">
      <c r="A1612" s="1301" t="s">
        <v>709</v>
      </c>
      <c r="B1612" s="153" t="s">
        <v>912</v>
      </c>
      <c r="C1612" s="1301" t="s">
        <v>87</v>
      </c>
      <c r="D1612" s="1302">
        <v>20</v>
      </c>
      <c r="E1612" s="1302">
        <v>14</v>
      </c>
      <c r="F1612" s="1302">
        <v>35</v>
      </c>
      <c r="G1612" s="1302">
        <v>18</v>
      </c>
      <c r="H1612" s="1302">
        <v>20</v>
      </c>
      <c r="I1612" s="1302">
        <v>30</v>
      </c>
      <c r="J1612" s="1302">
        <v>21</v>
      </c>
      <c r="K1612" s="1302">
        <v>5</v>
      </c>
      <c r="L1612" s="1302">
        <v>5</v>
      </c>
      <c r="M1612" s="1302">
        <v>3</v>
      </c>
      <c r="N1612" s="1302">
        <v>2</v>
      </c>
      <c r="O1612" s="1302">
        <v>8</v>
      </c>
      <c r="P1612" s="1302">
        <v>0</v>
      </c>
      <c r="Q1612" s="1302">
        <v>0</v>
      </c>
      <c r="R1612" s="1302">
        <v>0</v>
      </c>
      <c r="S1612" s="1302">
        <v>0</v>
      </c>
      <c r="T1612" s="1302">
        <v>0</v>
      </c>
      <c r="U1612" s="1302">
        <v>0</v>
      </c>
      <c r="V1612" s="1302">
        <v>0</v>
      </c>
    </row>
    <row r="1613" spans="1:22" ht="15" x14ac:dyDescent="0.25">
      <c r="A1613" s="1301" t="s">
        <v>709</v>
      </c>
      <c r="B1613" s="153" t="s">
        <v>912</v>
      </c>
      <c r="C1613" s="1301" t="s">
        <v>700</v>
      </c>
      <c r="D1613" s="1302">
        <v>2</v>
      </c>
      <c r="E1613" s="1302">
        <v>2</v>
      </c>
      <c r="F1613" s="1302">
        <v>13</v>
      </c>
      <c r="G1613" s="1302">
        <v>8</v>
      </c>
      <c r="H1613" s="1302">
        <v>3</v>
      </c>
      <c r="I1613" s="1302">
        <v>5</v>
      </c>
      <c r="J1613" s="1302">
        <v>5</v>
      </c>
      <c r="K1613" s="1302">
        <v>0</v>
      </c>
      <c r="L1613" s="1302">
        <v>2</v>
      </c>
      <c r="M1613" s="1302">
        <v>1</v>
      </c>
      <c r="N1613" s="1302">
        <v>0</v>
      </c>
      <c r="O1613" s="1302">
        <v>3</v>
      </c>
      <c r="P1613" s="1302">
        <v>0</v>
      </c>
      <c r="Q1613" s="1302">
        <v>0</v>
      </c>
      <c r="R1613" s="1302">
        <v>0</v>
      </c>
      <c r="S1613" s="1302">
        <v>0</v>
      </c>
      <c r="T1613" s="1302">
        <v>0</v>
      </c>
      <c r="U1613" s="1302">
        <v>0</v>
      </c>
      <c r="V1613" s="1302">
        <v>0</v>
      </c>
    </row>
    <row r="1614" spans="1:22" ht="15" x14ac:dyDescent="0.25">
      <c r="A1614" s="1301" t="s">
        <v>709</v>
      </c>
      <c r="B1614" s="153" t="s">
        <v>912</v>
      </c>
      <c r="C1614" s="1301" t="s">
        <v>88</v>
      </c>
      <c r="D1614" s="1302">
        <v>4</v>
      </c>
      <c r="E1614" s="1302">
        <v>7</v>
      </c>
      <c r="F1614" s="1302">
        <v>16</v>
      </c>
      <c r="G1614" s="1302">
        <v>13</v>
      </c>
      <c r="H1614" s="1302">
        <v>6</v>
      </c>
      <c r="I1614" s="1302">
        <v>12</v>
      </c>
      <c r="J1614" s="1302">
        <v>6</v>
      </c>
      <c r="K1614" s="1302">
        <v>2</v>
      </c>
      <c r="L1614" s="1302">
        <v>3</v>
      </c>
      <c r="M1614" s="1302">
        <v>1</v>
      </c>
      <c r="N1614" s="1302">
        <v>0</v>
      </c>
      <c r="O1614" s="1302">
        <v>4</v>
      </c>
      <c r="P1614" s="1302">
        <v>0</v>
      </c>
      <c r="Q1614" s="1302">
        <v>0</v>
      </c>
      <c r="R1614" s="1302">
        <v>0</v>
      </c>
      <c r="S1614" s="1302">
        <v>0</v>
      </c>
      <c r="T1614" s="1302">
        <v>0</v>
      </c>
      <c r="U1614" s="1302">
        <v>0</v>
      </c>
      <c r="V1614" s="1302">
        <v>0</v>
      </c>
    </row>
    <row r="1615" spans="1:22" ht="15" x14ac:dyDescent="0.25">
      <c r="A1615" s="1301" t="s">
        <v>709</v>
      </c>
      <c r="B1615" s="153" t="s">
        <v>912</v>
      </c>
      <c r="C1615" s="1301" t="s">
        <v>89</v>
      </c>
      <c r="D1615" s="1302">
        <v>7</v>
      </c>
      <c r="E1615" s="1302">
        <v>7</v>
      </c>
      <c r="F1615" s="1302">
        <v>19</v>
      </c>
      <c r="G1615" s="1302">
        <v>13</v>
      </c>
      <c r="H1615" s="1302">
        <v>6</v>
      </c>
      <c r="I1615" s="1302">
        <v>15</v>
      </c>
      <c r="J1615" s="1302">
        <v>6</v>
      </c>
      <c r="K1615" s="1302">
        <v>2</v>
      </c>
      <c r="L1615" s="1302">
        <v>4</v>
      </c>
      <c r="M1615" s="1302">
        <v>1</v>
      </c>
      <c r="N1615" s="1302">
        <v>0</v>
      </c>
      <c r="O1615" s="1302">
        <v>4</v>
      </c>
      <c r="P1615" s="1302">
        <v>0</v>
      </c>
      <c r="Q1615" s="1302">
        <v>0</v>
      </c>
      <c r="R1615" s="1302">
        <v>0</v>
      </c>
      <c r="S1615" s="1302">
        <v>0</v>
      </c>
      <c r="T1615" s="1302">
        <v>0</v>
      </c>
      <c r="U1615" s="1302">
        <v>0</v>
      </c>
      <c r="V1615" s="1302">
        <v>0</v>
      </c>
    </row>
    <row r="1616" spans="1:22" ht="15" x14ac:dyDescent="0.25">
      <c r="A1616" s="1301" t="s">
        <v>709</v>
      </c>
      <c r="B1616" s="153" t="s">
        <v>912</v>
      </c>
      <c r="C1616" s="1301" t="s">
        <v>90</v>
      </c>
      <c r="D1616" s="1302">
        <v>4</v>
      </c>
      <c r="E1616" s="1302">
        <v>1</v>
      </c>
      <c r="F1616" s="1302">
        <v>5</v>
      </c>
      <c r="G1616" s="1302">
        <v>2</v>
      </c>
      <c r="H1616" s="1302">
        <v>1</v>
      </c>
      <c r="I1616" s="1302">
        <v>5</v>
      </c>
      <c r="J1616" s="1302">
        <v>2</v>
      </c>
      <c r="K1616" s="1302">
        <v>0</v>
      </c>
      <c r="L1616" s="1302">
        <v>1</v>
      </c>
      <c r="M1616" s="1302">
        <v>0</v>
      </c>
      <c r="N1616" s="1302">
        <v>0</v>
      </c>
      <c r="O1616" s="1302">
        <v>1</v>
      </c>
      <c r="P1616" s="1302">
        <v>0</v>
      </c>
      <c r="Q1616" s="1302">
        <v>0</v>
      </c>
      <c r="R1616" s="1302">
        <v>0</v>
      </c>
      <c r="S1616" s="1302">
        <v>0</v>
      </c>
      <c r="T1616" s="1302">
        <v>0</v>
      </c>
      <c r="U1616" s="1302">
        <v>0</v>
      </c>
      <c r="V1616" s="1302">
        <v>0</v>
      </c>
    </row>
    <row r="1617" spans="1:22" ht="15" x14ac:dyDescent="0.25">
      <c r="A1617" s="1301" t="s">
        <v>709</v>
      </c>
      <c r="B1617" s="153" t="s">
        <v>912</v>
      </c>
      <c r="C1617" s="1301" t="s">
        <v>91</v>
      </c>
      <c r="D1617" s="1302">
        <v>1</v>
      </c>
      <c r="E1617" s="1302">
        <v>1</v>
      </c>
      <c r="F1617" s="1302">
        <v>1</v>
      </c>
      <c r="G1617" s="1302">
        <v>1</v>
      </c>
      <c r="H1617" s="1302">
        <v>1</v>
      </c>
      <c r="I1617" s="1302">
        <v>1</v>
      </c>
      <c r="J1617" s="1302">
        <v>2</v>
      </c>
      <c r="K1617" s="1302">
        <v>0</v>
      </c>
      <c r="L1617" s="1302">
        <v>0</v>
      </c>
      <c r="M1617" s="1302">
        <v>0</v>
      </c>
      <c r="N1617" s="1302">
        <v>0</v>
      </c>
      <c r="O1617" s="1302">
        <v>1</v>
      </c>
      <c r="P1617" s="1302">
        <v>0</v>
      </c>
      <c r="Q1617" s="1302">
        <v>0</v>
      </c>
      <c r="R1617" s="1302">
        <v>0</v>
      </c>
      <c r="S1617" s="1302">
        <v>0</v>
      </c>
      <c r="T1617" s="1302">
        <v>0</v>
      </c>
      <c r="U1617" s="1302">
        <v>0</v>
      </c>
      <c r="V1617" s="1302">
        <v>0</v>
      </c>
    </row>
    <row r="1618" spans="1:22" ht="15" x14ac:dyDescent="0.25">
      <c r="A1618" s="1301" t="s">
        <v>709</v>
      </c>
      <c r="B1618" s="153" t="s">
        <v>912</v>
      </c>
      <c r="C1618" s="1301" t="s">
        <v>701</v>
      </c>
      <c r="D1618" s="1302">
        <v>0.10000000149011612</v>
      </c>
      <c r="E1618" s="1302">
        <v>0.1428571492433548</v>
      </c>
      <c r="F1618" s="1302">
        <v>0.37142857909202576</v>
      </c>
      <c r="G1618" s="1302">
        <v>0.4444444477558136</v>
      </c>
      <c r="H1618" s="1302">
        <v>0.15000000596046448</v>
      </c>
      <c r="I1618" s="1302">
        <v>0.1666666716337204</v>
      </c>
      <c r="J1618" s="1302">
        <v>0.2380952388048172</v>
      </c>
      <c r="K1618" s="1302">
        <v>0</v>
      </c>
      <c r="L1618" s="1302">
        <v>0.40000000596046448</v>
      </c>
      <c r="M1618" s="1302">
        <v>0.3333333432674408</v>
      </c>
      <c r="N1618" s="1302">
        <v>0</v>
      </c>
      <c r="O1618" s="1302">
        <v>0.375</v>
      </c>
      <c r="P1618" s="1302">
        <v>0</v>
      </c>
      <c r="Q1618" s="1302">
        <v>0</v>
      </c>
      <c r="R1618" s="1302">
        <v>0</v>
      </c>
      <c r="S1618" s="1302">
        <v>0</v>
      </c>
      <c r="T1618" s="1302">
        <v>0</v>
      </c>
      <c r="U1618" s="1302">
        <v>0</v>
      </c>
      <c r="V1618" s="1302">
        <v>0</v>
      </c>
    </row>
    <row r="1619" spans="1:22" ht="15" x14ac:dyDescent="0.25">
      <c r="A1619" s="1301" t="s">
        <v>709</v>
      </c>
      <c r="B1619" s="153" t="s">
        <v>912</v>
      </c>
      <c r="C1619" s="1301" t="s">
        <v>92</v>
      </c>
      <c r="D1619" s="1302">
        <v>0.20000000298023224</v>
      </c>
      <c r="E1619" s="1302">
        <v>0.5</v>
      </c>
      <c r="F1619" s="1302">
        <v>0.45714285969734192</v>
      </c>
      <c r="G1619" s="1302">
        <v>0.72222220897674561</v>
      </c>
      <c r="H1619" s="1302">
        <v>0.30000001192092896</v>
      </c>
      <c r="I1619" s="1302">
        <v>0.40000000596046448</v>
      </c>
      <c r="J1619" s="1302">
        <v>0.28571429848670959</v>
      </c>
      <c r="K1619" s="1302">
        <v>0.40000000596046448</v>
      </c>
      <c r="L1619" s="1302">
        <v>0.60000002384185791</v>
      </c>
      <c r="M1619" s="1302">
        <v>0.3333333432674408</v>
      </c>
      <c r="N1619" s="1302">
        <v>0</v>
      </c>
      <c r="O1619" s="1302">
        <v>0.5</v>
      </c>
      <c r="P1619" s="1302">
        <v>0</v>
      </c>
      <c r="Q1619" s="1302">
        <v>0</v>
      </c>
      <c r="R1619" s="1302">
        <v>0</v>
      </c>
      <c r="S1619" s="1302">
        <v>0</v>
      </c>
      <c r="T1619" s="1302">
        <v>0</v>
      </c>
      <c r="U1619" s="1302">
        <v>0</v>
      </c>
      <c r="V1619" s="1302">
        <v>0</v>
      </c>
    </row>
    <row r="1620" spans="1:22" ht="15" x14ac:dyDescent="0.25">
      <c r="A1620" s="1301" t="s">
        <v>709</v>
      </c>
      <c r="B1620" s="153" t="s">
        <v>912</v>
      </c>
      <c r="C1620" s="1301" t="s">
        <v>93</v>
      </c>
      <c r="D1620" s="1302">
        <v>0.34999999403953552</v>
      </c>
      <c r="E1620" s="1302">
        <v>0.5</v>
      </c>
      <c r="F1620" s="1302">
        <v>0.54285717010498047</v>
      </c>
      <c r="G1620" s="1302">
        <v>0.72222220897674561</v>
      </c>
      <c r="H1620" s="1302">
        <v>0.30000001192092896</v>
      </c>
      <c r="I1620" s="1302">
        <v>0.5</v>
      </c>
      <c r="J1620" s="1302">
        <v>0.28571429848670959</v>
      </c>
      <c r="K1620" s="1302">
        <v>0.40000000596046448</v>
      </c>
      <c r="L1620" s="1302">
        <v>0.80000001192092896</v>
      </c>
      <c r="M1620" s="1302">
        <v>0.3333333432674408</v>
      </c>
      <c r="N1620" s="1302">
        <v>0</v>
      </c>
      <c r="O1620" s="1302">
        <v>0.5</v>
      </c>
      <c r="P1620" s="1302">
        <v>0</v>
      </c>
      <c r="Q1620" s="1302">
        <v>0</v>
      </c>
      <c r="R1620" s="1302">
        <v>0</v>
      </c>
      <c r="S1620" s="1302">
        <v>0</v>
      </c>
      <c r="T1620" s="1302">
        <v>0</v>
      </c>
      <c r="U1620" s="1302">
        <v>0</v>
      </c>
      <c r="V1620" s="1302">
        <v>0</v>
      </c>
    </row>
    <row r="1621" spans="1:22" ht="15" x14ac:dyDescent="0.25">
      <c r="A1621" s="1301" t="s">
        <v>709</v>
      </c>
      <c r="B1621" s="153" t="s">
        <v>912</v>
      </c>
      <c r="C1621" s="1301" t="s">
        <v>94</v>
      </c>
      <c r="D1621" s="1302">
        <v>0.20000000298023224</v>
      </c>
      <c r="E1621" s="1302">
        <v>7.1428574621677399E-2</v>
      </c>
      <c r="F1621" s="1302">
        <v>0.1428571492433548</v>
      </c>
      <c r="G1621" s="1302">
        <v>0.1111111119389534</v>
      </c>
      <c r="H1621" s="1302">
        <v>5.000000074505806E-2</v>
      </c>
      <c r="I1621" s="1302">
        <v>0.1666666716337204</v>
      </c>
      <c r="J1621" s="1302">
        <v>9.5238097012042999E-2</v>
      </c>
      <c r="K1621" s="1302">
        <v>0</v>
      </c>
      <c r="L1621" s="1302">
        <v>0.20000000298023224</v>
      </c>
      <c r="M1621" s="1302">
        <v>0</v>
      </c>
      <c r="N1621" s="1302">
        <v>0</v>
      </c>
      <c r="O1621" s="1302">
        <v>0.125</v>
      </c>
      <c r="P1621" s="1302">
        <v>0</v>
      </c>
      <c r="Q1621" s="1302">
        <v>0</v>
      </c>
      <c r="R1621" s="1302">
        <v>0</v>
      </c>
      <c r="S1621" s="1302">
        <v>0</v>
      </c>
      <c r="T1621" s="1302">
        <v>0</v>
      </c>
      <c r="U1621" s="1302">
        <v>0</v>
      </c>
      <c r="V1621" s="1302">
        <v>0</v>
      </c>
    </row>
    <row r="1622" spans="1:22" ht="15" x14ac:dyDescent="0.25">
      <c r="A1622" s="1301" t="s">
        <v>709</v>
      </c>
      <c r="B1622" s="153" t="s">
        <v>912</v>
      </c>
      <c r="C1622" s="1301" t="s">
        <v>95</v>
      </c>
      <c r="D1622" s="1302">
        <v>5.000000074505806E-2</v>
      </c>
      <c r="E1622" s="1302">
        <v>7.1428574621677399E-2</v>
      </c>
      <c r="F1622" s="1302">
        <v>2.857142873108387E-2</v>
      </c>
      <c r="G1622" s="1302">
        <v>5.55555559694767E-2</v>
      </c>
      <c r="H1622" s="1302">
        <v>5.000000074505806E-2</v>
      </c>
      <c r="I1622" s="1302">
        <v>3.3333335071802139E-2</v>
      </c>
      <c r="J1622" s="1302">
        <v>9.5238097012042999E-2</v>
      </c>
      <c r="K1622" s="1302">
        <v>0</v>
      </c>
      <c r="L1622" s="1302">
        <v>0</v>
      </c>
      <c r="M1622" s="1302">
        <v>0</v>
      </c>
      <c r="N1622" s="1302">
        <v>0</v>
      </c>
      <c r="O1622" s="1302">
        <v>0.125</v>
      </c>
      <c r="P1622" s="1302">
        <v>0</v>
      </c>
      <c r="Q1622" s="1302">
        <v>0</v>
      </c>
      <c r="R1622" s="1302">
        <v>0</v>
      </c>
      <c r="S1622" s="1302">
        <v>0</v>
      </c>
      <c r="T1622" s="1302">
        <v>0</v>
      </c>
      <c r="U1622" s="1302">
        <v>0</v>
      </c>
      <c r="V1622" s="1302">
        <v>0</v>
      </c>
    </row>
    <row r="1623" spans="1:22" ht="15" x14ac:dyDescent="0.25">
      <c r="A1623" s="1301" t="s">
        <v>709</v>
      </c>
      <c r="B1623" s="153" t="s">
        <v>913</v>
      </c>
      <c r="C1623" s="1301" t="s">
        <v>87</v>
      </c>
      <c r="D1623" s="1302">
        <v>1</v>
      </c>
      <c r="E1623" s="1302">
        <v>1</v>
      </c>
      <c r="F1623" s="1302">
        <v>0</v>
      </c>
      <c r="G1623" s="1302">
        <v>0</v>
      </c>
      <c r="H1623" s="1302">
        <v>0</v>
      </c>
      <c r="I1623" s="1302">
        <v>0</v>
      </c>
      <c r="J1623" s="1302">
        <v>0</v>
      </c>
      <c r="K1623" s="1302">
        <v>0</v>
      </c>
      <c r="L1623" s="1302">
        <v>0</v>
      </c>
      <c r="M1623" s="1302">
        <v>0</v>
      </c>
      <c r="N1623" s="1302">
        <v>0</v>
      </c>
      <c r="O1623" s="1302">
        <v>0</v>
      </c>
      <c r="P1623" s="1302">
        <v>0</v>
      </c>
      <c r="Q1623" s="1302">
        <v>0</v>
      </c>
      <c r="R1623" s="1302">
        <v>0</v>
      </c>
      <c r="S1623" s="1302">
        <v>0</v>
      </c>
      <c r="T1623" s="1302">
        <v>0</v>
      </c>
      <c r="U1623" s="1302">
        <v>0</v>
      </c>
      <c r="V1623" s="1302">
        <v>0</v>
      </c>
    </row>
    <row r="1624" spans="1:22" ht="15" x14ac:dyDescent="0.25">
      <c r="A1624" s="1301" t="s">
        <v>709</v>
      </c>
      <c r="B1624" s="153" t="s">
        <v>913</v>
      </c>
      <c r="C1624" s="1301" t="s">
        <v>700</v>
      </c>
      <c r="D1624" s="1302">
        <v>0</v>
      </c>
      <c r="E1624" s="1302">
        <v>0</v>
      </c>
      <c r="F1624" s="1302">
        <v>0</v>
      </c>
      <c r="G1624" s="1302">
        <v>0</v>
      </c>
      <c r="H1624" s="1302">
        <v>0</v>
      </c>
      <c r="I1624" s="1302">
        <v>0</v>
      </c>
      <c r="J1624" s="1302">
        <v>0</v>
      </c>
      <c r="K1624" s="1302">
        <v>0</v>
      </c>
      <c r="L1624" s="1302">
        <v>0</v>
      </c>
      <c r="M1624" s="1302">
        <v>0</v>
      </c>
      <c r="N1624" s="1302">
        <v>0</v>
      </c>
      <c r="O1624" s="1302">
        <v>0</v>
      </c>
      <c r="P1624" s="1302">
        <v>0</v>
      </c>
      <c r="Q1624" s="1302">
        <v>0</v>
      </c>
      <c r="R1624" s="1302">
        <v>0</v>
      </c>
      <c r="S1624" s="1302">
        <v>0</v>
      </c>
      <c r="T1624" s="1302">
        <v>0</v>
      </c>
      <c r="U1624" s="1302">
        <v>0</v>
      </c>
      <c r="V1624" s="1302">
        <v>0</v>
      </c>
    </row>
    <row r="1625" spans="1:22" ht="15" x14ac:dyDescent="0.25">
      <c r="A1625" s="1301" t="s">
        <v>709</v>
      </c>
      <c r="B1625" s="153" t="s">
        <v>913</v>
      </c>
      <c r="C1625" s="1301" t="s">
        <v>88</v>
      </c>
      <c r="D1625" s="1302">
        <v>0</v>
      </c>
      <c r="E1625" s="1302">
        <v>1</v>
      </c>
      <c r="F1625" s="1302">
        <v>0</v>
      </c>
      <c r="G1625" s="1302">
        <v>0</v>
      </c>
      <c r="H1625" s="1302">
        <v>0</v>
      </c>
      <c r="I1625" s="1302">
        <v>0</v>
      </c>
      <c r="J1625" s="1302">
        <v>0</v>
      </c>
      <c r="K1625" s="1302">
        <v>0</v>
      </c>
      <c r="L1625" s="1302">
        <v>0</v>
      </c>
      <c r="M1625" s="1302">
        <v>0</v>
      </c>
      <c r="N1625" s="1302">
        <v>0</v>
      </c>
      <c r="O1625" s="1302">
        <v>0</v>
      </c>
      <c r="P1625" s="1302">
        <v>0</v>
      </c>
      <c r="Q1625" s="1302">
        <v>0</v>
      </c>
      <c r="R1625" s="1302">
        <v>0</v>
      </c>
      <c r="S1625" s="1302">
        <v>0</v>
      </c>
      <c r="T1625" s="1302">
        <v>0</v>
      </c>
      <c r="U1625" s="1302">
        <v>0</v>
      </c>
      <c r="V1625" s="1302">
        <v>0</v>
      </c>
    </row>
    <row r="1626" spans="1:22" ht="15" x14ac:dyDescent="0.25">
      <c r="A1626" s="1301" t="s">
        <v>709</v>
      </c>
      <c r="B1626" s="153" t="s">
        <v>913</v>
      </c>
      <c r="C1626" s="1301" t="s">
        <v>89</v>
      </c>
      <c r="D1626" s="1302">
        <v>0</v>
      </c>
      <c r="E1626" s="1302">
        <v>1</v>
      </c>
      <c r="F1626" s="1302">
        <v>0</v>
      </c>
      <c r="G1626" s="1302">
        <v>0</v>
      </c>
      <c r="H1626" s="1302">
        <v>0</v>
      </c>
      <c r="I1626" s="1302">
        <v>0</v>
      </c>
      <c r="J1626" s="1302">
        <v>0</v>
      </c>
      <c r="K1626" s="1302">
        <v>0</v>
      </c>
      <c r="L1626" s="1302">
        <v>0</v>
      </c>
      <c r="M1626" s="1302">
        <v>0</v>
      </c>
      <c r="N1626" s="1302">
        <v>0</v>
      </c>
      <c r="O1626" s="1302">
        <v>0</v>
      </c>
      <c r="P1626" s="1302">
        <v>0</v>
      </c>
      <c r="Q1626" s="1302">
        <v>0</v>
      </c>
      <c r="R1626" s="1302">
        <v>0</v>
      </c>
      <c r="S1626" s="1302">
        <v>0</v>
      </c>
      <c r="T1626" s="1302">
        <v>0</v>
      </c>
      <c r="U1626" s="1302">
        <v>0</v>
      </c>
      <c r="V1626" s="1302">
        <v>0</v>
      </c>
    </row>
    <row r="1627" spans="1:22" ht="15" x14ac:dyDescent="0.25">
      <c r="A1627" s="1301" t="s">
        <v>709</v>
      </c>
      <c r="B1627" s="153" t="s">
        <v>913</v>
      </c>
      <c r="C1627" s="1301" t="s">
        <v>90</v>
      </c>
      <c r="D1627" s="1302">
        <v>0</v>
      </c>
      <c r="E1627" s="1302">
        <v>0</v>
      </c>
      <c r="F1627" s="1302">
        <v>0</v>
      </c>
      <c r="G1627" s="1302">
        <v>0</v>
      </c>
      <c r="H1627" s="1302">
        <v>0</v>
      </c>
      <c r="I1627" s="1302">
        <v>0</v>
      </c>
      <c r="J1627" s="1302">
        <v>0</v>
      </c>
      <c r="K1627" s="1302">
        <v>0</v>
      </c>
      <c r="L1627" s="1302">
        <v>0</v>
      </c>
      <c r="M1627" s="1302">
        <v>0</v>
      </c>
      <c r="N1627" s="1302">
        <v>0</v>
      </c>
      <c r="O1627" s="1302">
        <v>0</v>
      </c>
      <c r="P1627" s="1302">
        <v>0</v>
      </c>
      <c r="Q1627" s="1302">
        <v>0</v>
      </c>
      <c r="R1627" s="1302">
        <v>0</v>
      </c>
      <c r="S1627" s="1302">
        <v>0</v>
      </c>
      <c r="T1627" s="1302">
        <v>0</v>
      </c>
      <c r="U1627" s="1302">
        <v>0</v>
      </c>
      <c r="V1627" s="1302">
        <v>0</v>
      </c>
    </row>
    <row r="1628" spans="1:22" ht="15" x14ac:dyDescent="0.25">
      <c r="A1628" s="1301" t="s">
        <v>709</v>
      </c>
      <c r="B1628" s="153" t="s">
        <v>913</v>
      </c>
      <c r="C1628" s="1301" t="s">
        <v>91</v>
      </c>
      <c r="D1628" s="1302">
        <v>0</v>
      </c>
      <c r="E1628" s="1302">
        <v>0</v>
      </c>
      <c r="F1628" s="1302">
        <v>0</v>
      </c>
      <c r="G1628" s="1302">
        <v>0</v>
      </c>
      <c r="H1628" s="1302">
        <v>0</v>
      </c>
      <c r="I1628" s="1302">
        <v>0</v>
      </c>
      <c r="J1628" s="1302">
        <v>0</v>
      </c>
      <c r="K1628" s="1302">
        <v>0</v>
      </c>
      <c r="L1628" s="1302">
        <v>0</v>
      </c>
      <c r="M1628" s="1302">
        <v>0</v>
      </c>
      <c r="N1628" s="1302">
        <v>0</v>
      </c>
      <c r="O1628" s="1302">
        <v>0</v>
      </c>
      <c r="P1628" s="1302">
        <v>0</v>
      </c>
      <c r="Q1628" s="1302">
        <v>0</v>
      </c>
      <c r="R1628" s="1302">
        <v>0</v>
      </c>
      <c r="S1628" s="1302">
        <v>0</v>
      </c>
      <c r="T1628" s="1302">
        <v>0</v>
      </c>
      <c r="U1628" s="1302">
        <v>0</v>
      </c>
      <c r="V1628" s="1302">
        <v>0</v>
      </c>
    </row>
    <row r="1629" spans="1:22" ht="15" x14ac:dyDescent="0.25">
      <c r="A1629" s="1301" t="s">
        <v>709</v>
      </c>
      <c r="B1629" s="153" t="s">
        <v>913</v>
      </c>
      <c r="C1629" s="1301" t="s">
        <v>701</v>
      </c>
      <c r="D1629" s="1302">
        <v>0</v>
      </c>
      <c r="E1629" s="1302">
        <v>0</v>
      </c>
      <c r="F1629" s="1302">
        <v>0</v>
      </c>
      <c r="G1629" s="1302">
        <v>0</v>
      </c>
      <c r="H1629" s="1302">
        <v>0</v>
      </c>
      <c r="I1629" s="1302">
        <v>0</v>
      </c>
      <c r="J1629" s="1302">
        <v>0</v>
      </c>
      <c r="K1629" s="1302">
        <v>0</v>
      </c>
      <c r="L1629" s="1302">
        <v>0</v>
      </c>
      <c r="M1629" s="1302">
        <v>0</v>
      </c>
      <c r="N1629" s="1302">
        <v>0</v>
      </c>
      <c r="O1629" s="1302">
        <v>0</v>
      </c>
      <c r="P1629" s="1302">
        <v>0</v>
      </c>
      <c r="Q1629" s="1302">
        <v>0</v>
      </c>
      <c r="R1629" s="1302">
        <v>0</v>
      </c>
      <c r="S1629" s="1302">
        <v>0</v>
      </c>
      <c r="T1629" s="1302">
        <v>0</v>
      </c>
      <c r="U1629" s="1302">
        <v>0</v>
      </c>
      <c r="V1629" s="1302">
        <v>0</v>
      </c>
    </row>
    <row r="1630" spans="1:22" ht="15" x14ac:dyDescent="0.25">
      <c r="A1630" s="1301" t="s">
        <v>709</v>
      </c>
      <c r="B1630" s="153" t="s">
        <v>913</v>
      </c>
      <c r="C1630" s="1301" t="s">
        <v>92</v>
      </c>
      <c r="D1630" s="1302">
        <v>0</v>
      </c>
      <c r="E1630" s="1302">
        <v>1</v>
      </c>
      <c r="F1630" s="1302">
        <v>0</v>
      </c>
      <c r="G1630" s="1302">
        <v>0</v>
      </c>
      <c r="H1630" s="1302">
        <v>0</v>
      </c>
      <c r="I1630" s="1302">
        <v>0</v>
      </c>
      <c r="J1630" s="1302">
        <v>0</v>
      </c>
      <c r="K1630" s="1302">
        <v>0</v>
      </c>
      <c r="L1630" s="1302">
        <v>0</v>
      </c>
      <c r="M1630" s="1302">
        <v>0</v>
      </c>
      <c r="N1630" s="1302">
        <v>0</v>
      </c>
      <c r="O1630" s="1302">
        <v>0</v>
      </c>
      <c r="P1630" s="1302">
        <v>0</v>
      </c>
      <c r="Q1630" s="1302">
        <v>0</v>
      </c>
      <c r="R1630" s="1302">
        <v>0</v>
      </c>
      <c r="S1630" s="1302">
        <v>0</v>
      </c>
      <c r="T1630" s="1302">
        <v>0</v>
      </c>
      <c r="U1630" s="1302">
        <v>0</v>
      </c>
      <c r="V1630" s="1302">
        <v>0</v>
      </c>
    </row>
    <row r="1631" spans="1:22" ht="15" x14ac:dyDescent="0.25">
      <c r="A1631" s="1301" t="s">
        <v>709</v>
      </c>
      <c r="B1631" s="153" t="s">
        <v>913</v>
      </c>
      <c r="C1631" s="1301" t="s">
        <v>93</v>
      </c>
      <c r="D1631" s="1302">
        <v>0</v>
      </c>
      <c r="E1631" s="1302">
        <v>1</v>
      </c>
      <c r="F1631" s="1302">
        <v>0</v>
      </c>
      <c r="G1631" s="1302">
        <v>0</v>
      </c>
      <c r="H1631" s="1302">
        <v>0</v>
      </c>
      <c r="I1631" s="1302">
        <v>0</v>
      </c>
      <c r="J1631" s="1302">
        <v>0</v>
      </c>
      <c r="K1631" s="1302">
        <v>0</v>
      </c>
      <c r="L1631" s="1302">
        <v>0</v>
      </c>
      <c r="M1631" s="1302">
        <v>0</v>
      </c>
      <c r="N1631" s="1302">
        <v>0</v>
      </c>
      <c r="O1631" s="1302">
        <v>0</v>
      </c>
      <c r="P1631" s="1302">
        <v>0</v>
      </c>
      <c r="Q1631" s="1302">
        <v>0</v>
      </c>
      <c r="R1631" s="1302">
        <v>0</v>
      </c>
      <c r="S1631" s="1302">
        <v>0</v>
      </c>
      <c r="T1631" s="1302">
        <v>0</v>
      </c>
      <c r="U1631" s="1302">
        <v>0</v>
      </c>
      <c r="V1631" s="1302">
        <v>0</v>
      </c>
    </row>
    <row r="1632" spans="1:22" ht="15" x14ac:dyDescent="0.25">
      <c r="A1632" s="1301" t="s">
        <v>709</v>
      </c>
      <c r="B1632" s="153" t="s">
        <v>913</v>
      </c>
      <c r="C1632" s="1301" t="s">
        <v>94</v>
      </c>
      <c r="D1632" s="1302">
        <v>0</v>
      </c>
      <c r="E1632" s="1302">
        <v>0</v>
      </c>
      <c r="F1632" s="1302">
        <v>0</v>
      </c>
      <c r="G1632" s="1302">
        <v>0</v>
      </c>
      <c r="H1632" s="1302">
        <v>0</v>
      </c>
      <c r="I1632" s="1302">
        <v>0</v>
      </c>
      <c r="J1632" s="1302">
        <v>0</v>
      </c>
      <c r="K1632" s="1302">
        <v>0</v>
      </c>
      <c r="L1632" s="1302">
        <v>0</v>
      </c>
      <c r="M1632" s="1302">
        <v>0</v>
      </c>
      <c r="N1632" s="1302">
        <v>0</v>
      </c>
      <c r="O1632" s="1302">
        <v>0</v>
      </c>
      <c r="P1632" s="1302">
        <v>0</v>
      </c>
      <c r="Q1632" s="1302">
        <v>0</v>
      </c>
      <c r="R1632" s="1302">
        <v>0</v>
      </c>
      <c r="S1632" s="1302">
        <v>0</v>
      </c>
      <c r="T1632" s="1302">
        <v>0</v>
      </c>
      <c r="U1632" s="1302">
        <v>0</v>
      </c>
      <c r="V1632" s="1302">
        <v>0</v>
      </c>
    </row>
    <row r="1633" spans="1:22" ht="15" x14ac:dyDescent="0.25">
      <c r="A1633" s="1301" t="s">
        <v>709</v>
      </c>
      <c r="B1633" s="153" t="s">
        <v>913</v>
      </c>
      <c r="C1633" s="1301" t="s">
        <v>95</v>
      </c>
      <c r="D1633" s="1302">
        <v>0</v>
      </c>
      <c r="E1633" s="1302">
        <v>0</v>
      </c>
      <c r="F1633" s="1302">
        <v>0</v>
      </c>
      <c r="G1633" s="1302">
        <v>0</v>
      </c>
      <c r="H1633" s="1302">
        <v>0</v>
      </c>
      <c r="I1633" s="1302">
        <v>0</v>
      </c>
      <c r="J1633" s="1302">
        <v>0</v>
      </c>
      <c r="K1633" s="1302">
        <v>0</v>
      </c>
      <c r="L1633" s="1302">
        <v>0</v>
      </c>
      <c r="M1633" s="1302">
        <v>0</v>
      </c>
      <c r="N1633" s="1302">
        <v>0</v>
      </c>
      <c r="O1633" s="1302">
        <v>0</v>
      </c>
      <c r="P1633" s="1302">
        <v>0</v>
      </c>
      <c r="Q1633" s="1302">
        <v>0</v>
      </c>
      <c r="R1633" s="1302">
        <v>0</v>
      </c>
      <c r="S1633" s="1302">
        <v>0</v>
      </c>
      <c r="T1633" s="1302">
        <v>0</v>
      </c>
      <c r="U1633" s="1302">
        <v>0</v>
      </c>
      <c r="V1633" s="1302">
        <v>0</v>
      </c>
    </row>
    <row r="1634" spans="1:22" ht="15" x14ac:dyDescent="0.25">
      <c r="A1634" s="1301" t="s">
        <v>709</v>
      </c>
      <c r="B1634" s="153" t="s">
        <v>1158</v>
      </c>
      <c r="C1634" s="1301" t="s">
        <v>87</v>
      </c>
      <c r="D1634" s="1302">
        <v>1</v>
      </c>
      <c r="E1634" s="1302">
        <v>1</v>
      </c>
      <c r="F1634" s="1302">
        <v>0</v>
      </c>
      <c r="G1634" s="1302">
        <v>0</v>
      </c>
      <c r="H1634" s="1302">
        <v>0</v>
      </c>
      <c r="I1634" s="1302">
        <v>0</v>
      </c>
      <c r="J1634" s="1302">
        <v>0</v>
      </c>
      <c r="K1634" s="1302">
        <v>0</v>
      </c>
      <c r="L1634" s="1302">
        <v>0</v>
      </c>
      <c r="M1634" s="1302">
        <v>0</v>
      </c>
      <c r="N1634" s="1302">
        <v>0</v>
      </c>
      <c r="O1634" s="1302">
        <v>0</v>
      </c>
      <c r="P1634" s="1302">
        <v>0</v>
      </c>
      <c r="Q1634" s="1302">
        <v>0</v>
      </c>
      <c r="R1634" s="1302">
        <v>0</v>
      </c>
      <c r="S1634" s="1302">
        <v>0</v>
      </c>
      <c r="T1634" s="1302">
        <v>0</v>
      </c>
      <c r="U1634" s="1302">
        <v>0</v>
      </c>
      <c r="V1634" s="1302">
        <v>0</v>
      </c>
    </row>
    <row r="1635" spans="1:22" ht="15" x14ac:dyDescent="0.25">
      <c r="A1635" s="1301" t="s">
        <v>709</v>
      </c>
      <c r="B1635" s="153" t="s">
        <v>915</v>
      </c>
      <c r="C1635" s="1301" t="s">
        <v>87</v>
      </c>
      <c r="D1635" s="1302">
        <v>0</v>
      </c>
      <c r="E1635" s="1302">
        <v>3</v>
      </c>
      <c r="F1635" s="1302">
        <v>0</v>
      </c>
      <c r="G1635" s="1302">
        <v>0</v>
      </c>
      <c r="H1635" s="1302">
        <v>0</v>
      </c>
      <c r="I1635" s="1302">
        <v>0</v>
      </c>
      <c r="J1635" s="1302">
        <v>0</v>
      </c>
      <c r="K1635" s="1302">
        <v>0</v>
      </c>
      <c r="L1635" s="1302">
        <v>0</v>
      </c>
      <c r="M1635" s="1302">
        <v>0</v>
      </c>
      <c r="N1635" s="1302">
        <v>0</v>
      </c>
      <c r="O1635" s="1302">
        <v>0</v>
      </c>
      <c r="P1635" s="1302">
        <v>0</v>
      </c>
      <c r="Q1635" s="1302">
        <v>0</v>
      </c>
      <c r="R1635" s="1302">
        <v>0</v>
      </c>
      <c r="S1635" s="1302">
        <v>0</v>
      </c>
      <c r="T1635" s="1302">
        <v>0</v>
      </c>
      <c r="U1635" s="1302">
        <v>0</v>
      </c>
      <c r="V1635" s="1302">
        <v>0</v>
      </c>
    </row>
    <row r="1636" spans="1:22" ht="15" x14ac:dyDescent="0.25">
      <c r="A1636" s="1301" t="s">
        <v>709</v>
      </c>
      <c r="B1636" s="153" t="s">
        <v>916</v>
      </c>
      <c r="C1636" s="1301" t="s">
        <v>87</v>
      </c>
      <c r="D1636" s="1302">
        <v>0</v>
      </c>
      <c r="E1636" s="1302">
        <v>0</v>
      </c>
      <c r="F1636" s="1302">
        <v>0</v>
      </c>
      <c r="G1636" s="1302">
        <v>0</v>
      </c>
      <c r="H1636" s="1302">
        <v>0</v>
      </c>
      <c r="I1636" s="1302">
        <v>0</v>
      </c>
      <c r="J1636" s="1302">
        <v>0</v>
      </c>
      <c r="K1636" s="1302">
        <v>0</v>
      </c>
      <c r="L1636" s="1302">
        <v>0</v>
      </c>
      <c r="M1636" s="1302">
        <v>0</v>
      </c>
      <c r="N1636" s="1302">
        <v>14</v>
      </c>
      <c r="O1636" s="1302">
        <v>3</v>
      </c>
      <c r="P1636" s="1302">
        <v>4</v>
      </c>
      <c r="Q1636" s="1302">
        <v>0</v>
      </c>
      <c r="R1636" s="1302">
        <v>11</v>
      </c>
      <c r="S1636" s="1302">
        <v>6</v>
      </c>
      <c r="T1636" s="1302">
        <v>8</v>
      </c>
      <c r="U1636" s="1302">
        <v>2</v>
      </c>
      <c r="V1636" s="1302">
        <v>7</v>
      </c>
    </row>
    <row r="1637" spans="1:22" ht="15" x14ac:dyDescent="0.25">
      <c r="A1637" s="1301" t="s">
        <v>709</v>
      </c>
      <c r="B1637" s="153" t="s">
        <v>916</v>
      </c>
      <c r="C1637" s="1301" t="s">
        <v>700</v>
      </c>
      <c r="D1637" s="1302">
        <v>0</v>
      </c>
      <c r="E1637" s="1302">
        <v>0</v>
      </c>
      <c r="F1637" s="1302">
        <v>0</v>
      </c>
      <c r="G1637" s="1302">
        <v>0</v>
      </c>
      <c r="H1637" s="1302">
        <v>0</v>
      </c>
      <c r="I1637" s="1302">
        <v>0</v>
      </c>
      <c r="J1637" s="1302">
        <v>0</v>
      </c>
      <c r="K1637" s="1302">
        <v>0</v>
      </c>
      <c r="L1637" s="1302">
        <v>0</v>
      </c>
      <c r="M1637" s="1302">
        <v>0</v>
      </c>
      <c r="N1637" s="1302">
        <v>0</v>
      </c>
      <c r="O1637" s="1302">
        <v>1</v>
      </c>
      <c r="P1637" s="1302">
        <v>0</v>
      </c>
      <c r="Q1637" s="1302">
        <v>0</v>
      </c>
      <c r="R1637" s="1302">
        <v>1</v>
      </c>
      <c r="S1637" s="1302">
        <v>0</v>
      </c>
      <c r="T1637" s="1302">
        <v>1</v>
      </c>
      <c r="U1637" s="1302">
        <v>0</v>
      </c>
      <c r="V1637" s="1302">
        <v>0</v>
      </c>
    </row>
    <row r="1638" spans="1:22" ht="15" x14ac:dyDescent="0.25">
      <c r="A1638" s="1301" t="s">
        <v>709</v>
      </c>
      <c r="B1638" s="153" t="s">
        <v>916</v>
      </c>
      <c r="C1638" s="1301" t="s">
        <v>88</v>
      </c>
      <c r="D1638" s="1302">
        <v>0</v>
      </c>
      <c r="E1638" s="1302">
        <v>0</v>
      </c>
      <c r="F1638" s="1302">
        <v>0</v>
      </c>
      <c r="G1638" s="1302">
        <v>0</v>
      </c>
      <c r="H1638" s="1302">
        <v>0</v>
      </c>
      <c r="I1638" s="1302">
        <v>0</v>
      </c>
      <c r="J1638" s="1302">
        <v>0</v>
      </c>
      <c r="K1638" s="1302">
        <v>0</v>
      </c>
      <c r="L1638" s="1302">
        <v>0</v>
      </c>
      <c r="M1638" s="1302">
        <v>0</v>
      </c>
      <c r="N1638" s="1302">
        <v>2</v>
      </c>
      <c r="O1638" s="1302">
        <v>2</v>
      </c>
      <c r="P1638" s="1302">
        <v>0</v>
      </c>
      <c r="Q1638" s="1302">
        <v>0</v>
      </c>
      <c r="R1638" s="1302">
        <v>3</v>
      </c>
      <c r="S1638" s="1302">
        <v>0</v>
      </c>
      <c r="T1638" s="1302">
        <v>1</v>
      </c>
      <c r="U1638" s="1302">
        <v>0</v>
      </c>
      <c r="V1638" s="1302">
        <v>0</v>
      </c>
    </row>
    <row r="1639" spans="1:22" ht="15" x14ac:dyDescent="0.25">
      <c r="A1639" s="1301" t="s">
        <v>709</v>
      </c>
      <c r="B1639" s="153" t="s">
        <v>916</v>
      </c>
      <c r="C1639" s="1301" t="s">
        <v>89</v>
      </c>
      <c r="D1639" s="1302">
        <v>0</v>
      </c>
      <c r="E1639" s="1302">
        <v>0</v>
      </c>
      <c r="F1639" s="1302">
        <v>0</v>
      </c>
      <c r="G1639" s="1302">
        <v>0</v>
      </c>
      <c r="H1639" s="1302">
        <v>0</v>
      </c>
      <c r="I1639" s="1302">
        <v>0</v>
      </c>
      <c r="J1639" s="1302">
        <v>0</v>
      </c>
      <c r="K1639" s="1302">
        <v>0</v>
      </c>
      <c r="L1639" s="1302">
        <v>0</v>
      </c>
      <c r="M1639" s="1302">
        <v>0</v>
      </c>
      <c r="N1639" s="1302">
        <v>5</v>
      </c>
      <c r="O1639" s="1302">
        <v>2</v>
      </c>
      <c r="P1639" s="1302">
        <v>0</v>
      </c>
      <c r="Q1639" s="1302">
        <v>0</v>
      </c>
      <c r="R1639" s="1302">
        <v>3</v>
      </c>
      <c r="S1639" s="1302">
        <v>0</v>
      </c>
      <c r="T1639" s="1302">
        <v>1</v>
      </c>
      <c r="U1639" s="1302">
        <v>0</v>
      </c>
      <c r="V1639" s="1302">
        <v>0</v>
      </c>
    </row>
    <row r="1640" spans="1:22" ht="15" x14ac:dyDescent="0.25">
      <c r="A1640" s="1301" t="s">
        <v>709</v>
      </c>
      <c r="B1640" s="153" t="s">
        <v>916</v>
      </c>
      <c r="C1640" s="1301" t="s">
        <v>90</v>
      </c>
      <c r="D1640" s="1302">
        <v>0</v>
      </c>
      <c r="E1640" s="1302">
        <v>0</v>
      </c>
      <c r="F1640" s="1302">
        <v>0</v>
      </c>
      <c r="G1640" s="1302">
        <v>0</v>
      </c>
      <c r="H1640" s="1302">
        <v>0</v>
      </c>
      <c r="I1640" s="1302">
        <v>0</v>
      </c>
      <c r="J1640" s="1302">
        <v>0</v>
      </c>
      <c r="K1640" s="1302">
        <v>0</v>
      </c>
      <c r="L1640" s="1302">
        <v>0</v>
      </c>
      <c r="M1640" s="1302">
        <v>0</v>
      </c>
      <c r="N1640" s="1302">
        <v>3</v>
      </c>
      <c r="O1640" s="1302">
        <v>0</v>
      </c>
      <c r="P1640" s="1302">
        <v>0</v>
      </c>
      <c r="Q1640" s="1302">
        <v>0</v>
      </c>
      <c r="R1640" s="1302">
        <v>3</v>
      </c>
      <c r="S1640" s="1302">
        <v>0</v>
      </c>
      <c r="T1640" s="1302">
        <v>0</v>
      </c>
      <c r="U1640" s="1302">
        <v>0</v>
      </c>
      <c r="V1640" s="1302">
        <v>0</v>
      </c>
    </row>
    <row r="1641" spans="1:22" ht="15" x14ac:dyDescent="0.25">
      <c r="A1641" s="1301" t="s">
        <v>709</v>
      </c>
      <c r="B1641" s="153" t="s">
        <v>916</v>
      </c>
      <c r="C1641" s="1301" t="s">
        <v>91</v>
      </c>
      <c r="D1641" s="1302">
        <v>0</v>
      </c>
      <c r="E1641" s="1302">
        <v>0</v>
      </c>
      <c r="F1641" s="1302">
        <v>0</v>
      </c>
      <c r="G1641" s="1302">
        <v>0</v>
      </c>
      <c r="H1641" s="1302">
        <v>0</v>
      </c>
      <c r="I1641" s="1302">
        <v>0</v>
      </c>
      <c r="J1641" s="1302">
        <v>0</v>
      </c>
      <c r="K1641" s="1302">
        <v>0</v>
      </c>
      <c r="L1641" s="1302">
        <v>0</v>
      </c>
      <c r="M1641" s="1302">
        <v>0</v>
      </c>
      <c r="N1641" s="1302">
        <v>1</v>
      </c>
      <c r="O1641" s="1302">
        <v>0</v>
      </c>
      <c r="P1641" s="1302">
        <v>0</v>
      </c>
      <c r="Q1641" s="1302">
        <v>0</v>
      </c>
      <c r="R1641" s="1302">
        <v>2</v>
      </c>
      <c r="S1641" s="1302">
        <v>0</v>
      </c>
      <c r="T1641" s="1302">
        <v>0</v>
      </c>
      <c r="U1641" s="1302">
        <v>0</v>
      </c>
      <c r="V1641" s="1302">
        <v>0</v>
      </c>
    </row>
    <row r="1642" spans="1:22" ht="15" x14ac:dyDescent="0.25">
      <c r="A1642" s="1301" t="s">
        <v>709</v>
      </c>
      <c r="B1642" s="153" t="s">
        <v>916</v>
      </c>
      <c r="C1642" s="1301" t="s">
        <v>701</v>
      </c>
      <c r="D1642" s="1302">
        <v>0</v>
      </c>
      <c r="E1642" s="1302">
        <v>0</v>
      </c>
      <c r="F1642" s="1302">
        <v>0</v>
      </c>
      <c r="G1642" s="1302">
        <v>0</v>
      </c>
      <c r="H1642" s="1302">
        <v>0</v>
      </c>
      <c r="I1642" s="1302">
        <v>0</v>
      </c>
      <c r="J1642" s="1302">
        <v>0</v>
      </c>
      <c r="K1642" s="1302">
        <v>0</v>
      </c>
      <c r="L1642" s="1302">
        <v>0</v>
      </c>
      <c r="M1642" s="1302">
        <v>0</v>
      </c>
      <c r="N1642" s="1302">
        <v>0</v>
      </c>
      <c r="O1642" s="1302">
        <v>0.3333333432674408</v>
      </c>
      <c r="P1642" s="1302">
        <v>0</v>
      </c>
      <c r="Q1642" s="1302">
        <v>0</v>
      </c>
      <c r="R1642" s="1302">
        <v>9.0909093618392944E-2</v>
      </c>
      <c r="S1642" s="1302">
        <v>0</v>
      </c>
      <c r="T1642" s="1302">
        <v>0.125</v>
      </c>
      <c r="U1642" s="1302">
        <v>0</v>
      </c>
      <c r="V1642" s="1302">
        <v>0</v>
      </c>
    </row>
    <row r="1643" spans="1:22" ht="15" x14ac:dyDescent="0.25">
      <c r="A1643" s="1301" t="s">
        <v>709</v>
      </c>
      <c r="B1643" s="153" t="s">
        <v>916</v>
      </c>
      <c r="C1643" s="1301" t="s">
        <v>92</v>
      </c>
      <c r="D1643" s="1302">
        <v>0</v>
      </c>
      <c r="E1643" s="1302">
        <v>0</v>
      </c>
      <c r="F1643" s="1302">
        <v>0</v>
      </c>
      <c r="G1643" s="1302">
        <v>0</v>
      </c>
      <c r="H1643" s="1302">
        <v>0</v>
      </c>
      <c r="I1643" s="1302">
        <v>0</v>
      </c>
      <c r="J1643" s="1302">
        <v>0</v>
      </c>
      <c r="K1643" s="1302">
        <v>0</v>
      </c>
      <c r="L1643" s="1302">
        <v>0</v>
      </c>
      <c r="M1643" s="1302">
        <v>0</v>
      </c>
      <c r="N1643" s="1302">
        <v>0.1428571492433548</v>
      </c>
      <c r="O1643" s="1302">
        <v>0.66666668653488159</v>
      </c>
      <c r="P1643" s="1302">
        <v>0</v>
      </c>
      <c r="Q1643" s="1302">
        <v>0</v>
      </c>
      <c r="R1643" s="1302">
        <v>0.27272728085517883</v>
      </c>
      <c r="S1643" s="1302">
        <v>0</v>
      </c>
      <c r="T1643" s="1302">
        <v>0.125</v>
      </c>
      <c r="U1643" s="1302">
        <v>0</v>
      </c>
      <c r="V1643" s="1302">
        <v>0</v>
      </c>
    </row>
    <row r="1644" spans="1:22" ht="15" x14ac:dyDescent="0.25">
      <c r="A1644" s="1301" t="s">
        <v>709</v>
      </c>
      <c r="B1644" s="153" t="s">
        <v>916</v>
      </c>
      <c r="C1644" s="1301" t="s">
        <v>93</v>
      </c>
      <c r="D1644" s="1302">
        <v>0</v>
      </c>
      <c r="E1644" s="1302">
        <v>0</v>
      </c>
      <c r="F1644" s="1302">
        <v>0</v>
      </c>
      <c r="G1644" s="1302">
        <v>0</v>
      </c>
      <c r="H1644" s="1302">
        <v>0</v>
      </c>
      <c r="I1644" s="1302">
        <v>0</v>
      </c>
      <c r="J1644" s="1302">
        <v>0</v>
      </c>
      <c r="K1644" s="1302">
        <v>0</v>
      </c>
      <c r="L1644" s="1302">
        <v>0</v>
      </c>
      <c r="M1644" s="1302">
        <v>0</v>
      </c>
      <c r="N1644" s="1302">
        <v>0.3571428656578064</v>
      </c>
      <c r="O1644" s="1302">
        <v>0.66666668653488159</v>
      </c>
      <c r="P1644" s="1302">
        <v>0</v>
      </c>
      <c r="Q1644" s="1302">
        <v>0</v>
      </c>
      <c r="R1644" s="1302">
        <v>0.27272728085517883</v>
      </c>
      <c r="S1644" s="1302">
        <v>0</v>
      </c>
      <c r="T1644" s="1302">
        <v>0.125</v>
      </c>
      <c r="U1644" s="1302">
        <v>0</v>
      </c>
      <c r="V1644" s="1302">
        <v>0</v>
      </c>
    </row>
    <row r="1645" spans="1:22" ht="15" x14ac:dyDescent="0.25">
      <c r="A1645" s="1301" t="s">
        <v>709</v>
      </c>
      <c r="B1645" s="153" t="s">
        <v>916</v>
      </c>
      <c r="C1645" s="1301" t="s">
        <v>94</v>
      </c>
      <c r="D1645" s="1302">
        <v>0</v>
      </c>
      <c r="E1645" s="1302">
        <v>0</v>
      </c>
      <c r="F1645" s="1302">
        <v>0</v>
      </c>
      <c r="G1645" s="1302">
        <v>0</v>
      </c>
      <c r="H1645" s="1302">
        <v>0</v>
      </c>
      <c r="I1645" s="1302">
        <v>0</v>
      </c>
      <c r="J1645" s="1302">
        <v>0</v>
      </c>
      <c r="K1645" s="1302">
        <v>0</v>
      </c>
      <c r="L1645" s="1302">
        <v>0</v>
      </c>
      <c r="M1645" s="1302">
        <v>0</v>
      </c>
      <c r="N1645" s="1302">
        <v>0.2142857164144516</v>
      </c>
      <c r="O1645" s="1302">
        <v>0</v>
      </c>
      <c r="P1645" s="1302">
        <v>0</v>
      </c>
      <c r="Q1645" s="1302">
        <v>0</v>
      </c>
      <c r="R1645" s="1302">
        <v>0.27272728085517883</v>
      </c>
      <c r="S1645" s="1302">
        <v>0</v>
      </c>
      <c r="T1645" s="1302">
        <v>0</v>
      </c>
      <c r="U1645" s="1302">
        <v>0</v>
      </c>
      <c r="V1645" s="1302">
        <v>0</v>
      </c>
    </row>
    <row r="1646" spans="1:22" ht="15" x14ac:dyDescent="0.25">
      <c r="A1646" s="1301" t="s">
        <v>709</v>
      </c>
      <c r="B1646" s="153" t="s">
        <v>916</v>
      </c>
      <c r="C1646" s="1301" t="s">
        <v>95</v>
      </c>
      <c r="D1646" s="1302">
        <v>0</v>
      </c>
      <c r="E1646" s="1302">
        <v>0</v>
      </c>
      <c r="F1646" s="1302">
        <v>0</v>
      </c>
      <c r="G1646" s="1302">
        <v>0</v>
      </c>
      <c r="H1646" s="1302">
        <v>0</v>
      </c>
      <c r="I1646" s="1302">
        <v>0</v>
      </c>
      <c r="J1646" s="1302">
        <v>0</v>
      </c>
      <c r="K1646" s="1302">
        <v>0</v>
      </c>
      <c r="L1646" s="1302">
        <v>0</v>
      </c>
      <c r="M1646" s="1302">
        <v>0</v>
      </c>
      <c r="N1646" s="1302">
        <v>7.1428574621677399E-2</v>
      </c>
      <c r="O1646" s="1302">
        <v>0</v>
      </c>
      <c r="P1646" s="1302">
        <v>0</v>
      </c>
      <c r="Q1646" s="1302">
        <v>0</v>
      </c>
      <c r="R1646" s="1302">
        <v>0.18181818723678589</v>
      </c>
      <c r="S1646" s="1302">
        <v>0</v>
      </c>
      <c r="T1646" s="1302">
        <v>0</v>
      </c>
      <c r="U1646" s="1302">
        <v>0</v>
      </c>
      <c r="V1646" s="1302">
        <v>0</v>
      </c>
    </row>
    <row r="1647" spans="1:22" ht="15" x14ac:dyDescent="0.25">
      <c r="A1647" s="1301" t="s">
        <v>709</v>
      </c>
      <c r="B1647" s="153" t="s">
        <v>917</v>
      </c>
      <c r="C1647" s="1301" t="s">
        <v>87</v>
      </c>
      <c r="D1647" s="1302">
        <v>0</v>
      </c>
      <c r="E1647" s="1302">
        <v>0</v>
      </c>
      <c r="F1647" s="1302">
        <v>0</v>
      </c>
      <c r="G1647" s="1302">
        <v>0</v>
      </c>
      <c r="H1647" s="1302">
        <v>0</v>
      </c>
      <c r="I1647" s="1302">
        <v>0</v>
      </c>
      <c r="J1647" s="1302">
        <v>3</v>
      </c>
      <c r="K1647" s="1302">
        <v>7</v>
      </c>
      <c r="L1647" s="1302">
        <v>11</v>
      </c>
      <c r="M1647" s="1302">
        <v>12</v>
      </c>
      <c r="N1647" s="1302">
        <v>6</v>
      </c>
      <c r="O1647" s="1302">
        <v>17</v>
      </c>
      <c r="P1647" s="1302">
        <v>6</v>
      </c>
      <c r="Q1647" s="1302">
        <v>3</v>
      </c>
      <c r="R1647" s="1302">
        <v>4</v>
      </c>
      <c r="S1647" s="1302">
        <v>8</v>
      </c>
      <c r="T1647" s="1302">
        <v>0</v>
      </c>
      <c r="U1647" s="1302">
        <v>0</v>
      </c>
      <c r="V1647" s="1302">
        <v>0</v>
      </c>
    </row>
    <row r="1648" spans="1:22" ht="15" x14ac:dyDescent="0.25">
      <c r="A1648" s="1301" t="s">
        <v>709</v>
      </c>
      <c r="B1648" s="153" t="s">
        <v>917</v>
      </c>
      <c r="C1648" s="1301" t="s">
        <v>700</v>
      </c>
      <c r="D1648" s="1302">
        <v>0</v>
      </c>
      <c r="E1648" s="1302">
        <v>0</v>
      </c>
      <c r="F1648" s="1302">
        <v>0</v>
      </c>
      <c r="G1648" s="1302">
        <v>0</v>
      </c>
      <c r="H1648" s="1302">
        <v>0</v>
      </c>
      <c r="I1648" s="1302">
        <v>0</v>
      </c>
      <c r="J1648" s="1302">
        <v>0</v>
      </c>
      <c r="K1648" s="1302">
        <v>4</v>
      </c>
      <c r="L1648" s="1302">
        <v>3</v>
      </c>
      <c r="M1648" s="1302">
        <v>4</v>
      </c>
      <c r="N1648" s="1302">
        <v>2</v>
      </c>
      <c r="O1648" s="1302">
        <v>10</v>
      </c>
      <c r="P1648" s="1302">
        <v>3</v>
      </c>
      <c r="Q1648" s="1302">
        <v>0</v>
      </c>
      <c r="R1648" s="1302">
        <v>1</v>
      </c>
      <c r="S1648" s="1302">
        <v>8</v>
      </c>
      <c r="T1648" s="1302">
        <v>0</v>
      </c>
      <c r="U1648" s="1302">
        <v>0</v>
      </c>
      <c r="V1648" s="1302">
        <v>0</v>
      </c>
    </row>
    <row r="1649" spans="1:22" ht="15" x14ac:dyDescent="0.25">
      <c r="A1649" s="1301" t="s">
        <v>709</v>
      </c>
      <c r="B1649" s="153" t="s">
        <v>917</v>
      </c>
      <c r="C1649" s="1301" t="s">
        <v>88</v>
      </c>
      <c r="D1649" s="1302">
        <v>0</v>
      </c>
      <c r="E1649" s="1302">
        <v>0</v>
      </c>
      <c r="F1649" s="1302">
        <v>0</v>
      </c>
      <c r="G1649" s="1302">
        <v>0</v>
      </c>
      <c r="H1649" s="1302">
        <v>0</v>
      </c>
      <c r="I1649" s="1302">
        <v>0</v>
      </c>
      <c r="J1649" s="1302">
        <v>0</v>
      </c>
      <c r="K1649" s="1302">
        <v>4</v>
      </c>
      <c r="L1649" s="1302">
        <v>6</v>
      </c>
      <c r="M1649" s="1302">
        <v>6</v>
      </c>
      <c r="N1649" s="1302">
        <v>3</v>
      </c>
      <c r="O1649" s="1302">
        <v>13</v>
      </c>
      <c r="P1649" s="1302">
        <v>4</v>
      </c>
      <c r="Q1649" s="1302">
        <v>0</v>
      </c>
      <c r="R1649" s="1302">
        <v>1</v>
      </c>
      <c r="S1649" s="1302">
        <v>8</v>
      </c>
      <c r="T1649" s="1302">
        <v>0</v>
      </c>
      <c r="U1649" s="1302">
        <v>0</v>
      </c>
      <c r="V1649" s="1302">
        <v>0</v>
      </c>
    </row>
    <row r="1650" spans="1:22" ht="15" x14ac:dyDescent="0.25">
      <c r="A1650" s="1301" t="s">
        <v>709</v>
      </c>
      <c r="B1650" s="153" t="s">
        <v>917</v>
      </c>
      <c r="C1650" s="1301" t="s">
        <v>89</v>
      </c>
      <c r="D1650" s="1302">
        <v>0</v>
      </c>
      <c r="E1650" s="1302">
        <v>0</v>
      </c>
      <c r="F1650" s="1302">
        <v>0</v>
      </c>
      <c r="G1650" s="1302">
        <v>0</v>
      </c>
      <c r="H1650" s="1302">
        <v>0</v>
      </c>
      <c r="I1650" s="1302">
        <v>0</v>
      </c>
      <c r="J1650" s="1302">
        <v>0</v>
      </c>
      <c r="K1650" s="1302">
        <v>4</v>
      </c>
      <c r="L1650" s="1302">
        <v>8</v>
      </c>
      <c r="M1650" s="1302">
        <v>6</v>
      </c>
      <c r="N1650" s="1302">
        <v>3</v>
      </c>
      <c r="O1650" s="1302">
        <v>13</v>
      </c>
      <c r="P1650" s="1302">
        <v>4</v>
      </c>
      <c r="Q1650" s="1302">
        <v>0</v>
      </c>
      <c r="R1650" s="1302">
        <v>2</v>
      </c>
      <c r="S1650" s="1302">
        <v>8</v>
      </c>
      <c r="T1650" s="1302">
        <v>0</v>
      </c>
      <c r="U1650" s="1302">
        <v>0</v>
      </c>
      <c r="V1650" s="1302">
        <v>0</v>
      </c>
    </row>
    <row r="1651" spans="1:22" ht="15" x14ac:dyDescent="0.25">
      <c r="A1651" s="1301" t="s">
        <v>709</v>
      </c>
      <c r="B1651" s="153" t="s">
        <v>917</v>
      </c>
      <c r="C1651" s="1301" t="s">
        <v>90</v>
      </c>
      <c r="D1651" s="1302">
        <v>0</v>
      </c>
      <c r="E1651" s="1302">
        <v>0</v>
      </c>
      <c r="F1651" s="1302">
        <v>0</v>
      </c>
      <c r="G1651" s="1302">
        <v>0</v>
      </c>
      <c r="H1651" s="1302">
        <v>0</v>
      </c>
      <c r="I1651" s="1302">
        <v>0</v>
      </c>
      <c r="J1651" s="1302">
        <v>0</v>
      </c>
      <c r="K1651" s="1302">
        <v>0</v>
      </c>
      <c r="L1651" s="1302">
        <v>0</v>
      </c>
      <c r="M1651" s="1302">
        <v>1</v>
      </c>
      <c r="N1651" s="1302">
        <v>1</v>
      </c>
      <c r="O1651" s="1302">
        <v>3</v>
      </c>
      <c r="P1651" s="1302">
        <v>1</v>
      </c>
      <c r="Q1651" s="1302">
        <v>0</v>
      </c>
      <c r="R1651" s="1302">
        <v>0</v>
      </c>
      <c r="S1651" s="1302">
        <v>0</v>
      </c>
      <c r="T1651" s="1302">
        <v>0</v>
      </c>
      <c r="U1651" s="1302">
        <v>0</v>
      </c>
      <c r="V1651" s="1302">
        <v>0</v>
      </c>
    </row>
    <row r="1652" spans="1:22" ht="15" x14ac:dyDescent="0.25">
      <c r="A1652" s="1301" t="s">
        <v>709</v>
      </c>
      <c r="B1652" s="153" t="s">
        <v>917</v>
      </c>
      <c r="C1652" s="1301" t="s">
        <v>91</v>
      </c>
      <c r="D1652" s="1302">
        <v>0</v>
      </c>
      <c r="E1652" s="1302">
        <v>0</v>
      </c>
      <c r="F1652" s="1302">
        <v>0</v>
      </c>
      <c r="G1652" s="1302">
        <v>0</v>
      </c>
      <c r="H1652" s="1302">
        <v>0</v>
      </c>
      <c r="I1652" s="1302">
        <v>0</v>
      </c>
      <c r="J1652" s="1302">
        <v>0</v>
      </c>
      <c r="K1652" s="1302">
        <v>0</v>
      </c>
      <c r="L1652" s="1302">
        <v>0</v>
      </c>
      <c r="M1652" s="1302">
        <v>1</v>
      </c>
      <c r="N1652" s="1302">
        <v>1</v>
      </c>
      <c r="O1652" s="1302">
        <v>3</v>
      </c>
      <c r="P1652" s="1302">
        <v>0</v>
      </c>
      <c r="Q1652" s="1302">
        <v>0</v>
      </c>
      <c r="R1652" s="1302">
        <v>0</v>
      </c>
      <c r="S1652" s="1302">
        <v>0</v>
      </c>
      <c r="T1652" s="1302">
        <v>0</v>
      </c>
      <c r="U1652" s="1302">
        <v>0</v>
      </c>
      <c r="V1652" s="1302">
        <v>0</v>
      </c>
    </row>
    <row r="1653" spans="1:22" ht="15" x14ac:dyDescent="0.25">
      <c r="A1653" s="1301" t="s">
        <v>709</v>
      </c>
      <c r="B1653" s="153" t="s">
        <v>917</v>
      </c>
      <c r="C1653" s="1301" t="s">
        <v>701</v>
      </c>
      <c r="D1653" s="1302">
        <v>0</v>
      </c>
      <c r="E1653" s="1302">
        <v>0</v>
      </c>
      <c r="F1653" s="1302">
        <v>0</v>
      </c>
      <c r="G1653" s="1302">
        <v>0</v>
      </c>
      <c r="H1653" s="1302">
        <v>0</v>
      </c>
      <c r="I1653" s="1302">
        <v>0</v>
      </c>
      <c r="J1653" s="1302">
        <v>0</v>
      </c>
      <c r="K1653" s="1302">
        <v>0.57142859697341919</v>
      </c>
      <c r="L1653" s="1302">
        <v>0.27272728085517883</v>
      </c>
      <c r="M1653" s="1302">
        <v>0.3333333432674408</v>
      </c>
      <c r="N1653" s="1302">
        <v>0.3333333432674408</v>
      </c>
      <c r="O1653" s="1302">
        <v>0.58823531866073608</v>
      </c>
      <c r="P1653" s="1302">
        <v>0.5</v>
      </c>
      <c r="Q1653" s="1302">
        <v>0</v>
      </c>
      <c r="R1653" s="1302">
        <v>0.25</v>
      </c>
      <c r="S1653" s="1302">
        <v>1</v>
      </c>
      <c r="T1653" s="1302">
        <v>0</v>
      </c>
      <c r="U1653" s="1302">
        <v>0</v>
      </c>
      <c r="V1653" s="1302">
        <v>0</v>
      </c>
    </row>
    <row r="1654" spans="1:22" ht="15" x14ac:dyDescent="0.25">
      <c r="A1654" s="1301" t="s">
        <v>709</v>
      </c>
      <c r="B1654" s="153" t="s">
        <v>917</v>
      </c>
      <c r="C1654" s="1301" t="s">
        <v>92</v>
      </c>
      <c r="D1654" s="1302">
        <v>0</v>
      </c>
      <c r="E1654" s="1302">
        <v>0</v>
      </c>
      <c r="F1654" s="1302">
        <v>0</v>
      </c>
      <c r="G1654" s="1302">
        <v>0</v>
      </c>
      <c r="H1654" s="1302">
        <v>0</v>
      </c>
      <c r="I1654" s="1302">
        <v>0</v>
      </c>
      <c r="J1654" s="1302">
        <v>0</v>
      </c>
      <c r="K1654" s="1302">
        <v>0.57142859697341919</v>
      </c>
      <c r="L1654" s="1302">
        <v>0.54545456171035767</v>
      </c>
      <c r="M1654" s="1302">
        <v>0.5</v>
      </c>
      <c r="N1654" s="1302">
        <v>0.5</v>
      </c>
      <c r="O1654" s="1302">
        <v>0.76470589637756348</v>
      </c>
      <c r="P1654" s="1302">
        <v>0.66666668653488159</v>
      </c>
      <c r="Q1654" s="1302">
        <v>0</v>
      </c>
      <c r="R1654" s="1302">
        <v>0.25</v>
      </c>
      <c r="S1654" s="1302">
        <v>1</v>
      </c>
      <c r="T1654" s="1302">
        <v>0</v>
      </c>
      <c r="U1654" s="1302">
        <v>0</v>
      </c>
      <c r="V1654" s="1302">
        <v>0</v>
      </c>
    </row>
    <row r="1655" spans="1:22" ht="15" x14ac:dyDescent="0.25">
      <c r="A1655" s="1301" t="s">
        <v>709</v>
      </c>
      <c r="B1655" s="153" t="s">
        <v>917</v>
      </c>
      <c r="C1655" s="1301" t="s">
        <v>93</v>
      </c>
      <c r="D1655" s="1302">
        <v>0</v>
      </c>
      <c r="E1655" s="1302">
        <v>0</v>
      </c>
      <c r="F1655" s="1302">
        <v>0</v>
      </c>
      <c r="G1655" s="1302">
        <v>0</v>
      </c>
      <c r="H1655" s="1302">
        <v>0</v>
      </c>
      <c r="I1655" s="1302">
        <v>0</v>
      </c>
      <c r="J1655" s="1302">
        <v>0</v>
      </c>
      <c r="K1655" s="1302">
        <v>0.57142859697341919</v>
      </c>
      <c r="L1655" s="1302">
        <v>0.72727274894714355</v>
      </c>
      <c r="M1655" s="1302">
        <v>0.5</v>
      </c>
      <c r="N1655" s="1302">
        <v>0.5</v>
      </c>
      <c r="O1655" s="1302">
        <v>0.76470589637756348</v>
      </c>
      <c r="P1655" s="1302">
        <v>0.66666668653488159</v>
      </c>
      <c r="Q1655" s="1302">
        <v>0</v>
      </c>
      <c r="R1655" s="1302">
        <v>0.5</v>
      </c>
      <c r="S1655" s="1302">
        <v>1</v>
      </c>
      <c r="T1655" s="1302">
        <v>0</v>
      </c>
      <c r="U1655" s="1302">
        <v>0</v>
      </c>
      <c r="V1655" s="1302">
        <v>0</v>
      </c>
    </row>
    <row r="1656" spans="1:22" ht="15" x14ac:dyDescent="0.25">
      <c r="A1656" s="1301" t="s">
        <v>709</v>
      </c>
      <c r="B1656" s="153" t="s">
        <v>917</v>
      </c>
      <c r="C1656" s="1301" t="s">
        <v>94</v>
      </c>
      <c r="D1656" s="1302">
        <v>0</v>
      </c>
      <c r="E1656" s="1302">
        <v>0</v>
      </c>
      <c r="F1656" s="1302">
        <v>0</v>
      </c>
      <c r="G1656" s="1302">
        <v>0</v>
      </c>
      <c r="H1656" s="1302">
        <v>0</v>
      </c>
      <c r="I1656" s="1302">
        <v>0</v>
      </c>
      <c r="J1656" s="1302">
        <v>0</v>
      </c>
      <c r="K1656" s="1302">
        <v>0</v>
      </c>
      <c r="L1656" s="1302">
        <v>0</v>
      </c>
      <c r="M1656" s="1302">
        <v>8.3333335816860199E-2</v>
      </c>
      <c r="N1656" s="1302">
        <v>0.1666666716337204</v>
      </c>
      <c r="O1656" s="1302">
        <v>0.17647059261798859</v>
      </c>
      <c r="P1656" s="1302">
        <v>0.1666666716337204</v>
      </c>
      <c r="Q1656" s="1302">
        <v>0</v>
      </c>
      <c r="R1656" s="1302">
        <v>0</v>
      </c>
      <c r="S1656" s="1302">
        <v>0</v>
      </c>
      <c r="T1656" s="1302">
        <v>0</v>
      </c>
      <c r="U1656" s="1302">
        <v>0</v>
      </c>
      <c r="V1656" s="1302">
        <v>0</v>
      </c>
    </row>
    <row r="1657" spans="1:22" ht="15" x14ac:dyDescent="0.25">
      <c r="A1657" s="1301" t="s">
        <v>709</v>
      </c>
      <c r="B1657" s="153" t="s">
        <v>917</v>
      </c>
      <c r="C1657" s="1301" t="s">
        <v>95</v>
      </c>
      <c r="D1657" s="1302">
        <v>0</v>
      </c>
      <c r="E1657" s="1302">
        <v>0</v>
      </c>
      <c r="F1657" s="1302">
        <v>0</v>
      </c>
      <c r="G1657" s="1302">
        <v>0</v>
      </c>
      <c r="H1657" s="1302">
        <v>0</v>
      </c>
      <c r="I1657" s="1302">
        <v>0</v>
      </c>
      <c r="J1657" s="1302">
        <v>0</v>
      </c>
      <c r="K1657" s="1302">
        <v>0</v>
      </c>
      <c r="L1657" s="1302">
        <v>0</v>
      </c>
      <c r="M1657" s="1302">
        <v>8.3333335816860199E-2</v>
      </c>
      <c r="N1657" s="1302">
        <v>0.1666666716337204</v>
      </c>
      <c r="O1657" s="1302">
        <v>0.17647059261798859</v>
      </c>
      <c r="P1657" s="1302">
        <v>0</v>
      </c>
      <c r="Q1657" s="1302">
        <v>0</v>
      </c>
      <c r="R1657" s="1302">
        <v>0</v>
      </c>
      <c r="S1657" s="1302">
        <v>0</v>
      </c>
      <c r="T1657" s="1302">
        <v>0</v>
      </c>
      <c r="U1657" s="1302">
        <v>0</v>
      </c>
      <c r="V1657" s="1302">
        <v>0</v>
      </c>
    </row>
    <row r="1658" spans="1:22" ht="15" x14ac:dyDescent="0.25">
      <c r="A1658" s="1301" t="s">
        <v>709</v>
      </c>
      <c r="B1658" s="153" t="s">
        <v>918</v>
      </c>
      <c r="C1658" s="1301" t="s">
        <v>87</v>
      </c>
      <c r="D1658" s="1302">
        <v>1</v>
      </c>
      <c r="E1658" s="1302">
        <v>6</v>
      </c>
      <c r="F1658" s="1302">
        <v>7</v>
      </c>
      <c r="G1658" s="1302">
        <v>0</v>
      </c>
      <c r="H1658" s="1302">
        <v>0</v>
      </c>
      <c r="I1658" s="1302">
        <v>0</v>
      </c>
      <c r="J1658" s="1302">
        <v>0</v>
      </c>
      <c r="K1658" s="1302">
        <v>0</v>
      </c>
      <c r="L1658" s="1302">
        <v>0</v>
      </c>
      <c r="M1658" s="1302">
        <v>0</v>
      </c>
      <c r="N1658" s="1302">
        <v>0</v>
      </c>
      <c r="O1658" s="1302">
        <v>0</v>
      </c>
      <c r="P1658" s="1302">
        <v>0</v>
      </c>
      <c r="Q1658" s="1302">
        <v>0</v>
      </c>
      <c r="R1658" s="1302">
        <v>0</v>
      </c>
      <c r="S1658" s="1302">
        <v>0</v>
      </c>
      <c r="T1658" s="1302">
        <v>0</v>
      </c>
      <c r="U1658" s="1302">
        <v>0</v>
      </c>
      <c r="V1658" s="1302">
        <v>0</v>
      </c>
    </row>
    <row r="1659" spans="1:22" ht="15" x14ac:dyDescent="0.25">
      <c r="A1659" s="1301" t="s">
        <v>709</v>
      </c>
      <c r="B1659" s="153" t="s">
        <v>918</v>
      </c>
      <c r="C1659" s="1301" t="s">
        <v>700</v>
      </c>
      <c r="D1659" s="1302">
        <v>1</v>
      </c>
      <c r="E1659" s="1302">
        <v>0</v>
      </c>
      <c r="F1659" s="1302">
        <v>2</v>
      </c>
      <c r="G1659" s="1302">
        <v>0</v>
      </c>
      <c r="H1659" s="1302">
        <v>0</v>
      </c>
      <c r="I1659" s="1302">
        <v>0</v>
      </c>
      <c r="J1659" s="1302">
        <v>0</v>
      </c>
      <c r="K1659" s="1302">
        <v>0</v>
      </c>
      <c r="L1659" s="1302">
        <v>0</v>
      </c>
      <c r="M1659" s="1302">
        <v>0</v>
      </c>
      <c r="N1659" s="1302">
        <v>0</v>
      </c>
      <c r="O1659" s="1302">
        <v>0</v>
      </c>
      <c r="P1659" s="1302">
        <v>0</v>
      </c>
      <c r="Q1659" s="1302">
        <v>0</v>
      </c>
      <c r="R1659" s="1302">
        <v>0</v>
      </c>
      <c r="S1659" s="1302">
        <v>0</v>
      </c>
      <c r="T1659" s="1302">
        <v>0</v>
      </c>
      <c r="U1659" s="1302">
        <v>0</v>
      </c>
      <c r="V1659" s="1302">
        <v>0</v>
      </c>
    </row>
    <row r="1660" spans="1:22" ht="15" x14ac:dyDescent="0.25">
      <c r="A1660" s="1301" t="s">
        <v>709</v>
      </c>
      <c r="B1660" s="153" t="s">
        <v>918</v>
      </c>
      <c r="C1660" s="1301" t="s">
        <v>88</v>
      </c>
      <c r="D1660" s="1302">
        <v>1</v>
      </c>
      <c r="E1660" s="1302">
        <v>0</v>
      </c>
      <c r="F1660" s="1302">
        <v>4</v>
      </c>
      <c r="G1660" s="1302">
        <v>0</v>
      </c>
      <c r="H1660" s="1302">
        <v>0</v>
      </c>
      <c r="I1660" s="1302">
        <v>0</v>
      </c>
      <c r="J1660" s="1302">
        <v>0</v>
      </c>
      <c r="K1660" s="1302">
        <v>0</v>
      </c>
      <c r="L1660" s="1302">
        <v>0</v>
      </c>
      <c r="M1660" s="1302">
        <v>0</v>
      </c>
      <c r="N1660" s="1302">
        <v>0</v>
      </c>
      <c r="O1660" s="1302">
        <v>0</v>
      </c>
      <c r="P1660" s="1302">
        <v>0</v>
      </c>
      <c r="Q1660" s="1302">
        <v>0</v>
      </c>
      <c r="R1660" s="1302">
        <v>0</v>
      </c>
      <c r="S1660" s="1302">
        <v>0</v>
      </c>
      <c r="T1660" s="1302">
        <v>0</v>
      </c>
      <c r="U1660" s="1302">
        <v>0</v>
      </c>
      <c r="V1660" s="1302">
        <v>0</v>
      </c>
    </row>
    <row r="1661" spans="1:22" ht="15" x14ac:dyDescent="0.25">
      <c r="A1661" s="1301" t="s">
        <v>709</v>
      </c>
      <c r="B1661" s="153" t="s">
        <v>918</v>
      </c>
      <c r="C1661" s="1301" t="s">
        <v>89</v>
      </c>
      <c r="D1661" s="1302">
        <v>1</v>
      </c>
      <c r="E1661" s="1302">
        <v>0</v>
      </c>
      <c r="F1661" s="1302">
        <v>4</v>
      </c>
      <c r="G1661" s="1302">
        <v>0</v>
      </c>
      <c r="H1661" s="1302">
        <v>0</v>
      </c>
      <c r="I1661" s="1302">
        <v>0</v>
      </c>
      <c r="J1661" s="1302">
        <v>0</v>
      </c>
      <c r="K1661" s="1302">
        <v>0</v>
      </c>
      <c r="L1661" s="1302">
        <v>0</v>
      </c>
      <c r="M1661" s="1302">
        <v>0</v>
      </c>
      <c r="N1661" s="1302">
        <v>0</v>
      </c>
      <c r="O1661" s="1302">
        <v>0</v>
      </c>
      <c r="P1661" s="1302">
        <v>0</v>
      </c>
      <c r="Q1661" s="1302">
        <v>0</v>
      </c>
      <c r="R1661" s="1302">
        <v>0</v>
      </c>
      <c r="S1661" s="1302">
        <v>0</v>
      </c>
      <c r="T1661" s="1302">
        <v>0</v>
      </c>
      <c r="U1661" s="1302">
        <v>0</v>
      </c>
      <c r="V1661" s="1302">
        <v>0</v>
      </c>
    </row>
    <row r="1662" spans="1:22" ht="15" x14ac:dyDescent="0.25">
      <c r="A1662" s="1301" t="s">
        <v>709</v>
      </c>
      <c r="B1662" s="153" t="s">
        <v>918</v>
      </c>
      <c r="C1662" s="1301" t="s">
        <v>90</v>
      </c>
      <c r="D1662" s="1302">
        <v>1</v>
      </c>
      <c r="E1662" s="1302">
        <v>0</v>
      </c>
      <c r="F1662" s="1302">
        <v>0</v>
      </c>
      <c r="G1662" s="1302">
        <v>0</v>
      </c>
      <c r="H1662" s="1302">
        <v>0</v>
      </c>
      <c r="I1662" s="1302">
        <v>0</v>
      </c>
      <c r="J1662" s="1302">
        <v>0</v>
      </c>
      <c r="K1662" s="1302">
        <v>0</v>
      </c>
      <c r="L1662" s="1302">
        <v>0</v>
      </c>
      <c r="M1662" s="1302">
        <v>0</v>
      </c>
      <c r="N1662" s="1302">
        <v>0</v>
      </c>
      <c r="O1662" s="1302">
        <v>0</v>
      </c>
      <c r="P1662" s="1302">
        <v>0</v>
      </c>
      <c r="Q1662" s="1302">
        <v>0</v>
      </c>
      <c r="R1662" s="1302">
        <v>0</v>
      </c>
      <c r="S1662" s="1302">
        <v>0</v>
      </c>
      <c r="T1662" s="1302">
        <v>0</v>
      </c>
      <c r="U1662" s="1302">
        <v>0</v>
      </c>
      <c r="V1662" s="1302">
        <v>0</v>
      </c>
    </row>
    <row r="1663" spans="1:22" ht="15" x14ac:dyDescent="0.25">
      <c r="A1663" s="1301" t="s">
        <v>709</v>
      </c>
      <c r="B1663" s="153" t="s">
        <v>918</v>
      </c>
      <c r="C1663" s="1301" t="s">
        <v>91</v>
      </c>
      <c r="D1663" s="1302">
        <v>1</v>
      </c>
      <c r="E1663" s="1302">
        <v>0</v>
      </c>
      <c r="F1663" s="1302">
        <v>0</v>
      </c>
      <c r="G1663" s="1302">
        <v>0</v>
      </c>
      <c r="H1663" s="1302">
        <v>0</v>
      </c>
      <c r="I1663" s="1302">
        <v>0</v>
      </c>
      <c r="J1663" s="1302">
        <v>0</v>
      </c>
      <c r="K1663" s="1302">
        <v>0</v>
      </c>
      <c r="L1663" s="1302">
        <v>0</v>
      </c>
      <c r="M1663" s="1302">
        <v>0</v>
      </c>
      <c r="N1663" s="1302">
        <v>0</v>
      </c>
      <c r="O1663" s="1302">
        <v>0</v>
      </c>
      <c r="P1663" s="1302">
        <v>0</v>
      </c>
      <c r="Q1663" s="1302">
        <v>0</v>
      </c>
      <c r="R1663" s="1302">
        <v>0</v>
      </c>
      <c r="S1663" s="1302">
        <v>0</v>
      </c>
      <c r="T1663" s="1302">
        <v>0</v>
      </c>
      <c r="U1663" s="1302">
        <v>0</v>
      </c>
      <c r="V1663" s="1302">
        <v>0</v>
      </c>
    </row>
    <row r="1664" spans="1:22" ht="15" x14ac:dyDescent="0.25">
      <c r="A1664" s="1301" t="s">
        <v>709</v>
      </c>
      <c r="B1664" s="153" t="s">
        <v>918</v>
      </c>
      <c r="C1664" s="1301" t="s">
        <v>701</v>
      </c>
      <c r="D1664" s="1302">
        <v>1</v>
      </c>
      <c r="E1664" s="1302">
        <v>0</v>
      </c>
      <c r="F1664" s="1302">
        <v>0.28571429848670959</v>
      </c>
      <c r="G1664" s="1302">
        <v>0</v>
      </c>
      <c r="H1664" s="1302">
        <v>0</v>
      </c>
      <c r="I1664" s="1302">
        <v>0</v>
      </c>
      <c r="J1664" s="1302">
        <v>0</v>
      </c>
      <c r="K1664" s="1302">
        <v>0</v>
      </c>
      <c r="L1664" s="1302">
        <v>0</v>
      </c>
      <c r="M1664" s="1302">
        <v>0</v>
      </c>
      <c r="N1664" s="1302">
        <v>0</v>
      </c>
      <c r="O1664" s="1302">
        <v>0</v>
      </c>
      <c r="P1664" s="1302">
        <v>0</v>
      </c>
      <c r="Q1664" s="1302">
        <v>0</v>
      </c>
      <c r="R1664" s="1302">
        <v>0</v>
      </c>
      <c r="S1664" s="1302">
        <v>0</v>
      </c>
      <c r="T1664" s="1302">
        <v>0</v>
      </c>
      <c r="U1664" s="1302">
        <v>0</v>
      </c>
      <c r="V1664" s="1302">
        <v>0</v>
      </c>
    </row>
    <row r="1665" spans="1:22" ht="15" x14ac:dyDescent="0.25">
      <c r="A1665" s="1301" t="s">
        <v>709</v>
      </c>
      <c r="B1665" s="153" t="s">
        <v>918</v>
      </c>
      <c r="C1665" s="1301" t="s">
        <v>92</v>
      </c>
      <c r="D1665" s="1302">
        <v>1</v>
      </c>
      <c r="E1665" s="1302">
        <v>0</v>
      </c>
      <c r="F1665" s="1302">
        <v>0.57142859697341919</v>
      </c>
      <c r="G1665" s="1302">
        <v>0</v>
      </c>
      <c r="H1665" s="1302">
        <v>0</v>
      </c>
      <c r="I1665" s="1302">
        <v>0</v>
      </c>
      <c r="J1665" s="1302">
        <v>0</v>
      </c>
      <c r="K1665" s="1302">
        <v>0</v>
      </c>
      <c r="L1665" s="1302">
        <v>0</v>
      </c>
      <c r="M1665" s="1302">
        <v>0</v>
      </c>
      <c r="N1665" s="1302">
        <v>0</v>
      </c>
      <c r="O1665" s="1302">
        <v>0</v>
      </c>
      <c r="P1665" s="1302">
        <v>0</v>
      </c>
      <c r="Q1665" s="1302">
        <v>0</v>
      </c>
      <c r="R1665" s="1302">
        <v>0</v>
      </c>
      <c r="S1665" s="1302">
        <v>0</v>
      </c>
      <c r="T1665" s="1302">
        <v>0</v>
      </c>
      <c r="U1665" s="1302">
        <v>0</v>
      </c>
      <c r="V1665" s="1302">
        <v>0</v>
      </c>
    </row>
    <row r="1666" spans="1:22" ht="15" x14ac:dyDescent="0.25">
      <c r="A1666" s="1301" t="s">
        <v>709</v>
      </c>
      <c r="B1666" s="153" t="s">
        <v>918</v>
      </c>
      <c r="C1666" s="1301" t="s">
        <v>93</v>
      </c>
      <c r="D1666" s="1302">
        <v>1</v>
      </c>
      <c r="E1666" s="1302">
        <v>0</v>
      </c>
      <c r="F1666" s="1302">
        <v>0.57142859697341919</v>
      </c>
      <c r="G1666" s="1302">
        <v>0</v>
      </c>
      <c r="H1666" s="1302">
        <v>0</v>
      </c>
      <c r="I1666" s="1302">
        <v>0</v>
      </c>
      <c r="J1666" s="1302">
        <v>0</v>
      </c>
      <c r="K1666" s="1302">
        <v>0</v>
      </c>
      <c r="L1666" s="1302">
        <v>0</v>
      </c>
      <c r="M1666" s="1302">
        <v>0</v>
      </c>
      <c r="N1666" s="1302">
        <v>0</v>
      </c>
      <c r="O1666" s="1302">
        <v>0</v>
      </c>
      <c r="P1666" s="1302">
        <v>0</v>
      </c>
      <c r="Q1666" s="1302">
        <v>0</v>
      </c>
      <c r="R1666" s="1302">
        <v>0</v>
      </c>
      <c r="S1666" s="1302">
        <v>0</v>
      </c>
      <c r="T1666" s="1302">
        <v>0</v>
      </c>
      <c r="U1666" s="1302">
        <v>0</v>
      </c>
      <c r="V1666" s="1302">
        <v>0</v>
      </c>
    </row>
    <row r="1667" spans="1:22" ht="15" x14ac:dyDescent="0.25">
      <c r="A1667" s="1301" t="s">
        <v>709</v>
      </c>
      <c r="B1667" s="153" t="s">
        <v>918</v>
      </c>
      <c r="C1667" s="1301" t="s">
        <v>94</v>
      </c>
      <c r="D1667" s="1302">
        <v>1</v>
      </c>
      <c r="E1667" s="1302">
        <v>0</v>
      </c>
      <c r="F1667" s="1302">
        <v>0</v>
      </c>
      <c r="G1667" s="1302">
        <v>0</v>
      </c>
      <c r="H1667" s="1302">
        <v>0</v>
      </c>
      <c r="I1667" s="1302">
        <v>0</v>
      </c>
      <c r="J1667" s="1302">
        <v>0</v>
      </c>
      <c r="K1667" s="1302">
        <v>0</v>
      </c>
      <c r="L1667" s="1302">
        <v>0</v>
      </c>
      <c r="M1667" s="1302">
        <v>0</v>
      </c>
      <c r="N1667" s="1302">
        <v>0</v>
      </c>
      <c r="O1667" s="1302">
        <v>0</v>
      </c>
      <c r="P1667" s="1302">
        <v>0</v>
      </c>
      <c r="Q1667" s="1302">
        <v>0</v>
      </c>
      <c r="R1667" s="1302">
        <v>0</v>
      </c>
      <c r="S1667" s="1302">
        <v>0</v>
      </c>
      <c r="T1667" s="1302">
        <v>0</v>
      </c>
      <c r="U1667" s="1302">
        <v>0</v>
      </c>
      <c r="V1667" s="1302">
        <v>0</v>
      </c>
    </row>
    <row r="1668" spans="1:22" ht="15" x14ac:dyDescent="0.25">
      <c r="A1668" s="1301" t="s">
        <v>709</v>
      </c>
      <c r="B1668" s="153" t="s">
        <v>918</v>
      </c>
      <c r="C1668" s="1301" t="s">
        <v>95</v>
      </c>
      <c r="D1668" s="1302">
        <v>1</v>
      </c>
      <c r="E1668" s="1302">
        <v>0</v>
      </c>
      <c r="F1668" s="1302">
        <v>0</v>
      </c>
      <c r="G1668" s="1302">
        <v>0</v>
      </c>
      <c r="H1668" s="1302">
        <v>0</v>
      </c>
      <c r="I1668" s="1302">
        <v>0</v>
      </c>
      <c r="J1668" s="1302">
        <v>0</v>
      </c>
      <c r="K1668" s="1302">
        <v>0</v>
      </c>
      <c r="L1668" s="1302">
        <v>0</v>
      </c>
      <c r="M1668" s="1302">
        <v>0</v>
      </c>
      <c r="N1668" s="1302">
        <v>0</v>
      </c>
      <c r="O1668" s="1302">
        <v>0</v>
      </c>
      <c r="P1668" s="1302">
        <v>0</v>
      </c>
      <c r="Q1668" s="1302">
        <v>0</v>
      </c>
      <c r="R1668" s="1302">
        <v>0</v>
      </c>
      <c r="S1668" s="1302">
        <v>0</v>
      </c>
      <c r="T1668" s="1302">
        <v>0</v>
      </c>
      <c r="U1668" s="1302">
        <v>0</v>
      </c>
      <c r="V1668" s="1302">
        <v>0</v>
      </c>
    </row>
    <row r="1669" spans="1:22" ht="15" x14ac:dyDescent="0.25">
      <c r="A1669" s="1301" t="s">
        <v>709</v>
      </c>
      <c r="B1669" s="153" t="s">
        <v>919</v>
      </c>
      <c r="C1669" s="1301" t="s">
        <v>87</v>
      </c>
      <c r="D1669" s="1302">
        <v>8</v>
      </c>
      <c r="E1669" s="1302">
        <v>0</v>
      </c>
      <c r="F1669" s="1302">
        <v>10</v>
      </c>
      <c r="G1669" s="1302">
        <v>3</v>
      </c>
      <c r="H1669" s="1302">
        <v>24</v>
      </c>
      <c r="I1669" s="1302">
        <v>17</v>
      </c>
      <c r="J1669" s="1302">
        <v>2</v>
      </c>
      <c r="K1669" s="1302">
        <v>8</v>
      </c>
      <c r="L1669" s="1302">
        <v>11</v>
      </c>
      <c r="M1669" s="1302">
        <v>0</v>
      </c>
      <c r="N1669" s="1302">
        <v>8</v>
      </c>
      <c r="O1669" s="1302">
        <v>15</v>
      </c>
      <c r="P1669" s="1302">
        <v>6</v>
      </c>
      <c r="Q1669" s="1302">
        <v>0</v>
      </c>
      <c r="R1669" s="1302">
        <v>20</v>
      </c>
      <c r="S1669" s="1302">
        <v>0</v>
      </c>
      <c r="T1669" s="1302">
        <v>0</v>
      </c>
      <c r="U1669" s="1302">
        <v>17</v>
      </c>
      <c r="V1669" s="1302">
        <v>1</v>
      </c>
    </row>
    <row r="1670" spans="1:22" ht="15" x14ac:dyDescent="0.25">
      <c r="A1670" s="1301" t="s">
        <v>709</v>
      </c>
      <c r="B1670" s="153" t="s">
        <v>919</v>
      </c>
      <c r="C1670" s="1301" t="s">
        <v>700</v>
      </c>
      <c r="D1670" s="1302">
        <v>2</v>
      </c>
      <c r="E1670" s="1302">
        <v>0</v>
      </c>
      <c r="F1670" s="1302">
        <v>7</v>
      </c>
      <c r="G1670" s="1302">
        <v>3</v>
      </c>
      <c r="H1670" s="1302">
        <v>8</v>
      </c>
      <c r="I1670" s="1302">
        <v>7</v>
      </c>
      <c r="J1670" s="1302">
        <v>0</v>
      </c>
      <c r="K1670" s="1302">
        <v>2</v>
      </c>
      <c r="L1670" s="1302">
        <v>5</v>
      </c>
      <c r="M1670" s="1302">
        <v>0</v>
      </c>
      <c r="N1670" s="1302">
        <v>2</v>
      </c>
      <c r="O1670" s="1302">
        <v>6</v>
      </c>
      <c r="P1670" s="1302">
        <v>0</v>
      </c>
      <c r="Q1670" s="1302">
        <v>0</v>
      </c>
      <c r="R1670" s="1302">
        <v>11</v>
      </c>
      <c r="S1670" s="1302">
        <v>0</v>
      </c>
      <c r="T1670" s="1302">
        <v>0</v>
      </c>
      <c r="U1670" s="1302">
        <v>0</v>
      </c>
      <c r="V1670" s="1302">
        <v>0</v>
      </c>
    </row>
    <row r="1671" spans="1:22" ht="15" x14ac:dyDescent="0.25">
      <c r="A1671" s="1301" t="s">
        <v>709</v>
      </c>
      <c r="B1671" s="153" t="s">
        <v>919</v>
      </c>
      <c r="C1671" s="1301" t="s">
        <v>88</v>
      </c>
      <c r="D1671" s="1302">
        <v>2</v>
      </c>
      <c r="E1671" s="1302">
        <v>0</v>
      </c>
      <c r="F1671" s="1302">
        <v>9</v>
      </c>
      <c r="G1671" s="1302">
        <v>3</v>
      </c>
      <c r="H1671" s="1302">
        <v>11</v>
      </c>
      <c r="I1671" s="1302">
        <v>13</v>
      </c>
      <c r="J1671" s="1302">
        <v>0</v>
      </c>
      <c r="K1671" s="1302">
        <v>4</v>
      </c>
      <c r="L1671" s="1302">
        <v>7</v>
      </c>
      <c r="M1671" s="1302">
        <v>0</v>
      </c>
      <c r="N1671" s="1302">
        <v>2</v>
      </c>
      <c r="O1671" s="1302">
        <v>12</v>
      </c>
      <c r="P1671" s="1302">
        <v>0</v>
      </c>
      <c r="Q1671" s="1302">
        <v>0</v>
      </c>
      <c r="R1671" s="1302">
        <v>15</v>
      </c>
      <c r="S1671" s="1302">
        <v>0</v>
      </c>
      <c r="T1671" s="1302">
        <v>0</v>
      </c>
      <c r="U1671" s="1302">
        <v>11</v>
      </c>
      <c r="V1671" s="1302">
        <v>0</v>
      </c>
    </row>
    <row r="1672" spans="1:22" ht="15" x14ac:dyDescent="0.25">
      <c r="A1672" s="1301" t="s">
        <v>709</v>
      </c>
      <c r="B1672" s="153" t="s">
        <v>919</v>
      </c>
      <c r="C1672" s="1301" t="s">
        <v>89</v>
      </c>
      <c r="D1672" s="1302">
        <v>2</v>
      </c>
      <c r="E1672" s="1302">
        <v>0</v>
      </c>
      <c r="F1672" s="1302">
        <v>9</v>
      </c>
      <c r="G1672" s="1302">
        <v>3</v>
      </c>
      <c r="H1672" s="1302">
        <v>14</v>
      </c>
      <c r="I1672" s="1302">
        <v>13</v>
      </c>
      <c r="J1672" s="1302">
        <v>0</v>
      </c>
      <c r="K1672" s="1302">
        <v>5</v>
      </c>
      <c r="L1672" s="1302">
        <v>7</v>
      </c>
      <c r="M1672" s="1302">
        <v>0</v>
      </c>
      <c r="N1672" s="1302">
        <v>2</v>
      </c>
      <c r="O1672" s="1302">
        <v>12</v>
      </c>
      <c r="P1672" s="1302">
        <v>0</v>
      </c>
      <c r="Q1672" s="1302">
        <v>0</v>
      </c>
      <c r="R1672" s="1302">
        <v>15</v>
      </c>
      <c r="S1672" s="1302">
        <v>0</v>
      </c>
      <c r="T1672" s="1302">
        <v>0</v>
      </c>
      <c r="U1672" s="1302">
        <v>12</v>
      </c>
      <c r="V1672" s="1302">
        <v>0</v>
      </c>
    </row>
    <row r="1673" spans="1:22" ht="15" x14ac:dyDescent="0.25">
      <c r="A1673" s="1301" t="s">
        <v>709</v>
      </c>
      <c r="B1673" s="153" t="s">
        <v>919</v>
      </c>
      <c r="C1673" s="1301" t="s">
        <v>90</v>
      </c>
      <c r="D1673" s="1302">
        <v>0</v>
      </c>
      <c r="E1673" s="1302">
        <v>0</v>
      </c>
      <c r="F1673" s="1302">
        <v>7</v>
      </c>
      <c r="G1673" s="1302">
        <v>2</v>
      </c>
      <c r="H1673" s="1302">
        <v>2</v>
      </c>
      <c r="I1673" s="1302">
        <v>5</v>
      </c>
      <c r="J1673" s="1302">
        <v>0</v>
      </c>
      <c r="K1673" s="1302">
        <v>2</v>
      </c>
      <c r="L1673" s="1302">
        <v>1</v>
      </c>
      <c r="M1673" s="1302">
        <v>0</v>
      </c>
      <c r="N1673" s="1302">
        <v>0</v>
      </c>
      <c r="O1673" s="1302">
        <v>1</v>
      </c>
      <c r="P1673" s="1302">
        <v>0</v>
      </c>
      <c r="Q1673" s="1302">
        <v>0</v>
      </c>
      <c r="R1673" s="1302">
        <v>1</v>
      </c>
      <c r="S1673" s="1302">
        <v>0</v>
      </c>
      <c r="T1673" s="1302">
        <v>0</v>
      </c>
      <c r="U1673" s="1302">
        <v>0</v>
      </c>
      <c r="V1673" s="1302">
        <v>0</v>
      </c>
    </row>
    <row r="1674" spans="1:22" ht="15" x14ac:dyDescent="0.25">
      <c r="A1674" s="1301" t="s">
        <v>709</v>
      </c>
      <c r="B1674" s="153" t="s">
        <v>919</v>
      </c>
      <c r="C1674" s="1301" t="s">
        <v>91</v>
      </c>
      <c r="D1674" s="1302">
        <v>0</v>
      </c>
      <c r="E1674" s="1302">
        <v>0</v>
      </c>
      <c r="F1674" s="1302">
        <v>4</v>
      </c>
      <c r="G1674" s="1302">
        <v>2</v>
      </c>
      <c r="H1674" s="1302">
        <v>2</v>
      </c>
      <c r="I1674" s="1302">
        <v>5</v>
      </c>
      <c r="J1674" s="1302">
        <v>0</v>
      </c>
      <c r="K1674" s="1302">
        <v>1</v>
      </c>
      <c r="L1674" s="1302">
        <v>1</v>
      </c>
      <c r="M1674" s="1302">
        <v>0</v>
      </c>
      <c r="N1674" s="1302">
        <v>0</v>
      </c>
      <c r="O1674" s="1302">
        <v>1</v>
      </c>
      <c r="P1674" s="1302">
        <v>0</v>
      </c>
      <c r="Q1674" s="1302">
        <v>0</v>
      </c>
      <c r="R1674" s="1302">
        <v>1</v>
      </c>
      <c r="S1674" s="1302">
        <v>0</v>
      </c>
      <c r="T1674" s="1302">
        <v>0</v>
      </c>
      <c r="U1674" s="1302">
        <v>0</v>
      </c>
      <c r="V1674" s="1302">
        <v>0</v>
      </c>
    </row>
    <row r="1675" spans="1:22" ht="15" x14ac:dyDescent="0.25">
      <c r="A1675" s="1301" t="s">
        <v>709</v>
      </c>
      <c r="B1675" s="153" t="s">
        <v>919</v>
      </c>
      <c r="C1675" s="1301" t="s">
        <v>701</v>
      </c>
      <c r="D1675" s="1302">
        <v>0.25</v>
      </c>
      <c r="E1675" s="1302">
        <v>0</v>
      </c>
      <c r="F1675" s="1302">
        <v>0.69999998807907104</v>
      </c>
      <c r="G1675" s="1302">
        <v>1</v>
      </c>
      <c r="H1675" s="1302">
        <v>0.3333333432674408</v>
      </c>
      <c r="I1675" s="1302">
        <v>0.4117647111415863</v>
      </c>
      <c r="J1675" s="1302">
        <v>0</v>
      </c>
      <c r="K1675" s="1302">
        <v>0.25</v>
      </c>
      <c r="L1675" s="1302">
        <v>0.45454546809196472</v>
      </c>
      <c r="M1675" s="1302">
        <v>0</v>
      </c>
      <c r="N1675" s="1302">
        <v>0.25</v>
      </c>
      <c r="O1675" s="1302">
        <v>0.40000000596046448</v>
      </c>
      <c r="P1675" s="1302">
        <v>0</v>
      </c>
      <c r="Q1675" s="1302">
        <v>0</v>
      </c>
      <c r="R1675" s="1302">
        <v>0.55000001192092896</v>
      </c>
      <c r="S1675" s="1302">
        <v>0</v>
      </c>
      <c r="T1675" s="1302">
        <v>0</v>
      </c>
      <c r="U1675" s="1302">
        <v>0</v>
      </c>
      <c r="V1675" s="1302">
        <v>0</v>
      </c>
    </row>
    <row r="1676" spans="1:22" ht="15" x14ac:dyDescent="0.25">
      <c r="A1676" s="1301" t="s">
        <v>709</v>
      </c>
      <c r="B1676" s="153" t="s">
        <v>919</v>
      </c>
      <c r="C1676" s="1301" t="s">
        <v>92</v>
      </c>
      <c r="D1676" s="1302">
        <v>0.25</v>
      </c>
      <c r="E1676" s="1302">
        <v>0</v>
      </c>
      <c r="F1676" s="1302">
        <v>0.89999997615814209</v>
      </c>
      <c r="G1676" s="1302">
        <v>1</v>
      </c>
      <c r="H1676" s="1302">
        <v>0.4583333432674408</v>
      </c>
      <c r="I1676" s="1302">
        <v>0.76470589637756348</v>
      </c>
      <c r="J1676" s="1302">
        <v>0</v>
      </c>
      <c r="K1676" s="1302">
        <v>0.5</v>
      </c>
      <c r="L1676" s="1302">
        <v>0.63636362552642822</v>
      </c>
      <c r="M1676" s="1302">
        <v>0</v>
      </c>
      <c r="N1676" s="1302">
        <v>0.25</v>
      </c>
      <c r="O1676" s="1302">
        <v>0.80000001192092896</v>
      </c>
      <c r="P1676" s="1302">
        <v>0</v>
      </c>
      <c r="Q1676" s="1302">
        <v>0</v>
      </c>
      <c r="R1676" s="1302">
        <v>0.75</v>
      </c>
      <c r="S1676" s="1302">
        <v>0</v>
      </c>
      <c r="T1676" s="1302">
        <v>0</v>
      </c>
      <c r="U1676" s="1302">
        <v>0.64705884456634521</v>
      </c>
      <c r="V1676" s="1302">
        <v>0</v>
      </c>
    </row>
    <row r="1677" spans="1:22" ht="15" x14ac:dyDescent="0.25">
      <c r="A1677" s="1301" t="s">
        <v>709</v>
      </c>
      <c r="B1677" s="153" t="s">
        <v>919</v>
      </c>
      <c r="C1677" s="1301" t="s">
        <v>93</v>
      </c>
      <c r="D1677" s="1302">
        <v>0.25</v>
      </c>
      <c r="E1677" s="1302">
        <v>0</v>
      </c>
      <c r="F1677" s="1302">
        <v>0.89999997615814209</v>
      </c>
      <c r="G1677" s="1302">
        <v>1</v>
      </c>
      <c r="H1677" s="1302">
        <v>0.58333331346511841</v>
      </c>
      <c r="I1677" s="1302">
        <v>0.76470589637756348</v>
      </c>
      <c r="J1677" s="1302">
        <v>0</v>
      </c>
      <c r="K1677" s="1302">
        <v>0.625</v>
      </c>
      <c r="L1677" s="1302">
        <v>0.63636362552642822</v>
      </c>
      <c r="M1677" s="1302">
        <v>0</v>
      </c>
      <c r="N1677" s="1302">
        <v>0.25</v>
      </c>
      <c r="O1677" s="1302">
        <v>0.80000001192092896</v>
      </c>
      <c r="P1677" s="1302">
        <v>0</v>
      </c>
      <c r="Q1677" s="1302">
        <v>0</v>
      </c>
      <c r="R1677" s="1302">
        <v>0.75</v>
      </c>
      <c r="S1677" s="1302">
        <v>0</v>
      </c>
      <c r="T1677" s="1302">
        <v>0</v>
      </c>
      <c r="U1677" s="1302">
        <v>0.70588237047195435</v>
      </c>
      <c r="V1677" s="1302">
        <v>0</v>
      </c>
    </row>
    <row r="1678" spans="1:22" ht="15" x14ac:dyDescent="0.25">
      <c r="A1678" s="1301" t="s">
        <v>709</v>
      </c>
      <c r="B1678" s="153" t="s">
        <v>919</v>
      </c>
      <c r="C1678" s="1301" t="s">
        <v>94</v>
      </c>
      <c r="D1678" s="1302">
        <v>0</v>
      </c>
      <c r="E1678" s="1302">
        <v>0</v>
      </c>
      <c r="F1678" s="1302">
        <v>0.69999998807907104</v>
      </c>
      <c r="G1678" s="1302">
        <v>0.66666668653488159</v>
      </c>
      <c r="H1678" s="1302">
        <v>8.3333335816860199E-2</v>
      </c>
      <c r="I1678" s="1302">
        <v>0.29411765933036804</v>
      </c>
      <c r="J1678" s="1302">
        <v>0</v>
      </c>
      <c r="K1678" s="1302">
        <v>0.25</v>
      </c>
      <c r="L1678" s="1302">
        <v>9.0909093618392944E-2</v>
      </c>
      <c r="M1678" s="1302">
        <v>0</v>
      </c>
      <c r="N1678" s="1302">
        <v>0</v>
      </c>
      <c r="O1678" s="1302">
        <v>6.6666670143604279E-2</v>
      </c>
      <c r="P1678" s="1302">
        <v>0</v>
      </c>
      <c r="Q1678" s="1302">
        <v>0</v>
      </c>
      <c r="R1678" s="1302">
        <v>5.000000074505806E-2</v>
      </c>
      <c r="S1678" s="1302">
        <v>0</v>
      </c>
      <c r="T1678" s="1302">
        <v>0</v>
      </c>
      <c r="U1678" s="1302">
        <v>0</v>
      </c>
      <c r="V1678" s="1302">
        <v>0</v>
      </c>
    </row>
    <row r="1679" spans="1:22" ht="15" x14ac:dyDescent="0.25">
      <c r="A1679" s="1301" t="s">
        <v>709</v>
      </c>
      <c r="B1679" s="153" t="s">
        <v>919</v>
      </c>
      <c r="C1679" s="1301" t="s">
        <v>95</v>
      </c>
      <c r="D1679" s="1302">
        <v>0</v>
      </c>
      <c r="E1679" s="1302">
        <v>0</v>
      </c>
      <c r="F1679" s="1302">
        <v>0.40000000596046448</v>
      </c>
      <c r="G1679" s="1302">
        <v>0.66666668653488159</v>
      </c>
      <c r="H1679" s="1302">
        <v>8.3333335816860199E-2</v>
      </c>
      <c r="I1679" s="1302">
        <v>0.29411765933036804</v>
      </c>
      <c r="J1679" s="1302">
        <v>0</v>
      </c>
      <c r="K1679" s="1302">
        <v>0.125</v>
      </c>
      <c r="L1679" s="1302">
        <v>9.0909093618392944E-2</v>
      </c>
      <c r="M1679" s="1302">
        <v>0</v>
      </c>
      <c r="N1679" s="1302">
        <v>0</v>
      </c>
      <c r="O1679" s="1302">
        <v>6.6666670143604279E-2</v>
      </c>
      <c r="P1679" s="1302">
        <v>0</v>
      </c>
      <c r="Q1679" s="1302">
        <v>0</v>
      </c>
      <c r="R1679" s="1302">
        <v>5.000000074505806E-2</v>
      </c>
      <c r="S1679" s="1302">
        <v>0</v>
      </c>
      <c r="T1679" s="1302">
        <v>0</v>
      </c>
      <c r="U1679" s="1302">
        <v>0</v>
      </c>
      <c r="V1679" s="1302">
        <v>0</v>
      </c>
    </row>
    <row r="1680" spans="1:22" ht="15" x14ac:dyDescent="0.25">
      <c r="A1680" s="1301" t="s">
        <v>709</v>
      </c>
      <c r="B1680" s="153" t="s">
        <v>920</v>
      </c>
      <c r="C1680" s="1301" t="s">
        <v>87</v>
      </c>
      <c r="D1680" s="1302">
        <v>1</v>
      </c>
      <c r="E1680" s="1302">
        <v>5</v>
      </c>
      <c r="F1680" s="1302">
        <v>5</v>
      </c>
      <c r="G1680" s="1302">
        <v>4</v>
      </c>
      <c r="H1680" s="1302">
        <v>3</v>
      </c>
      <c r="I1680" s="1302">
        <v>4</v>
      </c>
      <c r="J1680" s="1302">
        <v>16</v>
      </c>
      <c r="K1680" s="1302">
        <v>8</v>
      </c>
      <c r="L1680" s="1302">
        <v>11</v>
      </c>
      <c r="M1680" s="1302">
        <v>5</v>
      </c>
      <c r="N1680" s="1302">
        <v>1</v>
      </c>
      <c r="O1680" s="1302">
        <v>12</v>
      </c>
      <c r="P1680" s="1302">
        <v>4</v>
      </c>
      <c r="Q1680" s="1302">
        <v>2</v>
      </c>
      <c r="R1680" s="1302">
        <v>10</v>
      </c>
      <c r="S1680" s="1302">
        <v>3</v>
      </c>
      <c r="T1680" s="1302">
        <v>0</v>
      </c>
      <c r="U1680" s="1302">
        <v>8</v>
      </c>
      <c r="V1680" s="1302">
        <v>11</v>
      </c>
    </row>
    <row r="1681" spans="1:22" ht="15" x14ac:dyDescent="0.25">
      <c r="A1681" s="1301" t="s">
        <v>709</v>
      </c>
      <c r="B1681" s="153" t="s">
        <v>920</v>
      </c>
      <c r="C1681" s="1301" t="s">
        <v>700</v>
      </c>
      <c r="D1681" s="1302">
        <v>0</v>
      </c>
      <c r="E1681" s="1302">
        <v>2</v>
      </c>
      <c r="F1681" s="1302">
        <v>4</v>
      </c>
      <c r="G1681" s="1302">
        <v>3</v>
      </c>
      <c r="H1681" s="1302">
        <v>1</v>
      </c>
      <c r="I1681" s="1302">
        <v>0</v>
      </c>
      <c r="J1681" s="1302">
        <v>6</v>
      </c>
      <c r="K1681" s="1302">
        <v>3</v>
      </c>
      <c r="L1681" s="1302">
        <v>5</v>
      </c>
      <c r="M1681" s="1302">
        <v>0</v>
      </c>
      <c r="N1681" s="1302">
        <v>1</v>
      </c>
      <c r="O1681" s="1302">
        <v>5</v>
      </c>
      <c r="P1681" s="1302">
        <v>2</v>
      </c>
      <c r="Q1681" s="1302">
        <v>0</v>
      </c>
      <c r="R1681" s="1302">
        <v>3</v>
      </c>
      <c r="S1681" s="1302">
        <v>1</v>
      </c>
      <c r="T1681" s="1302">
        <v>0</v>
      </c>
      <c r="U1681" s="1302">
        <v>0</v>
      </c>
      <c r="V1681" s="1302">
        <v>2</v>
      </c>
    </row>
    <row r="1682" spans="1:22" ht="15" x14ac:dyDescent="0.25">
      <c r="A1682" s="1301" t="s">
        <v>709</v>
      </c>
      <c r="B1682" s="153" t="s">
        <v>920</v>
      </c>
      <c r="C1682" s="1301" t="s">
        <v>88</v>
      </c>
      <c r="D1682" s="1302">
        <v>1</v>
      </c>
      <c r="E1682" s="1302">
        <v>2</v>
      </c>
      <c r="F1682" s="1302">
        <v>5</v>
      </c>
      <c r="G1682" s="1302">
        <v>3</v>
      </c>
      <c r="H1682" s="1302">
        <v>1</v>
      </c>
      <c r="I1682" s="1302">
        <v>1</v>
      </c>
      <c r="J1682" s="1302">
        <v>8</v>
      </c>
      <c r="K1682" s="1302">
        <v>4</v>
      </c>
      <c r="L1682" s="1302">
        <v>5</v>
      </c>
      <c r="M1682" s="1302">
        <v>1</v>
      </c>
      <c r="N1682" s="1302">
        <v>1</v>
      </c>
      <c r="O1682" s="1302">
        <v>6</v>
      </c>
      <c r="P1682" s="1302">
        <v>2</v>
      </c>
      <c r="Q1682" s="1302">
        <v>0</v>
      </c>
      <c r="R1682" s="1302">
        <v>5</v>
      </c>
      <c r="S1682" s="1302">
        <v>1</v>
      </c>
      <c r="T1682" s="1302">
        <v>0</v>
      </c>
      <c r="U1682" s="1302">
        <v>1</v>
      </c>
      <c r="V1682" s="1302">
        <v>4</v>
      </c>
    </row>
    <row r="1683" spans="1:22" ht="15" x14ac:dyDescent="0.25">
      <c r="A1683" s="1301" t="s">
        <v>709</v>
      </c>
      <c r="B1683" s="153" t="s">
        <v>920</v>
      </c>
      <c r="C1683" s="1301" t="s">
        <v>89</v>
      </c>
      <c r="D1683" s="1302">
        <v>1</v>
      </c>
      <c r="E1683" s="1302">
        <v>3</v>
      </c>
      <c r="F1683" s="1302">
        <v>5</v>
      </c>
      <c r="G1683" s="1302">
        <v>3</v>
      </c>
      <c r="H1683" s="1302">
        <v>1</v>
      </c>
      <c r="I1683" s="1302">
        <v>1</v>
      </c>
      <c r="J1683" s="1302">
        <v>8</v>
      </c>
      <c r="K1683" s="1302">
        <v>4</v>
      </c>
      <c r="L1683" s="1302">
        <v>5</v>
      </c>
      <c r="M1683" s="1302">
        <v>1</v>
      </c>
      <c r="N1683" s="1302">
        <v>1</v>
      </c>
      <c r="O1683" s="1302">
        <v>6</v>
      </c>
      <c r="P1683" s="1302">
        <v>2</v>
      </c>
      <c r="Q1683" s="1302">
        <v>1</v>
      </c>
      <c r="R1683" s="1302">
        <v>5</v>
      </c>
      <c r="S1683" s="1302">
        <v>1</v>
      </c>
      <c r="T1683" s="1302">
        <v>0</v>
      </c>
      <c r="U1683" s="1302">
        <v>1</v>
      </c>
      <c r="V1683" s="1302">
        <v>6</v>
      </c>
    </row>
    <row r="1684" spans="1:22" ht="15" x14ac:dyDescent="0.25">
      <c r="A1684" s="1301" t="s">
        <v>709</v>
      </c>
      <c r="B1684" s="153" t="s">
        <v>920</v>
      </c>
      <c r="C1684" s="1301" t="s">
        <v>90</v>
      </c>
      <c r="D1684" s="1302">
        <v>1</v>
      </c>
      <c r="E1684" s="1302">
        <v>1</v>
      </c>
      <c r="F1684" s="1302">
        <v>1</v>
      </c>
      <c r="G1684" s="1302">
        <v>1</v>
      </c>
      <c r="H1684" s="1302">
        <v>1</v>
      </c>
      <c r="I1684" s="1302">
        <v>0</v>
      </c>
      <c r="J1684" s="1302">
        <v>3</v>
      </c>
      <c r="K1684" s="1302">
        <v>1</v>
      </c>
      <c r="L1684" s="1302">
        <v>0</v>
      </c>
      <c r="M1684" s="1302">
        <v>0</v>
      </c>
      <c r="N1684" s="1302">
        <v>0</v>
      </c>
      <c r="O1684" s="1302">
        <v>0</v>
      </c>
      <c r="P1684" s="1302">
        <v>0</v>
      </c>
      <c r="Q1684" s="1302">
        <v>0</v>
      </c>
      <c r="R1684" s="1302">
        <v>1</v>
      </c>
      <c r="S1684" s="1302">
        <v>0</v>
      </c>
      <c r="T1684" s="1302">
        <v>0</v>
      </c>
      <c r="U1684" s="1302">
        <v>0</v>
      </c>
      <c r="V1684" s="1302">
        <v>1</v>
      </c>
    </row>
    <row r="1685" spans="1:22" ht="15" x14ac:dyDescent="0.25">
      <c r="A1685" s="1301" t="s">
        <v>709</v>
      </c>
      <c r="B1685" s="153" t="s">
        <v>920</v>
      </c>
      <c r="C1685" s="1301" t="s">
        <v>91</v>
      </c>
      <c r="D1685" s="1302">
        <v>1</v>
      </c>
      <c r="E1685" s="1302">
        <v>0</v>
      </c>
      <c r="F1685" s="1302">
        <v>1</v>
      </c>
      <c r="G1685" s="1302">
        <v>0</v>
      </c>
      <c r="H1685" s="1302">
        <v>0</v>
      </c>
      <c r="I1685" s="1302">
        <v>0</v>
      </c>
      <c r="J1685" s="1302">
        <v>0</v>
      </c>
      <c r="K1685" s="1302">
        <v>0</v>
      </c>
      <c r="L1685" s="1302">
        <v>0</v>
      </c>
      <c r="M1685" s="1302">
        <v>0</v>
      </c>
      <c r="N1685" s="1302">
        <v>0</v>
      </c>
      <c r="O1685" s="1302">
        <v>0</v>
      </c>
      <c r="P1685" s="1302">
        <v>0</v>
      </c>
      <c r="Q1685" s="1302">
        <v>0</v>
      </c>
      <c r="R1685" s="1302">
        <v>1</v>
      </c>
      <c r="S1685" s="1302">
        <v>0</v>
      </c>
      <c r="T1685" s="1302">
        <v>0</v>
      </c>
      <c r="U1685" s="1302">
        <v>0</v>
      </c>
      <c r="V1685" s="1302">
        <v>0</v>
      </c>
    </row>
    <row r="1686" spans="1:22" ht="15" x14ac:dyDescent="0.25">
      <c r="A1686" s="1301" t="s">
        <v>709</v>
      </c>
      <c r="B1686" s="153" t="s">
        <v>920</v>
      </c>
      <c r="C1686" s="1301" t="s">
        <v>701</v>
      </c>
      <c r="D1686" s="1302">
        <v>0</v>
      </c>
      <c r="E1686" s="1302">
        <v>0.40000000596046448</v>
      </c>
      <c r="F1686" s="1302">
        <v>0.80000001192092896</v>
      </c>
      <c r="G1686" s="1302">
        <v>0.75</v>
      </c>
      <c r="H1686" s="1302">
        <v>0.3333333432674408</v>
      </c>
      <c r="I1686" s="1302">
        <v>0</v>
      </c>
      <c r="J1686" s="1302">
        <v>0.375</v>
      </c>
      <c r="K1686" s="1302">
        <v>0.375</v>
      </c>
      <c r="L1686" s="1302">
        <v>0.45454546809196472</v>
      </c>
      <c r="M1686" s="1302">
        <v>0</v>
      </c>
      <c r="N1686" s="1302">
        <v>1</v>
      </c>
      <c r="O1686" s="1302">
        <v>0.4166666567325592</v>
      </c>
      <c r="P1686" s="1302">
        <v>0.5</v>
      </c>
      <c r="Q1686" s="1302">
        <v>0</v>
      </c>
      <c r="R1686" s="1302">
        <v>0.30000001192092896</v>
      </c>
      <c r="S1686" s="1302">
        <v>0.3333333432674408</v>
      </c>
      <c r="T1686" s="1302">
        <v>0</v>
      </c>
      <c r="U1686" s="1302">
        <v>0</v>
      </c>
      <c r="V1686" s="1302">
        <v>0.18181818723678589</v>
      </c>
    </row>
    <row r="1687" spans="1:22" ht="15" x14ac:dyDescent="0.25">
      <c r="A1687" s="1301" t="s">
        <v>709</v>
      </c>
      <c r="B1687" s="153" t="s">
        <v>920</v>
      </c>
      <c r="C1687" s="1301" t="s">
        <v>92</v>
      </c>
      <c r="D1687" s="1302">
        <v>1</v>
      </c>
      <c r="E1687" s="1302">
        <v>0.40000000596046448</v>
      </c>
      <c r="F1687" s="1302">
        <v>1</v>
      </c>
      <c r="G1687" s="1302">
        <v>0.75</v>
      </c>
      <c r="H1687" s="1302">
        <v>0.3333333432674408</v>
      </c>
      <c r="I1687" s="1302">
        <v>0.25</v>
      </c>
      <c r="J1687" s="1302">
        <v>0.5</v>
      </c>
      <c r="K1687" s="1302">
        <v>0.5</v>
      </c>
      <c r="L1687" s="1302">
        <v>0.45454546809196472</v>
      </c>
      <c r="M1687" s="1302">
        <v>0.20000000298023224</v>
      </c>
      <c r="N1687" s="1302">
        <v>1</v>
      </c>
      <c r="O1687" s="1302">
        <v>0.5</v>
      </c>
      <c r="P1687" s="1302">
        <v>0.5</v>
      </c>
      <c r="Q1687" s="1302">
        <v>0</v>
      </c>
      <c r="R1687" s="1302">
        <v>0.5</v>
      </c>
      <c r="S1687" s="1302">
        <v>0.3333333432674408</v>
      </c>
      <c r="T1687" s="1302">
        <v>0</v>
      </c>
      <c r="U1687" s="1302">
        <v>0.125</v>
      </c>
      <c r="V1687" s="1302">
        <v>0.36363637447357178</v>
      </c>
    </row>
    <row r="1688" spans="1:22" ht="15" x14ac:dyDescent="0.25">
      <c r="A1688" s="1301" t="s">
        <v>709</v>
      </c>
      <c r="B1688" s="153" t="s">
        <v>920</v>
      </c>
      <c r="C1688" s="1301" t="s">
        <v>93</v>
      </c>
      <c r="D1688" s="1302">
        <v>1</v>
      </c>
      <c r="E1688" s="1302">
        <v>0.60000002384185791</v>
      </c>
      <c r="F1688" s="1302">
        <v>1</v>
      </c>
      <c r="G1688" s="1302">
        <v>0.75</v>
      </c>
      <c r="H1688" s="1302">
        <v>0.3333333432674408</v>
      </c>
      <c r="I1688" s="1302">
        <v>0.25</v>
      </c>
      <c r="J1688" s="1302">
        <v>0.5</v>
      </c>
      <c r="K1688" s="1302">
        <v>0.5</v>
      </c>
      <c r="L1688" s="1302">
        <v>0.45454546809196472</v>
      </c>
      <c r="M1688" s="1302">
        <v>0.20000000298023224</v>
      </c>
      <c r="N1688" s="1302">
        <v>1</v>
      </c>
      <c r="O1688" s="1302">
        <v>0.5</v>
      </c>
      <c r="P1688" s="1302">
        <v>0.5</v>
      </c>
      <c r="Q1688" s="1302">
        <v>0.5</v>
      </c>
      <c r="R1688" s="1302">
        <v>0.5</v>
      </c>
      <c r="S1688" s="1302">
        <v>0.3333333432674408</v>
      </c>
      <c r="T1688" s="1302">
        <v>0</v>
      </c>
      <c r="U1688" s="1302">
        <v>0.125</v>
      </c>
      <c r="V1688" s="1302">
        <v>0.54545456171035767</v>
      </c>
    </row>
    <row r="1689" spans="1:22" ht="15" x14ac:dyDescent="0.25">
      <c r="A1689" s="1301" t="s">
        <v>709</v>
      </c>
      <c r="B1689" s="153" t="s">
        <v>920</v>
      </c>
      <c r="C1689" s="1301" t="s">
        <v>94</v>
      </c>
      <c r="D1689" s="1302">
        <v>1</v>
      </c>
      <c r="E1689" s="1302">
        <v>0.20000000298023224</v>
      </c>
      <c r="F1689" s="1302">
        <v>0.20000000298023224</v>
      </c>
      <c r="G1689" s="1302">
        <v>0.25</v>
      </c>
      <c r="H1689" s="1302">
        <v>0.3333333432674408</v>
      </c>
      <c r="I1689" s="1302">
        <v>0</v>
      </c>
      <c r="J1689" s="1302">
        <v>0.1875</v>
      </c>
      <c r="K1689" s="1302">
        <v>0.125</v>
      </c>
      <c r="L1689" s="1302">
        <v>0</v>
      </c>
      <c r="M1689" s="1302">
        <v>0</v>
      </c>
      <c r="N1689" s="1302">
        <v>0</v>
      </c>
      <c r="O1689" s="1302">
        <v>0</v>
      </c>
      <c r="P1689" s="1302">
        <v>0</v>
      </c>
      <c r="Q1689" s="1302">
        <v>0</v>
      </c>
      <c r="R1689" s="1302">
        <v>0.10000000149011612</v>
      </c>
      <c r="S1689" s="1302">
        <v>0</v>
      </c>
      <c r="T1689" s="1302">
        <v>0</v>
      </c>
      <c r="U1689" s="1302">
        <v>0</v>
      </c>
      <c r="V1689" s="1302">
        <v>9.0909093618392944E-2</v>
      </c>
    </row>
    <row r="1690" spans="1:22" ht="15" x14ac:dyDescent="0.25">
      <c r="A1690" s="1301" t="s">
        <v>709</v>
      </c>
      <c r="B1690" s="153" t="s">
        <v>920</v>
      </c>
      <c r="C1690" s="1301" t="s">
        <v>95</v>
      </c>
      <c r="D1690" s="1302">
        <v>1</v>
      </c>
      <c r="E1690" s="1302">
        <v>0</v>
      </c>
      <c r="F1690" s="1302">
        <v>0.20000000298023224</v>
      </c>
      <c r="G1690" s="1302">
        <v>0</v>
      </c>
      <c r="H1690" s="1302">
        <v>0</v>
      </c>
      <c r="I1690" s="1302">
        <v>0</v>
      </c>
      <c r="J1690" s="1302">
        <v>0</v>
      </c>
      <c r="K1690" s="1302">
        <v>0</v>
      </c>
      <c r="L1690" s="1302">
        <v>0</v>
      </c>
      <c r="M1690" s="1302">
        <v>0</v>
      </c>
      <c r="N1690" s="1302">
        <v>0</v>
      </c>
      <c r="O1690" s="1302">
        <v>0</v>
      </c>
      <c r="P1690" s="1302">
        <v>0</v>
      </c>
      <c r="Q1690" s="1302">
        <v>0</v>
      </c>
      <c r="R1690" s="1302">
        <v>0.10000000149011612</v>
      </c>
      <c r="S1690" s="1302">
        <v>0</v>
      </c>
      <c r="T1690" s="1302">
        <v>0</v>
      </c>
      <c r="U1690" s="1302">
        <v>0</v>
      </c>
      <c r="V1690" s="1302">
        <v>0</v>
      </c>
    </row>
    <row r="1691" spans="1:22" ht="15" x14ac:dyDescent="0.25">
      <c r="A1691" s="1301" t="s">
        <v>709</v>
      </c>
      <c r="B1691" s="153" t="s">
        <v>921</v>
      </c>
      <c r="C1691" s="1301" t="s">
        <v>87</v>
      </c>
      <c r="D1691" s="1302">
        <v>0</v>
      </c>
      <c r="E1691" s="1302">
        <v>0</v>
      </c>
      <c r="F1691" s="1302">
        <v>0</v>
      </c>
      <c r="G1691" s="1302">
        <v>0</v>
      </c>
      <c r="H1691" s="1302">
        <v>0</v>
      </c>
      <c r="I1691" s="1302">
        <v>0</v>
      </c>
      <c r="J1691" s="1302">
        <v>0</v>
      </c>
      <c r="K1691" s="1302">
        <v>5</v>
      </c>
      <c r="L1691" s="1302">
        <v>6</v>
      </c>
      <c r="M1691" s="1302">
        <v>0</v>
      </c>
      <c r="N1691" s="1302">
        <v>0</v>
      </c>
      <c r="O1691" s="1302">
        <v>0</v>
      </c>
      <c r="P1691" s="1302">
        <v>0</v>
      </c>
      <c r="Q1691" s="1302">
        <v>0</v>
      </c>
      <c r="R1691" s="1302">
        <v>0</v>
      </c>
      <c r="S1691" s="1302">
        <v>0</v>
      </c>
      <c r="T1691" s="1302">
        <v>16</v>
      </c>
      <c r="U1691" s="1302">
        <v>56</v>
      </c>
      <c r="V1691" s="1302">
        <v>79</v>
      </c>
    </row>
    <row r="1692" spans="1:22" ht="15" x14ac:dyDescent="0.25">
      <c r="A1692" s="1301" t="s">
        <v>709</v>
      </c>
      <c r="B1692" s="153" t="s">
        <v>921</v>
      </c>
      <c r="C1692" s="1301" t="s">
        <v>700</v>
      </c>
      <c r="D1692" s="1302">
        <v>0</v>
      </c>
      <c r="E1692" s="1302">
        <v>0</v>
      </c>
      <c r="F1692" s="1302">
        <v>0</v>
      </c>
      <c r="G1692" s="1302">
        <v>0</v>
      </c>
      <c r="H1692" s="1302">
        <v>0</v>
      </c>
      <c r="I1692" s="1302">
        <v>0</v>
      </c>
      <c r="J1692" s="1302">
        <v>0</v>
      </c>
      <c r="K1692" s="1302">
        <v>4</v>
      </c>
      <c r="L1692" s="1302">
        <v>1</v>
      </c>
      <c r="M1692" s="1302">
        <v>0</v>
      </c>
      <c r="N1692" s="1302">
        <v>0</v>
      </c>
      <c r="O1692" s="1302">
        <v>0</v>
      </c>
      <c r="P1692" s="1302">
        <v>0</v>
      </c>
      <c r="Q1692" s="1302">
        <v>0</v>
      </c>
      <c r="R1692" s="1302">
        <v>0</v>
      </c>
      <c r="S1692" s="1302">
        <v>0</v>
      </c>
      <c r="T1692" s="1302">
        <v>8</v>
      </c>
      <c r="U1692" s="1302">
        <v>13</v>
      </c>
      <c r="V1692" s="1302">
        <v>17</v>
      </c>
    </row>
    <row r="1693" spans="1:22" ht="15" x14ac:dyDescent="0.25">
      <c r="A1693" s="1301" t="s">
        <v>709</v>
      </c>
      <c r="B1693" s="153" t="s">
        <v>921</v>
      </c>
      <c r="C1693" s="1301" t="s">
        <v>88</v>
      </c>
      <c r="D1693" s="1302">
        <v>0</v>
      </c>
      <c r="E1693" s="1302">
        <v>0</v>
      </c>
      <c r="F1693" s="1302">
        <v>0</v>
      </c>
      <c r="G1693" s="1302">
        <v>0</v>
      </c>
      <c r="H1693" s="1302">
        <v>0</v>
      </c>
      <c r="I1693" s="1302">
        <v>0</v>
      </c>
      <c r="J1693" s="1302">
        <v>0</v>
      </c>
      <c r="K1693" s="1302">
        <v>5</v>
      </c>
      <c r="L1693" s="1302">
        <v>1</v>
      </c>
      <c r="M1693" s="1302">
        <v>0</v>
      </c>
      <c r="N1693" s="1302">
        <v>0</v>
      </c>
      <c r="O1693" s="1302">
        <v>0</v>
      </c>
      <c r="P1693" s="1302">
        <v>0</v>
      </c>
      <c r="Q1693" s="1302">
        <v>0</v>
      </c>
      <c r="R1693" s="1302">
        <v>0</v>
      </c>
      <c r="S1693" s="1302">
        <v>0</v>
      </c>
      <c r="T1693" s="1302">
        <v>8</v>
      </c>
      <c r="U1693" s="1302">
        <v>28</v>
      </c>
      <c r="V1693" s="1302">
        <v>34</v>
      </c>
    </row>
    <row r="1694" spans="1:22" ht="15" x14ac:dyDescent="0.25">
      <c r="A1694" s="1301" t="s">
        <v>709</v>
      </c>
      <c r="B1694" s="153" t="s">
        <v>921</v>
      </c>
      <c r="C1694" s="1301" t="s">
        <v>89</v>
      </c>
      <c r="D1694" s="1302">
        <v>0</v>
      </c>
      <c r="E1694" s="1302">
        <v>0</v>
      </c>
      <c r="F1694" s="1302">
        <v>0</v>
      </c>
      <c r="G1694" s="1302">
        <v>0</v>
      </c>
      <c r="H1694" s="1302">
        <v>0</v>
      </c>
      <c r="I1694" s="1302">
        <v>0</v>
      </c>
      <c r="J1694" s="1302">
        <v>0</v>
      </c>
      <c r="K1694" s="1302">
        <v>5</v>
      </c>
      <c r="L1694" s="1302">
        <v>1</v>
      </c>
      <c r="M1694" s="1302">
        <v>0</v>
      </c>
      <c r="N1694" s="1302">
        <v>0</v>
      </c>
      <c r="O1694" s="1302">
        <v>0</v>
      </c>
      <c r="P1694" s="1302">
        <v>0</v>
      </c>
      <c r="Q1694" s="1302">
        <v>0</v>
      </c>
      <c r="R1694" s="1302">
        <v>0</v>
      </c>
      <c r="S1694" s="1302">
        <v>0</v>
      </c>
      <c r="T1694" s="1302">
        <v>9</v>
      </c>
      <c r="U1694" s="1302">
        <v>28</v>
      </c>
      <c r="V1694" s="1302">
        <v>36</v>
      </c>
    </row>
    <row r="1695" spans="1:22" ht="15" x14ac:dyDescent="0.25">
      <c r="A1695" s="1301" t="s">
        <v>709</v>
      </c>
      <c r="B1695" s="153" t="s">
        <v>921</v>
      </c>
      <c r="C1695" s="1301" t="s">
        <v>90</v>
      </c>
      <c r="D1695" s="1302">
        <v>0</v>
      </c>
      <c r="E1695" s="1302">
        <v>0</v>
      </c>
      <c r="F1695" s="1302">
        <v>0</v>
      </c>
      <c r="G1695" s="1302">
        <v>0</v>
      </c>
      <c r="H1695" s="1302">
        <v>0</v>
      </c>
      <c r="I1695" s="1302">
        <v>0</v>
      </c>
      <c r="J1695" s="1302">
        <v>0</v>
      </c>
      <c r="K1695" s="1302">
        <v>1</v>
      </c>
      <c r="L1695" s="1302">
        <v>0</v>
      </c>
      <c r="M1695" s="1302">
        <v>0</v>
      </c>
      <c r="N1695" s="1302">
        <v>0</v>
      </c>
      <c r="O1695" s="1302">
        <v>0</v>
      </c>
      <c r="P1695" s="1302">
        <v>0</v>
      </c>
      <c r="Q1695" s="1302">
        <v>0</v>
      </c>
      <c r="R1695" s="1302">
        <v>0</v>
      </c>
      <c r="S1695" s="1302">
        <v>0</v>
      </c>
      <c r="T1695" s="1302">
        <v>2</v>
      </c>
      <c r="U1695" s="1302">
        <v>11</v>
      </c>
      <c r="V1695" s="1302">
        <v>5</v>
      </c>
    </row>
    <row r="1696" spans="1:22" ht="15" x14ac:dyDescent="0.25">
      <c r="A1696" s="1301" t="s">
        <v>709</v>
      </c>
      <c r="B1696" s="153" t="s">
        <v>921</v>
      </c>
      <c r="C1696" s="1301" t="s">
        <v>91</v>
      </c>
      <c r="D1696" s="1302">
        <v>0</v>
      </c>
      <c r="E1696" s="1302">
        <v>0</v>
      </c>
      <c r="F1696" s="1302">
        <v>0</v>
      </c>
      <c r="G1696" s="1302">
        <v>0</v>
      </c>
      <c r="H1696" s="1302">
        <v>0</v>
      </c>
      <c r="I1696" s="1302">
        <v>0</v>
      </c>
      <c r="J1696" s="1302">
        <v>0</v>
      </c>
      <c r="K1696" s="1302">
        <v>1</v>
      </c>
      <c r="L1696" s="1302">
        <v>0</v>
      </c>
      <c r="M1696" s="1302">
        <v>0</v>
      </c>
      <c r="N1696" s="1302">
        <v>0</v>
      </c>
      <c r="O1696" s="1302">
        <v>0</v>
      </c>
      <c r="P1696" s="1302">
        <v>0</v>
      </c>
      <c r="Q1696" s="1302">
        <v>0</v>
      </c>
      <c r="R1696" s="1302">
        <v>0</v>
      </c>
      <c r="S1696" s="1302">
        <v>0</v>
      </c>
      <c r="T1696" s="1302">
        <v>1</v>
      </c>
      <c r="U1696" s="1302">
        <v>3</v>
      </c>
      <c r="V1696" s="1302">
        <v>0</v>
      </c>
    </row>
    <row r="1697" spans="1:22" ht="15" x14ac:dyDescent="0.25">
      <c r="A1697" s="1301" t="s">
        <v>709</v>
      </c>
      <c r="B1697" s="153" t="s">
        <v>921</v>
      </c>
      <c r="C1697" s="1301" t="s">
        <v>701</v>
      </c>
      <c r="D1697" s="1302">
        <v>0</v>
      </c>
      <c r="E1697" s="1302">
        <v>0</v>
      </c>
      <c r="F1697" s="1302">
        <v>0</v>
      </c>
      <c r="G1697" s="1302">
        <v>0</v>
      </c>
      <c r="H1697" s="1302">
        <v>0</v>
      </c>
      <c r="I1697" s="1302">
        <v>0</v>
      </c>
      <c r="J1697" s="1302">
        <v>0</v>
      </c>
      <c r="K1697" s="1302">
        <v>0.80000001192092896</v>
      </c>
      <c r="L1697" s="1302">
        <v>0.1666666716337204</v>
      </c>
      <c r="M1697" s="1302">
        <v>0</v>
      </c>
      <c r="N1697" s="1302">
        <v>0</v>
      </c>
      <c r="O1697" s="1302">
        <v>0</v>
      </c>
      <c r="P1697" s="1302">
        <v>0</v>
      </c>
      <c r="Q1697" s="1302">
        <v>0</v>
      </c>
      <c r="R1697" s="1302">
        <v>0</v>
      </c>
      <c r="S1697" s="1302">
        <v>0</v>
      </c>
      <c r="T1697" s="1302">
        <v>0.5</v>
      </c>
      <c r="U1697" s="1302">
        <v>0.2321428507566452</v>
      </c>
      <c r="V1697" s="1302">
        <v>0.21518987417221069</v>
      </c>
    </row>
    <row r="1698" spans="1:22" ht="15" x14ac:dyDescent="0.25">
      <c r="A1698" s="1301" t="s">
        <v>709</v>
      </c>
      <c r="B1698" s="153" t="s">
        <v>921</v>
      </c>
      <c r="C1698" s="1301" t="s">
        <v>92</v>
      </c>
      <c r="D1698" s="1302">
        <v>0</v>
      </c>
      <c r="E1698" s="1302">
        <v>0</v>
      </c>
      <c r="F1698" s="1302">
        <v>0</v>
      </c>
      <c r="G1698" s="1302">
        <v>0</v>
      </c>
      <c r="H1698" s="1302">
        <v>0</v>
      </c>
      <c r="I1698" s="1302">
        <v>0</v>
      </c>
      <c r="J1698" s="1302">
        <v>0</v>
      </c>
      <c r="K1698" s="1302">
        <v>1</v>
      </c>
      <c r="L1698" s="1302">
        <v>0.1666666716337204</v>
      </c>
      <c r="M1698" s="1302">
        <v>0</v>
      </c>
      <c r="N1698" s="1302">
        <v>0</v>
      </c>
      <c r="O1698" s="1302">
        <v>0</v>
      </c>
      <c r="P1698" s="1302">
        <v>0</v>
      </c>
      <c r="Q1698" s="1302">
        <v>0</v>
      </c>
      <c r="R1698" s="1302">
        <v>0</v>
      </c>
      <c r="S1698" s="1302">
        <v>0</v>
      </c>
      <c r="T1698" s="1302">
        <v>0.5</v>
      </c>
      <c r="U1698" s="1302">
        <v>0.5</v>
      </c>
      <c r="V1698" s="1302">
        <v>0.43037974834442139</v>
      </c>
    </row>
    <row r="1699" spans="1:22" ht="15" x14ac:dyDescent="0.25">
      <c r="A1699" s="1301" t="s">
        <v>709</v>
      </c>
      <c r="B1699" s="153" t="s">
        <v>921</v>
      </c>
      <c r="C1699" s="1301" t="s">
        <v>93</v>
      </c>
      <c r="D1699" s="1302">
        <v>0</v>
      </c>
      <c r="E1699" s="1302">
        <v>0</v>
      </c>
      <c r="F1699" s="1302">
        <v>0</v>
      </c>
      <c r="G1699" s="1302">
        <v>0</v>
      </c>
      <c r="H1699" s="1302">
        <v>0</v>
      </c>
      <c r="I1699" s="1302">
        <v>0</v>
      </c>
      <c r="J1699" s="1302">
        <v>0</v>
      </c>
      <c r="K1699" s="1302">
        <v>1</v>
      </c>
      <c r="L1699" s="1302">
        <v>0.1666666716337204</v>
      </c>
      <c r="M1699" s="1302">
        <v>0</v>
      </c>
      <c r="N1699" s="1302">
        <v>0</v>
      </c>
      <c r="O1699" s="1302">
        <v>0</v>
      </c>
      <c r="P1699" s="1302">
        <v>0</v>
      </c>
      <c r="Q1699" s="1302">
        <v>0</v>
      </c>
      <c r="R1699" s="1302">
        <v>0</v>
      </c>
      <c r="S1699" s="1302">
        <v>0</v>
      </c>
      <c r="T1699" s="1302">
        <v>0.5625</v>
      </c>
      <c r="U1699" s="1302">
        <v>0.5</v>
      </c>
      <c r="V1699" s="1302">
        <v>0.45569619536399841</v>
      </c>
    </row>
    <row r="1700" spans="1:22" ht="15" x14ac:dyDescent="0.25">
      <c r="A1700" s="1301" t="s">
        <v>709</v>
      </c>
      <c r="B1700" s="153" t="s">
        <v>921</v>
      </c>
      <c r="C1700" s="1301" t="s">
        <v>94</v>
      </c>
      <c r="D1700" s="1302">
        <v>0</v>
      </c>
      <c r="E1700" s="1302">
        <v>0</v>
      </c>
      <c r="F1700" s="1302">
        <v>0</v>
      </c>
      <c r="G1700" s="1302">
        <v>0</v>
      </c>
      <c r="H1700" s="1302">
        <v>0</v>
      </c>
      <c r="I1700" s="1302">
        <v>0</v>
      </c>
      <c r="J1700" s="1302">
        <v>0</v>
      </c>
      <c r="K1700" s="1302">
        <v>0.20000000298023224</v>
      </c>
      <c r="L1700" s="1302">
        <v>0</v>
      </c>
      <c r="M1700" s="1302">
        <v>0</v>
      </c>
      <c r="N1700" s="1302">
        <v>0</v>
      </c>
      <c r="O1700" s="1302">
        <v>0</v>
      </c>
      <c r="P1700" s="1302">
        <v>0</v>
      </c>
      <c r="Q1700" s="1302">
        <v>0</v>
      </c>
      <c r="R1700" s="1302">
        <v>0</v>
      </c>
      <c r="S1700" s="1302">
        <v>0</v>
      </c>
      <c r="T1700" s="1302">
        <v>0.125</v>
      </c>
      <c r="U1700" s="1302">
        <v>0.1964285671710968</v>
      </c>
      <c r="V1700" s="1302">
        <v>6.3291139900684357E-2</v>
      </c>
    </row>
    <row r="1701" spans="1:22" ht="15" x14ac:dyDescent="0.25">
      <c r="A1701" s="1301" t="s">
        <v>709</v>
      </c>
      <c r="B1701" s="153" t="s">
        <v>921</v>
      </c>
      <c r="C1701" s="1301" t="s">
        <v>95</v>
      </c>
      <c r="D1701" s="1302">
        <v>0</v>
      </c>
      <c r="E1701" s="1302">
        <v>0</v>
      </c>
      <c r="F1701" s="1302">
        <v>0</v>
      </c>
      <c r="G1701" s="1302">
        <v>0</v>
      </c>
      <c r="H1701" s="1302">
        <v>0</v>
      </c>
      <c r="I1701" s="1302">
        <v>0</v>
      </c>
      <c r="J1701" s="1302">
        <v>0</v>
      </c>
      <c r="K1701" s="1302">
        <v>0.20000000298023224</v>
      </c>
      <c r="L1701" s="1302">
        <v>0</v>
      </c>
      <c r="M1701" s="1302">
        <v>0</v>
      </c>
      <c r="N1701" s="1302">
        <v>0</v>
      </c>
      <c r="O1701" s="1302">
        <v>0</v>
      </c>
      <c r="P1701" s="1302">
        <v>0</v>
      </c>
      <c r="Q1701" s="1302">
        <v>0</v>
      </c>
      <c r="R1701" s="1302">
        <v>0</v>
      </c>
      <c r="S1701" s="1302">
        <v>0</v>
      </c>
      <c r="T1701" s="1302">
        <v>6.25E-2</v>
      </c>
      <c r="U1701" s="1302">
        <v>5.35714291036129E-2</v>
      </c>
      <c r="V1701" s="1302">
        <v>0</v>
      </c>
    </row>
    <row r="1702" spans="1:22" ht="15" x14ac:dyDescent="0.25">
      <c r="A1702" s="1301" t="s">
        <v>709</v>
      </c>
      <c r="B1702" s="153" t="s">
        <v>922</v>
      </c>
      <c r="C1702" s="1301" t="s">
        <v>87</v>
      </c>
      <c r="D1702" s="1302">
        <v>26</v>
      </c>
      <c r="E1702" s="1302">
        <v>53</v>
      </c>
      <c r="F1702" s="1302">
        <v>57</v>
      </c>
      <c r="G1702" s="1302">
        <v>26</v>
      </c>
      <c r="H1702" s="1302">
        <v>19</v>
      </c>
      <c r="I1702" s="1302">
        <v>51</v>
      </c>
      <c r="J1702" s="1302">
        <v>26</v>
      </c>
      <c r="K1702" s="1302">
        <v>15</v>
      </c>
      <c r="L1702" s="1302">
        <v>30</v>
      </c>
      <c r="M1702" s="1302">
        <v>21</v>
      </c>
      <c r="N1702" s="1302">
        <v>21</v>
      </c>
      <c r="O1702" s="1302">
        <v>26</v>
      </c>
      <c r="P1702" s="1302">
        <v>7</v>
      </c>
      <c r="Q1702" s="1302">
        <v>0</v>
      </c>
      <c r="R1702" s="1302">
        <v>13</v>
      </c>
      <c r="S1702" s="1302">
        <v>5</v>
      </c>
      <c r="T1702" s="1302">
        <v>13</v>
      </c>
      <c r="U1702" s="1302">
        <v>27</v>
      </c>
      <c r="V1702" s="1302">
        <v>8</v>
      </c>
    </row>
    <row r="1703" spans="1:22" ht="15" x14ac:dyDescent="0.25">
      <c r="A1703" s="1301" t="s">
        <v>709</v>
      </c>
      <c r="B1703" s="153" t="s">
        <v>922</v>
      </c>
      <c r="C1703" s="1301" t="s">
        <v>700</v>
      </c>
      <c r="D1703" s="1302">
        <v>4</v>
      </c>
      <c r="E1703" s="1302">
        <v>8</v>
      </c>
      <c r="F1703" s="1302">
        <v>28</v>
      </c>
      <c r="G1703" s="1302">
        <v>12</v>
      </c>
      <c r="H1703" s="1302">
        <v>6</v>
      </c>
      <c r="I1703" s="1302">
        <v>20</v>
      </c>
      <c r="J1703" s="1302">
        <v>11</v>
      </c>
      <c r="K1703" s="1302">
        <v>7</v>
      </c>
      <c r="L1703" s="1302">
        <v>15</v>
      </c>
      <c r="M1703" s="1302">
        <v>8</v>
      </c>
      <c r="N1703" s="1302">
        <v>9</v>
      </c>
      <c r="O1703" s="1302">
        <v>15</v>
      </c>
      <c r="P1703" s="1302">
        <v>2</v>
      </c>
      <c r="Q1703" s="1302">
        <v>0</v>
      </c>
      <c r="R1703" s="1302">
        <v>0</v>
      </c>
      <c r="S1703" s="1302">
        <v>3</v>
      </c>
      <c r="T1703" s="1302">
        <v>7</v>
      </c>
      <c r="U1703" s="1302">
        <v>11</v>
      </c>
      <c r="V1703" s="1302">
        <v>1</v>
      </c>
    </row>
    <row r="1704" spans="1:22" ht="15" x14ac:dyDescent="0.25">
      <c r="A1704" s="1301" t="s">
        <v>709</v>
      </c>
      <c r="B1704" s="153" t="s">
        <v>922</v>
      </c>
      <c r="C1704" s="1301" t="s">
        <v>88</v>
      </c>
      <c r="D1704" s="1302">
        <v>13</v>
      </c>
      <c r="E1704" s="1302">
        <v>16</v>
      </c>
      <c r="F1704" s="1302">
        <v>31</v>
      </c>
      <c r="G1704" s="1302">
        <v>19</v>
      </c>
      <c r="H1704" s="1302">
        <v>9</v>
      </c>
      <c r="I1704" s="1302">
        <v>25</v>
      </c>
      <c r="J1704" s="1302">
        <v>16</v>
      </c>
      <c r="K1704" s="1302">
        <v>9</v>
      </c>
      <c r="L1704" s="1302">
        <v>20</v>
      </c>
      <c r="M1704" s="1302">
        <v>8</v>
      </c>
      <c r="N1704" s="1302">
        <v>16</v>
      </c>
      <c r="O1704" s="1302">
        <v>16</v>
      </c>
      <c r="P1704" s="1302">
        <v>2</v>
      </c>
      <c r="Q1704" s="1302">
        <v>0</v>
      </c>
      <c r="R1704" s="1302">
        <v>0</v>
      </c>
      <c r="S1704" s="1302">
        <v>4</v>
      </c>
      <c r="T1704" s="1302">
        <v>8</v>
      </c>
      <c r="U1704" s="1302">
        <v>11</v>
      </c>
      <c r="V1704" s="1302">
        <v>5</v>
      </c>
    </row>
    <row r="1705" spans="1:22" ht="15" x14ac:dyDescent="0.25">
      <c r="A1705" s="1301" t="s">
        <v>709</v>
      </c>
      <c r="B1705" s="153" t="s">
        <v>922</v>
      </c>
      <c r="C1705" s="1301" t="s">
        <v>89</v>
      </c>
      <c r="D1705" s="1302">
        <v>14</v>
      </c>
      <c r="E1705" s="1302">
        <v>18</v>
      </c>
      <c r="F1705" s="1302">
        <v>31</v>
      </c>
      <c r="G1705" s="1302">
        <v>19</v>
      </c>
      <c r="H1705" s="1302">
        <v>9</v>
      </c>
      <c r="I1705" s="1302">
        <v>27</v>
      </c>
      <c r="J1705" s="1302">
        <v>18</v>
      </c>
      <c r="K1705" s="1302">
        <v>9</v>
      </c>
      <c r="L1705" s="1302">
        <v>22</v>
      </c>
      <c r="M1705" s="1302">
        <v>10</v>
      </c>
      <c r="N1705" s="1302">
        <v>18</v>
      </c>
      <c r="O1705" s="1302">
        <v>16</v>
      </c>
      <c r="P1705" s="1302">
        <v>2</v>
      </c>
      <c r="Q1705" s="1302">
        <v>0</v>
      </c>
      <c r="R1705" s="1302">
        <v>0</v>
      </c>
      <c r="S1705" s="1302">
        <v>4</v>
      </c>
      <c r="T1705" s="1302">
        <v>8</v>
      </c>
      <c r="U1705" s="1302">
        <v>14</v>
      </c>
      <c r="V1705" s="1302">
        <v>5</v>
      </c>
    </row>
    <row r="1706" spans="1:22" ht="15" x14ac:dyDescent="0.25">
      <c r="A1706" s="1301" t="s">
        <v>709</v>
      </c>
      <c r="B1706" s="153" t="s">
        <v>922</v>
      </c>
      <c r="C1706" s="1301" t="s">
        <v>90</v>
      </c>
      <c r="D1706" s="1302">
        <v>5</v>
      </c>
      <c r="E1706" s="1302">
        <v>8</v>
      </c>
      <c r="F1706" s="1302">
        <v>12</v>
      </c>
      <c r="G1706" s="1302">
        <v>4</v>
      </c>
      <c r="H1706" s="1302">
        <v>3</v>
      </c>
      <c r="I1706" s="1302">
        <v>6</v>
      </c>
      <c r="J1706" s="1302">
        <v>4</v>
      </c>
      <c r="K1706" s="1302">
        <v>4</v>
      </c>
      <c r="L1706" s="1302">
        <v>2</v>
      </c>
      <c r="M1706" s="1302">
        <v>0</v>
      </c>
      <c r="N1706" s="1302">
        <v>3</v>
      </c>
      <c r="O1706" s="1302">
        <v>3</v>
      </c>
      <c r="P1706" s="1302">
        <v>1</v>
      </c>
      <c r="Q1706" s="1302">
        <v>0</v>
      </c>
      <c r="R1706" s="1302">
        <v>0</v>
      </c>
      <c r="S1706" s="1302">
        <v>1</v>
      </c>
      <c r="T1706" s="1302">
        <v>2</v>
      </c>
      <c r="U1706" s="1302">
        <v>2</v>
      </c>
      <c r="V1706" s="1302">
        <v>0</v>
      </c>
    </row>
    <row r="1707" spans="1:22" ht="15" x14ac:dyDescent="0.25">
      <c r="A1707" s="1301" t="s">
        <v>709</v>
      </c>
      <c r="B1707" s="153" t="s">
        <v>922</v>
      </c>
      <c r="C1707" s="1301" t="s">
        <v>91</v>
      </c>
      <c r="D1707" s="1302">
        <v>3</v>
      </c>
      <c r="E1707" s="1302">
        <v>5</v>
      </c>
      <c r="F1707" s="1302">
        <v>7</v>
      </c>
      <c r="G1707" s="1302">
        <v>3</v>
      </c>
      <c r="H1707" s="1302">
        <v>3</v>
      </c>
      <c r="I1707" s="1302">
        <v>3</v>
      </c>
      <c r="J1707" s="1302">
        <v>2</v>
      </c>
      <c r="K1707" s="1302">
        <v>1</v>
      </c>
      <c r="L1707" s="1302">
        <v>0</v>
      </c>
      <c r="M1707" s="1302">
        <v>0</v>
      </c>
      <c r="N1707" s="1302">
        <v>1</v>
      </c>
      <c r="O1707" s="1302">
        <v>2</v>
      </c>
      <c r="P1707" s="1302">
        <v>0</v>
      </c>
      <c r="Q1707" s="1302">
        <v>0</v>
      </c>
      <c r="R1707" s="1302">
        <v>0</v>
      </c>
      <c r="S1707" s="1302">
        <v>1</v>
      </c>
      <c r="T1707" s="1302">
        <v>1</v>
      </c>
      <c r="U1707" s="1302">
        <v>0</v>
      </c>
      <c r="V1707" s="1302">
        <v>0</v>
      </c>
    </row>
    <row r="1708" spans="1:22" ht="15" x14ac:dyDescent="0.25">
      <c r="A1708" s="1301" t="s">
        <v>709</v>
      </c>
      <c r="B1708" s="153" t="s">
        <v>922</v>
      </c>
      <c r="C1708" s="1301" t="s">
        <v>701</v>
      </c>
      <c r="D1708" s="1302">
        <v>0.15384615957736969</v>
      </c>
      <c r="E1708" s="1302">
        <v>0.15094339847564697</v>
      </c>
      <c r="F1708" s="1302">
        <v>0.49122807383537292</v>
      </c>
      <c r="G1708" s="1302">
        <v>0.46153846383094788</v>
      </c>
      <c r="H1708" s="1302">
        <v>0.31578946113586426</v>
      </c>
      <c r="I1708" s="1302">
        <v>0.39215686917304993</v>
      </c>
      <c r="J1708" s="1302">
        <v>0.42307692766189575</v>
      </c>
      <c r="K1708" s="1302">
        <v>0.46666666865348816</v>
      </c>
      <c r="L1708" s="1302">
        <v>0.5</v>
      </c>
      <c r="M1708" s="1302">
        <v>0.380952388048172</v>
      </c>
      <c r="N1708" s="1302">
        <v>0.4285714328289032</v>
      </c>
      <c r="O1708" s="1302">
        <v>0.57692307233810425</v>
      </c>
      <c r="P1708" s="1302">
        <v>0.28571429848670959</v>
      </c>
      <c r="Q1708" s="1302">
        <v>0</v>
      </c>
      <c r="R1708" s="1302">
        <v>0</v>
      </c>
      <c r="S1708" s="1302">
        <v>0.60000002384185791</v>
      </c>
      <c r="T1708" s="1302">
        <v>0.53846156597137451</v>
      </c>
      <c r="U1708" s="1302">
        <v>0.40740740299224854</v>
      </c>
      <c r="V1708" s="1302">
        <v>0.125</v>
      </c>
    </row>
    <row r="1709" spans="1:22" ht="15" x14ac:dyDescent="0.25">
      <c r="A1709" s="1301" t="s">
        <v>709</v>
      </c>
      <c r="B1709" s="153" t="s">
        <v>922</v>
      </c>
      <c r="C1709" s="1301" t="s">
        <v>92</v>
      </c>
      <c r="D1709" s="1302">
        <v>0.5</v>
      </c>
      <c r="E1709" s="1302">
        <v>0.30188679695129395</v>
      </c>
      <c r="F1709" s="1302">
        <v>0.54385966062545776</v>
      </c>
      <c r="G1709" s="1302">
        <v>0.73076921701431274</v>
      </c>
      <c r="H1709" s="1302">
        <v>0.47368422150611877</v>
      </c>
      <c r="I1709" s="1302">
        <v>0.49019607901573181</v>
      </c>
      <c r="J1709" s="1302">
        <v>0.61538463830947876</v>
      </c>
      <c r="K1709" s="1302">
        <v>0.60000002384185791</v>
      </c>
      <c r="L1709" s="1302">
        <v>0.66666668653488159</v>
      </c>
      <c r="M1709" s="1302">
        <v>0.380952388048172</v>
      </c>
      <c r="N1709" s="1302">
        <v>0.76190477609634399</v>
      </c>
      <c r="O1709" s="1302">
        <v>0.61538463830947876</v>
      </c>
      <c r="P1709" s="1302">
        <v>0.28571429848670959</v>
      </c>
      <c r="Q1709" s="1302">
        <v>0</v>
      </c>
      <c r="R1709" s="1302">
        <v>0</v>
      </c>
      <c r="S1709" s="1302">
        <v>0.80000001192092896</v>
      </c>
      <c r="T1709" s="1302">
        <v>0.61538463830947876</v>
      </c>
      <c r="U1709" s="1302">
        <v>0.40740740299224854</v>
      </c>
      <c r="V1709" s="1302">
        <v>0.625</v>
      </c>
    </row>
    <row r="1710" spans="1:22" ht="15" x14ac:dyDescent="0.25">
      <c r="A1710" s="1301" t="s">
        <v>709</v>
      </c>
      <c r="B1710" s="153" t="s">
        <v>922</v>
      </c>
      <c r="C1710" s="1301" t="s">
        <v>93</v>
      </c>
      <c r="D1710" s="1302">
        <v>0.53846156597137451</v>
      </c>
      <c r="E1710" s="1302">
        <v>0.33962264657020569</v>
      </c>
      <c r="F1710" s="1302">
        <v>0.54385966062545776</v>
      </c>
      <c r="G1710" s="1302">
        <v>0.73076921701431274</v>
      </c>
      <c r="H1710" s="1302">
        <v>0.47368422150611877</v>
      </c>
      <c r="I1710" s="1302">
        <v>0.52941179275512695</v>
      </c>
      <c r="J1710" s="1302">
        <v>0.69230771064758301</v>
      </c>
      <c r="K1710" s="1302">
        <v>0.60000002384185791</v>
      </c>
      <c r="L1710" s="1302">
        <v>0.73333334922790527</v>
      </c>
      <c r="M1710" s="1302">
        <v>0.4761904776096344</v>
      </c>
      <c r="N1710" s="1302">
        <v>0.8571428656578064</v>
      </c>
      <c r="O1710" s="1302">
        <v>0.61538463830947876</v>
      </c>
      <c r="P1710" s="1302">
        <v>0.28571429848670959</v>
      </c>
      <c r="Q1710" s="1302">
        <v>0</v>
      </c>
      <c r="R1710" s="1302">
        <v>0</v>
      </c>
      <c r="S1710" s="1302">
        <v>0.80000001192092896</v>
      </c>
      <c r="T1710" s="1302">
        <v>0.61538463830947876</v>
      </c>
      <c r="U1710" s="1302">
        <v>0.51851850748062134</v>
      </c>
      <c r="V1710" s="1302">
        <v>0.625</v>
      </c>
    </row>
    <row r="1711" spans="1:22" ht="15" x14ac:dyDescent="0.25">
      <c r="A1711" s="1301" t="s">
        <v>709</v>
      </c>
      <c r="B1711" s="153" t="s">
        <v>922</v>
      </c>
      <c r="C1711" s="1301" t="s">
        <v>94</v>
      </c>
      <c r="D1711" s="1302">
        <v>0.19230769574642181</v>
      </c>
      <c r="E1711" s="1302">
        <v>0.15094339847564697</v>
      </c>
      <c r="F1711" s="1302">
        <v>0.21052631735801697</v>
      </c>
      <c r="G1711" s="1302">
        <v>0.15384615957736969</v>
      </c>
      <c r="H1711" s="1302">
        <v>0.15789473056793213</v>
      </c>
      <c r="I1711" s="1302">
        <v>0.11764705926179886</v>
      </c>
      <c r="J1711" s="1302">
        <v>0.15384615957736969</v>
      </c>
      <c r="K1711" s="1302">
        <v>0.26666668057441711</v>
      </c>
      <c r="L1711" s="1302">
        <v>6.6666670143604279E-2</v>
      </c>
      <c r="M1711" s="1302">
        <v>0</v>
      </c>
      <c r="N1711" s="1302">
        <v>0.1428571492433548</v>
      </c>
      <c r="O1711" s="1302">
        <v>0.11538461595773697</v>
      </c>
      <c r="P1711" s="1302">
        <v>0.1428571492433548</v>
      </c>
      <c r="Q1711" s="1302">
        <v>0</v>
      </c>
      <c r="R1711" s="1302">
        <v>0</v>
      </c>
      <c r="S1711" s="1302">
        <v>0.20000000298023224</v>
      </c>
      <c r="T1711" s="1302">
        <v>0.15384615957736969</v>
      </c>
      <c r="U1711" s="1302">
        <v>7.4074074625968933E-2</v>
      </c>
      <c r="V1711" s="1302">
        <v>0</v>
      </c>
    </row>
    <row r="1712" spans="1:22" ht="15" x14ac:dyDescent="0.25">
      <c r="A1712" s="1301" t="s">
        <v>709</v>
      </c>
      <c r="B1712" s="153" t="s">
        <v>922</v>
      </c>
      <c r="C1712" s="1301" t="s">
        <v>95</v>
      </c>
      <c r="D1712" s="1302">
        <v>0.11538461595773697</v>
      </c>
      <c r="E1712" s="1302">
        <v>9.4339624047279358E-2</v>
      </c>
      <c r="F1712" s="1302">
        <v>0.12280701845884323</v>
      </c>
      <c r="G1712" s="1302">
        <v>0.11538461595773697</v>
      </c>
      <c r="H1712" s="1302">
        <v>0.15789473056793213</v>
      </c>
      <c r="I1712" s="1302">
        <v>5.8823529630899429E-2</v>
      </c>
      <c r="J1712" s="1302">
        <v>7.6923079788684845E-2</v>
      </c>
      <c r="K1712" s="1302">
        <v>6.6666670143604279E-2</v>
      </c>
      <c r="L1712" s="1302">
        <v>0</v>
      </c>
      <c r="M1712" s="1302">
        <v>0</v>
      </c>
      <c r="N1712" s="1302">
        <v>4.76190485060215E-2</v>
      </c>
      <c r="O1712" s="1302">
        <v>7.6923079788684845E-2</v>
      </c>
      <c r="P1712" s="1302">
        <v>0</v>
      </c>
      <c r="Q1712" s="1302">
        <v>0</v>
      </c>
      <c r="R1712" s="1302">
        <v>0</v>
      </c>
      <c r="S1712" s="1302">
        <v>0.20000000298023224</v>
      </c>
      <c r="T1712" s="1302">
        <v>7.6923079788684845E-2</v>
      </c>
      <c r="U1712" s="1302">
        <v>0</v>
      </c>
      <c r="V1712" s="1302">
        <v>0</v>
      </c>
    </row>
    <row r="1713" spans="1:22" ht="15" x14ac:dyDescent="0.25">
      <c r="A1713" s="1301" t="s">
        <v>709</v>
      </c>
      <c r="B1713" s="153" t="s">
        <v>923</v>
      </c>
      <c r="C1713" s="1301" t="s">
        <v>87</v>
      </c>
      <c r="D1713" s="1302">
        <v>0</v>
      </c>
      <c r="E1713" s="1302">
        <v>10</v>
      </c>
      <c r="F1713" s="1302">
        <v>9</v>
      </c>
      <c r="G1713" s="1302">
        <v>11</v>
      </c>
      <c r="H1713" s="1302">
        <v>1</v>
      </c>
      <c r="I1713" s="1302">
        <v>15</v>
      </c>
      <c r="J1713" s="1302">
        <v>19</v>
      </c>
      <c r="K1713" s="1302">
        <v>51</v>
      </c>
      <c r="L1713" s="1302">
        <v>6</v>
      </c>
      <c r="M1713" s="1302">
        <v>8</v>
      </c>
      <c r="N1713" s="1302">
        <v>5</v>
      </c>
      <c r="O1713" s="1302">
        <v>50</v>
      </c>
      <c r="P1713" s="1302">
        <v>7</v>
      </c>
      <c r="Q1713" s="1302">
        <v>0</v>
      </c>
      <c r="R1713" s="1302">
        <v>5</v>
      </c>
      <c r="S1713" s="1302">
        <v>0</v>
      </c>
      <c r="T1713" s="1302">
        <v>0</v>
      </c>
      <c r="U1713" s="1302">
        <v>0</v>
      </c>
      <c r="V1713" s="1302">
        <v>0</v>
      </c>
    </row>
    <row r="1714" spans="1:22" ht="15" x14ac:dyDescent="0.25">
      <c r="A1714" s="1301" t="s">
        <v>709</v>
      </c>
      <c r="B1714" s="153" t="s">
        <v>923</v>
      </c>
      <c r="C1714" s="1301" t="s">
        <v>700</v>
      </c>
      <c r="D1714" s="1302">
        <v>0</v>
      </c>
      <c r="E1714" s="1302">
        <v>4</v>
      </c>
      <c r="F1714" s="1302">
        <v>1</v>
      </c>
      <c r="G1714" s="1302">
        <v>3</v>
      </c>
      <c r="H1714" s="1302">
        <v>0</v>
      </c>
      <c r="I1714" s="1302">
        <v>2</v>
      </c>
      <c r="J1714" s="1302">
        <v>13</v>
      </c>
      <c r="K1714" s="1302">
        <v>19</v>
      </c>
      <c r="L1714" s="1302">
        <v>1</v>
      </c>
      <c r="M1714" s="1302">
        <v>0</v>
      </c>
      <c r="N1714" s="1302">
        <v>0</v>
      </c>
      <c r="O1714" s="1302">
        <v>34</v>
      </c>
      <c r="P1714" s="1302">
        <v>0</v>
      </c>
      <c r="Q1714" s="1302">
        <v>0</v>
      </c>
      <c r="R1714" s="1302">
        <v>0</v>
      </c>
      <c r="S1714" s="1302">
        <v>0</v>
      </c>
      <c r="T1714" s="1302">
        <v>0</v>
      </c>
      <c r="U1714" s="1302">
        <v>0</v>
      </c>
      <c r="V1714" s="1302">
        <v>0</v>
      </c>
    </row>
    <row r="1715" spans="1:22" ht="15" x14ac:dyDescent="0.25">
      <c r="A1715" s="1301" t="s">
        <v>709</v>
      </c>
      <c r="B1715" s="153" t="s">
        <v>923</v>
      </c>
      <c r="C1715" s="1301" t="s">
        <v>88</v>
      </c>
      <c r="D1715" s="1302">
        <v>0</v>
      </c>
      <c r="E1715" s="1302">
        <v>6</v>
      </c>
      <c r="F1715" s="1302">
        <v>2</v>
      </c>
      <c r="G1715" s="1302">
        <v>4</v>
      </c>
      <c r="H1715" s="1302">
        <v>0</v>
      </c>
      <c r="I1715" s="1302">
        <v>2</v>
      </c>
      <c r="J1715" s="1302">
        <v>14</v>
      </c>
      <c r="K1715" s="1302">
        <v>20</v>
      </c>
      <c r="L1715" s="1302">
        <v>3</v>
      </c>
      <c r="M1715" s="1302">
        <v>0</v>
      </c>
      <c r="N1715" s="1302">
        <v>1</v>
      </c>
      <c r="O1715" s="1302">
        <v>37</v>
      </c>
      <c r="P1715" s="1302">
        <v>0</v>
      </c>
      <c r="Q1715" s="1302">
        <v>0</v>
      </c>
      <c r="R1715" s="1302">
        <v>0</v>
      </c>
      <c r="S1715" s="1302">
        <v>0</v>
      </c>
      <c r="T1715" s="1302">
        <v>0</v>
      </c>
      <c r="U1715" s="1302">
        <v>0</v>
      </c>
      <c r="V1715" s="1302">
        <v>0</v>
      </c>
    </row>
    <row r="1716" spans="1:22" ht="15" x14ac:dyDescent="0.25">
      <c r="A1716" s="1301" t="s">
        <v>709</v>
      </c>
      <c r="B1716" s="153" t="s">
        <v>923</v>
      </c>
      <c r="C1716" s="1301" t="s">
        <v>89</v>
      </c>
      <c r="D1716" s="1302">
        <v>0</v>
      </c>
      <c r="E1716" s="1302">
        <v>7</v>
      </c>
      <c r="F1716" s="1302">
        <v>3</v>
      </c>
      <c r="G1716" s="1302">
        <v>4</v>
      </c>
      <c r="H1716" s="1302">
        <v>0</v>
      </c>
      <c r="I1716" s="1302">
        <v>3</v>
      </c>
      <c r="J1716" s="1302">
        <v>14</v>
      </c>
      <c r="K1716" s="1302">
        <v>22</v>
      </c>
      <c r="L1716" s="1302">
        <v>3</v>
      </c>
      <c r="M1716" s="1302">
        <v>0</v>
      </c>
      <c r="N1716" s="1302">
        <v>1</v>
      </c>
      <c r="O1716" s="1302">
        <v>38</v>
      </c>
      <c r="P1716" s="1302">
        <v>0</v>
      </c>
      <c r="Q1716" s="1302">
        <v>0</v>
      </c>
      <c r="R1716" s="1302">
        <v>0</v>
      </c>
      <c r="S1716" s="1302">
        <v>0</v>
      </c>
      <c r="T1716" s="1302">
        <v>0</v>
      </c>
      <c r="U1716" s="1302">
        <v>0</v>
      </c>
      <c r="V1716" s="1302">
        <v>0</v>
      </c>
    </row>
    <row r="1717" spans="1:22" ht="15" x14ac:dyDescent="0.25">
      <c r="A1717" s="1301" t="s">
        <v>709</v>
      </c>
      <c r="B1717" s="153" t="s">
        <v>923</v>
      </c>
      <c r="C1717" s="1301" t="s">
        <v>90</v>
      </c>
      <c r="D1717" s="1302">
        <v>0</v>
      </c>
      <c r="E1717" s="1302">
        <v>1</v>
      </c>
      <c r="F1717" s="1302">
        <v>0</v>
      </c>
      <c r="G1717" s="1302">
        <v>1</v>
      </c>
      <c r="H1717" s="1302">
        <v>0</v>
      </c>
      <c r="I1717" s="1302">
        <v>2</v>
      </c>
      <c r="J1717" s="1302">
        <v>10</v>
      </c>
      <c r="K1717" s="1302">
        <v>9</v>
      </c>
      <c r="L1717" s="1302">
        <v>2</v>
      </c>
      <c r="M1717" s="1302">
        <v>0</v>
      </c>
      <c r="N1717" s="1302">
        <v>0</v>
      </c>
      <c r="O1717" s="1302">
        <v>1</v>
      </c>
      <c r="P1717" s="1302">
        <v>0</v>
      </c>
      <c r="Q1717" s="1302">
        <v>0</v>
      </c>
      <c r="R1717" s="1302">
        <v>0</v>
      </c>
      <c r="S1717" s="1302">
        <v>0</v>
      </c>
      <c r="T1717" s="1302">
        <v>0</v>
      </c>
      <c r="U1717" s="1302">
        <v>0</v>
      </c>
      <c r="V1717" s="1302">
        <v>0</v>
      </c>
    </row>
    <row r="1718" spans="1:22" ht="15" x14ac:dyDescent="0.25">
      <c r="A1718" s="1301" t="s">
        <v>709</v>
      </c>
      <c r="B1718" s="153" t="s">
        <v>923</v>
      </c>
      <c r="C1718" s="1301" t="s">
        <v>91</v>
      </c>
      <c r="D1718" s="1302">
        <v>0</v>
      </c>
      <c r="E1718" s="1302">
        <v>0</v>
      </c>
      <c r="F1718" s="1302">
        <v>0</v>
      </c>
      <c r="G1718" s="1302">
        <v>1</v>
      </c>
      <c r="H1718" s="1302">
        <v>0</v>
      </c>
      <c r="I1718" s="1302">
        <v>2</v>
      </c>
      <c r="J1718" s="1302">
        <v>12</v>
      </c>
      <c r="K1718" s="1302">
        <v>7</v>
      </c>
      <c r="L1718" s="1302">
        <v>1</v>
      </c>
      <c r="M1718" s="1302">
        <v>0</v>
      </c>
      <c r="N1718" s="1302">
        <v>0</v>
      </c>
      <c r="O1718" s="1302">
        <v>0</v>
      </c>
      <c r="P1718" s="1302">
        <v>0</v>
      </c>
      <c r="Q1718" s="1302">
        <v>0</v>
      </c>
      <c r="R1718" s="1302">
        <v>0</v>
      </c>
      <c r="S1718" s="1302">
        <v>0</v>
      </c>
      <c r="T1718" s="1302">
        <v>0</v>
      </c>
      <c r="U1718" s="1302">
        <v>0</v>
      </c>
      <c r="V1718" s="1302">
        <v>0</v>
      </c>
    </row>
    <row r="1719" spans="1:22" ht="15" x14ac:dyDescent="0.25">
      <c r="A1719" s="1301" t="s">
        <v>709</v>
      </c>
      <c r="B1719" s="153" t="s">
        <v>923</v>
      </c>
      <c r="C1719" s="1301" t="s">
        <v>701</v>
      </c>
      <c r="D1719" s="1302">
        <v>0</v>
      </c>
      <c r="E1719" s="1302">
        <v>0.40000000596046448</v>
      </c>
      <c r="F1719" s="1302">
        <v>0.1111111119389534</v>
      </c>
      <c r="G1719" s="1302">
        <v>0.27272728085517883</v>
      </c>
      <c r="H1719" s="1302">
        <v>0</v>
      </c>
      <c r="I1719" s="1302">
        <v>0.13333334028720856</v>
      </c>
      <c r="J1719" s="1302">
        <v>0.68421053886413574</v>
      </c>
      <c r="K1719" s="1302">
        <v>0.37254902720451355</v>
      </c>
      <c r="L1719" s="1302">
        <v>0.1666666716337204</v>
      </c>
      <c r="M1719" s="1302">
        <v>0</v>
      </c>
      <c r="N1719" s="1302">
        <v>0</v>
      </c>
      <c r="O1719" s="1302">
        <v>0.68000000715255737</v>
      </c>
      <c r="P1719" s="1302">
        <v>0</v>
      </c>
      <c r="Q1719" s="1302">
        <v>0</v>
      </c>
      <c r="R1719" s="1302">
        <v>0</v>
      </c>
      <c r="S1719" s="1302">
        <v>0</v>
      </c>
      <c r="T1719" s="1302">
        <v>0</v>
      </c>
      <c r="U1719" s="1302">
        <v>0</v>
      </c>
      <c r="V1719" s="1302">
        <v>0</v>
      </c>
    </row>
    <row r="1720" spans="1:22" ht="15" x14ac:dyDescent="0.25">
      <c r="A1720" s="1301" t="s">
        <v>709</v>
      </c>
      <c r="B1720" s="153" t="s">
        <v>923</v>
      </c>
      <c r="C1720" s="1301" t="s">
        <v>92</v>
      </c>
      <c r="D1720" s="1302">
        <v>0</v>
      </c>
      <c r="E1720" s="1302">
        <v>0.60000002384185791</v>
      </c>
      <c r="F1720" s="1302">
        <v>0.2222222238779068</v>
      </c>
      <c r="G1720" s="1302">
        <v>0.36363637447357178</v>
      </c>
      <c r="H1720" s="1302">
        <v>0</v>
      </c>
      <c r="I1720" s="1302">
        <v>0.13333334028720856</v>
      </c>
      <c r="J1720" s="1302">
        <v>0.73684209585189819</v>
      </c>
      <c r="K1720" s="1302">
        <v>0.39215686917304993</v>
      </c>
      <c r="L1720" s="1302">
        <v>0.5</v>
      </c>
      <c r="M1720" s="1302">
        <v>0</v>
      </c>
      <c r="N1720" s="1302">
        <v>0.20000000298023224</v>
      </c>
      <c r="O1720" s="1302">
        <v>0.74000000953674316</v>
      </c>
      <c r="P1720" s="1302">
        <v>0</v>
      </c>
      <c r="Q1720" s="1302">
        <v>0</v>
      </c>
      <c r="R1720" s="1302">
        <v>0</v>
      </c>
      <c r="S1720" s="1302">
        <v>0</v>
      </c>
      <c r="T1720" s="1302">
        <v>0</v>
      </c>
      <c r="U1720" s="1302">
        <v>0</v>
      </c>
      <c r="V1720" s="1302">
        <v>0</v>
      </c>
    </row>
    <row r="1721" spans="1:22" ht="15" x14ac:dyDescent="0.25">
      <c r="A1721" s="1301" t="s">
        <v>709</v>
      </c>
      <c r="B1721" s="153" t="s">
        <v>923</v>
      </c>
      <c r="C1721" s="1301" t="s">
        <v>93</v>
      </c>
      <c r="D1721" s="1302">
        <v>0</v>
      </c>
      <c r="E1721" s="1302">
        <v>0.69999998807907104</v>
      </c>
      <c r="F1721" s="1302">
        <v>0.3333333432674408</v>
      </c>
      <c r="G1721" s="1302">
        <v>0.36363637447357178</v>
      </c>
      <c r="H1721" s="1302">
        <v>0</v>
      </c>
      <c r="I1721" s="1302">
        <v>0.20000000298023224</v>
      </c>
      <c r="J1721" s="1302">
        <v>0.73684209585189819</v>
      </c>
      <c r="K1721" s="1302">
        <v>0.43137255311012268</v>
      </c>
      <c r="L1721" s="1302">
        <v>0.5</v>
      </c>
      <c r="M1721" s="1302">
        <v>0</v>
      </c>
      <c r="N1721" s="1302">
        <v>0.20000000298023224</v>
      </c>
      <c r="O1721" s="1302">
        <v>0.75999999046325684</v>
      </c>
      <c r="P1721" s="1302">
        <v>0</v>
      </c>
      <c r="Q1721" s="1302">
        <v>0</v>
      </c>
      <c r="R1721" s="1302">
        <v>0</v>
      </c>
      <c r="S1721" s="1302">
        <v>0</v>
      </c>
      <c r="T1721" s="1302">
        <v>0</v>
      </c>
      <c r="U1721" s="1302">
        <v>0</v>
      </c>
      <c r="V1721" s="1302">
        <v>0</v>
      </c>
    </row>
    <row r="1722" spans="1:22" ht="15" x14ac:dyDescent="0.25">
      <c r="A1722" s="1301" t="s">
        <v>709</v>
      </c>
      <c r="B1722" s="153" t="s">
        <v>923</v>
      </c>
      <c r="C1722" s="1301" t="s">
        <v>94</v>
      </c>
      <c r="D1722" s="1302">
        <v>0</v>
      </c>
      <c r="E1722" s="1302">
        <v>0.10000000149011612</v>
      </c>
      <c r="F1722" s="1302">
        <v>0</v>
      </c>
      <c r="G1722" s="1302">
        <v>9.0909093618392944E-2</v>
      </c>
      <c r="H1722" s="1302">
        <v>0</v>
      </c>
      <c r="I1722" s="1302">
        <v>0.13333334028720856</v>
      </c>
      <c r="J1722" s="1302">
        <v>0.52631580829620361</v>
      </c>
      <c r="K1722" s="1302">
        <v>0.17647059261798859</v>
      </c>
      <c r="L1722" s="1302">
        <v>0.3333333432674408</v>
      </c>
      <c r="M1722" s="1302">
        <v>0</v>
      </c>
      <c r="N1722" s="1302">
        <v>0</v>
      </c>
      <c r="O1722" s="1302">
        <v>1.9999999552965164E-2</v>
      </c>
      <c r="P1722" s="1302">
        <v>0</v>
      </c>
      <c r="Q1722" s="1302">
        <v>0</v>
      </c>
      <c r="R1722" s="1302">
        <v>0</v>
      </c>
      <c r="S1722" s="1302">
        <v>0</v>
      </c>
      <c r="T1722" s="1302">
        <v>0</v>
      </c>
      <c r="U1722" s="1302">
        <v>0</v>
      </c>
      <c r="V1722" s="1302">
        <v>0</v>
      </c>
    </row>
    <row r="1723" spans="1:22" ht="15" x14ac:dyDescent="0.25">
      <c r="A1723" s="1301" t="s">
        <v>709</v>
      </c>
      <c r="B1723" s="153" t="s">
        <v>923</v>
      </c>
      <c r="C1723" s="1301" t="s">
        <v>95</v>
      </c>
      <c r="D1723" s="1302">
        <v>0</v>
      </c>
      <c r="E1723" s="1302">
        <v>0</v>
      </c>
      <c r="F1723" s="1302">
        <v>0</v>
      </c>
      <c r="G1723" s="1302">
        <v>9.0909093618392944E-2</v>
      </c>
      <c r="H1723" s="1302">
        <v>0</v>
      </c>
      <c r="I1723" s="1302">
        <v>0.13333334028720856</v>
      </c>
      <c r="J1723" s="1302">
        <v>0.63157892227172852</v>
      </c>
      <c r="K1723" s="1302">
        <v>0.13725490868091583</v>
      </c>
      <c r="L1723" s="1302">
        <v>0.1666666716337204</v>
      </c>
      <c r="M1723" s="1302">
        <v>0</v>
      </c>
      <c r="N1723" s="1302">
        <v>0</v>
      </c>
      <c r="O1723" s="1302">
        <v>0</v>
      </c>
      <c r="P1723" s="1302">
        <v>0</v>
      </c>
      <c r="Q1723" s="1302">
        <v>0</v>
      </c>
      <c r="R1723" s="1302">
        <v>0</v>
      </c>
      <c r="S1723" s="1302">
        <v>0</v>
      </c>
      <c r="T1723" s="1302">
        <v>0</v>
      </c>
      <c r="U1723" s="1302">
        <v>0</v>
      </c>
      <c r="V1723" s="1302">
        <v>0</v>
      </c>
    </row>
    <row r="1724" spans="1:22" ht="15" x14ac:dyDescent="0.25">
      <c r="A1724" s="1301" t="s">
        <v>709</v>
      </c>
      <c r="B1724" s="153" t="s">
        <v>924</v>
      </c>
      <c r="C1724" s="1301" t="s">
        <v>87</v>
      </c>
      <c r="D1724" s="1302">
        <v>0</v>
      </c>
      <c r="E1724" s="1302">
        <v>0</v>
      </c>
      <c r="F1724" s="1302">
        <v>1</v>
      </c>
      <c r="G1724" s="1302">
        <v>8</v>
      </c>
      <c r="H1724" s="1302">
        <v>8</v>
      </c>
      <c r="I1724" s="1302">
        <v>13</v>
      </c>
      <c r="J1724" s="1302">
        <v>6</v>
      </c>
      <c r="K1724" s="1302">
        <v>6</v>
      </c>
      <c r="L1724" s="1302">
        <v>9</v>
      </c>
      <c r="M1724" s="1302">
        <v>8</v>
      </c>
      <c r="N1724" s="1302">
        <v>8</v>
      </c>
      <c r="O1724" s="1302">
        <v>1</v>
      </c>
      <c r="P1724" s="1302">
        <v>5</v>
      </c>
      <c r="Q1724" s="1302">
        <v>0</v>
      </c>
      <c r="R1724" s="1302">
        <v>0</v>
      </c>
      <c r="S1724" s="1302">
        <v>1</v>
      </c>
      <c r="T1724" s="1302">
        <v>1</v>
      </c>
      <c r="U1724" s="1302">
        <v>9</v>
      </c>
      <c r="V1724" s="1302">
        <v>4</v>
      </c>
    </row>
    <row r="1725" spans="1:22" ht="15" x14ac:dyDescent="0.25">
      <c r="A1725" s="1301" t="s">
        <v>709</v>
      </c>
      <c r="B1725" s="153" t="s">
        <v>924</v>
      </c>
      <c r="C1725" s="1301" t="s">
        <v>700</v>
      </c>
      <c r="D1725" s="1302">
        <v>0</v>
      </c>
      <c r="E1725" s="1302">
        <v>0</v>
      </c>
      <c r="F1725" s="1302">
        <v>1</v>
      </c>
      <c r="G1725" s="1302">
        <v>4</v>
      </c>
      <c r="H1725" s="1302">
        <v>0</v>
      </c>
      <c r="I1725" s="1302">
        <v>5</v>
      </c>
      <c r="J1725" s="1302">
        <v>0</v>
      </c>
      <c r="K1725" s="1302">
        <v>1</v>
      </c>
      <c r="L1725" s="1302">
        <v>2</v>
      </c>
      <c r="M1725" s="1302">
        <v>5</v>
      </c>
      <c r="N1725" s="1302">
        <v>1</v>
      </c>
      <c r="O1725" s="1302">
        <v>0</v>
      </c>
      <c r="P1725" s="1302">
        <v>1</v>
      </c>
      <c r="Q1725" s="1302">
        <v>0</v>
      </c>
      <c r="R1725" s="1302">
        <v>0</v>
      </c>
      <c r="S1725" s="1302">
        <v>1</v>
      </c>
      <c r="T1725" s="1302">
        <v>0</v>
      </c>
      <c r="U1725" s="1302">
        <v>5</v>
      </c>
      <c r="V1725" s="1302">
        <v>1</v>
      </c>
    </row>
    <row r="1726" spans="1:22" ht="15" x14ac:dyDescent="0.25">
      <c r="A1726" s="1301" t="s">
        <v>709</v>
      </c>
      <c r="B1726" s="153" t="s">
        <v>924</v>
      </c>
      <c r="C1726" s="1301" t="s">
        <v>88</v>
      </c>
      <c r="D1726" s="1302">
        <v>0</v>
      </c>
      <c r="E1726" s="1302">
        <v>0</v>
      </c>
      <c r="F1726" s="1302">
        <v>1</v>
      </c>
      <c r="G1726" s="1302">
        <v>4</v>
      </c>
      <c r="H1726" s="1302">
        <v>1</v>
      </c>
      <c r="I1726" s="1302">
        <v>6</v>
      </c>
      <c r="J1726" s="1302">
        <v>0</v>
      </c>
      <c r="K1726" s="1302">
        <v>2</v>
      </c>
      <c r="L1726" s="1302">
        <v>3</v>
      </c>
      <c r="M1726" s="1302">
        <v>6</v>
      </c>
      <c r="N1726" s="1302">
        <v>1</v>
      </c>
      <c r="O1726" s="1302">
        <v>0</v>
      </c>
      <c r="P1726" s="1302">
        <v>2</v>
      </c>
      <c r="Q1726" s="1302">
        <v>0</v>
      </c>
      <c r="R1726" s="1302">
        <v>0</v>
      </c>
      <c r="S1726" s="1302">
        <v>1</v>
      </c>
      <c r="T1726" s="1302">
        <v>0</v>
      </c>
      <c r="U1726" s="1302">
        <v>6</v>
      </c>
      <c r="V1726" s="1302">
        <v>1</v>
      </c>
    </row>
    <row r="1727" spans="1:22" ht="15" x14ac:dyDescent="0.25">
      <c r="A1727" s="1301" t="s">
        <v>709</v>
      </c>
      <c r="B1727" s="153" t="s">
        <v>924</v>
      </c>
      <c r="C1727" s="1301" t="s">
        <v>89</v>
      </c>
      <c r="D1727" s="1302">
        <v>0</v>
      </c>
      <c r="E1727" s="1302">
        <v>0</v>
      </c>
      <c r="F1727" s="1302">
        <v>1</v>
      </c>
      <c r="G1727" s="1302">
        <v>4</v>
      </c>
      <c r="H1727" s="1302">
        <v>1</v>
      </c>
      <c r="I1727" s="1302">
        <v>7</v>
      </c>
      <c r="J1727" s="1302">
        <v>0</v>
      </c>
      <c r="K1727" s="1302">
        <v>2</v>
      </c>
      <c r="L1727" s="1302">
        <v>4</v>
      </c>
      <c r="M1727" s="1302">
        <v>6</v>
      </c>
      <c r="N1727" s="1302">
        <v>1</v>
      </c>
      <c r="O1727" s="1302">
        <v>0</v>
      </c>
      <c r="P1727" s="1302">
        <v>2</v>
      </c>
      <c r="Q1727" s="1302">
        <v>0</v>
      </c>
      <c r="R1727" s="1302">
        <v>0</v>
      </c>
      <c r="S1727" s="1302">
        <v>1</v>
      </c>
      <c r="T1727" s="1302">
        <v>0</v>
      </c>
      <c r="U1727" s="1302">
        <v>6</v>
      </c>
      <c r="V1727" s="1302">
        <v>2</v>
      </c>
    </row>
    <row r="1728" spans="1:22" ht="15" x14ac:dyDescent="0.25">
      <c r="A1728" s="1301" t="s">
        <v>709</v>
      </c>
      <c r="B1728" s="153" t="s">
        <v>924</v>
      </c>
      <c r="C1728" s="1301" t="s">
        <v>90</v>
      </c>
      <c r="D1728" s="1302">
        <v>0</v>
      </c>
      <c r="E1728" s="1302">
        <v>0</v>
      </c>
      <c r="F1728" s="1302">
        <v>0</v>
      </c>
      <c r="G1728" s="1302">
        <v>2</v>
      </c>
      <c r="H1728" s="1302">
        <v>1</v>
      </c>
      <c r="I1728" s="1302">
        <v>1</v>
      </c>
      <c r="J1728" s="1302">
        <v>0</v>
      </c>
      <c r="K1728" s="1302">
        <v>1</v>
      </c>
      <c r="L1728" s="1302">
        <v>0</v>
      </c>
      <c r="M1728" s="1302">
        <v>3</v>
      </c>
      <c r="N1728" s="1302">
        <v>0</v>
      </c>
      <c r="O1728" s="1302">
        <v>0</v>
      </c>
      <c r="P1728" s="1302">
        <v>2</v>
      </c>
      <c r="Q1728" s="1302">
        <v>0</v>
      </c>
      <c r="R1728" s="1302">
        <v>0</v>
      </c>
      <c r="S1728" s="1302">
        <v>0</v>
      </c>
      <c r="T1728" s="1302">
        <v>0</v>
      </c>
      <c r="U1728" s="1302">
        <v>1</v>
      </c>
      <c r="V1728" s="1302">
        <v>0</v>
      </c>
    </row>
    <row r="1729" spans="1:22" ht="15" x14ac:dyDescent="0.25">
      <c r="A1729" s="1301" t="s">
        <v>709</v>
      </c>
      <c r="B1729" s="153" t="s">
        <v>924</v>
      </c>
      <c r="C1729" s="1301" t="s">
        <v>91</v>
      </c>
      <c r="D1729" s="1302">
        <v>0</v>
      </c>
      <c r="E1729" s="1302">
        <v>0</v>
      </c>
      <c r="F1729" s="1302">
        <v>0</v>
      </c>
      <c r="G1729" s="1302">
        <v>1</v>
      </c>
      <c r="H1729" s="1302">
        <v>0</v>
      </c>
      <c r="I1729" s="1302">
        <v>1</v>
      </c>
      <c r="J1729" s="1302">
        <v>0</v>
      </c>
      <c r="K1729" s="1302">
        <v>0</v>
      </c>
      <c r="L1729" s="1302">
        <v>0</v>
      </c>
      <c r="M1729" s="1302">
        <v>1</v>
      </c>
      <c r="N1729" s="1302">
        <v>0</v>
      </c>
      <c r="O1729" s="1302">
        <v>0</v>
      </c>
      <c r="P1729" s="1302">
        <v>1</v>
      </c>
      <c r="Q1729" s="1302">
        <v>0</v>
      </c>
      <c r="R1729" s="1302">
        <v>0</v>
      </c>
      <c r="S1729" s="1302">
        <v>0</v>
      </c>
      <c r="T1729" s="1302">
        <v>0</v>
      </c>
      <c r="U1729" s="1302">
        <v>0</v>
      </c>
      <c r="V1729" s="1302">
        <v>0</v>
      </c>
    </row>
    <row r="1730" spans="1:22" ht="15" x14ac:dyDescent="0.25">
      <c r="A1730" s="1301" t="s">
        <v>709</v>
      </c>
      <c r="B1730" s="153" t="s">
        <v>924</v>
      </c>
      <c r="C1730" s="1301" t="s">
        <v>701</v>
      </c>
      <c r="D1730" s="1302">
        <v>0</v>
      </c>
      <c r="E1730" s="1302">
        <v>0</v>
      </c>
      <c r="F1730" s="1302">
        <v>1</v>
      </c>
      <c r="G1730" s="1302">
        <v>0.5</v>
      </c>
      <c r="H1730" s="1302">
        <v>0</v>
      </c>
      <c r="I1730" s="1302">
        <v>0.38461539149284363</v>
      </c>
      <c r="J1730" s="1302">
        <v>0</v>
      </c>
      <c r="K1730" s="1302">
        <v>0.1666666716337204</v>
      </c>
      <c r="L1730" s="1302">
        <v>0.2222222238779068</v>
      </c>
      <c r="M1730" s="1302">
        <v>0.625</v>
      </c>
      <c r="N1730" s="1302">
        <v>0.125</v>
      </c>
      <c r="O1730" s="1302">
        <v>0</v>
      </c>
      <c r="P1730" s="1302">
        <v>0.20000000298023224</v>
      </c>
      <c r="Q1730" s="1302">
        <v>0</v>
      </c>
      <c r="R1730" s="1302">
        <v>0</v>
      </c>
      <c r="S1730" s="1302">
        <v>1</v>
      </c>
      <c r="T1730" s="1302">
        <v>0</v>
      </c>
      <c r="U1730" s="1302">
        <v>0.55555558204650879</v>
      </c>
      <c r="V1730" s="1302">
        <v>0.25</v>
      </c>
    </row>
    <row r="1731" spans="1:22" ht="15" x14ac:dyDescent="0.25">
      <c r="A1731" s="1301" t="s">
        <v>709</v>
      </c>
      <c r="B1731" s="153" t="s">
        <v>924</v>
      </c>
      <c r="C1731" s="1301" t="s">
        <v>92</v>
      </c>
      <c r="D1731" s="1302">
        <v>0</v>
      </c>
      <c r="E1731" s="1302">
        <v>0</v>
      </c>
      <c r="F1731" s="1302">
        <v>1</v>
      </c>
      <c r="G1731" s="1302">
        <v>0.5</v>
      </c>
      <c r="H1731" s="1302">
        <v>0.125</v>
      </c>
      <c r="I1731" s="1302">
        <v>0.46153846383094788</v>
      </c>
      <c r="J1731" s="1302">
        <v>0</v>
      </c>
      <c r="K1731" s="1302">
        <v>0.3333333432674408</v>
      </c>
      <c r="L1731" s="1302">
        <v>0.3333333432674408</v>
      </c>
      <c r="M1731" s="1302">
        <v>0.75</v>
      </c>
      <c r="N1731" s="1302">
        <v>0.125</v>
      </c>
      <c r="O1731" s="1302">
        <v>0</v>
      </c>
      <c r="P1731" s="1302">
        <v>0.40000000596046448</v>
      </c>
      <c r="Q1731" s="1302">
        <v>0</v>
      </c>
      <c r="R1731" s="1302">
        <v>0</v>
      </c>
      <c r="S1731" s="1302">
        <v>1</v>
      </c>
      <c r="T1731" s="1302">
        <v>0</v>
      </c>
      <c r="U1731" s="1302">
        <v>0.66666668653488159</v>
      </c>
      <c r="V1731" s="1302">
        <v>0.25</v>
      </c>
    </row>
    <row r="1732" spans="1:22" ht="15" x14ac:dyDescent="0.25">
      <c r="A1732" s="1301" t="s">
        <v>709</v>
      </c>
      <c r="B1732" s="153" t="s">
        <v>924</v>
      </c>
      <c r="C1732" s="1301" t="s">
        <v>93</v>
      </c>
      <c r="D1732" s="1302">
        <v>0</v>
      </c>
      <c r="E1732" s="1302">
        <v>0</v>
      </c>
      <c r="F1732" s="1302">
        <v>1</v>
      </c>
      <c r="G1732" s="1302">
        <v>0.5</v>
      </c>
      <c r="H1732" s="1302">
        <v>0.125</v>
      </c>
      <c r="I1732" s="1302">
        <v>0.53846156597137451</v>
      </c>
      <c r="J1732" s="1302">
        <v>0</v>
      </c>
      <c r="K1732" s="1302">
        <v>0.3333333432674408</v>
      </c>
      <c r="L1732" s="1302">
        <v>0.4444444477558136</v>
      </c>
      <c r="M1732" s="1302">
        <v>0.75</v>
      </c>
      <c r="N1732" s="1302">
        <v>0.125</v>
      </c>
      <c r="O1732" s="1302">
        <v>0</v>
      </c>
      <c r="P1732" s="1302">
        <v>0.40000000596046448</v>
      </c>
      <c r="Q1732" s="1302">
        <v>0</v>
      </c>
      <c r="R1732" s="1302">
        <v>0</v>
      </c>
      <c r="S1732" s="1302">
        <v>1</v>
      </c>
      <c r="T1732" s="1302">
        <v>0</v>
      </c>
      <c r="U1732" s="1302">
        <v>0.66666668653488159</v>
      </c>
      <c r="V1732" s="1302">
        <v>0.5</v>
      </c>
    </row>
    <row r="1733" spans="1:22" ht="15" x14ac:dyDescent="0.25">
      <c r="A1733" s="1301" t="s">
        <v>709</v>
      </c>
      <c r="B1733" s="153" t="s">
        <v>924</v>
      </c>
      <c r="C1733" s="1301" t="s">
        <v>94</v>
      </c>
      <c r="D1733" s="1302">
        <v>0</v>
      </c>
      <c r="E1733" s="1302">
        <v>0</v>
      </c>
      <c r="F1733" s="1302">
        <v>0</v>
      </c>
      <c r="G1733" s="1302">
        <v>0.25</v>
      </c>
      <c r="H1733" s="1302">
        <v>0.125</v>
      </c>
      <c r="I1733" s="1302">
        <v>7.6923079788684845E-2</v>
      </c>
      <c r="J1733" s="1302">
        <v>0</v>
      </c>
      <c r="K1733" s="1302">
        <v>0.1666666716337204</v>
      </c>
      <c r="L1733" s="1302">
        <v>0</v>
      </c>
      <c r="M1733" s="1302">
        <v>0.375</v>
      </c>
      <c r="N1733" s="1302">
        <v>0</v>
      </c>
      <c r="O1733" s="1302">
        <v>0</v>
      </c>
      <c r="P1733" s="1302">
        <v>0.40000000596046448</v>
      </c>
      <c r="Q1733" s="1302">
        <v>0</v>
      </c>
      <c r="R1733" s="1302">
        <v>0</v>
      </c>
      <c r="S1733" s="1302">
        <v>0</v>
      </c>
      <c r="T1733" s="1302">
        <v>0</v>
      </c>
      <c r="U1733" s="1302">
        <v>0.1111111119389534</v>
      </c>
      <c r="V1733" s="1302">
        <v>0</v>
      </c>
    </row>
    <row r="1734" spans="1:22" ht="15" x14ac:dyDescent="0.25">
      <c r="A1734" s="1301" t="s">
        <v>709</v>
      </c>
      <c r="B1734" s="153" t="s">
        <v>924</v>
      </c>
      <c r="C1734" s="1301" t="s">
        <v>95</v>
      </c>
      <c r="D1734" s="1302">
        <v>0</v>
      </c>
      <c r="E1734" s="1302">
        <v>0</v>
      </c>
      <c r="F1734" s="1302">
        <v>0</v>
      </c>
      <c r="G1734" s="1302">
        <v>0.125</v>
      </c>
      <c r="H1734" s="1302">
        <v>0</v>
      </c>
      <c r="I1734" s="1302">
        <v>7.6923079788684845E-2</v>
      </c>
      <c r="J1734" s="1302">
        <v>0</v>
      </c>
      <c r="K1734" s="1302">
        <v>0</v>
      </c>
      <c r="L1734" s="1302">
        <v>0</v>
      </c>
      <c r="M1734" s="1302">
        <v>0.125</v>
      </c>
      <c r="N1734" s="1302">
        <v>0</v>
      </c>
      <c r="O1734" s="1302">
        <v>0</v>
      </c>
      <c r="P1734" s="1302">
        <v>0.20000000298023224</v>
      </c>
      <c r="Q1734" s="1302">
        <v>0</v>
      </c>
      <c r="R1734" s="1302">
        <v>0</v>
      </c>
      <c r="S1734" s="1302">
        <v>0</v>
      </c>
      <c r="T1734" s="1302">
        <v>0</v>
      </c>
      <c r="U1734" s="1302">
        <v>0</v>
      </c>
      <c r="V1734" s="1302">
        <v>0</v>
      </c>
    </row>
    <row r="1735" spans="1:22" ht="15" x14ac:dyDescent="0.25">
      <c r="A1735" s="1301" t="s">
        <v>709</v>
      </c>
      <c r="B1735" s="153" t="s">
        <v>1159</v>
      </c>
      <c r="C1735" s="1301" t="s">
        <v>87</v>
      </c>
      <c r="D1735" s="1302">
        <v>0</v>
      </c>
      <c r="E1735" s="1302">
        <v>0</v>
      </c>
      <c r="F1735" s="1302">
        <v>0</v>
      </c>
      <c r="G1735" s="1302">
        <v>0</v>
      </c>
      <c r="H1735" s="1302">
        <v>0</v>
      </c>
      <c r="I1735" s="1302">
        <v>0</v>
      </c>
      <c r="J1735" s="1302">
        <v>7</v>
      </c>
      <c r="K1735" s="1302">
        <v>0</v>
      </c>
      <c r="L1735" s="1302">
        <v>1</v>
      </c>
      <c r="M1735" s="1302">
        <v>6</v>
      </c>
      <c r="N1735" s="1302">
        <v>10</v>
      </c>
      <c r="O1735" s="1302">
        <v>6</v>
      </c>
      <c r="P1735" s="1302">
        <v>3</v>
      </c>
      <c r="Q1735" s="1302">
        <v>18</v>
      </c>
      <c r="R1735" s="1302">
        <v>13</v>
      </c>
      <c r="S1735" s="1302">
        <v>7</v>
      </c>
      <c r="T1735" s="1302">
        <v>2</v>
      </c>
      <c r="U1735" s="1302">
        <v>17</v>
      </c>
      <c r="V1735" s="1302">
        <v>10</v>
      </c>
    </row>
    <row r="1736" spans="1:22" ht="15" x14ac:dyDescent="0.25">
      <c r="A1736" s="1301" t="s">
        <v>709</v>
      </c>
      <c r="B1736" s="153" t="s">
        <v>1159</v>
      </c>
      <c r="C1736" s="1301" t="s">
        <v>700</v>
      </c>
      <c r="D1736" s="1302">
        <v>0</v>
      </c>
      <c r="E1736" s="1302">
        <v>0</v>
      </c>
      <c r="F1736" s="1302">
        <v>0</v>
      </c>
      <c r="G1736" s="1302">
        <v>0</v>
      </c>
      <c r="H1736" s="1302">
        <v>0</v>
      </c>
      <c r="I1736" s="1302">
        <v>0</v>
      </c>
      <c r="J1736" s="1302">
        <v>2</v>
      </c>
      <c r="K1736" s="1302">
        <v>0</v>
      </c>
      <c r="L1736" s="1302">
        <v>0</v>
      </c>
      <c r="M1736" s="1302">
        <v>3</v>
      </c>
      <c r="N1736" s="1302">
        <v>1</v>
      </c>
      <c r="O1736" s="1302">
        <v>0</v>
      </c>
      <c r="P1736" s="1302">
        <v>0</v>
      </c>
      <c r="Q1736" s="1302">
        <v>1</v>
      </c>
      <c r="R1736" s="1302">
        <v>5</v>
      </c>
      <c r="S1736" s="1302">
        <v>2</v>
      </c>
      <c r="T1736" s="1302">
        <v>0</v>
      </c>
      <c r="U1736" s="1302">
        <v>3</v>
      </c>
      <c r="V1736" s="1302">
        <v>2</v>
      </c>
    </row>
    <row r="1737" spans="1:22" ht="15" x14ac:dyDescent="0.25">
      <c r="A1737" s="1301" t="s">
        <v>709</v>
      </c>
      <c r="B1737" s="153" t="s">
        <v>1159</v>
      </c>
      <c r="C1737" s="1301" t="s">
        <v>88</v>
      </c>
      <c r="D1737" s="1302">
        <v>0</v>
      </c>
      <c r="E1737" s="1302">
        <v>0</v>
      </c>
      <c r="F1737" s="1302">
        <v>0</v>
      </c>
      <c r="G1737" s="1302">
        <v>0</v>
      </c>
      <c r="H1737" s="1302">
        <v>0</v>
      </c>
      <c r="I1737" s="1302">
        <v>0</v>
      </c>
      <c r="J1737" s="1302">
        <v>3</v>
      </c>
      <c r="K1737" s="1302">
        <v>0</v>
      </c>
      <c r="L1737" s="1302">
        <v>0</v>
      </c>
      <c r="M1737" s="1302">
        <v>4</v>
      </c>
      <c r="N1737" s="1302">
        <v>1</v>
      </c>
      <c r="O1737" s="1302">
        <v>1</v>
      </c>
      <c r="P1737" s="1302">
        <v>0</v>
      </c>
      <c r="Q1737" s="1302">
        <v>2</v>
      </c>
      <c r="R1737" s="1302">
        <v>8</v>
      </c>
      <c r="S1737" s="1302">
        <v>5</v>
      </c>
      <c r="T1737" s="1302">
        <v>0</v>
      </c>
      <c r="U1737" s="1302">
        <v>7</v>
      </c>
      <c r="V1737" s="1302">
        <v>6</v>
      </c>
    </row>
    <row r="1738" spans="1:22" ht="15" x14ac:dyDescent="0.25">
      <c r="A1738" s="1301" t="s">
        <v>709</v>
      </c>
      <c r="B1738" s="153" t="s">
        <v>1159</v>
      </c>
      <c r="C1738" s="1301" t="s">
        <v>89</v>
      </c>
      <c r="D1738" s="1302">
        <v>0</v>
      </c>
      <c r="E1738" s="1302">
        <v>0</v>
      </c>
      <c r="F1738" s="1302">
        <v>0</v>
      </c>
      <c r="G1738" s="1302">
        <v>0</v>
      </c>
      <c r="H1738" s="1302">
        <v>0</v>
      </c>
      <c r="I1738" s="1302">
        <v>0</v>
      </c>
      <c r="J1738" s="1302">
        <v>4</v>
      </c>
      <c r="K1738" s="1302">
        <v>0</v>
      </c>
      <c r="L1738" s="1302">
        <v>0</v>
      </c>
      <c r="M1738" s="1302">
        <v>4</v>
      </c>
      <c r="N1738" s="1302">
        <v>2</v>
      </c>
      <c r="O1738" s="1302">
        <v>1</v>
      </c>
      <c r="P1738" s="1302">
        <v>0</v>
      </c>
      <c r="Q1738" s="1302">
        <v>4</v>
      </c>
      <c r="R1738" s="1302">
        <v>8</v>
      </c>
      <c r="S1738" s="1302">
        <v>5</v>
      </c>
      <c r="T1738" s="1302">
        <v>0</v>
      </c>
      <c r="U1738" s="1302">
        <v>7</v>
      </c>
      <c r="V1738" s="1302">
        <v>6</v>
      </c>
    </row>
    <row r="1739" spans="1:22" ht="15" x14ac:dyDescent="0.25">
      <c r="A1739" s="1301" t="s">
        <v>709</v>
      </c>
      <c r="B1739" s="153" t="s">
        <v>1159</v>
      </c>
      <c r="C1739" s="1301" t="s">
        <v>90</v>
      </c>
      <c r="D1739" s="1302">
        <v>0</v>
      </c>
      <c r="E1739" s="1302">
        <v>0</v>
      </c>
      <c r="F1739" s="1302">
        <v>0</v>
      </c>
      <c r="G1739" s="1302">
        <v>0</v>
      </c>
      <c r="H1739" s="1302">
        <v>0</v>
      </c>
      <c r="I1739" s="1302">
        <v>0</v>
      </c>
      <c r="J1739" s="1302">
        <v>3</v>
      </c>
      <c r="K1739" s="1302">
        <v>0</v>
      </c>
      <c r="L1739" s="1302">
        <v>0</v>
      </c>
      <c r="M1739" s="1302">
        <v>2</v>
      </c>
      <c r="N1739" s="1302">
        <v>1</v>
      </c>
      <c r="O1739" s="1302">
        <v>1</v>
      </c>
      <c r="P1739" s="1302">
        <v>0</v>
      </c>
      <c r="Q1739" s="1302">
        <v>1</v>
      </c>
      <c r="R1739" s="1302">
        <v>2</v>
      </c>
      <c r="S1739" s="1302">
        <v>2</v>
      </c>
      <c r="T1739" s="1302">
        <v>0</v>
      </c>
      <c r="U1739" s="1302">
        <v>4</v>
      </c>
      <c r="V1739" s="1302">
        <v>0</v>
      </c>
    </row>
    <row r="1740" spans="1:22" ht="15" x14ac:dyDescent="0.25">
      <c r="A1740" s="1301" t="s">
        <v>709</v>
      </c>
      <c r="B1740" s="153" t="s">
        <v>1159</v>
      </c>
      <c r="C1740" s="1301" t="s">
        <v>91</v>
      </c>
      <c r="D1740" s="1302">
        <v>0</v>
      </c>
      <c r="E1740" s="1302">
        <v>0</v>
      </c>
      <c r="F1740" s="1302">
        <v>0</v>
      </c>
      <c r="G1740" s="1302">
        <v>0</v>
      </c>
      <c r="H1740" s="1302">
        <v>0</v>
      </c>
      <c r="I1740" s="1302">
        <v>0</v>
      </c>
      <c r="J1740" s="1302">
        <v>2</v>
      </c>
      <c r="K1740" s="1302">
        <v>0</v>
      </c>
      <c r="L1740" s="1302">
        <v>0</v>
      </c>
      <c r="M1740" s="1302">
        <v>1</v>
      </c>
      <c r="N1740" s="1302">
        <v>1</v>
      </c>
      <c r="O1740" s="1302">
        <v>0</v>
      </c>
      <c r="P1740" s="1302">
        <v>0</v>
      </c>
      <c r="Q1740" s="1302">
        <v>1</v>
      </c>
      <c r="R1740" s="1302">
        <v>1</v>
      </c>
      <c r="S1740" s="1302">
        <v>3</v>
      </c>
      <c r="T1740" s="1302">
        <v>0</v>
      </c>
      <c r="U1740" s="1302">
        <v>2</v>
      </c>
      <c r="V1740" s="1302">
        <v>0</v>
      </c>
    </row>
    <row r="1741" spans="1:22" ht="15" x14ac:dyDescent="0.25">
      <c r="A1741" s="1301" t="s">
        <v>709</v>
      </c>
      <c r="B1741" s="153" t="s">
        <v>1159</v>
      </c>
      <c r="C1741" s="1301" t="s">
        <v>701</v>
      </c>
      <c r="D1741" s="1302">
        <v>0</v>
      </c>
      <c r="E1741" s="1302">
        <v>0</v>
      </c>
      <c r="F1741" s="1302">
        <v>0</v>
      </c>
      <c r="G1741" s="1302">
        <v>0</v>
      </c>
      <c r="H1741" s="1302">
        <v>0</v>
      </c>
      <c r="I1741" s="1302">
        <v>0</v>
      </c>
      <c r="J1741" s="1302">
        <v>0.28571429848670959</v>
      </c>
      <c r="K1741" s="1302">
        <v>0</v>
      </c>
      <c r="L1741" s="1302">
        <v>0</v>
      </c>
      <c r="M1741" s="1302">
        <v>0.5</v>
      </c>
      <c r="N1741" s="1302">
        <v>0.10000000149011612</v>
      </c>
      <c r="O1741" s="1302">
        <v>0</v>
      </c>
      <c r="P1741" s="1302">
        <v>0</v>
      </c>
      <c r="Q1741" s="1302">
        <v>5.55555559694767E-2</v>
      </c>
      <c r="R1741" s="1302">
        <v>0.38461539149284363</v>
      </c>
      <c r="S1741" s="1302">
        <v>0.28571429848670959</v>
      </c>
      <c r="T1741" s="1302">
        <v>0</v>
      </c>
      <c r="U1741" s="1302">
        <v>0.17647059261798859</v>
      </c>
      <c r="V1741" s="1302">
        <v>0.20000000298023224</v>
      </c>
    </row>
    <row r="1742" spans="1:22" ht="15" x14ac:dyDescent="0.25">
      <c r="A1742" s="1301" t="s">
        <v>709</v>
      </c>
      <c r="B1742" s="153" t="s">
        <v>1159</v>
      </c>
      <c r="C1742" s="1301" t="s">
        <v>92</v>
      </c>
      <c r="D1742" s="1302">
        <v>0</v>
      </c>
      <c r="E1742" s="1302">
        <v>0</v>
      </c>
      <c r="F1742" s="1302">
        <v>0</v>
      </c>
      <c r="G1742" s="1302">
        <v>0</v>
      </c>
      <c r="H1742" s="1302">
        <v>0</v>
      </c>
      <c r="I1742" s="1302">
        <v>0</v>
      </c>
      <c r="J1742" s="1302">
        <v>0.4285714328289032</v>
      </c>
      <c r="K1742" s="1302">
        <v>0</v>
      </c>
      <c r="L1742" s="1302">
        <v>0</v>
      </c>
      <c r="M1742" s="1302">
        <v>0.66666668653488159</v>
      </c>
      <c r="N1742" s="1302">
        <v>0.10000000149011612</v>
      </c>
      <c r="O1742" s="1302">
        <v>0.1666666716337204</v>
      </c>
      <c r="P1742" s="1302">
        <v>0</v>
      </c>
      <c r="Q1742" s="1302">
        <v>0.1111111119389534</v>
      </c>
      <c r="R1742" s="1302">
        <v>0.61538463830947876</v>
      </c>
      <c r="S1742" s="1302">
        <v>0.71428573131561279</v>
      </c>
      <c r="T1742" s="1302">
        <v>0</v>
      </c>
      <c r="U1742" s="1302">
        <v>0.4117647111415863</v>
      </c>
      <c r="V1742" s="1302">
        <v>0.60000002384185791</v>
      </c>
    </row>
    <row r="1743" spans="1:22" ht="15" x14ac:dyDescent="0.25">
      <c r="A1743" s="1301" t="s">
        <v>709</v>
      </c>
      <c r="B1743" s="153" t="s">
        <v>1159</v>
      </c>
      <c r="C1743" s="1301" t="s">
        <v>93</v>
      </c>
      <c r="D1743" s="1302">
        <v>0</v>
      </c>
      <c r="E1743" s="1302">
        <v>0</v>
      </c>
      <c r="F1743" s="1302">
        <v>0</v>
      </c>
      <c r="G1743" s="1302">
        <v>0</v>
      </c>
      <c r="H1743" s="1302">
        <v>0</v>
      </c>
      <c r="I1743" s="1302">
        <v>0</v>
      </c>
      <c r="J1743" s="1302">
        <v>0.57142859697341919</v>
      </c>
      <c r="K1743" s="1302">
        <v>0</v>
      </c>
      <c r="L1743" s="1302">
        <v>0</v>
      </c>
      <c r="M1743" s="1302">
        <v>0.66666668653488159</v>
      </c>
      <c r="N1743" s="1302">
        <v>0.20000000298023224</v>
      </c>
      <c r="O1743" s="1302">
        <v>0.1666666716337204</v>
      </c>
      <c r="P1743" s="1302">
        <v>0</v>
      </c>
      <c r="Q1743" s="1302">
        <v>0.2222222238779068</v>
      </c>
      <c r="R1743" s="1302">
        <v>0.61538463830947876</v>
      </c>
      <c r="S1743" s="1302">
        <v>0.71428573131561279</v>
      </c>
      <c r="T1743" s="1302">
        <v>0</v>
      </c>
      <c r="U1743" s="1302">
        <v>0.4117647111415863</v>
      </c>
      <c r="V1743" s="1302">
        <v>0.60000002384185791</v>
      </c>
    </row>
    <row r="1744" spans="1:22" ht="15" x14ac:dyDescent="0.25">
      <c r="A1744" s="1301" t="s">
        <v>709</v>
      </c>
      <c r="B1744" s="153" t="s">
        <v>1159</v>
      </c>
      <c r="C1744" s="1301" t="s">
        <v>94</v>
      </c>
      <c r="D1744" s="1302">
        <v>0</v>
      </c>
      <c r="E1744" s="1302">
        <v>0</v>
      </c>
      <c r="F1744" s="1302">
        <v>0</v>
      </c>
      <c r="G1744" s="1302">
        <v>0</v>
      </c>
      <c r="H1744" s="1302">
        <v>0</v>
      </c>
      <c r="I1744" s="1302">
        <v>0</v>
      </c>
      <c r="J1744" s="1302">
        <v>0.4285714328289032</v>
      </c>
      <c r="K1744" s="1302">
        <v>0</v>
      </c>
      <c r="L1744" s="1302">
        <v>0</v>
      </c>
      <c r="M1744" s="1302">
        <v>0.3333333432674408</v>
      </c>
      <c r="N1744" s="1302">
        <v>0.10000000149011612</v>
      </c>
      <c r="O1744" s="1302">
        <v>0.1666666716337204</v>
      </c>
      <c r="P1744" s="1302">
        <v>0</v>
      </c>
      <c r="Q1744" s="1302">
        <v>5.55555559694767E-2</v>
      </c>
      <c r="R1744" s="1302">
        <v>0.15384615957736969</v>
      </c>
      <c r="S1744" s="1302">
        <v>0.28571429848670959</v>
      </c>
      <c r="T1744" s="1302">
        <v>0</v>
      </c>
      <c r="U1744" s="1302">
        <v>0.23529411852359772</v>
      </c>
      <c r="V1744" s="1302">
        <v>0</v>
      </c>
    </row>
    <row r="1745" spans="1:22" ht="15" x14ac:dyDescent="0.25">
      <c r="A1745" s="1301" t="s">
        <v>709</v>
      </c>
      <c r="B1745" s="153" t="s">
        <v>1159</v>
      </c>
      <c r="C1745" s="1301" t="s">
        <v>95</v>
      </c>
      <c r="D1745" s="1302">
        <v>0</v>
      </c>
      <c r="E1745" s="1302">
        <v>0</v>
      </c>
      <c r="F1745" s="1302">
        <v>0</v>
      </c>
      <c r="G1745" s="1302">
        <v>0</v>
      </c>
      <c r="H1745" s="1302">
        <v>0</v>
      </c>
      <c r="I1745" s="1302">
        <v>0</v>
      </c>
      <c r="J1745" s="1302">
        <v>0.28571429848670959</v>
      </c>
      <c r="K1745" s="1302">
        <v>0</v>
      </c>
      <c r="L1745" s="1302">
        <v>0</v>
      </c>
      <c r="M1745" s="1302">
        <v>0.1666666716337204</v>
      </c>
      <c r="N1745" s="1302">
        <v>0.10000000149011612</v>
      </c>
      <c r="O1745" s="1302">
        <v>0</v>
      </c>
      <c r="P1745" s="1302">
        <v>0</v>
      </c>
      <c r="Q1745" s="1302">
        <v>5.55555559694767E-2</v>
      </c>
      <c r="R1745" s="1302">
        <v>7.6923079788684845E-2</v>
      </c>
      <c r="S1745" s="1302">
        <v>0.4285714328289032</v>
      </c>
      <c r="T1745" s="1302">
        <v>0</v>
      </c>
      <c r="U1745" s="1302">
        <v>0.11764705926179886</v>
      </c>
      <c r="V1745" s="1302">
        <v>0</v>
      </c>
    </row>
    <row r="1746" spans="1:22" ht="15" x14ac:dyDescent="0.25">
      <c r="A1746" s="1301" t="s">
        <v>709</v>
      </c>
      <c r="B1746" s="153" t="s">
        <v>925</v>
      </c>
      <c r="C1746" s="1301" t="s">
        <v>87</v>
      </c>
      <c r="D1746" s="1302">
        <v>0</v>
      </c>
      <c r="E1746" s="1302">
        <v>0</v>
      </c>
      <c r="F1746" s="1302">
        <v>0</v>
      </c>
      <c r="G1746" s="1302">
        <v>0</v>
      </c>
      <c r="H1746" s="1302">
        <v>0</v>
      </c>
      <c r="I1746" s="1302">
        <v>3</v>
      </c>
      <c r="J1746" s="1302">
        <v>11</v>
      </c>
      <c r="K1746" s="1302">
        <v>8</v>
      </c>
      <c r="L1746" s="1302">
        <v>7</v>
      </c>
      <c r="M1746" s="1302">
        <v>6</v>
      </c>
      <c r="N1746" s="1302">
        <v>14</v>
      </c>
      <c r="O1746" s="1302">
        <v>8</v>
      </c>
      <c r="P1746" s="1302">
        <v>5</v>
      </c>
      <c r="Q1746" s="1302">
        <v>1</v>
      </c>
      <c r="R1746" s="1302">
        <v>12</v>
      </c>
      <c r="S1746" s="1302">
        <v>13</v>
      </c>
      <c r="T1746" s="1302">
        <v>4</v>
      </c>
      <c r="U1746" s="1302">
        <v>18</v>
      </c>
      <c r="V1746" s="1302">
        <v>4</v>
      </c>
    </row>
    <row r="1747" spans="1:22" ht="15" x14ac:dyDescent="0.25">
      <c r="A1747" s="1301" t="s">
        <v>709</v>
      </c>
      <c r="B1747" s="153" t="s">
        <v>925</v>
      </c>
      <c r="C1747" s="1301" t="s">
        <v>700</v>
      </c>
      <c r="D1747" s="1302">
        <v>0</v>
      </c>
      <c r="E1747" s="1302">
        <v>0</v>
      </c>
      <c r="F1747" s="1302">
        <v>0</v>
      </c>
      <c r="G1747" s="1302">
        <v>0</v>
      </c>
      <c r="H1747" s="1302">
        <v>0</v>
      </c>
      <c r="I1747" s="1302">
        <v>1</v>
      </c>
      <c r="J1747" s="1302">
        <v>4</v>
      </c>
      <c r="K1747" s="1302">
        <v>2</v>
      </c>
      <c r="L1747" s="1302">
        <v>3</v>
      </c>
      <c r="M1747" s="1302">
        <v>3</v>
      </c>
      <c r="N1747" s="1302">
        <v>2</v>
      </c>
      <c r="O1747" s="1302">
        <v>2</v>
      </c>
      <c r="P1747" s="1302">
        <v>1</v>
      </c>
      <c r="Q1747" s="1302">
        <v>0</v>
      </c>
      <c r="R1747" s="1302">
        <v>3</v>
      </c>
      <c r="S1747" s="1302">
        <v>1</v>
      </c>
      <c r="T1747" s="1302">
        <v>0</v>
      </c>
      <c r="U1747" s="1302">
        <v>10</v>
      </c>
      <c r="V1747" s="1302">
        <v>2</v>
      </c>
    </row>
    <row r="1748" spans="1:22" ht="15" x14ac:dyDescent="0.25">
      <c r="A1748" s="1301" t="s">
        <v>709</v>
      </c>
      <c r="B1748" s="153" t="s">
        <v>925</v>
      </c>
      <c r="C1748" s="1301" t="s">
        <v>88</v>
      </c>
      <c r="D1748" s="1302">
        <v>0</v>
      </c>
      <c r="E1748" s="1302">
        <v>0</v>
      </c>
      <c r="F1748" s="1302">
        <v>0</v>
      </c>
      <c r="G1748" s="1302">
        <v>0</v>
      </c>
      <c r="H1748" s="1302">
        <v>0</v>
      </c>
      <c r="I1748" s="1302">
        <v>3</v>
      </c>
      <c r="J1748" s="1302">
        <v>6</v>
      </c>
      <c r="K1748" s="1302">
        <v>3</v>
      </c>
      <c r="L1748" s="1302">
        <v>4</v>
      </c>
      <c r="M1748" s="1302">
        <v>4</v>
      </c>
      <c r="N1748" s="1302">
        <v>9</v>
      </c>
      <c r="O1748" s="1302">
        <v>3</v>
      </c>
      <c r="P1748" s="1302">
        <v>3</v>
      </c>
      <c r="Q1748" s="1302">
        <v>0</v>
      </c>
      <c r="R1748" s="1302">
        <v>5</v>
      </c>
      <c r="S1748" s="1302">
        <v>4</v>
      </c>
      <c r="T1748" s="1302">
        <v>2</v>
      </c>
      <c r="U1748" s="1302">
        <v>16</v>
      </c>
      <c r="V1748" s="1302">
        <v>3</v>
      </c>
    </row>
    <row r="1749" spans="1:22" ht="15" x14ac:dyDescent="0.25">
      <c r="A1749" s="1301" t="s">
        <v>709</v>
      </c>
      <c r="B1749" s="153" t="s">
        <v>925</v>
      </c>
      <c r="C1749" s="1301" t="s">
        <v>89</v>
      </c>
      <c r="D1749" s="1302">
        <v>0</v>
      </c>
      <c r="E1749" s="1302">
        <v>0</v>
      </c>
      <c r="F1749" s="1302">
        <v>0</v>
      </c>
      <c r="G1749" s="1302">
        <v>0</v>
      </c>
      <c r="H1749" s="1302">
        <v>0</v>
      </c>
      <c r="I1749" s="1302">
        <v>3</v>
      </c>
      <c r="J1749" s="1302">
        <v>8</v>
      </c>
      <c r="K1749" s="1302">
        <v>3</v>
      </c>
      <c r="L1749" s="1302">
        <v>4</v>
      </c>
      <c r="M1749" s="1302">
        <v>4</v>
      </c>
      <c r="N1749" s="1302">
        <v>9</v>
      </c>
      <c r="O1749" s="1302">
        <v>3</v>
      </c>
      <c r="P1749" s="1302">
        <v>3</v>
      </c>
      <c r="Q1749" s="1302">
        <v>0</v>
      </c>
      <c r="R1749" s="1302">
        <v>5</v>
      </c>
      <c r="S1749" s="1302">
        <v>6</v>
      </c>
      <c r="T1749" s="1302">
        <v>2</v>
      </c>
      <c r="U1749" s="1302">
        <v>16</v>
      </c>
      <c r="V1749" s="1302">
        <v>3</v>
      </c>
    </row>
    <row r="1750" spans="1:22" ht="15" x14ac:dyDescent="0.25">
      <c r="A1750" s="1301" t="s">
        <v>709</v>
      </c>
      <c r="B1750" s="153" t="s">
        <v>925</v>
      </c>
      <c r="C1750" s="1301" t="s">
        <v>90</v>
      </c>
      <c r="D1750" s="1302">
        <v>0</v>
      </c>
      <c r="E1750" s="1302">
        <v>0</v>
      </c>
      <c r="F1750" s="1302">
        <v>0</v>
      </c>
      <c r="G1750" s="1302">
        <v>0</v>
      </c>
      <c r="H1750" s="1302">
        <v>0</v>
      </c>
      <c r="I1750" s="1302">
        <v>0</v>
      </c>
      <c r="J1750" s="1302">
        <v>2</v>
      </c>
      <c r="K1750" s="1302">
        <v>0</v>
      </c>
      <c r="L1750" s="1302">
        <v>0</v>
      </c>
      <c r="M1750" s="1302">
        <v>1</v>
      </c>
      <c r="N1750" s="1302">
        <v>2</v>
      </c>
      <c r="O1750" s="1302">
        <v>0</v>
      </c>
      <c r="P1750" s="1302">
        <v>2</v>
      </c>
      <c r="Q1750" s="1302">
        <v>0</v>
      </c>
      <c r="R1750" s="1302">
        <v>1</v>
      </c>
      <c r="S1750" s="1302">
        <v>2</v>
      </c>
      <c r="T1750" s="1302">
        <v>0</v>
      </c>
      <c r="U1750" s="1302">
        <v>1</v>
      </c>
      <c r="V1750" s="1302">
        <v>1</v>
      </c>
    </row>
    <row r="1751" spans="1:22" ht="15" x14ac:dyDescent="0.25">
      <c r="A1751" s="1301" t="s">
        <v>709</v>
      </c>
      <c r="B1751" s="153" t="s">
        <v>925</v>
      </c>
      <c r="C1751" s="1301" t="s">
        <v>91</v>
      </c>
      <c r="D1751" s="1302">
        <v>0</v>
      </c>
      <c r="E1751" s="1302">
        <v>0</v>
      </c>
      <c r="F1751" s="1302">
        <v>0</v>
      </c>
      <c r="G1751" s="1302">
        <v>0</v>
      </c>
      <c r="H1751" s="1302">
        <v>0</v>
      </c>
      <c r="I1751" s="1302">
        <v>0</v>
      </c>
      <c r="J1751" s="1302">
        <v>2</v>
      </c>
      <c r="K1751" s="1302">
        <v>0</v>
      </c>
      <c r="L1751" s="1302">
        <v>0</v>
      </c>
      <c r="M1751" s="1302">
        <v>1</v>
      </c>
      <c r="N1751" s="1302">
        <v>2</v>
      </c>
      <c r="O1751" s="1302">
        <v>0</v>
      </c>
      <c r="P1751" s="1302">
        <v>1</v>
      </c>
      <c r="Q1751" s="1302">
        <v>0</v>
      </c>
      <c r="R1751" s="1302">
        <v>1</v>
      </c>
      <c r="S1751" s="1302">
        <v>2</v>
      </c>
      <c r="T1751" s="1302">
        <v>0</v>
      </c>
      <c r="U1751" s="1302">
        <v>1</v>
      </c>
      <c r="V1751" s="1302">
        <v>1</v>
      </c>
    </row>
    <row r="1752" spans="1:22" ht="15" x14ac:dyDescent="0.25">
      <c r="A1752" s="1301" t="s">
        <v>709</v>
      </c>
      <c r="B1752" s="153" t="s">
        <v>925</v>
      </c>
      <c r="C1752" s="1301" t="s">
        <v>701</v>
      </c>
      <c r="D1752" s="1302">
        <v>0</v>
      </c>
      <c r="E1752" s="1302">
        <v>0</v>
      </c>
      <c r="F1752" s="1302">
        <v>0</v>
      </c>
      <c r="G1752" s="1302">
        <v>0</v>
      </c>
      <c r="H1752" s="1302">
        <v>0</v>
      </c>
      <c r="I1752" s="1302">
        <v>0.3333333432674408</v>
      </c>
      <c r="J1752" s="1302">
        <v>0.36363637447357178</v>
      </c>
      <c r="K1752" s="1302">
        <v>0.25</v>
      </c>
      <c r="L1752" s="1302">
        <v>0.4285714328289032</v>
      </c>
      <c r="M1752" s="1302">
        <v>0.5</v>
      </c>
      <c r="N1752" s="1302">
        <v>0.1428571492433548</v>
      </c>
      <c r="O1752" s="1302">
        <v>0.25</v>
      </c>
      <c r="P1752" s="1302">
        <v>0.20000000298023224</v>
      </c>
      <c r="Q1752" s="1302">
        <v>0</v>
      </c>
      <c r="R1752" s="1302">
        <v>0.25</v>
      </c>
      <c r="S1752" s="1302">
        <v>7.6923079788684845E-2</v>
      </c>
      <c r="T1752" s="1302">
        <v>0</v>
      </c>
      <c r="U1752" s="1302">
        <v>0.55555558204650879</v>
      </c>
      <c r="V1752" s="1302">
        <v>0.5</v>
      </c>
    </row>
    <row r="1753" spans="1:22" ht="15" x14ac:dyDescent="0.25">
      <c r="A1753" s="1301" t="s">
        <v>709</v>
      </c>
      <c r="B1753" s="153" t="s">
        <v>925</v>
      </c>
      <c r="C1753" s="1301" t="s">
        <v>92</v>
      </c>
      <c r="D1753" s="1302">
        <v>0</v>
      </c>
      <c r="E1753" s="1302">
        <v>0</v>
      </c>
      <c r="F1753" s="1302">
        <v>0</v>
      </c>
      <c r="G1753" s="1302">
        <v>0</v>
      </c>
      <c r="H1753" s="1302">
        <v>0</v>
      </c>
      <c r="I1753" s="1302">
        <v>1</v>
      </c>
      <c r="J1753" s="1302">
        <v>0.54545456171035767</v>
      </c>
      <c r="K1753" s="1302">
        <v>0.375</v>
      </c>
      <c r="L1753" s="1302">
        <v>0.57142859697341919</v>
      </c>
      <c r="M1753" s="1302">
        <v>0.66666668653488159</v>
      </c>
      <c r="N1753" s="1302">
        <v>0.6428571343421936</v>
      </c>
      <c r="O1753" s="1302">
        <v>0.375</v>
      </c>
      <c r="P1753" s="1302">
        <v>0.60000002384185791</v>
      </c>
      <c r="Q1753" s="1302">
        <v>0</v>
      </c>
      <c r="R1753" s="1302">
        <v>0.4166666567325592</v>
      </c>
      <c r="S1753" s="1302">
        <v>0.30769231915473938</v>
      </c>
      <c r="T1753" s="1302">
        <v>0.5</v>
      </c>
      <c r="U1753" s="1302">
        <v>0.8888888955116272</v>
      </c>
      <c r="V1753" s="1302">
        <v>0.75</v>
      </c>
    </row>
    <row r="1754" spans="1:22" ht="15" x14ac:dyDescent="0.25">
      <c r="A1754" s="1301" t="s">
        <v>709</v>
      </c>
      <c r="B1754" s="153" t="s">
        <v>925</v>
      </c>
      <c r="C1754" s="1301" t="s">
        <v>93</v>
      </c>
      <c r="D1754" s="1302">
        <v>0</v>
      </c>
      <c r="E1754" s="1302">
        <v>0</v>
      </c>
      <c r="F1754" s="1302">
        <v>0</v>
      </c>
      <c r="G1754" s="1302">
        <v>0</v>
      </c>
      <c r="H1754" s="1302">
        <v>0</v>
      </c>
      <c r="I1754" s="1302">
        <v>1</v>
      </c>
      <c r="J1754" s="1302">
        <v>0.72727274894714355</v>
      </c>
      <c r="K1754" s="1302">
        <v>0.375</v>
      </c>
      <c r="L1754" s="1302">
        <v>0.57142859697341919</v>
      </c>
      <c r="M1754" s="1302">
        <v>0.66666668653488159</v>
      </c>
      <c r="N1754" s="1302">
        <v>0.6428571343421936</v>
      </c>
      <c r="O1754" s="1302">
        <v>0.375</v>
      </c>
      <c r="P1754" s="1302">
        <v>0.60000002384185791</v>
      </c>
      <c r="Q1754" s="1302">
        <v>0</v>
      </c>
      <c r="R1754" s="1302">
        <v>0.4166666567325592</v>
      </c>
      <c r="S1754" s="1302">
        <v>0.46153846383094788</v>
      </c>
      <c r="T1754" s="1302">
        <v>0.5</v>
      </c>
      <c r="U1754" s="1302">
        <v>0.8888888955116272</v>
      </c>
      <c r="V1754" s="1302">
        <v>0.75</v>
      </c>
    </row>
    <row r="1755" spans="1:22" ht="15" x14ac:dyDescent="0.25">
      <c r="A1755" s="1301" t="s">
        <v>709</v>
      </c>
      <c r="B1755" s="153" t="s">
        <v>925</v>
      </c>
      <c r="C1755" s="1301" t="s">
        <v>94</v>
      </c>
      <c r="D1755" s="1302">
        <v>0</v>
      </c>
      <c r="E1755" s="1302">
        <v>0</v>
      </c>
      <c r="F1755" s="1302">
        <v>0</v>
      </c>
      <c r="G1755" s="1302">
        <v>0</v>
      </c>
      <c r="H1755" s="1302">
        <v>0</v>
      </c>
      <c r="I1755" s="1302">
        <v>0</v>
      </c>
      <c r="J1755" s="1302">
        <v>0.18181818723678589</v>
      </c>
      <c r="K1755" s="1302">
        <v>0</v>
      </c>
      <c r="L1755" s="1302">
        <v>0</v>
      </c>
      <c r="M1755" s="1302">
        <v>0.1666666716337204</v>
      </c>
      <c r="N1755" s="1302">
        <v>0.1428571492433548</v>
      </c>
      <c r="O1755" s="1302">
        <v>0</v>
      </c>
      <c r="P1755" s="1302">
        <v>0.40000000596046448</v>
      </c>
      <c r="Q1755" s="1302">
        <v>0</v>
      </c>
      <c r="R1755" s="1302">
        <v>8.3333335816860199E-2</v>
      </c>
      <c r="S1755" s="1302">
        <v>0.15384615957736969</v>
      </c>
      <c r="T1755" s="1302">
        <v>0</v>
      </c>
      <c r="U1755" s="1302">
        <v>5.55555559694767E-2</v>
      </c>
      <c r="V1755" s="1302">
        <v>0.25</v>
      </c>
    </row>
    <row r="1756" spans="1:22" ht="15" x14ac:dyDescent="0.25">
      <c r="A1756" s="1301" t="s">
        <v>709</v>
      </c>
      <c r="B1756" s="153" t="s">
        <v>925</v>
      </c>
      <c r="C1756" s="1301" t="s">
        <v>95</v>
      </c>
      <c r="D1756" s="1302">
        <v>0</v>
      </c>
      <c r="E1756" s="1302">
        <v>0</v>
      </c>
      <c r="F1756" s="1302">
        <v>0</v>
      </c>
      <c r="G1756" s="1302">
        <v>0</v>
      </c>
      <c r="H1756" s="1302">
        <v>0</v>
      </c>
      <c r="I1756" s="1302">
        <v>0</v>
      </c>
      <c r="J1756" s="1302">
        <v>0.18181818723678589</v>
      </c>
      <c r="K1756" s="1302">
        <v>0</v>
      </c>
      <c r="L1756" s="1302">
        <v>0</v>
      </c>
      <c r="M1756" s="1302">
        <v>0.1666666716337204</v>
      </c>
      <c r="N1756" s="1302">
        <v>0.1428571492433548</v>
      </c>
      <c r="O1756" s="1302">
        <v>0</v>
      </c>
      <c r="P1756" s="1302">
        <v>0.20000000298023224</v>
      </c>
      <c r="Q1756" s="1302">
        <v>0</v>
      </c>
      <c r="R1756" s="1302">
        <v>8.3333335816860199E-2</v>
      </c>
      <c r="S1756" s="1302">
        <v>0.15384615957736969</v>
      </c>
      <c r="T1756" s="1302">
        <v>0</v>
      </c>
      <c r="U1756" s="1302">
        <v>5.55555559694767E-2</v>
      </c>
      <c r="V1756" s="1302">
        <v>0.25</v>
      </c>
    </row>
    <row r="1757" spans="1:22" ht="15" x14ac:dyDescent="0.25">
      <c r="A1757" s="1301" t="s">
        <v>709</v>
      </c>
      <c r="B1757" s="153" t="s">
        <v>926</v>
      </c>
      <c r="C1757" s="1301" t="s">
        <v>87</v>
      </c>
      <c r="D1757" s="1302">
        <v>1</v>
      </c>
      <c r="E1757" s="1302">
        <v>9</v>
      </c>
      <c r="F1757" s="1302">
        <v>5</v>
      </c>
      <c r="G1757" s="1302">
        <v>1</v>
      </c>
      <c r="H1757" s="1302">
        <v>8</v>
      </c>
      <c r="I1757" s="1302">
        <v>15</v>
      </c>
      <c r="J1757" s="1302">
        <v>29</v>
      </c>
      <c r="K1757" s="1302">
        <v>10</v>
      </c>
      <c r="L1757" s="1302">
        <v>6</v>
      </c>
      <c r="M1757" s="1302">
        <v>10</v>
      </c>
      <c r="N1757" s="1302">
        <v>17</v>
      </c>
      <c r="O1757" s="1302">
        <v>29</v>
      </c>
      <c r="P1757" s="1302">
        <v>3</v>
      </c>
      <c r="Q1757" s="1302">
        <v>1</v>
      </c>
      <c r="R1757" s="1302">
        <v>24</v>
      </c>
      <c r="S1757" s="1302">
        <v>2</v>
      </c>
      <c r="T1757" s="1302">
        <v>32</v>
      </c>
      <c r="U1757" s="1302">
        <v>43</v>
      </c>
      <c r="V1757" s="1302">
        <v>9</v>
      </c>
    </row>
    <row r="1758" spans="1:22" ht="15" x14ac:dyDescent="0.25">
      <c r="A1758" s="1301" t="s">
        <v>709</v>
      </c>
      <c r="B1758" s="153" t="s">
        <v>926</v>
      </c>
      <c r="C1758" s="1301" t="s">
        <v>700</v>
      </c>
      <c r="D1758" s="1302">
        <v>0</v>
      </c>
      <c r="E1758" s="1302">
        <v>2</v>
      </c>
      <c r="F1758" s="1302">
        <v>1</v>
      </c>
      <c r="G1758" s="1302">
        <v>1</v>
      </c>
      <c r="H1758" s="1302">
        <v>1</v>
      </c>
      <c r="I1758" s="1302">
        <v>3</v>
      </c>
      <c r="J1758" s="1302">
        <v>3</v>
      </c>
      <c r="K1758" s="1302">
        <v>1</v>
      </c>
      <c r="L1758" s="1302">
        <v>4</v>
      </c>
      <c r="M1758" s="1302">
        <v>4</v>
      </c>
      <c r="N1758" s="1302">
        <v>3</v>
      </c>
      <c r="O1758" s="1302">
        <v>16</v>
      </c>
      <c r="P1758" s="1302">
        <v>2</v>
      </c>
      <c r="Q1758" s="1302">
        <v>0</v>
      </c>
      <c r="R1758" s="1302">
        <v>5</v>
      </c>
      <c r="S1758" s="1302">
        <v>0</v>
      </c>
      <c r="T1758" s="1302">
        <v>9</v>
      </c>
      <c r="U1758" s="1302">
        <v>21</v>
      </c>
      <c r="V1758" s="1302">
        <v>3</v>
      </c>
    </row>
    <row r="1759" spans="1:22" ht="15" x14ac:dyDescent="0.25">
      <c r="A1759" s="1301" t="s">
        <v>709</v>
      </c>
      <c r="B1759" s="153" t="s">
        <v>926</v>
      </c>
      <c r="C1759" s="1301" t="s">
        <v>88</v>
      </c>
      <c r="D1759" s="1302">
        <v>1</v>
      </c>
      <c r="E1759" s="1302">
        <v>2</v>
      </c>
      <c r="F1759" s="1302">
        <v>1</v>
      </c>
      <c r="G1759" s="1302">
        <v>1</v>
      </c>
      <c r="H1759" s="1302">
        <v>1</v>
      </c>
      <c r="I1759" s="1302">
        <v>9</v>
      </c>
      <c r="J1759" s="1302">
        <v>6</v>
      </c>
      <c r="K1759" s="1302">
        <v>2</v>
      </c>
      <c r="L1759" s="1302">
        <v>4</v>
      </c>
      <c r="M1759" s="1302">
        <v>6</v>
      </c>
      <c r="N1759" s="1302">
        <v>8</v>
      </c>
      <c r="O1759" s="1302">
        <v>25</v>
      </c>
      <c r="P1759" s="1302">
        <v>2</v>
      </c>
      <c r="Q1759" s="1302">
        <v>1</v>
      </c>
      <c r="R1759" s="1302">
        <v>5</v>
      </c>
      <c r="S1759" s="1302">
        <v>0</v>
      </c>
      <c r="T1759" s="1302">
        <v>9</v>
      </c>
      <c r="U1759" s="1302">
        <v>23</v>
      </c>
      <c r="V1759" s="1302">
        <v>3</v>
      </c>
    </row>
    <row r="1760" spans="1:22" ht="15" x14ac:dyDescent="0.25">
      <c r="A1760" s="1301" t="s">
        <v>709</v>
      </c>
      <c r="B1760" s="153" t="s">
        <v>926</v>
      </c>
      <c r="C1760" s="1301" t="s">
        <v>89</v>
      </c>
      <c r="D1760" s="1302">
        <v>1</v>
      </c>
      <c r="E1760" s="1302">
        <v>2</v>
      </c>
      <c r="F1760" s="1302">
        <v>2</v>
      </c>
      <c r="G1760" s="1302">
        <v>1</v>
      </c>
      <c r="H1760" s="1302">
        <v>1</v>
      </c>
      <c r="I1760" s="1302">
        <v>9</v>
      </c>
      <c r="J1760" s="1302">
        <v>8</v>
      </c>
      <c r="K1760" s="1302">
        <v>2</v>
      </c>
      <c r="L1760" s="1302">
        <v>4</v>
      </c>
      <c r="M1760" s="1302">
        <v>6</v>
      </c>
      <c r="N1760" s="1302">
        <v>8</v>
      </c>
      <c r="O1760" s="1302">
        <v>25</v>
      </c>
      <c r="P1760" s="1302">
        <v>2</v>
      </c>
      <c r="Q1760" s="1302">
        <v>1</v>
      </c>
      <c r="R1760" s="1302">
        <v>11</v>
      </c>
      <c r="S1760" s="1302">
        <v>1</v>
      </c>
      <c r="T1760" s="1302">
        <v>9</v>
      </c>
      <c r="U1760" s="1302">
        <v>23</v>
      </c>
      <c r="V1760" s="1302">
        <v>3</v>
      </c>
    </row>
    <row r="1761" spans="1:22" ht="15" x14ac:dyDescent="0.25">
      <c r="A1761" s="1301" t="s">
        <v>709</v>
      </c>
      <c r="B1761" s="153" t="s">
        <v>926</v>
      </c>
      <c r="C1761" s="1301" t="s">
        <v>90</v>
      </c>
      <c r="D1761" s="1302">
        <v>1</v>
      </c>
      <c r="E1761" s="1302">
        <v>0</v>
      </c>
      <c r="F1761" s="1302">
        <v>1</v>
      </c>
      <c r="G1761" s="1302">
        <v>0</v>
      </c>
      <c r="H1761" s="1302">
        <v>0</v>
      </c>
      <c r="I1761" s="1302">
        <v>1</v>
      </c>
      <c r="J1761" s="1302">
        <v>3</v>
      </c>
      <c r="K1761" s="1302">
        <v>1</v>
      </c>
      <c r="L1761" s="1302">
        <v>1</v>
      </c>
      <c r="M1761" s="1302">
        <v>1</v>
      </c>
      <c r="N1761" s="1302">
        <v>3</v>
      </c>
      <c r="O1761" s="1302">
        <v>2</v>
      </c>
      <c r="P1761" s="1302">
        <v>1</v>
      </c>
      <c r="Q1761" s="1302">
        <v>0</v>
      </c>
      <c r="R1761" s="1302">
        <v>3</v>
      </c>
      <c r="S1761" s="1302">
        <v>0</v>
      </c>
      <c r="T1761" s="1302">
        <v>8</v>
      </c>
      <c r="U1761" s="1302">
        <v>1</v>
      </c>
      <c r="V1761" s="1302">
        <v>0</v>
      </c>
    </row>
    <row r="1762" spans="1:22" ht="15" x14ac:dyDescent="0.25">
      <c r="A1762" s="1301" t="s">
        <v>709</v>
      </c>
      <c r="B1762" s="153" t="s">
        <v>926</v>
      </c>
      <c r="C1762" s="1301" t="s">
        <v>91</v>
      </c>
      <c r="D1762" s="1302">
        <v>0</v>
      </c>
      <c r="E1762" s="1302">
        <v>0</v>
      </c>
      <c r="F1762" s="1302">
        <v>1</v>
      </c>
      <c r="G1762" s="1302">
        <v>0</v>
      </c>
      <c r="H1762" s="1302">
        <v>0</v>
      </c>
      <c r="I1762" s="1302">
        <v>1</v>
      </c>
      <c r="J1762" s="1302">
        <v>2</v>
      </c>
      <c r="K1762" s="1302">
        <v>0</v>
      </c>
      <c r="L1762" s="1302">
        <v>1</v>
      </c>
      <c r="M1762" s="1302">
        <v>1</v>
      </c>
      <c r="N1762" s="1302">
        <v>3</v>
      </c>
      <c r="O1762" s="1302">
        <v>1</v>
      </c>
      <c r="P1762" s="1302">
        <v>1</v>
      </c>
      <c r="Q1762" s="1302">
        <v>0</v>
      </c>
      <c r="R1762" s="1302">
        <v>5</v>
      </c>
      <c r="S1762" s="1302">
        <v>0</v>
      </c>
      <c r="T1762" s="1302">
        <v>8</v>
      </c>
      <c r="U1762" s="1302">
        <v>1</v>
      </c>
      <c r="V1762" s="1302">
        <v>0</v>
      </c>
    </row>
    <row r="1763" spans="1:22" ht="15" x14ac:dyDescent="0.25">
      <c r="A1763" s="1301" t="s">
        <v>709</v>
      </c>
      <c r="B1763" s="153" t="s">
        <v>926</v>
      </c>
      <c r="C1763" s="1301" t="s">
        <v>701</v>
      </c>
      <c r="D1763" s="1302">
        <v>0</v>
      </c>
      <c r="E1763" s="1302">
        <v>0.2222222238779068</v>
      </c>
      <c r="F1763" s="1302">
        <v>0.20000000298023224</v>
      </c>
      <c r="G1763" s="1302">
        <v>1</v>
      </c>
      <c r="H1763" s="1302">
        <v>0.125</v>
      </c>
      <c r="I1763" s="1302">
        <v>0.20000000298023224</v>
      </c>
      <c r="J1763" s="1302">
        <v>0.10344827920198441</v>
      </c>
      <c r="K1763" s="1302">
        <v>0.10000000149011612</v>
      </c>
      <c r="L1763" s="1302">
        <v>0.66666668653488159</v>
      </c>
      <c r="M1763" s="1302">
        <v>0.40000000596046448</v>
      </c>
      <c r="N1763" s="1302">
        <v>0.17647059261798859</v>
      </c>
      <c r="O1763" s="1302">
        <v>0.5517241358757019</v>
      </c>
      <c r="P1763" s="1302">
        <v>0.66666668653488159</v>
      </c>
      <c r="Q1763" s="1302">
        <v>0</v>
      </c>
      <c r="R1763" s="1302">
        <v>0.2083333283662796</v>
      </c>
      <c r="S1763" s="1302">
        <v>0</v>
      </c>
      <c r="T1763" s="1302">
        <v>0.28125</v>
      </c>
      <c r="U1763" s="1302">
        <v>0.4883720874786377</v>
      </c>
      <c r="V1763" s="1302">
        <v>0.3333333432674408</v>
      </c>
    </row>
    <row r="1764" spans="1:22" ht="15" x14ac:dyDescent="0.25">
      <c r="A1764" s="1301" t="s">
        <v>709</v>
      </c>
      <c r="B1764" s="153" t="s">
        <v>926</v>
      </c>
      <c r="C1764" s="1301" t="s">
        <v>92</v>
      </c>
      <c r="D1764" s="1302">
        <v>1</v>
      </c>
      <c r="E1764" s="1302">
        <v>0.2222222238779068</v>
      </c>
      <c r="F1764" s="1302">
        <v>0.20000000298023224</v>
      </c>
      <c r="G1764" s="1302">
        <v>1</v>
      </c>
      <c r="H1764" s="1302">
        <v>0.125</v>
      </c>
      <c r="I1764" s="1302">
        <v>0.60000002384185791</v>
      </c>
      <c r="J1764" s="1302">
        <v>0.20689655840396881</v>
      </c>
      <c r="K1764" s="1302">
        <v>0.20000000298023224</v>
      </c>
      <c r="L1764" s="1302">
        <v>0.66666668653488159</v>
      </c>
      <c r="M1764" s="1302">
        <v>0.60000002384185791</v>
      </c>
      <c r="N1764" s="1302">
        <v>0.47058823704719543</v>
      </c>
      <c r="O1764" s="1302">
        <v>0.86206895112991333</v>
      </c>
      <c r="P1764" s="1302">
        <v>0.66666668653488159</v>
      </c>
      <c r="Q1764" s="1302">
        <v>1</v>
      </c>
      <c r="R1764" s="1302">
        <v>0.2083333283662796</v>
      </c>
      <c r="S1764" s="1302">
        <v>0</v>
      </c>
      <c r="T1764" s="1302">
        <v>0.28125</v>
      </c>
      <c r="U1764" s="1302">
        <v>0.53488373756408691</v>
      </c>
      <c r="V1764" s="1302">
        <v>0.3333333432674408</v>
      </c>
    </row>
    <row r="1765" spans="1:22" ht="15" x14ac:dyDescent="0.25">
      <c r="A1765" s="1301" t="s">
        <v>709</v>
      </c>
      <c r="B1765" s="153" t="s">
        <v>926</v>
      </c>
      <c r="C1765" s="1301" t="s">
        <v>93</v>
      </c>
      <c r="D1765" s="1302">
        <v>1</v>
      </c>
      <c r="E1765" s="1302">
        <v>0.2222222238779068</v>
      </c>
      <c r="F1765" s="1302">
        <v>0.40000000596046448</v>
      </c>
      <c r="G1765" s="1302">
        <v>1</v>
      </c>
      <c r="H1765" s="1302">
        <v>0.125</v>
      </c>
      <c r="I1765" s="1302">
        <v>0.60000002384185791</v>
      </c>
      <c r="J1765" s="1302">
        <v>0.27586206793785095</v>
      </c>
      <c r="K1765" s="1302">
        <v>0.20000000298023224</v>
      </c>
      <c r="L1765" s="1302">
        <v>0.66666668653488159</v>
      </c>
      <c r="M1765" s="1302">
        <v>0.60000002384185791</v>
      </c>
      <c r="N1765" s="1302">
        <v>0.47058823704719543</v>
      </c>
      <c r="O1765" s="1302">
        <v>0.86206895112991333</v>
      </c>
      <c r="P1765" s="1302">
        <v>0.66666668653488159</v>
      </c>
      <c r="Q1765" s="1302">
        <v>1</v>
      </c>
      <c r="R1765" s="1302">
        <v>0.4583333432674408</v>
      </c>
      <c r="S1765" s="1302">
        <v>0.5</v>
      </c>
      <c r="T1765" s="1302">
        <v>0.28125</v>
      </c>
      <c r="U1765" s="1302">
        <v>0.53488373756408691</v>
      </c>
      <c r="V1765" s="1302">
        <v>0.3333333432674408</v>
      </c>
    </row>
    <row r="1766" spans="1:22" ht="15" x14ac:dyDescent="0.25">
      <c r="A1766" s="1301" t="s">
        <v>709</v>
      </c>
      <c r="B1766" s="153" t="s">
        <v>926</v>
      </c>
      <c r="C1766" s="1301" t="s">
        <v>94</v>
      </c>
      <c r="D1766" s="1302">
        <v>1</v>
      </c>
      <c r="E1766" s="1302">
        <v>0</v>
      </c>
      <c r="F1766" s="1302">
        <v>0.20000000298023224</v>
      </c>
      <c r="G1766" s="1302">
        <v>0</v>
      </c>
      <c r="H1766" s="1302">
        <v>0</v>
      </c>
      <c r="I1766" s="1302">
        <v>6.6666670143604279E-2</v>
      </c>
      <c r="J1766" s="1302">
        <v>0.10344827920198441</v>
      </c>
      <c r="K1766" s="1302">
        <v>0.10000000149011612</v>
      </c>
      <c r="L1766" s="1302">
        <v>0.1666666716337204</v>
      </c>
      <c r="M1766" s="1302">
        <v>0.10000000149011612</v>
      </c>
      <c r="N1766" s="1302">
        <v>0.17647059261798859</v>
      </c>
      <c r="O1766" s="1302">
        <v>6.8965516984462738E-2</v>
      </c>
      <c r="P1766" s="1302">
        <v>0.3333333432674408</v>
      </c>
      <c r="Q1766" s="1302">
        <v>0</v>
      </c>
      <c r="R1766" s="1302">
        <v>0.125</v>
      </c>
      <c r="S1766" s="1302">
        <v>0</v>
      </c>
      <c r="T1766" s="1302">
        <v>0.25</v>
      </c>
      <c r="U1766" s="1302">
        <v>2.3255813866853714E-2</v>
      </c>
      <c r="V1766" s="1302">
        <v>0</v>
      </c>
    </row>
    <row r="1767" spans="1:22" ht="15" x14ac:dyDescent="0.25">
      <c r="A1767" s="1301" t="s">
        <v>709</v>
      </c>
      <c r="B1767" s="153" t="s">
        <v>926</v>
      </c>
      <c r="C1767" s="1301" t="s">
        <v>95</v>
      </c>
      <c r="D1767" s="1302">
        <v>0</v>
      </c>
      <c r="E1767" s="1302">
        <v>0</v>
      </c>
      <c r="F1767" s="1302">
        <v>0.20000000298023224</v>
      </c>
      <c r="G1767" s="1302">
        <v>0</v>
      </c>
      <c r="H1767" s="1302">
        <v>0</v>
      </c>
      <c r="I1767" s="1302">
        <v>6.6666670143604279E-2</v>
      </c>
      <c r="J1767" s="1302">
        <v>6.8965516984462738E-2</v>
      </c>
      <c r="K1767" s="1302">
        <v>0</v>
      </c>
      <c r="L1767" s="1302">
        <v>0.1666666716337204</v>
      </c>
      <c r="M1767" s="1302">
        <v>0.10000000149011612</v>
      </c>
      <c r="N1767" s="1302">
        <v>0.17647059261798859</v>
      </c>
      <c r="O1767" s="1302">
        <v>3.4482758492231369E-2</v>
      </c>
      <c r="P1767" s="1302">
        <v>0.3333333432674408</v>
      </c>
      <c r="Q1767" s="1302">
        <v>0</v>
      </c>
      <c r="R1767" s="1302">
        <v>0.2083333283662796</v>
      </c>
      <c r="S1767" s="1302">
        <v>0</v>
      </c>
      <c r="T1767" s="1302">
        <v>0.25</v>
      </c>
      <c r="U1767" s="1302">
        <v>2.3255813866853714E-2</v>
      </c>
      <c r="V1767" s="1302">
        <v>0</v>
      </c>
    </row>
    <row r="1768" spans="1:22" ht="15" x14ac:dyDescent="0.25">
      <c r="A1768" s="1301" t="s">
        <v>709</v>
      </c>
      <c r="B1768" s="153" t="s">
        <v>1120</v>
      </c>
      <c r="C1768" s="1301" t="s">
        <v>87</v>
      </c>
      <c r="D1768" s="1302">
        <v>0</v>
      </c>
      <c r="E1768" s="1302">
        <v>0</v>
      </c>
      <c r="F1768" s="1302">
        <v>0</v>
      </c>
      <c r="G1768" s="1302">
        <v>0</v>
      </c>
      <c r="H1768" s="1302">
        <v>0</v>
      </c>
      <c r="I1768" s="1302">
        <v>0</v>
      </c>
      <c r="J1768" s="1302">
        <v>0</v>
      </c>
      <c r="K1768" s="1302">
        <v>0</v>
      </c>
      <c r="L1768" s="1302">
        <v>0</v>
      </c>
      <c r="M1768" s="1302">
        <v>0</v>
      </c>
      <c r="N1768" s="1302">
        <v>0</v>
      </c>
      <c r="O1768" s="1302">
        <v>0</v>
      </c>
      <c r="P1768" s="1302">
        <v>0</v>
      </c>
      <c r="Q1768" s="1302">
        <v>0</v>
      </c>
      <c r="R1768" s="1302">
        <v>0</v>
      </c>
      <c r="S1768" s="1302">
        <v>0</v>
      </c>
      <c r="T1768" s="1302">
        <v>0</v>
      </c>
      <c r="U1768" s="1302">
        <v>9</v>
      </c>
      <c r="V1768" s="1302">
        <v>6</v>
      </c>
    </row>
    <row r="1769" spans="1:22" ht="15" x14ac:dyDescent="0.25">
      <c r="A1769" s="1301" t="s">
        <v>709</v>
      </c>
      <c r="B1769" s="153" t="s">
        <v>1120</v>
      </c>
      <c r="C1769" s="1301" t="s">
        <v>700</v>
      </c>
      <c r="D1769" s="1302">
        <v>0</v>
      </c>
      <c r="E1769" s="1302">
        <v>0</v>
      </c>
      <c r="F1769" s="1302">
        <v>0</v>
      </c>
      <c r="G1769" s="1302">
        <v>0</v>
      </c>
      <c r="H1769" s="1302">
        <v>0</v>
      </c>
      <c r="I1769" s="1302">
        <v>0</v>
      </c>
      <c r="J1769" s="1302">
        <v>0</v>
      </c>
      <c r="K1769" s="1302">
        <v>0</v>
      </c>
      <c r="L1769" s="1302">
        <v>0</v>
      </c>
      <c r="M1769" s="1302">
        <v>0</v>
      </c>
      <c r="N1769" s="1302">
        <v>0</v>
      </c>
      <c r="O1769" s="1302">
        <v>0</v>
      </c>
      <c r="P1769" s="1302">
        <v>0</v>
      </c>
      <c r="Q1769" s="1302">
        <v>0</v>
      </c>
      <c r="R1769" s="1302">
        <v>0</v>
      </c>
      <c r="S1769" s="1302">
        <v>0</v>
      </c>
      <c r="T1769" s="1302">
        <v>0</v>
      </c>
      <c r="U1769" s="1302">
        <v>0</v>
      </c>
      <c r="V1769" s="1302">
        <v>1</v>
      </c>
    </row>
    <row r="1770" spans="1:22" ht="15" x14ac:dyDescent="0.25">
      <c r="A1770" s="1301" t="s">
        <v>709</v>
      </c>
      <c r="B1770" s="153" t="s">
        <v>1120</v>
      </c>
      <c r="C1770" s="1301" t="s">
        <v>88</v>
      </c>
      <c r="D1770" s="1302">
        <v>0</v>
      </c>
      <c r="E1770" s="1302">
        <v>0</v>
      </c>
      <c r="F1770" s="1302">
        <v>0</v>
      </c>
      <c r="G1770" s="1302">
        <v>0</v>
      </c>
      <c r="H1770" s="1302">
        <v>0</v>
      </c>
      <c r="I1770" s="1302">
        <v>0</v>
      </c>
      <c r="J1770" s="1302">
        <v>0</v>
      </c>
      <c r="K1770" s="1302">
        <v>0</v>
      </c>
      <c r="L1770" s="1302">
        <v>0</v>
      </c>
      <c r="M1770" s="1302">
        <v>0</v>
      </c>
      <c r="N1770" s="1302">
        <v>0</v>
      </c>
      <c r="O1770" s="1302">
        <v>0</v>
      </c>
      <c r="P1770" s="1302">
        <v>0</v>
      </c>
      <c r="Q1770" s="1302">
        <v>0</v>
      </c>
      <c r="R1770" s="1302">
        <v>0</v>
      </c>
      <c r="S1770" s="1302">
        <v>0</v>
      </c>
      <c r="T1770" s="1302">
        <v>0</v>
      </c>
      <c r="U1770" s="1302">
        <v>0</v>
      </c>
      <c r="V1770" s="1302">
        <v>2</v>
      </c>
    </row>
    <row r="1771" spans="1:22" ht="15" x14ac:dyDescent="0.25">
      <c r="A1771" s="1301" t="s">
        <v>709</v>
      </c>
      <c r="B1771" s="153" t="s">
        <v>1120</v>
      </c>
      <c r="C1771" s="1301" t="s">
        <v>89</v>
      </c>
      <c r="D1771" s="1302">
        <v>0</v>
      </c>
      <c r="E1771" s="1302">
        <v>0</v>
      </c>
      <c r="F1771" s="1302">
        <v>0</v>
      </c>
      <c r="G1771" s="1302">
        <v>0</v>
      </c>
      <c r="H1771" s="1302">
        <v>0</v>
      </c>
      <c r="I1771" s="1302">
        <v>0</v>
      </c>
      <c r="J1771" s="1302">
        <v>0</v>
      </c>
      <c r="K1771" s="1302">
        <v>0</v>
      </c>
      <c r="L1771" s="1302">
        <v>0</v>
      </c>
      <c r="M1771" s="1302">
        <v>0</v>
      </c>
      <c r="N1771" s="1302">
        <v>0</v>
      </c>
      <c r="O1771" s="1302">
        <v>0</v>
      </c>
      <c r="P1771" s="1302">
        <v>0</v>
      </c>
      <c r="Q1771" s="1302">
        <v>0</v>
      </c>
      <c r="R1771" s="1302">
        <v>0</v>
      </c>
      <c r="S1771" s="1302">
        <v>0</v>
      </c>
      <c r="T1771" s="1302">
        <v>0</v>
      </c>
      <c r="U1771" s="1302">
        <v>1</v>
      </c>
      <c r="V1771" s="1302">
        <v>4</v>
      </c>
    </row>
    <row r="1772" spans="1:22" ht="15" x14ac:dyDescent="0.25">
      <c r="A1772" s="1301" t="s">
        <v>709</v>
      </c>
      <c r="B1772" s="153" t="s">
        <v>1120</v>
      </c>
      <c r="C1772" s="1301" t="s">
        <v>90</v>
      </c>
      <c r="D1772" s="1302">
        <v>0</v>
      </c>
      <c r="E1772" s="1302">
        <v>0</v>
      </c>
      <c r="F1772" s="1302">
        <v>0</v>
      </c>
      <c r="G1772" s="1302">
        <v>0</v>
      </c>
      <c r="H1772" s="1302">
        <v>0</v>
      </c>
      <c r="I1772" s="1302">
        <v>0</v>
      </c>
      <c r="J1772" s="1302">
        <v>0</v>
      </c>
      <c r="K1772" s="1302">
        <v>0</v>
      </c>
      <c r="L1772" s="1302">
        <v>0</v>
      </c>
      <c r="M1772" s="1302">
        <v>0</v>
      </c>
      <c r="N1772" s="1302">
        <v>0</v>
      </c>
      <c r="O1772" s="1302">
        <v>0</v>
      </c>
      <c r="P1772" s="1302">
        <v>0</v>
      </c>
      <c r="Q1772" s="1302">
        <v>0</v>
      </c>
      <c r="R1772" s="1302">
        <v>0</v>
      </c>
      <c r="S1772" s="1302">
        <v>0</v>
      </c>
      <c r="T1772" s="1302">
        <v>0</v>
      </c>
      <c r="U1772" s="1302">
        <v>0</v>
      </c>
      <c r="V1772" s="1302">
        <v>0</v>
      </c>
    </row>
    <row r="1773" spans="1:22" ht="15" x14ac:dyDescent="0.25">
      <c r="A1773" s="1301" t="s">
        <v>709</v>
      </c>
      <c r="B1773" s="153" t="s">
        <v>1120</v>
      </c>
      <c r="C1773" s="1301" t="s">
        <v>91</v>
      </c>
      <c r="D1773" s="1302">
        <v>0</v>
      </c>
      <c r="E1773" s="1302">
        <v>0</v>
      </c>
      <c r="F1773" s="1302">
        <v>0</v>
      </c>
      <c r="G1773" s="1302">
        <v>0</v>
      </c>
      <c r="H1773" s="1302">
        <v>0</v>
      </c>
      <c r="I1773" s="1302">
        <v>0</v>
      </c>
      <c r="J1773" s="1302">
        <v>0</v>
      </c>
      <c r="K1773" s="1302">
        <v>0</v>
      </c>
      <c r="L1773" s="1302">
        <v>0</v>
      </c>
      <c r="M1773" s="1302">
        <v>0</v>
      </c>
      <c r="N1773" s="1302">
        <v>0</v>
      </c>
      <c r="O1773" s="1302">
        <v>0</v>
      </c>
      <c r="P1773" s="1302">
        <v>0</v>
      </c>
      <c r="Q1773" s="1302">
        <v>0</v>
      </c>
      <c r="R1773" s="1302">
        <v>0</v>
      </c>
      <c r="S1773" s="1302">
        <v>0</v>
      </c>
      <c r="T1773" s="1302">
        <v>0</v>
      </c>
      <c r="U1773" s="1302">
        <v>0</v>
      </c>
      <c r="V1773" s="1302">
        <v>0</v>
      </c>
    </row>
    <row r="1774" spans="1:22" ht="15" x14ac:dyDescent="0.25">
      <c r="A1774" s="1301" t="s">
        <v>709</v>
      </c>
      <c r="B1774" s="153" t="s">
        <v>1120</v>
      </c>
      <c r="C1774" s="1301" t="s">
        <v>701</v>
      </c>
      <c r="D1774" s="1302">
        <v>0</v>
      </c>
      <c r="E1774" s="1302">
        <v>0</v>
      </c>
      <c r="F1774" s="1302">
        <v>0</v>
      </c>
      <c r="G1774" s="1302">
        <v>0</v>
      </c>
      <c r="H1774" s="1302">
        <v>0</v>
      </c>
      <c r="I1774" s="1302">
        <v>0</v>
      </c>
      <c r="J1774" s="1302">
        <v>0</v>
      </c>
      <c r="K1774" s="1302">
        <v>0</v>
      </c>
      <c r="L1774" s="1302">
        <v>0</v>
      </c>
      <c r="M1774" s="1302">
        <v>0</v>
      </c>
      <c r="N1774" s="1302">
        <v>0</v>
      </c>
      <c r="O1774" s="1302">
        <v>0</v>
      </c>
      <c r="P1774" s="1302">
        <v>0</v>
      </c>
      <c r="Q1774" s="1302">
        <v>0</v>
      </c>
      <c r="R1774" s="1302">
        <v>0</v>
      </c>
      <c r="S1774" s="1302">
        <v>0</v>
      </c>
      <c r="T1774" s="1302">
        <v>0</v>
      </c>
      <c r="U1774" s="1302">
        <v>0</v>
      </c>
      <c r="V1774" s="1302">
        <v>0.1666666716337204</v>
      </c>
    </row>
    <row r="1775" spans="1:22" ht="15" x14ac:dyDescent="0.25">
      <c r="A1775" s="1301" t="s">
        <v>709</v>
      </c>
      <c r="B1775" s="153" t="s">
        <v>1120</v>
      </c>
      <c r="C1775" s="1301" t="s">
        <v>92</v>
      </c>
      <c r="D1775" s="1302">
        <v>0</v>
      </c>
      <c r="E1775" s="1302">
        <v>0</v>
      </c>
      <c r="F1775" s="1302">
        <v>0</v>
      </c>
      <c r="G1775" s="1302">
        <v>0</v>
      </c>
      <c r="H1775" s="1302">
        <v>0</v>
      </c>
      <c r="I1775" s="1302">
        <v>0</v>
      </c>
      <c r="J1775" s="1302">
        <v>0</v>
      </c>
      <c r="K1775" s="1302">
        <v>0</v>
      </c>
      <c r="L1775" s="1302">
        <v>0</v>
      </c>
      <c r="M1775" s="1302">
        <v>0</v>
      </c>
      <c r="N1775" s="1302">
        <v>0</v>
      </c>
      <c r="O1775" s="1302">
        <v>0</v>
      </c>
      <c r="P1775" s="1302">
        <v>0</v>
      </c>
      <c r="Q1775" s="1302">
        <v>0</v>
      </c>
      <c r="R1775" s="1302">
        <v>0</v>
      </c>
      <c r="S1775" s="1302">
        <v>0</v>
      </c>
      <c r="T1775" s="1302">
        <v>0</v>
      </c>
      <c r="U1775" s="1302">
        <v>0</v>
      </c>
      <c r="V1775" s="1302">
        <v>0.3333333432674408</v>
      </c>
    </row>
    <row r="1776" spans="1:22" ht="15" x14ac:dyDescent="0.25">
      <c r="A1776" s="1301" t="s">
        <v>709</v>
      </c>
      <c r="B1776" s="153" t="s">
        <v>1120</v>
      </c>
      <c r="C1776" s="1301" t="s">
        <v>93</v>
      </c>
      <c r="D1776" s="1302">
        <v>0</v>
      </c>
      <c r="E1776" s="1302">
        <v>0</v>
      </c>
      <c r="F1776" s="1302">
        <v>0</v>
      </c>
      <c r="G1776" s="1302">
        <v>0</v>
      </c>
      <c r="H1776" s="1302">
        <v>0</v>
      </c>
      <c r="I1776" s="1302">
        <v>0</v>
      </c>
      <c r="J1776" s="1302">
        <v>0</v>
      </c>
      <c r="K1776" s="1302">
        <v>0</v>
      </c>
      <c r="L1776" s="1302">
        <v>0</v>
      </c>
      <c r="M1776" s="1302">
        <v>0</v>
      </c>
      <c r="N1776" s="1302">
        <v>0</v>
      </c>
      <c r="O1776" s="1302">
        <v>0</v>
      </c>
      <c r="P1776" s="1302">
        <v>0</v>
      </c>
      <c r="Q1776" s="1302">
        <v>0</v>
      </c>
      <c r="R1776" s="1302">
        <v>0</v>
      </c>
      <c r="S1776" s="1302">
        <v>0</v>
      </c>
      <c r="T1776" s="1302">
        <v>0</v>
      </c>
      <c r="U1776" s="1302">
        <v>0.1111111119389534</v>
      </c>
      <c r="V1776" s="1302">
        <v>0.66666668653488159</v>
      </c>
    </row>
    <row r="1777" spans="1:22" ht="15" x14ac:dyDescent="0.25">
      <c r="A1777" s="1301" t="s">
        <v>709</v>
      </c>
      <c r="B1777" s="153" t="s">
        <v>1120</v>
      </c>
      <c r="C1777" s="1301" t="s">
        <v>94</v>
      </c>
      <c r="D1777" s="1302">
        <v>0</v>
      </c>
      <c r="E1777" s="1302">
        <v>0</v>
      </c>
      <c r="F1777" s="1302">
        <v>0</v>
      </c>
      <c r="G1777" s="1302">
        <v>0</v>
      </c>
      <c r="H1777" s="1302">
        <v>0</v>
      </c>
      <c r="I1777" s="1302">
        <v>0</v>
      </c>
      <c r="J1777" s="1302">
        <v>0</v>
      </c>
      <c r="K1777" s="1302">
        <v>0</v>
      </c>
      <c r="L1777" s="1302">
        <v>0</v>
      </c>
      <c r="M1777" s="1302">
        <v>0</v>
      </c>
      <c r="N1777" s="1302">
        <v>0</v>
      </c>
      <c r="O1777" s="1302">
        <v>0</v>
      </c>
      <c r="P1777" s="1302">
        <v>0</v>
      </c>
      <c r="Q1777" s="1302">
        <v>0</v>
      </c>
      <c r="R1777" s="1302">
        <v>0</v>
      </c>
      <c r="S1777" s="1302">
        <v>0</v>
      </c>
      <c r="T1777" s="1302">
        <v>0</v>
      </c>
      <c r="U1777" s="1302">
        <v>0</v>
      </c>
      <c r="V1777" s="1302">
        <v>0</v>
      </c>
    </row>
    <row r="1778" spans="1:22" ht="15" x14ac:dyDescent="0.25">
      <c r="A1778" s="1301" t="s">
        <v>709</v>
      </c>
      <c r="B1778" s="153" t="s">
        <v>1120</v>
      </c>
      <c r="C1778" s="1301" t="s">
        <v>95</v>
      </c>
      <c r="D1778" s="1302">
        <v>0</v>
      </c>
      <c r="E1778" s="1302">
        <v>0</v>
      </c>
      <c r="F1778" s="1302">
        <v>0</v>
      </c>
      <c r="G1778" s="1302">
        <v>0</v>
      </c>
      <c r="H1778" s="1302">
        <v>0</v>
      </c>
      <c r="I1778" s="1302">
        <v>0</v>
      </c>
      <c r="J1778" s="1302">
        <v>0</v>
      </c>
      <c r="K1778" s="1302">
        <v>0</v>
      </c>
      <c r="L1778" s="1302">
        <v>0</v>
      </c>
      <c r="M1778" s="1302">
        <v>0</v>
      </c>
      <c r="N1778" s="1302">
        <v>0</v>
      </c>
      <c r="O1778" s="1302">
        <v>0</v>
      </c>
      <c r="P1778" s="1302">
        <v>0</v>
      </c>
      <c r="Q1778" s="1302">
        <v>0</v>
      </c>
      <c r="R1778" s="1302">
        <v>0</v>
      </c>
      <c r="S1778" s="1302">
        <v>0</v>
      </c>
      <c r="T1778" s="1302">
        <v>0</v>
      </c>
      <c r="U1778" s="1302">
        <v>0</v>
      </c>
      <c r="V1778" s="1302">
        <v>0</v>
      </c>
    </row>
    <row r="1779" spans="1:22" ht="15" x14ac:dyDescent="0.25">
      <c r="A1779" s="1301" t="s">
        <v>709</v>
      </c>
      <c r="B1779" s="153" t="s">
        <v>927</v>
      </c>
      <c r="C1779" s="1301" t="s">
        <v>87</v>
      </c>
      <c r="D1779" s="1302">
        <v>6</v>
      </c>
      <c r="E1779" s="1302">
        <v>13</v>
      </c>
      <c r="F1779" s="1302">
        <v>21</v>
      </c>
      <c r="G1779" s="1302">
        <v>28</v>
      </c>
      <c r="H1779" s="1302">
        <v>34</v>
      </c>
      <c r="I1779" s="1302">
        <v>68</v>
      </c>
      <c r="J1779" s="1302">
        <v>17</v>
      </c>
      <c r="K1779" s="1302">
        <v>59</v>
      </c>
      <c r="L1779" s="1302">
        <v>72</v>
      </c>
      <c r="M1779" s="1302">
        <v>24</v>
      </c>
      <c r="N1779" s="1302">
        <v>40</v>
      </c>
      <c r="O1779" s="1302">
        <v>65</v>
      </c>
      <c r="P1779" s="1302">
        <v>15</v>
      </c>
      <c r="Q1779" s="1302">
        <v>0</v>
      </c>
      <c r="R1779" s="1302">
        <v>18</v>
      </c>
      <c r="S1779" s="1302">
        <v>27</v>
      </c>
      <c r="T1779" s="1302">
        <v>19</v>
      </c>
      <c r="U1779" s="1302">
        <v>47</v>
      </c>
      <c r="V1779" s="1302">
        <v>34</v>
      </c>
    </row>
    <row r="1780" spans="1:22" ht="15" x14ac:dyDescent="0.25">
      <c r="A1780" s="1301" t="s">
        <v>709</v>
      </c>
      <c r="B1780" s="153" t="s">
        <v>927</v>
      </c>
      <c r="C1780" s="1301" t="s">
        <v>700</v>
      </c>
      <c r="D1780" s="1302">
        <v>0</v>
      </c>
      <c r="E1780" s="1302">
        <v>2</v>
      </c>
      <c r="F1780" s="1302">
        <v>11</v>
      </c>
      <c r="G1780" s="1302">
        <v>6</v>
      </c>
      <c r="H1780" s="1302">
        <v>5</v>
      </c>
      <c r="I1780" s="1302">
        <v>24</v>
      </c>
      <c r="J1780" s="1302">
        <v>8</v>
      </c>
      <c r="K1780" s="1302">
        <v>17</v>
      </c>
      <c r="L1780" s="1302">
        <v>34</v>
      </c>
      <c r="M1780" s="1302">
        <v>8</v>
      </c>
      <c r="N1780" s="1302">
        <v>15</v>
      </c>
      <c r="O1780" s="1302">
        <v>30</v>
      </c>
      <c r="P1780" s="1302">
        <v>1</v>
      </c>
      <c r="Q1780" s="1302">
        <v>0</v>
      </c>
      <c r="R1780" s="1302">
        <v>7</v>
      </c>
      <c r="S1780" s="1302">
        <v>7</v>
      </c>
      <c r="T1780" s="1302">
        <v>3</v>
      </c>
      <c r="U1780" s="1302">
        <v>10</v>
      </c>
      <c r="V1780" s="1302">
        <v>7</v>
      </c>
    </row>
    <row r="1781" spans="1:22" ht="15" x14ac:dyDescent="0.25">
      <c r="A1781" s="1301" t="s">
        <v>709</v>
      </c>
      <c r="B1781" s="153" t="s">
        <v>927</v>
      </c>
      <c r="C1781" s="1301" t="s">
        <v>88</v>
      </c>
      <c r="D1781" s="1302">
        <v>1</v>
      </c>
      <c r="E1781" s="1302">
        <v>5</v>
      </c>
      <c r="F1781" s="1302">
        <v>11</v>
      </c>
      <c r="G1781" s="1302">
        <v>8</v>
      </c>
      <c r="H1781" s="1302">
        <v>14</v>
      </c>
      <c r="I1781" s="1302">
        <v>28</v>
      </c>
      <c r="J1781" s="1302">
        <v>13</v>
      </c>
      <c r="K1781" s="1302">
        <v>30</v>
      </c>
      <c r="L1781" s="1302">
        <v>46</v>
      </c>
      <c r="M1781" s="1302">
        <v>11</v>
      </c>
      <c r="N1781" s="1302">
        <v>20</v>
      </c>
      <c r="O1781" s="1302">
        <v>36</v>
      </c>
      <c r="P1781" s="1302">
        <v>5</v>
      </c>
      <c r="Q1781" s="1302">
        <v>0</v>
      </c>
      <c r="R1781" s="1302">
        <v>10</v>
      </c>
      <c r="S1781" s="1302">
        <v>10</v>
      </c>
      <c r="T1781" s="1302">
        <v>7</v>
      </c>
      <c r="U1781" s="1302">
        <v>11</v>
      </c>
      <c r="V1781" s="1302">
        <v>13</v>
      </c>
    </row>
    <row r="1782" spans="1:22" ht="15" x14ac:dyDescent="0.25">
      <c r="A1782" s="1301" t="s">
        <v>709</v>
      </c>
      <c r="B1782" s="153" t="s">
        <v>927</v>
      </c>
      <c r="C1782" s="1301" t="s">
        <v>89</v>
      </c>
      <c r="D1782" s="1302">
        <v>1</v>
      </c>
      <c r="E1782" s="1302">
        <v>6</v>
      </c>
      <c r="F1782" s="1302">
        <v>13</v>
      </c>
      <c r="G1782" s="1302">
        <v>11</v>
      </c>
      <c r="H1782" s="1302">
        <v>16</v>
      </c>
      <c r="I1782" s="1302">
        <v>28</v>
      </c>
      <c r="J1782" s="1302">
        <v>13</v>
      </c>
      <c r="K1782" s="1302">
        <v>34</v>
      </c>
      <c r="L1782" s="1302">
        <v>48</v>
      </c>
      <c r="M1782" s="1302">
        <v>13</v>
      </c>
      <c r="N1782" s="1302">
        <v>20</v>
      </c>
      <c r="O1782" s="1302">
        <v>38</v>
      </c>
      <c r="P1782" s="1302">
        <v>6</v>
      </c>
      <c r="Q1782" s="1302">
        <v>0</v>
      </c>
      <c r="R1782" s="1302">
        <v>12</v>
      </c>
      <c r="S1782" s="1302">
        <v>11</v>
      </c>
      <c r="T1782" s="1302">
        <v>8</v>
      </c>
      <c r="U1782" s="1302">
        <v>14</v>
      </c>
      <c r="V1782" s="1302">
        <v>13</v>
      </c>
    </row>
    <row r="1783" spans="1:22" ht="15" x14ac:dyDescent="0.25">
      <c r="A1783" s="1301" t="s">
        <v>709</v>
      </c>
      <c r="B1783" s="153" t="s">
        <v>927</v>
      </c>
      <c r="C1783" s="1301" t="s">
        <v>90</v>
      </c>
      <c r="D1783" s="1302">
        <v>0</v>
      </c>
      <c r="E1783" s="1302">
        <v>2</v>
      </c>
      <c r="F1783" s="1302">
        <v>1</v>
      </c>
      <c r="G1783" s="1302">
        <v>2</v>
      </c>
      <c r="H1783" s="1302">
        <v>7</v>
      </c>
      <c r="I1783" s="1302">
        <v>3</v>
      </c>
      <c r="J1783" s="1302">
        <v>1</v>
      </c>
      <c r="K1783" s="1302">
        <v>6</v>
      </c>
      <c r="L1783" s="1302">
        <v>4</v>
      </c>
      <c r="M1783" s="1302">
        <v>2</v>
      </c>
      <c r="N1783" s="1302">
        <v>1</v>
      </c>
      <c r="O1783" s="1302">
        <v>4</v>
      </c>
      <c r="P1783" s="1302">
        <v>1</v>
      </c>
      <c r="Q1783" s="1302">
        <v>0</v>
      </c>
      <c r="R1783" s="1302">
        <v>2</v>
      </c>
      <c r="S1783" s="1302">
        <v>4</v>
      </c>
      <c r="T1783" s="1302">
        <v>2</v>
      </c>
      <c r="U1783" s="1302">
        <v>5</v>
      </c>
      <c r="V1783" s="1302">
        <v>0</v>
      </c>
    </row>
    <row r="1784" spans="1:22" ht="15" x14ac:dyDescent="0.25">
      <c r="A1784" s="1301" t="s">
        <v>709</v>
      </c>
      <c r="B1784" s="153" t="s">
        <v>927</v>
      </c>
      <c r="C1784" s="1301" t="s">
        <v>91</v>
      </c>
      <c r="D1784" s="1302">
        <v>0</v>
      </c>
      <c r="E1784" s="1302">
        <v>1</v>
      </c>
      <c r="F1784" s="1302">
        <v>0</v>
      </c>
      <c r="G1784" s="1302">
        <v>1</v>
      </c>
      <c r="H1784" s="1302">
        <v>2</v>
      </c>
      <c r="I1784" s="1302">
        <v>3</v>
      </c>
      <c r="J1784" s="1302">
        <v>0</v>
      </c>
      <c r="K1784" s="1302">
        <v>4</v>
      </c>
      <c r="L1784" s="1302">
        <v>3</v>
      </c>
      <c r="M1784" s="1302">
        <v>0</v>
      </c>
      <c r="N1784" s="1302">
        <v>0</v>
      </c>
      <c r="O1784" s="1302">
        <v>4</v>
      </c>
      <c r="P1784" s="1302">
        <v>0</v>
      </c>
      <c r="Q1784" s="1302">
        <v>0</v>
      </c>
      <c r="R1784" s="1302">
        <v>0</v>
      </c>
      <c r="S1784" s="1302">
        <v>0</v>
      </c>
      <c r="T1784" s="1302">
        <v>2</v>
      </c>
      <c r="U1784" s="1302">
        <v>1</v>
      </c>
      <c r="V1784" s="1302">
        <v>0</v>
      </c>
    </row>
    <row r="1785" spans="1:22" ht="15" x14ac:dyDescent="0.25">
      <c r="A1785" s="1301" t="s">
        <v>709</v>
      </c>
      <c r="B1785" s="153" t="s">
        <v>927</v>
      </c>
      <c r="C1785" s="1301" t="s">
        <v>701</v>
      </c>
      <c r="D1785" s="1302">
        <v>0</v>
      </c>
      <c r="E1785" s="1302">
        <v>0.15384615957736969</v>
      </c>
      <c r="F1785" s="1302">
        <v>0.52380955219268799</v>
      </c>
      <c r="G1785" s="1302">
        <v>0.2142857164144516</v>
      </c>
      <c r="H1785" s="1302">
        <v>0.14705882966518402</v>
      </c>
      <c r="I1785" s="1302">
        <v>0.35294118523597717</v>
      </c>
      <c r="J1785" s="1302">
        <v>0.47058823704719543</v>
      </c>
      <c r="K1785" s="1302">
        <v>0.2881355881690979</v>
      </c>
      <c r="L1785" s="1302">
        <v>0.47222220897674561</v>
      </c>
      <c r="M1785" s="1302">
        <v>0.3333333432674408</v>
      </c>
      <c r="N1785" s="1302">
        <v>0.375</v>
      </c>
      <c r="O1785" s="1302">
        <v>0.46153846383094788</v>
      </c>
      <c r="P1785" s="1302">
        <v>6.6666670143604279E-2</v>
      </c>
      <c r="Q1785" s="1302">
        <v>0</v>
      </c>
      <c r="R1785" s="1302">
        <v>0.3888888955116272</v>
      </c>
      <c r="S1785" s="1302">
        <v>0.25925925374031067</v>
      </c>
      <c r="T1785" s="1302">
        <v>0.15789473056793213</v>
      </c>
      <c r="U1785" s="1302">
        <v>0.21276596188545227</v>
      </c>
      <c r="V1785" s="1302">
        <v>0.20588235557079315</v>
      </c>
    </row>
    <row r="1786" spans="1:22" ht="15" x14ac:dyDescent="0.25">
      <c r="A1786" s="1301" t="s">
        <v>709</v>
      </c>
      <c r="B1786" s="153" t="s">
        <v>927</v>
      </c>
      <c r="C1786" s="1301" t="s">
        <v>92</v>
      </c>
      <c r="D1786" s="1302">
        <v>0.1666666716337204</v>
      </c>
      <c r="E1786" s="1302">
        <v>0.38461539149284363</v>
      </c>
      <c r="F1786" s="1302">
        <v>0.52380955219268799</v>
      </c>
      <c r="G1786" s="1302">
        <v>0.28571429848670959</v>
      </c>
      <c r="H1786" s="1302">
        <v>0.4117647111415863</v>
      </c>
      <c r="I1786" s="1302">
        <v>0.4117647111415863</v>
      </c>
      <c r="J1786" s="1302">
        <v>0.76470589637756348</v>
      </c>
      <c r="K1786" s="1302">
        <v>0.50847458839416504</v>
      </c>
      <c r="L1786" s="1302">
        <v>0.6388888955116272</v>
      </c>
      <c r="M1786" s="1302">
        <v>0.4583333432674408</v>
      </c>
      <c r="N1786" s="1302">
        <v>0.5</v>
      </c>
      <c r="O1786" s="1302">
        <v>0.55384618043899536</v>
      </c>
      <c r="P1786" s="1302">
        <v>0.3333333432674408</v>
      </c>
      <c r="Q1786" s="1302">
        <v>0</v>
      </c>
      <c r="R1786" s="1302">
        <v>0.55555558204650879</v>
      </c>
      <c r="S1786" s="1302">
        <v>0.37037035822868347</v>
      </c>
      <c r="T1786" s="1302">
        <v>0.3684210479259491</v>
      </c>
      <c r="U1786" s="1302">
        <v>0.23404255509376526</v>
      </c>
      <c r="V1786" s="1302">
        <v>0.38235294818878174</v>
      </c>
    </row>
    <row r="1787" spans="1:22" ht="15" x14ac:dyDescent="0.25">
      <c r="A1787" s="1301" t="s">
        <v>709</v>
      </c>
      <c r="B1787" s="153" t="s">
        <v>927</v>
      </c>
      <c r="C1787" s="1301" t="s">
        <v>93</v>
      </c>
      <c r="D1787" s="1302">
        <v>0.1666666716337204</v>
      </c>
      <c r="E1787" s="1302">
        <v>0.46153846383094788</v>
      </c>
      <c r="F1787" s="1302">
        <v>0.61904764175415039</v>
      </c>
      <c r="G1787" s="1302">
        <v>0.3928571343421936</v>
      </c>
      <c r="H1787" s="1302">
        <v>0.47058823704719543</v>
      </c>
      <c r="I1787" s="1302">
        <v>0.4117647111415863</v>
      </c>
      <c r="J1787" s="1302">
        <v>0.76470589637756348</v>
      </c>
      <c r="K1787" s="1302">
        <v>0.5762711763381958</v>
      </c>
      <c r="L1787" s="1302">
        <v>0.66666668653488159</v>
      </c>
      <c r="M1787" s="1302">
        <v>0.54166668653488159</v>
      </c>
      <c r="N1787" s="1302">
        <v>0.5</v>
      </c>
      <c r="O1787" s="1302">
        <v>0.58461540937423706</v>
      </c>
      <c r="P1787" s="1302">
        <v>0.40000000596046448</v>
      </c>
      <c r="Q1787" s="1302">
        <v>0</v>
      </c>
      <c r="R1787" s="1302">
        <v>0.66666668653488159</v>
      </c>
      <c r="S1787" s="1302">
        <v>0.40740740299224854</v>
      </c>
      <c r="T1787" s="1302">
        <v>0.42105263471603394</v>
      </c>
      <c r="U1787" s="1302">
        <v>0.29787233471870422</v>
      </c>
      <c r="V1787" s="1302">
        <v>0.38235294818878174</v>
      </c>
    </row>
    <row r="1788" spans="1:22" ht="15" x14ac:dyDescent="0.25">
      <c r="A1788" s="1301" t="s">
        <v>709</v>
      </c>
      <c r="B1788" s="153" t="s">
        <v>927</v>
      </c>
      <c r="C1788" s="1301" t="s">
        <v>94</v>
      </c>
      <c r="D1788" s="1302">
        <v>0</v>
      </c>
      <c r="E1788" s="1302">
        <v>0.15384615957736969</v>
      </c>
      <c r="F1788" s="1302">
        <v>4.76190485060215E-2</v>
      </c>
      <c r="G1788" s="1302">
        <v>7.1428574621677399E-2</v>
      </c>
      <c r="H1788" s="1302">
        <v>0.20588235557079315</v>
      </c>
      <c r="I1788" s="1302">
        <v>4.4117648154497147E-2</v>
      </c>
      <c r="J1788" s="1302">
        <v>5.8823529630899429E-2</v>
      </c>
      <c r="K1788" s="1302">
        <v>0.10169491171836853</v>
      </c>
      <c r="L1788" s="1302">
        <v>5.55555559694767E-2</v>
      </c>
      <c r="M1788" s="1302">
        <v>8.3333335816860199E-2</v>
      </c>
      <c r="N1788" s="1302">
        <v>2.500000037252903E-2</v>
      </c>
      <c r="O1788" s="1302">
        <v>6.1538461595773697E-2</v>
      </c>
      <c r="P1788" s="1302">
        <v>6.6666670143604279E-2</v>
      </c>
      <c r="Q1788" s="1302">
        <v>0</v>
      </c>
      <c r="R1788" s="1302">
        <v>0.1111111119389534</v>
      </c>
      <c r="S1788" s="1302">
        <v>0.14814814925193787</v>
      </c>
      <c r="T1788" s="1302">
        <v>0.10526315867900848</v>
      </c>
      <c r="U1788" s="1302">
        <v>0.10638298094272614</v>
      </c>
      <c r="V1788" s="1302">
        <v>0</v>
      </c>
    </row>
    <row r="1789" spans="1:22" ht="15" x14ac:dyDescent="0.25">
      <c r="A1789" s="1301" t="s">
        <v>709</v>
      </c>
      <c r="B1789" s="153" t="s">
        <v>927</v>
      </c>
      <c r="C1789" s="1301" t="s">
        <v>95</v>
      </c>
      <c r="D1789" s="1302">
        <v>0</v>
      </c>
      <c r="E1789" s="1302">
        <v>7.6923079788684845E-2</v>
      </c>
      <c r="F1789" s="1302">
        <v>0</v>
      </c>
      <c r="G1789" s="1302">
        <v>3.5714287310838699E-2</v>
      </c>
      <c r="H1789" s="1302">
        <v>5.8823529630899429E-2</v>
      </c>
      <c r="I1789" s="1302">
        <v>4.4117648154497147E-2</v>
      </c>
      <c r="J1789" s="1302">
        <v>0</v>
      </c>
      <c r="K1789" s="1302">
        <v>6.7796610295772552E-2</v>
      </c>
      <c r="L1789" s="1302">
        <v>4.1666667908430099E-2</v>
      </c>
      <c r="M1789" s="1302">
        <v>0</v>
      </c>
      <c r="N1789" s="1302">
        <v>0</v>
      </c>
      <c r="O1789" s="1302">
        <v>6.1538461595773697E-2</v>
      </c>
      <c r="P1789" s="1302">
        <v>0</v>
      </c>
      <c r="Q1789" s="1302">
        <v>0</v>
      </c>
      <c r="R1789" s="1302">
        <v>0</v>
      </c>
      <c r="S1789" s="1302">
        <v>0</v>
      </c>
      <c r="T1789" s="1302">
        <v>0.10526315867900848</v>
      </c>
      <c r="U1789" s="1302">
        <v>2.1276595070958138E-2</v>
      </c>
      <c r="V1789" s="1302">
        <v>0</v>
      </c>
    </row>
    <row r="1790" spans="1:22" ht="15" x14ac:dyDescent="0.25">
      <c r="A1790" s="1301" t="s">
        <v>709</v>
      </c>
      <c r="B1790" s="153" t="s">
        <v>928</v>
      </c>
      <c r="C1790" s="1301" t="s">
        <v>87</v>
      </c>
      <c r="D1790" s="1302">
        <v>1</v>
      </c>
      <c r="E1790" s="1302">
        <v>5</v>
      </c>
      <c r="F1790" s="1302">
        <v>41</v>
      </c>
      <c r="G1790" s="1302">
        <v>8</v>
      </c>
      <c r="H1790" s="1302">
        <v>4</v>
      </c>
      <c r="I1790" s="1302">
        <v>15</v>
      </c>
      <c r="J1790" s="1302">
        <v>11</v>
      </c>
      <c r="K1790" s="1302">
        <v>0</v>
      </c>
      <c r="L1790" s="1302">
        <v>0</v>
      </c>
      <c r="M1790" s="1302">
        <v>0</v>
      </c>
      <c r="N1790" s="1302">
        <v>0</v>
      </c>
      <c r="O1790" s="1302">
        <v>0</v>
      </c>
      <c r="P1790" s="1302">
        <v>0</v>
      </c>
      <c r="Q1790" s="1302">
        <v>0</v>
      </c>
      <c r="R1790" s="1302">
        <v>0</v>
      </c>
      <c r="S1790" s="1302">
        <v>0</v>
      </c>
      <c r="T1790" s="1302">
        <v>0</v>
      </c>
      <c r="U1790" s="1302">
        <v>0</v>
      </c>
      <c r="V1790" s="1302">
        <v>0</v>
      </c>
    </row>
    <row r="1791" spans="1:22" ht="15" x14ac:dyDescent="0.25">
      <c r="A1791" s="1301" t="s">
        <v>709</v>
      </c>
      <c r="B1791" s="153" t="s">
        <v>928</v>
      </c>
      <c r="C1791" s="1301" t="s">
        <v>700</v>
      </c>
      <c r="D1791" s="1302">
        <v>0</v>
      </c>
      <c r="E1791" s="1302">
        <v>0</v>
      </c>
      <c r="F1791" s="1302">
        <v>10</v>
      </c>
      <c r="G1791" s="1302">
        <v>3</v>
      </c>
      <c r="H1791" s="1302">
        <v>0</v>
      </c>
      <c r="I1791" s="1302">
        <v>6</v>
      </c>
      <c r="J1791" s="1302">
        <v>0</v>
      </c>
      <c r="K1791" s="1302">
        <v>0</v>
      </c>
      <c r="L1791" s="1302">
        <v>0</v>
      </c>
      <c r="M1791" s="1302">
        <v>0</v>
      </c>
      <c r="N1791" s="1302">
        <v>0</v>
      </c>
      <c r="O1791" s="1302">
        <v>0</v>
      </c>
      <c r="P1791" s="1302">
        <v>0</v>
      </c>
      <c r="Q1791" s="1302">
        <v>0</v>
      </c>
      <c r="R1791" s="1302">
        <v>0</v>
      </c>
      <c r="S1791" s="1302">
        <v>0</v>
      </c>
      <c r="T1791" s="1302">
        <v>0</v>
      </c>
      <c r="U1791" s="1302">
        <v>0</v>
      </c>
      <c r="V1791" s="1302">
        <v>0</v>
      </c>
    </row>
    <row r="1792" spans="1:22" ht="15" x14ac:dyDescent="0.25">
      <c r="A1792" s="1301" t="s">
        <v>709</v>
      </c>
      <c r="B1792" s="153" t="s">
        <v>928</v>
      </c>
      <c r="C1792" s="1301" t="s">
        <v>88</v>
      </c>
      <c r="D1792" s="1302">
        <v>0</v>
      </c>
      <c r="E1792" s="1302">
        <v>0</v>
      </c>
      <c r="F1792" s="1302">
        <v>12</v>
      </c>
      <c r="G1792" s="1302">
        <v>5</v>
      </c>
      <c r="H1792" s="1302">
        <v>0</v>
      </c>
      <c r="I1792" s="1302">
        <v>7</v>
      </c>
      <c r="J1792" s="1302">
        <v>0</v>
      </c>
      <c r="K1792" s="1302">
        <v>0</v>
      </c>
      <c r="L1792" s="1302">
        <v>0</v>
      </c>
      <c r="M1792" s="1302">
        <v>0</v>
      </c>
      <c r="N1792" s="1302">
        <v>0</v>
      </c>
      <c r="O1792" s="1302">
        <v>0</v>
      </c>
      <c r="P1792" s="1302">
        <v>0</v>
      </c>
      <c r="Q1792" s="1302">
        <v>0</v>
      </c>
      <c r="R1792" s="1302">
        <v>0</v>
      </c>
      <c r="S1792" s="1302">
        <v>0</v>
      </c>
      <c r="T1792" s="1302">
        <v>0</v>
      </c>
      <c r="U1792" s="1302">
        <v>0</v>
      </c>
      <c r="V1792" s="1302">
        <v>0</v>
      </c>
    </row>
    <row r="1793" spans="1:22" ht="15" x14ac:dyDescent="0.25">
      <c r="A1793" s="1301" t="s">
        <v>709</v>
      </c>
      <c r="B1793" s="153" t="s">
        <v>928</v>
      </c>
      <c r="C1793" s="1301" t="s">
        <v>89</v>
      </c>
      <c r="D1793" s="1302">
        <v>1</v>
      </c>
      <c r="E1793" s="1302">
        <v>1</v>
      </c>
      <c r="F1793" s="1302">
        <v>14</v>
      </c>
      <c r="G1793" s="1302">
        <v>5</v>
      </c>
      <c r="H1793" s="1302">
        <v>0</v>
      </c>
      <c r="I1793" s="1302">
        <v>7</v>
      </c>
      <c r="J1793" s="1302">
        <v>1</v>
      </c>
      <c r="K1793" s="1302">
        <v>0</v>
      </c>
      <c r="L1793" s="1302">
        <v>0</v>
      </c>
      <c r="M1793" s="1302">
        <v>0</v>
      </c>
      <c r="N1793" s="1302">
        <v>0</v>
      </c>
      <c r="O1793" s="1302">
        <v>0</v>
      </c>
      <c r="P1793" s="1302">
        <v>0</v>
      </c>
      <c r="Q1793" s="1302">
        <v>0</v>
      </c>
      <c r="R1793" s="1302">
        <v>0</v>
      </c>
      <c r="S1793" s="1302">
        <v>0</v>
      </c>
      <c r="T1793" s="1302">
        <v>0</v>
      </c>
      <c r="U1793" s="1302">
        <v>0</v>
      </c>
      <c r="V1793" s="1302">
        <v>0</v>
      </c>
    </row>
    <row r="1794" spans="1:22" ht="15" x14ac:dyDescent="0.25">
      <c r="A1794" s="1301" t="s">
        <v>709</v>
      </c>
      <c r="B1794" s="153" t="s">
        <v>928</v>
      </c>
      <c r="C1794" s="1301" t="s">
        <v>90</v>
      </c>
      <c r="D1794" s="1302">
        <v>0</v>
      </c>
      <c r="E1794" s="1302">
        <v>0</v>
      </c>
      <c r="F1794" s="1302">
        <v>4</v>
      </c>
      <c r="G1794" s="1302">
        <v>2</v>
      </c>
      <c r="H1794" s="1302">
        <v>0</v>
      </c>
      <c r="I1794" s="1302">
        <v>1</v>
      </c>
      <c r="J1794" s="1302">
        <v>0</v>
      </c>
      <c r="K1794" s="1302">
        <v>0</v>
      </c>
      <c r="L1794" s="1302">
        <v>0</v>
      </c>
      <c r="M1794" s="1302">
        <v>0</v>
      </c>
      <c r="N1794" s="1302">
        <v>0</v>
      </c>
      <c r="O1794" s="1302">
        <v>0</v>
      </c>
      <c r="P1794" s="1302">
        <v>0</v>
      </c>
      <c r="Q1794" s="1302">
        <v>0</v>
      </c>
      <c r="R1794" s="1302">
        <v>0</v>
      </c>
      <c r="S1794" s="1302">
        <v>0</v>
      </c>
      <c r="T1794" s="1302">
        <v>0</v>
      </c>
      <c r="U1794" s="1302">
        <v>0</v>
      </c>
      <c r="V1794" s="1302">
        <v>0</v>
      </c>
    </row>
    <row r="1795" spans="1:22" ht="15" x14ac:dyDescent="0.25">
      <c r="A1795" s="1301" t="s">
        <v>709</v>
      </c>
      <c r="B1795" s="153" t="s">
        <v>928</v>
      </c>
      <c r="C1795" s="1301" t="s">
        <v>91</v>
      </c>
      <c r="D1795" s="1302">
        <v>0</v>
      </c>
      <c r="E1795" s="1302">
        <v>0</v>
      </c>
      <c r="F1795" s="1302">
        <v>4</v>
      </c>
      <c r="G1795" s="1302">
        <v>0</v>
      </c>
      <c r="H1795" s="1302">
        <v>0</v>
      </c>
      <c r="I1795" s="1302">
        <v>0</v>
      </c>
      <c r="J1795" s="1302">
        <v>0</v>
      </c>
      <c r="K1795" s="1302">
        <v>0</v>
      </c>
      <c r="L1795" s="1302">
        <v>0</v>
      </c>
      <c r="M1795" s="1302">
        <v>0</v>
      </c>
      <c r="N1795" s="1302">
        <v>0</v>
      </c>
      <c r="O1795" s="1302">
        <v>0</v>
      </c>
      <c r="P1795" s="1302">
        <v>0</v>
      </c>
      <c r="Q1795" s="1302">
        <v>0</v>
      </c>
      <c r="R1795" s="1302">
        <v>0</v>
      </c>
      <c r="S1795" s="1302">
        <v>0</v>
      </c>
      <c r="T1795" s="1302">
        <v>0</v>
      </c>
      <c r="U1795" s="1302">
        <v>0</v>
      </c>
      <c r="V1795" s="1302">
        <v>0</v>
      </c>
    </row>
    <row r="1796" spans="1:22" ht="15" x14ac:dyDescent="0.25">
      <c r="A1796" s="1301" t="s">
        <v>709</v>
      </c>
      <c r="B1796" s="153" t="s">
        <v>928</v>
      </c>
      <c r="C1796" s="1301" t="s">
        <v>701</v>
      </c>
      <c r="D1796" s="1302">
        <v>0</v>
      </c>
      <c r="E1796" s="1302">
        <v>0</v>
      </c>
      <c r="F1796" s="1302">
        <v>0.24390244483947754</v>
      </c>
      <c r="G1796" s="1302">
        <v>0.375</v>
      </c>
      <c r="H1796" s="1302">
        <v>0</v>
      </c>
      <c r="I1796" s="1302">
        <v>0.40000000596046448</v>
      </c>
      <c r="J1796" s="1302">
        <v>0</v>
      </c>
      <c r="K1796" s="1302">
        <v>0</v>
      </c>
      <c r="L1796" s="1302">
        <v>0</v>
      </c>
      <c r="M1796" s="1302">
        <v>0</v>
      </c>
      <c r="N1796" s="1302">
        <v>0</v>
      </c>
      <c r="O1796" s="1302">
        <v>0</v>
      </c>
      <c r="P1796" s="1302">
        <v>0</v>
      </c>
      <c r="Q1796" s="1302">
        <v>0</v>
      </c>
      <c r="R1796" s="1302">
        <v>0</v>
      </c>
      <c r="S1796" s="1302">
        <v>0</v>
      </c>
      <c r="T1796" s="1302">
        <v>0</v>
      </c>
      <c r="U1796" s="1302">
        <v>0</v>
      </c>
      <c r="V1796" s="1302">
        <v>0</v>
      </c>
    </row>
    <row r="1797" spans="1:22" ht="15" x14ac:dyDescent="0.25">
      <c r="A1797" s="1301" t="s">
        <v>709</v>
      </c>
      <c r="B1797" s="153" t="s">
        <v>928</v>
      </c>
      <c r="C1797" s="1301" t="s">
        <v>92</v>
      </c>
      <c r="D1797" s="1302">
        <v>0</v>
      </c>
      <c r="E1797" s="1302">
        <v>0</v>
      </c>
      <c r="F1797" s="1302">
        <v>0.29268291592597961</v>
      </c>
      <c r="G1797" s="1302">
        <v>0.625</v>
      </c>
      <c r="H1797" s="1302">
        <v>0</v>
      </c>
      <c r="I1797" s="1302">
        <v>0.46666666865348816</v>
      </c>
      <c r="J1797" s="1302">
        <v>0</v>
      </c>
      <c r="K1797" s="1302">
        <v>0</v>
      </c>
      <c r="L1797" s="1302">
        <v>0</v>
      </c>
      <c r="M1797" s="1302">
        <v>0</v>
      </c>
      <c r="N1797" s="1302">
        <v>0</v>
      </c>
      <c r="O1797" s="1302">
        <v>0</v>
      </c>
      <c r="P1797" s="1302">
        <v>0</v>
      </c>
      <c r="Q1797" s="1302">
        <v>0</v>
      </c>
      <c r="R1797" s="1302">
        <v>0</v>
      </c>
      <c r="S1797" s="1302">
        <v>0</v>
      </c>
      <c r="T1797" s="1302">
        <v>0</v>
      </c>
      <c r="U1797" s="1302">
        <v>0</v>
      </c>
      <c r="V1797" s="1302">
        <v>0</v>
      </c>
    </row>
    <row r="1798" spans="1:22" ht="15" x14ac:dyDescent="0.25">
      <c r="A1798" s="1301" t="s">
        <v>709</v>
      </c>
      <c r="B1798" s="153" t="s">
        <v>928</v>
      </c>
      <c r="C1798" s="1301" t="s">
        <v>93</v>
      </c>
      <c r="D1798" s="1302">
        <v>1</v>
      </c>
      <c r="E1798" s="1302">
        <v>0.20000000298023224</v>
      </c>
      <c r="F1798" s="1302">
        <v>0.34146341681480408</v>
      </c>
      <c r="G1798" s="1302">
        <v>0.625</v>
      </c>
      <c r="H1798" s="1302">
        <v>0</v>
      </c>
      <c r="I1798" s="1302">
        <v>0.46666666865348816</v>
      </c>
      <c r="J1798" s="1302">
        <v>9.0909093618392944E-2</v>
      </c>
      <c r="K1798" s="1302">
        <v>0</v>
      </c>
      <c r="L1798" s="1302">
        <v>0</v>
      </c>
      <c r="M1798" s="1302">
        <v>0</v>
      </c>
      <c r="N1798" s="1302">
        <v>0</v>
      </c>
      <c r="O1798" s="1302">
        <v>0</v>
      </c>
      <c r="P1798" s="1302">
        <v>0</v>
      </c>
      <c r="Q1798" s="1302">
        <v>0</v>
      </c>
      <c r="R1798" s="1302">
        <v>0</v>
      </c>
      <c r="S1798" s="1302">
        <v>0</v>
      </c>
      <c r="T1798" s="1302">
        <v>0</v>
      </c>
      <c r="U1798" s="1302">
        <v>0</v>
      </c>
      <c r="V1798" s="1302">
        <v>0</v>
      </c>
    </row>
    <row r="1799" spans="1:22" ht="15" x14ac:dyDescent="0.25">
      <c r="A1799" s="1301" t="s">
        <v>709</v>
      </c>
      <c r="B1799" s="153" t="s">
        <v>928</v>
      </c>
      <c r="C1799" s="1301" t="s">
        <v>94</v>
      </c>
      <c r="D1799" s="1302">
        <v>0</v>
      </c>
      <c r="E1799" s="1302">
        <v>0</v>
      </c>
      <c r="F1799" s="1302">
        <v>9.7560971975326538E-2</v>
      </c>
      <c r="G1799" s="1302">
        <v>0.25</v>
      </c>
      <c r="H1799" s="1302">
        <v>0</v>
      </c>
      <c r="I1799" s="1302">
        <v>6.6666670143604279E-2</v>
      </c>
      <c r="J1799" s="1302">
        <v>0</v>
      </c>
      <c r="K1799" s="1302">
        <v>0</v>
      </c>
      <c r="L1799" s="1302">
        <v>0</v>
      </c>
      <c r="M1799" s="1302">
        <v>0</v>
      </c>
      <c r="N1799" s="1302">
        <v>0</v>
      </c>
      <c r="O1799" s="1302">
        <v>0</v>
      </c>
      <c r="P1799" s="1302">
        <v>0</v>
      </c>
      <c r="Q1799" s="1302">
        <v>0</v>
      </c>
      <c r="R1799" s="1302">
        <v>0</v>
      </c>
      <c r="S1799" s="1302">
        <v>0</v>
      </c>
      <c r="T1799" s="1302">
        <v>0</v>
      </c>
      <c r="U1799" s="1302">
        <v>0</v>
      </c>
      <c r="V1799" s="1302">
        <v>0</v>
      </c>
    </row>
    <row r="1800" spans="1:22" ht="15" x14ac:dyDescent="0.25">
      <c r="A1800" s="1301" t="s">
        <v>709</v>
      </c>
      <c r="B1800" s="153" t="s">
        <v>928</v>
      </c>
      <c r="C1800" s="1301" t="s">
        <v>95</v>
      </c>
      <c r="D1800" s="1302">
        <v>0</v>
      </c>
      <c r="E1800" s="1302">
        <v>0</v>
      </c>
      <c r="F1800" s="1302">
        <v>9.7560971975326538E-2</v>
      </c>
      <c r="G1800" s="1302">
        <v>0</v>
      </c>
      <c r="H1800" s="1302">
        <v>0</v>
      </c>
      <c r="I1800" s="1302">
        <v>0</v>
      </c>
      <c r="J1800" s="1302">
        <v>0</v>
      </c>
      <c r="K1800" s="1302">
        <v>0</v>
      </c>
      <c r="L1800" s="1302">
        <v>0</v>
      </c>
      <c r="M1800" s="1302">
        <v>0</v>
      </c>
      <c r="N1800" s="1302">
        <v>0</v>
      </c>
      <c r="O1800" s="1302">
        <v>0</v>
      </c>
      <c r="P1800" s="1302">
        <v>0</v>
      </c>
      <c r="Q1800" s="1302">
        <v>0</v>
      </c>
      <c r="R1800" s="1302">
        <v>0</v>
      </c>
      <c r="S1800" s="1302">
        <v>0</v>
      </c>
      <c r="T1800" s="1302">
        <v>0</v>
      </c>
      <c r="U1800" s="1302">
        <v>0</v>
      </c>
      <c r="V1800" s="1302">
        <v>0</v>
      </c>
    </row>
    <row r="1801" spans="1:22" ht="15" x14ac:dyDescent="0.25">
      <c r="A1801" s="1301" t="s">
        <v>709</v>
      </c>
      <c r="B1801" s="153" t="s">
        <v>929</v>
      </c>
      <c r="C1801" s="1301" t="s">
        <v>87</v>
      </c>
      <c r="D1801" s="1302">
        <v>0</v>
      </c>
      <c r="E1801" s="1302">
        <v>27</v>
      </c>
      <c r="F1801" s="1302">
        <v>41</v>
      </c>
      <c r="G1801" s="1302">
        <v>36</v>
      </c>
      <c r="H1801" s="1302">
        <v>14</v>
      </c>
      <c r="I1801" s="1302">
        <v>74</v>
      </c>
      <c r="J1801" s="1302">
        <v>44</v>
      </c>
      <c r="K1801" s="1302">
        <v>66</v>
      </c>
      <c r="L1801" s="1302">
        <v>60</v>
      </c>
      <c r="M1801" s="1302">
        <v>59</v>
      </c>
      <c r="N1801" s="1302">
        <v>61</v>
      </c>
      <c r="O1801" s="1302">
        <v>67</v>
      </c>
      <c r="P1801" s="1302">
        <v>47</v>
      </c>
      <c r="Q1801" s="1302">
        <v>18</v>
      </c>
      <c r="R1801" s="1302">
        <v>64</v>
      </c>
      <c r="S1801" s="1302">
        <v>39</v>
      </c>
      <c r="T1801" s="1302">
        <v>45</v>
      </c>
      <c r="U1801" s="1302">
        <v>54</v>
      </c>
      <c r="V1801" s="1302">
        <v>43</v>
      </c>
    </row>
    <row r="1802" spans="1:22" ht="15" x14ac:dyDescent="0.25">
      <c r="A1802" s="1301" t="s">
        <v>709</v>
      </c>
      <c r="B1802" s="153" t="s">
        <v>929</v>
      </c>
      <c r="C1802" s="1301" t="s">
        <v>700</v>
      </c>
      <c r="D1802" s="1302">
        <v>0</v>
      </c>
      <c r="E1802" s="1302">
        <v>8</v>
      </c>
      <c r="F1802" s="1302">
        <v>13</v>
      </c>
      <c r="G1802" s="1302">
        <v>6</v>
      </c>
      <c r="H1802" s="1302">
        <v>3</v>
      </c>
      <c r="I1802" s="1302">
        <v>23</v>
      </c>
      <c r="J1802" s="1302">
        <v>10</v>
      </c>
      <c r="K1802" s="1302">
        <v>13</v>
      </c>
      <c r="L1802" s="1302">
        <v>26</v>
      </c>
      <c r="M1802" s="1302">
        <v>19</v>
      </c>
      <c r="N1802" s="1302">
        <v>20</v>
      </c>
      <c r="O1802" s="1302">
        <v>22</v>
      </c>
      <c r="P1802" s="1302">
        <v>14</v>
      </c>
      <c r="Q1802" s="1302">
        <v>4</v>
      </c>
      <c r="R1802" s="1302">
        <v>17</v>
      </c>
      <c r="S1802" s="1302">
        <v>12</v>
      </c>
      <c r="T1802" s="1302">
        <v>9</v>
      </c>
      <c r="U1802" s="1302">
        <v>15</v>
      </c>
      <c r="V1802" s="1302">
        <v>9</v>
      </c>
    </row>
    <row r="1803" spans="1:22" ht="15" x14ac:dyDescent="0.25">
      <c r="A1803" s="1301" t="s">
        <v>709</v>
      </c>
      <c r="B1803" s="153" t="s">
        <v>929</v>
      </c>
      <c r="C1803" s="1301" t="s">
        <v>88</v>
      </c>
      <c r="D1803" s="1302">
        <v>0</v>
      </c>
      <c r="E1803" s="1302">
        <v>9</v>
      </c>
      <c r="F1803" s="1302">
        <v>18</v>
      </c>
      <c r="G1803" s="1302">
        <v>11</v>
      </c>
      <c r="H1803" s="1302">
        <v>3</v>
      </c>
      <c r="I1803" s="1302">
        <v>36</v>
      </c>
      <c r="J1803" s="1302">
        <v>21</v>
      </c>
      <c r="K1803" s="1302">
        <v>19</v>
      </c>
      <c r="L1803" s="1302">
        <v>36</v>
      </c>
      <c r="M1803" s="1302">
        <v>26</v>
      </c>
      <c r="N1803" s="1302">
        <v>34</v>
      </c>
      <c r="O1803" s="1302">
        <v>38</v>
      </c>
      <c r="P1803" s="1302">
        <v>19</v>
      </c>
      <c r="Q1803" s="1302">
        <v>4</v>
      </c>
      <c r="R1803" s="1302">
        <v>20</v>
      </c>
      <c r="S1803" s="1302">
        <v>12</v>
      </c>
      <c r="T1803" s="1302">
        <v>16</v>
      </c>
      <c r="U1803" s="1302">
        <v>21</v>
      </c>
      <c r="V1803" s="1302">
        <v>14</v>
      </c>
    </row>
    <row r="1804" spans="1:22" ht="15" x14ac:dyDescent="0.25">
      <c r="A1804" s="1301" t="s">
        <v>709</v>
      </c>
      <c r="B1804" s="153" t="s">
        <v>929</v>
      </c>
      <c r="C1804" s="1301" t="s">
        <v>89</v>
      </c>
      <c r="D1804" s="1302">
        <v>0</v>
      </c>
      <c r="E1804" s="1302">
        <v>12</v>
      </c>
      <c r="F1804" s="1302">
        <v>21</v>
      </c>
      <c r="G1804" s="1302">
        <v>11</v>
      </c>
      <c r="H1804" s="1302">
        <v>4</v>
      </c>
      <c r="I1804" s="1302">
        <v>38</v>
      </c>
      <c r="J1804" s="1302">
        <v>23</v>
      </c>
      <c r="K1804" s="1302">
        <v>21</v>
      </c>
      <c r="L1804" s="1302">
        <v>38</v>
      </c>
      <c r="M1804" s="1302">
        <v>26</v>
      </c>
      <c r="N1804" s="1302">
        <v>35</v>
      </c>
      <c r="O1804" s="1302">
        <v>41</v>
      </c>
      <c r="P1804" s="1302">
        <v>21</v>
      </c>
      <c r="Q1804" s="1302">
        <v>5</v>
      </c>
      <c r="R1804" s="1302">
        <v>21</v>
      </c>
      <c r="S1804" s="1302">
        <v>12</v>
      </c>
      <c r="T1804" s="1302">
        <v>16</v>
      </c>
      <c r="U1804" s="1302">
        <v>21</v>
      </c>
      <c r="V1804" s="1302">
        <v>14</v>
      </c>
    </row>
    <row r="1805" spans="1:22" ht="15" x14ac:dyDescent="0.25">
      <c r="A1805" s="1301" t="s">
        <v>709</v>
      </c>
      <c r="B1805" s="153" t="s">
        <v>929</v>
      </c>
      <c r="C1805" s="1301" t="s">
        <v>90</v>
      </c>
      <c r="D1805" s="1302">
        <v>0</v>
      </c>
      <c r="E1805" s="1302">
        <v>6</v>
      </c>
      <c r="F1805" s="1302">
        <v>2</v>
      </c>
      <c r="G1805" s="1302">
        <v>2</v>
      </c>
      <c r="H1805" s="1302">
        <v>0</v>
      </c>
      <c r="I1805" s="1302">
        <v>7</v>
      </c>
      <c r="J1805" s="1302">
        <v>3</v>
      </c>
      <c r="K1805" s="1302">
        <v>9</v>
      </c>
      <c r="L1805" s="1302">
        <v>6</v>
      </c>
      <c r="M1805" s="1302">
        <v>4</v>
      </c>
      <c r="N1805" s="1302">
        <v>5</v>
      </c>
      <c r="O1805" s="1302">
        <v>5</v>
      </c>
      <c r="P1805" s="1302">
        <v>5</v>
      </c>
      <c r="Q1805" s="1302">
        <v>0</v>
      </c>
      <c r="R1805" s="1302">
        <v>4</v>
      </c>
      <c r="S1805" s="1302">
        <v>2</v>
      </c>
      <c r="T1805" s="1302">
        <v>2</v>
      </c>
      <c r="U1805" s="1302">
        <v>3</v>
      </c>
      <c r="V1805" s="1302">
        <v>1</v>
      </c>
    </row>
    <row r="1806" spans="1:22" ht="15" x14ac:dyDescent="0.25">
      <c r="A1806" s="1301" t="s">
        <v>709</v>
      </c>
      <c r="B1806" s="153" t="s">
        <v>929</v>
      </c>
      <c r="C1806" s="1301" t="s">
        <v>91</v>
      </c>
      <c r="D1806" s="1302">
        <v>0</v>
      </c>
      <c r="E1806" s="1302">
        <v>2</v>
      </c>
      <c r="F1806" s="1302">
        <v>2</v>
      </c>
      <c r="G1806" s="1302">
        <v>1</v>
      </c>
      <c r="H1806" s="1302">
        <v>0</v>
      </c>
      <c r="I1806" s="1302">
        <v>0</v>
      </c>
      <c r="J1806" s="1302">
        <v>1</v>
      </c>
      <c r="K1806" s="1302">
        <v>5</v>
      </c>
      <c r="L1806" s="1302">
        <v>2</v>
      </c>
      <c r="M1806" s="1302">
        <v>2</v>
      </c>
      <c r="N1806" s="1302">
        <v>2</v>
      </c>
      <c r="O1806" s="1302">
        <v>1</v>
      </c>
      <c r="P1806" s="1302">
        <v>0</v>
      </c>
      <c r="Q1806" s="1302">
        <v>0</v>
      </c>
      <c r="R1806" s="1302">
        <v>2</v>
      </c>
      <c r="S1806" s="1302">
        <v>0</v>
      </c>
      <c r="T1806" s="1302">
        <v>0</v>
      </c>
      <c r="U1806" s="1302">
        <v>0</v>
      </c>
      <c r="V1806" s="1302">
        <v>0</v>
      </c>
    </row>
    <row r="1807" spans="1:22" ht="15" x14ac:dyDescent="0.25">
      <c r="A1807" s="1301" t="s">
        <v>709</v>
      </c>
      <c r="B1807" s="153" t="s">
        <v>929</v>
      </c>
      <c r="C1807" s="1301" t="s">
        <v>701</v>
      </c>
      <c r="D1807" s="1302">
        <v>0</v>
      </c>
      <c r="E1807" s="1302">
        <v>0.29629629850387573</v>
      </c>
      <c r="F1807" s="1302">
        <v>0.31707316637039185</v>
      </c>
      <c r="G1807" s="1302">
        <v>0.1666666716337204</v>
      </c>
      <c r="H1807" s="1302">
        <v>0.2142857164144516</v>
      </c>
      <c r="I1807" s="1302">
        <v>0.31081080436706543</v>
      </c>
      <c r="J1807" s="1302">
        <v>0.22727273404598236</v>
      </c>
      <c r="K1807" s="1302">
        <v>0.19696970283985138</v>
      </c>
      <c r="L1807" s="1302">
        <v>0.43333333730697632</v>
      </c>
      <c r="M1807" s="1302">
        <v>0.32203391194343567</v>
      </c>
      <c r="N1807" s="1302">
        <v>0.32786884903907776</v>
      </c>
      <c r="O1807" s="1302">
        <v>0.32835820317268372</v>
      </c>
      <c r="P1807" s="1302">
        <v>0.29787233471870422</v>
      </c>
      <c r="Q1807" s="1302">
        <v>0.2222222238779068</v>
      </c>
      <c r="R1807" s="1302">
        <v>0.265625</v>
      </c>
      <c r="S1807" s="1302">
        <v>0.30769231915473938</v>
      </c>
      <c r="T1807" s="1302">
        <v>0.20000000298023224</v>
      </c>
      <c r="U1807" s="1302">
        <v>0.27777779102325439</v>
      </c>
      <c r="V1807" s="1302">
        <v>0.20930232107639313</v>
      </c>
    </row>
    <row r="1808" spans="1:22" ht="15" x14ac:dyDescent="0.25">
      <c r="A1808" s="1301" t="s">
        <v>709</v>
      </c>
      <c r="B1808" s="153" t="s">
        <v>929</v>
      </c>
      <c r="C1808" s="1301" t="s">
        <v>92</v>
      </c>
      <c r="D1808" s="1302">
        <v>0</v>
      </c>
      <c r="E1808" s="1302">
        <v>0.3333333432674408</v>
      </c>
      <c r="F1808" s="1302">
        <v>0.43902438879013062</v>
      </c>
      <c r="G1808" s="1302">
        <v>0.3055555522441864</v>
      </c>
      <c r="H1808" s="1302">
        <v>0.2142857164144516</v>
      </c>
      <c r="I1808" s="1302">
        <v>0.48648649454116821</v>
      </c>
      <c r="J1808" s="1302">
        <v>0.47727271914482117</v>
      </c>
      <c r="K1808" s="1302">
        <v>0.28787878155708313</v>
      </c>
      <c r="L1808" s="1302">
        <v>0.60000002384185791</v>
      </c>
      <c r="M1808" s="1302">
        <v>0.44067797064781189</v>
      </c>
      <c r="N1808" s="1302">
        <v>0.55737704038619995</v>
      </c>
      <c r="O1808" s="1302">
        <v>0.56716418266296387</v>
      </c>
      <c r="P1808" s="1302">
        <v>0.40425533056259155</v>
      </c>
      <c r="Q1808" s="1302">
        <v>0.2222222238779068</v>
      </c>
      <c r="R1808" s="1302">
        <v>0.3125</v>
      </c>
      <c r="S1808" s="1302">
        <v>0.30769231915473938</v>
      </c>
      <c r="T1808" s="1302">
        <v>0.35555556416511536</v>
      </c>
      <c r="U1808" s="1302">
        <v>0.3888888955116272</v>
      </c>
      <c r="V1808" s="1302">
        <v>0.32558140158653259</v>
      </c>
    </row>
    <row r="1809" spans="1:22" ht="15" x14ac:dyDescent="0.25">
      <c r="A1809" s="1301" t="s">
        <v>709</v>
      </c>
      <c r="B1809" s="153" t="s">
        <v>929</v>
      </c>
      <c r="C1809" s="1301" t="s">
        <v>93</v>
      </c>
      <c r="D1809" s="1302">
        <v>0</v>
      </c>
      <c r="E1809" s="1302">
        <v>0.4444444477558136</v>
      </c>
      <c r="F1809" s="1302">
        <v>0.51219511032104492</v>
      </c>
      <c r="G1809" s="1302">
        <v>0.3055555522441864</v>
      </c>
      <c r="H1809" s="1302">
        <v>0.28571429848670959</v>
      </c>
      <c r="I1809" s="1302">
        <v>0.51351350545883179</v>
      </c>
      <c r="J1809" s="1302">
        <v>0.52272725105285645</v>
      </c>
      <c r="K1809" s="1302">
        <v>0.31818181276321411</v>
      </c>
      <c r="L1809" s="1302">
        <v>0.63333332538604736</v>
      </c>
      <c r="M1809" s="1302">
        <v>0.44067797064781189</v>
      </c>
      <c r="N1809" s="1302">
        <v>0.57377046346664429</v>
      </c>
      <c r="O1809" s="1302">
        <v>0.61194032430648804</v>
      </c>
      <c r="P1809" s="1302">
        <v>0.44680851697921753</v>
      </c>
      <c r="Q1809" s="1302">
        <v>0.27777779102325439</v>
      </c>
      <c r="R1809" s="1302">
        <v>0.328125</v>
      </c>
      <c r="S1809" s="1302">
        <v>0.30769231915473938</v>
      </c>
      <c r="T1809" s="1302">
        <v>0.35555556416511536</v>
      </c>
      <c r="U1809" s="1302">
        <v>0.3888888955116272</v>
      </c>
      <c r="V1809" s="1302">
        <v>0.32558140158653259</v>
      </c>
    </row>
    <row r="1810" spans="1:22" ht="15" x14ac:dyDescent="0.25">
      <c r="A1810" s="1301" t="s">
        <v>709</v>
      </c>
      <c r="B1810" s="153" t="s">
        <v>929</v>
      </c>
      <c r="C1810" s="1301" t="s">
        <v>94</v>
      </c>
      <c r="D1810" s="1302">
        <v>0</v>
      </c>
      <c r="E1810" s="1302">
        <v>0.2222222238779068</v>
      </c>
      <c r="F1810" s="1302">
        <v>4.8780485987663269E-2</v>
      </c>
      <c r="G1810" s="1302">
        <v>5.55555559694767E-2</v>
      </c>
      <c r="H1810" s="1302">
        <v>0</v>
      </c>
      <c r="I1810" s="1302">
        <v>9.4594597816467285E-2</v>
      </c>
      <c r="J1810" s="1302">
        <v>6.8181820213794708E-2</v>
      </c>
      <c r="K1810" s="1302">
        <v>0.13636364042758942</v>
      </c>
      <c r="L1810" s="1302">
        <v>0.10000000149011612</v>
      </c>
      <c r="M1810" s="1302">
        <v>6.7796610295772552E-2</v>
      </c>
      <c r="N1810" s="1302">
        <v>8.196721225976944E-2</v>
      </c>
      <c r="O1810" s="1302">
        <v>7.46268630027771E-2</v>
      </c>
      <c r="P1810" s="1302">
        <v>0.10638298094272614</v>
      </c>
      <c r="Q1810" s="1302">
        <v>0</v>
      </c>
      <c r="R1810" s="1302">
        <v>6.25E-2</v>
      </c>
      <c r="S1810" s="1302">
        <v>5.128205195069313E-2</v>
      </c>
      <c r="T1810" s="1302">
        <v>4.444444552063942E-2</v>
      </c>
      <c r="U1810" s="1302">
        <v>5.55555559694767E-2</v>
      </c>
      <c r="V1810" s="1302">
        <v>2.3255813866853714E-2</v>
      </c>
    </row>
    <row r="1811" spans="1:22" ht="15" x14ac:dyDescent="0.25">
      <c r="A1811" s="1301" t="s">
        <v>709</v>
      </c>
      <c r="B1811" s="153" t="s">
        <v>929</v>
      </c>
      <c r="C1811" s="1301" t="s">
        <v>95</v>
      </c>
      <c r="D1811" s="1302">
        <v>0</v>
      </c>
      <c r="E1811" s="1302">
        <v>7.4074074625968933E-2</v>
      </c>
      <c r="F1811" s="1302">
        <v>4.8780485987663269E-2</v>
      </c>
      <c r="G1811" s="1302">
        <v>2.777777798473835E-2</v>
      </c>
      <c r="H1811" s="1302">
        <v>0</v>
      </c>
      <c r="I1811" s="1302">
        <v>0</v>
      </c>
      <c r="J1811" s="1302">
        <v>2.2727273404598236E-2</v>
      </c>
      <c r="K1811" s="1302">
        <v>7.5757578015327454E-2</v>
      </c>
      <c r="L1811" s="1302">
        <v>3.3333335071802139E-2</v>
      </c>
      <c r="M1811" s="1302">
        <v>3.3898305147886276E-2</v>
      </c>
      <c r="N1811" s="1302">
        <v>3.2786883413791656E-2</v>
      </c>
      <c r="O1811" s="1302">
        <v>1.4925372786819935E-2</v>
      </c>
      <c r="P1811" s="1302">
        <v>0</v>
      </c>
      <c r="Q1811" s="1302">
        <v>0</v>
      </c>
      <c r="R1811" s="1302">
        <v>3.125E-2</v>
      </c>
      <c r="S1811" s="1302">
        <v>0</v>
      </c>
      <c r="T1811" s="1302">
        <v>0</v>
      </c>
      <c r="U1811" s="1302">
        <v>0</v>
      </c>
      <c r="V1811" s="1302">
        <v>0</v>
      </c>
    </row>
    <row r="1812" spans="1:22" ht="15" x14ac:dyDescent="0.25">
      <c r="A1812" s="1301" t="s">
        <v>709</v>
      </c>
      <c r="B1812" s="153" t="s">
        <v>930</v>
      </c>
      <c r="C1812" s="1301" t="s">
        <v>87</v>
      </c>
      <c r="D1812" s="1302">
        <v>0</v>
      </c>
      <c r="E1812" s="1302">
        <v>0</v>
      </c>
      <c r="F1812" s="1302">
        <v>0</v>
      </c>
      <c r="G1812" s="1302">
        <v>0</v>
      </c>
      <c r="H1812" s="1302">
        <v>0</v>
      </c>
      <c r="I1812" s="1302">
        <v>0</v>
      </c>
      <c r="J1812" s="1302">
        <v>0</v>
      </c>
      <c r="K1812" s="1302">
        <v>0</v>
      </c>
      <c r="L1812" s="1302">
        <v>0</v>
      </c>
      <c r="M1812" s="1302">
        <v>31</v>
      </c>
      <c r="N1812" s="1302">
        <v>20</v>
      </c>
      <c r="O1812" s="1302">
        <v>33</v>
      </c>
      <c r="P1812" s="1302">
        <v>30</v>
      </c>
      <c r="Q1812" s="1302">
        <v>13</v>
      </c>
      <c r="R1812" s="1302">
        <v>26</v>
      </c>
      <c r="S1812" s="1302">
        <v>12</v>
      </c>
      <c r="T1812" s="1302">
        <v>10</v>
      </c>
      <c r="U1812" s="1302">
        <v>0</v>
      </c>
      <c r="V1812" s="1302">
        <v>0</v>
      </c>
    </row>
    <row r="1813" spans="1:22" ht="15" x14ac:dyDescent="0.25">
      <c r="A1813" s="1301" t="s">
        <v>709</v>
      </c>
      <c r="B1813" s="153" t="s">
        <v>930</v>
      </c>
      <c r="C1813" s="1301" t="s">
        <v>700</v>
      </c>
      <c r="D1813" s="1302">
        <v>0</v>
      </c>
      <c r="E1813" s="1302">
        <v>0</v>
      </c>
      <c r="F1813" s="1302">
        <v>0</v>
      </c>
      <c r="G1813" s="1302">
        <v>0</v>
      </c>
      <c r="H1813" s="1302">
        <v>0</v>
      </c>
      <c r="I1813" s="1302">
        <v>0</v>
      </c>
      <c r="J1813" s="1302">
        <v>0</v>
      </c>
      <c r="K1813" s="1302">
        <v>0</v>
      </c>
      <c r="L1813" s="1302">
        <v>0</v>
      </c>
      <c r="M1813" s="1302">
        <v>7</v>
      </c>
      <c r="N1813" s="1302">
        <v>6</v>
      </c>
      <c r="O1813" s="1302">
        <v>22</v>
      </c>
      <c r="P1813" s="1302">
        <v>7</v>
      </c>
      <c r="Q1813" s="1302">
        <v>2</v>
      </c>
      <c r="R1813" s="1302">
        <v>2</v>
      </c>
      <c r="S1813" s="1302">
        <v>2</v>
      </c>
      <c r="T1813" s="1302">
        <v>0</v>
      </c>
      <c r="U1813" s="1302">
        <v>0</v>
      </c>
      <c r="V1813" s="1302">
        <v>0</v>
      </c>
    </row>
    <row r="1814" spans="1:22" ht="15" x14ac:dyDescent="0.25">
      <c r="A1814" s="1301" t="s">
        <v>709</v>
      </c>
      <c r="B1814" s="153" t="s">
        <v>930</v>
      </c>
      <c r="C1814" s="1301" t="s">
        <v>88</v>
      </c>
      <c r="D1814" s="1302">
        <v>0</v>
      </c>
      <c r="E1814" s="1302">
        <v>0</v>
      </c>
      <c r="F1814" s="1302">
        <v>0</v>
      </c>
      <c r="G1814" s="1302">
        <v>0</v>
      </c>
      <c r="H1814" s="1302">
        <v>0</v>
      </c>
      <c r="I1814" s="1302">
        <v>0</v>
      </c>
      <c r="J1814" s="1302">
        <v>0</v>
      </c>
      <c r="K1814" s="1302">
        <v>0</v>
      </c>
      <c r="L1814" s="1302">
        <v>0</v>
      </c>
      <c r="M1814" s="1302">
        <v>14</v>
      </c>
      <c r="N1814" s="1302">
        <v>11</v>
      </c>
      <c r="O1814" s="1302">
        <v>23</v>
      </c>
      <c r="P1814" s="1302">
        <v>13</v>
      </c>
      <c r="Q1814" s="1302">
        <v>6</v>
      </c>
      <c r="R1814" s="1302">
        <v>10</v>
      </c>
      <c r="S1814" s="1302">
        <v>2</v>
      </c>
      <c r="T1814" s="1302">
        <v>2</v>
      </c>
      <c r="U1814" s="1302">
        <v>0</v>
      </c>
      <c r="V1814" s="1302">
        <v>0</v>
      </c>
    </row>
    <row r="1815" spans="1:22" ht="15" x14ac:dyDescent="0.25">
      <c r="A1815" s="1301" t="s">
        <v>709</v>
      </c>
      <c r="B1815" s="153" t="s">
        <v>930</v>
      </c>
      <c r="C1815" s="1301" t="s">
        <v>89</v>
      </c>
      <c r="D1815" s="1302">
        <v>0</v>
      </c>
      <c r="E1815" s="1302">
        <v>0</v>
      </c>
      <c r="F1815" s="1302">
        <v>0</v>
      </c>
      <c r="G1815" s="1302">
        <v>0</v>
      </c>
      <c r="H1815" s="1302">
        <v>0</v>
      </c>
      <c r="I1815" s="1302">
        <v>0</v>
      </c>
      <c r="J1815" s="1302">
        <v>0</v>
      </c>
      <c r="K1815" s="1302">
        <v>0</v>
      </c>
      <c r="L1815" s="1302">
        <v>0</v>
      </c>
      <c r="M1815" s="1302">
        <v>15</v>
      </c>
      <c r="N1815" s="1302">
        <v>12</v>
      </c>
      <c r="O1815" s="1302">
        <v>24</v>
      </c>
      <c r="P1815" s="1302">
        <v>13</v>
      </c>
      <c r="Q1815" s="1302">
        <v>6</v>
      </c>
      <c r="R1815" s="1302">
        <v>10</v>
      </c>
      <c r="S1815" s="1302">
        <v>2</v>
      </c>
      <c r="T1815" s="1302">
        <v>3</v>
      </c>
      <c r="U1815" s="1302">
        <v>0</v>
      </c>
      <c r="V1815" s="1302">
        <v>0</v>
      </c>
    </row>
    <row r="1816" spans="1:22" ht="15" x14ac:dyDescent="0.25">
      <c r="A1816" s="1301" t="s">
        <v>709</v>
      </c>
      <c r="B1816" s="153" t="s">
        <v>930</v>
      </c>
      <c r="C1816" s="1301" t="s">
        <v>90</v>
      </c>
      <c r="D1816" s="1302">
        <v>0</v>
      </c>
      <c r="E1816" s="1302">
        <v>0</v>
      </c>
      <c r="F1816" s="1302">
        <v>0</v>
      </c>
      <c r="G1816" s="1302">
        <v>0</v>
      </c>
      <c r="H1816" s="1302">
        <v>0</v>
      </c>
      <c r="I1816" s="1302">
        <v>0</v>
      </c>
      <c r="J1816" s="1302">
        <v>0</v>
      </c>
      <c r="K1816" s="1302">
        <v>0</v>
      </c>
      <c r="L1816" s="1302">
        <v>0</v>
      </c>
      <c r="M1816" s="1302">
        <v>2</v>
      </c>
      <c r="N1816" s="1302">
        <v>3</v>
      </c>
      <c r="O1816" s="1302">
        <v>3</v>
      </c>
      <c r="P1816" s="1302">
        <v>3</v>
      </c>
      <c r="Q1816" s="1302">
        <v>0</v>
      </c>
      <c r="R1816" s="1302">
        <v>1</v>
      </c>
      <c r="S1816" s="1302">
        <v>0</v>
      </c>
      <c r="T1816" s="1302">
        <v>0</v>
      </c>
      <c r="U1816" s="1302">
        <v>0</v>
      </c>
      <c r="V1816" s="1302">
        <v>0</v>
      </c>
    </row>
    <row r="1817" spans="1:22" ht="15" x14ac:dyDescent="0.25">
      <c r="A1817" s="1301" t="s">
        <v>709</v>
      </c>
      <c r="B1817" s="153" t="s">
        <v>930</v>
      </c>
      <c r="C1817" s="1301" t="s">
        <v>91</v>
      </c>
      <c r="D1817" s="1302">
        <v>0</v>
      </c>
      <c r="E1817" s="1302">
        <v>0</v>
      </c>
      <c r="F1817" s="1302">
        <v>0</v>
      </c>
      <c r="G1817" s="1302">
        <v>0</v>
      </c>
      <c r="H1817" s="1302">
        <v>0</v>
      </c>
      <c r="I1817" s="1302">
        <v>0</v>
      </c>
      <c r="J1817" s="1302">
        <v>0</v>
      </c>
      <c r="K1817" s="1302">
        <v>0</v>
      </c>
      <c r="L1817" s="1302">
        <v>0</v>
      </c>
      <c r="M1817" s="1302">
        <v>0</v>
      </c>
      <c r="N1817" s="1302">
        <v>0</v>
      </c>
      <c r="O1817" s="1302">
        <v>0</v>
      </c>
      <c r="P1817" s="1302">
        <v>1</v>
      </c>
      <c r="Q1817" s="1302">
        <v>0</v>
      </c>
      <c r="R1817" s="1302">
        <v>0</v>
      </c>
      <c r="S1817" s="1302">
        <v>0</v>
      </c>
      <c r="T1817" s="1302">
        <v>0</v>
      </c>
      <c r="U1817" s="1302">
        <v>0</v>
      </c>
      <c r="V1817" s="1302">
        <v>0</v>
      </c>
    </row>
    <row r="1818" spans="1:22" ht="15" x14ac:dyDescent="0.25">
      <c r="A1818" s="1301" t="s">
        <v>709</v>
      </c>
      <c r="B1818" s="153" t="s">
        <v>930</v>
      </c>
      <c r="C1818" s="1301" t="s">
        <v>701</v>
      </c>
      <c r="D1818" s="1302">
        <v>0</v>
      </c>
      <c r="E1818" s="1302">
        <v>0</v>
      </c>
      <c r="F1818" s="1302">
        <v>0</v>
      </c>
      <c r="G1818" s="1302">
        <v>0</v>
      </c>
      <c r="H1818" s="1302">
        <v>0</v>
      </c>
      <c r="I1818" s="1302">
        <v>0</v>
      </c>
      <c r="J1818" s="1302">
        <v>0</v>
      </c>
      <c r="K1818" s="1302">
        <v>0</v>
      </c>
      <c r="L1818" s="1302">
        <v>0</v>
      </c>
      <c r="M1818" s="1302">
        <v>0.22580644488334656</v>
      </c>
      <c r="N1818" s="1302">
        <v>0.30000001192092896</v>
      </c>
      <c r="O1818" s="1302">
        <v>0.66666668653488159</v>
      </c>
      <c r="P1818" s="1302">
        <v>0.23333333432674408</v>
      </c>
      <c r="Q1818" s="1302">
        <v>0.15384615957736969</v>
      </c>
      <c r="R1818" s="1302">
        <v>7.6923079788684845E-2</v>
      </c>
      <c r="S1818" s="1302">
        <v>0.1666666716337204</v>
      </c>
      <c r="T1818" s="1302">
        <v>0</v>
      </c>
      <c r="U1818" s="1302">
        <v>0</v>
      </c>
      <c r="V1818" s="1302">
        <v>0</v>
      </c>
    </row>
    <row r="1819" spans="1:22" ht="15" x14ac:dyDescent="0.25">
      <c r="A1819" s="1301" t="s">
        <v>709</v>
      </c>
      <c r="B1819" s="153" t="s">
        <v>930</v>
      </c>
      <c r="C1819" s="1301" t="s">
        <v>92</v>
      </c>
      <c r="D1819" s="1302">
        <v>0</v>
      </c>
      <c r="E1819" s="1302">
        <v>0</v>
      </c>
      <c r="F1819" s="1302">
        <v>0</v>
      </c>
      <c r="G1819" s="1302">
        <v>0</v>
      </c>
      <c r="H1819" s="1302">
        <v>0</v>
      </c>
      <c r="I1819" s="1302">
        <v>0</v>
      </c>
      <c r="J1819" s="1302">
        <v>0</v>
      </c>
      <c r="K1819" s="1302">
        <v>0</v>
      </c>
      <c r="L1819" s="1302">
        <v>0</v>
      </c>
      <c r="M1819" s="1302">
        <v>0.45161288976669312</v>
      </c>
      <c r="N1819" s="1302">
        <v>0.55000001192092896</v>
      </c>
      <c r="O1819" s="1302">
        <v>0.69696968793869019</v>
      </c>
      <c r="P1819" s="1302">
        <v>0.43333333730697632</v>
      </c>
      <c r="Q1819" s="1302">
        <v>0.46153846383094788</v>
      </c>
      <c r="R1819" s="1302">
        <v>0.38461539149284363</v>
      </c>
      <c r="S1819" s="1302">
        <v>0.1666666716337204</v>
      </c>
      <c r="T1819" s="1302">
        <v>0.20000000298023224</v>
      </c>
      <c r="U1819" s="1302">
        <v>0</v>
      </c>
      <c r="V1819" s="1302">
        <v>0</v>
      </c>
    </row>
    <row r="1820" spans="1:22" ht="15" x14ac:dyDescent="0.25">
      <c r="A1820" s="1301" t="s">
        <v>709</v>
      </c>
      <c r="B1820" s="153" t="s">
        <v>930</v>
      </c>
      <c r="C1820" s="1301" t="s">
        <v>93</v>
      </c>
      <c r="D1820" s="1302">
        <v>0</v>
      </c>
      <c r="E1820" s="1302">
        <v>0</v>
      </c>
      <c r="F1820" s="1302">
        <v>0</v>
      </c>
      <c r="G1820" s="1302">
        <v>0</v>
      </c>
      <c r="H1820" s="1302">
        <v>0</v>
      </c>
      <c r="I1820" s="1302">
        <v>0</v>
      </c>
      <c r="J1820" s="1302">
        <v>0</v>
      </c>
      <c r="K1820" s="1302">
        <v>0</v>
      </c>
      <c r="L1820" s="1302">
        <v>0</v>
      </c>
      <c r="M1820" s="1302">
        <v>0.48387095332145691</v>
      </c>
      <c r="N1820" s="1302">
        <v>0.60000002384185791</v>
      </c>
      <c r="O1820" s="1302">
        <v>0.72727274894714355</v>
      </c>
      <c r="P1820" s="1302">
        <v>0.43333333730697632</v>
      </c>
      <c r="Q1820" s="1302">
        <v>0.46153846383094788</v>
      </c>
      <c r="R1820" s="1302">
        <v>0.38461539149284363</v>
      </c>
      <c r="S1820" s="1302">
        <v>0.1666666716337204</v>
      </c>
      <c r="T1820" s="1302">
        <v>0.30000001192092896</v>
      </c>
      <c r="U1820" s="1302">
        <v>0</v>
      </c>
      <c r="V1820" s="1302">
        <v>0</v>
      </c>
    </row>
    <row r="1821" spans="1:22" ht="15" x14ac:dyDescent="0.25">
      <c r="A1821" s="1301" t="s">
        <v>709</v>
      </c>
      <c r="B1821" s="153" t="s">
        <v>930</v>
      </c>
      <c r="C1821" s="1301" t="s">
        <v>94</v>
      </c>
      <c r="D1821" s="1302">
        <v>0</v>
      </c>
      <c r="E1821" s="1302">
        <v>0</v>
      </c>
      <c r="F1821" s="1302">
        <v>0</v>
      </c>
      <c r="G1821" s="1302">
        <v>0</v>
      </c>
      <c r="H1821" s="1302">
        <v>0</v>
      </c>
      <c r="I1821" s="1302">
        <v>0</v>
      </c>
      <c r="J1821" s="1302">
        <v>0</v>
      </c>
      <c r="K1821" s="1302">
        <v>0</v>
      </c>
      <c r="L1821" s="1302">
        <v>0</v>
      </c>
      <c r="M1821" s="1302">
        <v>6.4516127109527588E-2</v>
      </c>
      <c r="N1821" s="1302">
        <v>0.15000000596046448</v>
      </c>
      <c r="O1821" s="1302">
        <v>9.0909093618392944E-2</v>
      </c>
      <c r="P1821" s="1302">
        <v>0.10000000149011612</v>
      </c>
      <c r="Q1821" s="1302">
        <v>0</v>
      </c>
      <c r="R1821" s="1302">
        <v>3.8461539894342422E-2</v>
      </c>
      <c r="S1821" s="1302">
        <v>0</v>
      </c>
      <c r="T1821" s="1302">
        <v>0</v>
      </c>
      <c r="U1821" s="1302">
        <v>0</v>
      </c>
      <c r="V1821" s="1302">
        <v>0</v>
      </c>
    </row>
    <row r="1822" spans="1:22" ht="15" x14ac:dyDescent="0.25">
      <c r="A1822" s="1301" t="s">
        <v>709</v>
      </c>
      <c r="B1822" s="153" t="s">
        <v>930</v>
      </c>
      <c r="C1822" s="1301" t="s">
        <v>95</v>
      </c>
      <c r="D1822" s="1302">
        <v>0</v>
      </c>
      <c r="E1822" s="1302">
        <v>0</v>
      </c>
      <c r="F1822" s="1302">
        <v>0</v>
      </c>
      <c r="G1822" s="1302">
        <v>0</v>
      </c>
      <c r="H1822" s="1302">
        <v>0</v>
      </c>
      <c r="I1822" s="1302">
        <v>0</v>
      </c>
      <c r="J1822" s="1302">
        <v>0</v>
      </c>
      <c r="K1822" s="1302">
        <v>0</v>
      </c>
      <c r="L1822" s="1302">
        <v>0</v>
      </c>
      <c r="M1822" s="1302">
        <v>0</v>
      </c>
      <c r="N1822" s="1302">
        <v>0</v>
      </c>
      <c r="O1822" s="1302">
        <v>0</v>
      </c>
      <c r="P1822" s="1302">
        <v>3.3333335071802139E-2</v>
      </c>
      <c r="Q1822" s="1302">
        <v>0</v>
      </c>
      <c r="R1822" s="1302">
        <v>0</v>
      </c>
      <c r="S1822" s="1302">
        <v>0</v>
      </c>
      <c r="T1822" s="1302">
        <v>0</v>
      </c>
      <c r="U1822" s="1302">
        <v>0</v>
      </c>
      <c r="V1822" s="1302">
        <v>0</v>
      </c>
    </row>
    <row r="1823" spans="1:22" ht="15" x14ac:dyDescent="0.25">
      <c r="A1823" s="1301" t="s">
        <v>709</v>
      </c>
      <c r="B1823" s="153" t="s">
        <v>931</v>
      </c>
      <c r="C1823" s="1301" t="s">
        <v>87</v>
      </c>
      <c r="D1823" s="1302">
        <v>0</v>
      </c>
      <c r="E1823" s="1302">
        <v>0</v>
      </c>
      <c r="F1823" s="1302">
        <v>5</v>
      </c>
      <c r="G1823" s="1302">
        <v>70</v>
      </c>
      <c r="H1823" s="1302">
        <v>20</v>
      </c>
      <c r="I1823" s="1302">
        <v>52</v>
      </c>
      <c r="J1823" s="1302">
        <v>30</v>
      </c>
      <c r="K1823" s="1302">
        <v>42</v>
      </c>
      <c r="L1823" s="1302">
        <v>28</v>
      </c>
      <c r="M1823" s="1302">
        <v>43</v>
      </c>
      <c r="N1823" s="1302">
        <v>50</v>
      </c>
      <c r="O1823" s="1302">
        <v>55</v>
      </c>
      <c r="P1823" s="1302">
        <v>50</v>
      </c>
      <c r="Q1823" s="1302">
        <v>0</v>
      </c>
      <c r="R1823" s="1302">
        <v>40</v>
      </c>
      <c r="S1823" s="1302">
        <v>10</v>
      </c>
      <c r="T1823" s="1302">
        <v>36</v>
      </c>
      <c r="U1823" s="1302">
        <v>29</v>
      </c>
      <c r="V1823" s="1302">
        <v>34</v>
      </c>
    </row>
    <row r="1824" spans="1:22" ht="15" x14ac:dyDescent="0.25">
      <c r="A1824" s="1301" t="s">
        <v>709</v>
      </c>
      <c r="B1824" s="153" t="s">
        <v>931</v>
      </c>
      <c r="C1824" s="1301" t="s">
        <v>700</v>
      </c>
      <c r="D1824" s="1302">
        <v>0</v>
      </c>
      <c r="E1824" s="1302">
        <v>0</v>
      </c>
      <c r="F1824" s="1302">
        <v>1</v>
      </c>
      <c r="G1824" s="1302">
        <v>20</v>
      </c>
      <c r="H1824" s="1302">
        <v>2</v>
      </c>
      <c r="I1824" s="1302">
        <v>15</v>
      </c>
      <c r="J1824" s="1302">
        <v>14</v>
      </c>
      <c r="K1824" s="1302">
        <v>23</v>
      </c>
      <c r="L1824" s="1302">
        <v>14</v>
      </c>
      <c r="M1824" s="1302">
        <v>18</v>
      </c>
      <c r="N1824" s="1302">
        <v>24</v>
      </c>
      <c r="O1824" s="1302">
        <v>28</v>
      </c>
      <c r="P1824" s="1302">
        <v>15</v>
      </c>
      <c r="Q1824" s="1302">
        <v>0</v>
      </c>
      <c r="R1824" s="1302">
        <v>14</v>
      </c>
      <c r="S1824" s="1302">
        <v>3</v>
      </c>
      <c r="T1824" s="1302">
        <v>13</v>
      </c>
      <c r="U1824" s="1302">
        <v>6</v>
      </c>
      <c r="V1824" s="1302">
        <v>8</v>
      </c>
    </row>
    <row r="1825" spans="1:22" ht="15" x14ac:dyDescent="0.25">
      <c r="A1825" s="1301" t="s">
        <v>709</v>
      </c>
      <c r="B1825" s="153" t="s">
        <v>931</v>
      </c>
      <c r="C1825" s="1301" t="s">
        <v>88</v>
      </c>
      <c r="D1825" s="1302">
        <v>0</v>
      </c>
      <c r="E1825" s="1302">
        <v>0</v>
      </c>
      <c r="F1825" s="1302">
        <v>4</v>
      </c>
      <c r="G1825" s="1302">
        <v>27</v>
      </c>
      <c r="H1825" s="1302">
        <v>11</v>
      </c>
      <c r="I1825" s="1302">
        <v>22</v>
      </c>
      <c r="J1825" s="1302">
        <v>16</v>
      </c>
      <c r="K1825" s="1302">
        <v>27</v>
      </c>
      <c r="L1825" s="1302">
        <v>20</v>
      </c>
      <c r="M1825" s="1302">
        <v>22</v>
      </c>
      <c r="N1825" s="1302">
        <v>27</v>
      </c>
      <c r="O1825" s="1302">
        <v>37</v>
      </c>
      <c r="P1825" s="1302">
        <v>20</v>
      </c>
      <c r="Q1825" s="1302">
        <v>0</v>
      </c>
      <c r="R1825" s="1302">
        <v>16</v>
      </c>
      <c r="S1825" s="1302">
        <v>4</v>
      </c>
      <c r="T1825" s="1302">
        <v>14</v>
      </c>
      <c r="U1825" s="1302">
        <v>9</v>
      </c>
      <c r="V1825" s="1302">
        <v>9</v>
      </c>
    </row>
    <row r="1826" spans="1:22" ht="15" x14ac:dyDescent="0.25">
      <c r="A1826" s="1301" t="s">
        <v>709</v>
      </c>
      <c r="B1826" s="153" t="s">
        <v>931</v>
      </c>
      <c r="C1826" s="1301" t="s">
        <v>89</v>
      </c>
      <c r="D1826" s="1302">
        <v>0</v>
      </c>
      <c r="E1826" s="1302">
        <v>0</v>
      </c>
      <c r="F1826" s="1302">
        <v>4</v>
      </c>
      <c r="G1826" s="1302">
        <v>29</v>
      </c>
      <c r="H1826" s="1302">
        <v>11</v>
      </c>
      <c r="I1826" s="1302">
        <v>27</v>
      </c>
      <c r="J1826" s="1302">
        <v>16</v>
      </c>
      <c r="K1826" s="1302">
        <v>28</v>
      </c>
      <c r="L1826" s="1302">
        <v>20</v>
      </c>
      <c r="M1826" s="1302">
        <v>23</v>
      </c>
      <c r="N1826" s="1302">
        <v>27</v>
      </c>
      <c r="O1826" s="1302">
        <v>37</v>
      </c>
      <c r="P1826" s="1302">
        <v>20</v>
      </c>
      <c r="Q1826" s="1302">
        <v>0</v>
      </c>
      <c r="R1826" s="1302">
        <v>16</v>
      </c>
      <c r="S1826" s="1302">
        <v>5</v>
      </c>
      <c r="T1826" s="1302">
        <v>15</v>
      </c>
      <c r="U1826" s="1302">
        <v>10</v>
      </c>
      <c r="V1826" s="1302">
        <v>9</v>
      </c>
    </row>
    <row r="1827" spans="1:22" ht="15" x14ac:dyDescent="0.25">
      <c r="A1827" s="1301" t="s">
        <v>709</v>
      </c>
      <c r="B1827" s="153" t="s">
        <v>931</v>
      </c>
      <c r="C1827" s="1301" t="s">
        <v>90</v>
      </c>
      <c r="D1827" s="1302">
        <v>0</v>
      </c>
      <c r="E1827" s="1302">
        <v>0</v>
      </c>
      <c r="F1827" s="1302">
        <v>3</v>
      </c>
      <c r="G1827" s="1302">
        <v>10</v>
      </c>
      <c r="H1827" s="1302">
        <v>4</v>
      </c>
      <c r="I1827" s="1302">
        <v>5</v>
      </c>
      <c r="J1827" s="1302">
        <v>4</v>
      </c>
      <c r="K1827" s="1302">
        <v>8</v>
      </c>
      <c r="L1827" s="1302">
        <v>3</v>
      </c>
      <c r="M1827" s="1302">
        <v>5</v>
      </c>
      <c r="N1827" s="1302">
        <v>4</v>
      </c>
      <c r="O1827" s="1302">
        <v>3</v>
      </c>
      <c r="P1827" s="1302">
        <v>8</v>
      </c>
      <c r="Q1827" s="1302">
        <v>0</v>
      </c>
      <c r="R1827" s="1302">
        <v>1</v>
      </c>
      <c r="S1827" s="1302">
        <v>0</v>
      </c>
      <c r="T1827" s="1302">
        <v>8</v>
      </c>
      <c r="U1827" s="1302">
        <v>4</v>
      </c>
      <c r="V1827" s="1302">
        <v>1</v>
      </c>
    </row>
    <row r="1828" spans="1:22" ht="15" x14ac:dyDescent="0.25">
      <c r="A1828" s="1301" t="s">
        <v>709</v>
      </c>
      <c r="B1828" s="153" t="s">
        <v>931</v>
      </c>
      <c r="C1828" s="1301" t="s">
        <v>91</v>
      </c>
      <c r="D1828" s="1302">
        <v>0</v>
      </c>
      <c r="E1828" s="1302">
        <v>0</v>
      </c>
      <c r="F1828" s="1302">
        <v>3</v>
      </c>
      <c r="G1828" s="1302">
        <v>7</v>
      </c>
      <c r="H1828" s="1302">
        <v>1</v>
      </c>
      <c r="I1828" s="1302">
        <v>2</v>
      </c>
      <c r="J1828" s="1302">
        <v>3</v>
      </c>
      <c r="K1828" s="1302">
        <v>3</v>
      </c>
      <c r="L1828" s="1302">
        <v>0</v>
      </c>
      <c r="M1828" s="1302">
        <v>4</v>
      </c>
      <c r="N1828" s="1302">
        <v>2</v>
      </c>
      <c r="O1828" s="1302">
        <v>2</v>
      </c>
      <c r="P1828" s="1302">
        <v>1</v>
      </c>
      <c r="Q1828" s="1302">
        <v>0</v>
      </c>
      <c r="R1828" s="1302">
        <v>0</v>
      </c>
      <c r="S1828" s="1302">
        <v>0</v>
      </c>
      <c r="T1828" s="1302">
        <v>1</v>
      </c>
      <c r="U1828" s="1302">
        <v>1</v>
      </c>
      <c r="V1828" s="1302">
        <v>0</v>
      </c>
    </row>
    <row r="1829" spans="1:22" ht="15" x14ac:dyDescent="0.25">
      <c r="A1829" s="1301" t="s">
        <v>709</v>
      </c>
      <c r="B1829" s="153" t="s">
        <v>931</v>
      </c>
      <c r="C1829" s="1301" t="s">
        <v>701</v>
      </c>
      <c r="D1829" s="1302">
        <v>0</v>
      </c>
      <c r="E1829" s="1302">
        <v>0</v>
      </c>
      <c r="F1829" s="1302">
        <v>0.20000000298023224</v>
      </c>
      <c r="G1829" s="1302">
        <v>0.28571429848670959</v>
      </c>
      <c r="H1829" s="1302">
        <v>0.10000000149011612</v>
      </c>
      <c r="I1829" s="1302">
        <v>0.28846153616905212</v>
      </c>
      <c r="J1829" s="1302">
        <v>0.46666666865348816</v>
      </c>
      <c r="K1829" s="1302">
        <v>0.5476190447807312</v>
      </c>
      <c r="L1829" s="1302">
        <v>0.5</v>
      </c>
      <c r="M1829" s="1302">
        <v>0.41860464215278625</v>
      </c>
      <c r="N1829" s="1302">
        <v>0.47999998927116394</v>
      </c>
      <c r="O1829" s="1302">
        <v>0.50909090042114258</v>
      </c>
      <c r="P1829" s="1302">
        <v>0.30000001192092896</v>
      </c>
      <c r="Q1829" s="1302">
        <v>0</v>
      </c>
      <c r="R1829" s="1302">
        <v>0.34999999403953552</v>
      </c>
      <c r="S1829" s="1302">
        <v>0.30000001192092896</v>
      </c>
      <c r="T1829" s="1302">
        <v>0.3611111044883728</v>
      </c>
      <c r="U1829" s="1302">
        <v>0.20689655840396881</v>
      </c>
      <c r="V1829" s="1302">
        <v>0.23529411852359772</v>
      </c>
    </row>
    <row r="1830" spans="1:22" ht="15" x14ac:dyDescent="0.25">
      <c r="A1830" s="1301" t="s">
        <v>709</v>
      </c>
      <c r="B1830" s="153" t="s">
        <v>931</v>
      </c>
      <c r="C1830" s="1301" t="s">
        <v>92</v>
      </c>
      <c r="D1830" s="1302">
        <v>0</v>
      </c>
      <c r="E1830" s="1302">
        <v>0</v>
      </c>
      <c r="F1830" s="1302">
        <v>0.80000001192092896</v>
      </c>
      <c r="G1830" s="1302">
        <v>0.38571429252624512</v>
      </c>
      <c r="H1830" s="1302">
        <v>0.55000001192092896</v>
      </c>
      <c r="I1830" s="1302">
        <v>0.42307692766189575</v>
      </c>
      <c r="J1830" s="1302">
        <v>0.53333336114883423</v>
      </c>
      <c r="K1830" s="1302">
        <v>0.6428571343421936</v>
      </c>
      <c r="L1830" s="1302">
        <v>0.71428573131561279</v>
      </c>
      <c r="M1830" s="1302">
        <v>0.5116279125213623</v>
      </c>
      <c r="N1830" s="1302">
        <v>0.54000002145767212</v>
      </c>
      <c r="O1830" s="1302">
        <v>0.67272728681564331</v>
      </c>
      <c r="P1830" s="1302">
        <v>0.40000000596046448</v>
      </c>
      <c r="Q1830" s="1302">
        <v>0</v>
      </c>
      <c r="R1830" s="1302">
        <v>0.40000000596046448</v>
      </c>
      <c r="S1830" s="1302">
        <v>0.40000000596046448</v>
      </c>
      <c r="T1830" s="1302">
        <v>0.3888888955116272</v>
      </c>
      <c r="U1830" s="1302">
        <v>0.31034481525421143</v>
      </c>
      <c r="V1830" s="1302">
        <v>0.26470589637756348</v>
      </c>
    </row>
    <row r="1831" spans="1:22" ht="15" x14ac:dyDescent="0.25">
      <c r="A1831" s="1301" t="s">
        <v>709</v>
      </c>
      <c r="B1831" s="153" t="s">
        <v>931</v>
      </c>
      <c r="C1831" s="1301" t="s">
        <v>93</v>
      </c>
      <c r="D1831" s="1302">
        <v>0</v>
      </c>
      <c r="E1831" s="1302">
        <v>0</v>
      </c>
      <c r="F1831" s="1302">
        <v>0.80000001192092896</v>
      </c>
      <c r="G1831" s="1302">
        <v>0.41428571939468384</v>
      </c>
      <c r="H1831" s="1302">
        <v>0.55000001192092896</v>
      </c>
      <c r="I1831" s="1302">
        <v>0.51923078298568726</v>
      </c>
      <c r="J1831" s="1302">
        <v>0.53333336114883423</v>
      </c>
      <c r="K1831" s="1302">
        <v>0.66666668653488159</v>
      </c>
      <c r="L1831" s="1302">
        <v>0.71428573131561279</v>
      </c>
      <c r="M1831" s="1302">
        <v>0.53488373756408691</v>
      </c>
      <c r="N1831" s="1302">
        <v>0.54000002145767212</v>
      </c>
      <c r="O1831" s="1302">
        <v>0.67272728681564331</v>
      </c>
      <c r="P1831" s="1302">
        <v>0.40000000596046448</v>
      </c>
      <c r="Q1831" s="1302">
        <v>0</v>
      </c>
      <c r="R1831" s="1302">
        <v>0.40000000596046448</v>
      </c>
      <c r="S1831" s="1302">
        <v>0.5</v>
      </c>
      <c r="T1831" s="1302">
        <v>0.4166666567325592</v>
      </c>
      <c r="U1831" s="1302">
        <v>0.34482759237289429</v>
      </c>
      <c r="V1831" s="1302">
        <v>0.26470589637756348</v>
      </c>
    </row>
    <row r="1832" spans="1:22" ht="15" x14ac:dyDescent="0.25">
      <c r="A1832" s="1301" t="s">
        <v>709</v>
      </c>
      <c r="B1832" s="153" t="s">
        <v>931</v>
      </c>
      <c r="C1832" s="1301" t="s">
        <v>94</v>
      </c>
      <c r="D1832" s="1302">
        <v>0</v>
      </c>
      <c r="E1832" s="1302">
        <v>0</v>
      </c>
      <c r="F1832" s="1302">
        <v>0.60000002384185791</v>
      </c>
      <c r="G1832" s="1302">
        <v>0.1428571492433548</v>
      </c>
      <c r="H1832" s="1302">
        <v>0.20000000298023224</v>
      </c>
      <c r="I1832" s="1302">
        <v>9.6153847873210907E-2</v>
      </c>
      <c r="J1832" s="1302">
        <v>0.13333334028720856</v>
      </c>
      <c r="K1832" s="1302">
        <v>0.190476194024086</v>
      </c>
      <c r="L1832" s="1302">
        <v>0.1071428582072258</v>
      </c>
      <c r="M1832" s="1302">
        <v>0.11627907305955887</v>
      </c>
      <c r="N1832" s="1302">
        <v>7.9999998211860657E-2</v>
      </c>
      <c r="O1832" s="1302">
        <v>5.4545454680919647E-2</v>
      </c>
      <c r="P1832" s="1302">
        <v>0.15999999642372131</v>
      </c>
      <c r="Q1832" s="1302">
        <v>0</v>
      </c>
      <c r="R1832" s="1302">
        <v>2.500000037252903E-2</v>
      </c>
      <c r="S1832" s="1302">
        <v>0</v>
      </c>
      <c r="T1832" s="1302">
        <v>0.2222222238779068</v>
      </c>
      <c r="U1832" s="1302">
        <v>0.13793103396892548</v>
      </c>
      <c r="V1832" s="1302">
        <v>2.9411764815449715E-2</v>
      </c>
    </row>
    <row r="1833" spans="1:22" ht="15" x14ac:dyDescent="0.25">
      <c r="A1833" s="1301" t="s">
        <v>709</v>
      </c>
      <c r="B1833" s="153" t="s">
        <v>931</v>
      </c>
      <c r="C1833" s="1301" t="s">
        <v>95</v>
      </c>
      <c r="D1833" s="1302">
        <v>0</v>
      </c>
      <c r="E1833" s="1302">
        <v>0</v>
      </c>
      <c r="F1833" s="1302">
        <v>0.60000002384185791</v>
      </c>
      <c r="G1833" s="1302">
        <v>0.10000000149011612</v>
      </c>
      <c r="H1833" s="1302">
        <v>5.000000074505806E-2</v>
      </c>
      <c r="I1833" s="1302">
        <v>3.8461539894342422E-2</v>
      </c>
      <c r="J1833" s="1302">
        <v>0.10000000149011612</v>
      </c>
      <c r="K1833" s="1302">
        <v>7.1428574621677399E-2</v>
      </c>
      <c r="L1833" s="1302">
        <v>0</v>
      </c>
      <c r="M1833" s="1302">
        <v>9.3023255467414856E-2</v>
      </c>
      <c r="N1833" s="1302">
        <v>3.9999999105930328E-2</v>
      </c>
      <c r="O1833" s="1302">
        <v>3.6363635212182999E-2</v>
      </c>
      <c r="P1833" s="1302">
        <v>1.9999999552965164E-2</v>
      </c>
      <c r="Q1833" s="1302">
        <v>0</v>
      </c>
      <c r="R1833" s="1302">
        <v>0</v>
      </c>
      <c r="S1833" s="1302">
        <v>0</v>
      </c>
      <c r="T1833" s="1302">
        <v>2.777777798473835E-2</v>
      </c>
      <c r="U1833" s="1302">
        <v>3.4482758492231369E-2</v>
      </c>
      <c r="V1833" s="1302">
        <v>0</v>
      </c>
    </row>
    <row r="1834" spans="1:22" ht="15" x14ac:dyDescent="0.25">
      <c r="A1834" s="1301" t="s">
        <v>709</v>
      </c>
      <c r="B1834" s="153" t="s">
        <v>932</v>
      </c>
      <c r="C1834" s="1301" t="s">
        <v>87</v>
      </c>
      <c r="D1834" s="1302">
        <v>5</v>
      </c>
      <c r="E1834" s="1302">
        <v>14</v>
      </c>
      <c r="F1834" s="1302">
        <v>17</v>
      </c>
      <c r="G1834" s="1302">
        <v>9</v>
      </c>
      <c r="H1834" s="1302">
        <v>23</v>
      </c>
      <c r="I1834" s="1302">
        <v>29</v>
      </c>
      <c r="J1834" s="1302">
        <v>13</v>
      </c>
      <c r="K1834" s="1302">
        <v>6</v>
      </c>
      <c r="L1834" s="1302">
        <v>13</v>
      </c>
      <c r="M1834" s="1302">
        <v>6</v>
      </c>
      <c r="N1834" s="1302">
        <v>7</v>
      </c>
      <c r="O1834" s="1302">
        <v>15</v>
      </c>
      <c r="P1834" s="1302">
        <v>4</v>
      </c>
      <c r="Q1834" s="1302">
        <v>0</v>
      </c>
      <c r="R1834" s="1302">
        <v>16</v>
      </c>
      <c r="S1834" s="1302">
        <v>9</v>
      </c>
      <c r="T1834" s="1302">
        <v>0</v>
      </c>
      <c r="U1834" s="1302">
        <v>0</v>
      </c>
      <c r="V1834" s="1302">
        <v>0</v>
      </c>
    </row>
    <row r="1835" spans="1:22" ht="15" x14ac:dyDescent="0.25">
      <c r="A1835" s="1301" t="s">
        <v>709</v>
      </c>
      <c r="B1835" s="153" t="s">
        <v>932</v>
      </c>
      <c r="C1835" s="1301" t="s">
        <v>700</v>
      </c>
      <c r="D1835" s="1302">
        <v>0</v>
      </c>
      <c r="E1835" s="1302">
        <v>1</v>
      </c>
      <c r="F1835" s="1302">
        <v>8</v>
      </c>
      <c r="G1835" s="1302">
        <v>3</v>
      </c>
      <c r="H1835" s="1302">
        <v>7</v>
      </c>
      <c r="I1835" s="1302">
        <v>2</v>
      </c>
      <c r="J1835" s="1302">
        <v>6</v>
      </c>
      <c r="K1835" s="1302">
        <v>0</v>
      </c>
      <c r="L1835" s="1302">
        <v>3</v>
      </c>
      <c r="M1835" s="1302">
        <v>2</v>
      </c>
      <c r="N1835" s="1302">
        <v>1</v>
      </c>
      <c r="O1835" s="1302">
        <v>3</v>
      </c>
      <c r="P1835" s="1302">
        <v>2</v>
      </c>
      <c r="Q1835" s="1302">
        <v>0</v>
      </c>
      <c r="R1835" s="1302">
        <v>9</v>
      </c>
      <c r="S1835" s="1302">
        <v>3</v>
      </c>
      <c r="T1835" s="1302">
        <v>0</v>
      </c>
      <c r="U1835" s="1302">
        <v>0</v>
      </c>
      <c r="V1835" s="1302">
        <v>0</v>
      </c>
    </row>
    <row r="1836" spans="1:22" ht="15" x14ac:dyDescent="0.25">
      <c r="A1836" s="1301" t="s">
        <v>709</v>
      </c>
      <c r="B1836" s="153" t="s">
        <v>932</v>
      </c>
      <c r="C1836" s="1301" t="s">
        <v>88</v>
      </c>
      <c r="D1836" s="1302">
        <v>0</v>
      </c>
      <c r="E1836" s="1302">
        <v>3</v>
      </c>
      <c r="F1836" s="1302">
        <v>8</v>
      </c>
      <c r="G1836" s="1302">
        <v>7</v>
      </c>
      <c r="H1836" s="1302">
        <v>20</v>
      </c>
      <c r="I1836" s="1302">
        <v>6</v>
      </c>
      <c r="J1836" s="1302">
        <v>6</v>
      </c>
      <c r="K1836" s="1302">
        <v>0</v>
      </c>
      <c r="L1836" s="1302">
        <v>4</v>
      </c>
      <c r="M1836" s="1302">
        <v>2</v>
      </c>
      <c r="N1836" s="1302">
        <v>2</v>
      </c>
      <c r="O1836" s="1302">
        <v>6</v>
      </c>
      <c r="P1836" s="1302">
        <v>2</v>
      </c>
      <c r="Q1836" s="1302">
        <v>0</v>
      </c>
      <c r="R1836" s="1302">
        <v>10</v>
      </c>
      <c r="S1836" s="1302">
        <v>5</v>
      </c>
      <c r="T1836" s="1302">
        <v>0</v>
      </c>
      <c r="U1836" s="1302">
        <v>0</v>
      </c>
      <c r="V1836" s="1302">
        <v>0</v>
      </c>
    </row>
    <row r="1837" spans="1:22" ht="15" x14ac:dyDescent="0.25">
      <c r="A1837" s="1301" t="s">
        <v>709</v>
      </c>
      <c r="B1837" s="153" t="s">
        <v>932</v>
      </c>
      <c r="C1837" s="1301" t="s">
        <v>89</v>
      </c>
      <c r="D1837" s="1302">
        <v>0</v>
      </c>
      <c r="E1837" s="1302">
        <v>4</v>
      </c>
      <c r="F1837" s="1302">
        <v>9</v>
      </c>
      <c r="G1837" s="1302">
        <v>7</v>
      </c>
      <c r="H1837" s="1302">
        <v>20</v>
      </c>
      <c r="I1837" s="1302">
        <v>7</v>
      </c>
      <c r="J1837" s="1302">
        <v>6</v>
      </c>
      <c r="K1837" s="1302">
        <v>2</v>
      </c>
      <c r="L1837" s="1302">
        <v>4</v>
      </c>
      <c r="M1837" s="1302">
        <v>2</v>
      </c>
      <c r="N1837" s="1302">
        <v>2</v>
      </c>
      <c r="O1837" s="1302">
        <v>6</v>
      </c>
      <c r="P1837" s="1302">
        <v>2</v>
      </c>
      <c r="Q1837" s="1302">
        <v>0</v>
      </c>
      <c r="R1837" s="1302">
        <v>10</v>
      </c>
      <c r="S1837" s="1302">
        <v>5</v>
      </c>
      <c r="T1837" s="1302">
        <v>0</v>
      </c>
      <c r="U1837" s="1302">
        <v>0</v>
      </c>
      <c r="V1837" s="1302">
        <v>0</v>
      </c>
    </row>
    <row r="1838" spans="1:22" ht="15" x14ac:dyDescent="0.25">
      <c r="A1838" s="1301" t="s">
        <v>709</v>
      </c>
      <c r="B1838" s="153" t="s">
        <v>932</v>
      </c>
      <c r="C1838" s="1301" t="s">
        <v>90</v>
      </c>
      <c r="D1838" s="1302">
        <v>0</v>
      </c>
      <c r="E1838" s="1302">
        <v>1</v>
      </c>
      <c r="F1838" s="1302">
        <v>2</v>
      </c>
      <c r="G1838" s="1302">
        <v>2</v>
      </c>
      <c r="H1838" s="1302">
        <v>2</v>
      </c>
      <c r="I1838" s="1302">
        <v>0</v>
      </c>
      <c r="J1838" s="1302">
        <v>0</v>
      </c>
      <c r="K1838" s="1302">
        <v>1</v>
      </c>
      <c r="L1838" s="1302">
        <v>1</v>
      </c>
      <c r="M1838" s="1302">
        <v>1</v>
      </c>
      <c r="N1838" s="1302">
        <v>1</v>
      </c>
      <c r="O1838" s="1302">
        <v>3</v>
      </c>
      <c r="P1838" s="1302">
        <v>1</v>
      </c>
      <c r="Q1838" s="1302">
        <v>0</v>
      </c>
      <c r="R1838" s="1302">
        <v>6</v>
      </c>
      <c r="S1838" s="1302">
        <v>0</v>
      </c>
      <c r="T1838" s="1302">
        <v>0</v>
      </c>
      <c r="U1838" s="1302">
        <v>0</v>
      </c>
      <c r="V1838" s="1302">
        <v>0</v>
      </c>
    </row>
    <row r="1839" spans="1:22" ht="15" x14ac:dyDescent="0.25">
      <c r="A1839" s="1301" t="s">
        <v>709</v>
      </c>
      <c r="B1839" s="153" t="s">
        <v>932</v>
      </c>
      <c r="C1839" s="1301" t="s">
        <v>91</v>
      </c>
      <c r="D1839" s="1302">
        <v>0</v>
      </c>
      <c r="E1839" s="1302">
        <v>1</v>
      </c>
      <c r="F1839" s="1302">
        <v>0</v>
      </c>
      <c r="G1839" s="1302">
        <v>2</v>
      </c>
      <c r="H1839" s="1302">
        <v>1</v>
      </c>
      <c r="I1839" s="1302">
        <v>0</v>
      </c>
      <c r="J1839" s="1302">
        <v>0</v>
      </c>
      <c r="K1839" s="1302">
        <v>0</v>
      </c>
      <c r="L1839" s="1302">
        <v>0</v>
      </c>
      <c r="M1839" s="1302">
        <v>0</v>
      </c>
      <c r="N1839" s="1302">
        <v>0</v>
      </c>
      <c r="O1839" s="1302">
        <v>1</v>
      </c>
      <c r="P1839" s="1302">
        <v>0</v>
      </c>
      <c r="Q1839" s="1302">
        <v>0</v>
      </c>
      <c r="R1839" s="1302">
        <v>4</v>
      </c>
      <c r="S1839" s="1302">
        <v>0</v>
      </c>
      <c r="T1839" s="1302">
        <v>0</v>
      </c>
      <c r="U1839" s="1302">
        <v>0</v>
      </c>
      <c r="V1839" s="1302">
        <v>0</v>
      </c>
    </row>
    <row r="1840" spans="1:22" ht="15" x14ac:dyDescent="0.25">
      <c r="A1840" s="1301" t="s">
        <v>709</v>
      </c>
      <c r="B1840" s="153" t="s">
        <v>932</v>
      </c>
      <c r="C1840" s="1301" t="s">
        <v>701</v>
      </c>
      <c r="D1840" s="1302">
        <v>0</v>
      </c>
      <c r="E1840" s="1302">
        <v>7.1428574621677399E-2</v>
      </c>
      <c r="F1840" s="1302">
        <v>0.47058823704719543</v>
      </c>
      <c r="G1840" s="1302">
        <v>0.3333333432674408</v>
      </c>
      <c r="H1840" s="1302">
        <v>0.30434781312942505</v>
      </c>
      <c r="I1840" s="1302">
        <v>6.8965516984462738E-2</v>
      </c>
      <c r="J1840" s="1302">
        <v>0.46153846383094788</v>
      </c>
      <c r="K1840" s="1302">
        <v>0</v>
      </c>
      <c r="L1840" s="1302">
        <v>0.23076923191547394</v>
      </c>
      <c r="M1840" s="1302">
        <v>0.3333333432674408</v>
      </c>
      <c r="N1840" s="1302">
        <v>0.1428571492433548</v>
      </c>
      <c r="O1840" s="1302">
        <v>0.20000000298023224</v>
      </c>
      <c r="P1840" s="1302">
        <v>0.5</v>
      </c>
      <c r="Q1840" s="1302">
        <v>0</v>
      </c>
      <c r="R1840" s="1302">
        <v>0.5625</v>
      </c>
      <c r="S1840" s="1302">
        <v>0.3333333432674408</v>
      </c>
      <c r="T1840" s="1302">
        <v>0</v>
      </c>
      <c r="U1840" s="1302">
        <v>0</v>
      </c>
      <c r="V1840" s="1302">
        <v>0</v>
      </c>
    </row>
    <row r="1841" spans="1:22" ht="15" x14ac:dyDescent="0.25">
      <c r="A1841" s="1301" t="s">
        <v>709</v>
      </c>
      <c r="B1841" s="153" t="s">
        <v>932</v>
      </c>
      <c r="C1841" s="1301" t="s">
        <v>92</v>
      </c>
      <c r="D1841" s="1302">
        <v>0</v>
      </c>
      <c r="E1841" s="1302">
        <v>0.2142857164144516</v>
      </c>
      <c r="F1841" s="1302">
        <v>0.47058823704719543</v>
      </c>
      <c r="G1841" s="1302">
        <v>0.77777779102325439</v>
      </c>
      <c r="H1841" s="1302">
        <v>0.86956518888473511</v>
      </c>
      <c r="I1841" s="1302">
        <v>0.20689655840396881</v>
      </c>
      <c r="J1841" s="1302">
        <v>0.46153846383094788</v>
      </c>
      <c r="K1841" s="1302">
        <v>0</v>
      </c>
      <c r="L1841" s="1302">
        <v>0.30769231915473938</v>
      </c>
      <c r="M1841" s="1302">
        <v>0.3333333432674408</v>
      </c>
      <c r="N1841" s="1302">
        <v>0.28571429848670959</v>
      </c>
      <c r="O1841" s="1302">
        <v>0.40000000596046448</v>
      </c>
      <c r="P1841" s="1302">
        <v>0.5</v>
      </c>
      <c r="Q1841" s="1302">
        <v>0</v>
      </c>
      <c r="R1841" s="1302">
        <v>0.625</v>
      </c>
      <c r="S1841" s="1302">
        <v>0.55555558204650879</v>
      </c>
      <c r="T1841" s="1302">
        <v>0</v>
      </c>
      <c r="U1841" s="1302">
        <v>0</v>
      </c>
      <c r="V1841" s="1302">
        <v>0</v>
      </c>
    </row>
    <row r="1842" spans="1:22" ht="15" x14ac:dyDescent="0.25">
      <c r="A1842" s="1301" t="s">
        <v>709</v>
      </c>
      <c r="B1842" s="153" t="s">
        <v>932</v>
      </c>
      <c r="C1842" s="1301" t="s">
        <v>93</v>
      </c>
      <c r="D1842" s="1302">
        <v>0</v>
      </c>
      <c r="E1842" s="1302">
        <v>0.28571429848670959</v>
      </c>
      <c r="F1842" s="1302">
        <v>0.52941179275512695</v>
      </c>
      <c r="G1842" s="1302">
        <v>0.77777779102325439</v>
      </c>
      <c r="H1842" s="1302">
        <v>0.86956518888473511</v>
      </c>
      <c r="I1842" s="1302">
        <v>0.24137930572032928</v>
      </c>
      <c r="J1842" s="1302">
        <v>0.46153846383094788</v>
      </c>
      <c r="K1842" s="1302">
        <v>0.3333333432674408</v>
      </c>
      <c r="L1842" s="1302">
        <v>0.30769231915473938</v>
      </c>
      <c r="M1842" s="1302">
        <v>0.3333333432674408</v>
      </c>
      <c r="N1842" s="1302">
        <v>0.28571429848670959</v>
      </c>
      <c r="O1842" s="1302">
        <v>0.40000000596046448</v>
      </c>
      <c r="P1842" s="1302">
        <v>0.5</v>
      </c>
      <c r="Q1842" s="1302">
        <v>0</v>
      </c>
      <c r="R1842" s="1302">
        <v>0.625</v>
      </c>
      <c r="S1842" s="1302">
        <v>0.55555558204650879</v>
      </c>
      <c r="T1842" s="1302">
        <v>0</v>
      </c>
      <c r="U1842" s="1302">
        <v>0</v>
      </c>
      <c r="V1842" s="1302">
        <v>0</v>
      </c>
    </row>
    <row r="1843" spans="1:22" ht="15" x14ac:dyDescent="0.25">
      <c r="A1843" s="1301" t="s">
        <v>709</v>
      </c>
      <c r="B1843" s="153" t="s">
        <v>932</v>
      </c>
      <c r="C1843" s="1301" t="s">
        <v>94</v>
      </c>
      <c r="D1843" s="1302">
        <v>0</v>
      </c>
      <c r="E1843" s="1302">
        <v>7.1428574621677399E-2</v>
      </c>
      <c r="F1843" s="1302">
        <v>0.11764705926179886</v>
      </c>
      <c r="G1843" s="1302">
        <v>0.2222222238779068</v>
      </c>
      <c r="H1843" s="1302">
        <v>8.6956523358821869E-2</v>
      </c>
      <c r="I1843" s="1302">
        <v>0</v>
      </c>
      <c r="J1843" s="1302">
        <v>0</v>
      </c>
      <c r="K1843" s="1302">
        <v>0.1666666716337204</v>
      </c>
      <c r="L1843" s="1302">
        <v>7.6923079788684845E-2</v>
      </c>
      <c r="M1843" s="1302">
        <v>0.1666666716337204</v>
      </c>
      <c r="N1843" s="1302">
        <v>0.1428571492433548</v>
      </c>
      <c r="O1843" s="1302">
        <v>0.20000000298023224</v>
      </c>
      <c r="P1843" s="1302">
        <v>0.25</v>
      </c>
      <c r="Q1843" s="1302">
        <v>0</v>
      </c>
      <c r="R1843" s="1302">
        <v>0.375</v>
      </c>
      <c r="S1843" s="1302">
        <v>0</v>
      </c>
      <c r="T1843" s="1302">
        <v>0</v>
      </c>
      <c r="U1843" s="1302">
        <v>0</v>
      </c>
      <c r="V1843" s="1302">
        <v>0</v>
      </c>
    </row>
    <row r="1844" spans="1:22" ht="15" x14ac:dyDescent="0.25">
      <c r="A1844" s="1301" t="s">
        <v>709</v>
      </c>
      <c r="B1844" s="153" t="s">
        <v>932</v>
      </c>
      <c r="C1844" s="1301" t="s">
        <v>95</v>
      </c>
      <c r="D1844" s="1302">
        <v>0</v>
      </c>
      <c r="E1844" s="1302">
        <v>7.1428574621677399E-2</v>
      </c>
      <c r="F1844" s="1302">
        <v>0</v>
      </c>
      <c r="G1844" s="1302">
        <v>0.2222222238779068</v>
      </c>
      <c r="H1844" s="1302">
        <v>4.3478261679410934E-2</v>
      </c>
      <c r="I1844" s="1302">
        <v>0</v>
      </c>
      <c r="J1844" s="1302">
        <v>0</v>
      </c>
      <c r="K1844" s="1302">
        <v>0</v>
      </c>
      <c r="L1844" s="1302">
        <v>0</v>
      </c>
      <c r="M1844" s="1302">
        <v>0</v>
      </c>
      <c r="N1844" s="1302">
        <v>0</v>
      </c>
      <c r="O1844" s="1302">
        <v>6.6666670143604279E-2</v>
      </c>
      <c r="P1844" s="1302">
        <v>0</v>
      </c>
      <c r="Q1844" s="1302">
        <v>0</v>
      </c>
      <c r="R1844" s="1302">
        <v>0.25</v>
      </c>
      <c r="S1844" s="1302">
        <v>0</v>
      </c>
      <c r="T1844" s="1302">
        <v>0</v>
      </c>
      <c r="U1844" s="1302">
        <v>0</v>
      </c>
      <c r="V1844" s="1302">
        <v>0</v>
      </c>
    </row>
    <row r="1845" spans="1:22" ht="15" x14ac:dyDescent="0.25">
      <c r="A1845" s="1301" t="s">
        <v>709</v>
      </c>
      <c r="B1845" s="153" t="s">
        <v>933</v>
      </c>
      <c r="C1845" s="1301" t="s">
        <v>87</v>
      </c>
      <c r="D1845" s="1302">
        <v>4</v>
      </c>
      <c r="E1845" s="1302">
        <v>5</v>
      </c>
      <c r="F1845" s="1302">
        <v>8</v>
      </c>
      <c r="G1845" s="1302">
        <v>8</v>
      </c>
      <c r="H1845" s="1302">
        <v>10</v>
      </c>
      <c r="I1845" s="1302">
        <v>7</v>
      </c>
      <c r="J1845" s="1302">
        <v>3</v>
      </c>
      <c r="K1845" s="1302">
        <v>6</v>
      </c>
      <c r="L1845" s="1302">
        <v>1</v>
      </c>
      <c r="M1845" s="1302">
        <v>3</v>
      </c>
      <c r="N1845" s="1302">
        <v>5</v>
      </c>
      <c r="O1845" s="1302">
        <v>17</v>
      </c>
      <c r="P1845" s="1302">
        <v>12</v>
      </c>
      <c r="Q1845" s="1302">
        <v>2</v>
      </c>
      <c r="R1845" s="1302">
        <v>10</v>
      </c>
      <c r="S1845" s="1302">
        <v>7</v>
      </c>
      <c r="T1845" s="1302">
        <v>5</v>
      </c>
      <c r="U1845" s="1302">
        <v>7</v>
      </c>
      <c r="V1845" s="1302">
        <v>6</v>
      </c>
    </row>
    <row r="1846" spans="1:22" ht="15" x14ac:dyDescent="0.25">
      <c r="A1846" s="1301" t="s">
        <v>709</v>
      </c>
      <c r="B1846" s="153" t="s">
        <v>933</v>
      </c>
      <c r="C1846" s="1301" t="s">
        <v>700</v>
      </c>
      <c r="D1846" s="1302">
        <v>0</v>
      </c>
      <c r="E1846" s="1302">
        <v>2</v>
      </c>
      <c r="F1846" s="1302">
        <v>4</v>
      </c>
      <c r="G1846" s="1302">
        <v>3</v>
      </c>
      <c r="H1846" s="1302">
        <v>2</v>
      </c>
      <c r="I1846" s="1302">
        <v>1</v>
      </c>
      <c r="J1846" s="1302">
        <v>0</v>
      </c>
      <c r="K1846" s="1302">
        <v>3</v>
      </c>
      <c r="L1846" s="1302">
        <v>1</v>
      </c>
      <c r="M1846" s="1302">
        <v>0</v>
      </c>
      <c r="N1846" s="1302">
        <v>0</v>
      </c>
      <c r="O1846" s="1302">
        <v>6</v>
      </c>
      <c r="P1846" s="1302">
        <v>2</v>
      </c>
      <c r="Q1846" s="1302">
        <v>0</v>
      </c>
      <c r="R1846" s="1302">
        <v>2</v>
      </c>
      <c r="S1846" s="1302">
        <v>2</v>
      </c>
      <c r="T1846" s="1302">
        <v>0</v>
      </c>
      <c r="U1846" s="1302">
        <v>2</v>
      </c>
      <c r="V1846" s="1302">
        <v>1</v>
      </c>
    </row>
    <row r="1847" spans="1:22" ht="15" x14ac:dyDescent="0.25">
      <c r="A1847" s="1301" t="s">
        <v>709</v>
      </c>
      <c r="B1847" s="153" t="s">
        <v>933</v>
      </c>
      <c r="C1847" s="1301" t="s">
        <v>88</v>
      </c>
      <c r="D1847" s="1302">
        <v>2</v>
      </c>
      <c r="E1847" s="1302">
        <v>4</v>
      </c>
      <c r="F1847" s="1302">
        <v>4</v>
      </c>
      <c r="G1847" s="1302">
        <v>5</v>
      </c>
      <c r="H1847" s="1302">
        <v>5</v>
      </c>
      <c r="I1847" s="1302">
        <v>3</v>
      </c>
      <c r="J1847" s="1302">
        <v>1</v>
      </c>
      <c r="K1847" s="1302">
        <v>3</v>
      </c>
      <c r="L1847" s="1302">
        <v>1</v>
      </c>
      <c r="M1847" s="1302">
        <v>2</v>
      </c>
      <c r="N1847" s="1302">
        <v>4</v>
      </c>
      <c r="O1847" s="1302">
        <v>7</v>
      </c>
      <c r="P1847" s="1302">
        <v>4</v>
      </c>
      <c r="Q1847" s="1302">
        <v>1</v>
      </c>
      <c r="R1847" s="1302">
        <v>5</v>
      </c>
      <c r="S1847" s="1302">
        <v>4</v>
      </c>
      <c r="T1847" s="1302">
        <v>3</v>
      </c>
      <c r="U1847" s="1302">
        <v>3</v>
      </c>
      <c r="V1847" s="1302">
        <v>2</v>
      </c>
    </row>
    <row r="1848" spans="1:22" ht="15" x14ac:dyDescent="0.25">
      <c r="A1848" s="1301" t="s">
        <v>709</v>
      </c>
      <c r="B1848" s="153" t="s">
        <v>933</v>
      </c>
      <c r="C1848" s="1301" t="s">
        <v>89</v>
      </c>
      <c r="D1848" s="1302">
        <v>2</v>
      </c>
      <c r="E1848" s="1302">
        <v>4</v>
      </c>
      <c r="F1848" s="1302">
        <v>5</v>
      </c>
      <c r="G1848" s="1302">
        <v>5</v>
      </c>
      <c r="H1848" s="1302">
        <v>6</v>
      </c>
      <c r="I1848" s="1302">
        <v>3</v>
      </c>
      <c r="J1848" s="1302">
        <v>1</v>
      </c>
      <c r="K1848" s="1302">
        <v>3</v>
      </c>
      <c r="L1848" s="1302">
        <v>1</v>
      </c>
      <c r="M1848" s="1302">
        <v>3</v>
      </c>
      <c r="N1848" s="1302">
        <v>4</v>
      </c>
      <c r="O1848" s="1302">
        <v>10</v>
      </c>
      <c r="P1848" s="1302">
        <v>6</v>
      </c>
      <c r="Q1848" s="1302">
        <v>2</v>
      </c>
      <c r="R1848" s="1302">
        <v>6</v>
      </c>
      <c r="S1848" s="1302">
        <v>5</v>
      </c>
      <c r="T1848" s="1302">
        <v>3</v>
      </c>
      <c r="U1848" s="1302">
        <v>4</v>
      </c>
      <c r="V1848" s="1302">
        <v>2</v>
      </c>
    </row>
    <row r="1849" spans="1:22" ht="15" x14ac:dyDescent="0.25">
      <c r="A1849" s="1301" t="s">
        <v>709</v>
      </c>
      <c r="B1849" s="153" t="s">
        <v>933</v>
      </c>
      <c r="C1849" s="1301" t="s">
        <v>90</v>
      </c>
      <c r="D1849" s="1302">
        <v>1</v>
      </c>
      <c r="E1849" s="1302">
        <v>2</v>
      </c>
      <c r="F1849" s="1302">
        <v>2</v>
      </c>
      <c r="G1849" s="1302">
        <v>1</v>
      </c>
      <c r="H1849" s="1302">
        <v>2</v>
      </c>
      <c r="I1849" s="1302">
        <v>1</v>
      </c>
      <c r="J1849" s="1302">
        <v>0</v>
      </c>
      <c r="K1849" s="1302">
        <v>1</v>
      </c>
      <c r="L1849" s="1302">
        <v>0</v>
      </c>
      <c r="M1849" s="1302">
        <v>0</v>
      </c>
      <c r="N1849" s="1302">
        <v>3</v>
      </c>
      <c r="O1849" s="1302">
        <v>4</v>
      </c>
      <c r="P1849" s="1302">
        <v>4</v>
      </c>
      <c r="Q1849" s="1302">
        <v>1</v>
      </c>
      <c r="R1849" s="1302">
        <v>0</v>
      </c>
      <c r="S1849" s="1302">
        <v>2</v>
      </c>
      <c r="T1849" s="1302">
        <v>2</v>
      </c>
      <c r="U1849" s="1302">
        <v>3</v>
      </c>
      <c r="V1849" s="1302">
        <v>0</v>
      </c>
    </row>
    <row r="1850" spans="1:22" ht="15" x14ac:dyDescent="0.25">
      <c r="A1850" s="1301" t="s">
        <v>709</v>
      </c>
      <c r="B1850" s="153" t="s">
        <v>933</v>
      </c>
      <c r="C1850" s="1301" t="s">
        <v>91</v>
      </c>
      <c r="D1850" s="1302">
        <v>1</v>
      </c>
      <c r="E1850" s="1302">
        <v>1</v>
      </c>
      <c r="F1850" s="1302">
        <v>1</v>
      </c>
      <c r="G1850" s="1302">
        <v>0</v>
      </c>
      <c r="H1850" s="1302">
        <v>1</v>
      </c>
      <c r="I1850" s="1302">
        <v>0</v>
      </c>
      <c r="J1850" s="1302">
        <v>0</v>
      </c>
      <c r="K1850" s="1302">
        <v>0</v>
      </c>
      <c r="L1850" s="1302">
        <v>0</v>
      </c>
      <c r="M1850" s="1302">
        <v>1</v>
      </c>
      <c r="N1850" s="1302">
        <v>3</v>
      </c>
      <c r="O1850" s="1302">
        <v>4</v>
      </c>
      <c r="P1850" s="1302">
        <v>3</v>
      </c>
      <c r="Q1850" s="1302">
        <v>1</v>
      </c>
      <c r="R1850" s="1302">
        <v>0</v>
      </c>
      <c r="S1850" s="1302">
        <v>2</v>
      </c>
      <c r="T1850" s="1302">
        <v>0</v>
      </c>
      <c r="U1850" s="1302">
        <v>1</v>
      </c>
      <c r="V1850" s="1302">
        <v>0</v>
      </c>
    </row>
    <row r="1851" spans="1:22" ht="15" x14ac:dyDescent="0.25">
      <c r="A1851" s="1301" t="s">
        <v>709</v>
      </c>
      <c r="B1851" s="153" t="s">
        <v>933</v>
      </c>
      <c r="C1851" s="1301" t="s">
        <v>701</v>
      </c>
      <c r="D1851" s="1302">
        <v>0</v>
      </c>
      <c r="E1851" s="1302">
        <v>0.40000000596046448</v>
      </c>
      <c r="F1851" s="1302">
        <v>0.5</v>
      </c>
      <c r="G1851" s="1302">
        <v>0.375</v>
      </c>
      <c r="H1851" s="1302">
        <v>0.20000000298023224</v>
      </c>
      <c r="I1851" s="1302">
        <v>0.1428571492433548</v>
      </c>
      <c r="J1851" s="1302">
        <v>0</v>
      </c>
      <c r="K1851" s="1302">
        <v>0.5</v>
      </c>
      <c r="L1851" s="1302">
        <v>1</v>
      </c>
      <c r="M1851" s="1302">
        <v>0</v>
      </c>
      <c r="N1851" s="1302">
        <v>0</v>
      </c>
      <c r="O1851" s="1302">
        <v>0.35294118523597717</v>
      </c>
      <c r="P1851" s="1302">
        <v>0.1666666716337204</v>
      </c>
      <c r="Q1851" s="1302">
        <v>0</v>
      </c>
      <c r="R1851" s="1302">
        <v>0.20000000298023224</v>
      </c>
      <c r="S1851" s="1302">
        <v>0.28571429848670959</v>
      </c>
      <c r="T1851" s="1302">
        <v>0</v>
      </c>
      <c r="U1851" s="1302">
        <v>0.28571429848670959</v>
      </c>
      <c r="V1851" s="1302">
        <v>0.1666666716337204</v>
      </c>
    </row>
    <row r="1852" spans="1:22" ht="15" x14ac:dyDescent="0.25">
      <c r="A1852" s="1301" t="s">
        <v>709</v>
      </c>
      <c r="B1852" s="153" t="s">
        <v>933</v>
      </c>
      <c r="C1852" s="1301" t="s">
        <v>92</v>
      </c>
      <c r="D1852" s="1302">
        <v>0.5</v>
      </c>
      <c r="E1852" s="1302">
        <v>0.80000001192092896</v>
      </c>
      <c r="F1852" s="1302">
        <v>0.5</v>
      </c>
      <c r="G1852" s="1302">
        <v>0.625</v>
      </c>
      <c r="H1852" s="1302">
        <v>0.5</v>
      </c>
      <c r="I1852" s="1302">
        <v>0.4285714328289032</v>
      </c>
      <c r="J1852" s="1302">
        <v>0.3333333432674408</v>
      </c>
      <c r="K1852" s="1302">
        <v>0.5</v>
      </c>
      <c r="L1852" s="1302">
        <v>1</v>
      </c>
      <c r="M1852" s="1302">
        <v>0.66666668653488159</v>
      </c>
      <c r="N1852" s="1302">
        <v>0.80000001192092896</v>
      </c>
      <c r="O1852" s="1302">
        <v>0.4117647111415863</v>
      </c>
      <c r="P1852" s="1302">
        <v>0.3333333432674408</v>
      </c>
      <c r="Q1852" s="1302">
        <v>0.5</v>
      </c>
      <c r="R1852" s="1302">
        <v>0.5</v>
      </c>
      <c r="S1852" s="1302">
        <v>0.57142859697341919</v>
      </c>
      <c r="T1852" s="1302">
        <v>0.60000002384185791</v>
      </c>
      <c r="U1852" s="1302">
        <v>0.4285714328289032</v>
      </c>
      <c r="V1852" s="1302">
        <v>0.3333333432674408</v>
      </c>
    </row>
    <row r="1853" spans="1:22" ht="15" x14ac:dyDescent="0.25">
      <c r="A1853" s="1301" t="s">
        <v>709</v>
      </c>
      <c r="B1853" s="153" t="s">
        <v>933</v>
      </c>
      <c r="C1853" s="1301" t="s">
        <v>93</v>
      </c>
      <c r="D1853" s="1302">
        <v>0.5</v>
      </c>
      <c r="E1853" s="1302">
        <v>0.80000001192092896</v>
      </c>
      <c r="F1853" s="1302">
        <v>0.625</v>
      </c>
      <c r="G1853" s="1302">
        <v>0.625</v>
      </c>
      <c r="H1853" s="1302">
        <v>0.60000002384185791</v>
      </c>
      <c r="I1853" s="1302">
        <v>0.4285714328289032</v>
      </c>
      <c r="J1853" s="1302">
        <v>0.3333333432674408</v>
      </c>
      <c r="K1853" s="1302">
        <v>0.5</v>
      </c>
      <c r="L1853" s="1302">
        <v>1</v>
      </c>
      <c r="M1853" s="1302">
        <v>1</v>
      </c>
      <c r="N1853" s="1302">
        <v>0.80000001192092896</v>
      </c>
      <c r="O1853" s="1302">
        <v>0.58823531866073608</v>
      </c>
      <c r="P1853" s="1302">
        <v>0.5</v>
      </c>
      <c r="Q1853" s="1302">
        <v>1</v>
      </c>
      <c r="R1853" s="1302">
        <v>0.60000002384185791</v>
      </c>
      <c r="S1853" s="1302">
        <v>0.71428573131561279</v>
      </c>
      <c r="T1853" s="1302">
        <v>0.60000002384185791</v>
      </c>
      <c r="U1853" s="1302">
        <v>0.57142859697341919</v>
      </c>
      <c r="V1853" s="1302">
        <v>0.3333333432674408</v>
      </c>
    </row>
    <row r="1854" spans="1:22" ht="15" x14ac:dyDescent="0.25">
      <c r="A1854" s="1301" t="s">
        <v>709</v>
      </c>
      <c r="B1854" s="153" t="s">
        <v>933</v>
      </c>
      <c r="C1854" s="1301" t="s">
        <v>94</v>
      </c>
      <c r="D1854" s="1302">
        <v>0.25</v>
      </c>
      <c r="E1854" s="1302">
        <v>0.40000000596046448</v>
      </c>
      <c r="F1854" s="1302">
        <v>0.25</v>
      </c>
      <c r="G1854" s="1302">
        <v>0.125</v>
      </c>
      <c r="H1854" s="1302">
        <v>0.20000000298023224</v>
      </c>
      <c r="I1854" s="1302">
        <v>0.1428571492433548</v>
      </c>
      <c r="J1854" s="1302">
        <v>0</v>
      </c>
      <c r="K1854" s="1302">
        <v>0.1666666716337204</v>
      </c>
      <c r="L1854" s="1302">
        <v>0</v>
      </c>
      <c r="M1854" s="1302">
        <v>0</v>
      </c>
      <c r="N1854" s="1302">
        <v>0.60000002384185791</v>
      </c>
      <c r="O1854" s="1302">
        <v>0.23529411852359772</v>
      </c>
      <c r="P1854" s="1302">
        <v>0.3333333432674408</v>
      </c>
      <c r="Q1854" s="1302">
        <v>0.5</v>
      </c>
      <c r="R1854" s="1302">
        <v>0</v>
      </c>
      <c r="S1854" s="1302">
        <v>0.28571429848670959</v>
      </c>
      <c r="T1854" s="1302">
        <v>0.40000000596046448</v>
      </c>
      <c r="U1854" s="1302">
        <v>0.4285714328289032</v>
      </c>
      <c r="V1854" s="1302">
        <v>0</v>
      </c>
    </row>
    <row r="1855" spans="1:22" ht="15" x14ac:dyDescent="0.25">
      <c r="A1855" s="1301" t="s">
        <v>709</v>
      </c>
      <c r="B1855" s="153" t="s">
        <v>933</v>
      </c>
      <c r="C1855" s="1301" t="s">
        <v>95</v>
      </c>
      <c r="D1855" s="1302">
        <v>0.25</v>
      </c>
      <c r="E1855" s="1302">
        <v>0.20000000298023224</v>
      </c>
      <c r="F1855" s="1302">
        <v>0.125</v>
      </c>
      <c r="G1855" s="1302">
        <v>0</v>
      </c>
      <c r="H1855" s="1302">
        <v>0.10000000149011612</v>
      </c>
      <c r="I1855" s="1302">
        <v>0</v>
      </c>
      <c r="J1855" s="1302">
        <v>0</v>
      </c>
      <c r="K1855" s="1302">
        <v>0</v>
      </c>
      <c r="L1855" s="1302">
        <v>0</v>
      </c>
      <c r="M1855" s="1302">
        <v>0.3333333432674408</v>
      </c>
      <c r="N1855" s="1302">
        <v>0.60000002384185791</v>
      </c>
      <c r="O1855" s="1302">
        <v>0.23529411852359772</v>
      </c>
      <c r="P1855" s="1302">
        <v>0.25</v>
      </c>
      <c r="Q1855" s="1302">
        <v>0.5</v>
      </c>
      <c r="R1855" s="1302">
        <v>0</v>
      </c>
      <c r="S1855" s="1302">
        <v>0.28571429848670959</v>
      </c>
      <c r="T1855" s="1302">
        <v>0</v>
      </c>
      <c r="U1855" s="1302">
        <v>0.1428571492433548</v>
      </c>
      <c r="V1855" s="1302">
        <v>0</v>
      </c>
    </row>
    <row r="1856" spans="1:22" ht="15" x14ac:dyDescent="0.25">
      <c r="A1856" s="1301" t="s">
        <v>709</v>
      </c>
      <c r="B1856" s="153" t="s">
        <v>934</v>
      </c>
      <c r="C1856" s="1301" t="s">
        <v>87</v>
      </c>
      <c r="D1856" s="1302">
        <v>3</v>
      </c>
      <c r="E1856" s="1302">
        <v>16</v>
      </c>
      <c r="F1856" s="1302">
        <v>14</v>
      </c>
      <c r="G1856" s="1302">
        <v>13</v>
      </c>
      <c r="H1856" s="1302">
        <v>5</v>
      </c>
      <c r="I1856" s="1302">
        <v>24</v>
      </c>
      <c r="J1856" s="1302">
        <v>15</v>
      </c>
      <c r="K1856" s="1302">
        <v>16</v>
      </c>
      <c r="L1856" s="1302">
        <v>19</v>
      </c>
      <c r="M1856" s="1302">
        <v>3</v>
      </c>
      <c r="N1856" s="1302">
        <v>25</v>
      </c>
      <c r="O1856" s="1302">
        <v>64</v>
      </c>
      <c r="P1856" s="1302">
        <v>17</v>
      </c>
      <c r="Q1856" s="1302">
        <v>17</v>
      </c>
      <c r="R1856" s="1302">
        <v>24</v>
      </c>
      <c r="S1856" s="1302">
        <v>8</v>
      </c>
      <c r="T1856" s="1302">
        <v>23</v>
      </c>
      <c r="U1856" s="1302">
        <v>35</v>
      </c>
      <c r="V1856" s="1302">
        <v>27</v>
      </c>
    </row>
    <row r="1857" spans="1:22" ht="15" x14ac:dyDescent="0.25">
      <c r="A1857" s="1301" t="s">
        <v>709</v>
      </c>
      <c r="B1857" s="153" t="s">
        <v>934</v>
      </c>
      <c r="C1857" s="1301" t="s">
        <v>700</v>
      </c>
      <c r="D1857" s="1302">
        <v>2</v>
      </c>
      <c r="E1857" s="1302">
        <v>4</v>
      </c>
      <c r="F1857" s="1302">
        <v>4</v>
      </c>
      <c r="G1857" s="1302">
        <v>5</v>
      </c>
      <c r="H1857" s="1302">
        <v>1</v>
      </c>
      <c r="I1857" s="1302">
        <v>13</v>
      </c>
      <c r="J1857" s="1302">
        <v>4</v>
      </c>
      <c r="K1857" s="1302">
        <v>6</v>
      </c>
      <c r="L1857" s="1302">
        <v>5</v>
      </c>
      <c r="M1857" s="1302">
        <v>3</v>
      </c>
      <c r="N1857" s="1302">
        <v>10</v>
      </c>
      <c r="O1857" s="1302">
        <v>33</v>
      </c>
      <c r="P1857" s="1302">
        <v>9</v>
      </c>
      <c r="Q1857" s="1302">
        <v>3</v>
      </c>
      <c r="R1857" s="1302">
        <v>6</v>
      </c>
      <c r="S1857" s="1302">
        <v>1</v>
      </c>
      <c r="T1857" s="1302">
        <v>9</v>
      </c>
      <c r="U1857" s="1302">
        <v>11</v>
      </c>
      <c r="V1857" s="1302">
        <v>9</v>
      </c>
    </row>
    <row r="1858" spans="1:22" ht="15" x14ac:dyDescent="0.25">
      <c r="A1858" s="1301" t="s">
        <v>709</v>
      </c>
      <c r="B1858" s="153" t="s">
        <v>934</v>
      </c>
      <c r="C1858" s="1301" t="s">
        <v>88</v>
      </c>
      <c r="D1858" s="1302">
        <v>2</v>
      </c>
      <c r="E1858" s="1302">
        <v>6</v>
      </c>
      <c r="F1858" s="1302">
        <v>8</v>
      </c>
      <c r="G1858" s="1302">
        <v>7</v>
      </c>
      <c r="H1858" s="1302">
        <v>3</v>
      </c>
      <c r="I1858" s="1302">
        <v>14</v>
      </c>
      <c r="J1858" s="1302">
        <v>9</v>
      </c>
      <c r="K1858" s="1302">
        <v>8</v>
      </c>
      <c r="L1858" s="1302">
        <v>9</v>
      </c>
      <c r="M1858" s="1302">
        <v>3</v>
      </c>
      <c r="N1858" s="1302">
        <v>11</v>
      </c>
      <c r="O1858" s="1302">
        <v>46</v>
      </c>
      <c r="P1858" s="1302">
        <v>12</v>
      </c>
      <c r="Q1858" s="1302">
        <v>5</v>
      </c>
      <c r="R1858" s="1302">
        <v>14</v>
      </c>
      <c r="S1858" s="1302">
        <v>4</v>
      </c>
      <c r="T1858" s="1302">
        <v>12</v>
      </c>
      <c r="U1858" s="1302">
        <v>20</v>
      </c>
      <c r="V1858" s="1302">
        <v>11</v>
      </c>
    </row>
    <row r="1859" spans="1:22" ht="15" x14ac:dyDescent="0.25">
      <c r="A1859" s="1301" t="s">
        <v>709</v>
      </c>
      <c r="B1859" s="153" t="s">
        <v>934</v>
      </c>
      <c r="C1859" s="1301" t="s">
        <v>89</v>
      </c>
      <c r="D1859" s="1302">
        <v>2</v>
      </c>
      <c r="E1859" s="1302">
        <v>8</v>
      </c>
      <c r="F1859" s="1302">
        <v>8</v>
      </c>
      <c r="G1859" s="1302">
        <v>9</v>
      </c>
      <c r="H1859" s="1302">
        <v>4</v>
      </c>
      <c r="I1859" s="1302">
        <v>15</v>
      </c>
      <c r="J1859" s="1302">
        <v>9</v>
      </c>
      <c r="K1859" s="1302">
        <v>10</v>
      </c>
      <c r="L1859" s="1302">
        <v>12</v>
      </c>
      <c r="M1859" s="1302">
        <v>3</v>
      </c>
      <c r="N1859" s="1302">
        <v>12</v>
      </c>
      <c r="O1859" s="1302">
        <v>47</v>
      </c>
      <c r="P1859" s="1302">
        <v>12</v>
      </c>
      <c r="Q1859" s="1302">
        <v>7</v>
      </c>
      <c r="R1859" s="1302">
        <v>14</v>
      </c>
      <c r="S1859" s="1302">
        <v>4</v>
      </c>
      <c r="T1859" s="1302">
        <v>13</v>
      </c>
      <c r="U1859" s="1302">
        <v>21</v>
      </c>
      <c r="V1859" s="1302">
        <v>11</v>
      </c>
    </row>
    <row r="1860" spans="1:22" ht="15" x14ac:dyDescent="0.25">
      <c r="A1860" s="1301" t="s">
        <v>709</v>
      </c>
      <c r="B1860" s="153" t="s">
        <v>934</v>
      </c>
      <c r="C1860" s="1301" t="s">
        <v>90</v>
      </c>
      <c r="D1860" s="1302">
        <v>1</v>
      </c>
      <c r="E1860" s="1302">
        <v>2</v>
      </c>
      <c r="F1860" s="1302">
        <v>2</v>
      </c>
      <c r="G1860" s="1302">
        <v>2</v>
      </c>
      <c r="H1860" s="1302">
        <v>0</v>
      </c>
      <c r="I1860" s="1302">
        <v>4</v>
      </c>
      <c r="J1860" s="1302">
        <v>2</v>
      </c>
      <c r="K1860" s="1302">
        <v>1</v>
      </c>
      <c r="L1860" s="1302">
        <v>6</v>
      </c>
      <c r="M1860" s="1302">
        <v>1</v>
      </c>
      <c r="N1860" s="1302">
        <v>1</v>
      </c>
      <c r="O1860" s="1302">
        <v>9</v>
      </c>
      <c r="P1860" s="1302">
        <v>4</v>
      </c>
      <c r="Q1860" s="1302">
        <v>1</v>
      </c>
      <c r="R1860" s="1302">
        <v>1</v>
      </c>
      <c r="S1860" s="1302">
        <v>0</v>
      </c>
      <c r="T1860" s="1302">
        <v>6</v>
      </c>
      <c r="U1860" s="1302">
        <v>2</v>
      </c>
      <c r="V1860" s="1302">
        <v>0</v>
      </c>
    </row>
    <row r="1861" spans="1:22" ht="15" x14ac:dyDescent="0.25">
      <c r="A1861" s="1301" t="s">
        <v>709</v>
      </c>
      <c r="B1861" s="153" t="s">
        <v>934</v>
      </c>
      <c r="C1861" s="1301" t="s">
        <v>91</v>
      </c>
      <c r="D1861" s="1302">
        <v>0</v>
      </c>
      <c r="E1861" s="1302">
        <v>2</v>
      </c>
      <c r="F1861" s="1302">
        <v>2</v>
      </c>
      <c r="G1861" s="1302">
        <v>0</v>
      </c>
      <c r="H1861" s="1302">
        <v>0</v>
      </c>
      <c r="I1861" s="1302">
        <v>3</v>
      </c>
      <c r="J1861" s="1302">
        <v>1</v>
      </c>
      <c r="K1861" s="1302">
        <v>0</v>
      </c>
      <c r="L1861" s="1302">
        <v>4</v>
      </c>
      <c r="M1861" s="1302">
        <v>0</v>
      </c>
      <c r="N1861" s="1302">
        <v>0</v>
      </c>
      <c r="O1861" s="1302">
        <v>1</v>
      </c>
      <c r="P1861" s="1302">
        <v>2</v>
      </c>
      <c r="Q1861" s="1302">
        <v>1</v>
      </c>
      <c r="R1861" s="1302">
        <v>0</v>
      </c>
      <c r="S1861" s="1302">
        <v>0</v>
      </c>
      <c r="T1861" s="1302">
        <v>2</v>
      </c>
      <c r="U1861" s="1302">
        <v>1</v>
      </c>
      <c r="V1861" s="1302">
        <v>0</v>
      </c>
    </row>
    <row r="1862" spans="1:22" ht="15" x14ac:dyDescent="0.25">
      <c r="A1862" s="1301" t="s">
        <v>709</v>
      </c>
      <c r="B1862" s="153" t="s">
        <v>934</v>
      </c>
      <c r="C1862" s="1301" t="s">
        <v>701</v>
      </c>
      <c r="D1862" s="1302">
        <v>0.66666668653488159</v>
      </c>
      <c r="E1862" s="1302">
        <v>0.25</v>
      </c>
      <c r="F1862" s="1302">
        <v>0.28571429848670959</v>
      </c>
      <c r="G1862" s="1302">
        <v>0.38461539149284363</v>
      </c>
      <c r="H1862" s="1302">
        <v>0.20000000298023224</v>
      </c>
      <c r="I1862" s="1302">
        <v>0.54166668653488159</v>
      </c>
      <c r="J1862" s="1302">
        <v>0.26666668057441711</v>
      </c>
      <c r="K1862" s="1302">
        <v>0.375</v>
      </c>
      <c r="L1862" s="1302">
        <v>0.26315790414810181</v>
      </c>
      <c r="M1862" s="1302">
        <v>1</v>
      </c>
      <c r="N1862" s="1302">
        <v>0.40000000596046448</v>
      </c>
      <c r="O1862" s="1302">
        <v>0.515625</v>
      </c>
      <c r="P1862" s="1302">
        <v>0.52941179275512695</v>
      </c>
      <c r="Q1862" s="1302">
        <v>0.17647059261798859</v>
      </c>
      <c r="R1862" s="1302">
        <v>0.25</v>
      </c>
      <c r="S1862" s="1302">
        <v>0.125</v>
      </c>
      <c r="T1862" s="1302">
        <v>0.39130434393882751</v>
      </c>
      <c r="U1862" s="1302">
        <v>0.31428572535514832</v>
      </c>
      <c r="V1862" s="1302">
        <v>0.3333333432674408</v>
      </c>
    </row>
    <row r="1863" spans="1:22" ht="15" x14ac:dyDescent="0.25">
      <c r="A1863" s="1301" t="s">
        <v>709</v>
      </c>
      <c r="B1863" s="153" t="s">
        <v>934</v>
      </c>
      <c r="C1863" s="1301" t="s">
        <v>92</v>
      </c>
      <c r="D1863" s="1302">
        <v>0.66666668653488159</v>
      </c>
      <c r="E1863" s="1302">
        <v>0.375</v>
      </c>
      <c r="F1863" s="1302">
        <v>0.57142859697341919</v>
      </c>
      <c r="G1863" s="1302">
        <v>0.53846156597137451</v>
      </c>
      <c r="H1863" s="1302">
        <v>0.60000002384185791</v>
      </c>
      <c r="I1863" s="1302">
        <v>0.58333331346511841</v>
      </c>
      <c r="J1863" s="1302">
        <v>0.60000002384185791</v>
      </c>
      <c r="K1863" s="1302">
        <v>0.5</v>
      </c>
      <c r="L1863" s="1302">
        <v>0.47368422150611877</v>
      </c>
      <c r="M1863" s="1302">
        <v>1</v>
      </c>
      <c r="N1863" s="1302">
        <v>0.43999999761581421</v>
      </c>
      <c r="O1863" s="1302">
        <v>0.71875</v>
      </c>
      <c r="P1863" s="1302">
        <v>0.70588237047195435</v>
      </c>
      <c r="Q1863" s="1302">
        <v>0.29411765933036804</v>
      </c>
      <c r="R1863" s="1302">
        <v>0.58333331346511841</v>
      </c>
      <c r="S1863" s="1302">
        <v>0.5</v>
      </c>
      <c r="T1863" s="1302">
        <v>0.52173912525177002</v>
      </c>
      <c r="U1863" s="1302">
        <v>0.57142859697341919</v>
      </c>
      <c r="V1863" s="1302">
        <v>0.40740740299224854</v>
      </c>
    </row>
    <row r="1864" spans="1:22" ht="15" x14ac:dyDescent="0.25">
      <c r="A1864" s="1301" t="s">
        <v>709</v>
      </c>
      <c r="B1864" s="153" t="s">
        <v>934</v>
      </c>
      <c r="C1864" s="1301" t="s">
        <v>93</v>
      </c>
      <c r="D1864" s="1302">
        <v>0.66666668653488159</v>
      </c>
      <c r="E1864" s="1302">
        <v>0.5</v>
      </c>
      <c r="F1864" s="1302">
        <v>0.57142859697341919</v>
      </c>
      <c r="G1864" s="1302">
        <v>0.69230771064758301</v>
      </c>
      <c r="H1864" s="1302">
        <v>0.80000001192092896</v>
      </c>
      <c r="I1864" s="1302">
        <v>0.625</v>
      </c>
      <c r="J1864" s="1302">
        <v>0.60000002384185791</v>
      </c>
      <c r="K1864" s="1302">
        <v>0.625</v>
      </c>
      <c r="L1864" s="1302">
        <v>0.63157892227172852</v>
      </c>
      <c r="M1864" s="1302">
        <v>1</v>
      </c>
      <c r="N1864" s="1302">
        <v>0.47999998927116394</v>
      </c>
      <c r="O1864" s="1302">
        <v>0.734375</v>
      </c>
      <c r="P1864" s="1302">
        <v>0.70588237047195435</v>
      </c>
      <c r="Q1864" s="1302">
        <v>0.4117647111415863</v>
      </c>
      <c r="R1864" s="1302">
        <v>0.58333331346511841</v>
      </c>
      <c r="S1864" s="1302">
        <v>0.5</v>
      </c>
      <c r="T1864" s="1302">
        <v>0.56521737575531006</v>
      </c>
      <c r="U1864" s="1302">
        <v>0.60000002384185791</v>
      </c>
      <c r="V1864" s="1302">
        <v>0.40740740299224854</v>
      </c>
    </row>
    <row r="1865" spans="1:22" ht="15" x14ac:dyDescent="0.25">
      <c r="A1865" s="1301" t="s">
        <v>709</v>
      </c>
      <c r="B1865" s="153" t="s">
        <v>934</v>
      </c>
      <c r="C1865" s="1301" t="s">
        <v>94</v>
      </c>
      <c r="D1865" s="1302">
        <v>0.3333333432674408</v>
      </c>
      <c r="E1865" s="1302">
        <v>0.125</v>
      </c>
      <c r="F1865" s="1302">
        <v>0.1428571492433548</v>
      </c>
      <c r="G1865" s="1302">
        <v>0.15384615957736969</v>
      </c>
      <c r="H1865" s="1302">
        <v>0</v>
      </c>
      <c r="I1865" s="1302">
        <v>0.1666666716337204</v>
      </c>
      <c r="J1865" s="1302">
        <v>0.13333334028720856</v>
      </c>
      <c r="K1865" s="1302">
        <v>6.25E-2</v>
      </c>
      <c r="L1865" s="1302">
        <v>0.31578946113586426</v>
      </c>
      <c r="M1865" s="1302">
        <v>0.3333333432674408</v>
      </c>
      <c r="N1865" s="1302">
        <v>3.9999999105930328E-2</v>
      </c>
      <c r="O1865" s="1302">
        <v>0.140625</v>
      </c>
      <c r="P1865" s="1302">
        <v>0.23529411852359772</v>
      </c>
      <c r="Q1865" s="1302">
        <v>5.8823529630899429E-2</v>
      </c>
      <c r="R1865" s="1302">
        <v>4.1666667908430099E-2</v>
      </c>
      <c r="S1865" s="1302">
        <v>0</v>
      </c>
      <c r="T1865" s="1302">
        <v>0.26086956262588501</v>
      </c>
      <c r="U1865" s="1302">
        <v>5.714285746216774E-2</v>
      </c>
      <c r="V1865" s="1302">
        <v>0</v>
      </c>
    </row>
    <row r="1866" spans="1:22" ht="15" x14ac:dyDescent="0.25">
      <c r="A1866" s="1301" t="s">
        <v>709</v>
      </c>
      <c r="B1866" s="153" t="s">
        <v>934</v>
      </c>
      <c r="C1866" s="1301" t="s">
        <v>95</v>
      </c>
      <c r="D1866" s="1302">
        <v>0</v>
      </c>
      <c r="E1866" s="1302">
        <v>0.125</v>
      </c>
      <c r="F1866" s="1302">
        <v>0.1428571492433548</v>
      </c>
      <c r="G1866" s="1302">
        <v>0</v>
      </c>
      <c r="H1866" s="1302">
        <v>0</v>
      </c>
      <c r="I1866" s="1302">
        <v>0.125</v>
      </c>
      <c r="J1866" s="1302">
        <v>6.6666670143604279E-2</v>
      </c>
      <c r="K1866" s="1302">
        <v>0</v>
      </c>
      <c r="L1866" s="1302">
        <v>0.21052631735801697</v>
      </c>
      <c r="M1866" s="1302">
        <v>0</v>
      </c>
      <c r="N1866" s="1302">
        <v>0</v>
      </c>
      <c r="O1866" s="1302">
        <v>1.5625E-2</v>
      </c>
      <c r="P1866" s="1302">
        <v>0.11764705926179886</v>
      </c>
      <c r="Q1866" s="1302">
        <v>5.8823529630899429E-2</v>
      </c>
      <c r="R1866" s="1302">
        <v>0</v>
      </c>
      <c r="S1866" s="1302">
        <v>0</v>
      </c>
      <c r="T1866" s="1302">
        <v>8.6956523358821869E-2</v>
      </c>
      <c r="U1866" s="1302">
        <v>2.857142873108387E-2</v>
      </c>
      <c r="V1866" s="1302">
        <v>0</v>
      </c>
    </row>
    <row r="1867" spans="1:22" ht="15" x14ac:dyDescent="0.25">
      <c r="A1867" s="1301" t="s">
        <v>709</v>
      </c>
      <c r="B1867" s="153" t="s">
        <v>935</v>
      </c>
      <c r="C1867" s="1301" t="s">
        <v>87</v>
      </c>
      <c r="D1867" s="1302">
        <v>5</v>
      </c>
      <c r="E1867" s="1302">
        <v>23</v>
      </c>
      <c r="F1867" s="1302">
        <v>22</v>
      </c>
      <c r="G1867" s="1302">
        <v>18</v>
      </c>
      <c r="H1867" s="1302">
        <v>20</v>
      </c>
      <c r="I1867" s="1302">
        <v>48</v>
      </c>
      <c r="J1867" s="1302">
        <v>14</v>
      </c>
      <c r="K1867" s="1302">
        <v>21</v>
      </c>
      <c r="L1867" s="1302">
        <v>33</v>
      </c>
      <c r="M1867" s="1302">
        <v>16</v>
      </c>
      <c r="N1867" s="1302">
        <v>45</v>
      </c>
      <c r="O1867" s="1302">
        <v>52</v>
      </c>
      <c r="P1867" s="1302">
        <v>18</v>
      </c>
      <c r="Q1867" s="1302">
        <v>1</v>
      </c>
      <c r="R1867" s="1302">
        <v>32</v>
      </c>
      <c r="S1867" s="1302">
        <v>10</v>
      </c>
      <c r="T1867" s="1302">
        <v>10</v>
      </c>
      <c r="U1867" s="1302">
        <v>9</v>
      </c>
      <c r="V1867" s="1302">
        <v>11</v>
      </c>
    </row>
    <row r="1868" spans="1:22" ht="15" x14ac:dyDescent="0.25">
      <c r="A1868" s="1301" t="s">
        <v>709</v>
      </c>
      <c r="B1868" s="153" t="s">
        <v>935</v>
      </c>
      <c r="C1868" s="1301" t="s">
        <v>700</v>
      </c>
      <c r="D1868" s="1302">
        <v>0</v>
      </c>
      <c r="E1868" s="1302">
        <v>4</v>
      </c>
      <c r="F1868" s="1302">
        <v>12</v>
      </c>
      <c r="G1868" s="1302">
        <v>9</v>
      </c>
      <c r="H1868" s="1302">
        <v>9</v>
      </c>
      <c r="I1868" s="1302">
        <v>22</v>
      </c>
      <c r="J1868" s="1302">
        <v>6</v>
      </c>
      <c r="K1868" s="1302">
        <v>8</v>
      </c>
      <c r="L1868" s="1302">
        <v>14</v>
      </c>
      <c r="M1868" s="1302">
        <v>9</v>
      </c>
      <c r="N1868" s="1302">
        <v>16</v>
      </c>
      <c r="O1868" s="1302">
        <v>25</v>
      </c>
      <c r="P1868" s="1302">
        <v>15</v>
      </c>
      <c r="Q1868" s="1302">
        <v>0</v>
      </c>
      <c r="R1868" s="1302">
        <v>15</v>
      </c>
      <c r="S1868" s="1302">
        <v>3</v>
      </c>
      <c r="T1868" s="1302">
        <v>4</v>
      </c>
      <c r="U1868" s="1302">
        <v>5</v>
      </c>
      <c r="V1868" s="1302">
        <v>5</v>
      </c>
    </row>
    <row r="1869" spans="1:22" ht="15" x14ac:dyDescent="0.25">
      <c r="A1869" s="1301" t="s">
        <v>709</v>
      </c>
      <c r="B1869" s="153" t="s">
        <v>935</v>
      </c>
      <c r="C1869" s="1301" t="s">
        <v>88</v>
      </c>
      <c r="D1869" s="1302">
        <v>0</v>
      </c>
      <c r="E1869" s="1302">
        <v>8</v>
      </c>
      <c r="F1869" s="1302">
        <v>13</v>
      </c>
      <c r="G1869" s="1302">
        <v>14</v>
      </c>
      <c r="H1869" s="1302">
        <v>11</v>
      </c>
      <c r="I1869" s="1302">
        <v>28</v>
      </c>
      <c r="J1869" s="1302">
        <v>8</v>
      </c>
      <c r="K1869" s="1302">
        <v>13</v>
      </c>
      <c r="L1869" s="1302">
        <v>23</v>
      </c>
      <c r="M1869" s="1302">
        <v>9</v>
      </c>
      <c r="N1869" s="1302">
        <v>27</v>
      </c>
      <c r="O1869" s="1302">
        <v>34</v>
      </c>
      <c r="P1869" s="1302">
        <v>15</v>
      </c>
      <c r="Q1869" s="1302">
        <v>0</v>
      </c>
      <c r="R1869" s="1302">
        <v>19</v>
      </c>
      <c r="S1869" s="1302">
        <v>5</v>
      </c>
      <c r="T1869" s="1302">
        <v>7</v>
      </c>
      <c r="U1869" s="1302">
        <v>5</v>
      </c>
      <c r="V1869" s="1302">
        <v>7</v>
      </c>
    </row>
    <row r="1870" spans="1:22" ht="15" x14ac:dyDescent="0.25">
      <c r="A1870" s="1301" t="s">
        <v>709</v>
      </c>
      <c r="B1870" s="153" t="s">
        <v>935</v>
      </c>
      <c r="C1870" s="1301" t="s">
        <v>89</v>
      </c>
      <c r="D1870" s="1302">
        <v>0</v>
      </c>
      <c r="E1870" s="1302">
        <v>12</v>
      </c>
      <c r="F1870" s="1302">
        <v>13</v>
      </c>
      <c r="G1870" s="1302">
        <v>14</v>
      </c>
      <c r="H1870" s="1302">
        <v>11</v>
      </c>
      <c r="I1870" s="1302">
        <v>31</v>
      </c>
      <c r="J1870" s="1302">
        <v>8</v>
      </c>
      <c r="K1870" s="1302">
        <v>14</v>
      </c>
      <c r="L1870" s="1302">
        <v>25</v>
      </c>
      <c r="M1870" s="1302">
        <v>9</v>
      </c>
      <c r="N1870" s="1302">
        <v>30</v>
      </c>
      <c r="O1870" s="1302">
        <v>35</v>
      </c>
      <c r="P1870" s="1302">
        <v>16</v>
      </c>
      <c r="Q1870" s="1302">
        <v>0</v>
      </c>
      <c r="R1870" s="1302">
        <v>20</v>
      </c>
      <c r="S1870" s="1302">
        <v>6</v>
      </c>
      <c r="T1870" s="1302">
        <v>7</v>
      </c>
      <c r="U1870" s="1302">
        <v>5</v>
      </c>
      <c r="V1870" s="1302">
        <v>7</v>
      </c>
    </row>
    <row r="1871" spans="1:22" ht="15" x14ac:dyDescent="0.25">
      <c r="A1871" s="1301" t="s">
        <v>709</v>
      </c>
      <c r="B1871" s="153" t="s">
        <v>935</v>
      </c>
      <c r="C1871" s="1301" t="s">
        <v>90</v>
      </c>
      <c r="D1871" s="1302">
        <v>0</v>
      </c>
      <c r="E1871" s="1302">
        <v>5</v>
      </c>
      <c r="F1871" s="1302">
        <v>6</v>
      </c>
      <c r="G1871" s="1302">
        <v>1</v>
      </c>
      <c r="H1871" s="1302">
        <v>4</v>
      </c>
      <c r="I1871" s="1302">
        <v>12</v>
      </c>
      <c r="J1871" s="1302">
        <v>2</v>
      </c>
      <c r="K1871" s="1302">
        <v>3</v>
      </c>
      <c r="L1871" s="1302">
        <v>7</v>
      </c>
      <c r="M1871" s="1302">
        <v>2</v>
      </c>
      <c r="N1871" s="1302">
        <v>6</v>
      </c>
      <c r="O1871" s="1302">
        <v>3</v>
      </c>
      <c r="P1871" s="1302">
        <v>3</v>
      </c>
      <c r="Q1871" s="1302">
        <v>0</v>
      </c>
      <c r="R1871" s="1302">
        <v>2</v>
      </c>
      <c r="S1871" s="1302">
        <v>0</v>
      </c>
      <c r="T1871" s="1302">
        <v>2</v>
      </c>
      <c r="U1871" s="1302">
        <v>1</v>
      </c>
      <c r="V1871" s="1302">
        <v>0</v>
      </c>
    </row>
    <row r="1872" spans="1:22" ht="15" x14ac:dyDescent="0.25">
      <c r="A1872" s="1301" t="s">
        <v>709</v>
      </c>
      <c r="B1872" s="153" t="s">
        <v>935</v>
      </c>
      <c r="C1872" s="1301" t="s">
        <v>91</v>
      </c>
      <c r="D1872" s="1302">
        <v>0</v>
      </c>
      <c r="E1872" s="1302">
        <v>2</v>
      </c>
      <c r="F1872" s="1302">
        <v>4</v>
      </c>
      <c r="G1872" s="1302">
        <v>1</v>
      </c>
      <c r="H1872" s="1302">
        <v>2</v>
      </c>
      <c r="I1872" s="1302">
        <v>7</v>
      </c>
      <c r="J1872" s="1302">
        <v>1</v>
      </c>
      <c r="K1872" s="1302">
        <v>1</v>
      </c>
      <c r="L1872" s="1302">
        <v>1</v>
      </c>
      <c r="M1872" s="1302">
        <v>0</v>
      </c>
      <c r="N1872" s="1302">
        <v>3</v>
      </c>
      <c r="O1872" s="1302">
        <v>1</v>
      </c>
      <c r="P1872" s="1302">
        <v>2</v>
      </c>
      <c r="Q1872" s="1302">
        <v>0</v>
      </c>
      <c r="R1872" s="1302">
        <v>2</v>
      </c>
      <c r="S1872" s="1302">
        <v>0</v>
      </c>
      <c r="T1872" s="1302">
        <v>1</v>
      </c>
      <c r="U1872" s="1302">
        <v>0</v>
      </c>
      <c r="V1872" s="1302">
        <v>0</v>
      </c>
    </row>
    <row r="1873" spans="1:22" ht="15" x14ac:dyDescent="0.25">
      <c r="A1873" s="1301" t="s">
        <v>709</v>
      </c>
      <c r="B1873" s="153" t="s">
        <v>935</v>
      </c>
      <c r="C1873" s="1301" t="s">
        <v>701</v>
      </c>
      <c r="D1873" s="1302">
        <v>0</v>
      </c>
      <c r="E1873" s="1302">
        <v>0.17391304671764374</v>
      </c>
      <c r="F1873" s="1302">
        <v>0.54545456171035767</v>
      </c>
      <c r="G1873" s="1302">
        <v>0.5</v>
      </c>
      <c r="H1873" s="1302">
        <v>0.44999998807907104</v>
      </c>
      <c r="I1873" s="1302">
        <v>0.4583333432674408</v>
      </c>
      <c r="J1873" s="1302">
        <v>0.4285714328289032</v>
      </c>
      <c r="K1873" s="1302">
        <v>0.380952388048172</v>
      </c>
      <c r="L1873" s="1302">
        <v>0.42424243688583374</v>
      </c>
      <c r="M1873" s="1302">
        <v>0.5625</v>
      </c>
      <c r="N1873" s="1302">
        <v>0.35555556416511536</v>
      </c>
      <c r="O1873" s="1302">
        <v>0.48076921701431274</v>
      </c>
      <c r="P1873" s="1302">
        <v>0.83333331346511841</v>
      </c>
      <c r="Q1873" s="1302">
        <v>0</v>
      </c>
      <c r="R1873" s="1302">
        <v>0.46875</v>
      </c>
      <c r="S1873" s="1302">
        <v>0.30000001192092896</v>
      </c>
      <c r="T1873" s="1302">
        <v>0.40000000596046448</v>
      </c>
      <c r="U1873" s="1302">
        <v>0.55555558204650879</v>
      </c>
      <c r="V1873" s="1302">
        <v>0.45454546809196472</v>
      </c>
    </row>
    <row r="1874" spans="1:22" ht="15" x14ac:dyDescent="0.25">
      <c r="A1874" s="1301" t="s">
        <v>709</v>
      </c>
      <c r="B1874" s="153" t="s">
        <v>935</v>
      </c>
      <c r="C1874" s="1301" t="s">
        <v>92</v>
      </c>
      <c r="D1874" s="1302">
        <v>0</v>
      </c>
      <c r="E1874" s="1302">
        <v>0.34782609343528748</v>
      </c>
      <c r="F1874" s="1302">
        <v>0.59090906381607056</v>
      </c>
      <c r="G1874" s="1302">
        <v>0.77777779102325439</v>
      </c>
      <c r="H1874" s="1302">
        <v>0.55000001192092896</v>
      </c>
      <c r="I1874" s="1302">
        <v>0.58333331346511841</v>
      </c>
      <c r="J1874" s="1302">
        <v>0.57142859697341919</v>
      </c>
      <c r="K1874" s="1302">
        <v>0.61904764175415039</v>
      </c>
      <c r="L1874" s="1302">
        <v>0.69696968793869019</v>
      </c>
      <c r="M1874" s="1302">
        <v>0.5625</v>
      </c>
      <c r="N1874" s="1302">
        <v>0.60000002384185791</v>
      </c>
      <c r="O1874" s="1302">
        <v>0.6538461446762085</v>
      </c>
      <c r="P1874" s="1302">
        <v>0.83333331346511841</v>
      </c>
      <c r="Q1874" s="1302">
        <v>0</v>
      </c>
      <c r="R1874" s="1302">
        <v>0.59375</v>
      </c>
      <c r="S1874" s="1302">
        <v>0.5</v>
      </c>
      <c r="T1874" s="1302">
        <v>0.69999998807907104</v>
      </c>
      <c r="U1874" s="1302">
        <v>0.55555558204650879</v>
      </c>
      <c r="V1874" s="1302">
        <v>0.63636362552642822</v>
      </c>
    </row>
    <row r="1875" spans="1:22" ht="15" x14ac:dyDescent="0.25">
      <c r="A1875" s="1301" t="s">
        <v>709</v>
      </c>
      <c r="B1875" s="153" t="s">
        <v>935</v>
      </c>
      <c r="C1875" s="1301" t="s">
        <v>93</v>
      </c>
      <c r="D1875" s="1302">
        <v>0</v>
      </c>
      <c r="E1875" s="1302">
        <v>0.52173912525177002</v>
      </c>
      <c r="F1875" s="1302">
        <v>0.59090906381607056</v>
      </c>
      <c r="G1875" s="1302">
        <v>0.77777779102325439</v>
      </c>
      <c r="H1875" s="1302">
        <v>0.55000001192092896</v>
      </c>
      <c r="I1875" s="1302">
        <v>0.64583331346511841</v>
      </c>
      <c r="J1875" s="1302">
        <v>0.57142859697341919</v>
      </c>
      <c r="K1875" s="1302">
        <v>0.66666668653488159</v>
      </c>
      <c r="L1875" s="1302">
        <v>0.75757575035095215</v>
      </c>
      <c r="M1875" s="1302">
        <v>0.5625</v>
      </c>
      <c r="N1875" s="1302">
        <v>0.66666668653488159</v>
      </c>
      <c r="O1875" s="1302">
        <v>0.67307692766189575</v>
      </c>
      <c r="P1875" s="1302">
        <v>0.8888888955116272</v>
      </c>
      <c r="Q1875" s="1302">
        <v>0</v>
      </c>
      <c r="R1875" s="1302">
        <v>0.625</v>
      </c>
      <c r="S1875" s="1302">
        <v>0.60000002384185791</v>
      </c>
      <c r="T1875" s="1302">
        <v>0.69999998807907104</v>
      </c>
      <c r="U1875" s="1302">
        <v>0.55555558204650879</v>
      </c>
      <c r="V1875" s="1302">
        <v>0.63636362552642822</v>
      </c>
    </row>
    <row r="1876" spans="1:22" ht="15" x14ac:dyDescent="0.25">
      <c r="A1876" s="1301" t="s">
        <v>709</v>
      </c>
      <c r="B1876" s="153" t="s">
        <v>935</v>
      </c>
      <c r="C1876" s="1301" t="s">
        <v>94</v>
      </c>
      <c r="D1876" s="1302">
        <v>0</v>
      </c>
      <c r="E1876" s="1302">
        <v>0.21739129722118378</v>
      </c>
      <c r="F1876" s="1302">
        <v>0.27272728085517883</v>
      </c>
      <c r="G1876" s="1302">
        <v>5.55555559694767E-2</v>
      </c>
      <c r="H1876" s="1302">
        <v>0.20000000298023224</v>
      </c>
      <c r="I1876" s="1302">
        <v>0.25</v>
      </c>
      <c r="J1876" s="1302">
        <v>0.1428571492433548</v>
      </c>
      <c r="K1876" s="1302">
        <v>0.1428571492433548</v>
      </c>
      <c r="L1876" s="1302">
        <v>0.21212121844291687</v>
      </c>
      <c r="M1876" s="1302">
        <v>0.125</v>
      </c>
      <c r="N1876" s="1302">
        <v>0.13333334028720856</v>
      </c>
      <c r="O1876" s="1302">
        <v>5.7692307978868484E-2</v>
      </c>
      <c r="P1876" s="1302">
        <v>0.1666666716337204</v>
      </c>
      <c r="Q1876" s="1302">
        <v>0</v>
      </c>
      <c r="R1876" s="1302">
        <v>6.25E-2</v>
      </c>
      <c r="S1876" s="1302">
        <v>0</v>
      </c>
      <c r="T1876" s="1302">
        <v>0.20000000298023224</v>
      </c>
      <c r="U1876" s="1302">
        <v>0.1111111119389534</v>
      </c>
      <c r="V1876" s="1302">
        <v>0</v>
      </c>
    </row>
    <row r="1877" spans="1:22" ht="15" x14ac:dyDescent="0.25">
      <c r="A1877" s="1301" t="s">
        <v>709</v>
      </c>
      <c r="B1877" s="153" t="s">
        <v>935</v>
      </c>
      <c r="C1877" s="1301" t="s">
        <v>95</v>
      </c>
      <c r="D1877" s="1302">
        <v>0</v>
      </c>
      <c r="E1877" s="1302">
        <v>8.6956523358821869E-2</v>
      </c>
      <c r="F1877" s="1302">
        <v>0.18181818723678589</v>
      </c>
      <c r="G1877" s="1302">
        <v>5.55555559694767E-2</v>
      </c>
      <c r="H1877" s="1302">
        <v>0.10000000149011612</v>
      </c>
      <c r="I1877" s="1302">
        <v>0.1458333283662796</v>
      </c>
      <c r="J1877" s="1302">
        <v>7.1428574621677399E-2</v>
      </c>
      <c r="K1877" s="1302">
        <v>4.76190485060215E-2</v>
      </c>
      <c r="L1877" s="1302">
        <v>3.0303031206130981E-2</v>
      </c>
      <c r="M1877" s="1302">
        <v>0</v>
      </c>
      <c r="N1877" s="1302">
        <v>6.6666670143604279E-2</v>
      </c>
      <c r="O1877" s="1302">
        <v>1.9230769947171211E-2</v>
      </c>
      <c r="P1877" s="1302">
        <v>0.1111111119389534</v>
      </c>
      <c r="Q1877" s="1302">
        <v>0</v>
      </c>
      <c r="R1877" s="1302">
        <v>6.25E-2</v>
      </c>
      <c r="S1877" s="1302">
        <v>0</v>
      </c>
      <c r="T1877" s="1302">
        <v>0.10000000149011612</v>
      </c>
      <c r="U1877" s="1302">
        <v>0</v>
      </c>
      <c r="V1877" s="1302">
        <v>0</v>
      </c>
    </row>
    <row r="1878" spans="1:22" ht="15" x14ac:dyDescent="0.25">
      <c r="A1878" s="1301" t="s">
        <v>709</v>
      </c>
      <c r="B1878" s="153" t="s">
        <v>936</v>
      </c>
      <c r="C1878" s="1301" t="s">
        <v>87</v>
      </c>
      <c r="D1878" s="1302">
        <v>0</v>
      </c>
      <c r="E1878" s="1302">
        <v>0</v>
      </c>
      <c r="F1878" s="1302">
        <v>0</v>
      </c>
      <c r="G1878" s="1302">
        <v>0</v>
      </c>
      <c r="H1878" s="1302">
        <v>0</v>
      </c>
      <c r="I1878" s="1302">
        <v>0</v>
      </c>
      <c r="J1878" s="1302">
        <v>24</v>
      </c>
      <c r="K1878" s="1302">
        <v>15</v>
      </c>
      <c r="L1878" s="1302">
        <v>13</v>
      </c>
      <c r="M1878" s="1302">
        <v>5</v>
      </c>
      <c r="N1878" s="1302">
        <v>9</v>
      </c>
      <c r="O1878" s="1302">
        <v>12</v>
      </c>
      <c r="P1878" s="1302">
        <v>0</v>
      </c>
      <c r="Q1878" s="1302">
        <v>0</v>
      </c>
      <c r="R1878" s="1302">
        <v>0</v>
      </c>
      <c r="S1878" s="1302">
        <v>0</v>
      </c>
      <c r="T1878" s="1302">
        <v>0</v>
      </c>
      <c r="U1878" s="1302">
        <v>0</v>
      </c>
      <c r="V1878" s="1302">
        <v>7</v>
      </c>
    </row>
    <row r="1879" spans="1:22" ht="15" x14ac:dyDescent="0.25">
      <c r="A1879" s="1301" t="s">
        <v>709</v>
      </c>
      <c r="B1879" s="153" t="s">
        <v>936</v>
      </c>
      <c r="C1879" s="1301" t="s">
        <v>700</v>
      </c>
      <c r="D1879" s="1302">
        <v>0</v>
      </c>
      <c r="E1879" s="1302">
        <v>0</v>
      </c>
      <c r="F1879" s="1302">
        <v>0</v>
      </c>
      <c r="G1879" s="1302">
        <v>0</v>
      </c>
      <c r="H1879" s="1302">
        <v>0</v>
      </c>
      <c r="I1879" s="1302">
        <v>0</v>
      </c>
      <c r="J1879" s="1302">
        <v>0</v>
      </c>
      <c r="K1879" s="1302">
        <v>1</v>
      </c>
      <c r="L1879" s="1302">
        <v>2</v>
      </c>
      <c r="M1879" s="1302">
        <v>0</v>
      </c>
      <c r="N1879" s="1302">
        <v>2</v>
      </c>
      <c r="O1879" s="1302">
        <v>0</v>
      </c>
      <c r="P1879" s="1302">
        <v>0</v>
      </c>
      <c r="Q1879" s="1302">
        <v>0</v>
      </c>
      <c r="R1879" s="1302">
        <v>0</v>
      </c>
      <c r="S1879" s="1302">
        <v>0</v>
      </c>
      <c r="T1879" s="1302">
        <v>0</v>
      </c>
      <c r="U1879" s="1302">
        <v>0</v>
      </c>
      <c r="V1879" s="1302">
        <v>0</v>
      </c>
    </row>
    <row r="1880" spans="1:22" ht="15" x14ac:dyDescent="0.25">
      <c r="A1880" s="1301" t="s">
        <v>709</v>
      </c>
      <c r="B1880" s="153" t="s">
        <v>936</v>
      </c>
      <c r="C1880" s="1301" t="s">
        <v>88</v>
      </c>
      <c r="D1880" s="1302">
        <v>0</v>
      </c>
      <c r="E1880" s="1302">
        <v>0</v>
      </c>
      <c r="F1880" s="1302">
        <v>0</v>
      </c>
      <c r="G1880" s="1302">
        <v>0</v>
      </c>
      <c r="H1880" s="1302">
        <v>0</v>
      </c>
      <c r="I1880" s="1302">
        <v>0</v>
      </c>
      <c r="J1880" s="1302">
        <v>1</v>
      </c>
      <c r="K1880" s="1302">
        <v>5</v>
      </c>
      <c r="L1880" s="1302">
        <v>5</v>
      </c>
      <c r="M1880" s="1302">
        <v>0</v>
      </c>
      <c r="N1880" s="1302">
        <v>2</v>
      </c>
      <c r="O1880" s="1302">
        <v>1</v>
      </c>
      <c r="P1880" s="1302">
        <v>0</v>
      </c>
      <c r="Q1880" s="1302">
        <v>0</v>
      </c>
      <c r="R1880" s="1302">
        <v>0</v>
      </c>
      <c r="S1880" s="1302">
        <v>0</v>
      </c>
      <c r="T1880" s="1302">
        <v>0</v>
      </c>
      <c r="U1880" s="1302">
        <v>0</v>
      </c>
      <c r="V1880" s="1302">
        <v>0</v>
      </c>
    </row>
    <row r="1881" spans="1:22" ht="15" x14ac:dyDescent="0.25">
      <c r="A1881" s="1301" t="s">
        <v>709</v>
      </c>
      <c r="B1881" s="153" t="s">
        <v>936</v>
      </c>
      <c r="C1881" s="1301" t="s">
        <v>89</v>
      </c>
      <c r="D1881" s="1302">
        <v>0</v>
      </c>
      <c r="E1881" s="1302">
        <v>0</v>
      </c>
      <c r="F1881" s="1302">
        <v>0</v>
      </c>
      <c r="G1881" s="1302">
        <v>0</v>
      </c>
      <c r="H1881" s="1302">
        <v>0</v>
      </c>
      <c r="I1881" s="1302">
        <v>0</v>
      </c>
      <c r="J1881" s="1302">
        <v>2</v>
      </c>
      <c r="K1881" s="1302">
        <v>5</v>
      </c>
      <c r="L1881" s="1302">
        <v>5</v>
      </c>
      <c r="M1881" s="1302">
        <v>0</v>
      </c>
      <c r="N1881" s="1302">
        <v>2</v>
      </c>
      <c r="O1881" s="1302">
        <v>2</v>
      </c>
      <c r="P1881" s="1302">
        <v>0</v>
      </c>
      <c r="Q1881" s="1302">
        <v>0</v>
      </c>
      <c r="R1881" s="1302">
        <v>0</v>
      </c>
      <c r="S1881" s="1302">
        <v>0</v>
      </c>
      <c r="T1881" s="1302">
        <v>0</v>
      </c>
      <c r="U1881" s="1302">
        <v>0</v>
      </c>
      <c r="V1881" s="1302">
        <v>0</v>
      </c>
    </row>
    <row r="1882" spans="1:22" ht="15" x14ac:dyDescent="0.25">
      <c r="A1882" s="1301" t="s">
        <v>709</v>
      </c>
      <c r="B1882" s="153" t="s">
        <v>936</v>
      </c>
      <c r="C1882" s="1301" t="s">
        <v>90</v>
      </c>
      <c r="D1882" s="1302">
        <v>0</v>
      </c>
      <c r="E1882" s="1302">
        <v>0</v>
      </c>
      <c r="F1882" s="1302">
        <v>0</v>
      </c>
      <c r="G1882" s="1302">
        <v>0</v>
      </c>
      <c r="H1882" s="1302">
        <v>0</v>
      </c>
      <c r="I1882" s="1302">
        <v>0</v>
      </c>
      <c r="J1882" s="1302">
        <v>0</v>
      </c>
      <c r="K1882" s="1302">
        <v>1</v>
      </c>
      <c r="L1882" s="1302">
        <v>0</v>
      </c>
      <c r="M1882" s="1302">
        <v>0</v>
      </c>
      <c r="N1882" s="1302">
        <v>1</v>
      </c>
      <c r="O1882" s="1302">
        <v>0</v>
      </c>
      <c r="P1882" s="1302">
        <v>0</v>
      </c>
      <c r="Q1882" s="1302">
        <v>0</v>
      </c>
      <c r="R1882" s="1302">
        <v>0</v>
      </c>
      <c r="S1882" s="1302">
        <v>0</v>
      </c>
      <c r="T1882" s="1302">
        <v>0</v>
      </c>
      <c r="U1882" s="1302">
        <v>0</v>
      </c>
      <c r="V1882" s="1302">
        <v>0</v>
      </c>
    </row>
    <row r="1883" spans="1:22" ht="15" x14ac:dyDescent="0.25">
      <c r="A1883" s="1301" t="s">
        <v>709</v>
      </c>
      <c r="B1883" s="153" t="s">
        <v>936</v>
      </c>
      <c r="C1883" s="1301" t="s">
        <v>91</v>
      </c>
      <c r="D1883" s="1302">
        <v>0</v>
      </c>
      <c r="E1883" s="1302">
        <v>0</v>
      </c>
      <c r="F1883" s="1302">
        <v>0</v>
      </c>
      <c r="G1883" s="1302">
        <v>0</v>
      </c>
      <c r="H1883" s="1302">
        <v>0</v>
      </c>
      <c r="I1883" s="1302">
        <v>0</v>
      </c>
      <c r="J1883" s="1302">
        <v>0</v>
      </c>
      <c r="K1883" s="1302">
        <v>0</v>
      </c>
      <c r="L1883" s="1302">
        <v>0</v>
      </c>
      <c r="M1883" s="1302">
        <v>0</v>
      </c>
      <c r="N1883" s="1302">
        <v>0</v>
      </c>
      <c r="O1883" s="1302">
        <v>0</v>
      </c>
      <c r="P1883" s="1302">
        <v>0</v>
      </c>
      <c r="Q1883" s="1302">
        <v>0</v>
      </c>
      <c r="R1883" s="1302">
        <v>0</v>
      </c>
      <c r="S1883" s="1302">
        <v>0</v>
      </c>
      <c r="T1883" s="1302">
        <v>0</v>
      </c>
      <c r="U1883" s="1302">
        <v>0</v>
      </c>
      <c r="V1883" s="1302">
        <v>0</v>
      </c>
    </row>
    <row r="1884" spans="1:22" ht="15" x14ac:dyDescent="0.25">
      <c r="A1884" s="1301" t="s">
        <v>709</v>
      </c>
      <c r="B1884" s="153" t="s">
        <v>936</v>
      </c>
      <c r="C1884" s="1301" t="s">
        <v>701</v>
      </c>
      <c r="D1884" s="1302">
        <v>0</v>
      </c>
      <c r="E1884" s="1302">
        <v>0</v>
      </c>
      <c r="F1884" s="1302">
        <v>0</v>
      </c>
      <c r="G1884" s="1302">
        <v>0</v>
      </c>
      <c r="H1884" s="1302">
        <v>0</v>
      </c>
      <c r="I1884" s="1302">
        <v>0</v>
      </c>
      <c r="J1884" s="1302">
        <v>0</v>
      </c>
      <c r="K1884" s="1302">
        <v>6.6666670143604279E-2</v>
      </c>
      <c r="L1884" s="1302">
        <v>0.15384615957736969</v>
      </c>
      <c r="M1884" s="1302">
        <v>0</v>
      </c>
      <c r="N1884" s="1302">
        <v>0.2222222238779068</v>
      </c>
      <c r="O1884" s="1302">
        <v>0</v>
      </c>
      <c r="P1884" s="1302">
        <v>0</v>
      </c>
      <c r="Q1884" s="1302">
        <v>0</v>
      </c>
      <c r="R1884" s="1302">
        <v>0</v>
      </c>
      <c r="S1884" s="1302">
        <v>0</v>
      </c>
      <c r="T1884" s="1302">
        <v>0</v>
      </c>
      <c r="U1884" s="1302">
        <v>0</v>
      </c>
      <c r="V1884" s="1302">
        <v>0</v>
      </c>
    </row>
    <row r="1885" spans="1:22" ht="15" x14ac:dyDescent="0.25">
      <c r="A1885" s="1301" t="s">
        <v>709</v>
      </c>
      <c r="B1885" s="153" t="s">
        <v>936</v>
      </c>
      <c r="C1885" s="1301" t="s">
        <v>92</v>
      </c>
      <c r="D1885" s="1302">
        <v>0</v>
      </c>
      <c r="E1885" s="1302">
        <v>0</v>
      </c>
      <c r="F1885" s="1302">
        <v>0</v>
      </c>
      <c r="G1885" s="1302">
        <v>0</v>
      </c>
      <c r="H1885" s="1302">
        <v>0</v>
      </c>
      <c r="I1885" s="1302">
        <v>0</v>
      </c>
      <c r="J1885" s="1302">
        <v>4.1666667908430099E-2</v>
      </c>
      <c r="K1885" s="1302">
        <v>0.3333333432674408</v>
      </c>
      <c r="L1885" s="1302">
        <v>0.38461539149284363</v>
      </c>
      <c r="M1885" s="1302">
        <v>0</v>
      </c>
      <c r="N1885" s="1302">
        <v>0.2222222238779068</v>
      </c>
      <c r="O1885" s="1302">
        <v>8.3333335816860199E-2</v>
      </c>
      <c r="P1885" s="1302">
        <v>0</v>
      </c>
      <c r="Q1885" s="1302">
        <v>0</v>
      </c>
      <c r="R1885" s="1302">
        <v>0</v>
      </c>
      <c r="S1885" s="1302">
        <v>0</v>
      </c>
      <c r="T1885" s="1302">
        <v>0</v>
      </c>
      <c r="U1885" s="1302">
        <v>0</v>
      </c>
      <c r="V1885" s="1302">
        <v>0</v>
      </c>
    </row>
    <row r="1886" spans="1:22" ht="15" x14ac:dyDescent="0.25">
      <c r="A1886" s="1301" t="s">
        <v>709</v>
      </c>
      <c r="B1886" s="153" t="s">
        <v>936</v>
      </c>
      <c r="C1886" s="1301" t="s">
        <v>93</v>
      </c>
      <c r="D1886" s="1302">
        <v>0</v>
      </c>
      <c r="E1886" s="1302">
        <v>0</v>
      </c>
      <c r="F1886" s="1302">
        <v>0</v>
      </c>
      <c r="G1886" s="1302">
        <v>0</v>
      </c>
      <c r="H1886" s="1302">
        <v>0</v>
      </c>
      <c r="I1886" s="1302">
        <v>0</v>
      </c>
      <c r="J1886" s="1302">
        <v>8.3333335816860199E-2</v>
      </c>
      <c r="K1886" s="1302">
        <v>0.3333333432674408</v>
      </c>
      <c r="L1886" s="1302">
        <v>0.38461539149284363</v>
      </c>
      <c r="M1886" s="1302">
        <v>0</v>
      </c>
      <c r="N1886" s="1302">
        <v>0.2222222238779068</v>
      </c>
      <c r="O1886" s="1302">
        <v>0.1666666716337204</v>
      </c>
      <c r="P1886" s="1302">
        <v>0</v>
      </c>
      <c r="Q1886" s="1302">
        <v>0</v>
      </c>
      <c r="R1886" s="1302">
        <v>0</v>
      </c>
      <c r="S1886" s="1302">
        <v>0</v>
      </c>
      <c r="T1886" s="1302">
        <v>0</v>
      </c>
      <c r="U1886" s="1302">
        <v>0</v>
      </c>
      <c r="V1886" s="1302">
        <v>0</v>
      </c>
    </row>
    <row r="1887" spans="1:22" ht="15" x14ac:dyDescent="0.25">
      <c r="A1887" s="1301" t="s">
        <v>709</v>
      </c>
      <c r="B1887" s="153" t="s">
        <v>936</v>
      </c>
      <c r="C1887" s="1301" t="s">
        <v>94</v>
      </c>
      <c r="D1887" s="1302">
        <v>0</v>
      </c>
      <c r="E1887" s="1302">
        <v>0</v>
      </c>
      <c r="F1887" s="1302">
        <v>0</v>
      </c>
      <c r="G1887" s="1302">
        <v>0</v>
      </c>
      <c r="H1887" s="1302">
        <v>0</v>
      </c>
      <c r="I1887" s="1302">
        <v>0</v>
      </c>
      <c r="J1887" s="1302">
        <v>0</v>
      </c>
      <c r="K1887" s="1302">
        <v>6.6666670143604279E-2</v>
      </c>
      <c r="L1887" s="1302">
        <v>0</v>
      </c>
      <c r="M1887" s="1302">
        <v>0</v>
      </c>
      <c r="N1887" s="1302">
        <v>0.1111111119389534</v>
      </c>
      <c r="O1887" s="1302">
        <v>0</v>
      </c>
      <c r="P1887" s="1302">
        <v>0</v>
      </c>
      <c r="Q1887" s="1302">
        <v>0</v>
      </c>
      <c r="R1887" s="1302">
        <v>0</v>
      </c>
      <c r="S1887" s="1302">
        <v>0</v>
      </c>
      <c r="T1887" s="1302">
        <v>0</v>
      </c>
      <c r="U1887" s="1302">
        <v>0</v>
      </c>
      <c r="V1887" s="1302">
        <v>0</v>
      </c>
    </row>
    <row r="1888" spans="1:22" ht="15" x14ac:dyDescent="0.25">
      <c r="A1888" s="1301" t="s">
        <v>709</v>
      </c>
      <c r="B1888" s="153" t="s">
        <v>936</v>
      </c>
      <c r="C1888" s="1301" t="s">
        <v>95</v>
      </c>
      <c r="D1888" s="1302">
        <v>0</v>
      </c>
      <c r="E1888" s="1302">
        <v>0</v>
      </c>
      <c r="F1888" s="1302">
        <v>0</v>
      </c>
      <c r="G1888" s="1302">
        <v>0</v>
      </c>
      <c r="H1888" s="1302">
        <v>0</v>
      </c>
      <c r="I1888" s="1302">
        <v>0</v>
      </c>
      <c r="J1888" s="1302">
        <v>0</v>
      </c>
      <c r="K1888" s="1302">
        <v>0</v>
      </c>
      <c r="L1888" s="1302">
        <v>0</v>
      </c>
      <c r="M1888" s="1302">
        <v>0</v>
      </c>
      <c r="N1888" s="1302">
        <v>0</v>
      </c>
      <c r="O1888" s="1302">
        <v>0</v>
      </c>
      <c r="P1888" s="1302">
        <v>0</v>
      </c>
      <c r="Q1888" s="1302">
        <v>0</v>
      </c>
      <c r="R1888" s="1302">
        <v>0</v>
      </c>
      <c r="S1888" s="1302">
        <v>0</v>
      </c>
      <c r="T1888" s="1302">
        <v>0</v>
      </c>
      <c r="U1888" s="1302">
        <v>0</v>
      </c>
      <c r="V1888" s="1302">
        <v>0</v>
      </c>
    </row>
    <row r="1889" spans="1:22" ht="15" x14ac:dyDescent="0.25">
      <c r="A1889" s="1301" t="s">
        <v>709</v>
      </c>
      <c r="B1889" s="153" t="s">
        <v>937</v>
      </c>
      <c r="C1889" s="1301" t="s">
        <v>87</v>
      </c>
      <c r="D1889" s="1302">
        <v>0</v>
      </c>
      <c r="E1889" s="1302">
        <v>0</v>
      </c>
      <c r="F1889" s="1302">
        <v>8</v>
      </c>
      <c r="G1889" s="1302">
        <v>13</v>
      </c>
      <c r="H1889" s="1302">
        <v>18</v>
      </c>
      <c r="I1889" s="1302">
        <v>16</v>
      </c>
      <c r="J1889" s="1302">
        <v>4</v>
      </c>
      <c r="K1889" s="1302">
        <v>17</v>
      </c>
      <c r="L1889" s="1302">
        <v>10</v>
      </c>
      <c r="M1889" s="1302">
        <v>11</v>
      </c>
      <c r="N1889" s="1302">
        <v>11</v>
      </c>
      <c r="O1889" s="1302">
        <v>29</v>
      </c>
      <c r="P1889" s="1302">
        <v>4</v>
      </c>
      <c r="Q1889" s="1302">
        <v>2</v>
      </c>
      <c r="R1889" s="1302">
        <v>11</v>
      </c>
      <c r="S1889" s="1302">
        <v>11</v>
      </c>
      <c r="T1889" s="1302">
        <v>9</v>
      </c>
      <c r="U1889" s="1302">
        <v>15</v>
      </c>
      <c r="V1889" s="1302">
        <v>2</v>
      </c>
    </row>
    <row r="1890" spans="1:22" ht="15" x14ac:dyDescent="0.25">
      <c r="A1890" s="1301" t="s">
        <v>709</v>
      </c>
      <c r="B1890" s="153" t="s">
        <v>937</v>
      </c>
      <c r="C1890" s="1301" t="s">
        <v>700</v>
      </c>
      <c r="D1890" s="1302">
        <v>0</v>
      </c>
      <c r="E1890" s="1302">
        <v>0</v>
      </c>
      <c r="F1890" s="1302">
        <v>1</v>
      </c>
      <c r="G1890" s="1302">
        <v>7</v>
      </c>
      <c r="H1890" s="1302">
        <v>7</v>
      </c>
      <c r="I1890" s="1302">
        <v>6</v>
      </c>
      <c r="J1890" s="1302">
        <v>0</v>
      </c>
      <c r="K1890" s="1302">
        <v>2</v>
      </c>
      <c r="L1890" s="1302">
        <v>2</v>
      </c>
      <c r="M1890" s="1302">
        <v>4</v>
      </c>
      <c r="N1890" s="1302">
        <v>3</v>
      </c>
      <c r="O1890" s="1302">
        <v>19</v>
      </c>
      <c r="P1890" s="1302">
        <v>2</v>
      </c>
      <c r="Q1890" s="1302">
        <v>0</v>
      </c>
      <c r="R1890" s="1302">
        <v>0</v>
      </c>
      <c r="S1890" s="1302">
        <v>5</v>
      </c>
      <c r="T1890" s="1302">
        <v>4</v>
      </c>
      <c r="U1890" s="1302">
        <v>8</v>
      </c>
      <c r="V1890" s="1302">
        <v>0</v>
      </c>
    </row>
    <row r="1891" spans="1:22" ht="15" x14ac:dyDescent="0.25">
      <c r="A1891" s="1301" t="s">
        <v>709</v>
      </c>
      <c r="B1891" s="153" t="s">
        <v>937</v>
      </c>
      <c r="C1891" s="1301" t="s">
        <v>88</v>
      </c>
      <c r="D1891" s="1302">
        <v>0</v>
      </c>
      <c r="E1891" s="1302">
        <v>0</v>
      </c>
      <c r="F1891" s="1302">
        <v>2</v>
      </c>
      <c r="G1891" s="1302">
        <v>8</v>
      </c>
      <c r="H1891" s="1302">
        <v>10</v>
      </c>
      <c r="I1891" s="1302">
        <v>9</v>
      </c>
      <c r="J1891" s="1302">
        <v>1</v>
      </c>
      <c r="K1891" s="1302">
        <v>7</v>
      </c>
      <c r="L1891" s="1302">
        <v>5</v>
      </c>
      <c r="M1891" s="1302">
        <v>4</v>
      </c>
      <c r="N1891" s="1302">
        <v>4</v>
      </c>
      <c r="O1891" s="1302">
        <v>20</v>
      </c>
      <c r="P1891" s="1302">
        <v>2</v>
      </c>
      <c r="Q1891" s="1302">
        <v>0</v>
      </c>
      <c r="R1891" s="1302">
        <v>3</v>
      </c>
      <c r="S1891" s="1302">
        <v>5</v>
      </c>
      <c r="T1891" s="1302">
        <v>5</v>
      </c>
      <c r="U1891" s="1302">
        <v>8</v>
      </c>
      <c r="V1891" s="1302">
        <v>0</v>
      </c>
    </row>
    <row r="1892" spans="1:22" ht="15" x14ac:dyDescent="0.25">
      <c r="A1892" s="1301" t="s">
        <v>709</v>
      </c>
      <c r="B1892" s="153" t="s">
        <v>937</v>
      </c>
      <c r="C1892" s="1301" t="s">
        <v>89</v>
      </c>
      <c r="D1892" s="1302">
        <v>0</v>
      </c>
      <c r="E1892" s="1302">
        <v>0</v>
      </c>
      <c r="F1892" s="1302">
        <v>2</v>
      </c>
      <c r="G1892" s="1302">
        <v>9</v>
      </c>
      <c r="H1892" s="1302">
        <v>10</v>
      </c>
      <c r="I1892" s="1302">
        <v>9</v>
      </c>
      <c r="J1892" s="1302">
        <v>1</v>
      </c>
      <c r="K1892" s="1302">
        <v>7</v>
      </c>
      <c r="L1892" s="1302">
        <v>5</v>
      </c>
      <c r="M1892" s="1302">
        <v>5</v>
      </c>
      <c r="N1892" s="1302">
        <v>4</v>
      </c>
      <c r="O1892" s="1302">
        <v>20</v>
      </c>
      <c r="P1892" s="1302">
        <v>2</v>
      </c>
      <c r="Q1892" s="1302">
        <v>1</v>
      </c>
      <c r="R1892" s="1302">
        <v>3</v>
      </c>
      <c r="S1892" s="1302">
        <v>5</v>
      </c>
      <c r="T1892" s="1302">
        <v>6</v>
      </c>
      <c r="U1892" s="1302">
        <v>8</v>
      </c>
      <c r="V1892" s="1302">
        <v>0</v>
      </c>
    </row>
    <row r="1893" spans="1:22" ht="15" x14ac:dyDescent="0.25">
      <c r="A1893" s="1301" t="s">
        <v>709</v>
      </c>
      <c r="B1893" s="153" t="s">
        <v>937</v>
      </c>
      <c r="C1893" s="1301" t="s">
        <v>90</v>
      </c>
      <c r="D1893" s="1302">
        <v>0</v>
      </c>
      <c r="E1893" s="1302">
        <v>0</v>
      </c>
      <c r="F1893" s="1302">
        <v>0</v>
      </c>
      <c r="G1893" s="1302">
        <v>2</v>
      </c>
      <c r="H1893" s="1302">
        <v>2</v>
      </c>
      <c r="I1893" s="1302">
        <v>1</v>
      </c>
      <c r="J1893" s="1302">
        <v>1</v>
      </c>
      <c r="K1893" s="1302">
        <v>1</v>
      </c>
      <c r="L1893" s="1302">
        <v>1</v>
      </c>
      <c r="M1893" s="1302">
        <v>1</v>
      </c>
      <c r="N1893" s="1302">
        <v>3</v>
      </c>
      <c r="O1893" s="1302">
        <v>2</v>
      </c>
      <c r="P1893" s="1302">
        <v>2</v>
      </c>
      <c r="Q1893" s="1302">
        <v>0</v>
      </c>
      <c r="R1893" s="1302">
        <v>0</v>
      </c>
      <c r="S1893" s="1302">
        <v>2</v>
      </c>
      <c r="T1893" s="1302">
        <v>2</v>
      </c>
      <c r="U1893" s="1302">
        <v>1</v>
      </c>
      <c r="V1893" s="1302">
        <v>0</v>
      </c>
    </row>
    <row r="1894" spans="1:22" ht="15" x14ac:dyDescent="0.25">
      <c r="A1894" s="1301" t="s">
        <v>709</v>
      </c>
      <c r="B1894" s="153" t="s">
        <v>937</v>
      </c>
      <c r="C1894" s="1301" t="s">
        <v>91</v>
      </c>
      <c r="D1894" s="1302">
        <v>0</v>
      </c>
      <c r="E1894" s="1302">
        <v>0</v>
      </c>
      <c r="F1894" s="1302">
        <v>0</v>
      </c>
      <c r="G1894" s="1302">
        <v>1</v>
      </c>
      <c r="H1894" s="1302">
        <v>1</v>
      </c>
      <c r="I1894" s="1302">
        <v>1</v>
      </c>
      <c r="J1894" s="1302">
        <v>1</v>
      </c>
      <c r="K1894" s="1302">
        <v>1</v>
      </c>
      <c r="L1894" s="1302">
        <v>0</v>
      </c>
      <c r="M1894" s="1302">
        <v>1</v>
      </c>
      <c r="N1894" s="1302">
        <v>2</v>
      </c>
      <c r="O1894" s="1302">
        <v>0</v>
      </c>
      <c r="P1894" s="1302">
        <v>1</v>
      </c>
      <c r="Q1894" s="1302">
        <v>0</v>
      </c>
      <c r="R1894" s="1302">
        <v>0</v>
      </c>
      <c r="S1894" s="1302">
        <v>0</v>
      </c>
      <c r="T1894" s="1302">
        <v>2</v>
      </c>
      <c r="U1894" s="1302">
        <v>0</v>
      </c>
      <c r="V1894" s="1302">
        <v>0</v>
      </c>
    </row>
    <row r="1895" spans="1:22" ht="15" x14ac:dyDescent="0.25">
      <c r="A1895" s="1301" t="s">
        <v>709</v>
      </c>
      <c r="B1895" s="153" t="s">
        <v>937</v>
      </c>
      <c r="C1895" s="1301" t="s">
        <v>701</v>
      </c>
      <c r="D1895" s="1302">
        <v>0</v>
      </c>
      <c r="E1895" s="1302">
        <v>0</v>
      </c>
      <c r="F1895" s="1302">
        <v>0.125</v>
      </c>
      <c r="G1895" s="1302">
        <v>0.53846156597137451</v>
      </c>
      <c r="H1895" s="1302">
        <v>0.3888888955116272</v>
      </c>
      <c r="I1895" s="1302">
        <v>0.375</v>
      </c>
      <c r="J1895" s="1302">
        <v>0</v>
      </c>
      <c r="K1895" s="1302">
        <v>0.11764705926179886</v>
      </c>
      <c r="L1895" s="1302">
        <v>0.20000000298023224</v>
      </c>
      <c r="M1895" s="1302">
        <v>0.36363637447357178</v>
      </c>
      <c r="N1895" s="1302">
        <v>0.27272728085517883</v>
      </c>
      <c r="O1895" s="1302">
        <v>0.65517240762710571</v>
      </c>
      <c r="P1895" s="1302">
        <v>0.5</v>
      </c>
      <c r="Q1895" s="1302">
        <v>0</v>
      </c>
      <c r="R1895" s="1302">
        <v>0</v>
      </c>
      <c r="S1895" s="1302">
        <v>0.45454546809196472</v>
      </c>
      <c r="T1895" s="1302">
        <v>0.4444444477558136</v>
      </c>
      <c r="U1895" s="1302">
        <v>0.53333336114883423</v>
      </c>
      <c r="V1895" s="1302">
        <v>0</v>
      </c>
    </row>
    <row r="1896" spans="1:22" ht="15" x14ac:dyDescent="0.25">
      <c r="A1896" s="1301" t="s">
        <v>709</v>
      </c>
      <c r="B1896" s="153" t="s">
        <v>937</v>
      </c>
      <c r="C1896" s="1301" t="s">
        <v>92</v>
      </c>
      <c r="D1896" s="1302">
        <v>0</v>
      </c>
      <c r="E1896" s="1302">
        <v>0</v>
      </c>
      <c r="F1896" s="1302">
        <v>0.25</v>
      </c>
      <c r="G1896" s="1302">
        <v>0.61538463830947876</v>
      </c>
      <c r="H1896" s="1302">
        <v>0.55555558204650879</v>
      </c>
      <c r="I1896" s="1302">
        <v>0.5625</v>
      </c>
      <c r="J1896" s="1302">
        <v>0.25</v>
      </c>
      <c r="K1896" s="1302">
        <v>0.4117647111415863</v>
      </c>
      <c r="L1896" s="1302">
        <v>0.5</v>
      </c>
      <c r="M1896" s="1302">
        <v>0.36363637447357178</v>
      </c>
      <c r="N1896" s="1302">
        <v>0.36363637447357178</v>
      </c>
      <c r="O1896" s="1302">
        <v>0.68965518474578857</v>
      </c>
      <c r="P1896" s="1302">
        <v>0.5</v>
      </c>
      <c r="Q1896" s="1302">
        <v>0</v>
      </c>
      <c r="R1896" s="1302">
        <v>0.27272728085517883</v>
      </c>
      <c r="S1896" s="1302">
        <v>0.45454546809196472</v>
      </c>
      <c r="T1896" s="1302">
        <v>0.55555558204650879</v>
      </c>
      <c r="U1896" s="1302">
        <v>0.53333336114883423</v>
      </c>
      <c r="V1896" s="1302">
        <v>0</v>
      </c>
    </row>
    <row r="1897" spans="1:22" ht="15" x14ac:dyDescent="0.25">
      <c r="A1897" s="1301" t="s">
        <v>709</v>
      </c>
      <c r="B1897" s="153" t="s">
        <v>937</v>
      </c>
      <c r="C1897" s="1301" t="s">
        <v>93</v>
      </c>
      <c r="D1897" s="1302">
        <v>0</v>
      </c>
      <c r="E1897" s="1302">
        <v>0</v>
      </c>
      <c r="F1897" s="1302">
        <v>0.25</v>
      </c>
      <c r="G1897" s="1302">
        <v>0.69230771064758301</v>
      </c>
      <c r="H1897" s="1302">
        <v>0.55555558204650879</v>
      </c>
      <c r="I1897" s="1302">
        <v>0.5625</v>
      </c>
      <c r="J1897" s="1302">
        <v>0.25</v>
      </c>
      <c r="K1897" s="1302">
        <v>0.4117647111415863</v>
      </c>
      <c r="L1897" s="1302">
        <v>0.5</v>
      </c>
      <c r="M1897" s="1302">
        <v>0.45454546809196472</v>
      </c>
      <c r="N1897" s="1302">
        <v>0.36363637447357178</v>
      </c>
      <c r="O1897" s="1302">
        <v>0.68965518474578857</v>
      </c>
      <c r="P1897" s="1302">
        <v>0.5</v>
      </c>
      <c r="Q1897" s="1302">
        <v>0.5</v>
      </c>
      <c r="R1897" s="1302">
        <v>0.27272728085517883</v>
      </c>
      <c r="S1897" s="1302">
        <v>0.45454546809196472</v>
      </c>
      <c r="T1897" s="1302">
        <v>0.66666668653488159</v>
      </c>
      <c r="U1897" s="1302">
        <v>0.53333336114883423</v>
      </c>
      <c r="V1897" s="1302">
        <v>0</v>
      </c>
    </row>
    <row r="1898" spans="1:22" ht="15" x14ac:dyDescent="0.25">
      <c r="A1898" s="1301" t="s">
        <v>709</v>
      </c>
      <c r="B1898" s="153" t="s">
        <v>937</v>
      </c>
      <c r="C1898" s="1301" t="s">
        <v>94</v>
      </c>
      <c r="D1898" s="1302">
        <v>0</v>
      </c>
      <c r="E1898" s="1302">
        <v>0</v>
      </c>
      <c r="F1898" s="1302">
        <v>0</v>
      </c>
      <c r="G1898" s="1302">
        <v>0.15384615957736969</v>
      </c>
      <c r="H1898" s="1302">
        <v>0.1111111119389534</v>
      </c>
      <c r="I1898" s="1302">
        <v>6.25E-2</v>
      </c>
      <c r="J1898" s="1302">
        <v>0.25</v>
      </c>
      <c r="K1898" s="1302">
        <v>5.8823529630899429E-2</v>
      </c>
      <c r="L1898" s="1302">
        <v>0.10000000149011612</v>
      </c>
      <c r="M1898" s="1302">
        <v>9.0909093618392944E-2</v>
      </c>
      <c r="N1898" s="1302">
        <v>0.27272728085517883</v>
      </c>
      <c r="O1898" s="1302">
        <v>6.8965516984462738E-2</v>
      </c>
      <c r="P1898" s="1302">
        <v>0.5</v>
      </c>
      <c r="Q1898" s="1302">
        <v>0</v>
      </c>
      <c r="R1898" s="1302">
        <v>0</v>
      </c>
      <c r="S1898" s="1302">
        <v>0.18181818723678589</v>
      </c>
      <c r="T1898" s="1302">
        <v>0.2222222238779068</v>
      </c>
      <c r="U1898" s="1302">
        <v>6.6666670143604279E-2</v>
      </c>
      <c r="V1898" s="1302">
        <v>0</v>
      </c>
    </row>
    <row r="1899" spans="1:22" ht="15" x14ac:dyDescent="0.25">
      <c r="A1899" s="1301" t="s">
        <v>709</v>
      </c>
      <c r="B1899" s="153" t="s">
        <v>937</v>
      </c>
      <c r="C1899" s="1301" t="s">
        <v>95</v>
      </c>
      <c r="D1899" s="1302">
        <v>0</v>
      </c>
      <c r="E1899" s="1302">
        <v>0</v>
      </c>
      <c r="F1899" s="1302">
        <v>0</v>
      </c>
      <c r="G1899" s="1302">
        <v>7.6923079788684845E-2</v>
      </c>
      <c r="H1899" s="1302">
        <v>5.55555559694767E-2</v>
      </c>
      <c r="I1899" s="1302">
        <v>6.25E-2</v>
      </c>
      <c r="J1899" s="1302">
        <v>0.25</v>
      </c>
      <c r="K1899" s="1302">
        <v>5.8823529630899429E-2</v>
      </c>
      <c r="L1899" s="1302">
        <v>0</v>
      </c>
      <c r="M1899" s="1302">
        <v>9.0909093618392944E-2</v>
      </c>
      <c r="N1899" s="1302">
        <v>0.18181818723678589</v>
      </c>
      <c r="O1899" s="1302">
        <v>0</v>
      </c>
      <c r="P1899" s="1302">
        <v>0.25</v>
      </c>
      <c r="Q1899" s="1302">
        <v>0</v>
      </c>
      <c r="R1899" s="1302">
        <v>0</v>
      </c>
      <c r="S1899" s="1302">
        <v>0</v>
      </c>
      <c r="T1899" s="1302">
        <v>0.2222222238779068</v>
      </c>
      <c r="U1899" s="1302">
        <v>0</v>
      </c>
      <c r="V1899" s="1302">
        <v>0</v>
      </c>
    </row>
    <row r="1900" spans="1:22" ht="15" x14ac:dyDescent="0.25">
      <c r="A1900" s="1301" t="s">
        <v>709</v>
      </c>
      <c r="B1900" s="153" t="s">
        <v>938</v>
      </c>
      <c r="C1900" s="1301" t="s">
        <v>87</v>
      </c>
      <c r="D1900" s="1302">
        <v>37</v>
      </c>
      <c r="E1900" s="1302">
        <v>41</v>
      </c>
      <c r="F1900" s="1302">
        <v>38</v>
      </c>
      <c r="G1900" s="1302">
        <v>53</v>
      </c>
      <c r="H1900" s="1302">
        <v>41</v>
      </c>
      <c r="I1900" s="1302">
        <v>46</v>
      </c>
      <c r="J1900" s="1302">
        <v>21</v>
      </c>
      <c r="K1900" s="1302">
        <v>42</v>
      </c>
      <c r="L1900" s="1302">
        <v>50</v>
      </c>
      <c r="M1900" s="1302">
        <v>39</v>
      </c>
      <c r="N1900" s="1302">
        <v>80</v>
      </c>
      <c r="O1900" s="1302">
        <v>44</v>
      </c>
      <c r="P1900" s="1302">
        <v>29</v>
      </c>
      <c r="Q1900" s="1302">
        <v>13</v>
      </c>
      <c r="R1900" s="1302">
        <v>30</v>
      </c>
      <c r="S1900" s="1302">
        <v>30</v>
      </c>
      <c r="T1900" s="1302">
        <v>37</v>
      </c>
      <c r="U1900" s="1302">
        <v>40</v>
      </c>
      <c r="V1900" s="1302">
        <v>17</v>
      </c>
    </row>
    <row r="1901" spans="1:22" ht="15" x14ac:dyDescent="0.25">
      <c r="A1901" s="1301" t="s">
        <v>709</v>
      </c>
      <c r="B1901" s="153" t="s">
        <v>938</v>
      </c>
      <c r="C1901" s="1301" t="s">
        <v>700</v>
      </c>
      <c r="D1901" s="1302">
        <v>1</v>
      </c>
      <c r="E1901" s="1302">
        <v>8</v>
      </c>
      <c r="F1901" s="1302">
        <v>11</v>
      </c>
      <c r="G1901" s="1302">
        <v>16</v>
      </c>
      <c r="H1901" s="1302">
        <v>16</v>
      </c>
      <c r="I1901" s="1302">
        <v>7</v>
      </c>
      <c r="J1901" s="1302">
        <v>5</v>
      </c>
      <c r="K1901" s="1302">
        <v>17</v>
      </c>
      <c r="L1901" s="1302">
        <v>15</v>
      </c>
      <c r="M1901" s="1302">
        <v>14</v>
      </c>
      <c r="N1901" s="1302">
        <v>23</v>
      </c>
      <c r="O1901" s="1302">
        <v>11</v>
      </c>
      <c r="P1901" s="1302">
        <v>9</v>
      </c>
      <c r="Q1901" s="1302">
        <v>4</v>
      </c>
      <c r="R1901" s="1302">
        <v>14</v>
      </c>
      <c r="S1901" s="1302">
        <v>3</v>
      </c>
      <c r="T1901" s="1302">
        <v>10</v>
      </c>
      <c r="U1901" s="1302">
        <v>12</v>
      </c>
      <c r="V1901" s="1302">
        <v>3</v>
      </c>
    </row>
    <row r="1902" spans="1:22" ht="15" x14ac:dyDescent="0.25">
      <c r="A1902" s="1301" t="s">
        <v>709</v>
      </c>
      <c r="B1902" s="153" t="s">
        <v>938</v>
      </c>
      <c r="C1902" s="1301" t="s">
        <v>88</v>
      </c>
      <c r="D1902" s="1302">
        <v>14</v>
      </c>
      <c r="E1902" s="1302">
        <v>11</v>
      </c>
      <c r="F1902" s="1302">
        <v>15</v>
      </c>
      <c r="G1902" s="1302">
        <v>26</v>
      </c>
      <c r="H1902" s="1302">
        <v>21</v>
      </c>
      <c r="I1902" s="1302">
        <v>19</v>
      </c>
      <c r="J1902" s="1302">
        <v>11</v>
      </c>
      <c r="K1902" s="1302">
        <v>22</v>
      </c>
      <c r="L1902" s="1302">
        <v>24</v>
      </c>
      <c r="M1902" s="1302">
        <v>17</v>
      </c>
      <c r="N1902" s="1302">
        <v>34</v>
      </c>
      <c r="O1902" s="1302">
        <v>29</v>
      </c>
      <c r="P1902" s="1302">
        <v>16</v>
      </c>
      <c r="Q1902" s="1302">
        <v>4</v>
      </c>
      <c r="R1902" s="1302">
        <v>18</v>
      </c>
      <c r="S1902" s="1302">
        <v>12</v>
      </c>
      <c r="T1902" s="1302">
        <v>19</v>
      </c>
      <c r="U1902" s="1302">
        <v>23</v>
      </c>
      <c r="V1902" s="1302">
        <v>7</v>
      </c>
    </row>
    <row r="1903" spans="1:22" ht="15" x14ac:dyDescent="0.25">
      <c r="A1903" s="1301" t="s">
        <v>709</v>
      </c>
      <c r="B1903" s="153" t="s">
        <v>938</v>
      </c>
      <c r="C1903" s="1301" t="s">
        <v>89</v>
      </c>
      <c r="D1903" s="1302">
        <v>15</v>
      </c>
      <c r="E1903" s="1302">
        <v>14</v>
      </c>
      <c r="F1903" s="1302">
        <v>16</v>
      </c>
      <c r="G1903" s="1302">
        <v>27</v>
      </c>
      <c r="H1903" s="1302">
        <v>24</v>
      </c>
      <c r="I1903" s="1302">
        <v>21</v>
      </c>
      <c r="J1903" s="1302">
        <v>12</v>
      </c>
      <c r="K1903" s="1302">
        <v>25</v>
      </c>
      <c r="L1903" s="1302">
        <v>28</v>
      </c>
      <c r="M1903" s="1302">
        <v>21</v>
      </c>
      <c r="N1903" s="1302">
        <v>36</v>
      </c>
      <c r="O1903" s="1302">
        <v>32</v>
      </c>
      <c r="P1903" s="1302">
        <v>17</v>
      </c>
      <c r="Q1903" s="1302">
        <v>6</v>
      </c>
      <c r="R1903" s="1302">
        <v>19</v>
      </c>
      <c r="S1903" s="1302">
        <v>12</v>
      </c>
      <c r="T1903" s="1302">
        <v>21</v>
      </c>
      <c r="U1903" s="1302">
        <v>24</v>
      </c>
      <c r="V1903" s="1302">
        <v>7</v>
      </c>
    </row>
    <row r="1904" spans="1:22" ht="15" x14ac:dyDescent="0.25">
      <c r="A1904" s="1301" t="s">
        <v>709</v>
      </c>
      <c r="B1904" s="153" t="s">
        <v>938</v>
      </c>
      <c r="C1904" s="1301" t="s">
        <v>90</v>
      </c>
      <c r="D1904" s="1302">
        <v>5</v>
      </c>
      <c r="E1904" s="1302">
        <v>4</v>
      </c>
      <c r="F1904" s="1302">
        <v>3</v>
      </c>
      <c r="G1904" s="1302">
        <v>10</v>
      </c>
      <c r="H1904" s="1302">
        <v>9</v>
      </c>
      <c r="I1904" s="1302">
        <v>8</v>
      </c>
      <c r="J1904" s="1302">
        <v>1</v>
      </c>
      <c r="K1904" s="1302">
        <v>6</v>
      </c>
      <c r="L1904" s="1302">
        <v>5</v>
      </c>
      <c r="M1904" s="1302">
        <v>2</v>
      </c>
      <c r="N1904" s="1302">
        <v>7</v>
      </c>
      <c r="O1904" s="1302">
        <v>2</v>
      </c>
      <c r="P1904" s="1302">
        <v>7</v>
      </c>
      <c r="Q1904" s="1302">
        <v>1</v>
      </c>
      <c r="R1904" s="1302">
        <v>3</v>
      </c>
      <c r="S1904" s="1302">
        <v>6</v>
      </c>
      <c r="T1904" s="1302">
        <v>6</v>
      </c>
      <c r="U1904" s="1302">
        <v>8</v>
      </c>
      <c r="V1904" s="1302">
        <v>0</v>
      </c>
    </row>
    <row r="1905" spans="1:22" ht="15" x14ac:dyDescent="0.25">
      <c r="A1905" s="1301" t="s">
        <v>709</v>
      </c>
      <c r="B1905" s="153" t="s">
        <v>938</v>
      </c>
      <c r="C1905" s="1301" t="s">
        <v>91</v>
      </c>
      <c r="D1905" s="1302">
        <v>3</v>
      </c>
      <c r="E1905" s="1302">
        <v>2</v>
      </c>
      <c r="F1905" s="1302">
        <v>1</v>
      </c>
      <c r="G1905" s="1302">
        <v>6</v>
      </c>
      <c r="H1905" s="1302">
        <v>6</v>
      </c>
      <c r="I1905" s="1302">
        <v>2</v>
      </c>
      <c r="J1905" s="1302">
        <v>1</v>
      </c>
      <c r="K1905" s="1302">
        <v>4</v>
      </c>
      <c r="L1905" s="1302">
        <v>3</v>
      </c>
      <c r="M1905" s="1302">
        <v>1</v>
      </c>
      <c r="N1905" s="1302">
        <v>2</v>
      </c>
      <c r="O1905" s="1302">
        <v>0</v>
      </c>
      <c r="P1905" s="1302">
        <v>1</v>
      </c>
      <c r="Q1905" s="1302">
        <v>0</v>
      </c>
      <c r="R1905" s="1302">
        <v>3</v>
      </c>
      <c r="S1905" s="1302">
        <v>2</v>
      </c>
      <c r="T1905" s="1302">
        <v>3</v>
      </c>
      <c r="U1905" s="1302">
        <v>1</v>
      </c>
      <c r="V1905" s="1302">
        <v>0</v>
      </c>
    </row>
    <row r="1906" spans="1:22" ht="15" x14ac:dyDescent="0.25">
      <c r="A1906" s="1301" t="s">
        <v>709</v>
      </c>
      <c r="B1906" s="153" t="s">
        <v>938</v>
      </c>
      <c r="C1906" s="1301" t="s">
        <v>701</v>
      </c>
      <c r="D1906" s="1302">
        <v>2.7027027681469917E-2</v>
      </c>
      <c r="E1906" s="1302">
        <v>0.19512194395065308</v>
      </c>
      <c r="F1906" s="1302">
        <v>0.28947368264198303</v>
      </c>
      <c r="G1906" s="1302">
        <v>0.30188679695129395</v>
      </c>
      <c r="H1906" s="1302">
        <v>0.39024388790130615</v>
      </c>
      <c r="I1906" s="1302">
        <v>0.15217390656471252</v>
      </c>
      <c r="J1906" s="1302">
        <v>0.2380952388048172</v>
      </c>
      <c r="K1906" s="1302">
        <v>0.4047619104385376</v>
      </c>
      <c r="L1906" s="1302">
        <v>0.30000001192092896</v>
      </c>
      <c r="M1906" s="1302">
        <v>0.35897436738014221</v>
      </c>
      <c r="N1906" s="1302">
        <v>0.28749999403953552</v>
      </c>
      <c r="O1906" s="1302">
        <v>0.25</v>
      </c>
      <c r="P1906" s="1302">
        <v>0.31034481525421143</v>
      </c>
      <c r="Q1906" s="1302">
        <v>0.30769231915473938</v>
      </c>
      <c r="R1906" s="1302">
        <v>0.46666666865348816</v>
      </c>
      <c r="S1906" s="1302">
        <v>0.10000000149011612</v>
      </c>
      <c r="T1906" s="1302">
        <v>0.27027025818824768</v>
      </c>
      <c r="U1906" s="1302">
        <v>0.30000001192092896</v>
      </c>
      <c r="V1906" s="1302">
        <v>0.17647059261798859</v>
      </c>
    </row>
    <row r="1907" spans="1:22" ht="15" x14ac:dyDescent="0.25">
      <c r="A1907" s="1301" t="s">
        <v>709</v>
      </c>
      <c r="B1907" s="153" t="s">
        <v>938</v>
      </c>
      <c r="C1907" s="1301" t="s">
        <v>92</v>
      </c>
      <c r="D1907" s="1302">
        <v>0.37837839126586914</v>
      </c>
      <c r="E1907" s="1302">
        <v>0.26829269528388977</v>
      </c>
      <c r="F1907" s="1302">
        <v>0.39473685622215271</v>
      </c>
      <c r="G1907" s="1302">
        <v>0.49056604504585266</v>
      </c>
      <c r="H1907" s="1302">
        <v>0.51219511032104492</v>
      </c>
      <c r="I1907" s="1302">
        <v>0.41304346919059753</v>
      </c>
      <c r="J1907" s="1302">
        <v>0.52380955219268799</v>
      </c>
      <c r="K1907" s="1302">
        <v>0.52380955219268799</v>
      </c>
      <c r="L1907" s="1302">
        <v>0.47999998927116394</v>
      </c>
      <c r="M1907" s="1302">
        <v>0.43589743971824646</v>
      </c>
      <c r="N1907" s="1302">
        <v>0.42500001192092896</v>
      </c>
      <c r="O1907" s="1302">
        <v>0.65909093618392944</v>
      </c>
      <c r="P1907" s="1302">
        <v>0.5517241358757019</v>
      </c>
      <c r="Q1907" s="1302">
        <v>0.30769231915473938</v>
      </c>
      <c r="R1907" s="1302">
        <v>0.60000002384185791</v>
      </c>
      <c r="S1907" s="1302">
        <v>0.40000000596046448</v>
      </c>
      <c r="T1907" s="1302">
        <v>0.51351350545883179</v>
      </c>
      <c r="U1907" s="1302">
        <v>0.57499998807907104</v>
      </c>
      <c r="V1907" s="1302">
        <v>0.4117647111415863</v>
      </c>
    </row>
    <row r="1908" spans="1:22" ht="15" x14ac:dyDescent="0.25">
      <c r="A1908" s="1301" t="s">
        <v>709</v>
      </c>
      <c r="B1908" s="153" t="s">
        <v>938</v>
      </c>
      <c r="C1908" s="1301" t="s">
        <v>93</v>
      </c>
      <c r="D1908" s="1302">
        <v>0.40540540218353271</v>
      </c>
      <c r="E1908" s="1302">
        <v>0.34146341681480408</v>
      </c>
      <c r="F1908" s="1302">
        <v>0.42105263471603394</v>
      </c>
      <c r="G1908" s="1302">
        <v>0.50943398475646973</v>
      </c>
      <c r="H1908" s="1302">
        <v>0.58536583185195923</v>
      </c>
      <c r="I1908" s="1302">
        <v>0.45652174949645996</v>
      </c>
      <c r="J1908" s="1302">
        <v>0.57142859697341919</v>
      </c>
      <c r="K1908" s="1302">
        <v>0.5952380895614624</v>
      </c>
      <c r="L1908" s="1302">
        <v>0.56000000238418579</v>
      </c>
      <c r="M1908" s="1302">
        <v>0.53846156597137451</v>
      </c>
      <c r="N1908" s="1302">
        <v>0.44999998807907104</v>
      </c>
      <c r="O1908" s="1302">
        <v>0.72727274894714355</v>
      </c>
      <c r="P1908" s="1302">
        <v>0.58620691299438477</v>
      </c>
      <c r="Q1908" s="1302">
        <v>0.46153846383094788</v>
      </c>
      <c r="R1908" s="1302">
        <v>0.63333332538604736</v>
      </c>
      <c r="S1908" s="1302">
        <v>0.40000000596046448</v>
      </c>
      <c r="T1908" s="1302">
        <v>0.56756758689880371</v>
      </c>
      <c r="U1908" s="1302">
        <v>0.60000002384185791</v>
      </c>
      <c r="V1908" s="1302">
        <v>0.4117647111415863</v>
      </c>
    </row>
    <row r="1909" spans="1:22" ht="15" x14ac:dyDescent="0.25">
      <c r="A1909" s="1301" t="s">
        <v>709</v>
      </c>
      <c r="B1909" s="153" t="s">
        <v>938</v>
      </c>
      <c r="C1909" s="1301" t="s">
        <v>94</v>
      </c>
      <c r="D1909" s="1302">
        <v>0.13513512909412384</v>
      </c>
      <c r="E1909" s="1302">
        <v>9.7560971975326538E-2</v>
      </c>
      <c r="F1909" s="1302">
        <v>7.8947365283966064E-2</v>
      </c>
      <c r="G1909" s="1302">
        <v>0.18867924809455872</v>
      </c>
      <c r="H1909" s="1302">
        <v>0.21951219439506531</v>
      </c>
      <c r="I1909" s="1302">
        <v>0.17391304671764374</v>
      </c>
      <c r="J1909" s="1302">
        <v>4.76190485060215E-2</v>
      </c>
      <c r="K1909" s="1302">
        <v>0.1428571492433548</v>
      </c>
      <c r="L1909" s="1302">
        <v>0.10000000149011612</v>
      </c>
      <c r="M1909" s="1302">
        <v>5.128205195069313E-2</v>
      </c>
      <c r="N1909" s="1302">
        <v>8.7499998509883881E-2</v>
      </c>
      <c r="O1909" s="1302">
        <v>4.5454546809196472E-2</v>
      </c>
      <c r="P1909" s="1302">
        <v>0.24137930572032928</v>
      </c>
      <c r="Q1909" s="1302">
        <v>7.6923079788684845E-2</v>
      </c>
      <c r="R1909" s="1302">
        <v>0.10000000149011612</v>
      </c>
      <c r="S1909" s="1302">
        <v>0.20000000298023224</v>
      </c>
      <c r="T1909" s="1302">
        <v>0.16216215491294861</v>
      </c>
      <c r="U1909" s="1302">
        <v>0.20000000298023224</v>
      </c>
      <c r="V1909" s="1302">
        <v>0</v>
      </c>
    </row>
    <row r="1910" spans="1:22" ht="15" x14ac:dyDescent="0.25">
      <c r="A1910" s="1301" t="s">
        <v>709</v>
      </c>
      <c r="B1910" s="153" t="s">
        <v>938</v>
      </c>
      <c r="C1910" s="1301" t="s">
        <v>95</v>
      </c>
      <c r="D1910" s="1302">
        <v>8.1081077456474304E-2</v>
      </c>
      <c r="E1910" s="1302">
        <v>4.8780485987663269E-2</v>
      </c>
      <c r="F1910" s="1302">
        <v>2.6315789669752121E-2</v>
      </c>
      <c r="G1910" s="1302">
        <v>0.11320754885673523</v>
      </c>
      <c r="H1910" s="1302">
        <v>0.14634145796298981</v>
      </c>
      <c r="I1910" s="1302">
        <v>4.3478261679410934E-2</v>
      </c>
      <c r="J1910" s="1302">
        <v>4.76190485060215E-2</v>
      </c>
      <c r="K1910" s="1302">
        <v>9.5238097012042999E-2</v>
      </c>
      <c r="L1910" s="1302">
        <v>5.9999998658895493E-2</v>
      </c>
      <c r="M1910" s="1302">
        <v>2.5641025975346565E-2</v>
      </c>
      <c r="N1910" s="1302">
        <v>2.500000037252903E-2</v>
      </c>
      <c r="O1910" s="1302">
        <v>0</v>
      </c>
      <c r="P1910" s="1302">
        <v>3.4482758492231369E-2</v>
      </c>
      <c r="Q1910" s="1302">
        <v>0</v>
      </c>
      <c r="R1910" s="1302">
        <v>0.10000000149011612</v>
      </c>
      <c r="S1910" s="1302">
        <v>6.6666670143604279E-2</v>
      </c>
      <c r="T1910" s="1302">
        <v>8.1081077456474304E-2</v>
      </c>
      <c r="U1910" s="1302">
        <v>2.500000037252903E-2</v>
      </c>
      <c r="V1910" s="1302">
        <v>0</v>
      </c>
    </row>
    <row r="1911" spans="1:22" ht="15" x14ac:dyDescent="0.25">
      <c r="A1911" s="1301" t="s">
        <v>709</v>
      </c>
      <c r="B1911" s="153" t="s">
        <v>939</v>
      </c>
      <c r="C1911" s="1301" t="s">
        <v>87</v>
      </c>
      <c r="D1911" s="1302">
        <v>20</v>
      </c>
      <c r="E1911" s="1302">
        <v>42</v>
      </c>
      <c r="F1911" s="1302">
        <v>42</v>
      </c>
      <c r="G1911" s="1302">
        <v>18</v>
      </c>
      <c r="H1911" s="1302">
        <v>22</v>
      </c>
      <c r="I1911" s="1302">
        <v>23</v>
      </c>
      <c r="J1911" s="1302">
        <v>18</v>
      </c>
      <c r="K1911" s="1302">
        <v>16</v>
      </c>
      <c r="L1911" s="1302">
        <v>18</v>
      </c>
      <c r="M1911" s="1302">
        <v>19</v>
      </c>
      <c r="N1911" s="1302">
        <v>13</v>
      </c>
      <c r="O1911" s="1302">
        <v>71</v>
      </c>
      <c r="P1911" s="1302">
        <v>1</v>
      </c>
      <c r="Q1911" s="1302">
        <v>0</v>
      </c>
      <c r="R1911" s="1302">
        <v>41</v>
      </c>
      <c r="S1911" s="1302">
        <v>0</v>
      </c>
      <c r="T1911" s="1302">
        <v>18</v>
      </c>
      <c r="U1911" s="1302">
        <v>35</v>
      </c>
      <c r="V1911" s="1302">
        <v>6</v>
      </c>
    </row>
    <row r="1912" spans="1:22" ht="15" x14ac:dyDescent="0.25">
      <c r="A1912" s="1301" t="s">
        <v>709</v>
      </c>
      <c r="B1912" s="153" t="s">
        <v>939</v>
      </c>
      <c r="C1912" s="1301" t="s">
        <v>700</v>
      </c>
      <c r="D1912" s="1302">
        <v>2</v>
      </c>
      <c r="E1912" s="1302">
        <v>11</v>
      </c>
      <c r="F1912" s="1302">
        <v>21</v>
      </c>
      <c r="G1912" s="1302">
        <v>4</v>
      </c>
      <c r="H1912" s="1302">
        <v>4</v>
      </c>
      <c r="I1912" s="1302">
        <v>13</v>
      </c>
      <c r="J1912" s="1302">
        <v>6</v>
      </c>
      <c r="K1912" s="1302">
        <v>5</v>
      </c>
      <c r="L1912" s="1302">
        <v>6</v>
      </c>
      <c r="M1912" s="1302">
        <v>7</v>
      </c>
      <c r="N1912" s="1302">
        <v>6</v>
      </c>
      <c r="O1912" s="1302">
        <v>17</v>
      </c>
      <c r="P1912" s="1302">
        <v>0</v>
      </c>
      <c r="Q1912" s="1302">
        <v>0</v>
      </c>
      <c r="R1912" s="1302">
        <v>15</v>
      </c>
      <c r="S1912" s="1302">
        <v>0</v>
      </c>
      <c r="T1912" s="1302">
        <v>7</v>
      </c>
      <c r="U1912" s="1302">
        <v>26</v>
      </c>
      <c r="V1912" s="1302">
        <v>3</v>
      </c>
    </row>
    <row r="1913" spans="1:22" ht="15" x14ac:dyDescent="0.25">
      <c r="A1913" s="1301" t="s">
        <v>709</v>
      </c>
      <c r="B1913" s="153" t="s">
        <v>939</v>
      </c>
      <c r="C1913" s="1301" t="s">
        <v>88</v>
      </c>
      <c r="D1913" s="1302">
        <v>2</v>
      </c>
      <c r="E1913" s="1302">
        <v>11</v>
      </c>
      <c r="F1913" s="1302">
        <v>24</v>
      </c>
      <c r="G1913" s="1302">
        <v>7</v>
      </c>
      <c r="H1913" s="1302">
        <v>12</v>
      </c>
      <c r="I1913" s="1302">
        <v>13</v>
      </c>
      <c r="J1913" s="1302">
        <v>11</v>
      </c>
      <c r="K1913" s="1302">
        <v>11</v>
      </c>
      <c r="L1913" s="1302">
        <v>11</v>
      </c>
      <c r="M1913" s="1302">
        <v>12</v>
      </c>
      <c r="N1913" s="1302">
        <v>6</v>
      </c>
      <c r="O1913" s="1302">
        <v>42</v>
      </c>
      <c r="P1913" s="1302">
        <v>0</v>
      </c>
      <c r="Q1913" s="1302">
        <v>0</v>
      </c>
      <c r="R1913" s="1302">
        <v>15</v>
      </c>
      <c r="S1913" s="1302">
        <v>0</v>
      </c>
      <c r="T1913" s="1302">
        <v>7</v>
      </c>
      <c r="U1913" s="1302">
        <v>26</v>
      </c>
      <c r="V1913" s="1302">
        <v>3</v>
      </c>
    </row>
    <row r="1914" spans="1:22" ht="15" x14ac:dyDescent="0.25">
      <c r="A1914" s="1301" t="s">
        <v>709</v>
      </c>
      <c r="B1914" s="153" t="s">
        <v>939</v>
      </c>
      <c r="C1914" s="1301" t="s">
        <v>89</v>
      </c>
      <c r="D1914" s="1302">
        <v>3</v>
      </c>
      <c r="E1914" s="1302">
        <v>13</v>
      </c>
      <c r="F1914" s="1302">
        <v>24</v>
      </c>
      <c r="G1914" s="1302">
        <v>9</v>
      </c>
      <c r="H1914" s="1302">
        <v>12</v>
      </c>
      <c r="I1914" s="1302">
        <v>13</v>
      </c>
      <c r="J1914" s="1302">
        <v>11</v>
      </c>
      <c r="K1914" s="1302">
        <v>12</v>
      </c>
      <c r="L1914" s="1302">
        <v>11</v>
      </c>
      <c r="M1914" s="1302">
        <v>13</v>
      </c>
      <c r="N1914" s="1302">
        <v>6</v>
      </c>
      <c r="O1914" s="1302">
        <v>46</v>
      </c>
      <c r="P1914" s="1302">
        <v>0</v>
      </c>
      <c r="Q1914" s="1302">
        <v>0</v>
      </c>
      <c r="R1914" s="1302">
        <v>17</v>
      </c>
      <c r="S1914" s="1302">
        <v>0</v>
      </c>
      <c r="T1914" s="1302">
        <v>7</v>
      </c>
      <c r="U1914" s="1302">
        <v>26</v>
      </c>
      <c r="V1914" s="1302">
        <v>3</v>
      </c>
    </row>
    <row r="1915" spans="1:22" ht="15" x14ac:dyDescent="0.25">
      <c r="A1915" s="1301" t="s">
        <v>709</v>
      </c>
      <c r="B1915" s="153" t="s">
        <v>939</v>
      </c>
      <c r="C1915" s="1301" t="s">
        <v>90</v>
      </c>
      <c r="D1915" s="1302">
        <v>1</v>
      </c>
      <c r="E1915" s="1302">
        <v>6</v>
      </c>
      <c r="F1915" s="1302">
        <v>3</v>
      </c>
      <c r="G1915" s="1302">
        <v>1</v>
      </c>
      <c r="H1915" s="1302">
        <v>6</v>
      </c>
      <c r="I1915" s="1302">
        <v>5</v>
      </c>
      <c r="J1915" s="1302">
        <v>6</v>
      </c>
      <c r="K1915" s="1302">
        <v>2</v>
      </c>
      <c r="L1915" s="1302">
        <v>3</v>
      </c>
      <c r="M1915" s="1302">
        <v>1</v>
      </c>
      <c r="N1915" s="1302">
        <v>1</v>
      </c>
      <c r="O1915" s="1302">
        <v>6</v>
      </c>
      <c r="P1915" s="1302">
        <v>0</v>
      </c>
      <c r="Q1915" s="1302">
        <v>0</v>
      </c>
      <c r="R1915" s="1302">
        <v>6</v>
      </c>
      <c r="S1915" s="1302">
        <v>0</v>
      </c>
      <c r="T1915" s="1302">
        <v>0</v>
      </c>
      <c r="U1915" s="1302">
        <v>10</v>
      </c>
      <c r="V1915" s="1302">
        <v>0</v>
      </c>
    </row>
    <row r="1916" spans="1:22" ht="15" x14ac:dyDescent="0.25">
      <c r="A1916" s="1301" t="s">
        <v>709</v>
      </c>
      <c r="B1916" s="153" t="s">
        <v>939</v>
      </c>
      <c r="C1916" s="1301" t="s">
        <v>91</v>
      </c>
      <c r="D1916" s="1302">
        <v>1</v>
      </c>
      <c r="E1916" s="1302">
        <v>3</v>
      </c>
      <c r="F1916" s="1302">
        <v>2</v>
      </c>
      <c r="G1916" s="1302">
        <v>0</v>
      </c>
      <c r="H1916" s="1302">
        <v>3</v>
      </c>
      <c r="I1916" s="1302">
        <v>3</v>
      </c>
      <c r="J1916" s="1302">
        <v>1</v>
      </c>
      <c r="K1916" s="1302">
        <v>1</v>
      </c>
      <c r="L1916" s="1302">
        <v>1</v>
      </c>
      <c r="M1916" s="1302">
        <v>0</v>
      </c>
      <c r="N1916" s="1302">
        <v>0</v>
      </c>
      <c r="O1916" s="1302">
        <v>3</v>
      </c>
      <c r="P1916" s="1302">
        <v>0</v>
      </c>
      <c r="Q1916" s="1302">
        <v>0</v>
      </c>
      <c r="R1916" s="1302">
        <v>5</v>
      </c>
      <c r="S1916" s="1302">
        <v>0</v>
      </c>
      <c r="T1916" s="1302">
        <v>1</v>
      </c>
      <c r="U1916" s="1302">
        <v>8</v>
      </c>
      <c r="V1916" s="1302">
        <v>0</v>
      </c>
    </row>
    <row r="1917" spans="1:22" ht="15" x14ac:dyDescent="0.25">
      <c r="A1917" s="1301" t="s">
        <v>709</v>
      </c>
      <c r="B1917" s="153" t="s">
        <v>939</v>
      </c>
      <c r="C1917" s="1301" t="s">
        <v>701</v>
      </c>
      <c r="D1917" s="1302">
        <v>0.10000000149011612</v>
      </c>
      <c r="E1917" s="1302">
        <v>0.26190477609634399</v>
      </c>
      <c r="F1917" s="1302">
        <v>0.5</v>
      </c>
      <c r="G1917" s="1302">
        <v>0.2222222238779068</v>
      </c>
      <c r="H1917" s="1302">
        <v>0.18181818723678589</v>
      </c>
      <c r="I1917" s="1302">
        <v>0.56521737575531006</v>
      </c>
      <c r="J1917" s="1302">
        <v>0.3333333432674408</v>
      </c>
      <c r="K1917" s="1302">
        <v>0.3125</v>
      </c>
      <c r="L1917" s="1302">
        <v>0.3333333432674408</v>
      </c>
      <c r="M1917" s="1302">
        <v>0.3684210479259491</v>
      </c>
      <c r="N1917" s="1302">
        <v>0.46153846383094788</v>
      </c>
      <c r="O1917" s="1302">
        <v>0.23943662643432617</v>
      </c>
      <c r="P1917" s="1302">
        <v>0</v>
      </c>
      <c r="Q1917" s="1302">
        <v>0</v>
      </c>
      <c r="R1917" s="1302">
        <v>0.36585366725921631</v>
      </c>
      <c r="S1917" s="1302">
        <v>0</v>
      </c>
      <c r="T1917" s="1302">
        <v>0.3888888955116272</v>
      </c>
      <c r="U1917" s="1302">
        <v>0.74285715818405151</v>
      </c>
      <c r="V1917" s="1302">
        <v>0.5</v>
      </c>
    </row>
    <row r="1918" spans="1:22" ht="15" x14ac:dyDescent="0.25">
      <c r="A1918" s="1301" t="s">
        <v>709</v>
      </c>
      <c r="B1918" s="153" t="s">
        <v>939</v>
      </c>
      <c r="C1918" s="1301" t="s">
        <v>92</v>
      </c>
      <c r="D1918" s="1302">
        <v>0.10000000149011612</v>
      </c>
      <c r="E1918" s="1302">
        <v>0.26190477609634399</v>
      </c>
      <c r="F1918" s="1302">
        <v>0.57142859697341919</v>
      </c>
      <c r="G1918" s="1302">
        <v>0.3888888955116272</v>
      </c>
      <c r="H1918" s="1302">
        <v>0.54545456171035767</v>
      </c>
      <c r="I1918" s="1302">
        <v>0.56521737575531006</v>
      </c>
      <c r="J1918" s="1302">
        <v>0.6111111044883728</v>
      </c>
      <c r="K1918" s="1302">
        <v>0.6875</v>
      </c>
      <c r="L1918" s="1302">
        <v>0.6111111044883728</v>
      </c>
      <c r="M1918" s="1302">
        <v>0.63157892227172852</v>
      </c>
      <c r="N1918" s="1302">
        <v>0.46153846383094788</v>
      </c>
      <c r="O1918" s="1302">
        <v>0.59154927730560303</v>
      </c>
      <c r="P1918" s="1302">
        <v>0</v>
      </c>
      <c r="Q1918" s="1302">
        <v>0</v>
      </c>
      <c r="R1918" s="1302">
        <v>0.36585366725921631</v>
      </c>
      <c r="S1918" s="1302">
        <v>0</v>
      </c>
      <c r="T1918" s="1302">
        <v>0.3888888955116272</v>
      </c>
      <c r="U1918" s="1302">
        <v>0.74285715818405151</v>
      </c>
      <c r="V1918" s="1302">
        <v>0.5</v>
      </c>
    </row>
    <row r="1919" spans="1:22" ht="15" x14ac:dyDescent="0.25">
      <c r="A1919" s="1301" t="s">
        <v>709</v>
      </c>
      <c r="B1919" s="153" t="s">
        <v>939</v>
      </c>
      <c r="C1919" s="1301" t="s">
        <v>93</v>
      </c>
      <c r="D1919" s="1302">
        <v>0.15000000596046448</v>
      </c>
      <c r="E1919" s="1302">
        <v>0.3095238208770752</v>
      </c>
      <c r="F1919" s="1302">
        <v>0.57142859697341919</v>
      </c>
      <c r="G1919" s="1302">
        <v>0.5</v>
      </c>
      <c r="H1919" s="1302">
        <v>0.54545456171035767</v>
      </c>
      <c r="I1919" s="1302">
        <v>0.56521737575531006</v>
      </c>
      <c r="J1919" s="1302">
        <v>0.6111111044883728</v>
      </c>
      <c r="K1919" s="1302">
        <v>0.75</v>
      </c>
      <c r="L1919" s="1302">
        <v>0.6111111044883728</v>
      </c>
      <c r="M1919" s="1302">
        <v>0.68421053886413574</v>
      </c>
      <c r="N1919" s="1302">
        <v>0.46153846383094788</v>
      </c>
      <c r="O1919" s="1302">
        <v>0.64788734912872314</v>
      </c>
      <c r="P1919" s="1302">
        <v>0</v>
      </c>
      <c r="Q1919" s="1302">
        <v>0</v>
      </c>
      <c r="R1919" s="1302">
        <v>0.41463413834571838</v>
      </c>
      <c r="S1919" s="1302">
        <v>0</v>
      </c>
      <c r="T1919" s="1302">
        <v>0.3888888955116272</v>
      </c>
      <c r="U1919" s="1302">
        <v>0.74285715818405151</v>
      </c>
      <c r="V1919" s="1302">
        <v>0.5</v>
      </c>
    </row>
    <row r="1920" spans="1:22" ht="15" x14ac:dyDescent="0.25">
      <c r="A1920" s="1301" t="s">
        <v>709</v>
      </c>
      <c r="B1920" s="153" t="s">
        <v>939</v>
      </c>
      <c r="C1920" s="1301" t="s">
        <v>94</v>
      </c>
      <c r="D1920" s="1302">
        <v>5.000000074505806E-2</v>
      </c>
      <c r="E1920" s="1302">
        <v>0.1428571492433548</v>
      </c>
      <c r="F1920" s="1302">
        <v>7.1428574621677399E-2</v>
      </c>
      <c r="G1920" s="1302">
        <v>5.55555559694767E-2</v>
      </c>
      <c r="H1920" s="1302">
        <v>0.27272728085517883</v>
      </c>
      <c r="I1920" s="1302">
        <v>0.21739129722118378</v>
      </c>
      <c r="J1920" s="1302">
        <v>0.3333333432674408</v>
      </c>
      <c r="K1920" s="1302">
        <v>0.125</v>
      </c>
      <c r="L1920" s="1302">
        <v>0.1666666716337204</v>
      </c>
      <c r="M1920" s="1302">
        <v>5.2631579339504242E-2</v>
      </c>
      <c r="N1920" s="1302">
        <v>7.6923079788684845E-2</v>
      </c>
      <c r="O1920" s="1302">
        <v>8.4507040679454803E-2</v>
      </c>
      <c r="P1920" s="1302">
        <v>0</v>
      </c>
      <c r="Q1920" s="1302">
        <v>0</v>
      </c>
      <c r="R1920" s="1302">
        <v>0.14634145796298981</v>
      </c>
      <c r="S1920" s="1302">
        <v>0</v>
      </c>
      <c r="T1920" s="1302">
        <v>0</v>
      </c>
      <c r="U1920" s="1302">
        <v>0.28571429848670959</v>
      </c>
      <c r="V1920" s="1302">
        <v>0</v>
      </c>
    </row>
    <row r="1921" spans="1:22" ht="15" x14ac:dyDescent="0.25">
      <c r="A1921" s="1301" t="s">
        <v>709</v>
      </c>
      <c r="B1921" s="153" t="s">
        <v>939</v>
      </c>
      <c r="C1921" s="1301" t="s">
        <v>95</v>
      </c>
      <c r="D1921" s="1302">
        <v>5.000000074505806E-2</v>
      </c>
      <c r="E1921" s="1302">
        <v>7.1428574621677399E-2</v>
      </c>
      <c r="F1921" s="1302">
        <v>4.76190485060215E-2</v>
      </c>
      <c r="G1921" s="1302">
        <v>0</v>
      </c>
      <c r="H1921" s="1302">
        <v>0.13636364042758942</v>
      </c>
      <c r="I1921" s="1302">
        <v>0.1304347813129425</v>
      </c>
      <c r="J1921" s="1302">
        <v>5.55555559694767E-2</v>
      </c>
      <c r="K1921" s="1302">
        <v>6.25E-2</v>
      </c>
      <c r="L1921" s="1302">
        <v>5.55555559694767E-2</v>
      </c>
      <c r="M1921" s="1302">
        <v>0</v>
      </c>
      <c r="N1921" s="1302">
        <v>0</v>
      </c>
      <c r="O1921" s="1302">
        <v>4.2253520339727402E-2</v>
      </c>
      <c r="P1921" s="1302">
        <v>0</v>
      </c>
      <c r="Q1921" s="1302">
        <v>0</v>
      </c>
      <c r="R1921" s="1302">
        <v>0.12195122241973877</v>
      </c>
      <c r="S1921" s="1302">
        <v>0</v>
      </c>
      <c r="T1921" s="1302">
        <v>5.55555559694767E-2</v>
      </c>
      <c r="U1921" s="1302">
        <v>0.22857142984867096</v>
      </c>
      <c r="V1921" s="1302">
        <v>0</v>
      </c>
    </row>
    <row r="1922" spans="1:22" ht="15" x14ac:dyDescent="0.25">
      <c r="A1922" s="1301" t="s">
        <v>709</v>
      </c>
      <c r="B1922" s="153" t="s">
        <v>940</v>
      </c>
      <c r="C1922" s="1301" t="s">
        <v>87</v>
      </c>
      <c r="D1922" s="1302">
        <v>0</v>
      </c>
      <c r="E1922" s="1302">
        <v>0</v>
      </c>
      <c r="F1922" s="1302">
        <v>0</v>
      </c>
      <c r="G1922" s="1302">
        <v>15</v>
      </c>
      <c r="H1922" s="1302">
        <v>7</v>
      </c>
      <c r="I1922" s="1302">
        <v>11</v>
      </c>
      <c r="J1922" s="1302">
        <v>5</v>
      </c>
      <c r="K1922" s="1302">
        <v>12</v>
      </c>
      <c r="L1922" s="1302">
        <v>3</v>
      </c>
      <c r="M1922" s="1302">
        <v>2</v>
      </c>
      <c r="N1922" s="1302">
        <v>32</v>
      </c>
      <c r="O1922" s="1302">
        <v>13</v>
      </c>
      <c r="P1922" s="1302">
        <v>1</v>
      </c>
      <c r="Q1922" s="1302">
        <v>13</v>
      </c>
      <c r="R1922" s="1302">
        <v>5</v>
      </c>
      <c r="S1922" s="1302">
        <v>8</v>
      </c>
      <c r="T1922" s="1302">
        <v>11</v>
      </c>
      <c r="U1922" s="1302">
        <v>9</v>
      </c>
      <c r="V1922" s="1302">
        <v>7</v>
      </c>
    </row>
    <row r="1923" spans="1:22" ht="15" x14ac:dyDescent="0.25">
      <c r="A1923" s="1301" t="s">
        <v>709</v>
      </c>
      <c r="B1923" s="153" t="s">
        <v>940</v>
      </c>
      <c r="C1923" s="1301" t="s">
        <v>700</v>
      </c>
      <c r="D1923" s="1302">
        <v>0</v>
      </c>
      <c r="E1923" s="1302">
        <v>0</v>
      </c>
      <c r="F1923" s="1302">
        <v>0</v>
      </c>
      <c r="G1923" s="1302">
        <v>0</v>
      </c>
      <c r="H1923" s="1302">
        <v>2</v>
      </c>
      <c r="I1923" s="1302">
        <v>4</v>
      </c>
      <c r="J1923" s="1302">
        <v>1</v>
      </c>
      <c r="K1923" s="1302">
        <v>3</v>
      </c>
      <c r="L1923" s="1302">
        <v>0</v>
      </c>
      <c r="M1923" s="1302">
        <v>0</v>
      </c>
      <c r="N1923" s="1302">
        <v>8</v>
      </c>
      <c r="O1923" s="1302">
        <v>2</v>
      </c>
      <c r="P1923" s="1302">
        <v>0</v>
      </c>
      <c r="Q1923" s="1302">
        <v>0</v>
      </c>
      <c r="R1923" s="1302">
        <v>1</v>
      </c>
      <c r="S1923" s="1302">
        <v>0</v>
      </c>
      <c r="T1923" s="1302">
        <v>4</v>
      </c>
      <c r="U1923" s="1302">
        <v>0</v>
      </c>
      <c r="V1923" s="1302">
        <v>0</v>
      </c>
    </row>
    <row r="1924" spans="1:22" ht="15" x14ac:dyDescent="0.25">
      <c r="A1924" s="1301" t="s">
        <v>709</v>
      </c>
      <c r="B1924" s="153" t="s">
        <v>940</v>
      </c>
      <c r="C1924" s="1301" t="s">
        <v>88</v>
      </c>
      <c r="D1924" s="1302">
        <v>0</v>
      </c>
      <c r="E1924" s="1302">
        <v>0</v>
      </c>
      <c r="F1924" s="1302">
        <v>0</v>
      </c>
      <c r="G1924" s="1302">
        <v>7</v>
      </c>
      <c r="H1924" s="1302">
        <v>5</v>
      </c>
      <c r="I1924" s="1302">
        <v>5</v>
      </c>
      <c r="J1924" s="1302">
        <v>2</v>
      </c>
      <c r="K1924" s="1302">
        <v>4</v>
      </c>
      <c r="L1924" s="1302">
        <v>1</v>
      </c>
      <c r="M1924" s="1302">
        <v>2</v>
      </c>
      <c r="N1924" s="1302">
        <v>14</v>
      </c>
      <c r="O1924" s="1302">
        <v>6</v>
      </c>
      <c r="P1924" s="1302">
        <v>0</v>
      </c>
      <c r="Q1924" s="1302">
        <v>5</v>
      </c>
      <c r="R1924" s="1302">
        <v>1</v>
      </c>
      <c r="S1924" s="1302">
        <v>0</v>
      </c>
      <c r="T1924" s="1302">
        <v>4</v>
      </c>
      <c r="U1924" s="1302">
        <v>3</v>
      </c>
      <c r="V1924" s="1302">
        <v>2</v>
      </c>
    </row>
    <row r="1925" spans="1:22" ht="15" x14ac:dyDescent="0.25">
      <c r="A1925" s="1301" t="s">
        <v>709</v>
      </c>
      <c r="B1925" s="153" t="s">
        <v>940</v>
      </c>
      <c r="C1925" s="1301" t="s">
        <v>89</v>
      </c>
      <c r="D1925" s="1302">
        <v>0</v>
      </c>
      <c r="E1925" s="1302">
        <v>0</v>
      </c>
      <c r="F1925" s="1302">
        <v>0</v>
      </c>
      <c r="G1925" s="1302">
        <v>7</v>
      </c>
      <c r="H1925" s="1302">
        <v>5</v>
      </c>
      <c r="I1925" s="1302">
        <v>5</v>
      </c>
      <c r="J1925" s="1302">
        <v>3</v>
      </c>
      <c r="K1925" s="1302">
        <v>4</v>
      </c>
      <c r="L1925" s="1302">
        <v>1</v>
      </c>
      <c r="M1925" s="1302">
        <v>2</v>
      </c>
      <c r="N1925" s="1302">
        <v>18</v>
      </c>
      <c r="O1925" s="1302">
        <v>6</v>
      </c>
      <c r="P1925" s="1302">
        <v>0</v>
      </c>
      <c r="Q1925" s="1302">
        <v>8</v>
      </c>
      <c r="R1925" s="1302">
        <v>1</v>
      </c>
      <c r="S1925" s="1302">
        <v>0</v>
      </c>
      <c r="T1925" s="1302">
        <v>4</v>
      </c>
      <c r="U1925" s="1302">
        <v>4</v>
      </c>
      <c r="V1925" s="1302">
        <v>4</v>
      </c>
    </row>
    <row r="1926" spans="1:22" ht="15" x14ac:dyDescent="0.25">
      <c r="A1926" s="1301" t="s">
        <v>709</v>
      </c>
      <c r="B1926" s="153" t="s">
        <v>940</v>
      </c>
      <c r="C1926" s="1301" t="s">
        <v>90</v>
      </c>
      <c r="D1926" s="1302">
        <v>0</v>
      </c>
      <c r="E1926" s="1302">
        <v>0</v>
      </c>
      <c r="F1926" s="1302">
        <v>0</v>
      </c>
      <c r="G1926" s="1302">
        <v>2</v>
      </c>
      <c r="H1926" s="1302">
        <v>4</v>
      </c>
      <c r="I1926" s="1302">
        <v>1</v>
      </c>
      <c r="J1926" s="1302">
        <v>0</v>
      </c>
      <c r="K1926" s="1302">
        <v>0</v>
      </c>
      <c r="L1926" s="1302">
        <v>0</v>
      </c>
      <c r="M1926" s="1302">
        <v>0</v>
      </c>
      <c r="N1926" s="1302">
        <v>3</v>
      </c>
      <c r="O1926" s="1302">
        <v>0</v>
      </c>
      <c r="P1926" s="1302">
        <v>0</v>
      </c>
      <c r="Q1926" s="1302">
        <v>2</v>
      </c>
      <c r="R1926" s="1302">
        <v>0</v>
      </c>
      <c r="S1926" s="1302">
        <v>0</v>
      </c>
      <c r="T1926" s="1302">
        <v>2</v>
      </c>
      <c r="U1926" s="1302">
        <v>1</v>
      </c>
      <c r="V1926" s="1302">
        <v>0</v>
      </c>
    </row>
    <row r="1927" spans="1:22" ht="15" x14ac:dyDescent="0.25">
      <c r="A1927" s="1301" t="s">
        <v>709</v>
      </c>
      <c r="B1927" s="153" t="s">
        <v>940</v>
      </c>
      <c r="C1927" s="1301" t="s">
        <v>91</v>
      </c>
      <c r="D1927" s="1302">
        <v>0</v>
      </c>
      <c r="E1927" s="1302">
        <v>0</v>
      </c>
      <c r="F1927" s="1302">
        <v>0</v>
      </c>
      <c r="G1927" s="1302">
        <v>0</v>
      </c>
      <c r="H1927" s="1302">
        <v>1</v>
      </c>
      <c r="I1927" s="1302">
        <v>0</v>
      </c>
      <c r="J1927" s="1302">
        <v>0</v>
      </c>
      <c r="K1927" s="1302">
        <v>0</v>
      </c>
      <c r="L1927" s="1302">
        <v>0</v>
      </c>
      <c r="M1927" s="1302">
        <v>0</v>
      </c>
      <c r="N1927" s="1302">
        <v>1</v>
      </c>
      <c r="O1927" s="1302">
        <v>0</v>
      </c>
      <c r="P1927" s="1302">
        <v>0</v>
      </c>
      <c r="Q1927" s="1302">
        <v>1</v>
      </c>
      <c r="R1927" s="1302">
        <v>0</v>
      </c>
      <c r="S1927" s="1302">
        <v>0</v>
      </c>
      <c r="T1927" s="1302">
        <v>2</v>
      </c>
      <c r="U1927" s="1302">
        <v>0</v>
      </c>
      <c r="V1927" s="1302">
        <v>0</v>
      </c>
    </row>
    <row r="1928" spans="1:22" ht="15" x14ac:dyDescent="0.25">
      <c r="A1928" s="1301" t="s">
        <v>709</v>
      </c>
      <c r="B1928" s="153" t="s">
        <v>940</v>
      </c>
      <c r="C1928" s="1301" t="s">
        <v>701</v>
      </c>
      <c r="D1928" s="1302">
        <v>0</v>
      </c>
      <c r="E1928" s="1302">
        <v>0</v>
      </c>
      <c r="F1928" s="1302">
        <v>0</v>
      </c>
      <c r="G1928" s="1302">
        <v>0</v>
      </c>
      <c r="H1928" s="1302">
        <v>0.28571429848670959</v>
      </c>
      <c r="I1928" s="1302">
        <v>0.36363637447357178</v>
      </c>
      <c r="J1928" s="1302">
        <v>0.20000000298023224</v>
      </c>
      <c r="K1928" s="1302">
        <v>0.25</v>
      </c>
      <c r="L1928" s="1302">
        <v>0</v>
      </c>
      <c r="M1928" s="1302">
        <v>0</v>
      </c>
      <c r="N1928" s="1302">
        <v>0.25</v>
      </c>
      <c r="O1928" s="1302">
        <v>0.15384615957736969</v>
      </c>
      <c r="P1928" s="1302">
        <v>0</v>
      </c>
      <c r="Q1928" s="1302">
        <v>0</v>
      </c>
      <c r="R1928" s="1302">
        <v>0.20000000298023224</v>
      </c>
      <c r="S1928" s="1302">
        <v>0</v>
      </c>
      <c r="T1928" s="1302">
        <v>0.36363637447357178</v>
      </c>
      <c r="U1928" s="1302">
        <v>0</v>
      </c>
      <c r="V1928" s="1302">
        <v>0</v>
      </c>
    </row>
    <row r="1929" spans="1:22" ht="15" x14ac:dyDescent="0.25">
      <c r="A1929" s="1301" t="s">
        <v>709</v>
      </c>
      <c r="B1929" s="153" t="s">
        <v>940</v>
      </c>
      <c r="C1929" s="1301" t="s">
        <v>92</v>
      </c>
      <c r="D1929" s="1302">
        <v>0</v>
      </c>
      <c r="E1929" s="1302">
        <v>0</v>
      </c>
      <c r="F1929" s="1302">
        <v>0</v>
      </c>
      <c r="G1929" s="1302">
        <v>0.46666666865348816</v>
      </c>
      <c r="H1929" s="1302">
        <v>0.71428573131561279</v>
      </c>
      <c r="I1929" s="1302">
        <v>0.45454546809196472</v>
      </c>
      <c r="J1929" s="1302">
        <v>0.40000000596046448</v>
      </c>
      <c r="K1929" s="1302">
        <v>0.3333333432674408</v>
      </c>
      <c r="L1929" s="1302">
        <v>0.3333333432674408</v>
      </c>
      <c r="M1929" s="1302">
        <v>1</v>
      </c>
      <c r="N1929" s="1302">
        <v>0.4375</v>
      </c>
      <c r="O1929" s="1302">
        <v>0.46153846383094788</v>
      </c>
      <c r="P1929" s="1302">
        <v>0</v>
      </c>
      <c r="Q1929" s="1302">
        <v>0.38461539149284363</v>
      </c>
      <c r="R1929" s="1302">
        <v>0.20000000298023224</v>
      </c>
      <c r="S1929" s="1302">
        <v>0</v>
      </c>
      <c r="T1929" s="1302">
        <v>0.36363637447357178</v>
      </c>
      <c r="U1929" s="1302">
        <v>0.3333333432674408</v>
      </c>
      <c r="V1929" s="1302">
        <v>0.28571429848670959</v>
      </c>
    </row>
    <row r="1930" spans="1:22" ht="15" x14ac:dyDescent="0.25">
      <c r="A1930" s="1301" t="s">
        <v>709</v>
      </c>
      <c r="B1930" s="153" t="s">
        <v>940</v>
      </c>
      <c r="C1930" s="1301" t="s">
        <v>93</v>
      </c>
      <c r="D1930" s="1302">
        <v>0</v>
      </c>
      <c r="E1930" s="1302">
        <v>0</v>
      </c>
      <c r="F1930" s="1302">
        <v>0</v>
      </c>
      <c r="G1930" s="1302">
        <v>0.46666666865348816</v>
      </c>
      <c r="H1930" s="1302">
        <v>0.71428573131561279</v>
      </c>
      <c r="I1930" s="1302">
        <v>0.45454546809196472</v>
      </c>
      <c r="J1930" s="1302">
        <v>0.60000002384185791</v>
      </c>
      <c r="K1930" s="1302">
        <v>0.3333333432674408</v>
      </c>
      <c r="L1930" s="1302">
        <v>0.3333333432674408</v>
      </c>
      <c r="M1930" s="1302">
        <v>1</v>
      </c>
      <c r="N1930" s="1302">
        <v>0.5625</v>
      </c>
      <c r="O1930" s="1302">
        <v>0.46153846383094788</v>
      </c>
      <c r="P1930" s="1302">
        <v>0</v>
      </c>
      <c r="Q1930" s="1302">
        <v>0.61538463830947876</v>
      </c>
      <c r="R1930" s="1302">
        <v>0.20000000298023224</v>
      </c>
      <c r="S1930" s="1302">
        <v>0</v>
      </c>
      <c r="T1930" s="1302">
        <v>0.36363637447357178</v>
      </c>
      <c r="U1930" s="1302">
        <v>0.4444444477558136</v>
      </c>
      <c r="V1930" s="1302">
        <v>0.57142859697341919</v>
      </c>
    </row>
    <row r="1931" spans="1:22" ht="15" x14ac:dyDescent="0.25">
      <c r="A1931" s="1301" t="s">
        <v>709</v>
      </c>
      <c r="B1931" s="153" t="s">
        <v>940</v>
      </c>
      <c r="C1931" s="1301" t="s">
        <v>94</v>
      </c>
      <c r="D1931" s="1302">
        <v>0</v>
      </c>
      <c r="E1931" s="1302">
        <v>0</v>
      </c>
      <c r="F1931" s="1302">
        <v>0</v>
      </c>
      <c r="G1931" s="1302">
        <v>0.13333334028720856</v>
      </c>
      <c r="H1931" s="1302">
        <v>0.57142859697341919</v>
      </c>
      <c r="I1931" s="1302">
        <v>9.0909093618392944E-2</v>
      </c>
      <c r="J1931" s="1302">
        <v>0</v>
      </c>
      <c r="K1931" s="1302">
        <v>0</v>
      </c>
      <c r="L1931" s="1302">
        <v>0</v>
      </c>
      <c r="M1931" s="1302">
        <v>0</v>
      </c>
      <c r="N1931" s="1302">
        <v>9.375E-2</v>
      </c>
      <c r="O1931" s="1302">
        <v>0</v>
      </c>
      <c r="P1931" s="1302">
        <v>0</v>
      </c>
      <c r="Q1931" s="1302">
        <v>0.15384615957736969</v>
      </c>
      <c r="R1931" s="1302">
        <v>0</v>
      </c>
      <c r="S1931" s="1302">
        <v>0</v>
      </c>
      <c r="T1931" s="1302">
        <v>0.18181818723678589</v>
      </c>
      <c r="U1931" s="1302">
        <v>0.1111111119389534</v>
      </c>
      <c r="V1931" s="1302">
        <v>0</v>
      </c>
    </row>
    <row r="1932" spans="1:22" ht="15" x14ac:dyDescent="0.25">
      <c r="A1932" s="1301" t="s">
        <v>709</v>
      </c>
      <c r="B1932" s="153" t="s">
        <v>940</v>
      </c>
      <c r="C1932" s="1301" t="s">
        <v>95</v>
      </c>
      <c r="D1932" s="1302">
        <v>0</v>
      </c>
      <c r="E1932" s="1302">
        <v>0</v>
      </c>
      <c r="F1932" s="1302">
        <v>0</v>
      </c>
      <c r="G1932" s="1302">
        <v>0</v>
      </c>
      <c r="H1932" s="1302">
        <v>0.1428571492433548</v>
      </c>
      <c r="I1932" s="1302">
        <v>0</v>
      </c>
      <c r="J1932" s="1302">
        <v>0</v>
      </c>
      <c r="K1932" s="1302">
        <v>0</v>
      </c>
      <c r="L1932" s="1302">
        <v>0</v>
      </c>
      <c r="M1932" s="1302">
        <v>0</v>
      </c>
      <c r="N1932" s="1302">
        <v>3.125E-2</v>
      </c>
      <c r="O1932" s="1302">
        <v>0</v>
      </c>
      <c r="P1932" s="1302">
        <v>0</v>
      </c>
      <c r="Q1932" s="1302">
        <v>7.6923079788684845E-2</v>
      </c>
      <c r="R1932" s="1302">
        <v>0</v>
      </c>
      <c r="S1932" s="1302">
        <v>0</v>
      </c>
      <c r="T1932" s="1302">
        <v>0.18181818723678589</v>
      </c>
      <c r="U1932" s="1302">
        <v>0</v>
      </c>
      <c r="V1932" s="1302">
        <v>0</v>
      </c>
    </row>
    <row r="1933" spans="1:22" ht="15" x14ac:dyDescent="0.25">
      <c r="A1933" s="1301" t="s">
        <v>709</v>
      </c>
      <c r="B1933" s="153" t="s">
        <v>941</v>
      </c>
      <c r="C1933" s="1301" t="s">
        <v>87</v>
      </c>
      <c r="D1933" s="1302">
        <v>25</v>
      </c>
      <c r="E1933" s="1302">
        <v>35</v>
      </c>
      <c r="F1933" s="1302">
        <v>77</v>
      </c>
      <c r="G1933" s="1302">
        <v>49</v>
      </c>
      <c r="H1933" s="1302">
        <v>81</v>
      </c>
      <c r="I1933" s="1302">
        <v>176</v>
      </c>
      <c r="J1933" s="1302">
        <v>110</v>
      </c>
      <c r="K1933" s="1302">
        <v>97</v>
      </c>
      <c r="L1933" s="1302">
        <v>74</v>
      </c>
      <c r="M1933" s="1302">
        <v>20</v>
      </c>
      <c r="N1933" s="1302">
        <v>88</v>
      </c>
      <c r="O1933" s="1302">
        <v>180</v>
      </c>
      <c r="P1933" s="1302">
        <v>27</v>
      </c>
      <c r="Q1933" s="1302">
        <v>0</v>
      </c>
      <c r="R1933" s="1302">
        <v>77</v>
      </c>
      <c r="S1933" s="1302">
        <v>23</v>
      </c>
      <c r="T1933" s="1302">
        <v>58</v>
      </c>
      <c r="U1933" s="1302">
        <v>65</v>
      </c>
      <c r="V1933" s="1302">
        <v>45</v>
      </c>
    </row>
    <row r="1934" spans="1:22" ht="15" x14ac:dyDescent="0.25">
      <c r="A1934" s="1301" t="s">
        <v>709</v>
      </c>
      <c r="B1934" s="153" t="s">
        <v>941</v>
      </c>
      <c r="C1934" s="1301" t="s">
        <v>700</v>
      </c>
      <c r="D1934" s="1302">
        <v>4</v>
      </c>
      <c r="E1934" s="1302">
        <v>19</v>
      </c>
      <c r="F1934" s="1302">
        <v>42</v>
      </c>
      <c r="G1934" s="1302">
        <v>20</v>
      </c>
      <c r="H1934" s="1302">
        <v>17</v>
      </c>
      <c r="I1934" s="1302">
        <v>63</v>
      </c>
      <c r="J1934" s="1302">
        <v>25</v>
      </c>
      <c r="K1934" s="1302">
        <v>23</v>
      </c>
      <c r="L1934" s="1302">
        <v>23</v>
      </c>
      <c r="M1934" s="1302">
        <v>9</v>
      </c>
      <c r="N1934" s="1302">
        <v>21</v>
      </c>
      <c r="O1934" s="1302">
        <v>45</v>
      </c>
      <c r="P1934" s="1302">
        <v>1</v>
      </c>
      <c r="Q1934" s="1302">
        <v>0</v>
      </c>
      <c r="R1934" s="1302">
        <v>17</v>
      </c>
      <c r="S1934" s="1302">
        <v>10</v>
      </c>
      <c r="T1934" s="1302">
        <v>16</v>
      </c>
      <c r="U1934" s="1302">
        <v>7</v>
      </c>
      <c r="V1934" s="1302">
        <v>11</v>
      </c>
    </row>
    <row r="1935" spans="1:22" ht="15" x14ac:dyDescent="0.25">
      <c r="A1935" s="1301" t="s">
        <v>709</v>
      </c>
      <c r="B1935" s="153" t="s">
        <v>941</v>
      </c>
      <c r="C1935" s="1301" t="s">
        <v>88</v>
      </c>
      <c r="D1935" s="1302">
        <v>7</v>
      </c>
      <c r="E1935" s="1302">
        <v>23</v>
      </c>
      <c r="F1935" s="1302">
        <v>55</v>
      </c>
      <c r="G1935" s="1302">
        <v>31</v>
      </c>
      <c r="H1935" s="1302">
        <v>23</v>
      </c>
      <c r="I1935" s="1302">
        <v>92</v>
      </c>
      <c r="J1935" s="1302">
        <v>39</v>
      </c>
      <c r="K1935" s="1302">
        <v>34</v>
      </c>
      <c r="L1935" s="1302">
        <v>36</v>
      </c>
      <c r="M1935" s="1302">
        <v>14</v>
      </c>
      <c r="N1935" s="1302">
        <v>38</v>
      </c>
      <c r="O1935" s="1302">
        <v>85</v>
      </c>
      <c r="P1935" s="1302">
        <v>7</v>
      </c>
      <c r="Q1935" s="1302">
        <v>0</v>
      </c>
      <c r="R1935" s="1302">
        <v>17</v>
      </c>
      <c r="S1935" s="1302">
        <v>13</v>
      </c>
      <c r="T1935" s="1302">
        <v>21</v>
      </c>
      <c r="U1935" s="1302">
        <v>17</v>
      </c>
      <c r="V1935" s="1302">
        <v>26</v>
      </c>
    </row>
    <row r="1936" spans="1:22" ht="15" x14ac:dyDescent="0.25">
      <c r="A1936" s="1301" t="s">
        <v>709</v>
      </c>
      <c r="B1936" s="153" t="s">
        <v>941</v>
      </c>
      <c r="C1936" s="1301" t="s">
        <v>89</v>
      </c>
      <c r="D1936" s="1302">
        <v>8</v>
      </c>
      <c r="E1936" s="1302">
        <v>25</v>
      </c>
      <c r="F1936" s="1302">
        <v>56</v>
      </c>
      <c r="G1936" s="1302">
        <v>33</v>
      </c>
      <c r="H1936" s="1302">
        <v>24</v>
      </c>
      <c r="I1936" s="1302">
        <v>97</v>
      </c>
      <c r="J1936" s="1302">
        <v>39</v>
      </c>
      <c r="K1936" s="1302">
        <v>35</v>
      </c>
      <c r="L1936" s="1302">
        <v>37</v>
      </c>
      <c r="M1936" s="1302">
        <v>15</v>
      </c>
      <c r="N1936" s="1302">
        <v>40</v>
      </c>
      <c r="O1936" s="1302">
        <v>88</v>
      </c>
      <c r="P1936" s="1302">
        <v>7</v>
      </c>
      <c r="Q1936" s="1302">
        <v>0</v>
      </c>
      <c r="R1936" s="1302">
        <v>17</v>
      </c>
      <c r="S1936" s="1302">
        <v>15</v>
      </c>
      <c r="T1936" s="1302">
        <v>22</v>
      </c>
      <c r="U1936" s="1302">
        <v>18</v>
      </c>
      <c r="V1936" s="1302">
        <v>26</v>
      </c>
    </row>
    <row r="1937" spans="1:22" ht="15" x14ac:dyDescent="0.25">
      <c r="A1937" s="1301" t="s">
        <v>709</v>
      </c>
      <c r="B1937" s="153" t="s">
        <v>941</v>
      </c>
      <c r="C1937" s="1301" t="s">
        <v>90</v>
      </c>
      <c r="D1937" s="1302">
        <v>1</v>
      </c>
      <c r="E1937" s="1302">
        <v>5</v>
      </c>
      <c r="F1937" s="1302">
        <v>14</v>
      </c>
      <c r="G1937" s="1302">
        <v>4</v>
      </c>
      <c r="H1937" s="1302">
        <v>10</v>
      </c>
      <c r="I1937" s="1302">
        <v>9</v>
      </c>
      <c r="J1937" s="1302">
        <v>4</v>
      </c>
      <c r="K1937" s="1302">
        <v>3</v>
      </c>
      <c r="L1937" s="1302">
        <v>0</v>
      </c>
      <c r="M1937" s="1302">
        <v>2</v>
      </c>
      <c r="N1937" s="1302">
        <v>0</v>
      </c>
      <c r="O1937" s="1302">
        <v>4</v>
      </c>
      <c r="P1937" s="1302">
        <v>2</v>
      </c>
      <c r="Q1937" s="1302">
        <v>0</v>
      </c>
      <c r="R1937" s="1302">
        <v>2</v>
      </c>
      <c r="S1937" s="1302">
        <v>8</v>
      </c>
      <c r="T1937" s="1302">
        <v>5</v>
      </c>
      <c r="U1937" s="1302">
        <v>9</v>
      </c>
      <c r="V1937" s="1302">
        <v>3</v>
      </c>
    </row>
    <row r="1938" spans="1:22" ht="15" x14ac:dyDescent="0.25">
      <c r="A1938" s="1301" t="s">
        <v>709</v>
      </c>
      <c r="B1938" s="153" t="s">
        <v>941</v>
      </c>
      <c r="C1938" s="1301" t="s">
        <v>91</v>
      </c>
      <c r="D1938" s="1302">
        <v>1</v>
      </c>
      <c r="E1938" s="1302">
        <v>2</v>
      </c>
      <c r="F1938" s="1302">
        <v>10</v>
      </c>
      <c r="G1938" s="1302">
        <v>3</v>
      </c>
      <c r="H1938" s="1302">
        <v>5</v>
      </c>
      <c r="I1938" s="1302">
        <v>3</v>
      </c>
      <c r="J1938" s="1302">
        <v>4</v>
      </c>
      <c r="K1938" s="1302">
        <v>2</v>
      </c>
      <c r="L1938" s="1302">
        <v>0</v>
      </c>
      <c r="M1938" s="1302">
        <v>0</v>
      </c>
      <c r="N1938" s="1302">
        <v>0</v>
      </c>
      <c r="O1938" s="1302">
        <v>4</v>
      </c>
      <c r="P1938" s="1302">
        <v>1</v>
      </c>
      <c r="Q1938" s="1302">
        <v>0</v>
      </c>
      <c r="R1938" s="1302">
        <v>0</v>
      </c>
      <c r="S1938" s="1302">
        <v>5</v>
      </c>
      <c r="T1938" s="1302">
        <v>2</v>
      </c>
      <c r="U1938" s="1302">
        <v>7</v>
      </c>
      <c r="V1938" s="1302">
        <v>1</v>
      </c>
    </row>
    <row r="1939" spans="1:22" ht="15" x14ac:dyDescent="0.25">
      <c r="A1939" s="1301" t="s">
        <v>709</v>
      </c>
      <c r="B1939" s="153" t="s">
        <v>941</v>
      </c>
      <c r="C1939" s="1301" t="s">
        <v>701</v>
      </c>
      <c r="D1939" s="1302">
        <v>0.15999999642372131</v>
      </c>
      <c r="E1939" s="1302">
        <v>0.54285717010498047</v>
      </c>
      <c r="F1939" s="1302">
        <v>0.54545456171035767</v>
      </c>
      <c r="G1939" s="1302">
        <v>0.40816327929496765</v>
      </c>
      <c r="H1939" s="1302">
        <v>0.20987653732299805</v>
      </c>
      <c r="I1939" s="1302">
        <v>0.35795453190803528</v>
      </c>
      <c r="J1939" s="1302">
        <v>0.22727273404598236</v>
      </c>
      <c r="K1939" s="1302">
        <v>0.23711340129375458</v>
      </c>
      <c r="L1939" s="1302">
        <v>0.31081080436706543</v>
      </c>
      <c r="M1939" s="1302">
        <v>0.44999998807907104</v>
      </c>
      <c r="N1939" s="1302">
        <v>0.23863635957241058</v>
      </c>
      <c r="O1939" s="1302">
        <v>0.25</v>
      </c>
      <c r="P1939" s="1302">
        <v>3.7037037312984467E-2</v>
      </c>
      <c r="Q1939" s="1302">
        <v>0</v>
      </c>
      <c r="R1939" s="1302">
        <v>0.22077922523021698</v>
      </c>
      <c r="S1939" s="1302">
        <v>0.43478259444236755</v>
      </c>
      <c r="T1939" s="1302">
        <v>0.27586206793785095</v>
      </c>
      <c r="U1939" s="1302">
        <v>0.10769230872392654</v>
      </c>
      <c r="V1939" s="1302">
        <v>0.24444444477558136</v>
      </c>
    </row>
    <row r="1940" spans="1:22" ht="15" x14ac:dyDescent="0.25">
      <c r="A1940" s="1301" t="s">
        <v>709</v>
      </c>
      <c r="B1940" s="153" t="s">
        <v>941</v>
      </c>
      <c r="C1940" s="1301" t="s">
        <v>92</v>
      </c>
      <c r="D1940" s="1302">
        <v>0.2800000011920929</v>
      </c>
      <c r="E1940" s="1302">
        <v>0.65714287757873535</v>
      </c>
      <c r="F1940" s="1302">
        <v>0.71428573131561279</v>
      </c>
      <c r="G1940" s="1302">
        <v>0.63265305757522583</v>
      </c>
      <c r="H1940" s="1302">
        <v>0.28395062685012817</v>
      </c>
      <c r="I1940" s="1302">
        <v>0.52272725105285645</v>
      </c>
      <c r="J1940" s="1302">
        <v>0.35454544425010681</v>
      </c>
      <c r="K1940" s="1302">
        <v>0.3505154550075531</v>
      </c>
      <c r="L1940" s="1302">
        <v>0.48648649454116821</v>
      </c>
      <c r="M1940" s="1302">
        <v>0.69999998807907104</v>
      </c>
      <c r="N1940" s="1302">
        <v>0.43181818723678589</v>
      </c>
      <c r="O1940" s="1302">
        <v>0.47222220897674561</v>
      </c>
      <c r="P1940" s="1302">
        <v>0.25925925374031067</v>
      </c>
      <c r="Q1940" s="1302">
        <v>0</v>
      </c>
      <c r="R1940" s="1302">
        <v>0.22077922523021698</v>
      </c>
      <c r="S1940" s="1302">
        <v>0.56521737575531006</v>
      </c>
      <c r="T1940" s="1302">
        <v>0.36206895112991333</v>
      </c>
      <c r="U1940" s="1302">
        <v>0.26153847575187683</v>
      </c>
      <c r="V1940" s="1302">
        <v>0.57777780294418335</v>
      </c>
    </row>
    <row r="1941" spans="1:22" ht="15" x14ac:dyDescent="0.25">
      <c r="A1941" s="1301" t="s">
        <v>709</v>
      </c>
      <c r="B1941" s="153" t="s">
        <v>941</v>
      </c>
      <c r="C1941" s="1301" t="s">
        <v>93</v>
      </c>
      <c r="D1941" s="1302">
        <v>0.31999999284744263</v>
      </c>
      <c r="E1941" s="1302">
        <v>0.71428573131561279</v>
      </c>
      <c r="F1941" s="1302">
        <v>0.72727274894714355</v>
      </c>
      <c r="G1941" s="1302">
        <v>0.67346936464309692</v>
      </c>
      <c r="H1941" s="1302">
        <v>0.29629629850387573</v>
      </c>
      <c r="I1941" s="1302">
        <v>0.55113637447357178</v>
      </c>
      <c r="J1941" s="1302">
        <v>0.35454544425010681</v>
      </c>
      <c r="K1941" s="1302">
        <v>0.36082473397254944</v>
      </c>
      <c r="L1941" s="1302">
        <v>0.5</v>
      </c>
      <c r="M1941" s="1302">
        <v>0.75</v>
      </c>
      <c r="N1941" s="1302">
        <v>0.45454546809196472</v>
      </c>
      <c r="O1941" s="1302">
        <v>0.48888888955116272</v>
      </c>
      <c r="P1941" s="1302">
        <v>0.25925925374031067</v>
      </c>
      <c r="Q1941" s="1302">
        <v>0</v>
      </c>
      <c r="R1941" s="1302">
        <v>0.22077922523021698</v>
      </c>
      <c r="S1941" s="1302">
        <v>0.65217393636703491</v>
      </c>
      <c r="T1941" s="1302">
        <v>0.37931033968925476</v>
      </c>
      <c r="U1941" s="1302">
        <v>0.27692309021949768</v>
      </c>
      <c r="V1941" s="1302">
        <v>0.57777780294418335</v>
      </c>
    </row>
    <row r="1942" spans="1:22" ht="15" x14ac:dyDescent="0.25">
      <c r="A1942" s="1301" t="s">
        <v>709</v>
      </c>
      <c r="B1942" s="153" t="s">
        <v>941</v>
      </c>
      <c r="C1942" s="1301" t="s">
        <v>94</v>
      </c>
      <c r="D1942" s="1302">
        <v>3.9999999105930328E-2</v>
      </c>
      <c r="E1942" s="1302">
        <v>0.1428571492433548</v>
      </c>
      <c r="F1942" s="1302">
        <v>0.18181818723678589</v>
      </c>
      <c r="G1942" s="1302">
        <v>8.1632651388645172E-2</v>
      </c>
      <c r="H1942" s="1302">
        <v>0.12345679104328156</v>
      </c>
      <c r="I1942" s="1302">
        <v>5.1136363297700882E-2</v>
      </c>
      <c r="J1942" s="1302">
        <v>3.6363635212182999E-2</v>
      </c>
      <c r="K1942" s="1302">
        <v>3.0927835032343864E-2</v>
      </c>
      <c r="L1942" s="1302">
        <v>0</v>
      </c>
      <c r="M1942" s="1302">
        <v>0.10000000149011612</v>
      </c>
      <c r="N1942" s="1302">
        <v>0</v>
      </c>
      <c r="O1942" s="1302">
        <v>2.222222276031971E-2</v>
      </c>
      <c r="P1942" s="1302">
        <v>7.4074074625968933E-2</v>
      </c>
      <c r="Q1942" s="1302">
        <v>0</v>
      </c>
      <c r="R1942" s="1302">
        <v>2.5974025949835777E-2</v>
      </c>
      <c r="S1942" s="1302">
        <v>0.34782609343528748</v>
      </c>
      <c r="T1942" s="1302">
        <v>8.6206898093223572E-2</v>
      </c>
      <c r="U1942" s="1302">
        <v>0.13846154510974884</v>
      </c>
      <c r="V1942" s="1302">
        <v>6.6666670143604279E-2</v>
      </c>
    </row>
    <row r="1943" spans="1:22" ht="15" x14ac:dyDescent="0.25">
      <c r="A1943" s="1301" t="s">
        <v>709</v>
      </c>
      <c r="B1943" s="153" t="s">
        <v>941</v>
      </c>
      <c r="C1943" s="1301" t="s">
        <v>95</v>
      </c>
      <c r="D1943" s="1302">
        <v>3.9999999105930328E-2</v>
      </c>
      <c r="E1943" s="1302">
        <v>5.714285746216774E-2</v>
      </c>
      <c r="F1943" s="1302">
        <v>0.12987013161182404</v>
      </c>
      <c r="G1943" s="1302">
        <v>6.1224490404129028E-2</v>
      </c>
      <c r="H1943" s="1302">
        <v>6.1728395521640778E-2</v>
      </c>
      <c r="I1943" s="1302">
        <v>1.7045455053448677E-2</v>
      </c>
      <c r="J1943" s="1302">
        <v>3.6363635212182999E-2</v>
      </c>
      <c r="K1943" s="1302">
        <v>2.0618556067347527E-2</v>
      </c>
      <c r="L1943" s="1302">
        <v>0</v>
      </c>
      <c r="M1943" s="1302">
        <v>0</v>
      </c>
      <c r="N1943" s="1302">
        <v>0</v>
      </c>
      <c r="O1943" s="1302">
        <v>2.222222276031971E-2</v>
      </c>
      <c r="P1943" s="1302">
        <v>3.7037037312984467E-2</v>
      </c>
      <c r="Q1943" s="1302">
        <v>0</v>
      </c>
      <c r="R1943" s="1302">
        <v>0</v>
      </c>
      <c r="S1943" s="1302">
        <v>0.21739129722118378</v>
      </c>
      <c r="T1943" s="1302">
        <v>3.4482758492231369E-2</v>
      </c>
      <c r="U1943" s="1302">
        <v>0.10769230872392654</v>
      </c>
      <c r="V1943" s="1302">
        <v>2.222222276031971E-2</v>
      </c>
    </row>
    <row r="1944" spans="1:22" ht="15" x14ac:dyDescent="0.25">
      <c r="A1944" s="1301" t="s">
        <v>709</v>
      </c>
      <c r="B1944" s="153" t="s">
        <v>942</v>
      </c>
      <c r="C1944" s="1301" t="s">
        <v>87</v>
      </c>
      <c r="D1944" s="1302">
        <v>11</v>
      </c>
      <c r="E1944" s="1302">
        <v>23</v>
      </c>
      <c r="F1944" s="1302">
        <v>29</v>
      </c>
      <c r="G1944" s="1302">
        <v>39</v>
      </c>
      <c r="H1944" s="1302">
        <v>18</v>
      </c>
      <c r="I1944" s="1302">
        <v>67</v>
      </c>
      <c r="J1944" s="1302">
        <v>28</v>
      </c>
      <c r="K1944" s="1302">
        <v>24</v>
      </c>
      <c r="L1944" s="1302">
        <v>47</v>
      </c>
      <c r="M1944" s="1302">
        <v>62</v>
      </c>
      <c r="N1944" s="1302">
        <v>68</v>
      </c>
      <c r="O1944" s="1302">
        <v>103</v>
      </c>
      <c r="P1944" s="1302">
        <v>27</v>
      </c>
      <c r="Q1944" s="1302">
        <v>0</v>
      </c>
      <c r="R1944" s="1302">
        <v>54</v>
      </c>
      <c r="S1944" s="1302">
        <v>10</v>
      </c>
      <c r="T1944" s="1302">
        <v>20</v>
      </c>
      <c r="U1944" s="1302">
        <v>39</v>
      </c>
      <c r="V1944" s="1302">
        <v>12</v>
      </c>
    </row>
    <row r="1945" spans="1:22" ht="15" x14ac:dyDescent="0.25">
      <c r="A1945" s="1301" t="s">
        <v>709</v>
      </c>
      <c r="B1945" s="153" t="s">
        <v>942</v>
      </c>
      <c r="C1945" s="1301" t="s">
        <v>700</v>
      </c>
      <c r="D1945" s="1302">
        <v>3</v>
      </c>
      <c r="E1945" s="1302">
        <v>5</v>
      </c>
      <c r="F1945" s="1302">
        <v>12</v>
      </c>
      <c r="G1945" s="1302">
        <v>12</v>
      </c>
      <c r="H1945" s="1302">
        <v>6</v>
      </c>
      <c r="I1945" s="1302">
        <v>25</v>
      </c>
      <c r="J1945" s="1302">
        <v>4</v>
      </c>
      <c r="K1945" s="1302">
        <v>9</v>
      </c>
      <c r="L1945" s="1302">
        <v>13</v>
      </c>
      <c r="M1945" s="1302">
        <v>24</v>
      </c>
      <c r="N1945" s="1302">
        <v>6</v>
      </c>
      <c r="O1945" s="1302">
        <v>38</v>
      </c>
      <c r="P1945" s="1302">
        <v>14</v>
      </c>
      <c r="Q1945" s="1302">
        <v>0</v>
      </c>
      <c r="R1945" s="1302">
        <v>18</v>
      </c>
      <c r="S1945" s="1302">
        <v>2</v>
      </c>
      <c r="T1945" s="1302">
        <v>12</v>
      </c>
      <c r="U1945" s="1302">
        <v>15</v>
      </c>
      <c r="V1945" s="1302">
        <v>3</v>
      </c>
    </row>
    <row r="1946" spans="1:22" ht="15" x14ac:dyDescent="0.25">
      <c r="A1946" s="1301" t="s">
        <v>709</v>
      </c>
      <c r="B1946" s="153" t="s">
        <v>942</v>
      </c>
      <c r="C1946" s="1301" t="s">
        <v>88</v>
      </c>
      <c r="D1946" s="1302">
        <v>5</v>
      </c>
      <c r="E1946" s="1302">
        <v>9</v>
      </c>
      <c r="F1946" s="1302">
        <v>14</v>
      </c>
      <c r="G1946" s="1302">
        <v>16</v>
      </c>
      <c r="H1946" s="1302">
        <v>6</v>
      </c>
      <c r="I1946" s="1302">
        <v>50</v>
      </c>
      <c r="J1946" s="1302">
        <v>13</v>
      </c>
      <c r="K1946" s="1302">
        <v>15</v>
      </c>
      <c r="L1946" s="1302">
        <v>37</v>
      </c>
      <c r="M1946" s="1302">
        <v>31</v>
      </c>
      <c r="N1946" s="1302">
        <v>33</v>
      </c>
      <c r="O1946" s="1302">
        <v>58</v>
      </c>
      <c r="P1946" s="1302">
        <v>14</v>
      </c>
      <c r="Q1946" s="1302">
        <v>0</v>
      </c>
      <c r="R1946" s="1302">
        <v>24</v>
      </c>
      <c r="S1946" s="1302">
        <v>4</v>
      </c>
      <c r="T1946" s="1302">
        <v>13</v>
      </c>
      <c r="U1946" s="1302">
        <v>19</v>
      </c>
      <c r="V1946" s="1302">
        <v>5</v>
      </c>
    </row>
    <row r="1947" spans="1:22" ht="15" x14ac:dyDescent="0.25">
      <c r="A1947" s="1301" t="s">
        <v>709</v>
      </c>
      <c r="B1947" s="153" t="s">
        <v>942</v>
      </c>
      <c r="C1947" s="1301" t="s">
        <v>89</v>
      </c>
      <c r="D1947" s="1302">
        <v>5</v>
      </c>
      <c r="E1947" s="1302">
        <v>10</v>
      </c>
      <c r="F1947" s="1302">
        <v>16</v>
      </c>
      <c r="G1947" s="1302">
        <v>17</v>
      </c>
      <c r="H1947" s="1302">
        <v>7</v>
      </c>
      <c r="I1947" s="1302">
        <v>50</v>
      </c>
      <c r="J1947" s="1302">
        <v>13</v>
      </c>
      <c r="K1947" s="1302">
        <v>15</v>
      </c>
      <c r="L1947" s="1302">
        <v>37</v>
      </c>
      <c r="M1947" s="1302">
        <v>32</v>
      </c>
      <c r="N1947" s="1302">
        <v>40</v>
      </c>
      <c r="O1947" s="1302">
        <v>63</v>
      </c>
      <c r="P1947" s="1302">
        <v>15</v>
      </c>
      <c r="Q1947" s="1302">
        <v>0</v>
      </c>
      <c r="R1947" s="1302">
        <v>25</v>
      </c>
      <c r="S1947" s="1302">
        <v>4</v>
      </c>
      <c r="T1947" s="1302">
        <v>14</v>
      </c>
      <c r="U1947" s="1302">
        <v>19</v>
      </c>
      <c r="V1947" s="1302">
        <v>5</v>
      </c>
    </row>
    <row r="1948" spans="1:22" ht="15" x14ac:dyDescent="0.25">
      <c r="A1948" s="1301" t="s">
        <v>709</v>
      </c>
      <c r="B1948" s="153" t="s">
        <v>942</v>
      </c>
      <c r="C1948" s="1301" t="s">
        <v>90</v>
      </c>
      <c r="D1948" s="1302">
        <v>1</v>
      </c>
      <c r="E1948" s="1302">
        <v>2</v>
      </c>
      <c r="F1948" s="1302">
        <v>4</v>
      </c>
      <c r="G1948" s="1302">
        <v>3</v>
      </c>
      <c r="H1948" s="1302">
        <v>3</v>
      </c>
      <c r="I1948" s="1302">
        <v>5</v>
      </c>
      <c r="J1948" s="1302">
        <v>3</v>
      </c>
      <c r="K1948" s="1302">
        <v>3</v>
      </c>
      <c r="L1948" s="1302">
        <v>8</v>
      </c>
      <c r="M1948" s="1302">
        <v>4</v>
      </c>
      <c r="N1948" s="1302">
        <v>0</v>
      </c>
      <c r="O1948" s="1302">
        <v>8</v>
      </c>
      <c r="P1948" s="1302">
        <v>2</v>
      </c>
      <c r="Q1948" s="1302">
        <v>0</v>
      </c>
      <c r="R1948" s="1302">
        <v>5</v>
      </c>
      <c r="S1948" s="1302">
        <v>0</v>
      </c>
      <c r="T1948" s="1302">
        <v>1</v>
      </c>
      <c r="U1948" s="1302">
        <v>6</v>
      </c>
      <c r="V1948" s="1302">
        <v>1</v>
      </c>
    </row>
    <row r="1949" spans="1:22" ht="15" x14ac:dyDescent="0.25">
      <c r="A1949" s="1301" t="s">
        <v>709</v>
      </c>
      <c r="B1949" s="153" t="s">
        <v>942</v>
      </c>
      <c r="C1949" s="1301" t="s">
        <v>91</v>
      </c>
      <c r="D1949" s="1302">
        <v>1</v>
      </c>
      <c r="E1949" s="1302">
        <v>1</v>
      </c>
      <c r="F1949" s="1302">
        <v>3</v>
      </c>
      <c r="G1949" s="1302">
        <v>1</v>
      </c>
      <c r="H1949" s="1302">
        <v>3</v>
      </c>
      <c r="I1949" s="1302">
        <v>3</v>
      </c>
      <c r="J1949" s="1302">
        <v>3</v>
      </c>
      <c r="K1949" s="1302">
        <v>1</v>
      </c>
      <c r="L1949" s="1302">
        <v>7</v>
      </c>
      <c r="M1949" s="1302">
        <v>0</v>
      </c>
      <c r="N1949" s="1302">
        <v>0</v>
      </c>
      <c r="O1949" s="1302">
        <v>1</v>
      </c>
      <c r="P1949" s="1302">
        <v>2</v>
      </c>
      <c r="Q1949" s="1302">
        <v>0</v>
      </c>
      <c r="R1949" s="1302">
        <v>2</v>
      </c>
      <c r="S1949" s="1302">
        <v>0</v>
      </c>
      <c r="T1949" s="1302">
        <v>1</v>
      </c>
      <c r="U1949" s="1302">
        <v>2</v>
      </c>
      <c r="V1949" s="1302">
        <v>0</v>
      </c>
    </row>
    <row r="1950" spans="1:22" ht="15" x14ac:dyDescent="0.25">
      <c r="A1950" s="1301" t="s">
        <v>709</v>
      </c>
      <c r="B1950" s="153" t="s">
        <v>942</v>
      </c>
      <c r="C1950" s="1301" t="s">
        <v>701</v>
      </c>
      <c r="D1950" s="1302">
        <v>0.27272728085517883</v>
      </c>
      <c r="E1950" s="1302">
        <v>0.21739129722118378</v>
      </c>
      <c r="F1950" s="1302">
        <v>0.41379311680793762</v>
      </c>
      <c r="G1950" s="1302">
        <v>0.30769231915473938</v>
      </c>
      <c r="H1950" s="1302">
        <v>0.3333333432674408</v>
      </c>
      <c r="I1950" s="1302">
        <v>0.3731343150138855</v>
      </c>
      <c r="J1950" s="1302">
        <v>0.1428571492433548</v>
      </c>
      <c r="K1950" s="1302">
        <v>0.375</v>
      </c>
      <c r="L1950" s="1302">
        <v>0.27659574151039124</v>
      </c>
      <c r="M1950" s="1302">
        <v>0.38709676265716553</v>
      </c>
      <c r="N1950" s="1302">
        <v>8.8235296308994293E-2</v>
      </c>
      <c r="O1950" s="1302">
        <v>0.36893203854560852</v>
      </c>
      <c r="P1950" s="1302">
        <v>0.51851850748062134</v>
      </c>
      <c r="Q1950" s="1302">
        <v>0</v>
      </c>
      <c r="R1950" s="1302">
        <v>0.3333333432674408</v>
      </c>
      <c r="S1950" s="1302">
        <v>0.20000000298023224</v>
      </c>
      <c r="T1950" s="1302">
        <v>0.60000002384185791</v>
      </c>
      <c r="U1950" s="1302">
        <v>0.38461539149284363</v>
      </c>
      <c r="V1950" s="1302">
        <v>0.25</v>
      </c>
    </row>
    <row r="1951" spans="1:22" ht="15" x14ac:dyDescent="0.25">
      <c r="A1951" s="1301" t="s">
        <v>709</v>
      </c>
      <c r="B1951" s="153" t="s">
        <v>942</v>
      </c>
      <c r="C1951" s="1301" t="s">
        <v>92</v>
      </c>
      <c r="D1951" s="1302">
        <v>0.45454546809196472</v>
      </c>
      <c r="E1951" s="1302">
        <v>0.39130434393882751</v>
      </c>
      <c r="F1951" s="1302">
        <v>0.48275861144065857</v>
      </c>
      <c r="G1951" s="1302">
        <v>0.41025641560554504</v>
      </c>
      <c r="H1951" s="1302">
        <v>0.3333333432674408</v>
      </c>
      <c r="I1951" s="1302">
        <v>0.746268630027771</v>
      </c>
      <c r="J1951" s="1302">
        <v>0.46428570151329041</v>
      </c>
      <c r="K1951" s="1302">
        <v>0.625</v>
      </c>
      <c r="L1951" s="1302">
        <v>0.78723406791687012</v>
      </c>
      <c r="M1951" s="1302">
        <v>0.5</v>
      </c>
      <c r="N1951" s="1302">
        <v>0.48529410362243652</v>
      </c>
      <c r="O1951" s="1302">
        <v>0.56310677528381348</v>
      </c>
      <c r="P1951" s="1302">
        <v>0.51851850748062134</v>
      </c>
      <c r="Q1951" s="1302">
        <v>0</v>
      </c>
      <c r="R1951" s="1302">
        <v>0.4444444477558136</v>
      </c>
      <c r="S1951" s="1302">
        <v>0.40000000596046448</v>
      </c>
      <c r="T1951" s="1302">
        <v>0.64999997615814209</v>
      </c>
      <c r="U1951" s="1302">
        <v>0.48717948794364929</v>
      </c>
      <c r="V1951" s="1302">
        <v>0.4166666567325592</v>
      </c>
    </row>
    <row r="1952" spans="1:22" ht="15" x14ac:dyDescent="0.25">
      <c r="A1952" s="1301" t="s">
        <v>709</v>
      </c>
      <c r="B1952" s="153" t="s">
        <v>942</v>
      </c>
      <c r="C1952" s="1301" t="s">
        <v>93</v>
      </c>
      <c r="D1952" s="1302">
        <v>0.45454546809196472</v>
      </c>
      <c r="E1952" s="1302">
        <v>0.43478259444236755</v>
      </c>
      <c r="F1952" s="1302">
        <v>0.5517241358757019</v>
      </c>
      <c r="G1952" s="1302">
        <v>0.43589743971824646</v>
      </c>
      <c r="H1952" s="1302">
        <v>0.3888888955116272</v>
      </c>
      <c r="I1952" s="1302">
        <v>0.746268630027771</v>
      </c>
      <c r="J1952" s="1302">
        <v>0.46428570151329041</v>
      </c>
      <c r="K1952" s="1302">
        <v>0.625</v>
      </c>
      <c r="L1952" s="1302">
        <v>0.78723406791687012</v>
      </c>
      <c r="M1952" s="1302">
        <v>0.5161290168762207</v>
      </c>
      <c r="N1952" s="1302">
        <v>0.58823531866073608</v>
      </c>
      <c r="O1952" s="1302">
        <v>0.61165046691894531</v>
      </c>
      <c r="P1952" s="1302">
        <v>0.55555558204650879</v>
      </c>
      <c r="Q1952" s="1302">
        <v>0</v>
      </c>
      <c r="R1952" s="1302">
        <v>0.46296295523643494</v>
      </c>
      <c r="S1952" s="1302">
        <v>0.40000000596046448</v>
      </c>
      <c r="T1952" s="1302">
        <v>0.69999998807907104</v>
      </c>
      <c r="U1952" s="1302">
        <v>0.48717948794364929</v>
      </c>
      <c r="V1952" s="1302">
        <v>0.4166666567325592</v>
      </c>
    </row>
    <row r="1953" spans="1:22" ht="15" x14ac:dyDescent="0.25">
      <c r="A1953" s="1301" t="s">
        <v>709</v>
      </c>
      <c r="B1953" s="153" t="s">
        <v>942</v>
      </c>
      <c r="C1953" s="1301" t="s">
        <v>94</v>
      </c>
      <c r="D1953" s="1302">
        <v>9.0909093618392944E-2</v>
      </c>
      <c r="E1953" s="1302">
        <v>8.6956523358821869E-2</v>
      </c>
      <c r="F1953" s="1302">
        <v>0.13793103396892548</v>
      </c>
      <c r="G1953" s="1302">
        <v>7.6923079788684845E-2</v>
      </c>
      <c r="H1953" s="1302">
        <v>0.1666666716337204</v>
      </c>
      <c r="I1953" s="1302">
        <v>7.46268630027771E-2</v>
      </c>
      <c r="J1953" s="1302">
        <v>0.1071428582072258</v>
      </c>
      <c r="K1953" s="1302">
        <v>0.125</v>
      </c>
      <c r="L1953" s="1302">
        <v>0.1702127605676651</v>
      </c>
      <c r="M1953" s="1302">
        <v>6.4516127109527588E-2</v>
      </c>
      <c r="N1953" s="1302">
        <v>0</v>
      </c>
      <c r="O1953" s="1302">
        <v>7.7669903635978699E-2</v>
      </c>
      <c r="P1953" s="1302">
        <v>7.4074074625968933E-2</v>
      </c>
      <c r="Q1953" s="1302">
        <v>0</v>
      </c>
      <c r="R1953" s="1302">
        <v>9.2592589557170868E-2</v>
      </c>
      <c r="S1953" s="1302">
        <v>0</v>
      </c>
      <c r="T1953" s="1302">
        <v>5.000000074505806E-2</v>
      </c>
      <c r="U1953" s="1302">
        <v>0.15384615957736969</v>
      </c>
      <c r="V1953" s="1302">
        <v>8.3333335816860199E-2</v>
      </c>
    </row>
    <row r="1954" spans="1:22" ht="15" x14ac:dyDescent="0.25">
      <c r="A1954" s="1301" t="s">
        <v>709</v>
      </c>
      <c r="B1954" s="153" t="s">
        <v>942</v>
      </c>
      <c r="C1954" s="1301" t="s">
        <v>95</v>
      </c>
      <c r="D1954" s="1302">
        <v>9.0909093618392944E-2</v>
      </c>
      <c r="E1954" s="1302">
        <v>4.3478261679410934E-2</v>
      </c>
      <c r="F1954" s="1302">
        <v>0.10344827920198441</v>
      </c>
      <c r="G1954" s="1302">
        <v>2.5641025975346565E-2</v>
      </c>
      <c r="H1954" s="1302">
        <v>0.1666666716337204</v>
      </c>
      <c r="I1954" s="1302">
        <v>4.4776119291782379E-2</v>
      </c>
      <c r="J1954" s="1302">
        <v>0.1071428582072258</v>
      </c>
      <c r="K1954" s="1302">
        <v>4.1666667908430099E-2</v>
      </c>
      <c r="L1954" s="1302">
        <v>0.14893616735935211</v>
      </c>
      <c r="M1954" s="1302">
        <v>0</v>
      </c>
      <c r="N1954" s="1302">
        <v>0</v>
      </c>
      <c r="O1954" s="1302">
        <v>9.7087379544973373E-3</v>
      </c>
      <c r="P1954" s="1302">
        <v>7.4074074625968933E-2</v>
      </c>
      <c r="Q1954" s="1302">
        <v>0</v>
      </c>
      <c r="R1954" s="1302">
        <v>3.7037037312984467E-2</v>
      </c>
      <c r="S1954" s="1302">
        <v>0</v>
      </c>
      <c r="T1954" s="1302">
        <v>5.000000074505806E-2</v>
      </c>
      <c r="U1954" s="1302">
        <v>5.128205195069313E-2</v>
      </c>
      <c r="V1954" s="1302">
        <v>0</v>
      </c>
    </row>
    <row r="1955" spans="1:22" ht="15" x14ac:dyDescent="0.25">
      <c r="A1955" s="1301" t="s">
        <v>709</v>
      </c>
      <c r="B1955" s="153" t="s">
        <v>943</v>
      </c>
      <c r="C1955" s="1301" t="s">
        <v>87</v>
      </c>
      <c r="D1955" s="1302">
        <v>0</v>
      </c>
      <c r="E1955" s="1302">
        <v>0</v>
      </c>
      <c r="F1955" s="1302">
        <v>0</v>
      </c>
      <c r="G1955" s="1302">
        <v>0</v>
      </c>
      <c r="H1955" s="1302">
        <v>18</v>
      </c>
      <c r="I1955" s="1302">
        <v>22</v>
      </c>
      <c r="J1955" s="1302">
        <v>17</v>
      </c>
      <c r="K1955" s="1302">
        <v>20</v>
      </c>
      <c r="L1955" s="1302">
        <v>22</v>
      </c>
      <c r="M1955" s="1302">
        <v>11</v>
      </c>
      <c r="N1955" s="1302">
        <v>11</v>
      </c>
      <c r="O1955" s="1302">
        <v>30</v>
      </c>
      <c r="P1955" s="1302">
        <v>28</v>
      </c>
      <c r="Q1955" s="1302">
        <v>0</v>
      </c>
      <c r="R1955" s="1302">
        <v>21</v>
      </c>
      <c r="S1955" s="1302">
        <v>18</v>
      </c>
      <c r="T1955" s="1302">
        <v>11</v>
      </c>
      <c r="U1955" s="1302">
        <v>17</v>
      </c>
      <c r="V1955" s="1302">
        <v>4</v>
      </c>
    </row>
    <row r="1956" spans="1:22" ht="15" x14ac:dyDescent="0.25">
      <c r="A1956" s="1301" t="s">
        <v>709</v>
      </c>
      <c r="B1956" s="153" t="s">
        <v>943</v>
      </c>
      <c r="C1956" s="1301" t="s">
        <v>700</v>
      </c>
      <c r="D1956" s="1302">
        <v>0</v>
      </c>
      <c r="E1956" s="1302">
        <v>0</v>
      </c>
      <c r="F1956" s="1302">
        <v>0</v>
      </c>
      <c r="G1956" s="1302">
        <v>0</v>
      </c>
      <c r="H1956" s="1302">
        <v>9</v>
      </c>
      <c r="I1956" s="1302">
        <v>2</v>
      </c>
      <c r="J1956" s="1302">
        <v>6</v>
      </c>
      <c r="K1956" s="1302">
        <v>4</v>
      </c>
      <c r="L1956" s="1302">
        <v>5</v>
      </c>
      <c r="M1956" s="1302">
        <v>2</v>
      </c>
      <c r="N1956" s="1302">
        <v>4</v>
      </c>
      <c r="O1956" s="1302">
        <v>10</v>
      </c>
      <c r="P1956" s="1302">
        <v>4</v>
      </c>
      <c r="Q1956" s="1302">
        <v>0</v>
      </c>
      <c r="R1956" s="1302">
        <v>6</v>
      </c>
      <c r="S1956" s="1302">
        <v>0</v>
      </c>
      <c r="T1956" s="1302">
        <v>4</v>
      </c>
      <c r="U1956" s="1302">
        <v>4</v>
      </c>
      <c r="V1956" s="1302">
        <v>1</v>
      </c>
    </row>
    <row r="1957" spans="1:22" ht="15" x14ac:dyDescent="0.25">
      <c r="A1957" s="1301" t="s">
        <v>709</v>
      </c>
      <c r="B1957" s="153" t="s">
        <v>943</v>
      </c>
      <c r="C1957" s="1301" t="s">
        <v>88</v>
      </c>
      <c r="D1957" s="1302">
        <v>0</v>
      </c>
      <c r="E1957" s="1302">
        <v>0</v>
      </c>
      <c r="F1957" s="1302">
        <v>0</v>
      </c>
      <c r="G1957" s="1302">
        <v>0</v>
      </c>
      <c r="H1957" s="1302">
        <v>14</v>
      </c>
      <c r="I1957" s="1302">
        <v>4</v>
      </c>
      <c r="J1957" s="1302">
        <v>8</v>
      </c>
      <c r="K1957" s="1302">
        <v>9</v>
      </c>
      <c r="L1957" s="1302">
        <v>9</v>
      </c>
      <c r="M1957" s="1302">
        <v>7</v>
      </c>
      <c r="N1957" s="1302">
        <v>4</v>
      </c>
      <c r="O1957" s="1302">
        <v>16</v>
      </c>
      <c r="P1957" s="1302">
        <v>7</v>
      </c>
      <c r="Q1957" s="1302">
        <v>0</v>
      </c>
      <c r="R1957" s="1302">
        <v>10</v>
      </c>
      <c r="S1957" s="1302">
        <v>0</v>
      </c>
      <c r="T1957" s="1302">
        <v>6</v>
      </c>
      <c r="U1957" s="1302">
        <v>7</v>
      </c>
      <c r="V1957" s="1302">
        <v>1</v>
      </c>
    </row>
    <row r="1958" spans="1:22" ht="15" x14ac:dyDescent="0.25">
      <c r="A1958" s="1301" t="s">
        <v>709</v>
      </c>
      <c r="B1958" s="153" t="s">
        <v>943</v>
      </c>
      <c r="C1958" s="1301" t="s">
        <v>89</v>
      </c>
      <c r="D1958" s="1302">
        <v>0</v>
      </c>
      <c r="E1958" s="1302">
        <v>0</v>
      </c>
      <c r="F1958" s="1302">
        <v>0</v>
      </c>
      <c r="G1958" s="1302">
        <v>0</v>
      </c>
      <c r="H1958" s="1302">
        <v>15</v>
      </c>
      <c r="I1958" s="1302">
        <v>4</v>
      </c>
      <c r="J1958" s="1302">
        <v>9</v>
      </c>
      <c r="K1958" s="1302">
        <v>11</v>
      </c>
      <c r="L1958" s="1302">
        <v>10</v>
      </c>
      <c r="M1958" s="1302">
        <v>7</v>
      </c>
      <c r="N1958" s="1302">
        <v>6</v>
      </c>
      <c r="O1958" s="1302">
        <v>18</v>
      </c>
      <c r="P1958" s="1302">
        <v>7</v>
      </c>
      <c r="Q1958" s="1302">
        <v>0</v>
      </c>
      <c r="R1958" s="1302">
        <v>10</v>
      </c>
      <c r="S1958" s="1302">
        <v>1</v>
      </c>
      <c r="T1958" s="1302">
        <v>6</v>
      </c>
      <c r="U1958" s="1302">
        <v>9</v>
      </c>
      <c r="V1958" s="1302">
        <v>1</v>
      </c>
    </row>
    <row r="1959" spans="1:22" ht="15" x14ac:dyDescent="0.25">
      <c r="A1959" s="1301" t="s">
        <v>709</v>
      </c>
      <c r="B1959" s="153" t="s">
        <v>943</v>
      </c>
      <c r="C1959" s="1301" t="s">
        <v>90</v>
      </c>
      <c r="D1959" s="1302">
        <v>0</v>
      </c>
      <c r="E1959" s="1302">
        <v>0</v>
      </c>
      <c r="F1959" s="1302">
        <v>0</v>
      </c>
      <c r="G1959" s="1302">
        <v>0</v>
      </c>
      <c r="H1959" s="1302">
        <v>3</v>
      </c>
      <c r="I1959" s="1302">
        <v>0</v>
      </c>
      <c r="J1959" s="1302">
        <v>1</v>
      </c>
      <c r="K1959" s="1302">
        <v>0</v>
      </c>
      <c r="L1959" s="1302">
        <v>1</v>
      </c>
      <c r="M1959" s="1302">
        <v>2</v>
      </c>
      <c r="N1959" s="1302">
        <v>2</v>
      </c>
      <c r="O1959" s="1302">
        <v>3</v>
      </c>
      <c r="P1959" s="1302">
        <v>2</v>
      </c>
      <c r="Q1959" s="1302">
        <v>0</v>
      </c>
      <c r="R1959" s="1302">
        <v>0</v>
      </c>
      <c r="S1959" s="1302">
        <v>0</v>
      </c>
      <c r="T1959" s="1302">
        <v>1</v>
      </c>
      <c r="U1959" s="1302">
        <v>3</v>
      </c>
      <c r="V1959" s="1302">
        <v>0</v>
      </c>
    </row>
    <row r="1960" spans="1:22" ht="15" x14ac:dyDescent="0.25">
      <c r="A1960" s="1301" t="s">
        <v>709</v>
      </c>
      <c r="B1960" s="153" t="s">
        <v>943</v>
      </c>
      <c r="C1960" s="1301" t="s">
        <v>91</v>
      </c>
      <c r="D1960" s="1302">
        <v>0</v>
      </c>
      <c r="E1960" s="1302">
        <v>0</v>
      </c>
      <c r="F1960" s="1302">
        <v>0</v>
      </c>
      <c r="G1960" s="1302">
        <v>0</v>
      </c>
      <c r="H1960" s="1302">
        <v>2</v>
      </c>
      <c r="I1960" s="1302">
        <v>0</v>
      </c>
      <c r="J1960" s="1302">
        <v>0</v>
      </c>
      <c r="K1960" s="1302">
        <v>0</v>
      </c>
      <c r="L1960" s="1302">
        <v>1</v>
      </c>
      <c r="M1960" s="1302">
        <v>1</v>
      </c>
      <c r="N1960" s="1302">
        <v>1</v>
      </c>
      <c r="O1960" s="1302">
        <v>1</v>
      </c>
      <c r="P1960" s="1302">
        <v>0</v>
      </c>
      <c r="Q1960" s="1302">
        <v>0</v>
      </c>
      <c r="R1960" s="1302">
        <v>0</v>
      </c>
      <c r="S1960" s="1302">
        <v>0</v>
      </c>
      <c r="T1960" s="1302">
        <v>0</v>
      </c>
      <c r="U1960" s="1302">
        <v>2</v>
      </c>
      <c r="V1960" s="1302">
        <v>0</v>
      </c>
    </row>
    <row r="1961" spans="1:22" ht="15" x14ac:dyDescent="0.25">
      <c r="A1961" s="1301" t="s">
        <v>709</v>
      </c>
      <c r="B1961" s="153" t="s">
        <v>943</v>
      </c>
      <c r="C1961" s="1301" t="s">
        <v>701</v>
      </c>
      <c r="D1961" s="1302">
        <v>0</v>
      </c>
      <c r="E1961" s="1302">
        <v>0</v>
      </c>
      <c r="F1961" s="1302">
        <v>0</v>
      </c>
      <c r="G1961" s="1302">
        <v>0</v>
      </c>
      <c r="H1961" s="1302">
        <v>0.5</v>
      </c>
      <c r="I1961" s="1302">
        <v>9.0909093618392944E-2</v>
      </c>
      <c r="J1961" s="1302">
        <v>0.35294118523597717</v>
      </c>
      <c r="K1961" s="1302">
        <v>0.20000000298023224</v>
      </c>
      <c r="L1961" s="1302">
        <v>0.22727273404598236</v>
      </c>
      <c r="M1961" s="1302">
        <v>0.18181818723678589</v>
      </c>
      <c r="N1961" s="1302">
        <v>0.36363637447357178</v>
      </c>
      <c r="O1961" s="1302">
        <v>0.3333333432674408</v>
      </c>
      <c r="P1961" s="1302">
        <v>0.1428571492433548</v>
      </c>
      <c r="Q1961" s="1302">
        <v>0</v>
      </c>
      <c r="R1961" s="1302">
        <v>0.28571429848670959</v>
      </c>
      <c r="S1961" s="1302">
        <v>0</v>
      </c>
      <c r="T1961" s="1302">
        <v>0.36363637447357178</v>
      </c>
      <c r="U1961" s="1302">
        <v>0.23529411852359772</v>
      </c>
      <c r="V1961" s="1302">
        <v>0.25</v>
      </c>
    </row>
    <row r="1962" spans="1:22" ht="15" x14ac:dyDescent="0.25">
      <c r="A1962" s="1301" t="s">
        <v>709</v>
      </c>
      <c r="B1962" s="153" t="s">
        <v>943</v>
      </c>
      <c r="C1962" s="1301" t="s">
        <v>92</v>
      </c>
      <c r="D1962" s="1302">
        <v>0</v>
      </c>
      <c r="E1962" s="1302">
        <v>0</v>
      </c>
      <c r="F1962" s="1302">
        <v>0</v>
      </c>
      <c r="G1962" s="1302">
        <v>0</v>
      </c>
      <c r="H1962" s="1302">
        <v>0.77777779102325439</v>
      </c>
      <c r="I1962" s="1302">
        <v>0.18181818723678589</v>
      </c>
      <c r="J1962" s="1302">
        <v>0.47058823704719543</v>
      </c>
      <c r="K1962" s="1302">
        <v>0.44999998807907104</v>
      </c>
      <c r="L1962" s="1302">
        <v>0.40909090638160706</v>
      </c>
      <c r="M1962" s="1302">
        <v>0.63636362552642822</v>
      </c>
      <c r="N1962" s="1302">
        <v>0.36363637447357178</v>
      </c>
      <c r="O1962" s="1302">
        <v>0.53333336114883423</v>
      </c>
      <c r="P1962" s="1302">
        <v>0.25</v>
      </c>
      <c r="Q1962" s="1302">
        <v>0</v>
      </c>
      <c r="R1962" s="1302">
        <v>0.4761904776096344</v>
      </c>
      <c r="S1962" s="1302">
        <v>0</v>
      </c>
      <c r="T1962" s="1302">
        <v>0.54545456171035767</v>
      </c>
      <c r="U1962" s="1302">
        <v>0.4117647111415863</v>
      </c>
      <c r="V1962" s="1302">
        <v>0.25</v>
      </c>
    </row>
    <row r="1963" spans="1:22" ht="15" x14ac:dyDescent="0.25">
      <c r="A1963" s="1301" t="s">
        <v>709</v>
      </c>
      <c r="B1963" s="153" t="s">
        <v>943</v>
      </c>
      <c r="C1963" s="1301" t="s">
        <v>93</v>
      </c>
      <c r="D1963" s="1302">
        <v>0</v>
      </c>
      <c r="E1963" s="1302">
        <v>0</v>
      </c>
      <c r="F1963" s="1302">
        <v>0</v>
      </c>
      <c r="G1963" s="1302">
        <v>0</v>
      </c>
      <c r="H1963" s="1302">
        <v>0.83333331346511841</v>
      </c>
      <c r="I1963" s="1302">
        <v>0.18181818723678589</v>
      </c>
      <c r="J1963" s="1302">
        <v>0.52941179275512695</v>
      </c>
      <c r="K1963" s="1302">
        <v>0.55000001192092896</v>
      </c>
      <c r="L1963" s="1302">
        <v>0.45454546809196472</v>
      </c>
      <c r="M1963" s="1302">
        <v>0.63636362552642822</v>
      </c>
      <c r="N1963" s="1302">
        <v>0.54545456171035767</v>
      </c>
      <c r="O1963" s="1302">
        <v>0.60000002384185791</v>
      </c>
      <c r="P1963" s="1302">
        <v>0.25</v>
      </c>
      <c r="Q1963" s="1302">
        <v>0</v>
      </c>
      <c r="R1963" s="1302">
        <v>0.4761904776096344</v>
      </c>
      <c r="S1963" s="1302">
        <v>5.55555559694767E-2</v>
      </c>
      <c r="T1963" s="1302">
        <v>0.54545456171035767</v>
      </c>
      <c r="U1963" s="1302">
        <v>0.52941179275512695</v>
      </c>
      <c r="V1963" s="1302">
        <v>0.25</v>
      </c>
    </row>
    <row r="1964" spans="1:22" ht="15" x14ac:dyDescent="0.25">
      <c r="A1964" s="1301" t="s">
        <v>709</v>
      </c>
      <c r="B1964" s="153" t="s">
        <v>943</v>
      </c>
      <c r="C1964" s="1301" t="s">
        <v>94</v>
      </c>
      <c r="D1964" s="1302">
        <v>0</v>
      </c>
      <c r="E1964" s="1302">
        <v>0</v>
      </c>
      <c r="F1964" s="1302">
        <v>0</v>
      </c>
      <c r="G1964" s="1302">
        <v>0</v>
      </c>
      <c r="H1964" s="1302">
        <v>0.1666666716337204</v>
      </c>
      <c r="I1964" s="1302">
        <v>0</v>
      </c>
      <c r="J1964" s="1302">
        <v>5.8823529630899429E-2</v>
      </c>
      <c r="K1964" s="1302">
        <v>0</v>
      </c>
      <c r="L1964" s="1302">
        <v>4.5454546809196472E-2</v>
      </c>
      <c r="M1964" s="1302">
        <v>0.18181818723678589</v>
      </c>
      <c r="N1964" s="1302">
        <v>0.18181818723678589</v>
      </c>
      <c r="O1964" s="1302">
        <v>0.10000000149011612</v>
      </c>
      <c r="P1964" s="1302">
        <v>7.1428574621677399E-2</v>
      </c>
      <c r="Q1964" s="1302">
        <v>0</v>
      </c>
      <c r="R1964" s="1302">
        <v>0</v>
      </c>
      <c r="S1964" s="1302">
        <v>0</v>
      </c>
      <c r="T1964" s="1302">
        <v>9.0909093618392944E-2</v>
      </c>
      <c r="U1964" s="1302">
        <v>0.17647059261798859</v>
      </c>
      <c r="V1964" s="1302">
        <v>0</v>
      </c>
    </row>
    <row r="1965" spans="1:22" ht="15" x14ac:dyDescent="0.25">
      <c r="A1965" s="1301" t="s">
        <v>709</v>
      </c>
      <c r="B1965" s="153" t="s">
        <v>943</v>
      </c>
      <c r="C1965" s="1301" t="s">
        <v>95</v>
      </c>
      <c r="D1965" s="1302">
        <v>0</v>
      </c>
      <c r="E1965" s="1302">
        <v>0</v>
      </c>
      <c r="F1965" s="1302">
        <v>0</v>
      </c>
      <c r="G1965" s="1302">
        <v>0</v>
      </c>
      <c r="H1965" s="1302">
        <v>0.1111111119389534</v>
      </c>
      <c r="I1965" s="1302">
        <v>0</v>
      </c>
      <c r="J1965" s="1302">
        <v>0</v>
      </c>
      <c r="K1965" s="1302">
        <v>0</v>
      </c>
      <c r="L1965" s="1302">
        <v>4.5454546809196472E-2</v>
      </c>
      <c r="M1965" s="1302">
        <v>9.0909093618392944E-2</v>
      </c>
      <c r="N1965" s="1302">
        <v>9.0909093618392944E-2</v>
      </c>
      <c r="O1965" s="1302">
        <v>3.3333335071802139E-2</v>
      </c>
      <c r="P1965" s="1302">
        <v>0</v>
      </c>
      <c r="Q1965" s="1302">
        <v>0</v>
      </c>
      <c r="R1965" s="1302">
        <v>0</v>
      </c>
      <c r="S1965" s="1302">
        <v>0</v>
      </c>
      <c r="T1965" s="1302">
        <v>0</v>
      </c>
      <c r="U1965" s="1302">
        <v>0.11764705926179886</v>
      </c>
      <c r="V1965" s="1302">
        <v>0</v>
      </c>
    </row>
    <row r="1966" spans="1:22" ht="15" x14ac:dyDescent="0.25">
      <c r="A1966" s="1301" t="s">
        <v>709</v>
      </c>
      <c r="B1966" s="153" t="s">
        <v>944</v>
      </c>
      <c r="C1966" s="1301" t="s">
        <v>87</v>
      </c>
      <c r="D1966" s="1302">
        <v>11</v>
      </c>
      <c r="E1966" s="1302">
        <v>19</v>
      </c>
      <c r="F1966" s="1302">
        <v>17</v>
      </c>
      <c r="G1966" s="1302">
        <v>12</v>
      </c>
      <c r="H1966" s="1302">
        <v>4</v>
      </c>
      <c r="I1966" s="1302">
        <v>15</v>
      </c>
      <c r="J1966" s="1302">
        <v>10</v>
      </c>
      <c r="K1966" s="1302">
        <v>15</v>
      </c>
      <c r="L1966" s="1302">
        <v>9</v>
      </c>
      <c r="M1966" s="1302">
        <v>10</v>
      </c>
      <c r="N1966" s="1302">
        <v>7</v>
      </c>
      <c r="O1966" s="1302">
        <v>15</v>
      </c>
      <c r="P1966" s="1302">
        <v>15</v>
      </c>
      <c r="Q1966" s="1302">
        <v>11</v>
      </c>
      <c r="R1966" s="1302">
        <v>5</v>
      </c>
      <c r="S1966" s="1302">
        <v>4</v>
      </c>
      <c r="T1966" s="1302">
        <v>24</v>
      </c>
      <c r="U1966" s="1302">
        <v>16</v>
      </c>
      <c r="V1966" s="1302">
        <v>12</v>
      </c>
    </row>
    <row r="1967" spans="1:22" ht="15" x14ac:dyDescent="0.25">
      <c r="A1967" s="1301" t="s">
        <v>709</v>
      </c>
      <c r="B1967" s="153" t="s">
        <v>944</v>
      </c>
      <c r="C1967" s="1301" t="s">
        <v>700</v>
      </c>
      <c r="D1967" s="1302">
        <v>5</v>
      </c>
      <c r="E1967" s="1302">
        <v>4</v>
      </c>
      <c r="F1967" s="1302">
        <v>7</v>
      </c>
      <c r="G1967" s="1302">
        <v>4</v>
      </c>
      <c r="H1967" s="1302">
        <v>3</v>
      </c>
      <c r="I1967" s="1302">
        <v>10</v>
      </c>
      <c r="J1967" s="1302">
        <v>4</v>
      </c>
      <c r="K1967" s="1302">
        <v>6</v>
      </c>
      <c r="L1967" s="1302">
        <v>2</v>
      </c>
      <c r="M1967" s="1302">
        <v>3</v>
      </c>
      <c r="N1967" s="1302">
        <v>2</v>
      </c>
      <c r="O1967" s="1302">
        <v>11</v>
      </c>
      <c r="P1967" s="1302">
        <v>4</v>
      </c>
      <c r="Q1967" s="1302">
        <v>0</v>
      </c>
      <c r="R1967" s="1302">
        <v>1</v>
      </c>
      <c r="S1967" s="1302">
        <v>1</v>
      </c>
      <c r="T1967" s="1302">
        <v>9</v>
      </c>
      <c r="U1967" s="1302">
        <v>7</v>
      </c>
      <c r="V1967" s="1302">
        <v>9</v>
      </c>
    </row>
    <row r="1968" spans="1:22" ht="15" x14ac:dyDescent="0.25">
      <c r="A1968" s="1301" t="s">
        <v>709</v>
      </c>
      <c r="B1968" s="153" t="s">
        <v>944</v>
      </c>
      <c r="C1968" s="1301" t="s">
        <v>88</v>
      </c>
      <c r="D1968" s="1302">
        <v>6</v>
      </c>
      <c r="E1968" s="1302">
        <v>6</v>
      </c>
      <c r="F1968" s="1302">
        <v>11</v>
      </c>
      <c r="G1968" s="1302">
        <v>4</v>
      </c>
      <c r="H1968" s="1302">
        <v>4</v>
      </c>
      <c r="I1968" s="1302">
        <v>11</v>
      </c>
      <c r="J1968" s="1302">
        <v>6</v>
      </c>
      <c r="K1968" s="1302">
        <v>7</v>
      </c>
      <c r="L1968" s="1302">
        <v>4</v>
      </c>
      <c r="M1968" s="1302">
        <v>6</v>
      </c>
      <c r="N1968" s="1302">
        <v>5</v>
      </c>
      <c r="O1968" s="1302">
        <v>15</v>
      </c>
      <c r="P1968" s="1302">
        <v>7</v>
      </c>
      <c r="Q1968" s="1302">
        <v>0</v>
      </c>
      <c r="R1968" s="1302">
        <v>1</v>
      </c>
      <c r="S1968" s="1302">
        <v>1</v>
      </c>
      <c r="T1968" s="1302">
        <v>19</v>
      </c>
      <c r="U1968" s="1302">
        <v>10</v>
      </c>
      <c r="V1968" s="1302">
        <v>9</v>
      </c>
    </row>
    <row r="1969" spans="1:22" ht="15" x14ac:dyDescent="0.25">
      <c r="A1969" s="1301" t="s">
        <v>709</v>
      </c>
      <c r="B1969" s="153" t="s">
        <v>944</v>
      </c>
      <c r="C1969" s="1301" t="s">
        <v>89</v>
      </c>
      <c r="D1969" s="1302">
        <v>8</v>
      </c>
      <c r="E1969" s="1302">
        <v>9</v>
      </c>
      <c r="F1969" s="1302">
        <v>11</v>
      </c>
      <c r="G1969" s="1302">
        <v>6</v>
      </c>
      <c r="H1969" s="1302">
        <v>4</v>
      </c>
      <c r="I1969" s="1302">
        <v>12</v>
      </c>
      <c r="J1969" s="1302">
        <v>6</v>
      </c>
      <c r="K1969" s="1302">
        <v>8</v>
      </c>
      <c r="L1969" s="1302">
        <v>5</v>
      </c>
      <c r="M1969" s="1302">
        <v>6</v>
      </c>
      <c r="N1969" s="1302">
        <v>5</v>
      </c>
      <c r="O1969" s="1302">
        <v>15</v>
      </c>
      <c r="P1969" s="1302">
        <v>8</v>
      </c>
      <c r="Q1969" s="1302">
        <v>1</v>
      </c>
      <c r="R1969" s="1302">
        <v>1</v>
      </c>
      <c r="S1969" s="1302">
        <v>1</v>
      </c>
      <c r="T1969" s="1302">
        <v>20</v>
      </c>
      <c r="U1969" s="1302">
        <v>10</v>
      </c>
      <c r="V1969" s="1302">
        <v>9</v>
      </c>
    </row>
    <row r="1970" spans="1:22" ht="15" x14ac:dyDescent="0.25">
      <c r="A1970" s="1301" t="s">
        <v>709</v>
      </c>
      <c r="B1970" s="153" t="s">
        <v>944</v>
      </c>
      <c r="C1970" s="1301" t="s">
        <v>90</v>
      </c>
      <c r="D1970" s="1302">
        <v>2</v>
      </c>
      <c r="E1970" s="1302">
        <v>1</v>
      </c>
      <c r="F1970" s="1302">
        <v>4</v>
      </c>
      <c r="G1970" s="1302">
        <v>0</v>
      </c>
      <c r="H1970" s="1302">
        <v>0</v>
      </c>
      <c r="I1970" s="1302">
        <v>7</v>
      </c>
      <c r="J1970" s="1302">
        <v>1</v>
      </c>
      <c r="K1970" s="1302">
        <v>7</v>
      </c>
      <c r="L1970" s="1302">
        <v>0</v>
      </c>
      <c r="M1970" s="1302">
        <v>2</v>
      </c>
      <c r="N1970" s="1302">
        <v>0</v>
      </c>
      <c r="O1970" s="1302">
        <v>1</v>
      </c>
      <c r="P1970" s="1302">
        <v>2</v>
      </c>
      <c r="Q1970" s="1302">
        <v>0</v>
      </c>
      <c r="R1970" s="1302">
        <v>0</v>
      </c>
      <c r="S1970" s="1302">
        <v>1</v>
      </c>
      <c r="T1970" s="1302">
        <v>9</v>
      </c>
      <c r="U1970" s="1302">
        <v>1</v>
      </c>
      <c r="V1970" s="1302">
        <v>2</v>
      </c>
    </row>
    <row r="1971" spans="1:22" ht="15" x14ac:dyDescent="0.25">
      <c r="A1971" s="1301" t="s">
        <v>709</v>
      </c>
      <c r="B1971" s="153" t="s">
        <v>944</v>
      </c>
      <c r="C1971" s="1301" t="s">
        <v>91</v>
      </c>
      <c r="D1971" s="1302">
        <v>2</v>
      </c>
      <c r="E1971" s="1302">
        <v>0</v>
      </c>
      <c r="F1971" s="1302">
        <v>4</v>
      </c>
      <c r="G1971" s="1302">
        <v>0</v>
      </c>
      <c r="H1971" s="1302">
        <v>0</v>
      </c>
      <c r="I1971" s="1302">
        <v>3</v>
      </c>
      <c r="J1971" s="1302">
        <v>1</v>
      </c>
      <c r="K1971" s="1302">
        <v>6</v>
      </c>
      <c r="L1971" s="1302">
        <v>0</v>
      </c>
      <c r="M1971" s="1302">
        <v>1</v>
      </c>
      <c r="N1971" s="1302">
        <v>0</v>
      </c>
      <c r="O1971" s="1302">
        <v>1</v>
      </c>
      <c r="P1971" s="1302">
        <v>0</v>
      </c>
      <c r="Q1971" s="1302">
        <v>0</v>
      </c>
      <c r="R1971" s="1302">
        <v>0</v>
      </c>
      <c r="S1971" s="1302">
        <v>0</v>
      </c>
      <c r="T1971" s="1302">
        <v>8</v>
      </c>
      <c r="U1971" s="1302">
        <v>0</v>
      </c>
      <c r="V1971" s="1302">
        <v>2</v>
      </c>
    </row>
    <row r="1972" spans="1:22" ht="15" x14ac:dyDescent="0.25">
      <c r="A1972" s="1301" t="s">
        <v>709</v>
      </c>
      <c r="B1972" s="153" t="s">
        <v>944</v>
      </c>
      <c r="C1972" s="1301" t="s">
        <v>701</v>
      </c>
      <c r="D1972" s="1302">
        <v>0.45454546809196472</v>
      </c>
      <c r="E1972" s="1302">
        <v>0.21052631735801697</v>
      </c>
      <c r="F1972" s="1302">
        <v>0.4117647111415863</v>
      </c>
      <c r="G1972" s="1302">
        <v>0.3333333432674408</v>
      </c>
      <c r="H1972" s="1302">
        <v>0.75</v>
      </c>
      <c r="I1972" s="1302">
        <v>0.66666668653488159</v>
      </c>
      <c r="J1972" s="1302">
        <v>0.40000000596046448</v>
      </c>
      <c r="K1972" s="1302">
        <v>0.40000000596046448</v>
      </c>
      <c r="L1972" s="1302">
        <v>0.2222222238779068</v>
      </c>
      <c r="M1972" s="1302">
        <v>0.30000001192092896</v>
      </c>
      <c r="N1972" s="1302">
        <v>0.28571429848670959</v>
      </c>
      <c r="O1972" s="1302">
        <v>0.73333334922790527</v>
      </c>
      <c r="P1972" s="1302">
        <v>0.26666668057441711</v>
      </c>
      <c r="Q1972" s="1302">
        <v>0</v>
      </c>
      <c r="R1972" s="1302">
        <v>0.20000000298023224</v>
      </c>
      <c r="S1972" s="1302">
        <v>0.25</v>
      </c>
      <c r="T1972" s="1302">
        <v>0.375</v>
      </c>
      <c r="U1972" s="1302">
        <v>0.4375</v>
      </c>
      <c r="V1972" s="1302">
        <v>0.75</v>
      </c>
    </row>
    <row r="1973" spans="1:22" ht="15" x14ac:dyDescent="0.25">
      <c r="A1973" s="1301" t="s">
        <v>709</v>
      </c>
      <c r="B1973" s="153" t="s">
        <v>944</v>
      </c>
      <c r="C1973" s="1301" t="s">
        <v>92</v>
      </c>
      <c r="D1973" s="1302">
        <v>0.54545456171035767</v>
      </c>
      <c r="E1973" s="1302">
        <v>0.31578946113586426</v>
      </c>
      <c r="F1973" s="1302">
        <v>0.64705884456634521</v>
      </c>
      <c r="G1973" s="1302">
        <v>0.3333333432674408</v>
      </c>
      <c r="H1973" s="1302">
        <v>1</v>
      </c>
      <c r="I1973" s="1302">
        <v>0.73333334922790527</v>
      </c>
      <c r="J1973" s="1302">
        <v>0.60000002384185791</v>
      </c>
      <c r="K1973" s="1302">
        <v>0.46666666865348816</v>
      </c>
      <c r="L1973" s="1302">
        <v>0.4444444477558136</v>
      </c>
      <c r="M1973" s="1302">
        <v>0.60000002384185791</v>
      </c>
      <c r="N1973" s="1302">
        <v>0.71428573131561279</v>
      </c>
      <c r="O1973" s="1302">
        <v>1</v>
      </c>
      <c r="P1973" s="1302">
        <v>0.46666666865348816</v>
      </c>
      <c r="Q1973" s="1302">
        <v>0</v>
      </c>
      <c r="R1973" s="1302">
        <v>0.20000000298023224</v>
      </c>
      <c r="S1973" s="1302">
        <v>0.25</v>
      </c>
      <c r="T1973" s="1302">
        <v>0.79166668653488159</v>
      </c>
      <c r="U1973" s="1302">
        <v>0.625</v>
      </c>
      <c r="V1973" s="1302">
        <v>0.75</v>
      </c>
    </row>
    <row r="1974" spans="1:22" ht="15" x14ac:dyDescent="0.25">
      <c r="A1974" s="1301" t="s">
        <v>709</v>
      </c>
      <c r="B1974" s="153" t="s">
        <v>944</v>
      </c>
      <c r="C1974" s="1301" t="s">
        <v>93</v>
      </c>
      <c r="D1974" s="1302">
        <v>0.72727274894714355</v>
      </c>
      <c r="E1974" s="1302">
        <v>0.47368422150611877</v>
      </c>
      <c r="F1974" s="1302">
        <v>0.64705884456634521</v>
      </c>
      <c r="G1974" s="1302">
        <v>0.5</v>
      </c>
      <c r="H1974" s="1302">
        <v>1</v>
      </c>
      <c r="I1974" s="1302">
        <v>0.80000001192092896</v>
      </c>
      <c r="J1974" s="1302">
        <v>0.60000002384185791</v>
      </c>
      <c r="K1974" s="1302">
        <v>0.53333336114883423</v>
      </c>
      <c r="L1974" s="1302">
        <v>0.55555558204650879</v>
      </c>
      <c r="M1974" s="1302">
        <v>0.60000002384185791</v>
      </c>
      <c r="N1974" s="1302">
        <v>0.71428573131561279</v>
      </c>
      <c r="O1974" s="1302">
        <v>1</v>
      </c>
      <c r="P1974" s="1302">
        <v>0.53333336114883423</v>
      </c>
      <c r="Q1974" s="1302">
        <v>9.0909093618392944E-2</v>
      </c>
      <c r="R1974" s="1302">
        <v>0.20000000298023224</v>
      </c>
      <c r="S1974" s="1302">
        <v>0.25</v>
      </c>
      <c r="T1974" s="1302">
        <v>0.83333331346511841</v>
      </c>
      <c r="U1974" s="1302">
        <v>0.625</v>
      </c>
      <c r="V1974" s="1302">
        <v>0.75</v>
      </c>
    </row>
    <row r="1975" spans="1:22" ht="15" x14ac:dyDescent="0.25">
      <c r="A1975" s="1301" t="s">
        <v>709</v>
      </c>
      <c r="B1975" s="153" t="s">
        <v>944</v>
      </c>
      <c r="C1975" s="1301" t="s">
        <v>94</v>
      </c>
      <c r="D1975" s="1302">
        <v>0.18181818723678589</v>
      </c>
      <c r="E1975" s="1302">
        <v>5.2631579339504242E-2</v>
      </c>
      <c r="F1975" s="1302">
        <v>0.23529411852359772</v>
      </c>
      <c r="G1975" s="1302">
        <v>0</v>
      </c>
      <c r="H1975" s="1302">
        <v>0</v>
      </c>
      <c r="I1975" s="1302">
        <v>0.46666666865348816</v>
      </c>
      <c r="J1975" s="1302">
        <v>0.10000000149011612</v>
      </c>
      <c r="K1975" s="1302">
        <v>0.46666666865348816</v>
      </c>
      <c r="L1975" s="1302">
        <v>0</v>
      </c>
      <c r="M1975" s="1302">
        <v>0.20000000298023224</v>
      </c>
      <c r="N1975" s="1302">
        <v>0</v>
      </c>
      <c r="O1975" s="1302">
        <v>6.6666670143604279E-2</v>
      </c>
      <c r="P1975" s="1302">
        <v>0.13333334028720856</v>
      </c>
      <c r="Q1975" s="1302">
        <v>0</v>
      </c>
      <c r="R1975" s="1302">
        <v>0</v>
      </c>
      <c r="S1975" s="1302">
        <v>0.25</v>
      </c>
      <c r="T1975" s="1302">
        <v>0.375</v>
      </c>
      <c r="U1975" s="1302">
        <v>6.25E-2</v>
      </c>
      <c r="V1975" s="1302">
        <v>0.1666666716337204</v>
      </c>
    </row>
    <row r="1976" spans="1:22" ht="15" x14ac:dyDescent="0.25">
      <c r="A1976" s="1301" t="s">
        <v>709</v>
      </c>
      <c r="B1976" s="153" t="s">
        <v>944</v>
      </c>
      <c r="C1976" s="1301" t="s">
        <v>95</v>
      </c>
      <c r="D1976" s="1302">
        <v>0.18181818723678589</v>
      </c>
      <c r="E1976" s="1302">
        <v>0</v>
      </c>
      <c r="F1976" s="1302">
        <v>0.23529411852359772</v>
      </c>
      <c r="G1976" s="1302">
        <v>0</v>
      </c>
      <c r="H1976" s="1302">
        <v>0</v>
      </c>
      <c r="I1976" s="1302">
        <v>0.20000000298023224</v>
      </c>
      <c r="J1976" s="1302">
        <v>0.10000000149011612</v>
      </c>
      <c r="K1976" s="1302">
        <v>0.40000000596046448</v>
      </c>
      <c r="L1976" s="1302">
        <v>0</v>
      </c>
      <c r="M1976" s="1302">
        <v>0.10000000149011612</v>
      </c>
      <c r="N1976" s="1302">
        <v>0</v>
      </c>
      <c r="O1976" s="1302">
        <v>6.6666670143604279E-2</v>
      </c>
      <c r="P1976" s="1302">
        <v>0</v>
      </c>
      <c r="Q1976" s="1302">
        <v>0</v>
      </c>
      <c r="R1976" s="1302">
        <v>0</v>
      </c>
      <c r="S1976" s="1302">
        <v>0</v>
      </c>
      <c r="T1976" s="1302">
        <v>0.3333333432674408</v>
      </c>
      <c r="U1976" s="1302">
        <v>0</v>
      </c>
      <c r="V1976" s="1302">
        <v>0.1666666716337204</v>
      </c>
    </row>
    <row r="1977" spans="1:22" ht="15" x14ac:dyDescent="0.25">
      <c r="A1977" s="1301" t="s">
        <v>709</v>
      </c>
      <c r="B1977" s="153" t="s">
        <v>945</v>
      </c>
      <c r="C1977" s="1301" t="s">
        <v>87</v>
      </c>
      <c r="D1977" s="1302">
        <v>5</v>
      </c>
      <c r="E1977" s="1302">
        <v>20</v>
      </c>
      <c r="F1977" s="1302">
        <v>24</v>
      </c>
      <c r="G1977" s="1302">
        <v>13</v>
      </c>
      <c r="H1977" s="1302">
        <v>10</v>
      </c>
      <c r="I1977" s="1302">
        <v>15</v>
      </c>
      <c r="J1977" s="1302">
        <v>19</v>
      </c>
      <c r="K1977" s="1302">
        <v>14</v>
      </c>
      <c r="L1977" s="1302">
        <v>11</v>
      </c>
      <c r="M1977" s="1302">
        <v>5</v>
      </c>
      <c r="N1977" s="1302">
        <v>18</v>
      </c>
      <c r="O1977" s="1302">
        <v>37</v>
      </c>
      <c r="P1977" s="1302">
        <v>2</v>
      </c>
      <c r="Q1977" s="1302">
        <v>0</v>
      </c>
      <c r="R1977" s="1302">
        <v>26</v>
      </c>
      <c r="S1977" s="1302">
        <v>16</v>
      </c>
      <c r="T1977" s="1302">
        <v>11</v>
      </c>
      <c r="U1977" s="1302">
        <v>16</v>
      </c>
      <c r="V1977" s="1302">
        <v>13</v>
      </c>
    </row>
    <row r="1978" spans="1:22" ht="15" x14ac:dyDescent="0.25">
      <c r="A1978" s="1301" t="s">
        <v>709</v>
      </c>
      <c r="B1978" s="153" t="s">
        <v>945</v>
      </c>
      <c r="C1978" s="1301" t="s">
        <v>700</v>
      </c>
      <c r="D1978" s="1302">
        <v>1</v>
      </c>
      <c r="E1978" s="1302">
        <v>3</v>
      </c>
      <c r="F1978" s="1302">
        <v>8</v>
      </c>
      <c r="G1978" s="1302">
        <v>4</v>
      </c>
      <c r="H1978" s="1302">
        <v>3</v>
      </c>
      <c r="I1978" s="1302">
        <v>2</v>
      </c>
      <c r="J1978" s="1302">
        <v>8</v>
      </c>
      <c r="K1978" s="1302">
        <v>2</v>
      </c>
      <c r="L1978" s="1302">
        <v>6</v>
      </c>
      <c r="M1978" s="1302">
        <v>3</v>
      </c>
      <c r="N1978" s="1302">
        <v>4</v>
      </c>
      <c r="O1978" s="1302">
        <v>16</v>
      </c>
      <c r="P1978" s="1302">
        <v>1</v>
      </c>
      <c r="Q1978" s="1302">
        <v>0</v>
      </c>
      <c r="R1978" s="1302">
        <v>9</v>
      </c>
      <c r="S1978" s="1302">
        <v>3</v>
      </c>
      <c r="T1978" s="1302">
        <v>4</v>
      </c>
      <c r="U1978" s="1302">
        <v>9</v>
      </c>
      <c r="V1978" s="1302">
        <v>4</v>
      </c>
    </row>
    <row r="1979" spans="1:22" ht="15" x14ac:dyDescent="0.25">
      <c r="A1979" s="1301" t="s">
        <v>709</v>
      </c>
      <c r="B1979" s="153" t="s">
        <v>945</v>
      </c>
      <c r="C1979" s="1301" t="s">
        <v>88</v>
      </c>
      <c r="D1979" s="1302">
        <v>1</v>
      </c>
      <c r="E1979" s="1302">
        <v>6</v>
      </c>
      <c r="F1979" s="1302">
        <v>9</v>
      </c>
      <c r="G1979" s="1302">
        <v>6</v>
      </c>
      <c r="H1979" s="1302">
        <v>7</v>
      </c>
      <c r="I1979" s="1302">
        <v>5</v>
      </c>
      <c r="J1979" s="1302">
        <v>10</v>
      </c>
      <c r="K1979" s="1302">
        <v>5</v>
      </c>
      <c r="L1979" s="1302">
        <v>6</v>
      </c>
      <c r="M1979" s="1302">
        <v>3</v>
      </c>
      <c r="N1979" s="1302">
        <v>6</v>
      </c>
      <c r="O1979" s="1302">
        <v>20</v>
      </c>
      <c r="P1979" s="1302">
        <v>1</v>
      </c>
      <c r="Q1979" s="1302">
        <v>0</v>
      </c>
      <c r="R1979" s="1302">
        <v>15</v>
      </c>
      <c r="S1979" s="1302">
        <v>8</v>
      </c>
      <c r="T1979" s="1302">
        <v>8</v>
      </c>
      <c r="U1979" s="1302">
        <v>11</v>
      </c>
      <c r="V1979" s="1302">
        <v>5</v>
      </c>
    </row>
    <row r="1980" spans="1:22" ht="15" x14ac:dyDescent="0.25">
      <c r="A1980" s="1301" t="s">
        <v>709</v>
      </c>
      <c r="B1980" s="153" t="s">
        <v>945</v>
      </c>
      <c r="C1980" s="1301" t="s">
        <v>89</v>
      </c>
      <c r="D1980" s="1302">
        <v>1</v>
      </c>
      <c r="E1980" s="1302">
        <v>8</v>
      </c>
      <c r="F1980" s="1302">
        <v>10</v>
      </c>
      <c r="G1980" s="1302">
        <v>6</v>
      </c>
      <c r="H1980" s="1302">
        <v>9</v>
      </c>
      <c r="I1980" s="1302">
        <v>6</v>
      </c>
      <c r="J1980" s="1302">
        <v>10</v>
      </c>
      <c r="K1980" s="1302">
        <v>6</v>
      </c>
      <c r="L1980" s="1302">
        <v>6</v>
      </c>
      <c r="M1980" s="1302">
        <v>3</v>
      </c>
      <c r="N1980" s="1302">
        <v>6</v>
      </c>
      <c r="O1980" s="1302">
        <v>22</v>
      </c>
      <c r="P1980" s="1302">
        <v>1</v>
      </c>
      <c r="Q1980" s="1302">
        <v>0</v>
      </c>
      <c r="R1980" s="1302">
        <v>16</v>
      </c>
      <c r="S1980" s="1302">
        <v>8</v>
      </c>
      <c r="T1980" s="1302">
        <v>8</v>
      </c>
      <c r="U1980" s="1302">
        <v>11</v>
      </c>
      <c r="V1980" s="1302">
        <v>5</v>
      </c>
    </row>
    <row r="1981" spans="1:22" ht="15" x14ac:dyDescent="0.25">
      <c r="A1981" s="1301" t="s">
        <v>709</v>
      </c>
      <c r="B1981" s="153" t="s">
        <v>945</v>
      </c>
      <c r="C1981" s="1301" t="s">
        <v>90</v>
      </c>
      <c r="D1981" s="1302">
        <v>1</v>
      </c>
      <c r="E1981" s="1302">
        <v>2</v>
      </c>
      <c r="F1981" s="1302">
        <v>2</v>
      </c>
      <c r="G1981" s="1302">
        <v>4</v>
      </c>
      <c r="H1981" s="1302">
        <v>1</v>
      </c>
      <c r="I1981" s="1302">
        <v>0</v>
      </c>
      <c r="J1981" s="1302">
        <v>0</v>
      </c>
      <c r="K1981" s="1302">
        <v>0</v>
      </c>
      <c r="L1981" s="1302">
        <v>2</v>
      </c>
      <c r="M1981" s="1302">
        <v>1</v>
      </c>
      <c r="N1981" s="1302">
        <v>2</v>
      </c>
      <c r="O1981" s="1302">
        <v>1</v>
      </c>
      <c r="P1981" s="1302">
        <v>0</v>
      </c>
      <c r="Q1981" s="1302">
        <v>0</v>
      </c>
      <c r="R1981" s="1302">
        <v>4</v>
      </c>
      <c r="S1981" s="1302">
        <v>0</v>
      </c>
      <c r="T1981" s="1302">
        <v>1</v>
      </c>
      <c r="U1981" s="1302">
        <v>0</v>
      </c>
      <c r="V1981" s="1302">
        <v>1</v>
      </c>
    </row>
    <row r="1982" spans="1:22" ht="15" x14ac:dyDescent="0.25">
      <c r="A1982" s="1301" t="s">
        <v>709</v>
      </c>
      <c r="B1982" s="153" t="s">
        <v>945</v>
      </c>
      <c r="C1982" s="1301" t="s">
        <v>91</v>
      </c>
      <c r="D1982" s="1302">
        <v>0</v>
      </c>
      <c r="E1982" s="1302">
        <v>0</v>
      </c>
      <c r="F1982" s="1302">
        <v>1</v>
      </c>
      <c r="G1982" s="1302">
        <v>3</v>
      </c>
      <c r="H1982" s="1302">
        <v>1</v>
      </c>
      <c r="I1982" s="1302">
        <v>1</v>
      </c>
      <c r="J1982" s="1302">
        <v>0</v>
      </c>
      <c r="K1982" s="1302">
        <v>0</v>
      </c>
      <c r="L1982" s="1302">
        <v>2</v>
      </c>
      <c r="M1982" s="1302">
        <v>1</v>
      </c>
      <c r="N1982" s="1302">
        <v>1</v>
      </c>
      <c r="O1982" s="1302">
        <v>0</v>
      </c>
      <c r="P1982" s="1302">
        <v>0</v>
      </c>
      <c r="Q1982" s="1302">
        <v>0</v>
      </c>
      <c r="R1982" s="1302">
        <v>3</v>
      </c>
      <c r="S1982" s="1302">
        <v>0</v>
      </c>
      <c r="T1982" s="1302">
        <v>0</v>
      </c>
      <c r="U1982" s="1302">
        <v>0</v>
      </c>
      <c r="V1982" s="1302">
        <v>0</v>
      </c>
    </row>
    <row r="1983" spans="1:22" ht="15" x14ac:dyDescent="0.25">
      <c r="A1983" s="1301" t="s">
        <v>709</v>
      </c>
      <c r="B1983" s="153" t="s">
        <v>945</v>
      </c>
      <c r="C1983" s="1301" t="s">
        <v>701</v>
      </c>
      <c r="D1983" s="1302">
        <v>0.20000000298023224</v>
      </c>
      <c r="E1983" s="1302">
        <v>0.15000000596046448</v>
      </c>
      <c r="F1983" s="1302">
        <v>0.3333333432674408</v>
      </c>
      <c r="G1983" s="1302">
        <v>0.30769231915473938</v>
      </c>
      <c r="H1983" s="1302">
        <v>0.30000001192092896</v>
      </c>
      <c r="I1983" s="1302">
        <v>0.13333334028720856</v>
      </c>
      <c r="J1983" s="1302">
        <v>0.42105263471603394</v>
      </c>
      <c r="K1983" s="1302">
        <v>0.1428571492433548</v>
      </c>
      <c r="L1983" s="1302">
        <v>0.54545456171035767</v>
      </c>
      <c r="M1983" s="1302">
        <v>0.60000002384185791</v>
      </c>
      <c r="N1983" s="1302">
        <v>0.2222222238779068</v>
      </c>
      <c r="O1983" s="1302">
        <v>0.43243244290351868</v>
      </c>
      <c r="P1983" s="1302">
        <v>0.5</v>
      </c>
      <c r="Q1983" s="1302">
        <v>0</v>
      </c>
      <c r="R1983" s="1302">
        <v>0.3461538553237915</v>
      </c>
      <c r="S1983" s="1302">
        <v>0.1875</v>
      </c>
      <c r="T1983" s="1302">
        <v>0.36363637447357178</v>
      </c>
      <c r="U1983" s="1302">
        <v>0.5625</v>
      </c>
      <c r="V1983" s="1302">
        <v>0.30769231915473938</v>
      </c>
    </row>
    <row r="1984" spans="1:22" ht="15" x14ac:dyDescent="0.25">
      <c r="A1984" s="1301" t="s">
        <v>709</v>
      </c>
      <c r="B1984" s="153" t="s">
        <v>945</v>
      </c>
      <c r="C1984" s="1301" t="s">
        <v>92</v>
      </c>
      <c r="D1984" s="1302">
        <v>0.20000000298023224</v>
      </c>
      <c r="E1984" s="1302">
        <v>0.30000001192092896</v>
      </c>
      <c r="F1984" s="1302">
        <v>0.375</v>
      </c>
      <c r="G1984" s="1302">
        <v>0.46153846383094788</v>
      </c>
      <c r="H1984" s="1302">
        <v>0.69999998807907104</v>
      </c>
      <c r="I1984" s="1302">
        <v>0.3333333432674408</v>
      </c>
      <c r="J1984" s="1302">
        <v>0.52631580829620361</v>
      </c>
      <c r="K1984" s="1302">
        <v>0.3571428656578064</v>
      </c>
      <c r="L1984" s="1302">
        <v>0.54545456171035767</v>
      </c>
      <c r="M1984" s="1302">
        <v>0.60000002384185791</v>
      </c>
      <c r="N1984" s="1302">
        <v>0.3333333432674408</v>
      </c>
      <c r="O1984" s="1302">
        <v>0.54054051637649536</v>
      </c>
      <c r="P1984" s="1302">
        <v>0.5</v>
      </c>
      <c r="Q1984" s="1302">
        <v>0</v>
      </c>
      <c r="R1984" s="1302">
        <v>0.57692307233810425</v>
      </c>
      <c r="S1984" s="1302">
        <v>0.5</v>
      </c>
      <c r="T1984" s="1302">
        <v>0.72727274894714355</v>
      </c>
      <c r="U1984" s="1302">
        <v>0.6875</v>
      </c>
      <c r="V1984" s="1302">
        <v>0.38461539149284363</v>
      </c>
    </row>
    <row r="1985" spans="1:22" ht="15" x14ac:dyDescent="0.25">
      <c r="A1985" s="1301" t="s">
        <v>709</v>
      </c>
      <c r="B1985" s="153" t="s">
        <v>945</v>
      </c>
      <c r="C1985" s="1301" t="s">
        <v>93</v>
      </c>
      <c r="D1985" s="1302">
        <v>0.20000000298023224</v>
      </c>
      <c r="E1985" s="1302">
        <v>0.40000000596046448</v>
      </c>
      <c r="F1985" s="1302">
        <v>0.4166666567325592</v>
      </c>
      <c r="G1985" s="1302">
        <v>0.46153846383094788</v>
      </c>
      <c r="H1985" s="1302">
        <v>0.89999997615814209</v>
      </c>
      <c r="I1985" s="1302">
        <v>0.40000000596046448</v>
      </c>
      <c r="J1985" s="1302">
        <v>0.52631580829620361</v>
      </c>
      <c r="K1985" s="1302">
        <v>0.4285714328289032</v>
      </c>
      <c r="L1985" s="1302">
        <v>0.54545456171035767</v>
      </c>
      <c r="M1985" s="1302">
        <v>0.60000002384185791</v>
      </c>
      <c r="N1985" s="1302">
        <v>0.3333333432674408</v>
      </c>
      <c r="O1985" s="1302">
        <v>0.59459459781646729</v>
      </c>
      <c r="P1985" s="1302">
        <v>0.5</v>
      </c>
      <c r="Q1985" s="1302">
        <v>0</v>
      </c>
      <c r="R1985" s="1302">
        <v>0.61538463830947876</v>
      </c>
      <c r="S1985" s="1302">
        <v>0.5</v>
      </c>
      <c r="T1985" s="1302">
        <v>0.72727274894714355</v>
      </c>
      <c r="U1985" s="1302">
        <v>0.6875</v>
      </c>
      <c r="V1985" s="1302">
        <v>0.38461539149284363</v>
      </c>
    </row>
    <row r="1986" spans="1:22" ht="15" x14ac:dyDescent="0.25">
      <c r="A1986" s="1301" t="s">
        <v>709</v>
      </c>
      <c r="B1986" s="153" t="s">
        <v>945</v>
      </c>
      <c r="C1986" s="1301" t="s">
        <v>94</v>
      </c>
      <c r="D1986" s="1302">
        <v>0.20000000298023224</v>
      </c>
      <c r="E1986" s="1302">
        <v>0.10000000149011612</v>
      </c>
      <c r="F1986" s="1302">
        <v>8.3333335816860199E-2</v>
      </c>
      <c r="G1986" s="1302">
        <v>0.30769231915473938</v>
      </c>
      <c r="H1986" s="1302">
        <v>0.10000000149011612</v>
      </c>
      <c r="I1986" s="1302">
        <v>0</v>
      </c>
      <c r="J1986" s="1302">
        <v>0</v>
      </c>
      <c r="K1986" s="1302">
        <v>0</v>
      </c>
      <c r="L1986" s="1302">
        <v>0.18181818723678589</v>
      </c>
      <c r="M1986" s="1302">
        <v>0.20000000298023224</v>
      </c>
      <c r="N1986" s="1302">
        <v>0.1111111119389534</v>
      </c>
      <c r="O1986" s="1302">
        <v>2.7027027681469917E-2</v>
      </c>
      <c r="P1986" s="1302">
        <v>0</v>
      </c>
      <c r="Q1986" s="1302">
        <v>0</v>
      </c>
      <c r="R1986" s="1302">
        <v>0.15384615957736969</v>
      </c>
      <c r="S1986" s="1302">
        <v>0</v>
      </c>
      <c r="T1986" s="1302">
        <v>9.0909093618392944E-2</v>
      </c>
      <c r="U1986" s="1302">
        <v>0</v>
      </c>
      <c r="V1986" s="1302">
        <v>7.6923079788684845E-2</v>
      </c>
    </row>
    <row r="1987" spans="1:22" ht="15" x14ac:dyDescent="0.25">
      <c r="A1987" s="1301" t="s">
        <v>709</v>
      </c>
      <c r="B1987" s="153" t="s">
        <v>945</v>
      </c>
      <c r="C1987" s="1301" t="s">
        <v>95</v>
      </c>
      <c r="D1987" s="1302">
        <v>0</v>
      </c>
      <c r="E1987" s="1302">
        <v>0</v>
      </c>
      <c r="F1987" s="1302">
        <v>4.1666667908430099E-2</v>
      </c>
      <c r="G1987" s="1302">
        <v>0.23076923191547394</v>
      </c>
      <c r="H1987" s="1302">
        <v>0.10000000149011612</v>
      </c>
      <c r="I1987" s="1302">
        <v>6.6666670143604279E-2</v>
      </c>
      <c r="J1987" s="1302">
        <v>0</v>
      </c>
      <c r="K1987" s="1302">
        <v>0</v>
      </c>
      <c r="L1987" s="1302">
        <v>0.18181818723678589</v>
      </c>
      <c r="M1987" s="1302">
        <v>0.20000000298023224</v>
      </c>
      <c r="N1987" s="1302">
        <v>5.55555559694767E-2</v>
      </c>
      <c r="O1987" s="1302">
        <v>0</v>
      </c>
      <c r="P1987" s="1302">
        <v>0</v>
      </c>
      <c r="Q1987" s="1302">
        <v>0</v>
      </c>
      <c r="R1987" s="1302">
        <v>0.11538461595773697</v>
      </c>
      <c r="S1987" s="1302">
        <v>0</v>
      </c>
      <c r="T1987" s="1302">
        <v>0</v>
      </c>
      <c r="U1987" s="1302">
        <v>0</v>
      </c>
      <c r="V1987" s="1302">
        <v>0</v>
      </c>
    </row>
    <row r="1988" spans="1:22" ht="15" x14ac:dyDescent="0.25">
      <c r="A1988" s="1301" t="s">
        <v>709</v>
      </c>
      <c r="B1988" s="153" t="s">
        <v>946</v>
      </c>
      <c r="C1988" s="1301" t="s">
        <v>87</v>
      </c>
      <c r="D1988" s="1302">
        <v>0</v>
      </c>
      <c r="E1988" s="1302">
        <v>62</v>
      </c>
      <c r="F1988" s="1302">
        <v>3</v>
      </c>
      <c r="G1988" s="1302">
        <v>2</v>
      </c>
      <c r="H1988" s="1302">
        <v>28</v>
      </c>
      <c r="I1988" s="1302">
        <v>61</v>
      </c>
      <c r="J1988" s="1302">
        <v>32</v>
      </c>
      <c r="K1988" s="1302">
        <v>31</v>
      </c>
      <c r="L1988" s="1302">
        <v>6</v>
      </c>
      <c r="M1988" s="1302">
        <v>0</v>
      </c>
      <c r="N1988" s="1302">
        <v>52</v>
      </c>
      <c r="O1988" s="1302">
        <v>45</v>
      </c>
      <c r="P1988" s="1302">
        <v>0</v>
      </c>
      <c r="Q1988" s="1302">
        <v>0</v>
      </c>
      <c r="R1988" s="1302">
        <v>11</v>
      </c>
      <c r="S1988" s="1302">
        <v>0</v>
      </c>
      <c r="T1988" s="1302">
        <v>0</v>
      </c>
      <c r="U1988" s="1302">
        <v>2</v>
      </c>
      <c r="V1988" s="1302">
        <v>0</v>
      </c>
    </row>
    <row r="1989" spans="1:22" ht="15" x14ac:dyDescent="0.25">
      <c r="A1989" s="1301" t="s">
        <v>709</v>
      </c>
      <c r="B1989" s="153" t="s">
        <v>946</v>
      </c>
      <c r="C1989" s="1301" t="s">
        <v>700</v>
      </c>
      <c r="D1989" s="1302">
        <v>0</v>
      </c>
      <c r="E1989" s="1302">
        <v>45</v>
      </c>
      <c r="F1989" s="1302">
        <v>3</v>
      </c>
      <c r="G1989" s="1302">
        <v>2</v>
      </c>
      <c r="H1989" s="1302">
        <v>26</v>
      </c>
      <c r="I1989" s="1302">
        <v>24</v>
      </c>
      <c r="J1989" s="1302">
        <v>32</v>
      </c>
      <c r="K1989" s="1302">
        <v>30</v>
      </c>
      <c r="L1989" s="1302">
        <v>3</v>
      </c>
      <c r="M1989" s="1302">
        <v>0</v>
      </c>
      <c r="N1989" s="1302">
        <v>40</v>
      </c>
      <c r="O1989" s="1302">
        <v>20</v>
      </c>
      <c r="P1989" s="1302">
        <v>0</v>
      </c>
      <c r="Q1989" s="1302">
        <v>0</v>
      </c>
      <c r="R1989" s="1302">
        <v>11</v>
      </c>
      <c r="S1989" s="1302">
        <v>0</v>
      </c>
      <c r="T1989" s="1302">
        <v>0</v>
      </c>
      <c r="U1989" s="1302">
        <v>0</v>
      </c>
      <c r="V1989" s="1302">
        <v>0</v>
      </c>
    </row>
    <row r="1990" spans="1:22" ht="15" x14ac:dyDescent="0.25">
      <c r="A1990" s="1301" t="s">
        <v>709</v>
      </c>
      <c r="B1990" s="153" t="s">
        <v>946</v>
      </c>
      <c r="C1990" s="1301" t="s">
        <v>88</v>
      </c>
      <c r="D1990" s="1302">
        <v>0</v>
      </c>
      <c r="E1990" s="1302">
        <v>45</v>
      </c>
      <c r="F1990" s="1302">
        <v>3</v>
      </c>
      <c r="G1990" s="1302">
        <v>2</v>
      </c>
      <c r="H1990" s="1302">
        <v>28</v>
      </c>
      <c r="I1990" s="1302">
        <v>59</v>
      </c>
      <c r="J1990" s="1302">
        <v>32</v>
      </c>
      <c r="K1990" s="1302">
        <v>31</v>
      </c>
      <c r="L1990" s="1302">
        <v>3</v>
      </c>
      <c r="M1990" s="1302">
        <v>0</v>
      </c>
      <c r="N1990" s="1302">
        <v>49</v>
      </c>
      <c r="O1990" s="1302">
        <v>25</v>
      </c>
      <c r="P1990" s="1302">
        <v>0</v>
      </c>
      <c r="Q1990" s="1302">
        <v>0</v>
      </c>
      <c r="R1990" s="1302">
        <v>11</v>
      </c>
      <c r="S1990" s="1302">
        <v>0</v>
      </c>
      <c r="T1990" s="1302">
        <v>0</v>
      </c>
      <c r="U1990" s="1302">
        <v>0</v>
      </c>
      <c r="V1990" s="1302">
        <v>0</v>
      </c>
    </row>
    <row r="1991" spans="1:22" ht="15" x14ac:dyDescent="0.25">
      <c r="A1991" s="1301" t="s">
        <v>709</v>
      </c>
      <c r="B1991" s="153" t="s">
        <v>946</v>
      </c>
      <c r="C1991" s="1301" t="s">
        <v>89</v>
      </c>
      <c r="D1991" s="1302">
        <v>0</v>
      </c>
      <c r="E1991" s="1302">
        <v>53</v>
      </c>
      <c r="F1991" s="1302">
        <v>3</v>
      </c>
      <c r="G1991" s="1302">
        <v>2</v>
      </c>
      <c r="H1991" s="1302">
        <v>28</v>
      </c>
      <c r="I1991" s="1302">
        <v>61</v>
      </c>
      <c r="J1991" s="1302">
        <v>32</v>
      </c>
      <c r="K1991" s="1302">
        <v>31</v>
      </c>
      <c r="L1991" s="1302">
        <v>3</v>
      </c>
      <c r="M1991" s="1302">
        <v>0</v>
      </c>
      <c r="N1991" s="1302">
        <v>49</v>
      </c>
      <c r="O1991" s="1302">
        <v>28</v>
      </c>
      <c r="P1991" s="1302">
        <v>0</v>
      </c>
      <c r="Q1991" s="1302">
        <v>0</v>
      </c>
      <c r="R1991" s="1302">
        <v>11</v>
      </c>
      <c r="S1991" s="1302">
        <v>0</v>
      </c>
      <c r="T1991" s="1302">
        <v>0</v>
      </c>
      <c r="U1991" s="1302">
        <v>0</v>
      </c>
      <c r="V1991" s="1302">
        <v>0</v>
      </c>
    </row>
    <row r="1992" spans="1:22" ht="15" x14ac:dyDescent="0.25">
      <c r="A1992" s="1301" t="s">
        <v>709</v>
      </c>
      <c r="B1992" s="153" t="s">
        <v>946</v>
      </c>
      <c r="C1992" s="1301" t="s">
        <v>90</v>
      </c>
      <c r="D1992" s="1302">
        <v>0</v>
      </c>
      <c r="E1992" s="1302">
        <v>11</v>
      </c>
      <c r="F1992" s="1302">
        <v>2</v>
      </c>
      <c r="G1992" s="1302">
        <v>2</v>
      </c>
      <c r="H1992" s="1302">
        <v>1</v>
      </c>
      <c r="I1992" s="1302">
        <v>2</v>
      </c>
      <c r="J1992" s="1302">
        <v>1</v>
      </c>
      <c r="K1992" s="1302">
        <v>1</v>
      </c>
      <c r="L1992" s="1302">
        <v>0</v>
      </c>
      <c r="M1992" s="1302">
        <v>0</v>
      </c>
      <c r="N1992" s="1302">
        <v>0</v>
      </c>
      <c r="O1992" s="1302">
        <v>0</v>
      </c>
      <c r="P1992" s="1302">
        <v>0</v>
      </c>
      <c r="Q1992" s="1302">
        <v>0</v>
      </c>
      <c r="R1992" s="1302">
        <v>0</v>
      </c>
      <c r="S1992" s="1302">
        <v>0</v>
      </c>
      <c r="T1992" s="1302">
        <v>0</v>
      </c>
      <c r="U1992" s="1302">
        <v>0</v>
      </c>
      <c r="V1992" s="1302">
        <v>0</v>
      </c>
    </row>
    <row r="1993" spans="1:22" ht="15" x14ac:dyDescent="0.25">
      <c r="A1993" s="1301" t="s">
        <v>709</v>
      </c>
      <c r="B1993" s="153" t="s">
        <v>946</v>
      </c>
      <c r="C1993" s="1301" t="s">
        <v>91</v>
      </c>
      <c r="D1993" s="1302">
        <v>0</v>
      </c>
      <c r="E1993" s="1302">
        <v>11</v>
      </c>
      <c r="F1993" s="1302">
        <v>2</v>
      </c>
      <c r="G1993" s="1302">
        <v>2</v>
      </c>
      <c r="H1993" s="1302">
        <v>1</v>
      </c>
      <c r="I1993" s="1302">
        <v>2</v>
      </c>
      <c r="J1993" s="1302">
        <v>1</v>
      </c>
      <c r="K1993" s="1302">
        <v>1</v>
      </c>
      <c r="L1993" s="1302">
        <v>0</v>
      </c>
      <c r="M1993" s="1302">
        <v>0</v>
      </c>
      <c r="N1993" s="1302">
        <v>0</v>
      </c>
      <c r="O1993" s="1302">
        <v>0</v>
      </c>
      <c r="P1993" s="1302">
        <v>0</v>
      </c>
      <c r="Q1993" s="1302">
        <v>0</v>
      </c>
      <c r="R1993" s="1302">
        <v>0</v>
      </c>
      <c r="S1993" s="1302">
        <v>0</v>
      </c>
      <c r="T1993" s="1302">
        <v>0</v>
      </c>
      <c r="U1993" s="1302">
        <v>0</v>
      </c>
      <c r="V1993" s="1302">
        <v>0</v>
      </c>
    </row>
    <row r="1994" spans="1:22" ht="15" x14ac:dyDescent="0.25">
      <c r="A1994" s="1301" t="s">
        <v>709</v>
      </c>
      <c r="B1994" s="153" t="s">
        <v>946</v>
      </c>
      <c r="C1994" s="1301" t="s">
        <v>701</v>
      </c>
      <c r="D1994" s="1302">
        <v>0</v>
      </c>
      <c r="E1994" s="1302">
        <v>0.72580647468566895</v>
      </c>
      <c r="F1994" s="1302">
        <v>1</v>
      </c>
      <c r="G1994" s="1302">
        <v>1</v>
      </c>
      <c r="H1994" s="1302">
        <v>0.92857140302658081</v>
      </c>
      <c r="I1994" s="1302">
        <v>0.39344263076782227</v>
      </c>
      <c r="J1994" s="1302">
        <v>1</v>
      </c>
      <c r="K1994" s="1302">
        <v>0.96774190664291382</v>
      </c>
      <c r="L1994" s="1302">
        <v>0.5</v>
      </c>
      <c r="M1994" s="1302">
        <v>0</v>
      </c>
      <c r="N1994" s="1302">
        <v>0.76923078298568726</v>
      </c>
      <c r="O1994" s="1302">
        <v>0.4444444477558136</v>
      </c>
      <c r="P1994" s="1302">
        <v>0</v>
      </c>
      <c r="Q1994" s="1302">
        <v>0</v>
      </c>
      <c r="R1994" s="1302">
        <v>1</v>
      </c>
      <c r="S1994" s="1302">
        <v>0</v>
      </c>
      <c r="T1994" s="1302">
        <v>0</v>
      </c>
      <c r="U1994" s="1302">
        <v>0</v>
      </c>
      <c r="V1994" s="1302">
        <v>0</v>
      </c>
    </row>
    <row r="1995" spans="1:22" ht="15" x14ac:dyDescent="0.25">
      <c r="A1995" s="1301" t="s">
        <v>709</v>
      </c>
      <c r="B1995" s="153" t="s">
        <v>946</v>
      </c>
      <c r="C1995" s="1301" t="s">
        <v>92</v>
      </c>
      <c r="D1995" s="1302">
        <v>0</v>
      </c>
      <c r="E1995" s="1302">
        <v>0.72580647468566895</v>
      </c>
      <c r="F1995" s="1302">
        <v>1</v>
      </c>
      <c r="G1995" s="1302">
        <v>1</v>
      </c>
      <c r="H1995" s="1302">
        <v>1</v>
      </c>
      <c r="I1995" s="1302">
        <v>0.96721309423446655</v>
      </c>
      <c r="J1995" s="1302">
        <v>1</v>
      </c>
      <c r="K1995" s="1302">
        <v>1</v>
      </c>
      <c r="L1995" s="1302">
        <v>0.5</v>
      </c>
      <c r="M1995" s="1302">
        <v>0</v>
      </c>
      <c r="N1995" s="1302">
        <v>0.94230771064758301</v>
      </c>
      <c r="O1995" s="1302">
        <v>0.55555558204650879</v>
      </c>
      <c r="P1995" s="1302">
        <v>0</v>
      </c>
      <c r="Q1995" s="1302">
        <v>0</v>
      </c>
      <c r="R1995" s="1302">
        <v>1</v>
      </c>
      <c r="S1995" s="1302">
        <v>0</v>
      </c>
      <c r="T1995" s="1302">
        <v>0</v>
      </c>
      <c r="U1995" s="1302">
        <v>0</v>
      </c>
      <c r="V1995" s="1302">
        <v>0</v>
      </c>
    </row>
    <row r="1996" spans="1:22" ht="15" x14ac:dyDescent="0.25">
      <c r="A1996" s="1301" t="s">
        <v>709</v>
      </c>
      <c r="B1996" s="153" t="s">
        <v>946</v>
      </c>
      <c r="C1996" s="1301" t="s">
        <v>93</v>
      </c>
      <c r="D1996" s="1302">
        <v>0</v>
      </c>
      <c r="E1996" s="1302">
        <v>0.85483872890472412</v>
      </c>
      <c r="F1996" s="1302">
        <v>1</v>
      </c>
      <c r="G1996" s="1302">
        <v>1</v>
      </c>
      <c r="H1996" s="1302">
        <v>1</v>
      </c>
      <c r="I1996" s="1302">
        <v>1</v>
      </c>
      <c r="J1996" s="1302">
        <v>1</v>
      </c>
      <c r="K1996" s="1302">
        <v>1</v>
      </c>
      <c r="L1996" s="1302">
        <v>0.5</v>
      </c>
      <c r="M1996" s="1302">
        <v>0</v>
      </c>
      <c r="N1996" s="1302">
        <v>0.94230771064758301</v>
      </c>
      <c r="O1996" s="1302">
        <v>0.62222224473953247</v>
      </c>
      <c r="P1996" s="1302">
        <v>0</v>
      </c>
      <c r="Q1996" s="1302">
        <v>0</v>
      </c>
      <c r="R1996" s="1302">
        <v>1</v>
      </c>
      <c r="S1996" s="1302">
        <v>0</v>
      </c>
      <c r="T1996" s="1302">
        <v>0</v>
      </c>
      <c r="U1996" s="1302">
        <v>0</v>
      </c>
      <c r="V1996" s="1302">
        <v>0</v>
      </c>
    </row>
    <row r="1997" spans="1:22" ht="15" x14ac:dyDescent="0.25">
      <c r="A1997" s="1301" t="s">
        <v>709</v>
      </c>
      <c r="B1997" s="153" t="s">
        <v>946</v>
      </c>
      <c r="C1997" s="1301" t="s">
        <v>94</v>
      </c>
      <c r="D1997" s="1302">
        <v>0</v>
      </c>
      <c r="E1997" s="1302">
        <v>0.17741934955120087</v>
      </c>
      <c r="F1997" s="1302">
        <v>0.66666668653488159</v>
      </c>
      <c r="G1997" s="1302">
        <v>1</v>
      </c>
      <c r="H1997" s="1302">
        <v>3.5714287310838699E-2</v>
      </c>
      <c r="I1997" s="1302">
        <v>3.2786883413791656E-2</v>
      </c>
      <c r="J1997" s="1302">
        <v>3.125E-2</v>
      </c>
      <c r="K1997" s="1302">
        <v>3.2258063554763794E-2</v>
      </c>
      <c r="L1997" s="1302">
        <v>0</v>
      </c>
      <c r="M1997" s="1302">
        <v>0</v>
      </c>
      <c r="N1997" s="1302">
        <v>0</v>
      </c>
      <c r="O1997" s="1302">
        <v>0</v>
      </c>
      <c r="P1997" s="1302">
        <v>0</v>
      </c>
      <c r="Q1997" s="1302">
        <v>0</v>
      </c>
      <c r="R1997" s="1302">
        <v>0</v>
      </c>
      <c r="S1997" s="1302">
        <v>0</v>
      </c>
      <c r="T1997" s="1302">
        <v>0</v>
      </c>
      <c r="U1997" s="1302">
        <v>0</v>
      </c>
      <c r="V1997" s="1302">
        <v>0</v>
      </c>
    </row>
    <row r="1998" spans="1:22" ht="15" x14ac:dyDescent="0.25">
      <c r="A1998" s="1301" t="s">
        <v>709</v>
      </c>
      <c r="B1998" s="153" t="s">
        <v>946</v>
      </c>
      <c r="C1998" s="1301" t="s">
        <v>95</v>
      </c>
      <c r="D1998" s="1302">
        <v>0</v>
      </c>
      <c r="E1998" s="1302">
        <v>0.17741934955120087</v>
      </c>
      <c r="F1998" s="1302">
        <v>0.66666668653488159</v>
      </c>
      <c r="G1998" s="1302">
        <v>1</v>
      </c>
      <c r="H1998" s="1302">
        <v>3.5714287310838699E-2</v>
      </c>
      <c r="I1998" s="1302">
        <v>3.2786883413791656E-2</v>
      </c>
      <c r="J1998" s="1302">
        <v>3.125E-2</v>
      </c>
      <c r="K1998" s="1302">
        <v>3.2258063554763794E-2</v>
      </c>
      <c r="L1998" s="1302">
        <v>0</v>
      </c>
      <c r="M1998" s="1302">
        <v>0</v>
      </c>
      <c r="N1998" s="1302">
        <v>0</v>
      </c>
      <c r="O1998" s="1302">
        <v>0</v>
      </c>
      <c r="P1998" s="1302">
        <v>0</v>
      </c>
      <c r="Q1998" s="1302">
        <v>0</v>
      </c>
      <c r="R1998" s="1302">
        <v>0</v>
      </c>
      <c r="S1998" s="1302">
        <v>0</v>
      </c>
      <c r="T1998" s="1302">
        <v>0</v>
      </c>
      <c r="U1998" s="1302">
        <v>0</v>
      </c>
      <c r="V1998" s="1302">
        <v>0</v>
      </c>
    </row>
    <row r="1999" spans="1:22" ht="15" x14ac:dyDescent="0.25">
      <c r="A1999" s="1301" t="s">
        <v>709</v>
      </c>
      <c r="B1999" s="153" t="s">
        <v>947</v>
      </c>
      <c r="C1999" s="1301" t="s">
        <v>87</v>
      </c>
      <c r="D1999" s="1302">
        <v>7</v>
      </c>
      <c r="E1999" s="1302">
        <v>39</v>
      </c>
      <c r="F1999" s="1302">
        <v>69</v>
      </c>
      <c r="G1999" s="1302">
        <v>20</v>
      </c>
      <c r="H1999" s="1302">
        <v>18</v>
      </c>
      <c r="I1999" s="1302">
        <v>95</v>
      </c>
      <c r="J1999" s="1302">
        <v>23</v>
      </c>
      <c r="K1999" s="1302">
        <v>19</v>
      </c>
      <c r="L1999" s="1302">
        <v>46</v>
      </c>
      <c r="M1999" s="1302">
        <v>32</v>
      </c>
      <c r="N1999" s="1302">
        <v>38</v>
      </c>
      <c r="O1999" s="1302">
        <v>101</v>
      </c>
      <c r="P1999" s="1302">
        <v>18</v>
      </c>
      <c r="Q1999" s="1302">
        <v>0</v>
      </c>
      <c r="R1999" s="1302">
        <v>40</v>
      </c>
      <c r="S1999" s="1302">
        <v>12</v>
      </c>
      <c r="T1999" s="1302">
        <v>16</v>
      </c>
      <c r="U1999" s="1302">
        <v>12</v>
      </c>
      <c r="V1999" s="1302">
        <v>20</v>
      </c>
    </row>
    <row r="2000" spans="1:22" ht="15" x14ac:dyDescent="0.25">
      <c r="A2000" s="1301" t="s">
        <v>709</v>
      </c>
      <c r="B2000" s="153" t="s">
        <v>947</v>
      </c>
      <c r="C2000" s="1301" t="s">
        <v>700</v>
      </c>
      <c r="D2000" s="1302">
        <v>3</v>
      </c>
      <c r="E2000" s="1302">
        <v>13</v>
      </c>
      <c r="F2000" s="1302">
        <v>32</v>
      </c>
      <c r="G2000" s="1302">
        <v>8</v>
      </c>
      <c r="H2000" s="1302">
        <v>8</v>
      </c>
      <c r="I2000" s="1302">
        <v>30</v>
      </c>
      <c r="J2000" s="1302">
        <v>11</v>
      </c>
      <c r="K2000" s="1302">
        <v>3</v>
      </c>
      <c r="L2000" s="1302">
        <v>20</v>
      </c>
      <c r="M2000" s="1302">
        <v>13</v>
      </c>
      <c r="N2000" s="1302">
        <v>16</v>
      </c>
      <c r="O2000" s="1302">
        <v>40</v>
      </c>
      <c r="P2000" s="1302">
        <v>11</v>
      </c>
      <c r="Q2000" s="1302">
        <v>0</v>
      </c>
      <c r="R2000" s="1302">
        <v>9</v>
      </c>
      <c r="S2000" s="1302">
        <v>4</v>
      </c>
      <c r="T2000" s="1302">
        <v>6</v>
      </c>
      <c r="U2000" s="1302">
        <v>5</v>
      </c>
      <c r="V2000" s="1302">
        <v>9</v>
      </c>
    </row>
    <row r="2001" spans="1:22" ht="15" x14ac:dyDescent="0.25">
      <c r="A2001" s="1301" t="s">
        <v>709</v>
      </c>
      <c r="B2001" s="153" t="s">
        <v>947</v>
      </c>
      <c r="C2001" s="1301" t="s">
        <v>88</v>
      </c>
      <c r="D2001" s="1302">
        <v>3</v>
      </c>
      <c r="E2001" s="1302">
        <v>14</v>
      </c>
      <c r="F2001" s="1302">
        <v>40</v>
      </c>
      <c r="G2001" s="1302">
        <v>11</v>
      </c>
      <c r="H2001" s="1302">
        <v>9</v>
      </c>
      <c r="I2001" s="1302">
        <v>56</v>
      </c>
      <c r="J2001" s="1302">
        <v>16</v>
      </c>
      <c r="K2001" s="1302">
        <v>9</v>
      </c>
      <c r="L2001" s="1302">
        <v>28</v>
      </c>
      <c r="M2001" s="1302">
        <v>24</v>
      </c>
      <c r="N2001" s="1302">
        <v>24</v>
      </c>
      <c r="O2001" s="1302">
        <v>64</v>
      </c>
      <c r="P2001" s="1302">
        <v>13</v>
      </c>
      <c r="Q2001" s="1302">
        <v>0</v>
      </c>
      <c r="R2001" s="1302">
        <v>22</v>
      </c>
      <c r="S2001" s="1302">
        <v>4</v>
      </c>
      <c r="T2001" s="1302">
        <v>8</v>
      </c>
      <c r="U2001" s="1302">
        <v>7</v>
      </c>
      <c r="V2001" s="1302">
        <v>13</v>
      </c>
    </row>
    <row r="2002" spans="1:22" ht="15" x14ac:dyDescent="0.25">
      <c r="A2002" s="1301" t="s">
        <v>709</v>
      </c>
      <c r="B2002" s="153" t="s">
        <v>947</v>
      </c>
      <c r="C2002" s="1301" t="s">
        <v>89</v>
      </c>
      <c r="D2002" s="1302">
        <v>6</v>
      </c>
      <c r="E2002" s="1302">
        <v>18</v>
      </c>
      <c r="F2002" s="1302">
        <v>41</v>
      </c>
      <c r="G2002" s="1302">
        <v>12</v>
      </c>
      <c r="H2002" s="1302">
        <v>9</v>
      </c>
      <c r="I2002" s="1302">
        <v>61</v>
      </c>
      <c r="J2002" s="1302">
        <v>16</v>
      </c>
      <c r="K2002" s="1302">
        <v>10</v>
      </c>
      <c r="L2002" s="1302">
        <v>30</v>
      </c>
      <c r="M2002" s="1302">
        <v>26</v>
      </c>
      <c r="N2002" s="1302">
        <v>26</v>
      </c>
      <c r="O2002" s="1302">
        <v>64</v>
      </c>
      <c r="P2002" s="1302">
        <v>13</v>
      </c>
      <c r="Q2002" s="1302">
        <v>0</v>
      </c>
      <c r="R2002" s="1302">
        <v>22</v>
      </c>
      <c r="S2002" s="1302">
        <v>4</v>
      </c>
      <c r="T2002" s="1302">
        <v>9</v>
      </c>
      <c r="U2002" s="1302">
        <v>7</v>
      </c>
      <c r="V2002" s="1302">
        <v>13</v>
      </c>
    </row>
    <row r="2003" spans="1:22" ht="15" x14ac:dyDescent="0.25">
      <c r="A2003" s="1301" t="s">
        <v>709</v>
      </c>
      <c r="B2003" s="153" t="s">
        <v>947</v>
      </c>
      <c r="C2003" s="1301" t="s">
        <v>90</v>
      </c>
      <c r="D2003" s="1302">
        <v>2</v>
      </c>
      <c r="E2003" s="1302">
        <v>3</v>
      </c>
      <c r="F2003" s="1302">
        <v>8</v>
      </c>
      <c r="G2003" s="1302">
        <v>6</v>
      </c>
      <c r="H2003" s="1302">
        <v>5</v>
      </c>
      <c r="I2003" s="1302">
        <v>9</v>
      </c>
      <c r="J2003" s="1302">
        <v>4</v>
      </c>
      <c r="K2003" s="1302">
        <v>1</v>
      </c>
      <c r="L2003" s="1302">
        <v>4</v>
      </c>
      <c r="M2003" s="1302">
        <v>6</v>
      </c>
      <c r="N2003" s="1302">
        <v>1</v>
      </c>
      <c r="O2003" s="1302">
        <v>3</v>
      </c>
      <c r="P2003" s="1302">
        <v>4</v>
      </c>
      <c r="Q2003" s="1302">
        <v>0</v>
      </c>
      <c r="R2003" s="1302">
        <v>0</v>
      </c>
      <c r="S2003" s="1302">
        <v>1</v>
      </c>
      <c r="T2003" s="1302">
        <v>4</v>
      </c>
      <c r="U2003" s="1302">
        <v>3</v>
      </c>
      <c r="V2003" s="1302">
        <v>0</v>
      </c>
    </row>
    <row r="2004" spans="1:22" ht="15" x14ac:dyDescent="0.25">
      <c r="A2004" s="1301" t="s">
        <v>709</v>
      </c>
      <c r="B2004" s="153" t="s">
        <v>947</v>
      </c>
      <c r="C2004" s="1301" t="s">
        <v>91</v>
      </c>
      <c r="D2004" s="1302">
        <v>1</v>
      </c>
      <c r="E2004" s="1302">
        <v>2</v>
      </c>
      <c r="F2004" s="1302">
        <v>3</v>
      </c>
      <c r="G2004" s="1302">
        <v>2</v>
      </c>
      <c r="H2004" s="1302">
        <v>4</v>
      </c>
      <c r="I2004" s="1302">
        <v>4</v>
      </c>
      <c r="J2004" s="1302">
        <v>2</v>
      </c>
      <c r="K2004" s="1302">
        <v>1</v>
      </c>
      <c r="L2004" s="1302">
        <v>2</v>
      </c>
      <c r="M2004" s="1302">
        <v>2</v>
      </c>
      <c r="N2004" s="1302">
        <v>0</v>
      </c>
      <c r="O2004" s="1302">
        <v>0</v>
      </c>
      <c r="P2004" s="1302">
        <v>1</v>
      </c>
      <c r="Q2004" s="1302">
        <v>0</v>
      </c>
      <c r="R2004" s="1302">
        <v>0</v>
      </c>
      <c r="S2004" s="1302">
        <v>0</v>
      </c>
      <c r="T2004" s="1302">
        <v>3</v>
      </c>
      <c r="U2004" s="1302">
        <v>0</v>
      </c>
      <c r="V2004" s="1302">
        <v>0</v>
      </c>
    </row>
    <row r="2005" spans="1:22" ht="15" x14ac:dyDescent="0.25">
      <c r="A2005" s="1301" t="s">
        <v>709</v>
      </c>
      <c r="B2005" s="153" t="s">
        <v>947</v>
      </c>
      <c r="C2005" s="1301" t="s">
        <v>701</v>
      </c>
      <c r="D2005" s="1302">
        <v>0.4285714328289032</v>
      </c>
      <c r="E2005" s="1302">
        <v>0.3333333432674408</v>
      </c>
      <c r="F2005" s="1302">
        <v>0.4637681245803833</v>
      </c>
      <c r="G2005" s="1302">
        <v>0.40000000596046448</v>
      </c>
      <c r="H2005" s="1302">
        <v>0.4444444477558136</v>
      </c>
      <c r="I2005" s="1302">
        <v>0.31578946113586426</v>
      </c>
      <c r="J2005" s="1302">
        <v>0.47826087474822998</v>
      </c>
      <c r="K2005" s="1302">
        <v>0.15789473056793213</v>
      </c>
      <c r="L2005" s="1302">
        <v>0.43478259444236755</v>
      </c>
      <c r="M2005" s="1302">
        <v>0.40625</v>
      </c>
      <c r="N2005" s="1302">
        <v>0.42105263471603394</v>
      </c>
      <c r="O2005" s="1302">
        <v>0.39603960514068604</v>
      </c>
      <c r="P2005" s="1302">
        <v>0.6111111044883728</v>
      </c>
      <c r="Q2005" s="1302">
        <v>0</v>
      </c>
      <c r="R2005" s="1302">
        <v>0.22499999403953552</v>
      </c>
      <c r="S2005" s="1302">
        <v>0.3333333432674408</v>
      </c>
      <c r="T2005" s="1302">
        <v>0.375</v>
      </c>
      <c r="U2005" s="1302">
        <v>0.4166666567325592</v>
      </c>
      <c r="V2005" s="1302">
        <v>0.44999998807907104</v>
      </c>
    </row>
    <row r="2006" spans="1:22" ht="15" x14ac:dyDescent="0.25">
      <c r="A2006" s="1301" t="s">
        <v>709</v>
      </c>
      <c r="B2006" s="153" t="s">
        <v>947</v>
      </c>
      <c r="C2006" s="1301" t="s">
        <v>92</v>
      </c>
      <c r="D2006" s="1302">
        <v>0.4285714328289032</v>
      </c>
      <c r="E2006" s="1302">
        <v>0.35897436738014221</v>
      </c>
      <c r="F2006" s="1302">
        <v>0.57971012592315674</v>
      </c>
      <c r="G2006" s="1302">
        <v>0.55000001192092896</v>
      </c>
      <c r="H2006" s="1302">
        <v>0.5</v>
      </c>
      <c r="I2006" s="1302">
        <v>0.5894736647605896</v>
      </c>
      <c r="J2006" s="1302">
        <v>0.69565218687057495</v>
      </c>
      <c r="K2006" s="1302">
        <v>0.47368422150611877</v>
      </c>
      <c r="L2006" s="1302">
        <v>0.6086956262588501</v>
      </c>
      <c r="M2006" s="1302">
        <v>0.75</v>
      </c>
      <c r="N2006" s="1302">
        <v>0.63157892227172852</v>
      </c>
      <c r="O2006" s="1302">
        <v>0.6336633563041687</v>
      </c>
      <c r="P2006" s="1302">
        <v>0.72222220897674561</v>
      </c>
      <c r="Q2006" s="1302">
        <v>0</v>
      </c>
      <c r="R2006" s="1302">
        <v>0.55000001192092896</v>
      </c>
      <c r="S2006" s="1302">
        <v>0.3333333432674408</v>
      </c>
      <c r="T2006" s="1302">
        <v>0.5</v>
      </c>
      <c r="U2006" s="1302">
        <v>0.58333331346511841</v>
      </c>
      <c r="V2006" s="1302">
        <v>0.64999997615814209</v>
      </c>
    </row>
    <row r="2007" spans="1:22" ht="15" x14ac:dyDescent="0.25">
      <c r="A2007" s="1301" t="s">
        <v>709</v>
      </c>
      <c r="B2007" s="153" t="s">
        <v>947</v>
      </c>
      <c r="C2007" s="1301" t="s">
        <v>93</v>
      </c>
      <c r="D2007" s="1302">
        <v>0.8571428656578064</v>
      </c>
      <c r="E2007" s="1302">
        <v>0.46153846383094788</v>
      </c>
      <c r="F2007" s="1302">
        <v>0.59420287609100342</v>
      </c>
      <c r="G2007" s="1302">
        <v>0.60000002384185791</v>
      </c>
      <c r="H2007" s="1302">
        <v>0.5</v>
      </c>
      <c r="I2007" s="1302">
        <v>0.64210528135299683</v>
      </c>
      <c r="J2007" s="1302">
        <v>0.69565218687057495</v>
      </c>
      <c r="K2007" s="1302">
        <v>0.52631580829620361</v>
      </c>
      <c r="L2007" s="1302">
        <v>0.65217393636703491</v>
      </c>
      <c r="M2007" s="1302">
        <v>0.8125</v>
      </c>
      <c r="N2007" s="1302">
        <v>0.68421053886413574</v>
      </c>
      <c r="O2007" s="1302">
        <v>0.6336633563041687</v>
      </c>
      <c r="P2007" s="1302">
        <v>0.72222220897674561</v>
      </c>
      <c r="Q2007" s="1302">
        <v>0</v>
      </c>
      <c r="R2007" s="1302">
        <v>0.55000001192092896</v>
      </c>
      <c r="S2007" s="1302">
        <v>0.3333333432674408</v>
      </c>
      <c r="T2007" s="1302">
        <v>0.5625</v>
      </c>
      <c r="U2007" s="1302">
        <v>0.58333331346511841</v>
      </c>
      <c r="V2007" s="1302">
        <v>0.64999997615814209</v>
      </c>
    </row>
    <row r="2008" spans="1:22" ht="15" x14ac:dyDescent="0.25">
      <c r="A2008" s="1301" t="s">
        <v>709</v>
      </c>
      <c r="B2008" s="153" t="s">
        <v>947</v>
      </c>
      <c r="C2008" s="1301" t="s">
        <v>94</v>
      </c>
      <c r="D2008" s="1302">
        <v>0.28571429848670959</v>
      </c>
      <c r="E2008" s="1302">
        <v>7.6923079788684845E-2</v>
      </c>
      <c r="F2008" s="1302">
        <v>0.11594203114509583</v>
      </c>
      <c r="G2008" s="1302">
        <v>0.30000001192092896</v>
      </c>
      <c r="H2008" s="1302">
        <v>0.27777779102325439</v>
      </c>
      <c r="I2008" s="1302">
        <v>9.4736844301223755E-2</v>
      </c>
      <c r="J2008" s="1302">
        <v>0.17391304671764374</v>
      </c>
      <c r="K2008" s="1302">
        <v>5.2631579339504242E-2</v>
      </c>
      <c r="L2008" s="1302">
        <v>8.6956523358821869E-2</v>
      </c>
      <c r="M2008" s="1302">
        <v>0.1875</v>
      </c>
      <c r="N2008" s="1302">
        <v>2.6315789669752121E-2</v>
      </c>
      <c r="O2008" s="1302">
        <v>2.9702970758080482E-2</v>
      </c>
      <c r="P2008" s="1302">
        <v>0.2222222238779068</v>
      </c>
      <c r="Q2008" s="1302">
        <v>0</v>
      </c>
      <c r="R2008" s="1302">
        <v>0</v>
      </c>
      <c r="S2008" s="1302">
        <v>8.3333335816860199E-2</v>
      </c>
      <c r="T2008" s="1302">
        <v>0.25</v>
      </c>
      <c r="U2008" s="1302">
        <v>0.25</v>
      </c>
      <c r="V2008" s="1302">
        <v>0</v>
      </c>
    </row>
    <row r="2009" spans="1:22" ht="15" x14ac:dyDescent="0.25">
      <c r="A2009" s="1301" t="s">
        <v>709</v>
      </c>
      <c r="B2009" s="153" t="s">
        <v>947</v>
      </c>
      <c r="C2009" s="1301" t="s">
        <v>95</v>
      </c>
      <c r="D2009" s="1302">
        <v>0.1428571492433548</v>
      </c>
      <c r="E2009" s="1302">
        <v>5.128205195069313E-2</v>
      </c>
      <c r="F2009" s="1302">
        <v>4.3478261679410934E-2</v>
      </c>
      <c r="G2009" s="1302">
        <v>0.10000000149011612</v>
      </c>
      <c r="H2009" s="1302">
        <v>0.2222222238779068</v>
      </c>
      <c r="I2009" s="1302">
        <v>4.2105264961719513E-2</v>
      </c>
      <c r="J2009" s="1302">
        <v>8.6956523358821869E-2</v>
      </c>
      <c r="K2009" s="1302">
        <v>5.2631579339504242E-2</v>
      </c>
      <c r="L2009" s="1302">
        <v>4.3478261679410934E-2</v>
      </c>
      <c r="M2009" s="1302">
        <v>6.25E-2</v>
      </c>
      <c r="N2009" s="1302">
        <v>0</v>
      </c>
      <c r="O2009" s="1302">
        <v>0</v>
      </c>
      <c r="P2009" s="1302">
        <v>5.55555559694767E-2</v>
      </c>
      <c r="Q2009" s="1302">
        <v>0</v>
      </c>
      <c r="R2009" s="1302">
        <v>0</v>
      </c>
      <c r="S2009" s="1302">
        <v>0</v>
      </c>
      <c r="T2009" s="1302">
        <v>0.1875</v>
      </c>
      <c r="U2009" s="1302">
        <v>0</v>
      </c>
      <c r="V2009" s="1302">
        <v>0</v>
      </c>
    </row>
    <row r="2010" spans="1:22" ht="15" x14ac:dyDescent="0.25">
      <c r="A2010" s="1301" t="s">
        <v>709</v>
      </c>
      <c r="B2010" s="153" t="s">
        <v>948</v>
      </c>
      <c r="C2010" s="1301" t="s">
        <v>87</v>
      </c>
      <c r="D2010" s="1302">
        <v>26</v>
      </c>
      <c r="E2010" s="1302">
        <v>27</v>
      </c>
      <c r="F2010" s="1302">
        <v>13</v>
      </c>
      <c r="G2010" s="1302">
        <v>10</v>
      </c>
      <c r="H2010" s="1302">
        <v>23</v>
      </c>
      <c r="I2010" s="1302">
        <v>41</v>
      </c>
      <c r="J2010" s="1302">
        <v>66</v>
      </c>
      <c r="K2010" s="1302">
        <v>57</v>
      </c>
      <c r="L2010" s="1302">
        <v>23</v>
      </c>
      <c r="M2010" s="1302">
        <v>34</v>
      </c>
      <c r="N2010" s="1302">
        <v>22</v>
      </c>
      <c r="O2010" s="1302">
        <v>84</v>
      </c>
      <c r="P2010" s="1302">
        <v>18</v>
      </c>
      <c r="Q2010" s="1302">
        <v>5</v>
      </c>
      <c r="R2010" s="1302">
        <v>13</v>
      </c>
      <c r="S2010" s="1302">
        <v>15</v>
      </c>
      <c r="T2010" s="1302">
        <v>14</v>
      </c>
      <c r="U2010" s="1302">
        <v>16</v>
      </c>
      <c r="V2010" s="1302">
        <v>12</v>
      </c>
    </row>
    <row r="2011" spans="1:22" ht="15" x14ac:dyDescent="0.25">
      <c r="A2011" s="1301" t="s">
        <v>709</v>
      </c>
      <c r="B2011" s="153" t="s">
        <v>948</v>
      </c>
      <c r="C2011" s="1301" t="s">
        <v>700</v>
      </c>
      <c r="D2011" s="1302">
        <v>7</v>
      </c>
      <c r="E2011" s="1302">
        <v>11</v>
      </c>
      <c r="F2011" s="1302">
        <v>5</v>
      </c>
      <c r="G2011" s="1302">
        <v>4</v>
      </c>
      <c r="H2011" s="1302">
        <v>13</v>
      </c>
      <c r="I2011" s="1302">
        <v>12</v>
      </c>
      <c r="J2011" s="1302">
        <v>30</v>
      </c>
      <c r="K2011" s="1302">
        <v>23</v>
      </c>
      <c r="L2011" s="1302">
        <v>13</v>
      </c>
      <c r="M2011" s="1302">
        <v>14</v>
      </c>
      <c r="N2011" s="1302">
        <v>13</v>
      </c>
      <c r="O2011" s="1302">
        <v>40</v>
      </c>
      <c r="P2011" s="1302">
        <v>7</v>
      </c>
      <c r="Q2011" s="1302">
        <v>3</v>
      </c>
      <c r="R2011" s="1302">
        <v>3</v>
      </c>
      <c r="S2011" s="1302">
        <v>3</v>
      </c>
      <c r="T2011" s="1302">
        <v>3</v>
      </c>
      <c r="U2011" s="1302">
        <v>5</v>
      </c>
      <c r="V2011" s="1302">
        <v>2</v>
      </c>
    </row>
    <row r="2012" spans="1:22" ht="15" x14ac:dyDescent="0.25">
      <c r="A2012" s="1301" t="s">
        <v>709</v>
      </c>
      <c r="B2012" s="153" t="s">
        <v>948</v>
      </c>
      <c r="C2012" s="1301" t="s">
        <v>88</v>
      </c>
      <c r="D2012" s="1302">
        <v>10</v>
      </c>
      <c r="E2012" s="1302">
        <v>13</v>
      </c>
      <c r="F2012" s="1302">
        <v>7</v>
      </c>
      <c r="G2012" s="1302">
        <v>7</v>
      </c>
      <c r="H2012" s="1302">
        <v>15</v>
      </c>
      <c r="I2012" s="1302">
        <v>17</v>
      </c>
      <c r="J2012" s="1302">
        <v>35</v>
      </c>
      <c r="K2012" s="1302">
        <v>38</v>
      </c>
      <c r="L2012" s="1302">
        <v>15</v>
      </c>
      <c r="M2012" s="1302">
        <v>22</v>
      </c>
      <c r="N2012" s="1302">
        <v>17</v>
      </c>
      <c r="O2012" s="1302">
        <v>49</v>
      </c>
      <c r="P2012" s="1302">
        <v>12</v>
      </c>
      <c r="Q2012" s="1302">
        <v>3</v>
      </c>
      <c r="R2012" s="1302">
        <v>3</v>
      </c>
      <c r="S2012" s="1302">
        <v>7</v>
      </c>
      <c r="T2012" s="1302">
        <v>4</v>
      </c>
      <c r="U2012" s="1302">
        <v>8</v>
      </c>
      <c r="V2012" s="1302">
        <v>6</v>
      </c>
    </row>
    <row r="2013" spans="1:22" ht="15" x14ac:dyDescent="0.25">
      <c r="A2013" s="1301" t="s">
        <v>709</v>
      </c>
      <c r="B2013" s="153" t="s">
        <v>948</v>
      </c>
      <c r="C2013" s="1301" t="s">
        <v>89</v>
      </c>
      <c r="D2013" s="1302">
        <v>12</v>
      </c>
      <c r="E2013" s="1302">
        <v>13</v>
      </c>
      <c r="F2013" s="1302">
        <v>7</v>
      </c>
      <c r="G2013" s="1302">
        <v>7</v>
      </c>
      <c r="H2013" s="1302">
        <v>16</v>
      </c>
      <c r="I2013" s="1302">
        <v>17</v>
      </c>
      <c r="J2013" s="1302">
        <v>36</v>
      </c>
      <c r="K2013" s="1302">
        <v>40</v>
      </c>
      <c r="L2013" s="1302">
        <v>16</v>
      </c>
      <c r="M2013" s="1302">
        <v>22</v>
      </c>
      <c r="N2013" s="1302">
        <v>17</v>
      </c>
      <c r="O2013" s="1302">
        <v>50</v>
      </c>
      <c r="P2013" s="1302">
        <v>12</v>
      </c>
      <c r="Q2013" s="1302">
        <v>3</v>
      </c>
      <c r="R2013" s="1302">
        <v>3</v>
      </c>
      <c r="S2013" s="1302">
        <v>8</v>
      </c>
      <c r="T2013" s="1302">
        <v>4</v>
      </c>
      <c r="U2013" s="1302">
        <v>9</v>
      </c>
      <c r="V2013" s="1302">
        <v>6</v>
      </c>
    </row>
    <row r="2014" spans="1:22" ht="15" x14ac:dyDescent="0.25">
      <c r="A2014" s="1301" t="s">
        <v>709</v>
      </c>
      <c r="B2014" s="153" t="s">
        <v>948</v>
      </c>
      <c r="C2014" s="1301" t="s">
        <v>90</v>
      </c>
      <c r="D2014" s="1302">
        <v>1</v>
      </c>
      <c r="E2014" s="1302">
        <v>6</v>
      </c>
      <c r="F2014" s="1302">
        <v>2</v>
      </c>
      <c r="G2014" s="1302">
        <v>4</v>
      </c>
      <c r="H2014" s="1302">
        <v>7</v>
      </c>
      <c r="I2014" s="1302">
        <v>4</v>
      </c>
      <c r="J2014" s="1302">
        <v>8</v>
      </c>
      <c r="K2014" s="1302">
        <v>5</v>
      </c>
      <c r="L2014" s="1302">
        <v>3</v>
      </c>
      <c r="M2014" s="1302">
        <v>0</v>
      </c>
      <c r="N2014" s="1302">
        <v>1</v>
      </c>
      <c r="O2014" s="1302">
        <v>1</v>
      </c>
      <c r="P2014" s="1302">
        <v>1</v>
      </c>
      <c r="Q2014" s="1302">
        <v>1</v>
      </c>
      <c r="R2014" s="1302">
        <v>0</v>
      </c>
      <c r="S2014" s="1302">
        <v>0</v>
      </c>
      <c r="T2014" s="1302">
        <v>0</v>
      </c>
      <c r="U2014" s="1302">
        <v>2</v>
      </c>
      <c r="V2014" s="1302">
        <v>1</v>
      </c>
    </row>
    <row r="2015" spans="1:22" ht="15" x14ac:dyDescent="0.25">
      <c r="A2015" s="1301" t="s">
        <v>709</v>
      </c>
      <c r="B2015" s="153" t="s">
        <v>948</v>
      </c>
      <c r="C2015" s="1301" t="s">
        <v>91</v>
      </c>
      <c r="D2015" s="1302">
        <v>0</v>
      </c>
      <c r="E2015" s="1302">
        <v>1</v>
      </c>
      <c r="F2015" s="1302">
        <v>0</v>
      </c>
      <c r="G2015" s="1302">
        <v>2</v>
      </c>
      <c r="H2015" s="1302">
        <v>4</v>
      </c>
      <c r="I2015" s="1302">
        <v>3</v>
      </c>
      <c r="J2015" s="1302">
        <v>2</v>
      </c>
      <c r="K2015" s="1302">
        <v>0</v>
      </c>
      <c r="L2015" s="1302">
        <v>2</v>
      </c>
      <c r="M2015" s="1302">
        <v>0</v>
      </c>
      <c r="N2015" s="1302">
        <v>0</v>
      </c>
      <c r="O2015" s="1302">
        <v>0</v>
      </c>
      <c r="P2015" s="1302">
        <v>0</v>
      </c>
      <c r="Q2015" s="1302">
        <v>0</v>
      </c>
      <c r="R2015" s="1302">
        <v>0</v>
      </c>
      <c r="S2015" s="1302">
        <v>0</v>
      </c>
      <c r="T2015" s="1302">
        <v>0</v>
      </c>
      <c r="U2015" s="1302">
        <v>2</v>
      </c>
      <c r="V2015" s="1302">
        <v>0</v>
      </c>
    </row>
    <row r="2016" spans="1:22" ht="15" x14ac:dyDescent="0.25">
      <c r="A2016" s="1301" t="s">
        <v>709</v>
      </c>
      <c r="B2016" s="153" t="s">
        <v>948</v>
      </c>
      <c r="C2016" s="1301" t="s">
        <v>701</v>
      </c>
      <c r="D2016" s="1302">
        <v>0.26923078298568726</v>
      </c>
      <c r="E2016" s="1302">
        <v>0.40740740299224854</v>
      </c>
      <c r="F2016" s="1302">
        <v>0.38461539149284363</v>
      </c>
      <c r="G2016" s="1302">
        <v>0.40000000596046448</v>
      </c>
      <c r="H2016" s="1302">
        <v>0.56521737575531006</v>
      </c>
      <c r="I2016" s="1302">
        <v>0.29268291592597961</v>
      </c>
      <c r="J2016" s="1302">
        <v>0.45454546809196472</v>
      </c>
      <c r="K2016" s="1302">
        <v>0.40350878238677979</v>
      </c>
      <c r="L2016" s="1302">
        <v>0.56521737575531006</v>
      </c>
      <c r="M2016" s="1302">
        <v>0.4117647111415863</v>
      </c>
      <c r="N2016" s="1302">
        <v>0.59090906381607056</v>
      </c>
      <c r="O2016" s="1302">
        <v>0.4761904776096344</v>
      </c>
      <c r="P2016" s="1302">
        <v>0.3888888955116272</v>
      </c>
      <c r="Q2016" s="1302">
        <v>0.60000002384185791</v>
      </c>
      <c r="R2016" s="1302">
        <v>0.23076923191547394</v>
      </c>
      <c r="S2016" s="1302">
        <v>0.20000000298023224</v>
      </c>
      <c r="T2016" s="1302">
        <v>0.2142857164144516</v>
      </c>
      <c r="U2016" s="1302">
        <v>0.3125</v>
      </c>
      <c r="V2016" s="1302">
        <v>0.1666666716337204</v>
      </c>
    </row>
    <row r="2017" spans="1:22" ht="15" x14ac:dyDescent="0.25">
      <c r="A2017" s="1301" t="s">
        <v>709</v>
      </c>
      <c r="B2017" s="153" t="s">
        <v>948</v>
      </c>
      <c r="C2017" s="1301" t="s">
        <v>92</v>
      </c>
      <c r="D2017" s="1302">
        <v>0.38461539149284363</v>
      </c>
      <c r="E2017" s="1302">
        <v>0.48148149251937866</v>
      </c>
      <c r="F2017" s="1302">
        <v>0.53846156597137451</v>
      </c>
      <c r="G2017" s="1302">
        <v>0.69999998807907104</v>
      </c>
      <c r="H2017" s="1302">
        <v>0.65217393636703491</v>
      </c>
      <c r="I2017" s="1302">
        <v>0.41463413834571838</v>
      </c>
      <c r="J2017" s="1302">
        <v>0.53030300140380859</v>
      </c>
      <c r="K2017" s="1302">
        <v>0.66666668653488159</v>
      </c>
      <c r="L2017" s="1302">
        <v>0.65217393636703491</v>
      </c>
      <c r="M2017" s="1302">
        <v>0.64705884456634521</v>
      </c>
      <c r="N2017" s="1302">
        <v>0.77272725105285645</v>
      </c>
      <c r="O2017" s="1302">
        <v>0.58333331346511841</v>
      </c>
      <c r="P2017" s="1302">
        <v>0.66666668653488159</v>
      </c>
      <c r="Q2017" s="1302">
        <v>0.60000002384185791</v>
      </c>
      <c r="R2017" s="1302">
        <v>0.23076923191547394</v>
      </c>
      <c r="S2017" s="1302">
        <v>0.46666666865348816</v>
      </c>
      <c r="T2017" s="1302">
        <v>0.28571429848670959</v>
      </c>
      <c r="U2017" s="1302">
        <v>0.5</v>
      </c>
      <c r="V2017" s="1302">
        <v>0.5</v>
      </c>
    </row>
    <row r="2018" spans="1:22" ht="15" x14ac:dyDescent="0.25">
      <c r="A2018" s="1301" t="s">
        <v>709</v>
      </c>
      <c r="B2018" s="153" t="s">
        <v>948</v>
      </c>
      <c r="C2018" s="1301" t="s">
        <v>93</v>
      </c>
      <c r="D2018" s="1302">
        <v>0.46153846383094788</v>
      </c>
      <c r="E2018" s="1302">
        <v>0.48148149251937866</v>
      </c>
      <c r="F2018" s="1302">
        <v>0.53846156597137451</v>
      </c>
      <c r="G2018" s="1302">
        <v>0.69999998807907104</v>
      </c>
      <c r="H2018" s="1302">
        <v>0.69565218687057495</v>
      </c>
      <c r="I2018" s="1302">
        <v>0.41463413834571838</v>
      </c>
      <c r="J2018" s="1302">
        <v>0.54545456171035767</v>
      </c>
      <c r="K2018" s="1302">
        <v>0.70175439119338989</v>
      </c>
      <c r="L2018" s="1302">
        <v>0.69565218687057495</v>
      </c>
      <c r="M2018" s="1302">
        <v>0.64705884456634521</v>
      </c>
      <c r="N2018" s="1302">
        <v>0.77272725105285645</v>
      </c>
      <c r="O2018" s="1302">
        <v>0.5952380895614624</v>
      </c>
      <c r="P2018" s="1302">
        <v>0.66666668653488159</v>
      </c>
      <c r="Q2018" s="1302">
        <v>0.60000002384185791</v>
      </c>
      <c r="R2018" s="1302">
        <v>0.23076923191547394</v>
      </c>
      <c r="S2018" s="1302">
        <v>0.53333336114883423</v>
      </c>
      <c r="T2018" s="1302">
        <v>0.28571429848670959</v>
      </c>
      <c r="U2018" s="1302">
        <v>0.5625</v>
      </c>
      <c r="V2018" s="1302">
        <v>0.5</v>
      </c>
    </row>
    <row r="2019" spans="1:22" ht="15" x14ac:dyDescent="0.25">
      <c r="A2019" s="1301" t="s">
        <v>709</v>
      </c>
      <c r="B2019" s="153" t="s">
        <v>948</v>
      </c>
      <c r="C2019" s="1301" t="s">
        <v>94</v>
      </c>
      <c r="D2019" s="1302">
        <v>3.8461539894342422E-2</v>
      </c>
      <c r="E2019" s="1302">
        <v>0.2222222238779068</v>
      </c>
      <c r="F2019" s="1302">
        <v>0.15384615957736969</v>
      </c>
      <c r="G2019" s="1302">
        <v>0.40000000596046448</v>
      </c>
      <c r="H2019" s="1302">
        <v>0.30434781312942505</v>
      </c>
      <c r="I2019" s="1302">
        <v>9.7560971975326538E-2</v>
      </c>
      <c r="J2019" s="1302">
        <v>0.12121212482452393</v>
      </c>
      <c r="K2019" s="1302">
        <v>8.7719298899173737E-2</v>
      </c>
      <c r="L2019" s="1302">
        <v>0.1304347813129425</v>
      </c>
      <c r="M2019" s="1302">
        <v>0</v>
      </c>
      <c r="N2019" s="1302">
        <v>4.5454546809196472E-2</v>
      </c>
      <c r="O2019" s="1302">
        <v>1.1904762126505375E-2</v>
      </c>
      <c r="P2019" s="1302">
        <v>5.55555559694767E-2</v>
      </c>
      <c r="Q2019" s="1302">
        <v>0.20000000298023224</v>
      </c>
      <c r="R2019" s="1302">
        <v>0</v>
      </c>
      <c r="S2019" s="1302">
        <v>0</v>
      </c>
      <c r="T2019" s="1302">
        <v>0</v>
      </c>
      <c r="U2019" s="1302">
        <v>0.125</v>
      </c>
      <c r="V2019" s="1302">
        <v>8.3333335816860199E-2</v>
      </c>
    </row>
    <row r="2020" spans="1:22" ht="15" x14ac:dyDescent="0.25">
      <c r="A2020" s="1301" t="s">
        <v>709</v>
      </c>
      <c r="B2020" s="153" t="s">
        <v>948</v>
      </c>
      <c r="C2020" s="1301" t="s">
        <v>95</v>
      </c>
      <c r="D2020" s="1302">
        <v>0</v>
      </c>
      <c r="E2020" s="1302">
        <v>3.7037037312984467E-2</v>
      </c>
      <c r="F2020" s="1302">
        <v>0</v>
      </c>
      <c r="G2020" s="1302">
        <v>0.20000000298023224</v>
      </c>
      <c r="H2020" s="1302">
        <v>0.17391304671764374</v>
      </c>
      <c r="I2020" s="1302">
        <v>7.3170728981494904E-2</v>
      </c>
      <c r="J2020" s="1302">
        <v>3.0303031206130981E-2</v>
      </c>
      <c r="K2020" s="1302">
        <v>0</v>
      </c>
      <c r="L2020" s="1302">
        <v>8.6956523358821869E-2</v>
      </c>
      <c r="M2020" s="1302">
        <v>0</v>
      </c>
      <c r="N2020" s="1302">
        <v>0</v>
      </c>
      <c r="O2020" s="1302">
        <v>0</v>
      </c>
      <c r="P2020" s="1302">
        <v>0</v>
      </c>
      <c r="Q2020" s="1302">
        <v>0</v>
      </c>
      <c r="R2020" s="1302">
        <v>0</v>
      </c>
      <c r="S2020" s="1302">
        <v>0</v>
      </c>
      <c r="T2020" s="1302">
        <v>0</v>
      </c>
      <c r="U2020" s="1302">
        <v>0.125</v>
      </c>
      <c r="V2020" s="1302">
        <v>0</v>
      </c>
    </row>
    <row r="2021" spans="1:22" ht="15" x14ac:dyDescent="0.25">
      <c r="A2021" s="1301" t="s">
        <v>709</v>
      </c>
      <c r="B2021" s="153" t="s">
        <v>949</v>
      </c>
      <c r="C2021" s="1301" t="s">
        <v>87</v>
      </c>
      <c r="D2021" s="1302">
        <v>22</v>
      </c>
      <c r="E2021" s="1302">
        <v>38</v>
      </c>
      <c r="F2021" s="1302">
        <v>54</v>
      </c>
      <c r="G2021" s="1302">
        <v>31</v>
      </c>
      <c r="H2021" s="1302">
        <v>59</v>
      </c>
      <c r="I2021" s="1302">
        <v>85</v>
      </c>
      <c r="J2021" s="1302">
        <v>49</v>
      </c>
      <c r="K2021" s="1302">
        <v>79</v>
      </c>
      <c r="L2021" s="1302">
        <v>78</v>
      </c>
      <c r="M2021" s="1302">
        <v>40</v>
      </c>
      <c r="N2021" s="1302">
        <v>90</v>
      </c>
      <c r="O2021" s="1302">
        <v>231</v>
      </c>
      <c r="P2021" s="1302">
        <v>60</v>
      </c>
      <c r="Q2021" s="1302">
        <v>0</v>
      </c>
      <c r="R2021" s="1302">
        <v>58</v>
      </c>
      <c r="S2021" s="1302">
        <v>41</v>
      </c>
      <c r="T2021" s="1302">
        <v>43</v>
      </c>
      <c r="U2021" s="1302">
        <v>74</v>
      </c>
      <c r="V2021" s="1302">
        <v>65</v>
      </c>
    </row>
    <row r="2022" spans="1:22" ht="15" x14ac:dyDescent="0.25">
      <c r="A2022" s="1301" t="s">
        <v>709</v>
      </c>
      <c r="B2022" s="153" t="s">
        <v>949</v>
      </c>
      <c r="C2022" s="1301" t="s">
        <v>700</v>
      </c>
      <c r="D2022" s="1302">
        <v>7</v>
      </c>
      <c r="E2022" s="1302">
        <v>9</v>
      </c>
      <c r="F2022" s="1302">
        <v>27</v>
      </c>
      <c r="G2022" s="1302">
        <v>14</v>
      </c>
      <c r="H2022" s="1302">
        <v>16</v>
      </c>
      <c r="I2022" s="1302">
        <v>44</v>
      </c>
      <c r="J2022" s="1302">
        <v>27</v>
      </c>
      <c r="K2022" s="1302">
        <v>28</v>
      </c>
      <c r="L2022" s="1302">
        <v>30</v>
      </c>
      <c r="M2022" s="1302">
        <v>19</v>
      </c>
      <c r="N2022" s="1302">
        <v>40</v>
      </c>
      <c r="O2022" s="1302">
        <v>90</v>
      </c>
      <c r="P2022" s="1302">
        <v>18</v>
      </c>
      <c r="Q2022" s="1302">
        <v>0</v>
      </c>
      <c r="R2022" s="1302">
        <v>22</v>
      </c>
      <c r="S2022" s="1302">
        <v>14</v>
      </c>
      <c r="T2022" s="1302">
        <v>10</v>
      </c>
      <c r="U2022" s="1302">
        <v>20</v>
      </c>
      <c r="V2022" s="1302">
        <v>34</v>
      </c>
    </row>
    <row r="2023" spans="1:22" ht="15" x14ac:dyDescent="0.25">
      <c r="A2023" s="1301" t="s">
        <v>709</v>
      </c>
      <c r="B2023" s="153" t="s">
        <v>949</v>
      </c>
      <c r="C2023" s="1301" t="s">
        <v>88</v>
      </c>
      <c r="D2023" s="1302">
        <v>9</v>
      </c>
      <c r="E2023" s="1302">
        <v>15</v>
      </c>
      <c r="F2023" s="1302">
        <v>29</v>
      </c>
      <c r="G2023" s="1302">
        <v>17</v>
      </c>
      <c r="H2023" s="1302">
        <v>19</v>
      </c>
      <c r="I2023" s="1302">
        <v>58</v>
      </c>
      <c r="J2023" s="1302">
        <v>32</v>
      </c>
      <c r="K2023" s="1302">
        <v>41</v>
      </c>
      <c r="L2023" s="1302">
        <v>42</v>
      </c>
      <c r="M2023" s="1302">
        <v>25</v>
      </c>
      <c r="N2023" s="1302">
        <v>59</v>
      </c>
      <c r="O2023" s="1302">
        <v>130</v>
      </c>
      <c r="P2023" s="1302">
        <v>28</v>
      </c>
      <c r="Q2023" s="1302">
        <v>0</v>
      </c>
      <c r="R2023" s="1302">
        <v>28</v>
      </c>
      <c r="S2023" s="1302">
        <v>14</v>
      </c>
      <c r="T2023" s="1302">
        <v>13</v>
      </c>
      <c r="U2023" s="1302">
        <v>27</v>
      </c>
      <c r="V2023" s="1302">
        <v>48</v>
      </c>
    </row>
    <row r="2024" spans="1:22" ht="15" x14ac:dyDescent="0.25">
      <c r="A2024" s="1301" t="s">
        <v>709</v>
      </c>
      <c r="B2024" s="153" t="s">
        <v>949</v>
      </c>
      <c r="C2024" s="1301" t="s">
        <v>89</v>
      </c>
      <c r="D2024" s="1302">
        <v>9</v>
      </c>
      <c r="E2024" s="1302">
        <v>17</v>
      </c>
      <c r="F2024" s="1302">
        <v>29</v>
      </c>
      <c r="G2024" s="1302">
        <v>19</v>
      </c>
      <c r="H2024" s="1302">
        <v>21</v>
      </c>
      <c r="I2024" s="1302">
        <v>59</v>
      </c>
      <c r="J2024" s="1302">
        <v>35</v>
      </c>
      <c r="K2024" s="1302">
        <v>41</v>
      </c>
      <c r="L2024" s="1302">
        <v>47</v>
      </c>
      <c r="M2024" s="1302">
        <v>26</v>
      </c>
      <c r="N2024" s="1302">
        <v>59</v>
      </c>
      <c r="O2024" s="1302">
        <v>133</v>
      </c>
      <c r="P2024" s="1302">
        <v>28</v>
      </c>
      <c r="Q2024" s="1302">
        <v>0</v>
      </c>
      <c r="R2024" s="1302">
        <v>29</v>
      </c>
      <c r="S2024" s="1302">
        <v>16</v>
      </c>
      <c r="T2024" s="1302">
        <v>13</v>
      </c>
      <c r="U2024" s="1302">
        <v>34</v>
      </c>
      <c r="V2024" s="1302">
        <v>48</v>
      </c>
    </row>
    <row r="2025" spans="1:22" ht="15" x14ac:dyDescent="0.25">
      <c r="A2025" s="1301" t="s">
        <v>709</v>
      </c>
      <c r="B2025" s="153" t="s">
        <v>949</v>
      </c>
      <c r="C2025" s="1301" t="s">
        <v>90</v>
      </c>
      <c r="D2025" s="1302">
        <v>3</v>
      </c>
      <c r="E2025" s="1302">
        <v>9</v>
      </c>
      <c r="F2025" s="1302">
        <v>8</v>
      </c>
      <c r="G2025" s="1302">
        <v>6</v>
      </c>
      <c r="H2025" s="1302">
        <v>7</v>
      </c>
      <c r="I2025" s="1302">
        <v>15</v>
      </c>
      <c r="J2025" s="1302">
        <v>12</v>
      </c>
      <c r="K2025" s="1302">
        <v>12</v>
      </c>
      <c r="L2025" s="1302">
        <v>8</v>
      </c>
      <c r="M2025" s="1302">
        <v>4</v>
      </c>
      <c r="N2025" s="1302">
        <v>12</v>
      </c>
      <c r="O2025" s="1302">
        <v>14</v>
      </c>
      <c r="P2025" s="1302">
        <v>9</v>
      </c>
      <c r="Q2025" s="1302">
        <v>0</v>
      </c>
      <c r="R2025" s="1302">
        <v>4</v>
      </c>
      <c r="S2025" s="1302">
        <v>2</v>
      </c>
      <c r="T2025" s="1302">
        <v>3</v>
      </c>
      <c r="U2025" s="1302">
        <v>3</v>
      </c>
      <c r="V2025" s="1302">
        <v>6</v>
      </c>
    </row>
    <row r="2026" spans="1:22" ht="15" x14ac:dyDescent="0.25">
      <c r="A2026" s="1301" t="s">
        <v>709</v>
      </c>
      <c r="B2026" s="153" t="s">
        <v>949</v>
      </c>
      <c r="C2026" s="1301" t="s">
        <v>91</v>
      </c>
      <c r="D2026" s="1302">
        <v>0</v>
      </c>
      <c r="E2026" s="1302">
        <v>2</v>
      </c>
      <c r="F2026" s="1302">
        <v>4</v>
      </c>
      <c r="G2026" s="1302">
        <v>2</v>
      </c>
      <c r="H2026" s="1302">
        <v>3</v>
      </c>
      <c r="I2026" s="1302">
        <v>7</v>
      </c>
      <c r="J2026" s="1302">
        <v>6</v>
      </c>
      <c r="K2026" s="1302">
        <v>8</v>
      </c>
      <c r="L2026" s="1302">
        <v>5</v>
      </c>
      <c r="M2026" s="1302">
        <v>2</v>
      </c>
      <c r="N2026" s="1302">
        <v>8</v>
      </c>
      <c r="O2026" s="1302">
        <v>4</v>
      </c>
      <c r="P2026" s="1302">
        <v>3</v>
      </c>
      <c r="Q2026" s="1302">
        <v>0</v>
      </c>
      <c r="R2026" s="1302">
        <v>1</v>
      </c>
      <c r="S2026" s="1302">
        <v>0</v>
      </c>
      <c r="T2026" s="1302">
        <v>3</v>
      </c>
      <c r="U2026" s="1302">
        <v>0</v>
      </c>
      <c r="V2026" s="1302">
        <v>0</v>
      </c>
    </row>
    <row r="2027" spans="1:22" ht="15" x14ac:dyDescent="0.25">
      <c r="A2027" s="1301" t="s">
        <v>709</v>
      </c>
      <c r="B2027" s="153" t="s">
        <v>949</v>
      </c>
      <c r="C2027" s="1301" t="s">
        <v>701</v>
      </c>
      <c r="D2027" s="1302">
        <v>0.31818181276321411</v>
      </c>
      <c r="E2027" s="1302">
        <v>0.23684211075305939</v>
      </c>
      <c r="F2027" s="1302">
        <v>0.5</v>
      </c>
      <c r="G2027" s="1302">
        <v>0.45161288976669312</v>
      </c>
      <c r="H2027" s="1302">
        <v>0.27118644118309021</v>
      </c>
      <c r="I2027" s="1302">
        <v>0.51764708757400513</v>
      </c>
      <c r="J2027" s="1302">
        <v>0.55102038383483887</v>
      </c>
      <c r="K2027" s="1302">
        <v>0.35443037748336792</v>
      </c>
      <c r="L2027" s="1302">
        <v>0.38461539149284363</v>
      </c>
      <c r="M2027" s="1302">
        <v>0.47499999403953552</v>
      </c>
      <c r="N2027" s="1302">
        <v>0.4444444477558136</v>
      </c>
      <c r="O2027" s="1302">
        <v>0.38961037993431091</v>
      </c>
      <c r="P2027" s="1302">
        <v>0.30000001192092896</v>
      </c>
      <c r="Q2027" s="1302">
        <v>0</v>
      </c>
      <c r="R2027" s="1302">
        <v>0.37931033968925476</v>
      </c>
      <c r="S2027" s="1302">
        <v>0.34146341681480408</v>
      </c>
      <c r="T2027" s="1302">
        <v>0.23255814611911774</v>
      </c>
      <c r="U2027" s="1302">
        <v>0.27027025818824768</v>
      </c>
      <c r="V2027" s="1302">
        <v>0.52307695150375366</v>
      </c>
    </row>
    <row r="2028" spans="1:22" ht="15" x14ac:dyDescent="0.25">
      <c r="A2028" s="1301" t="s">
        <v>709</v>
      </c>
      <c r="B2028" s="153" t="s">
        <v>949</v>
      </c>
      <c r="C2028" s="1301" t="s">
        <v>92</v>
      </c>
      <c r="D2028" s="1302">
        <v>0.40909090638160706</v>
      </c>
      <c r="E2028" s="1302">
        <v>0.39473685622215271</v>
      </c>
      <c r="F2028" s="1302">
        <v>0.53703701496124268</v>
      </c>
      <c r="G2028" s="1302">
        <v>0.54838711023330688</v>
      </c>
      <c r="H2028" s="1302">
        <v>0.32203391194343567</v>
      </c>
      <c r="I2028" s="1302">
        <v>0.68235296010971069</v>
      </c>
      <c r="J2028" s="1302">
        <v>0.65306121110916138</v>
      </c>
      <c r="K2028" s="1302">
        <v>0.51898735761642456</v>
      </c>
      <c r="L2028" s="1302">
        <v>0.53846156597137451</v>
      </c>
      <c r="M2028" s="1302">
        <v>0.625</v>
      </c>
      <c r="N2028" s="1302">
        <v>0.65555554628372192</v>
      </c>
      <c r="O2028" s="1302">
        <v>0.5627705454826355</v>
      </c>
      <c r="P2028" s="1302">
        <v>0.46666666865348816</v>
      </c>
      <c r="Q2028" s="1302">
        <v>0</v>
      </c>
      <c r="R2028" s="1302">
        <v>0.48275861144065857</v>
      </c>
      <c r="S2028" s="1302">
        <v>0.34146341681480408</v>
      </c>
      <c r="T2028" s="1302">
        <v>0.30232557654380798</v>
      </c>
      <c r="U2028" s="1302">
        <v>0.36486485600471497</v>
      </c>
      <c r="V2028" s="1302">
        <v>0.73846155405044556</v>
      </c>
    </row>
    <row r="2029" spans="1:22" ht="15" x14ac:dyDescent="0.25">
      <c r="A2029" s="1301" t="s">
        <v>709</v>
      </c>
      <c r="B2029" s="153" t="s">
        <v>949</v>
      </c>
      <c r="C2029" s="1301" t="s">
        <v>93</v>
      </c>
      <c r="D2029" s="1302">
        <v>0.40909090638160706</v>
      </c>
      <c r="E2029" s="1302">
        <v>0.44736841320991516</v>
      </c>
      <c r="F2029" s="1302">
        <v>0.53703701496124268</v>
      </c>
      <c r="G2029" s="1302">
        <v>0.61290323734283447</v>
      </c>
      <c r="H2029" s="1302">
        <v>0.35593220591545105</v>
      </c>
      <c r="I2029" s="1302">
        <v>0.69411766529083252</v>
      </c>
      <c r="J2029" s="1302">
        <v>0.71428573131561279</v>
      </c>
      <c r="K2029" s="1302">
        <v>0.51898735761642456</v>
      </c>
      <c r="L2029" s="1302">
        <v>0.60256409645080566</v>
      </c>
      <c r="M2029" s="1302">
        <v>0.64999997615814209</v>
      </c>
      <c r="N2029" s="1302">
        <v>0.65555554628372192</v>
      </c>
      <c r="O2029" s="1302">
        <v>0.57575756311416626</v>
      </c>
      <c r="P2029" s="1302">
        <v>0.46666666865348816</v>
      </c>
      <c r="Q2029" s="1302">
        <v>0</v>
      </c>
      <c r="R2029" s="1302">
        <v>0.5</v>
      </c>
      <c r="S2029" s="1302">
        <v>0.39024388790130615</v>
      </c>
      <c r="T2029" s="1302">
        <v>0.30232557654380798</v>
      </c>
      <c r="U2029" s="1302">
        <v>0.45945945382118225</v>
      </c>
      <c r="V2029" s="1302">
        <v>0.73846155405044556</v>
      </c>
    </row>
    <row r="2030" spans="1:22" ht="15" x14ac:dyDescent="0.25">
      <c r="A2030" s="1301" t="s">
        <v>709</v>
      </c>
      <c r="B2030" s="153" t="s">
        <v>949</v>
      </c>
      <c r="C2030" s="1301" t="s">
        <v>94</v>
      </c>
      <c r="D2030" s="1302">
        <v>0.13636364042758942</v>
      </c>
      <c r="E2030" s="1302">
        <v>0.23684211075305939</v>
      </c>
      <c r="F2030" s="1302">
        <v>0.14814814925193787</v>
      </c>
      <c r="G2030" s="1302">
        <v>0.19354838132858276</v>
      </c>
      <c r="H2030" s="1302">
        <v>0.11864406615495682</v>
      </c>
      <c r="I2030" s="1302">
        <v>0.17647059261798859</v>
      </c>
      <c r="J2030" s="1302">
        <v>0.24489796161651611</v>
      </c>
      <c r="K2030" s="1302">
        <v>0.15189872682094574</v>
      </c>
      <c r="L2030" s="1302">
        <v>0.10256410390138626</v>
      </c>
      <c r="M2030" s="1302">
        <v>0.10000000149011612</v>
      </c>
      <c r="N2030" s="1302">
        <v>0.13333334028720856</v>
      </c>
      <c r="O2030" s="1302">
        <v>6.0606062412261963E-2</v>
      </c>
      <c r="P2030" s="1302">
        <v>0.15000000596046448</v>
      </c>
      <c r="Q2030" s="1302">
        <v>0</v>
      </c>
      <c r="R2030" s="1302">
        <v>6.8965516984462738E-2</v>
      </c>
      <c r="S2030" s="1302">
        <v>4.8780485987663269E-2</v>
      </c>
      <c r="T2030" s="1302">
        <v>6.976744532585144E-2</v>
      </c>
      <c r="U2030" s="1302">
        <v>4.0540538728237152E-2</v>
      </c>
      <c r="V2030" s="1302">
        <v>9.2307694256305695E-2</v>
      </c>
    </row>
    <row r="2031" spans="1:22" ht="15" x14ac:dyDescent="0.25">
      <c r="A2031" s="1301" t="s">
        <v>709</v>
      </c>
      <c r="B2031" s="153" t="s">
        <v>949</v>
      </c>
      <c r="C2031" s="1301" t="s">
        <v>95</v>
      </c>
      <c r="D2031" s="1302">
        <v>0</v>
      </c>
      <c r="E2031" s="1302">
        <v>5.2631579339504242E-2</v>
      </c>
      <c r="F2031" s="1302">
        <v>7.4074074625968933E-2</v>
      </c>
      <c r="G2031" s="1302">
        <v>6.4516127109527588E-2</v>
      </c>
      <c r="H2031" s="1302">
        <v>5.0847455859184265E-2</v>
      </c>
      <c r="I2031" s="1302">
        <v>8.235294371843338E-2</v>
      </c>
      <c r="J2031" s="1302">
        <v>0.12244898080825806</v>
      </c>
      <c r="K2031" s="1302">
        <v>0.10126582533121109</v>
      </c>
      <c r="L2031" s="1302">
        <v>6.4102567732334137E-2</v>
      </c>
      <c r="M2031" s="1302">
        <v>5.000000074505806E-2</v>
      </c>
      <c r="N2031" s="1302">
        <v>8.8888891041278839E-2</v>
      </c>
      <c r="O2031" s="1302">
        <v>1.7316017299890518E-2</v>
      </c>
      <c r="P2031" s="1302">
        <v>5.000000074505806E-2</v>
      </c>
      <c r="Q2031" s="1302">
        <v>0</v>
      </c>
      <c r="R2031" s="1302">
        <v>1.7241379246115685E-2</v>
      </c>
      <c r="S2031" s="1302">
        <v>0</v>
      </c>
      <c r="T2031" s="1302">
        <v>6.976744532585144E-2</v>
      </c>
      <c r="U2031" s="1302">
        <v>0</v>
      </c>
      <c r="V2031" s="1302">
        <v>0</v>
      </c>
    </row>
    <row r="2032" spans="1:22" ht="15" x14ac:dyDescent="0.25">
      <c r="A2032" s="1301" t="s">
        <v>709</v>
      </c>
      <c r="B2032" s="153" t="s">
        <v>950</v>
      </c>
      <c r="C2032" s="1301" t="s">
        <v>87</v>
      </c>
      <c r="D2032" s="1302">
        <v>0</v>
      </c>
      <c r="E2032" s="1302">
        <v>0</v>
      </c>
      <c r="F2032" s="1302">
        <v>0</v>
      </c>
      <c r="G2032" s="1302">
        <v>14</v>
      </c>
      <c r="H2032" s="1302">
        <v>9</v>
      </c>
      <c r="I2032" s="1302">
        <v>15</v>
      </c>
      <c r="J2032" s="1302">
        <v>18</v>
      </c>
      <c r="K2032" s="1302">
        <v>8</v>
      </c>
      <c r="L2032" s="1302">
        <v>17</v>
      </c>
      <c r="M2032" s="1302">
        <v>10</v>
      </c>
      <c r="N2032" s="1302">
        <v>14</v>
      </c>
      <c r="O2032" s="1302">
        <v>28</v>
      </c>
      <c r="P2032" s="1302">
        <v>12</v>
      </c>
      <c r="Q2032" s="1302">
        <v>1</v>
      </c>
      <c r="R2032" s="1302">
        <v>39</v>
      </c>
      <c r="S2032" s="1302">
        <v>3</v>
      </c>
      <c r="T2032" s="1302">
        <v>24</v>
      </c>
      <c r="U2032" s="1302">
        <v>13</v>
      </c>
      <c r="V2032" s="1302">
        <v>12</v>
      </c>
    </row>
    <row r="2033" spans="1:22" ht="15" x14ac:dyDescent="0.25">
      <c r="A2033" s="1301" t="s">
        <v>709</v>
      </c>
      <c r="B2033" s="153" t="s">
        <v>950</v>
      </c>
      <c r="C2033" s="1301" t="s">
        <v>700</v>
      </c>
      <c r="D2033" s="1302">
        <v>0</v>
      </c>
      <c r="E2033" s="1302">
        <v>0</v>
      </c>
      <c r="F2033" s="1302">
        <v>0</v>
      </c>
      <c r="G2033" s="1302">
        <v>5</v>
      </c>
      <c r="H2033" s="1302">
        <v>1</v>
      </c>
      <c r="I2033" s="1302">
        <v>3</v>
      </c>
      <c r="J2033" s="1302">
        <v>2</v>
      </c>
      <c r="K2033" s="1302">
        <v>2</v>
      </c>
      <c r="L2033" s="1302">
        <v>8</v>
      </c>
      <c r="M2033" s="1302">
        <v>4</v>
      </c>
      <c r="N2033" s="1302">
        <v>4</v>
      </c>
      <c r="O2033" s="1302">
        <v>15</v>
      </c>
      <c r="P2033" s="1302">
        <v>4</v>
      </c>
      <c r="Q2033" s="1302">
        <v>0</v>
      </c>
      <c r="R2033" s="1302">
        <v>7</v>
      </c>
      <c r="S2033" s="1302">
        <v>1</v>
      </c>
      <c r="T2033" s="1302">
        <v>8</v>
      </c>
      <c r="U2033" s="1302">
        <v>10</v>
      </c>
      <c r="V2033" s="1302">
        <v>2</v>
      </c>
    </row>
    <row r="2034" spans="1:22" ht="15" x14ac:dyDescent="0.25">
      <c r="A2034" s="1301" t="s">
        <v>709</v>
      </c>
      <c r="B2034" s="153" t="s">
        <v>950</v>
      </c>
      <c r="C2034" s="1301" t="s">
        <v>88</v>
      </c>
      <c r="D2034" s="1302">
        <v>0</v>
      </c>
      <c r="E2034" s="1302">
        <v>0</v>
      </c>
      <c r="F2034" s="1302">
        <v>0</v>
      </c>
      <c r="G2034" s="1302">
        <v>7</v>
      </c>
      <c r="H2034" s="1302">
        <v>4</v>
      </c>
      <c r="I2034" s="1302">
        <v>13</v>
      </c>
      <c r="J2034" s="1302">
        <v>6</v>
      </c>
      <c r="K2034" s="1302">
        <v>3</v>
      </c>
      <c r="L2034" s="1302">
        <v>10</v>
      </c>
      <c r="M2034" s="1302">
        <v>4</v>
      </c>
      <c r="N2034" s="1302">
        <v>8</v>
      </c>
      <c r="O2034" s="1302">
        <v>22</v>
      </c>
      <c r="P2034" s="1302">
        <v>4</v>
      </c>
      <c r="Q2034" s="1302">
        <v>0</v>
      </c>
      <c r="R2034" s="1302">
        <v>14</v>
      </c>
      <c r="S2034" s="1302">
        <v>1</v>
      </c>
      <c r="T2034" s="1302">
        <v>15</v>
      </c>
      <c r="U2034" s="1302">
        <v>11</v>
      </c>
      <c r="V2034" s="1302">
        <v>6</v>
      </c>
    </row>
    <row r="2035" spans="1:22" ht="15" x14ac:dyDescent="0.25">
      <c r="A2035" s="1301" t="s">
        <v>709</v>
      </c>
      <c r="B2035" s="153" t="s">
        <v>950</v>
      </c>
      <c r="C2035" s="1301" t="s">
        <v>89</v>
      </c>
      <c r="D2035" s="1302">
        <v>0</v>
      </c>
      <c r="E2035" s="1302">
        <v>0</v>
      </c>
      <c r="F2035" s="1302">
        <v>0</v>
      </c>
      <c r="G2035" s="1302">
        <v>7</v>
      </c>
      <c r="H2035" s="1302">
        <v>5</v>
      </c>
      <c r="I2035" s="1302">
        <v>13</v>
      </c>
      <c r="J2035" s="1302">
        <v>6</v>
      </c>
      <c r="K2035" s="1302">
        <v>3</v>
      </c>
      <c r="L2035" s="1302">
        <v>12</v>
      </c>
      <c r="M2035" s="1302">
        <v>6</v>
      </c>
      <c r="N2035" s="1302">
        <v>9</v>
      </c>
      <c r="O2035" s="1302">
        <v>22</v>
      </c>
      <c r="P2035" s="1302">
        <v>4</v>
      </c>
      <c r="Q2035" s="1302">
        <v>0</v>
      </c>
      <c r="R2035" s="1302">
        <v>14</v>
      </c>
      <c r="S2035" s="1302">
        <v>1</v>
      </c>
      <c r="T2035" s="1302">
        <v>15</v>
      </c>
      <c r="U2035" s="1302">
        <v>11</v>
      </c>
      <c r="V2035" s="1302">
        <v>6</v>
      </c>
    </row>
    <row r="2036" spans="1:22" ht="15" x14ac:dyDescent="0.25">
      <c r="A2036" s="1301" t="s">
        <v>709</v>
      </c>
      <c r="B2036" s="153" t="s">
        <v>950</v>
      </c>
      <c r="C2036" s="1301" t="s">
        <v>90</v>
      </c>
      <c r="D2036" s="1302">
        <v>0</v>
      </c>
      <c r="E2036" s="1302">
        <v>0</v>
      </c>
      <c r="F2036" s="1302">
        <v>0</v>
      </c>
      <c r="G2036" s="1302">
        <v>0</v>
      </c>
      <c r="H2036" s="1302">
        <v>1</v>
      </c>
      <c r="I2036" s="1302">
        <v>1</v>
      </c>
      <c r="J2036" s="1302">
        <v>0</v>
      </c>
      <c r="K2036" s="1302">
        <v>0</v>
      </c>
      <c r="L2036" s="1302">
        <v>3</v>
      </c>
      <c r="M2036" s="1302">
        <v>0</v>
      </c>
      <c r="N2036" s="1302">
        <v>3</v>
      </c>
      <c r="O2036" s="1302">
        <v>4</v>
      </c>
      <c r="P2036" s="1302">
        <v>0</v>
      </c>
      <c r="Q2036" s="1302">
        <v>0</v>
      </c>
      <c r="R2036" s="1302">
        <v>2</v>
      </c>
      <c r="S2036" s="1302">
        <v>1</v>
      </c>
      <c r="T2036" s="1302">
        <v>4</v>
      </c>
      <c r="U2036" s="1302">
        <v>0</v>
      </c>
      <c r="V2036" s="1302">
        <v>1</v>
      </c>
    </row>
    <row r="2037" spans="1:22" ht="15" x14ac:dyDescent="0.25">
      <c r="A2037" s="1301" t="s">
        <v>709</v>
      </c>
      <c r="B2037" s="153" t="s">
        <v>950</v>
      </c>
      <c r="C2037" s="1301" t="s">
        <v>91</v>
      </c>
      <c r="D2037" s="1302">
        <v>0</v>
      </c>
      <c r="E2037" s="1302">
        <v>0</v>
      </c>
      <c r="F2037" s="1302">
        <v>0</v>
      </c>
      <c r="G2037" s="1302">
        <v>0</v>
      </c>
      <c r="H2037" s="1302">
        <v>1</v>
      </c>
      <c r="I2037" s="1302">
        <v>0</v>
      </c>
      <c r="J2037" s="1302">
        <v>0</v>
      </c>
      <c r="K2037" s="1302">
        <v>0</v>
      </c>
      <c r="L2037" s="1302">
        <v>2</v>
      </c>
      <c r="M2037" s="1302">
        <v>0</v>
      </c>
      <c r="N2037" s="1302">
        <v>3</v>
      </c>
      <c r="O2037" s="1302">
        <v>2</v>
      </c>
      <c r="P2037" s="1302">
        <v>0</v>
      </c>
      <c r="Q2037" s="1302">
        <v>0</v>
      </c>
      <c r="R2037" s="1302">
        <v>2</v>
      </c>
      <c r="S2037" s="1302">
        <v>1</v>
      </c>
      <c r="T2037" s="1302">
        <v>3</v>
      </c>
      <c r="U2037" s="1302">
        <v>0</v>
      </c>
      <c r="V2037" s="1302">
        <v>0</v>
      </c>
    </row>
    <row r="2038" spans="1:22" ht="15" x14ac:dyDescent="0.25">
      <c r="A2038" s="1301" t="s">
        <v>709</v>
      </c>
      <c r="B2038" s="153" t="s">
        <v>950</v>
      </c>
      <c r="C2038" s="1301" t="s">
        <v>701</v>
      </c>
      <c r="D2038" s="1302">
        <v>0</v>
      </c>
      <c r="E2038" s="1302">
        <v>0</v>
      </c>
      <c r="F2038" s="1302">
        <v>0</v>
      </c>
      <c r="G2038" s="1302">
        <v>0.3571428656578064</v>
      </c>
      <c r="H2038" s="1302">
        <v>0.1111111119389534</v>
      </c>
      <c r="I2038" s="1302">
        <v>0.20000000298023224</v>
      </c>
      <c r="J2038" s="1302">
        <v>0.1111111119389534</v>
      </c>
      <c r="K2038" s="1302">
        <v>0.25</v>
      </c>
      <c r="L2038" s="1302">
        <v>0.47058823704719543</v>
      </c>
      <c r="M2038" s="1302">
        <v>0.40000000596046448</v>
      </c>
      <c r="N2038" s="1302">
        <v>0.28571429848670959</v>
      </c>
      <c r="O2038" s="1302">
        <v>0.53571426868438721</v>
      </c>
      <c r="P2038" s="1302">
        <v>0.3333333432674408</v>
      </c>
      <c r="Q2038" s="1302">
        <v>0</v>
      </c>
      <c r="R2038" s="1302">
        <v>0.17948718369007111</v>
      </c>
      <c r="S2038" s="1302">
        <v>0.3333333432674408</v>
      </c>
      <c r="T2038" s="1302">
        <v>0.3333333432674408</v>
      </c>
      <c r="U2038" s="1302">
        <v>0.76923078298568726</v>
      </c>
      <c r="V2038" s="1302">
        <v>0.1666666716337204</v>
      </c>
    </row>
    <row r="2039" spans="1:22" ht="15" x14ac:dyDescent="0.25">
      <c r="A2039" s="1301" t="s">
        <v>709</v>
      </c>
      <c r="B2039" s="153" t="s">
        <v>950</v>
      </c>
      <c r="C2039" s="1301" t="s">
        <v>92</v>
      </c>
      <c r="D2039" s="1302">
        <v>0</v>
      </c>
      <c r="E2039" s="1302">
        <v>0</v>
      </c>
      <c r="F2039" s="1302">
        <v>0</v>
      </c>
      <c r="G2039" s="1302">
        <v>0.5</v>
      </c>
      <c r="H2039" s="1302">
        <v>0.4444444477558136</v>
      </c>
      <c r="I2039" s="1302">
        <v>0.86666667461395264</v>
      </c>
      <c r="J2039" s="1302">
        <v>0.3333333432674408</v>
      </c>
      <c r="K2039" s="1302">
        <v>0.375</v>
      </c>
      <c r="L2039" s="1302">
        <v>0.58823531866073608</v>
      </c>
      <c r="M2039" s="1302">
        <v>0.40000000596046448</v>
      </c>
      <c r="N2039" s="1302">
        <v>0.57142859697341919</v>
      </c>
      <c r="O2039" s="1302">
        <v>0.78571426868438721</v>
      </c>
      <c r="P2039" s="1302">
        <v>0.3333333432674408</v>
      </c>
      <c r="Q2039" s="1302">
        <v>0</v>
      </c>
      <c r="R2039" s="1302">
        <v>0.35897436738014221</v>
      </c>
      <c r="S2039" s="1302">
        <v>0.3333333432674408</v>
      </c>
      <c r="T2039" s="1302">
        <v>0.625</v>
      </c>
      <c r="U2039" s="1302">
        <v>0.8461538553237915</v>
      </c>
      <c r="V2039" s="1302">
        <v>0.5</v>
      </c>
    </row>
    <row r="2040" spans="1:22" ht="15" x14ac:dyDescent="0.25">
      <c r="A2040" s="1301" t="s">
        <v>709</v>
      </c>
      <c r="B2040" s="153" t="s">
        <v>950</v>
      </c>
      <c r="C2040" s="1301" t="s">
        <v>93</v>
      </c>
      <c r="D2040" s="1302">
        <v>0</v>
      </c>
      <c r="E2040" s="1302">
        <v>0</v>
      </c>
      <c r="F2040" s="1302">
        <v>0</v>
      </c>
      <c r="G2040" s="1302">
        <v>0.5</v>
      </c>
      <c r="H2040" s="1302">
        <v>0.55555558204650879</v>
      </c>
      <c r="I2040" s="1302">
        <v>0.86666667461395264</v>
      </c>
      <c r="J2040" s="1302">
        <v>0.3333333432674408</v>
      </c>
      <c r="K2040" s="1302">
        <v>0.375</v>
      </c>
      <c r="L2040" s="1302">
        <v>0.70588237047195435</v>
      </c>
      <c r="M2040" s="1302">
        <v>0.60000002384185791</v>
      </c>
      <c r="N2040" s="1302">
        <v>0.6428571343421936</v>
      </c>
      <c r="O2040" s="1302">
        <v>0.78571426868438721</v>
      </c>
      <c r="P2040" s="1302">
        <v>0.3333333432674408</v>
      </c>
      <c r="Q2040" s="1302">
        <v>0</v>
      </c>
      <c r="R2040" s="1302">
        <v>0.35897436738014221</v>
      </c>
      <c r="S2040" s="1302">
        <v>0.3333333432674408</v>
      </c>
      <c r="T2040" s="1302">
        <v>0.625</v>
      </c>
      <c r="U2040" s="1302">
        <v>0.8461538553237915</v>
      </c>
      <c r="V2040" s="1302">
        <v>0.5</v>
      </c>
    </row>
    <row r="2041" spans="1:22" ht="15" x14ac:dyDescent="0.25">
      <c r="A2041" s="1301" t="s">
        <v>709</v>
      </c>
      <c r="B2041" s="153" t="s">
        <v>950</v>
      </c>
      <c r="C2041" s="1301" t="s">
        <v>94</v>
      </c>
      <c r="D2041" s="1302">
        <v>0</v>
      </c>
      <c r="E2041" s="1302">
        <v>0</v>
      </c>
      <c r="F2041" s="1302">
        <v>0</v>
      </c>
      <c r="G2041" s="1302">
        <v>0</v>
      </c>
      <c r="H2041" s="1302">
        <v>0.1111111119389534</v>
      </c>
      <c r="I2041" s="1302">
        <v>6.6666670143604279E-2</v>
      </c>
      <c r="J2041" s="1302">
        <v>0</v>
      </c>
      <c r="K2041" s="1302">
        <v>0</v>
      </c>
      <c r="L2041" s="1302">
        <v>0.17647059261798859</v>
      </c>
      <c r="M2041" s="1302">
        <v>0</v>
      </c>
      <c r="N2041" s="1302">
        <v>0.2142857164144516</v>
      </c>
      <c r="O2041" s="1302">
        <v>0.1428571492433548</v>
      </c>
      <c r="P2041" s="1302">
        <v>0</v>
      </c>
      <c r="Q2041" s="1302">
        <v>0</v>
      </c>
      <c r="R2041" s="1302">
        <v>5.128205195069313E-2</v>
      </c>
      <c r="S2041" s="1302">
        <v>0.3333333432674408</v>
      </c>
      <c r="T2041" s="1302">
        <v>0.1666666716337204</v>
      </c>
      <c r="U2041" s="1302">
        <v>0</v>
      </c>
      <c r="V2041" s="1302">
        <v>8.3333335816860199E-2</v>
      </c>
    </row>
    <row r="2042" spans="1:22" ht="15" x14ac:dyDescent="0.25">
      <c r="A2042" s="1301" t="s">
        <v>709</v>
      </c>
      <c r="B2042" s="153" t="s">
        <v>950</v>
      </c>
      <c r="C2042" s="1301" t="s">
        <v>95</v>
      </c>
      <c r="D2042" s="1302">
        <v>0</v>
      </c>
      <c r="E2042" s="1302">
        <v>0</v>
      </c>
      <c r="F2042" s="1302">
        <v>0</v>
      </c>
      <c r="G2042" s="1302">
        <v>0</v>
      </c>
      <c r="H2042" s="1302">
        <v>0.1111111119389534</v>
      </c>
      <c r="I2042" s="1302">
        <v>0</v>
      </c>
      <c r="J2042" s="1302">
        <v>0</v>
      </c>
      <c r="K2042" s="1302">
        <v>0</v>
      </c>
      <c r="L2042" s="1302">
        <v>0.11764705926179886</v>
      </c>
      <c r="M2042" s="1302">
        <v>0</v>
      </c>
      <c r="N2042" s="1302">
        <v>0.2142857164144516</v>
      </c>
      <c r="O2042" s="1302">
        <v>7.1428574621677399E-2</v>
      </c>
      <c r="P2042" s="1302">
        <v>0</v>
      </c>
      <c r="Q2042" s="1302">
        <v>0</v>
      </c>
      <c r="R2042" s="1302">
        <v>5.128205195069313E-2</v>
      </c>
      <c r="S2042" s="1302">
        <v>0.3333333432674408</v>
      </c>
      <c r="T2042" s="1302">
        <v>0.125</v>
      </c>
      <c r="U2042" s="1302">
        <v>0</v>
      </c>
      <c r="V2042" s="1302">
        <v>0</v>
      </c>
    </row>
    <row r="2043" spans="1:22" ht="15" x14ac:dyDescent="0.25">
      <c r="A2043" s="1301" t="s">
        <v>709</v>
      </c>
      <c r="B2043" s="153" t="s">
        <v>951</v>
      </c>
      <c r="C2043" s="1301" t="s">
        <v>87</v>
      </c>
      <c r="D2043" s="1302">
        <v>2</v>
      </c>
      <c r="E2043" s="1302">
        <v>2</v>
      </c>
      <c r="F2043" s="1302">
        <v>2</v>
      </c>
      <c r="G2043" s="1302">
        <v>3</v>
      </c>
      <c r="H2043" s="1302">
        <v>9</v>
      </c>
      <c r="I2043" s="1302">
        <v>7</v>
      </c>
      <c r="J2043" s="1302">
        <v>4</v>
      </c>
      <c r="K2043" s="1302">
        <v>2</v>
      </c>
      <c r="L2043" s="1302">
        <v>5</v>
      </c>
      <c r="M2043" s="1302">
        <v>2</v>
      </c>
      <c r="N2043" s="1302">
        <v>18</v>
      </c>
      <c r="O2043" s="1302">
        <v>18</v>
      </c>
      <c r="P2043" s="1302">
        <v>3</v>
      </c>
      <c r="Q2043" s="1302">
        <v>0</v>
      </c>
      <c r="R2043" s="1302">
        <v>5</v>
      </c>
      <c r="S2043" s="1302">
        <v>8</v>
      </c>
      <c r="T2043" s="1302">
        <v>4</v>
      </c>
      <c r="U2043" s="1302">
        <v>8</v>
      </c>
      <c r="V2043" s="1302">
        <v>3</v>
      </c>
    </row>
    <row r="2044" spans="1:22" ht="15" x14ac:dyDescent="0.25">
      <c r="A2044" s="1301" t="s">
        <v>709</v>
      </c>
      <c r="B2044" s="153" t="s">
        <v>951</v>
      </c>
      <c r="C2044" s="1301" t="s">
        <v>700</v>
      </c>
      <c r="D2044" s="1302">
        <v>2</v>
      </c>
      <c r="E2044" s="1302">
        <v>0</v>
      </c>
      <c r="F2044" s="1302">
        <v>0</v>
      </c>
      <c r="G2044" s="1302">
        <v>0</v>
      </c>
      <c r="H2044" s="1302">
        <v>2</v>
      </c>
      <c r="I2044" s="1302">
        <v>2</v>
      </c>
      <c r="J2044" s="1302">
        <v>1</v>
      </c>
      <c r="K2044" s="1302">
        <v>0</v>
      </c>
      <c r="L2044" s="1302">
        <v>1</v>
      </c>
      <c r="M2044" s="1302">
        <v>1</v>
      </c>
      <c r="N2044" s="1302">
        <v>4</v>
      </c>
      <c r="O2044" s="1302">
        <v>2</v>
      </c>
      <c r="P2044" s="1302">
        <v>0</v>
      </c>
      <c r="Q2044" s="1302">
        <v>0</v>
      </c>
      <c r="R2044" s="1302">
        <v>2</v>
      </c>
      <c r="S2044" s="1302">
        <v>0</v>
      </c>
      <c r="T2044" s="1302">
        <v>0</v>
      </c>
      <c r="U2044" s="1302">
        <v>3</v>
      </c>
      <c r="V2044" s="1302">
        <v>1</v>
      </c>
    </row>
    <row r="2045" spans="1:22" ht="15" x14ac:dyDescent="0.25">
      <c r="A2045" s="1301" t="s">
        <v>709</v>
      </c>
      <c r="B2045" s="153" t="s">
        <v>951</v>
      </c>
      <c r="C2045" s="1301" t="s">
        <v>88</v>
      </c>
      <c r="D2045" s="1302">
        <v>2</v>
      </c>
      <c r="E2045" s="1302">
        <v>0</v>
      </c>
      <c r="F2045" s="1302">
        <v>0</v>
      </c>
      <c r="G2045" s="1302">
        <v>1</v>
      </c>
      <c r="H2045" s="1302">
        <v>4</v>
      </c>
      <c r="I2045" s="1302">
        <v>3</v>
      </c>
      <c r="J2045" s="1302">
        <v>1</v>
      </c>
      <c r="K2045" s="1302">
        <v>0</v>
      </c>
      <c r="L2045" s="1302">
        <v>1</v>
      </c>
      <c r="M2045" s="1302">
        <v>1</v>
      </c>
      <c r="N2045" s="1302">
        <v>7</v>
      </c>
      <c r="O2045" s="1302">
        <v>3</v>
      </c>
      <c r="P2045" s="1302">
        <v>1</v>
      </c>
      <c r="Q2045" s="1302">
        <v>0</v>
      </c>
      <c r="R2045" s="1302">
        <v>2</v>
      </c>
      <c r="S2045" s="1302">
        <v>1</v>
      </c>
      <c r="T2045" s="1302">
        <v>1</v>
      </c>
      <c r="U2045" s="1302">
        <v>4</v>
      </c>
      <c r="V2045" s="1302">
        <v>1</v>
      </c>
    </row>
    <row r="2046" spans="1:22" ht="15" x14ac:dyDescent="0.25">
      <c r="A2046" s="1301" t="s">
        <v>709</v>
      </c>
      <c r="B2046" s="153" t="s">
        <v>951</v>
      </c>
      <c r="C2046" s="1301" t="s">
        <v>89</v>
      </c>
      <c r="D2046" s="1302">
        <v>2</v>
      </c>
      <c r="E2046" s="1302">
        <v>0</v>
      </c>
      <c r="F2046" s="1302">
        <v>0</v>
      </c>
      <c r="G2046" s="1302">
        <v>1</v>
      </c>
      <c r="H2046" s="1302">
        <v>4</v>
      </c>
      <c r="I2046" s="1302">
        <v>4</v>
      </c>
      <c r="J2046" s="1302">
        <v>2</v>
      </c>
      <c r="K2046" s="1302">
        <v>1</v>
      </c>
      <c r="L2046" s="1302">
        <v>2</v>
      </c>
      <c r="M2046" s="1302">
        <v>2</v>
      </c>
      <c r="N2046" s="1302">
        <v>7</v>
      </c>
      <c r="O2046" s="1302">
        <v>3</v>
      </c>
      <c r="P2046" s="1302">
        <v>1</v>
      </c>
      <c r="Q2046" s="1302">
        <v>0</v>
      </c>
      <c r="R2046" s="1302">
        <v>3</v>
      </c>
      <c r="S2046" s="1302">
        <v>2</v>
      </c>
      <c r="T2046" s="1302">
        <v>1</v>
      </c>
      <c r="U2046" s="1302">
        <v>4</v>
      </c>
      <c r="V2046" s="1302">
        <v>1</v>
      </c>
    </row>
    <row r="2047" spans="1:22" ht="15" x14ac:dyDescent="0.25">
      <c r="A2047" s="1301" t="s">
        <v>709</v>
      </c>
      <c r="B2047" s="153" t="s">
        <v>951</v>
      </c>
      <c r="C2047" s="1301" t="s">
        <v>90</v>
      </c>
      <c r="D2047" s="1302">
        <v>1</v>
      </c>
      <c r="E2047" s="1302">
        <v>0</v>
      </c>
      <c r="F2047" s="1302">
        <v>0</v>
      </c>
      <c r="G2047" s="1302">
        <v>0</v>
      </c>
      <c r="H2047" s="1302">
        <v>1</v>
      </c>
      <c r="I2047" s="1302">
        <v>0</v>
      </c>
      <c r="J2047" s="1302">
        <v>0</v>
      </c>
      <c r="K2047" s="1302">
        <v>0</v>
      </c>
      <c r="L2047" s="1302">
        <v>1</v>
      </c>
      <c r="M2047" s="1302">
        <v>0</v>
      </c>
      <c r="N2047" s="1302">
        <v>1</v>
      </c>
      <c r="O2047" s="1302">
        <v>1</v>
      </c>
      <c r="P2047" s="1302">
        <v>0</v>
      </c>
      <c r="Q2047" s="1302">
        <v>0</v>
      </c>
      <c r="R2047" s="1302">
        <v>1</v>
      </c>
      <c r="S2047" s="1302">
        <v>0</v>
      </c>
      <c r="T2047" s="1302">
        <v>0</v>
      </c>
      <c r="U2047" s="1302">
        <v>0</v>
      </c>
      <c r="V2047" s="1302">
        <v>0</v>
      </c>
    </row>
    <row r="2048" spans="1:22" ht="15" x14ac:dyDescent="0.25">
      <c r="A2048" s="1301" t="s">
        <v>709</v>
      </c>
      <c r="B2048" s="153" t="s">
        <v>951</v>
      </c>
      <c r="C2048" s="1301" t="s">
        <v>91</v>
      </c>
      <c r="D2048" s="1302">
        <v>1</v>
      </c>
      <c r="E2048" s="1302">
        <v>0</v>
      </c>
      <c r="F2048" s="1302">
        <v>0</v>
      </c>
      <c r="G2048" s="1302">
        <v>0</v>
      </c>
      <c r="H2048" s="1302">
        <v>0</v>
      </c>
      <c r="I2048" s="1302">
        <v>0</v>
      </c>
      <c r="J2048" s="1302">
        <v>0</v>
      </c>
      <c r="K2048" s="1302">
        <v>0</v>
      </c>
      <c r="L2048" s="1302">
        <v>1</v>
      </c>
      <c r="M2048" s="1302">
        <v>0</v>
      </c>
      <c r="N2048" s="1302">
        <v>1</v>
      </c>
      <c r="O2048" s="1302">
        <v>1</v>
      </c>
      <c r="P2048" s="1302">
        <v>0</v>
      </c>
      <c r="Q2048" s="1302">
        <v>0</v>
      </c>
      <c r="R2048" s="1302">
        <v>0</v>
      </c>
      <c r="S2048" s="1302">
        <v>0</v>
      </c>
      <c r="T2048" s="1302">
        <v>0</v>
      </c>
      <c r="U2048" s="1302">
        <v>0</v>
      </c>
      <c r="V2048" s="1302">
        <v>0</v>
      </c>
    </row>
    <row r="2049" spans="1:22" ht="15" x14ac:dyDescent="0.25">
      <c r="A2049" s="1301" t="s">
        <v>709</v>
      </c>
      <c r="B2049" s="153" t="s">
        <v>951</v>
      </c>
      <c r="C2049" s="1301" t="s">
        <v>701</v>
      </c>
      <c r="D2049" s="1302">
        <v>1</v>
      </c>
      <c r="E2049" s="1302">
        <v>0</v>
      </c>
      <c r="F2049" s="1302">
        <v>0</v>
      </c>
      <c r="G2049" s="1302">
        <v>0</v>
      </c>
      <c r="H2049" s="1302">
        <v>0.2222222238779068</v>
      </c>
      <c r="I2049" s="1302">
        <v>0.28571429848670959</v>
      </c>
      <c r="J2049" s="1302">
        <v>0.25</v>
      </c>
      <c r="K2049" s="1302">
        <v>0</v>
      </c>
      <c r="L2049" s="1302">
        <v>0.20000000298023224</v>
      </c>
      <c r="M2049" s="1302">
        <v>0.5</v>
      </c>
      <c r="N2049" s="1302">
        <v>0.2222222238779068</v>
      </c>
      <c r="O2049" s="1302">
        <v>0.1111111119389534</v>
      </c>
      <c r="P2049" s="1302">
        <v>0</v>
      </c>
      <c r="Q2049" s="1302">
        <v>0</v>
      </c>
      <c r="R2049" s="1302">
        <v>0.40000000596046448</v>
      </c>
      <c r="S2049" s="1302">
        <v>0</v>
      </c>
      <c r="T2049" s="1302">
        <v>0</v>
      </c>
      <c r="U2049" s="1302">
        <v>0.375</v>
      </c>
      <c r="V2049" s="1302">
        <v>0.3333333432674408</v>
      </c>
    </row>
    <row r="2050" spans="1:22" ht="15" x14ac:dyDescent="0.25">
      <c r="A2050" s="1301" t="s">
        <v>709</v>
      </c>
      <c r="B2050" s="153" t="s">
        <v>951</v>
      </c>
      <c r="C2050" s="1301" t="s">
        <v>92</v>
      </c>
      <c r="D2050" s="1302">
        <v>1</v>
      </c>
      <c r="E2050" s="1302">
        <v>0</v>
      </c>
      <c r="F2050" s="1302">
        <v>0</v>
      </c>
      <c r="G2050" s="1302">
        <v>0.3333333432674408</v>
      </c>
      <c r="H2050" s="1302">
        <v>0.4444444477558136</v>
      </c>
      <c r="I2050" s="1302">
        <v>0.4285714328289032</v>
      </c>
      <c r="J2050" s="1302">
        <v>0.25</v>
      </c>
      <c r="K2050" s="1302">
        <v>0</v>
      </c>
      <c r="L2050" s="1302">
        <v>0.20000000298023224</v>
      </c>
      <c r="M2050" s="1302">
        <v>0.5</v>
      </c>
      <c r="N2050" s="1302">
        <v>0.3888888955116272</v>
      </c>
      <c r="O2050" s="1302">
        <v>0.1666666716337204</v>
      </c>
      <c r="P2050" s="1302">
        <v>0.3333333432674408</v>
      </c>
      <c r="Q2050" s="1302">
        <v>0</v>
      </c>
      <c r="R2050" s="1302">
        <v>0.40000000596046448</v>
      </c>
      <c r="S2050" s="1302">
        <v>0.125</v>
      </c>
      <c r="T2050" s="1302">
        <v>0.25</v>
      </c>
      <c r="U2050" s="1302">
        <v>0.5</v>
      </c>
      <c r="V2050" s="1302">
        <v>0.3333333432674408</v>
      </c>
    </row>
    <row r="2051" spans="1:22" ht="15" x14ac:dyDescent="0.25">
      <c r="A2051" s="1301" t="s">
        <v>709</v>
      </c>
      <c r="B2051" s="153" t="s">
        <v>951</v>
      </c>
      <c r="C2051" s="1301" t="s">
        <v>93</v>
      </c>
      <c r="D2051" s="1302">
        <v>1</v>
      </c>
      <c r="E2051" s="1302">
        <v>0</v>
      </c>
      <c r="F2051" s="1302">
        <v>0</v>
      </c>
      <c r="G2051" s="1302">
        <v>0.3333333432674408</v>
      </c>
      <c r="H2051" s="1302">
        <v>0.4444444477558136</v>
      </c>
      <c r="I2051" s="1302">
        <v>0.57142859697341919</v>
      </c>
      <c r="J2051" s="1302">
        <v>0.5</v>
      </c>
      <c r="K2051" s="1302">
        <v>0.5</v>
      </c>
      <c r="L2051" s="1302">
        <v>0.40000000596046448</v>
      </c>
      <c r="M2051" s="1302">
        <v>1</v>
      </c>
      <c r="N2051" s="1302">
        <v>0.3888888955116272</v>
      </c>
      <c r="O2051" s="1302">
        <v>0.1666666716337204</v>
      </c>
      <c r="P2051" s="1302">
        <v>0.3333333432674408</v>
      </c>
      <c r="Q2051" s="1302">
        <v>0</v>
      </c>
      <c r="R2051" s="1302">
        <v>0.60000002384185791</v>
      </c>
      <c r="S2051" s="1302">
        <v>0.25</v>
      </c>
      <c r="T2051" s="1302">
        <v>0.25</v>
      </c>
      <c r="U2051" s="1302">
        <v>0.5</v>
      </c>
      <c r="V2051" s="1302">
        <v>0.3333333432674408</v>
      </c>
    </row>
    <row r="2052" spans="1:22" ht="15" x14ac:dyDescent="0.25">
      <c r="A2052" s="1301" t="s">
        <v>709</v>
      </c>
      <c r="B2052" s="153" t="s">
        <v>951</v>
      </c>
      <c r="C2052" s="1301" t="s">
        <v>94</v>
      </c>
      <c r="D2052" s="1302">
        <v>0.5</v>
      </c>
      <c r="E2052" s="1302">
        <v>0</v>
      </c>
      <c r="F2052" s="1302">
        <v>0</v>
      </c>
      <c r="G2052" s="1302">
        <v>0</v>
      </c>
      <c r="H2052" s="1302">
        <v>0.1111111119389534</v>
      </c>
      <c r="I2052" s="1302">
        <v>0</v>
      </c>
      <c r="J2052" s="1302">
        <v>0</v>
      </c>
      <c r="K2052" s="1302">
        <v>0</v>
      </c>
      <c r="L2052" s="1302">
        <v>0.20000000298023224</v>
      </c>
      <c r="M2052" s="1302">
        <v>0</v>
      </c>
      <c r="N2052" s="1302">
        <v>5.55555559694767E-2</v>
      </c>
      <c r="O2052" s="1302">
        <v>5.55555559694767E-2</v>
      </c>
      <c r="P2052" s="1302">
        <v>0</v>
      </c>
      <c r="Q2052" s="1302">
        <v>0</v>
      </c>
      <c r="R2052" s="1302">
        <v>0.20000000298023224</v>
      </c>
      <c r="S2052" s="1302">
        <v>0</v>
      </c>
      <c r="T2052" s="1302">
        <v>0</v>
      </c>
      <c r="U2052" s="1302">
        <v>0</v>
      </c>
      <c r="V2052" s="1302">
        <v>0</v>
      </c>
    </row>
    <row r="2053" spans="1:22" ht="15" x14ac:dyDescent="0.25">
      <c r="A2053" s="1301" t="s">
        <v>709</v>
      </c>
      <c r="B2053" s="153" t="s">
        <v>951</v>
      </c>
      <c r="C2053" s="1301" t="s">
        <v>95</v>
      </c>
      <c r="D2053" s="1302">
        <v>0.5</v>
      </c>
      <c r="E2053" s="1302">
        <v>0</v>
      </c>
      <c r="F2053" s="1302">
        <v>0</v>
      </c>
      <c r="G2053" s="1302">
        <v>0</v>
      </c>
      <c r="H2053" s="1302">
        <v>0</v>
      </c>
      <c r="I2053" s="1302">
        <v>0</v>
      </c>
      <c r="J2053" s="1302">
        <v>0</v>
      </c>
      <c r="K2053" s="1302">
        <v>0</v>
      </c>
      <c r="L2053" s="1302">
        <v>0.20000000298023224</v>
      </c>
      <c r="M2053" s="1302">
        <v>0</v>
      </c>
      <c r="N2053" s="1302">
        <v>5.55555559694767E-2</v>
      </c>
      <c r="O2053" s="1302">
        <v>5.55555559694767E-2</v>
      </c>
      <c r="P2053" s="1302">
        <v>0</v>
      </c>
      <c r="Q2053" s="1302">
        <v>0</v>
      </c>
      <c r="R2053" s="1302">
        <v>0</v>
      </c>
      <c r="S2053" s="1302">
        <v>0</v>
      </c>
      <c r="T2053" s="1302">
        <v>0</v>
      </c>
      <c r="U2053" s="1302">
        <v>0</v>
      </c>
      <c r="V2053" s="1302">
        <v>0</v>
      </c>
    </row>
    <row r="2054" spans="1:22" ht="15" x14ac:dyDescent="0.25">
      <c r="A2054" s="1301" t="s">
        <v>709</v>
      </c>
      <c r="B2054" s="153" t="s">
        <v>952</v>
      </c>
      <c r="C2054" s="1301" t="s">
        <v>87</v>
      </c>
      <c r="D2054" s="1302">
        <v>0</v>
      </c>
      <c r="E2054" s="1302">
        <v>41</v>
      </c>
      <c r="F2054" s="1302">
        <v>1</v>
      </c>
      <c r="G2054" s="1302">
        <v>17</v>
      </c>
      <c r="H2054" s="1302">
        <v>11</v>
      </c>
      <c r="I2054" s="1302">
        <v>5</v>
      </c>
      <c r="J2054" s="1302">
        <v>11</v>
      </c>
      <c r="K2054" s="1302">
        <v>10</v>
      </c>
      <c r="L2054" s="1302">
        <v>6</v>
      </c>
      <c r="M2054" s="1302">
        <v>7</v>
      </c>
      <c r="N2054" s="1302">
        <v>21</v>
      </c>
      <c r="O2054" s="1302">
        <v>16</v>
      </c>
      <c r="P2054" s="1302">
        <v>9</v>
      </c>
      <c r="Q2054" s="1302">
        <v>10</v>
      </c>
      <c r="R2054" s="1302">
        <v>12</v>
      </c>
      <c r="S2054" s="1302">
        <v>0</v>
      </c>
      <c r="T2054" s="1302">
        <v>3</v>
      </c>
      <c r="U2054" s="1302">
        <v>14</v>
      </c>
      <c r="V2054" s="1302">
        <v>1</v>
      </c>
    </row>
    <row r="2055" spans="1:22" ht="15" x14ac:dyDescent="0.25">
      <c r="A2055" s="1301" t="s">
        <v>709</v>
      </c>
      <c r="B2055" s="153" t="s">
        <v>952</v>
      </c>
      <c r="C2055" s="1301" t="s">
        <v>700</v>
      </c>
      <c r="D2055" s="1302">
        <v>0</v>
      </c>
      <c r="E2055" s="1302">
        <v>3</v>
      </c>
      <c r="F2055" s="1302">
        <v>0</v>
      </c>
      <c r="G2055" s="1302">
        <v>1</v>
      </c>
      <c r="H2055" s="1302">
        <v>5</v>
      </c>
      <c r="I2055" s="1302">
        <v>1</v>
      </c>
      <c r="J2055" s="1302">
        <v>2</v>
      </c>
      <c r="K2055" s="1302">
        <v>6</v>
      </c>
      <c r="L2055" s="1302">
        <v>4</v>
      </c>
      <c r="M2055" s="1302">
        <v>1</v>
      </c>
      <c r="N2055" s="1302">
        <v>2</v>
      </c>
      <c r="O2055" s="1302">
        <v>4</v>
      </c>
      <c r="P2055" s="1302">
        <v>2</v>
      </c>
      <c r="Q2055" s="1302">
        <v>1</v>
      </c>
      <c r="R2055" s="1302">
        <v>2</v>
      </c>
      <c r="S2055" s="1302">
        <v>0</v>
      </c>
      <c r="T2055" s="1302">
        <v>1</v>
      </c>
      <c r="U2055" s="1302">
        <v>0</v>
      </c>
      <c r="V2055" s="1302">
        <v>0</v>
      </c>
    </row>
    <row r="2056" spans="1:22" ht="15" x14ac:dyDescent="0.25">
      <c r="A2056" s="1301" t="s">
        <v>709</v>
      </c>
      <c r="B2056" s="153" t="s">
        <v>952</v>
      </c>
      <c r="C2056" s="1301" t="s">
        <v>88</v>
      </c>
      <c r="D2056" s="1302">
        <v>0</v>
      </c>
      <c r="E2056" s="1302">
        <v>3</v>
      </c>
      <c r="F2056" s="1302">
        <v>0</v>
      </c>
      <c r="G2056" s="1302">
        <v>6</v>
      </c>
      <c r="H2056" s="1302">
        <v>7</v>
      </c>
      <c r="I2056" s="1302">
        <v>3</v>
      </c>
      <c r="J2056" s="1302">
        <v>5</v>
      </c>
      <c r="K2056" s="1302">
        <v>9</v>
      </c>
      <c r="L2056" s="1302">
        <v>4</v>
      </c>
      <c r="M2056" s="1302">
        <v>4</v>
      </c>
      <c r="N2056" s="1302">
        <v>9</v>
      </c>
      <c r="O2056" s="1302">
        <v>12</v>
      </c>
      <c r="P2056" s="1302">
        <v>3</v>
      </c>
      <c r="Q2056" s="1302">
        <v>3</v>
      </c>
      <c r="R2056" s="1302">
        <v>5</v>
      </c>
      <c r="S2056" s="1302">
        <v>0</v>
      </c>
      <c r="T2056" s="1302">
        <v>2</v>
      </c>
      <c r="U2056" s="1302">
        <v>1</v>
      </c>
      <c r="V2056" s="1302">
        <v>0</v>
      </c>
    </row>
    <row r="2057" spans="1:22" ht="15" x14ac:dyDescent="0.25">
      <c r="A2057" s="1301" t="s">
        <v>709</v>
      </c>
      <c r="B2057" s="153" t="s">
        <v>952</v>
      </c>
      <c r="C2057" s="1301" t="s">
        <v>89</v>
      </c>
      <c r="D2057" s="1302">
        <v>0</v>
      </c>
      <c r="E2057" s="1302">
        <v>7</v>
      </c>
      <c r="F2057" s="1302">
        <v>0</v>
      </c>
      <c r="G2057" s="1302">
        <v>7</v>
      </c>
      <c r="H2057" s="1302">
        <v>7</v>
      </c>
      <c r="I2057" s="1302">
        <v>3</v>
      </c>
      <c r="J2057" s="1302">
        <v>7</v>
      </c>
      <c r="K2057" s="1302">
        <v>9</v>
      </c>
      <c r="L2057" s="1302">
        <v>4</v>
      </c>
      <c r="M2057" s="1302">
        <v>5</v>
      </c>
      <c r="N2057" s="1302">
        <v>11</v>
      </c>
      <c r="O2057" s="1302">
        <v>13</v>
      </c>
      <c r="P2057" s="1302">
        <v>3</v>
      </c>
      <c r="Q2057" s="1302">
        <v>4</v>
      </c>
      <c r="R2057" s="1302">
        <v>5</v>
      </c>
      <c r="S2057" s="1302">
        <v>0</v>
      </c>
      <c r="T2057" s="1302">
        <v>2</v>
      </c>
      <c r="U2057" s="1302">
        <v>1</v>
      </c>
      <c r="V2057" s="1302">
        <v>0</v>
      </c>
    </row>
    <row r="2058" spans="1:22" ht="15" x14ac:dyDescent="0.25">
      <c r="A2058" s="1301" t="s">
        <v>709</v>
      </c>
      <c r="B2058" s="153" t="s">
        <v>952</v>
      </c>
      <c r="C2058" s="1301" t="s">
        <v>90</v>
      </c>
      <c r="D2058" s="1302">
        <v>0</v>
      </c>
      <c r="E2058" s="1302">
        <v>0</v>
      </c>
      <c r="F2058" s="1302">
        <v>0</v>
      </c>
      <c r="G2058" s="1302">
        <v>1</v>
      </c>
      <c r="H2058" s="1302">
        <v>1</v>
      </c>
      <c r="I2058" s="1302">
        <v>0</v>
      </c>
      <c r="J2058" s="1302">
        <v>0</v>
      </c>
      <c r="K2058" s="1302">
        <v>0</v>
      </c>
      <c r="L2058" s="1302">
        <v>1</v>
      </c>
      <c r="M2058" s="1302">
        <v>0</v>
      </c>
      <c r="N2058" s="1302">
        <v>3</v>
      </c>
      <c r="O2058" s="1302">
        <v>1</v>
      </c>
      <c r="P2058" s="1302">
        <v>0</v>
      </c>
      <c r="Q2058" s="1302">
        <v>0</v>
      </c>
      <c r="R2058" s="1302">
        <v>2</v>
      </c>
      <c r="S2058" s="1302">
        <v>0</v>
      </c>
      <c r="T2058" s="1302">
        <v>0</v>
      </c>
      <c r="U2058" s="1302">
        <v>0</v>
      </c>
      <c r="V2058" s="1302">
        <v>0</v>
      </c>
    </row>
    <row r="2059" spans="1:22" ht="15" x14ac:dyDescent="0.25">
      <c r="A2059" s="1301" t="s">
        <v>709</v>
      </c>
      <c r="B2059" s="153" t="s">
        <v>952</v>
      </c>
      <c r="C2059" s="1301" t="s">
        <v>91</v>
      </c>
      <c r="D2059" s="1302">
        <v>0</v>
      </c>
      <c r="E2059" s="1302">
        <v>0</v>
      </c>
      <c r="F2059" s="1302">
        <v>0</v>
      </c>
      <c r="G2059" s="1302">
        <v>2</v>
      </c>
      <c r="H2059" s="1302">
        <v>0</v>
      </c>
      <c r="I2059" s="1302">
        <v>0</v>
      </c>
      <c r="J2059" s="1302">
        <v>0</v>
      </c>
      <c r="K2059" s="1302">
        <v>0</v>
      </c>
      <c r="L2059" s="1302">
        <v>1</v>
      </c>
      <c r="M2059" s="1302">
        <v>0</v>
      </c>
      <c r="N2059" s="1302">
        <v>1</v>
      </c>
      <c r="O2059" s="1302">
        <v>1</v>
      </c>
      <c r="P2059" s="1302">
        <v>0</v>
      </c>
      <c r="Q2059" s="1302">
        <v>0</v>
      </c>
      <c r="R2059" s="1302">
        <v>1</v>
      </c>
      <c r="S2059" s="1302">
        <v>0</v>
      </c>
      <c r="T2059" s="1302">
        <v>0</v>
      </c>
      <c r="U2059" s="1302">
        <v>0</v>
      </c>
      <c r="V2059" s="1302">
        <v>0</v>
      </c>
    </row>
    <row r="2060" spans="1:22" ht="15" x14ac:dyDescent="0.25">
      <c r="A2060" s="1301" t="s">
        <v>709</v>
      </c>
      <c r="B2060" s="153" t="s">
        <v>952</v>
      </c>
      <c r="C2060" s="1301" t="s">
        <v>701</v>
      </c>
      <c r="D2060" s="1302">
        <v>0</v>
      </c>
      <c r="E2060" s="1302">
        <v>7.3170728981494904E-2</v>
      </c>
      <c r="F2060" s="1302">
        <v>0</v>
      </c>
      <c r="G2060" s="1302">
        <v>5.8823529630899429E-2</v>
      </c>
      <c r="H2060" s="1302">
        <v>0.45454546809196472</v>
      </c>
      <c r="I2060" s="1302">
        <v>0.20000000298023224</v>
      </c>
      <c r="J2060" s="1302">
        <v>0.18181818723678589</v>
      </c>
      <c r="K2060" s="1302">
        <v>0.60000002384185791</v>
      </c>
      <c r="L2060" s="1302">
        <v>0.66666668653488159</v>
      </c>
      <c r="M2060" s="1302">
        <v>0.1428571492433548</v>
      </c>
      <c r="N2060" s="1302">
        <v>9.5238097012042999E-2</v>
      </c>
      <c r="O2060" s="1302">
        <v>0.25</v>
      </c>
      <c r="P2060" s="1302">
        <v>0.2222222238779068</v>
      </c>
      <c r="Q2060" s="1302">
        <v>0.10000000149011612</v>
      </c>
      <c r="R2060" s="1302">
        <v>0.1666666716337204</v>
      </c>
      <c r="S2060" s="1302">
        <v>0</v>
      </c>
      <c r="T2060" s="1302">
        <v>0.3333333432674408</v>
      </c>
      <c r="U2060" s="1302">
        <v>0</v>
      </c>
      <c r="V2060" s="1302">
        <v>0</v>
      </c>
    </row>
    <row r="2061" spans="1:22" ht="15" x14ac:dyDescent="0.25">
      <c r="A2061" s="1301" t="s">
        <v>709</v>
      </c>
      <c r="B2061" s="153" t="s">
        <v>952</v>
      </c>
      <c r="C2061" s="1301" t="s">
        <v>92</v>
      </c>
      <c r="D2061" s="1302">
        <v>0</v>
      </c>
      <c r="E2061" s="1302">
        <v>7.3170728981494904E-2</v>
      </c>
      <c r="F2061" s="1302">
        <v>0</v>
      </c>
      <c r="G2061" s="1302">
        <v>0.35294118523597717</v>
      </c>
      <c r="H2061" s="1302">
        <v>0.63636362552642822</v>
      </c>
      <c r="I2061" s="1302">
        <v>0.60000002384185791</v>
      </c>
      <c r="J2061" s="1302">
        <v>0.45454546809196472</v>
      </c>
      <c r="K2061" s="1302">
        <v>0.89999997615814209</v>
      </c>
      <c r="L2061" s="1302">
        <v>0.66666668653488159</v>
      </c>
      <c r="M2061" s="1302">
        <v>0.57142859697341919</v>
      </c>
      <c r="N2061" s="1302">
        <v>0.4285714328289032</v>
      </c>
      <c r="O2061" s="1302">
        <v>0.75</v>
      </c>
      <c r="P2061" s="1302">
        <v>0.3333333432674408</v>
      </c>
      <c r="Q2061" s="1302">
        <v>0.30000001192092896</v>
      </c>
      <c r="R2061" s="1302">
        <v>0.4166666567325592</v>
      </c>
      <c r="S2061" s="1302">
        <v>0</v>
      </c>
      <c r="T2061" s="1302">
        <v>0.66666668653488159</v>
      </c>
      <c r="U2061" s="1302">
        <v>7.1428574621677399E-2</v>
      </c>
      <c r="V2061" s="1302">
        <v>0</v>
      </c>
    </row>
    <row r="2062" spans="1:22" ht="15" x14ac:dyDescent="0.25">
      <c r="A2062" s="1301" t="s">
        <v>709</v>
      </c>
      <c r="B2062" s="153" t="s">
        <v>952</v>
      </c>
      <c r="C2062" s="1301" t="s">
        <v>93</v>
      </c>
      <c r="D2062" s="1302">
        <v>0</v>
      </c>
      <c r="E2062" s="1302">
        <v>0.17073170840740204</v>
      </c>
      <c r="F2062" s="1302">
        <v>0</v>
      </c>
      <c r="G2062" s="1302">
        <v>0.4117647111415863</v>
      </c>
      <c r="H2062" s="1302">
        <v>0.63636362552642822</v>
      </c>
      <c r="I2062" s="1302">
        <v>0.60000002384185791</v>
      </c>
      <c r="J2062" s="1302">
        <v>0.63636362552642822</v>
      </c>
      <c r="K2062" s="1302">
        <v>0.89999997615814209</v>
      </c>
      <c r="L2062" s="1302">
        <v>0.66666668653488159</v>
      </c>
      <c r="M2062" s="1302">
        <v>0.71428573131561279</v>
      </c>
      <c r="N2062" s="1302">
        <v>0.52380955219268799</v>
      </c>
      <c r="O2062" s="1302">
        <v>0.8125</v>
      </c>
      <c r="P2062" s="1302">
        <v>0.3333333432674408</v>
      </c>
      <c r="Q2062" s="1302">
        <v>0.40000000596046448</v>
      </c>
      <c r="R2062" s="1302">
        <v>0.4166666567325592</v>
      </c>
      <c r="S2062" s="1302">
        <v>0</v>
      </c>
      <c r="T2062" s="1302">
        <v>0.66666668653488159</v>
      </c>
      <c r="U2062" s="1302">
        <v>7.1428574621677399E-2</v>
      </c>
      <c r="V2062" s="1302">
        <v>0</v>
      </c>
    </row>
    <row r="2063" spans="1:22" ht="15" x14ac:dyDescent="0.25">
      <c r="A2063" s="1301" t="s">
        <v>709</v>
      </c>
      <c r="B2063" s="153" t="s">
        <v>952</v>
      </c>
      <c r="C2063" s="1301" t="s">
        <v>94</v>
      </c>
      <c r="D2063" s="1302">
        <v>0</v>
      </c>
      <c r="E2063" s="1302">
        <v>0</v>
      </c>
      <c r="F2063" s="1302">
        <v>0</v>
      </c>
      <c r="G2063" s="1302">
        <v>5.8823529630899429E-2</v>
      </c>
      <c r="H2063" s="1302">
        <v>9.0909093618392944E-2</v>
      </c>
      <c r="I2063" s="1302">
        <v>0</v>
      </c>
      <c r="J2063" s="1302">
        <v>0</v>
      </c>
      <c r="K2063" s="1302">
        <v>0</v>
      </c>
      <c r="L2063" s="1302">
        <v>0.1666666716337204</v>
      </c>
      <c r="M2063" s="1302">
        <v>0</v>
      </c>
      <c r="N2063" s="1302">
        <v>0.1428571492433548</v>
      </c>
      <c r="O2063" s="1302">
        <v>6.25E-2</v>
      </c>
      <c r="P2063" s="1302">
        <v>0</v>
      </c>
      <c r="Q2063" s="1302">
        <v>0</v>
      </c>
      <c r="R2063" s="1302">
        <v>0.1666666716337204</v>
      </c>
      <c r="S2063" s="1302">
        <v>0</v>
      </c>
      <c r="T2063" s="1302">
        <v>0</v>
      </c>
      <c r="U2063" s="1302">
        <v>0</v>
      </c>
      <c r="V2063" s="1302">
        <v>0</v>
      </c>
    </row>
    <row r="2064" spans="1:22" ht="15" x14ac:dyDescent="0.25">
      <c r="A2064" s="1301" t="s">
        <v>709</v>
      </c>
      <c r="B2064" s="153" t="s">
        <v>952</v>
      </c>
      <c r="C2064" s="1301" t="s">
        <v>95</v>
      </c>
      <c r="D2064" s="1302">
        <v>0</v>
      </c>
      <c r="E2064" s="1302">
        <v>0</v>
      </c>
      <c r="F2064" s="1302">
        <v>0</v>
      </c>
      <c r="G2064" s="1302">
        <v>0.11764705926179886</v>
      </c>
      <c r="H2064" s="1302">
        <v>0</v>
      </c>
      <c r="I2064" s="1302">
        <v>0</v>
      </c>
      <c r="J2064" s="1302">
        <v>0</v>
      </c>
      <c r="K2064" s="1302">
        <v>0</v>
      </c>
      <c r="L2064" s="1302">
        <v>0.1666666716337204</v>
      </c>
      <c r="M2064" s="1302">
        <v>0</v>
      </c>
      <c r="N2064" s="1302">
        <v>4.76190485060215E-2</v>
      </c>
      <c r="O2064" s="1302">
        <v>6.25E-2</v>
      </c>
      <c r="P2064" s="1302">
        <v>0</v>
      </c>
      <c r="Q2064" s="1302">
        <v>0</v>
      </c>
      <c r="R2064" s="1302">
        <v>8.3333335816860199E-2</v>
      </c>
      <c r="S2064" s="1302">
        <v>0</v>
      </c>
      <c r="T2064" s="1302">
        <v>0</v>
      </c>
      <c r="U2064" s="1302">
        <v>0</v>
      </c>
      <c r="V2064" s="1302">
        <v>0</v>
      </c>
    </row>
    <row r="2065" spans="1:22" ht="15" x14ac:dyDescent="0.25">
      <c r="A2065" s="1301" t="s">
        <v>709</v>
      </c>
      <c r="B2065" s="153" t="s">
        <v>953</v>
      </c>
      <c r="C2065" s="1301" t="s">
        <v>87</v>
      </c>
      <c r="D2065" s="1302">
        <v>0</v>
      </c>
      <c r="E2065" s="1302">
        <v>0</v>
      </c>
      <c r="F2065" s="1302">
        <v>0</v>
      </c>
      <c r="G2065" s="1302">
        <v>0</v>
      </c>
      <c r="H2065" s="1302">
        <v>0</v>
      </c>
      <c r="I2065" s="1302">
        <v>0</v>
      </c>
      <c r="J2065" s="1302">
        <v>0</v>
      </c>
      <c r="K2065" s="1302">
        <v>0</v>
      </c>
      <c r="L2065" s="1302">
        <v>0</v>
      </c>
      <c r="M2065" s="1302">
        <v>40</v>
      </c>
      <c r="N2065" s="1302">
        <v>17</v>
      </c>
      <c r="O2065" s="1302">
        <v>27</v>
      </c>
      <c r="P2065" s="1302">
        <v>14</v>
      </c>
      <c r="Q2065" s="1302">
        <v>0</v>
      </c>
      <c r="R2065" s="1302">
        <v>3</v>
      </c>
      <c r="S2065" s="1302">
        <v>0</v>
      </c>
      <c r="T2065" s="1302">
        <v>2</v>
      </c>
      <c r="U2065" s="1302">
        <v>15</v>
      </c>
      <c r="V2065" s="1302">
        <v>7</v>
      </c>
    </row>
    <row r="2066" spans="1:22" ht="15" x14ac:dyDescent="0.25">
      <c r="A2066" s="1301" t="s">
        <v>709</v>
      </c>
      <c r="B2066" s="153" t="s">
        <v>953</v>
      </c>
      <c r="C2066" s="1301" t="s">
        <v>700</v>
      </c>
      <c r="D2066" s="1302">
        <v>0</v>
      </c>
      <c r="E2066" s="1302">
        <v>0</v>
      </c>
      <c r="F2066" s="1302">
        <v>0</v>
      </c>
      <c r="G2066" s="1302">
        <v>0</v>
      </c>
      <c r="H2066" s="1302">
        <v>0</v>
      </c>
      <c r="I2066" s="1302">
        <v>0</v>
      </c>
      <c r="J2066" s="1302">
        <v>0</v>
      </c>
      <c r="K2066" s="1302">
        <v>0</v>
      </c>
      <c r="L2066" s="1302">
        <v>0</v>
      </c>
      <c r="M2066" s="1302">
        <v>0</v>
      </c>
      <c r="N2066" s="1302">
        <v>1</v>
      </c>
      <c r="O2066" s="1302">
        <v>1</v>
      </c>
      <c r="P2066" s="1302">
        <v>0</v>
      </c>
      <c r="Q2066" s="1302">
        <v>0</v>
      </c>
      <c r="R2066" s="1302">
        <v>0</v>
      </c>
      <c r="S2066" s="1302">
        <v>0</v>
      </c>
      <c r="T2066" s="1302">
        <v>0</v>
      </c>
      <c r="U2066" s="1302">
        <v>2</v>
      </c>
      <c r="V2066" s="1302">
        <v>0</v>
      </c>
    </row>
    <row r="2067" spans="1:22" ht="15" x14ac:dyDescent="0.25">
      <c r="A2067" s="1301" t="s">
        <v>709</v>
      </c>
      <c r="B2067" s="153" t="s">
        <v>953</v>
      </c>
      <c r="C2067" s="1301" t="s">
        <v>88</v>
      </c>
      <c r="D2067" s="1302">
        <v>0</v>
      </c>
      <c r="E2067" s="1302">
        <v>0</v>
      </c>
      <c r="F2067" s="1302">
        <v>0</v>
      </c>
      <c r="G2067" s="1302">
        <v>0</v>
      </c>
      <c r="H2067" s="1302">
        <v>0</v>
      </c>
      <c r="I2067" s="1302">
        <v>0</v>
      </c>
      <c r="J2067" s="1302">
        <v>0</v>
      </c>
      <c r="K2067" s="1302">
        <v>0</v>
      </c>
      <c r="L2067" s="1302">
        <v>0</v>
      </c>
      <c r="M2067" s="1302">
        <v>1</v>
      </c>
      <c r="N2067" s="1302">
        <v>3</v>
      </c>
      <c r="O2067" s="1302">
        <v>2</v>
      </c>
      <c r="P2067" s="1302">
        <v>0</v>
      </c>
      <c r="Q2067" s="1302">
        <v>0</v>
      </c>
      <c r="R2067" s="1302">
        <v>0</v>
      </c>
      <c r="S2067" s="1302">
        <v>0</v>
      </c>
      <c r="T2067" s="1302">
        <v>0</v>
      </c>
      <c r="U2067" s="1302">
        <v>2</v>
      </c>
      <c r="V2067" s="1302">
        <v>0</v>
      </c>
    </row>
    <row r="2068" spans="1:22" ht="15" x14ac:dyDescent="0.25">
      <c r="A2068" s="1301" t="s">
        <v>709</v>
      </c>
      <c r="B2068" s="153" t="s">
        <v>953</v>
      </c>
      <c r="C2068" s="1301" t="s">
        <v>89</v>
      </c>
      <c r="D2068" s="1302">
        <v>0</v>
      </c>
      <c r="E2068" s="1302">
        <v>0</v>
      </c>
      <c r="F2068" s="1302">
        <v>0</v>
      </c>
      <c r="G2068" s="1302">
        <v>0</v>
      </c>
      <c r="H2068" s="1302">
        <v>0</v>
      </c>
      <c r="I2068" s="1302">
        <v>0</v>
      </c>
      <c r="J2068" s="1302">
        <v>0</v>
      </c>
      <c r="K2068" s="1302">
        <v>0</v>
      </c>
      <c r="L2068" s="1302">
        <v>0</v>
      </c>
      <c r="M2068" s="1302">
        <v>4</v>
      </c>
      <c r="N2068" s="1302">
        <v>7</v>
      </c>
      <c r="O2068" s="1302">
        <v>3</v>
      </c>
      <c r="P2068" s="1302">
        <v>0</v>
      </c>
      <c r="Q2068" s="1302">
        <v>0</v>
      </c>
      <c r="R2068" s="1302">
        <v>0</v>
      </c>
      <c r="S2068" s="1302">
        <v>0</v>
      </c>
      <c r="T2068" s="1302">
        <v>0</v>
      </c>
      <c r="U2068" s="1302">
        <v>2</v>
      </c>
      <c r="V2068" s="1302">
        <v>0</v>
      </c>
    </row>
    <row r="2069" spans="1:22" ht="15" x14ac:dyDescent="0.25">
      <c r="A2069" s="1301" t="s">
        <v>709</v>
      </c>
      <c r="B2069" s="153" t="s">
        <v>953</v>
      </c>
      <c r="C2069" s="1301" t="s">
        <v>90</v>
      </c>
      <c r="D2069" s="1302">
        <v>0</v>
      </c>
      <c r="E2069" s="1302">
        <v>0</v>
      </c>
      <c r="F2069" s="1302">
        <v>0</v>
      </c>
      <c r="G2069" s="1302">
        <v>0</v>
      </c>
      <c r="H2069" s="1302">
        <v>0</v>
      </c>
      <c r="I2069" s="1302">
        <v>0</v>
      </c>
      <c r="J2069" s="1302">
        <v>0</v>
      </c>
      <c r="K2069" s="1302">
        <v>0</v>
      </c>
      <c r="L2069" s="1302">
        <v>0</v>
      </c>
      <c r="M2069" s="1302">
        <v>1</v>
      </c>
      <c r="N2069" s="1302">
        <v>0</v>
      </c>
      <c r="O2069" s="1302">
        <v>0</v>
      </c>
      <c r="P2069" s="1302">
        <v>0</v>
      </c>
      <c r="Q2069" s="1302">
        <v>0</v>
      </c>
      <c r="R2069" s="1302">
        <v>0</v>
      </c>
      <c r="S2069" s="1302">
        <v>0</v>
      </c>
      <c r="T2069" s="1302">
        <v>0</v>
      </c>
      <c r="U2069" s="1302">
        <v>0</v>
      </c>
      <c r="V2069" s="1302">
        <v>0</v>
      </c>
    </row>
    <row r="2070" spans="1:22" ht="15" x14ac:dyDescent="0.25">
      <c r="A2070" s="1301" t="s">
        <v>709</v>
      </c>
      <c r="B2070" s="153" t="s">
        <v>953</v>
      </c>
      <c r="C2070" s="1301" t="s">
        <v>91</v>
      </c>
      <c r="D2070" s="1302">
        <v>0</v>
      </c>
      <c r="E2070" s="1302">
        <v>0</v>
      </c>
      <c r="F2070" s="1302">
        <v>0</v>
      </c>
      <c r="G2070" s="1302">
        <v>0</v>
      </c>
      <c r="H2070" s="1302">
        <v>0</v>
      </c>
      <c r="I2070" s="1302">
        <v>0</v>
      </c>
      <c r="J2070" s="1302">
        <v>0</v>
      </c>
      <c r="K2070" s="1302">
        <v>0</v>
      </c>
      <c r="L2070" s="1302">
        <v>0</v>
      </c>
      <c r="M2070" s="1302">
        <v>0</v>
      </c>
      <c r="N2070" s="1302">
        <v>0</v>
      </c>
      <c r="O2070" s="1302">
        <v>0</v>
      </c>
      <c r="P2070" s="1302">
        <v>0</v>
      </c>
      <c r="Q2070" s="1302">
        <v>0</v>
      </c>
      <c r="R2070" s="1302">
        <v>0</v>
      </c>
      <c r="S2070" s="1302">
        <v>0</v>
      </c>
      <c r="T2070" s="1302">
        <v>0</v>
      </c>
      <c r="U2070" s="1302">
        <v>0</v>
      </c>
      <c r="V2070" s="1302">
        <v>0</v>
      </c>
    </row>
    <row r="2071" spans="1:22" ht="15" x14ac:dyDescent="0.25">
      <c r="A2071" s="1301" t="s">
        <v>709</v>
      </c>
      <c r="B2071" s="153" t="s">
        <v>953</v>
      </c>
      <c r="C2071" s="1301" t="s">
        <v>701</v>
      </c>
      <c r="D2071" s="1302">
        <v>0</v>
      </c>
      <c r="E2071" s="1302">
        <v>0</v>
      </c>
      <c r="F2071" s="1302">
        <v>0</v>
      </c>
      <c r="G2071" s="1302">
        <v>0</v>
      </c>
      <c r="H2071" s="1302">
        <v>0</v>
      </c>
      <c r="I2071" s="1302">
        <v>0</v>
      </c>
      <c r="J2071" s="1302">
        <v>0</v>
      </c>
      <c r="K2071" s="1302">
        <v>0</v>
      </c>
      <c r="L2071" s="1302">
        <v>0</v>
      </c>
      <c r="M2071" s="1302">
        <v>0</v>
      </c>
      <c r="N2071" s="1302">
        <v>5.8823529630899429E-2</v>
      </c>
      <c r="O2071" s="1302">
        <v>3.7037037312984467E-2</v>
      </c>
      <c r="P2071" s="1302">
        <v>0</v>
      </c>
      <c r="Q2071" s="1302">
        <v>0</v>
      </c>
      <c r="R2071" s="1302">
        <v>0</v>
      </c>
      <c r="S2071" s="1302">
        <v>0</v>
      </c>
      <c r="T2071" s="1302">
        <v>0</v>
      </c>
      <c r="U2071" s="1302">
        <v>0.13333334028720856</v>
      </c>
      <c r="V2071" s="1302">
        <v>0</v>
      </c>
    </row>
    <row r="2072" spans="1:22" ht="15" x14ac:dyDescent="0.25">
      <c r="A2072" s="1301" t="s">
        <v>709</v>
      </c>
      <c r="B2072" s="153" t="s">
        <v>953</v>
      </c>
      <c r="C2072" s="1301" t="s">
        <v>92</v>
      </c>
      <c r="D2072" s="1302">
        <v>0</v>
      </c>
      <c r="E2072" s="1302">
        <v>0</v>
      </c>
      <c r="F2072" s="1302">
        <v>0</v>
      </c>
      <c r="G2072" s="1302">
        <v>0</v>
      </c>
      <c r="H2072" s="1302">
        <v>0</v>
      </c>
      <c r="I2072" s="1302">
        <v>0</v>
      </c>
      <c r="J2072" s="1302">
        <v>0</v>
      </c>
      <c r="K2072" s="1302">
        <v>0</v>
      </c>
      <c r="L2072" s="1302">
        <v>0</v>
      </c>
      <c r="M2072" s="1302">
        <v>2.500000037252903E-2</v>
      </c>
      <c r="N2072" s="1302">
        <v>0.17647059261798859</v>
      </c>
      <c r="O2072" s="1302">
        <v>7.4074074625968933E-2</v>
      </c>
      <c r="P2072" s="1302">
        <v>0</v>
      </c>
      <c r="Q2072" s="1302">
        <v>0</v>
      </c>
      <c r="R2072" s="1302">
        <v>0</v>
      </c>
      <c r="S2072" s="1302">
        <v>0</v>
      </c>
      <c r="T2072" s="1302">
        <v>0</v>
      </c>
      <c r="U2072" s="1302">
        <v>0.13333334028720856</v>
      </c>
      <c r="V2072" s="1302">
        <v>0</v>
      </c>
    </row>
    <row r="2073" spans="1:22" ht="15" x14ac:dyDescent="0.25">
      <c r="A2073" s="1301" t="s">
        <v>709</v>
      </c>
      <c r="B2073" s="153" t="s">
        <v>953</v>
      </c>
      <c r="C2073" s="1301" t="s">
        <v>93</v>
      </c>
      <c r="D2073" s="1302">
        <v>0</v>
      </c>
      <c r="E2073" s="1302">
        <v>0</v>
      </c>
      <c r="F2073" s="1302">
        <v>0</v>
      </c>
      <c r="G2073" s="1302">
        <v>0</v>
      </c>
      <c r="H2073" s="1302">
        <v>0</v>
      </c>
      <c r="I2073" s="1302">
        <v>0</v>
      </c>
      <c r="J2073" s="1302">
        <v>0</v>
      </c>
      <c r="K2073" s="1302">
        <v>0</v>
      </c>
      <c r="L2073" s="1302">
        <v>0</v>
      </c>
      <c r="M2073" s="1302">
        <v>0.10000000149011612</v>
      </c>
      <c r="N2073" s="1302">
        <v>0.4117647111415863</v>
      </c>
      <c r="O2073" s="1302">
        <v>0.1111111119389534</v>
      </c>
      <c r="P2073" s="1302">
        <v>0</v>
      </c>
      <c r="Q2073" s="1302">
        <v>0</v>
      </c>
      <c r="R2073" s="1302">
        <v>0</v>
      </c>
      <c r="S2073" s="1302">
        <v>0</v>
      </c>
      <c r="T2073" s="1302">
        <v>0</v>
      </c>
      <c r="U2073" s="1302">
        <v>0.13333334028720856</v>
      </c>
      <c r="V2073" s="1302">
        <v>0</v>
      </c>
    </row>
    <row r="2074" spans="1:22" ht="15" x14ac:dyDescent="0.25">
      <c r="A2074" s="1301" t="s">
        <v>709</v>
      </c>
      <c r="B2074" s="153" t="s">
        <v>953</v>
      </c>
      <c r="C2074" s="1301" t="s">
        <v>94</v>
      </c>
      <c r="D2074" s="1302">
        <v>0</v>
      </c>
      <c r="E2074" s="1302">
        <v>0</v>
      </c>
      <c r="F2074" s="1302">
        <v>0</v>
      </c>
      <c r="G2074" s="1302">
        <v>0</v>
      </c>
      <c r="H2074" s="1302">
        <v>0</v>
      </c>
      <c r="I2074" s="1302">
        <v>0</v>
      </c>
      <c r="J2074" s="1302">
        <v>0</v>
      </c>
      <c r="K2074" s="1302">
        <v>0</v>
      </c>
      <c r="L2074" s="1302">
        <v>0</v>
      </c>
      <c r="M2074" s="1302">
        <v>2.500000037252903E-2</v>
      </c>
      <c r="N2074" s="1302">
        <v>0</v>
      </c>
      <c r="O2074" s="1302">
        <v>0</v>
      </c>
      <c r="P2074" s="1302">
        <v>0</v>
      </c>
      <c r="Q2074" s="1302">
        <v>0</v>
      </c>
      <c r="R2074" s="1302">
        <v>0</v>
      </c>
      <c r="S2074" s="1302">
        <v>0</v>
      </c>
      <c r="T2074" s="1302">
        <v>0</v>
      </c>
      <c r="U2074" s="1302">
        <v>0</v>
      </c>
      <c r="V2074" s="1302">
        <v>0</v>
      </c>
    </row>
    <row r="2075" spans="1:22" ht="15" x14ac:dyDescent="0.25">
      <c r="A2075" s="1301" t="s">
        <v>709</v>
      </c>
      <c r="B2075" s="153" t="s">
        <v>953</v>
      </c>
      <c r="C2075" s="1301" t="s">
        <v>95</v>
      </c>
      <c r="D2075" s="1302">
        <v>0</v>
      </c>
      <c r="E2075" s="1302">
        <v>0</v>
      </c>
      <c r="F2075" s="1302">
        <v>0</v>
      </c>
      <c r="G2075" s="1302">
        <v>0</v>
      </c>
      <c r="H2075" s="1302">
        <v>0</v>
      </c>
      <c r="I2075" s="1302">
        <v>0</v>
      </c>
      <c r="J2075" s="1302">
        <v>0</v>
      </c>
      <c r="K2075" s="1302">
        <v>0</v>
      </c>
      <c r="L2075" s="1302">
        <v>0</v>
      </c>
      <c r="M2075" s="1302">
        <v>0</v>
      </c>
      <c r="N2075" s="1302">
        <v>0</v>
      </c>
      <c r="O2075" s="1302">
        <v>0</v>
      </c>
      <c r="P2075" s="1302">
        <v>0</v>
      </c>
      <c r="Q2075" s="1302">
        <v>0</v>
      </c>
      <c r="R2075" s="1302">
        <v>0</v>
      </c>
      <c r="S2075" s="1302">
        <v>0</v>
      </c>
      <c r="T2075" s="1302">
        <v>0</v>
      </c>
      <c r="U2075" s="1302">
        <v>0</v>
      </c>
      <c r="V2075" s="1302">
        <v>0</v>
      </c>
    </row>
    <row r="2076" spans="1:22" ht="15" x14ac:dyDescent="0.25">
      <c r="A2076" s="1301" t="s">
        <v>709</v>
      </c>
      <c r="B2076" s="153" t="s">
        <v>954</v>
      </c>
      <c r="C2076" s="1301" t="s">
        <v>87</v>
      </c>
      <c r="D2076" s="1302">
        <v>3</v>
      </c>
      <c r="E2076" s="1302">
        <v>1</v>
      </c>
      <c r="F2076" s="1302">
        <v>4</v>
      </c>
      <c r="G2076" s="1302">
        <v>4</v>
      </c>
      <c r="H2076" s="1302">
        <v>1</v>
      </c>
      <c r="I2076" s="1302">
        <v>2</v>
      </c>
      <c r="J2076" s="1302">
        <v>1</v>
      </c>
      <c r="K2076" s="1302">
        <v>1</v>
      </c>
      <c r="L2076" s="1302">
        <v>5</v>
      </c>
      <c r="M2076" s="1302">
        <v>5</v>
      </c>
      <c r="N2076" s="1302">
        <v>9</v>
      </c>
      <c r="O2076" s="1302">
        <v>6</v>
      </c>
      <c r="P2076" s="1302">
        <v>4</v>
      </c>
      <c r="Q2076" s="1302">
        <v>0</v>
      </c>
      <c r="R2076" s="1302">
        <v>10</v>
      </c>
      <c r="S2076" s="1302">
        <v>1</v>
      </c>
      <c r="T2076" s="1302">
        <v>4</v>
      </c>
      <c r="U2076" s="1302">
        <v>2</v>
      </c>
      <c r="V2076" s="1302">
        <v>3</v>
      </c>
    </row>
    <row r="2077" spans="1:22" ht="15" x14ac:dyDescent="0.25">
      <c r="A2077" s="1301" t="s">
        <v>709</v>
      </c>
      <c r="B2077" s="153" t="s">
        <v>954</v>
      </c>
      <c r="C2077" s="1301" t="s">
        <v>700</v>
      </c>
      <c r="D2077" s="1302">
        <v>0</v>
      </c>
      <c r="E2077" s="1302">
        <v>0</v>
      </c>
      <c r="F2077" s="1302">
        <v>0</v>
      </c>
      <c r="G2077" s="1302">
        <v>2</v>
      </c>
      <c r="H2077" s="1302">
        <v>0</v>
      </c>
      <c r="I2077" s="1302">
        <v>0</v>
      </c>
      <c r="J2077" s="1302">
        <v>0</v>
      </c>
      <c r="K2077" s="1302">
        <v>0</v>
      </c>
      <c r="L2077" s="1302">
        <v>1</v>
      </c>
      <c r="M2077" s="1302">
        <v>1</v>
      </c>
      <c r="N2077" s="1302">
        <v>2</v>
      </c>
      <c r="O2077" s="1302">
        <v>1</v>
      </c>
      <c r="P2077" s="1302">
        <v>0</v>
      </c>
      <c r="Q2077" s="1302">
        <v>0</v>
      </c>
      <c r="R2077" s="1302">
        <v>2</v>
      </c>
      <c r="S2077" s="1302">
        <v>0</v>
      </c>
      <c r="T2077" s="1302">
        <v>1</v>
      </c>
      <c r="U2077" s="1302">
        <v>0</v>
      </c>
      <c r="V2077" s="1302">
        <v>1</v>
      </c>
    </row>
    <row r="2078" spans="1:22" ht="15" x14ac:dyDescent="0.25">
      <c r="A2078" s="1301" t="s">
        <v>709</v>
      </c>
      <c r="B2078" s="153" t="s">
        <v>954</v>
      </c>
      <c r="C2078" s="1301" t="s">
        <v>88</v>
      </c>
      <c r="D2078" s="1302">
        <v>1</v>
      </c>
      <c r="E2078" s="1302">
        <v>1</v>
      </c>
      <c r="F2078" s="1302">
        <v>0</v>
      </c>
      <c r="G2078" s="1302">
        <v>3</v>
      </c>
      <c r="H2078" s="1302">
        <v>0</v>
      </c>
      <c r="I2078" s="1302">
        <v>1</v>
      </c>
      <c r="J2078" s="1302">
        <v>0</v>
      </c>
      <c r="K2078" s="1302">
        <v>0</v>
      </c>
      <c r="L2078" s="1302">
        <v>1</v>
      </c>
      <c r="M2078" s="1302">
        <v>1</v>
      </c>
      <c r="N2078" s="1302">
        <v>2</v>
      </c>
      <c r="O2078" s="1302">
        <v>4</v>
      </c>
      <c r="P2078" s="1302">
        <v>0</v>
      </c>
      <c r="Q2078" s="1302">
        <v>0</v>
      </c>
      <c r="R2078" s="1302">
        <v>4</v>
      </c>
      <c r="S2078" s="1302">
        <v>0</v>
      </c>
      <c r="T2078" s="1302">
        <v>1</v>
      </c>
      <c r="U2078" s="1302">
        <v>1</v>
      </c>
      <c r="V2078" s="1302">
        <v>1</v>
      </c>
    </row>
    <row r="2079" spans="1:22" ht="15" x14ac:dyDescent="0.25">
      <c r="A2079" s="1301" t="s">
        <v>709</v>
      </c>
      <c r="B2079" s="153" t="s">
        <v>954</v>
      </c>
      <c r="C2079" s="1301" t="s">
        <v>89</v>
      </c>
      <c r="D2079" s="1302">
        <v>1</v>
      </c>
      <c r="E2079" s="1302">
        <v>1</v>
      </c>
      <c r="F2079" s="1302">
        <v>0</v>
      </c>
      <c r="G2079" s="1302">
        <v>3</v>
      </c>
      <c r="H2079" s="1302">
        <v>1</v>
      </c>
      <c r="I2079" s="1302">
        <v>1</v>
      </c>
      <c r="J2079" s="1302">
        <v>0</v>
      </c>
      <c r="K2079" s="1302">
        <v>0</v>
      </c>
      <c r="L2079" s="1302">
        <v>1</v>
      </c>
      <c r="M2079" s="1302">
        <v>1</v>
      </c>
      <c r="N2079" s="1302">
        <v>3</v>
      </c>
      <c r="O2079" s="1302">
        <v>4</v>
      </c>
      <c r="P2079" s="1302">
        <v>2</v>
      </c>
      <c r="Q2079" s="1302">
        <v>0</v>
      </c>
      <c r="R2079" s="1302">
        <v>4</v>
      </c>
      <c r="S2079" s="1302">
        <v>0</v>
      </c>
      <c r="T2079" s="1302">
        <v>1</v>
      </c>
      <c r="U2079" s="1302">
        <v>1</v>
      </c>
      <c r="V2079" s="1302">
        <v>2</v>
      </c>
    </row>
    <row r="2080" spans="1:22" ht="15" x14ac:dyDescent="0.25">
      <c r="A2080" s="1301" t="s">
        <v>709</v>
      </c>
      <c r="B2080" s="153" t="s">
        <v>954</v>
      </c>
      <c r="C2080" s="1301" t="s">
        <v>90</v>
      </c>
      <c r="D2080" s="1302">
        <v>0</v>
      </c>
      <c r="E2080" s="1302">
        <v>0</v>
      </c>
      <c r="F2080" s="1302">
        <v>0</v>
      </c>
      <c r="G2080" s="1302">
        <v>2</v>
      </c>
      <c r="H2080" s="1302">
        <v>0</v>
      </c>
      <c r="I2080" s="1302">
        <v>0</v>
      </c>
      <c r="J2080" s="1302">
        <v>0</v>
      </c>
      <c r="K2080" s="1302">
        <v>0</v>
      </c>
      <c r="L2080" s="1302">
        <v>1</v>
      </c>
      <c r="M2080" s="1302">
        <v>0</v>
      </c>
      <c r="N2080" s="1302">
        <v>0</v>
      </c>
      <c r="O2080" s="1302">
        <v>0</v>
      </c>
      <c r="P2080" s="1302">
        <v>0</v>
      </c>
      <c r="Q2080" s="1302">
        <v>0</v>
      </c>
      <c r="R2080" s="1302">
        <v>0</v>
      </c>
      <c r="S2080" s="1302">
        <v>0</v>
      </c>
      <c r="T2080" s="1302">
        <v>0</v>
      </c>
      <c r="U2080" s="1302">
        <v>0</v>
      </c>
      <c r="V2080" s="1302">
        <v>0</v>
      </c>
    </row>
    <row r="2081" spans="1:22" ht="15" x14ac:dyDescent="0.25">
      <c r="A2081" s="1301" t="s">
        <v>709</v>
      </c>
      <c r="B2081" s="153" t="s">
        <v>954</v>
      </c>
      <c r="C2081" s="1301" t="s">
        <v>91</v>
      </c>
      <c r="D2081" s="1302">
        <v>0</v>
      </c>
      <c r="E2081" s="1302">
        <v>0</v>
      </c>
      <c r="F2081" s="1302">
        <v>0</v>
      </c>
      <c r="G2081" s="1302">
        <v>2</v>
      </c>
      <c r="H2081" s="1302">
        <v>0</v>
      </c>
      <c r="I2081" s="1302">
        <v>0</v>
      </c>
      <c r="J2081" s="1302">
        <v>0</v>
      </c>
      <c r="K2081" s="1302">
        <v>0</v>
      </c>
      <c r="L2081" s="1302">
        <v>0</v>
      </c>
      <c r="M2081" s="1302">
        <v>0</v>
      </c>
      <c r="N2081" s="1302">
        <v>0</v>
      </c>
      <c r="O2081" s="1302">
        <v>0</v>
      </c>
      <c r="P2081" s="1302">
        <v>0</v>
      </c>
      <c r="Q2081" s="1302">
        <v>0</v>
      </c>
      <c r="R2081" s="1302">
        <v>0</v>
      </c>
      <c r="S2081" s="1302">
        <v>0</v>
      </c>
      <c r="T2081" s="1302">
        <v>0</v>
      </c>
      <c r="U2081" s="1302">
        <v>0</v>
      </c>
      <c r="V2081" s="1302">
        <v>0</v>
      </c>
    </row>
    <row r="2082" spans="1:22" ht="15" x14ac:dyDescent="0.25">
      <c r="A2082" s="1301" t="s">
        <v>709</v>
      </c>
      <c r="B2082" s="153" t="s">
        <v>954</v>
      </c>
      <c r="C2082" s="1301" t="s">
        <v>701</v>
      </c>
      <c r="D2082" s="1302">
        <v>0</v>
      </c>
      <c r="E2082" s="1302">
        <v>0</v>
      </c>
      <c r="F2082" s="1302">
        <v>0</v>
      </c>
      <c r="G2082" s="1302">
        <v>0.5</v>
      </c>
      <c r="H2082" s="1302">
        <v>0</v>
      </c>
      <c r="I2082" s="1302">
        <v>0</v>
      </c>
      <c r="J2082" s="1302">
        <v>0</v>
      </c>
      <c r="K2082" s="1302">
        <v>0</v>
      </c>
      <c r="L2082" s="1302">
        <v>0.20000000298023224</v>
      </c>
      <c r="M2082" s="1302">
        <v>0.20000000298023224</v>
      </c>
      <c r="N2082" s="1302">
        <v>0.2222222238779068</v>
      </c>
      <c r="O2082" s="1302">
        <v>0.1666666716337204</v>
      </c>
      <c r="P2082" s="1302">
        <v>0</v>
      </c>
      <c r="Q2082" s="1302">
        <v>0</v>
      </c>
      <c r="R2082" s="1302">
        <v>0.20000000298023224</v>
      </c>
      <c r="S2082" s="1302">
        <v>0</v>
      </c>
      <c r="T2082" s="1302">
        <v>0.25</v>
      </c>
      <c r="U2082" s="1302">
        <v>0</v>
      </c>
      <c r="V2082" s="1302">
        <v>0.3333333432674408</v>
      </c>
    </row>
    <row r="2083" spans="1:22" ht="15" x14ac:dyDescent="0.25">
      <c r="A2083" s="1301" t="s">
        <v>709</v>
      </c>
      <c r="B2083" s="153" t="s">
        <v>954</v>
      </c>
      <c r="C2083" s="1301" t="s">
        <v>92</v>
      </c>
      <c r="D2083" s="1302">
        <v>0.3333333432674408</v>
      </c>
      <c r="E2083" s="1302">
        <v>1</v>
      </c>
      <c r="F2083" s="1302">
        <v>0</v>
      </c>
      <c r="G2083" s="1302">
        <v>0.75</v>
      </c>
      <c r="H2083" s="1302">
        <v>0</v>
      </c>
      <c r="I2083" s="1302">
        <v>0.5</v>
      </c>
      <c r="J2083" s="1302">
        <v>0</v>
      </c>
      <c r="K2083" s="1302">
        <v>0</v>
      </c>
      <c r="L2083" s="1302">
        <v>0.20000000298023224</v>
      </c>
      <c r="M2083" s="1302">
        <v>0.20000000298023224</v>
      </c>
      <c r="N2083" s="1302">
        <v>0.2222222238779068</v>
      </c>
      <c r="O2083" s="1302">
        <v>0.66666668653488159</v>
      </c>
      <c r="P2083" s="1302">
        <v>0</v>
      </c>
      <c r="Q2083" s="1302">
        <v>0</v>
      </c>
      <c r="R2083" s="1302">
        <v>0.40000000596046448</v>
      </c>
      <c r="S2083" s="1302">
        <v>0</v>
      </c>
      <c r="T2083" s="1302">
        <v>0.25</v>
      </c>
      <c r="U2083" s="1302">
        <v>0.5</v>
      </c>
      <c r="V2083" s="1302">
        <v>0.3333333432674408</v>
      </c>
    </row>
    <row r="2084" spans="1:22" ht="15" x14ac:dyDescent="0.25">
      <c r="A2084" s="1301" t="s">
        <v>709</v>
      </c>
      <c r="B2084" s="153" t="s">
        <v>954</v>
      </c>
      <c r="C2084" s="1301" t="s">
        <v>93</v>
      </c>
      <c r="D2084" s="1302">
        <v>0.3333333432674408</v>
      </c>
      <c r="E2084" s="1302">
        <v>1</v>
      </c>
      <c r="F2084" s="1302">
        <v>0</v>
      </c>
      <c r="G2084" s="1302">
        <v>0.75</v>
      </c>
      <c r="H2084" s="1302">
        <v>1</v>
      </c>
      <c r="I2084" s="1302">
        <v>0.5</v>
      </c>
      <c r="J2084" s="1302">
        <v>0</v>
      </c>
      <c r="K2084" s="1302">
        <v>0</v>
      </c>
      <c r="L2084" s="1302">
        <v>0.20000000298023224</v>
      </c>
      <c r="M2084" s="1302">
        <v>0.20000000298023224</v>
      </c>
      <c r="N2084" s="1302">
        <v>0.3333333432674408</v>
      </c>
      <c r="O2084" s="1302">
        <v>0.66666668653488159</v>
      </c>
      <c r="P2084" s="1302">
        <v>0.5</v>
      </c>
      <c r="Q2084" s="1302">
        <v>0</v>
      </c>
      <c r="R2084" s="1302">
        <v>0.40000000596046448</v>
      </c>
      <c r="S2084" s="1302">
        <v>0</v>
      </c>
      <c r="T2084" s="1302">
        <v>0.25</v>
      </c>
      <c r="U2084" s="1302">
        <v>0.5</v>
      </c>
      <c r="V2084" s="1302">
        <v>0.66666668653488159</v>
      </c>
    </row>
    <row r="2085" spans="1:22" ht="15" x14ac:dyDescent="0.25">
      <c r="A2085" s="1301" t="s">
        <v>709</v>
      </c>
      <c r="B2085" s="153" t="s">
        <v>954</v>
      </c>
      <c r="C2085" s="1301" t="s">
        <v>94</v>
      </c>
      <c r="D2085" s="1302">
        <v>0</v>
      </c>
      <c r="E2085" s="1302">
        <v>0</v>
      </c>
      <c r="F2085" s="1302">
        <v>0</v>
      </c>
      <c r="G2085" s="1302">
        <v>0.5</v>
      </c>
      <c r="H2085" s="1302">
        <v>0</v>
      </c>
      <c r="I2085" s="1302">
        <v>0</v>
      </c>
      <c r="J2085" s="1302">
        <v>0</v>
      </c>
      <c r="K2085" s="1302">
        <v>0</v>
      </c>
      <c r="L2085" s="1302">
        <v>0.20000000298023224</v>
      </c>
      <c r="M2085" s="1302">
        <v>0</v>
      </c>
      <c r="N2085" s="1302">
        <v>0</v>
      </c>
      <c r="O2085" s="1302">
        <v>0</v>
      </c>
      <c r="P2085" s="1302">
        <v>0</v>
      </c>
      <c r="Q2085" s="1302">
        <v>0</v>
      </c>
      <c r="R2085" s="1302">
        <v>0</v>
      </c>
      <c r="S2085" s="1302">
        <v>0</v>
      </c>
      <c r="T2085" s="1302">
        <v>0</v>
      </c>
      <c r="U2085" s="1302">
        <v>0</v>
      </c>
      <c r="V2085" s="1302">
        <v>0</v>
      </c>
    </row>
    <row r="2086" spans="1:22" ht="15" x14ac:dyDescent="0.25">
      <c r="A2086" s="1301" t="s">
        <v>709</v>
      </c>
      <c r="B2086" s="153" t="s">
        <v>954</v>
      </c>
      <c r="C2086" s="1301" t="s">
        <v>95</v>
      </c>
      <c r="D2086" s="1302">
        <v>0</v>
      </c>
      <c r="E2086" s="1302">
        <v>0</v>
      </c>
      <c r="F2086" s="1302">
        <v>0</v>
      </c>
      <c r="G2086" s="1302">
        <v>0.5</v>
      </c>
      <c r="H2086" s="1302">
        <v>0</v>
      </c>
      <c r="I2086" s="1302">
        <v>0</v>
      </c>
      <c r="J2086" s="1302">
        <v>0</v>
      </c>
      <c r="K2086" s="1302">
        <v>0</v>
      </c>
      <c r="L2086" s="1302">
        <v>0</v>
      </c>
      <c r="M2086" s="1302">
        <v>0</v>
      </c>
      <c r="N2086" s="1302">
        <v>0</v>
      </c>
      <c r="O2086" s="1302">
        <v>0</v>
      </c>
      <c r="P2086" s="1302">
        <v>0</v>
      </c>
      <c r="Q2086" s="1302">
        <v>0</v>
      </c>
      <c r="R2086" s="1302">
        <v>0</v>
      </c>
      <c r="S2086" s="1302">
        <v>0</v>
      </c>
      <c r="T2086" s="1302">
        <v>0</v>
      </c>
      <c r="U2086" s="1302">
        <v>0</v>
      </c>
      <c r="V2086" s="1302">
        <v>0</v>
      </c>
    </row>
    <row r="2087" spans="1:22" ht="15" x14ac:dyDescent="0.25">
      <c r="A2087" s="1301" t="s">
        <v>709</v>
      </c>
      <c r="B2087" s="153" t="s">
        <v>955</v>
      </c>
      <c r="C2087" s="1301" t="s">
        <v>87</v>
      </c>
      <c r="D2087" s="1302">
        <v>0</v>
      </c>
      <c r="E2087" s="1302">
        <v>0</v>
      </c>
      <c r="F2087" s="1302">
        <v>0</v>
      </c>
      <c r="G2087" s="1302">
        <v>0</v>
      </c>
      <c r="H2087" s="1302">
        <v>0</v>
      </c>
      <c r="I2087" s="1302">
        <v>0</v>
      </c>
      <c r="J2087" s="1302">
        <v>0</v>
      </c>
      <c r="K2087" s="1302">
        <v>8</v>
      </c>
      <c r="L2087" s="1302">
        <v>15</v>
      </c>
      <c r="M2087" s="1302">
        <v>12</v>
      </c>
      <c r="N2087" s="1302">
        <v>12</v>
      </c>
      <c r="O2087" s="1302">
        <v>8</v>
      </c>
      <c r="P2087" s="1302">
        <v>1</v>
      </c>
      <c r="Q2087" s="1302">
        <v>1</v>
      </c>
      <c r="R2087" s="1302">
        <v>1</v>
      </c>
      <c r="S2087" s="1302">
        <v>14</v>
      </c>
      <c r="T2087" s="1302">
        <v>7</v>
      </c>
      <c r="U2087" s="1302">
        <v>1</v>
      </c>
      <c r="V2087" s="1302">
        <v>8</v>
      </c>
    </row>
    <row r="2088" spans="1:22" ht="15" x14ac:dyDescent="0.25">
      <c r="A2088" s="1301" t="s">
        <v>709</v>
      </c>
      <c r="B2088" s="153" t="s">
        <v>955</v>
      </c>
      <c r="C2088" s="1301" t="s">
        <v>700</v>
      </c>
      <c r="D2088" s="1302">
        <v>0</v>
      </c>
      <c r="E2088" s="1302">
        <v>0</v>
      </c>
      <c r="F2088" s="1302">
        <v>0</v>
      </c>
      <c r="G2088" s="1302">
        <v>0</v>
      </c>
      <c r="H2088" s="1302">
        <v>0</v>
      </c>
      <c r="I2088" s="1302">
        <v>0</v>
      </c>
      <c r="J2088" s="1302">
        <v>0</v>
      </c>
      <c r="K2088" s="1302">
        <v>0</v>
      </c>
      <c r="L2088" s="1302">
        <v>1</v>
      </c>
      <c r="M2088" s="1302">
        <v>1</v>
      </c>
      <c r="N2088" s="1302">
        <v>2</v>
      </c>
      <c r="O2088" s="1302">
        <v>1</v>
      </c>
      <c r="P2088" s="1302">
        <v>0</v>
      </c>
      <c r="Q2088" s="1302">
        <v>1</v>
      </c>
      <c r="R2088" s="1302">
        <v>0</v>
      </c>
      <c r="S2088" s="1302">
        <v>1</v>
      </c>
      <c r="T2088" s="1302">
        <v>1</v>
      </c>
      <c r="U2088" s="1302">
        <v>0</v>
      </c>
      <c r="V2088" s="1302">
        <v>0</v>
      </c>
    </row>
    <row r="2089" spans="1:22" ht="15" x14ac:dyDescent="0.25">
      <c r="A2089" s="1301" t="s">
        <v>709</v>
      </c>
      <c r="B2089" s="153" t="s">
        <v>955</v>
      </c>
      <c r="C2089" s="1301" t="s">
        <v>88</v>
      </c>
      <c r="D2089" s="1302">
        <v>0</v>
      </c>
      <c r="E2089" s="1302">
        <v>0</v>
      </c>
      <c r="F2089" s="1302">
        <v>0</v>
      </c>
      <c r="G2089" s="1302">
        <v>0</v>
      </c>
      <c r="H2089" s="1302">
        <v>0</v>
      </c>
      <c r="I2089" s="1302">
        <v>0</v>
      </c>
      <c r="J2089" s="1302">
        <v>0</v>
      </c>
      <c r="K2089" s="1302">
        <v>2</v>
      </c>
      <c r="L2089" s="1302">
        <v>2</v>
      </c>
      <c r="M2089" s="1302">
        <v>1</v>
      </c>
      <c r="N2089" s="1302">
        <v>5</v>
      </c>
      <c r="O2089" s="1302">
        <v>2</v>
      </c>
      <c r="P2089" s="1302">
        <v>0</v>
      </c>
      <c r="Q2089" s="1302">
        <v>1</v>
      </c>
      <c r="R2089" s="1302">
        <v>0</v>
      </c>
      <c r="S2089" s="1302">
        <v>1</v>
      </c>
      <c r="T2089" s="1302">
        <v>2</v>
      </c>
      <c r="U2089" s="1302">
        <v>0</v>
      </c>
      <c r="V2089" s="1302">
        <v>1</v>
      </c>
    </row>
    <row r="2090" spans="1:22" ht="15" x14ac:dyDescent="0.25">
      <c r="A2090" s="1301" t="s">
        <v>709</v>
      </c>
      <c r="B2090" s="153" t="s">
        <v>955</v>
      </c>
      <c r="C2090" s="1301" t="s">
        <v>89</v>
      </c>
      <c r="D2090" s="1302">
        <v>0</v>
      </c>
      <c r="E2090" s="1302">
        <v>0</v>
      </c>
      <c r="F2090" s="1302">
        <v>0</v>
      </c>
      <c r="G2090" s="1302">
        <v>0</v>
      </c>
      <c r="H2090" s="1302">
        <v>0</v>
      </c>
      <c r="I2090" s="1302">
        <v>0</v>
      </c>
      <c r="J2090" s="1302">
        <v>0</v>
      </c>
      <c r="K2090" s="1302">
        <v>3</v>
      </c>
      <c r="L2090" s="1302">
        <v>3</v>
      </c>
      <c r="M2090" s="1302">
        <v>2</v>
      </c>
      <c r="N2090" s="1302">
        <v>6</v>
      </c>
      <c r="O2090" s="1302">
        <v>3</v>
      </c>
      <c r="P2090" s="1302">
        <v>0</v>
      </c>
      <c r="Q2090" s="1302">
        <v>1</v>
      </c>
      <c r="R2090" s="1302">
        <v>0</v>
      </c>
      <c r="S2090" s="1302">
        <v>3</v>
      </c>
      <c r="T2090" s="1302">
        <v>3</v>
      </c>
      <c r="U2090" s="1302">
        <v>0</v>
      </c>
      <c r="V2090" s="1302">
        <v>1</v>
      </c>
    </row>
    <row r="2091" spans="1:22" ht="15" x14ac:dyDescent="0.25">
      <c r="A2091" s="1301" t="s">
        <v>709</v>
      </c>
      <c r="B2091" s="153" t="s">
        <v>955</v>
      </c>
      <c r="C2091" s="1301" t="s">
        <v>90</v>
      </c>
      <c r="D2091" s="1302">
        <v>0</v>
      </c>
      <c r="E2091" s="1302">
        <v>0</v>
      </c>
      <c r="F2091" s="1302">
        <v>0</v>
      </c>
      <c r="G2091" s="1302">
        <v>0</v>
      </c>
      <c r="H2091" s="1302">
        <v>0</v>
      </c>
      <c r="I2091" s="1302">
        <v>0</v>
      </c>
      <c r="J2091" s="1302">
        <v>0</v>
      </c>
      <c r="K2091" s="1302">
        <v>0</v>
      </c>
      <c r="L2091" s="1302">
        <v>2</v>
      </c>
      <c r="M2091" s="1302">
        <v>0</v>
      </c>
      <c r="N2091" s="1302">
        <v>1</v>
      </c>
      <c r="O2091" s="1302">
        <v>1</v>
      </c>
      <c r="P2091" s="1302">
        <v>0</v>
      </c>
      <c r="Q2091" s="1302">
        <v>0</v>
      </c>
      <c r="R2091" s="1302">
        <v>0</v>
      </c>
      <c r="S2091" s="1302">
        <v>0</v>
      </c>
      <c r="T2091" s="1302">
        <v>1</v>
      </c>
      <c r="U2091" s="1302">
        <v>0</v>
      </c>
      <c r="V2091" s="1302">
        <v>0</v>
      </c>
    </row>
    <row r="2092" spans="1:22" ht="15" x14ac:dyDescent="0.25">
      <c r="A2092" s="1301" t="s">
        <v>709</v>
      </c>
      <c r="B2092" s="153" t="s">
        <v>955</v>
      </c>
      <c r="C2092" s="1301" t="s">
        <v>91</v>
      </c>
      <c r="D2092" s="1302">
        <v>0</v>
      </c>
      <c r="E2092" s="1302">
        <v>0</v>
      </c>
      <c r="F2092" s="1302">
        <v>0</v>
      </c>
      <c r="G2092" s="1302">
        <v>0</v>
      </c>
      <c r="H2092" s="1302">
        <v>0</v>
      </c>
      <c r="I2092" s="1302">
        <v>0</v>
      </c>
      <c r="J2092" s="1302">
        <v>0</v>
      </c>
      <c r="K2092" s="1302">
        <v>0</v>
      </c>
      <c r="L2092" s="1302">
        <v>1</v>
      </c>
      <c r="M2092" s="1302">
        <v>0</v>
      </c>
      <c r="N2092" s="1302">
        <v>0</v>
      </c>
      <c r="O2092" s="1302">
        <v>0</v>
      </c>
      <c r="P2092" s="1302">
        <v>0</v>
      </c>
      <c r="Q2092" s="1302">
        <v>0</v>
      </c>
      <c r="R2092" s="1302">
        <v>0</v>
      </c>
      <c r="S2092" s="1302">
        <v>1</v>
      </c>
      <c r="T2092" s="1302">
        <v>1</v>
      </c>
      <c r="U2092" s="1302">
        <v>0</v>
      </c>
      <c r="V2092" s="1302">
        <v>0</v>
      </c>
    </row>
    <row r="2093" spans="1:22" ht="15" x14ac:dyDescent="0.25">
      <c r="A2093" s="1301" t="s">
        <v>709</v>
      </c>
      <c r="B2093" s="153" t="s">
        <v>955</v>
      </c>
      <c r="C2093" s="1301" t="s">
        <v>701</v>
      </c>
      <c r="D2093" s="1302">
        <v>0</v>
      </c>
      <c r="E2093" s="1302">
        <v>0</v>
      </c>
      <c r="F2093" s="1302">
        <v>0</v>
      </c>
      <c r="G2093" s="1302">
        <v>0</v>
      </c>
      <c r="H2093" s="1302">
        <v>0</v>
      </c>
      <c r="I2093" s="1302">
        <v>0</v>
      </c>
      <c r="J2093" s="1302">
        <v>0</v>
      </c>
      <c r="K2093" s="1302">
        <v>0</v>
      </c>
      <c r="L2093" s="1302">
        <v>6.6666670143604279E-2</v>
      </c>
      <c r="M2093" s="1302">
        <v>8.3333335816860199E-2</v>
      </c>
      <c r="N2093" s="1302">
        <v>0.1666666716337204</v>
      </c>
      <c r="O2093" s="1302">
        <v>0.125</v>
      </c>
      <c r="P2093" s="1302">
        <v>0</v>
      </c>
      <c r="Q2093" s="1302">
        <v>1</v>
      </c>
      <c r="R2093" s="1302">
        <v>0</v>
      </c>
      <c r="S2093" s="1302">
        <v>7.1428574621677399E-2</v>
      </c>
      <c r="T2093" s="1302">
        <v>0.1428571492433548</v>
      </c>
      <c r="U2093" s="1302">
        <v>0</v>
      </c>
      <c r="V2093" s="1302">
        <v>0</v>
      </c>
    </row>
    <row r="2094" spans="1:22" ht="15" x14ac:dyDescent="0.25">
      <c r="A2094" s="1301" t="s">
        <v>709</v>
      </c>
      <c r="B2094" s="153" t="s">
        <v>955</v>
      </c>
      <c r="C2094" s="1301" t="s">
        <v>92</v>
      </c>
      <c r="D2094" s="1302">
        <v>0</v>
      </c>
      <c r="E2094" s="1302">
        <v>0</v>
      </c>
      <c r="F2094" s="1302">
        <v>0</v>
      </c>
      <c r="G2094" s="1302">
        <v>0</v>
      </c>
      <c r="H2094" s="1302">
        <v>0</v>
      </c>
      <c r="I2094" s="1302">
        <v>0</v>
      </c>
      <c r="J2094" s="1302">
        <v>0</v>
      </c>
      <c r="K2094" s="1302">
        <v>0.25</v>
      </c>
      <c r="L2094" s="1302">
        <v>0.13333334028720856</v>
      </c>
      <c r="M2094" s="1302">
        <v>8.3333335816860199E-2</v>
      </c>
      <c r="N2094" s="1302">
        <v>0.4166666567325592</v>
      </c>
      <c r="O2094" s="1302">
        <v>0.25</v>
      </c>
      <c r="P2094" s="1302">
        <v>0</v>
      </c>
      <c r="Q2094" s="1302">
        <v>1</v>
      </c>
      <c r="R2094" s="1302">
        <v>0</v>
      </c>
      <c r="S2094" s="1302">
        <v>7.1428574621677399E-2</v>
      </c>
      <c r="T2094" s="1302">
        <v>0.28571429848670959</v>
      </c>
      <c r="U2094" s="1302">
        <v>0</v>
      </c>
      <c r="V2094" s="1302">
        <v>0.125</v>
      </c>
    </row>
    <row r="2095" spans="1:22" ht="15" x14ac:dyDescent="0.25">
      <c r="A2095" s="1301" t="s">
        <v>709</v>
      </c>
      <c r="B2095" s="153" t="s">
        <v>955</v>
      </c>
      <c r="C2095" s="1301" t="s">
        <v>93</v>
      </c>
      <c r="D2095" s="1302">
        <v>0</v>
      </c>
      <c r="E2095" s="1302">
        <v>0</v>
      </c>
      <c r="F2095" s="1302">
        <v>0</v>
      </c>
      <c r="G2095" s="1302">
        <v>0</v>
      </c>
      <c r="H2095" s="1302">
        <v>0</v>
      </c>
      <c r="I2095" s="1302">
        <v>0</v>
      </c>
      <c r="J2095" s="1302">
        <v>0</v>
      </c>
      <c r="K2095" s="1302">
        <v>0.375</v>
      </c>
      <c r="L2095" s="1302">
        <v>0.20000000298023224</v>
      </c>
      <c r="M2095" s="1302">
        <v>0.1666666716337204</v>
      </c>
      <c r="N2095" s="1302">
        <v>0.5</v>
      </c>
      <c r="O2095" s="1302">
        <v>0.375</v>
      </c>
      <c r="P2095" s="1302">
        <v>0</v>
      </c>
      <c r="Q2095" s="1302">
        <v>1</v>
      </c>
      <c r="R2095" s="1302">
        <v>0</v>
      </c>
      <c r="S2095" s="1302">
        <v>0.2142857164144516</v>
      </c>
      <c r="T2095" s="1302">
        <v>0.4285714328289032</v>
      </c>
      <c r="U2095" s="1302">
        <v>0</v>
      </c>
      <c r="V2095" s="1302">
        <v>0.125</v>
      </c>
    </row>
    <row r="2096" spans="1:22" ht="15" x14ac:dyDescent="0.25">
      <c r="A2096" s="1301" t="s">
        <v>709</v>
      </c>
      <c r="B2096" s="153" t="s">
        <v>955</v>
      </c>
      <c r="C2096" s="1301" t="s">
        <v>94</v>
      </c>
      <c r="D2096" s="1302">
        <v>0</v>
      </c>
      <c r="E2096" s="1302">
        <v>0</v>
      </c>
      <c r="F2096" s="1302">
        <v>0</v>
      </c>
      <c r="G2096" s="1302">
        <v>0</v>
      </c>
      <c r="H2096" s="1302">
        <v>0</v>
      </c>
      <c r="I2096" s="1302">
        <v>0</v>
      </c>
      <c r="J2096" s="1302">
        <v>0</v>
      </c>
      <c r="K2096" s="1302">
        <v>0</v>
      </c>
      <c r="L2096" s="1302">
        <v>0.13333334028720856</v>
      </c>
      <c r="M2096" s="1302">
        <v>0</v>
      </c>
      <c r="N2096" s="1302">
        <v>8.3333335816860199E-2</v>
      </c>
      <c r="O2096" s="1302">
        <v>0.125</v>
      </c>
      <c r="P2096" s="1302">
        <v>0</v>
      </c>
      <c r="Q2096" s="1302">
        <v>0</v>
      </c>
      <c r="R2096" s="1302">
        <v>0</v>
      </c>
      <c r="S2096" s="1302">
        <v>0</v>
      </c>
      <c r="T2096" s="1302">
        <v>0.1428571492433548</v>
      </c>
      <c r="U2096" s="1302">
        <v>0</v>
      </c>
      <c r="V2096" s="1302">
        <v>0</v>
      </c>
    </row>
    <row r="2097" spans="1:22" ht="15" x14ac:dyDescent="0.25">
      <c r="A2097" s="1301" t="s">
        <v>709</v>
      </c>
      <c r="B2097" s="153" t="s">
        <v>955</v>
      </c>
      <c r="C2097" s="1301" t="s">
        <v>95</v>
      </c>
      <c r="D2097" s="1302">
        <v>0</v>
      </c>
      <c r="E2097" s="1302">
        <v>0</v>
      </c>
      <c r="F2097" s="1302">
        <v>0</v>
      </c>
      <c r="G2097" s="1302">
        <v>0</v>
      </c>
      <c r="H2097" s="1302">
        <v>0</v>
      </c>
      <c r="I2097" s="1302">
        <v>0</v>
      </c>
      <c r="J2097" s="1302">
        <v>0</v>
      </c>
      <c r="K2097" s="1302">
        <v>0</v>
      </c>
      <c r="L2097" s="1302">
        <v>6.6666670143604279E-2</v>
      </c>
      <c r="M2097" s="1302">
        <v>0</v>
      </c>
      <c r="N2097" s="1302">
        <v>0</v>
      </c>
      <c r="O2097" s="1302">
        <v>0</v>
      </c>
      <c r="P2097" s="1302">
        <v>0</v>
      </c>
      <c r="Q2097" s="1302">
        <v>0</v>
      </c>
      <c r="R2097" s="1302">
        <v>0</v>
      </c>
      <c r="S2097" s="1302">
        <v>7.1428574621677399E-2</v>
      </c>
      <c r="T2097" s="1302">
        <v>0.1428571492433548</v>
      </c>
      <c r="U2097" s="1302">
        <v>0</v>
      </c>
      <c r="V2097" s="1302">
        <v>0</v>
      </c>
    </row>
    <row r="2098" spans="1:22" ht="15" x14ac:dyDescent="0.25">
      <c r="A2098" s="1301" t="s">
        <v>709</v>
      </c>
      <c r="B2098" s="153" t="s">
        <v>956</v>
      </c>
      <c r="C2098" s="1301" t="s">
        <v>87</v>
      </c>
      <c r="D2098" s="1302">
        <v>0</v>
      </c>
      <c r="E2098" s="1302">
        <v>0</v>
      </c>
      <c r="F2098" s="1302">
        <v>0</v>
      </c>
      <c r="G2098" s="1302">
        <v>0</v>
      </c>
      <c r="H2098" s="1302">
        <v>0</v>
      </c>
      <c r="I2098" s="1302">
        <v>0</v>
      </c>
      <c r="J2098" s="1302">
        <v>0</v>
      </c>
      <c r="K2098" s="1302">
        <v>0</v>
      </c>
      <c r="L2098" s="1302">
        <v>0</v>
      </c>
      <c r="M2098" s="1302">
        <v>0</v>
      </c>
      <c r="N2098" s="1302">
        <v>0</v>
      </c>
      <c r="O2098" s="1302">
        <v>0</v>
      </c>
      <c r="P2098" s="1302">
        <v>0</v>
      </c>
      <c r="Q2098" s="1302">
        <v>0</v>
      </c>
      <c r="R2098" s="1302">
        <v>8</v>
      </c>
      <c r="S2098" s="1302">
        <v>19</v>
      </c>
      <c r="T2098" s="1302">
        <v>53</v>
      </c>
      <c r="U2098" s="1302">
        <v>34</v>
      </c>
      <c r="V2098" s="1302">
        <v>39</v>
      </c>
    </row>
    <row r="2099" spans="1:22" ht="15" x14ac:dyDescent="0.25">
      <c r="A2099" s="1301" t="s">
        <v>709</v>
      </c>
      <c r="B2099" s="153" t="s">
        <v>956</v>
      </c>
      <c r="C2099" s="1301" t="s">
        <v>700</v>
      </c>
      <c r="D2099" s="1302">
        <v>0</v>
      </c>
      <c r="E2099" s="1302">
        <v>0</v>
      </c>
      <c r="F2099" s="1302">
        <v>0</v>
      </c>
      <c r="G2099" s="1302">
        <v>0</v>
      </c>
      <c r="H2099" s="1302">
        <v>0</v>
      </c>
      <c r="I2099" s="1302">
        <v>0</v>
      </c>
      <c r="J2099" s="1302">
        <v>0</v>
      </c>
      <c r="K2099" s="1302">
        <v>0</v>
      </c>
      <c r="L2099" s="1302">
        <v>0</v>
      </c>
      <c r="M2099" s="1302">
        <v>0</v>
      </c>
      <c r="N2099" s="1302">
        <v>0</v>
      </c>
      <c r="O2099" s="1302">
        <v>0</v>
      </c>
      <c r="P2099" s="1302">
        <v>0</v>
      </c>
      <c r="Q2099" s="1302">
        <v>0</v>
      </c>
      <c r="R2099" s="1302">
        <v>0</v>
      </c>
      <c r="S2099" s="1302">
        <v>0</v>
      </c>
      <c r="T2099" s="1302">
        <v>5</v>
      </c>
      <c r="U2099" s="1302">
        <v>8</v>
      </c>
      <c r="V2099" s="1302">
        <v>11</v>
      </c>
    </row>
    <row r="2100" spans="1:22" ht="15" x14ac:dyDescent="0.25">
      <c r="A2100" s="1301" t="s">
        <v>709</v>
      </c>
      <c r="B2100" s="153" t="s">
        <v>956</v>
      </c>
      <c r="C2100" s="1301" t="s">
        <v>88</v>
      </c>
      <c r="D2100" s="1302">
        <v>0</v>
      </c>
      <c r="E2100" s="1302">
        <v>0</v>
      </c>
      <c r="F2100" s="1302">
        <v>0</v>
      </c>
      <c r="G2100" s="1302">
        <v>0</v>
      </c>
      <c r="H2100" s="1302">
        <v>0</v>
      </c>
      <c r="I2100" s="1302">
        <v>0</v>
      </c>
      <c r="J2100" s="1302">
        <v>0</v>
      </c>
      <c r="K2100" s="1302">
        <v>0</v>
      </c>
      <c r="L2100" s="1302">
        <v>0</v>
      </c>
      <c r="M2100" s="1302">
        <v>0</v>
      </c>
      <c r="N2100" s="1302">
        <v>0</v>
      </c>
      <c r="O2100" s="1302">
        <v>0</v>
      </c>
      <c r="P2100" s="1302">
        <v>0</v>
      </c>
      <c r="Q2100" s="1302">
        <v>0</v>
      </c>
      <c r="R2100" s="1302">
        <v>1</v>
      </c>
      <c r="S2100" s="1302">
        <v>5</v>
      </c>
      <c r="T2100" s="1302">
        <v>13</v>
      </c>
      <c r="U2100" s="1302">
        <v>16</v>
      </c>
      <c r="V2100" s="1302">
        <v>17</v>
      </c>
    </row>
    <row r="2101" spans="1:22" ht="15" x14ac:dyDescent="0.25">
      <c r="A2101" s="1301" t="s">
        <v>709</v>
      </c>
      <c r="B2101" s="153" t="s">
        <v>956</v>
      </c>
      <c r="C2101" s="1301" t="s">
        <v>89</v>
      </c>
      <c r="D2101" s="1302">
        <v>0</v>
      </c>
      <c r="E2101" s="1302">
        <v>0</v>
      </c>
      <c r="F2101" s="1302">
        <v>0</v>
      </c>
      <c r="G2101" s="1302">
        <v>0</v>
      </c>
      <c r="H2101" s="1302">
        <v>0</v>
      </c>
      <c r="I2101" s="1302">
        <v>0</v>
      </c>
      <c r="J2101" s="1302">
        <v>0</v>
      </c>
      <c r="K2101" s="1302">
        <v>0</v>
      </c>
      <c r="L2101" s="1302">
        <v>0</v>
      </c>
      <c r="M2101" s="1302">
        <v>0</v>
      </c>
      <c r="N2101" s="1302">
        <v>0</v>
      </c>
      <c r="O2101" s="1302">
        <v>0</v>
      </c>
      <c r="P2101" s="1302">
        <v>0</v>
      </c>
      <c r="Q2101" s="1302">
        <v>0</v>
      </c>
      <c r="R2101" s="1302">
        <v>1</v>
      </c>
      <c r="S2101" s="1302">
        <v>8</v>
      </c>
      <c r="T2101" s="1302">
        <v>16</v>
      </c>
      <c r="U2101" s="1302">
        <v>18</v>
      </c>
      <c r="V2101" s="1302">
        <v>17</v>
      </c>
    </row>
    <row r="2102" spans="1:22" ht="15" x14ac:dyDescent="0.25">
      <c r="A2102" s="1301" t="s">
        <v>709</v>
      </c>
      <c r="B2102" s="153" t="s">
        <v>956</v>
      </c>
      <c r="C2102" s="1301" t="s">
        <v>90</v>
      </c>
      <c r="D2102" s="1302">
        <v>0</v>
      </c>
      <c r="E2102" s="1302">
        <v>0</v>
      </c>
      <c r="F2102" s="1302">
        <v>0</v>
      </c>
      <c r="G2102" s="1302">
        <v>0</v>
      </c>
      <c r="H2102" s="1302">
        <v>0</v>
      </c>
      <c r="I2102" s="1302">
        <v>0</v>
      </c>
      <c r="J2102" s="1302">
        <v>0</v>
      </c>
      <c r="K2102" s="1302">
        <v>0</v>
      </c>
      <c r="L2102" s="1302">
        <v>0</v>
      </c>
      <c r="M2102" s="1302">
        <v>0</v>
      </c>
      <c r="N2102" s="1302">
        <v>0</v>
      </c>
      <c r="O2102" s="1302">
        <v>0</v>
      </c>
      <c r="P2102" s="1302">
        <v>0</v>
      </c>
      <c r="Q2102" s="1302">
        <v>0</v>
      </c>
      <c r="R2102" s="1302">
        <v>0</v>
      </c>
      <c r="S2102" s="1302">
        <v>2</v>
      </c>
      <c r="T2102" s="1302">
        <v>9</v>
      </c>
      <c r="U2102" s="1302">
        <v>4</v>
      </c>
      <c r="V2102" s="1302">
        <v>3</v>
      </c>
    </row>
    <row r="2103" spans="1:22" ht="15" x14ac:dyDescent="0.25">
      <c r="A2103" s="1301" t="s">
        <v>709</v>
      </c>
      <c r="B2103" s="153" t="s">
        <v>956</v>
      </c>
      <c r="C2103" s="1301" t="s">
        <v>91</v>
      </c>
      <c r="D2103" s="1302">
        <v>0</v>
      </c>
      <c r="E2103" s="1302">
        <v>0</v>
      </c>
      <c r="F2103" s="1302">
        <v>0</v>
      </c>
      <c r="G2103" s="1302">
        <v>0</v>
      </c>
      <c r="H2103" s="1302">
        <v>0</v>
      </c>
      <c r="I2103" s="1302">
        <v>0</v>
      </c>
      <c r="J2103" s="1302">
        <v>0</v>
      </c>
      <c r="K2103" s="1302">
        <v>0</v>
      </c>
      <c r="L2103" s="1302">
        <v>0</v>
      </c>
      <c r="M2103" s="1302">
        <v>0</v>
      </c>
      <c r="N2103" s="1302">
        <v>0</v>
      </c>
      <c r="O2103" s="1302">
        <v>0</v>
      </c>
      <c r="P2103" s="1302">
        <v>0</v>
      </c>
      <c r="Q2103" s="1302">
        <v>0</v>
      </c>
      <c r="R2103" s="1302">
        <v>0</v>
      </c>
      <c r="S2103" s="1302">
        <v>2</v>
      </c>
      <c r="T2103" s="1302">
        <v>5</v>
      </c>
      <c r="U2103" s="1302">
        <v>2</v>
      </c>
      <c r="V2103" s="1302">
        <v>1</v>
      </c>
    </row>
    <row r="2104" spans="1:22" ht="15" x14ac:dyDescent="0.25">
      <c r="A2104" s="1301" t="s">
        <v>709</v>
      </c>
      <c r="B2104" s="153" t="s">
        <v>956</v>
      </c>
      <c r="C2104" s="1301" t="s">
        <v>701</v>
      </c>
      <c r="D2104" s="1302">
        <v>0</v>
      </c>
      <c r="E2104" s="1302">
        <v>0</v>
      </c>
      <c r="F2104" s="1302">
        <v>0</v>
      </c>
      <c r="G2104" s="1302">
        <v>0</v>
      </c>
      <c r="H2104" s="1302">
        <v>0</v>
      </c>
      <c r="I2104" s="1302">
        <v>0</v>
      </c>
      <c r="J2104" s="1302">
        <v>0</v>
      </c>
      <c r="K2104" s="1302">
        <v>0</v>
      </c>
      <c r="L2104" s="1302">
        <v>0</v>
      </c>
      <c r="M2104" s="1302">
        <v>0</v>
      </c>
      <c r="N2104" s="1302">
        <v>0</v>
      </c>
      <c r="O2104" s="1302">
        <v>0</v>
      </c>
      <c r="P2104" s="1302">
        <v>0</v>
      </c>
      <c r="Q2104" s="1302">
        <v>0</v>
      </c>
      <c r="R2104" s="1302">
        <v>0</v>
      </c>
      <c r="S2104" s="1302">
        <v>0</v>
      </c>
      <c r="T2104" s="1302">
        <v>9.4339624047279358E-2</v>
      </c>
      <c r="U2104" s="1302">
        <v>0.23529411852359772</v>
      </c>
      <c r="V2104" s="1302">
        <v>0.28205129504203796</v>
      </c>
    </row>
    <row r="2105" spans="1:22" ht="15" x14ac:dyDescent="0.25">
      <c r="A2105" s="1301" t="s">
        <v>709</v>
      </c>
      <c r="B2105" s="153" t="s">
        <v>956</v>
      </c>
      <c r="C2105" s="1301" t="s">
        <v>92</v>
      </c>
      <c r="D2105" s="1302">
        <v>0</v>
      </c>
      <c r="E2105" s="1302">
        <v>0</v>
      </c>
      <c r="F2105" s="1302">
        <v>0</v>
      </c>
      <c r="G2105" s="1302">
        <v>0</v>
      </c>
      <c r="H2105" s="1302">
        <v>0</v>
      </c>
      <c r="I2105" s="1302">
        <v>0</v>
      </c>
      <c r="J2105" s="1302">
        <v>0</v>
      </c>
      <c r="K2105" s="1302">
        <v>0</v>
      </c>
      <c r="L2105" s="1302">
        <v>0</v>
      </c>
      <c r="M2105" s="1302">
        <v>0</v>
      </c>
      <c r="N2105" s="1302">
        <v>0</v>
      </c>
      <c r="O2105" s="1302">
        <v>0</v>
      </c>
      <c r="P2105" s="1302">
        <v>0</v>
      </c>
      <c r="Q2105" s="1302">
        <v>0</v>
      </c>
      <c r="R2105" s="1302">
        <v>0.125</v>
      </c>
      <c r="S2105" s="1302">
        <v>0.26315790414810181</v>
      </c>
      <c r="T2105" s="1302">
        <v>0.24528302252292633</v>
      </c>
      <c r="U2105" s="1302">
        <v>0.47058823704719543</v>
      </c>
      <c r="V2105" s="1302">
        <v>0.43589743971824646</v>
      </c>
    </row>
    <row r="2106" spans="1:22" ht="15" x14ac:dyDescent="0.25">
      <c r="A2106" s="1301" t="s">
        <v>709</v>
      </c>
      <c r="B2106" s="153" t="s">
        <v>956</v>
      </c>
      <c r="C2106" s="1301" t="s">
        <v>93</v>
      </c>
      <c r="D2106" s="1302">
        <v>0</v>
      </c>
      <c r="E2106" s="1302">
        <v>0</v>
      </c>
      <c r="F2106" s="1302">
        <v>0</v>
      </c>
      <c r="G2106" s="1302">
        <v>0</v>
      </c>
      <c r="H2106" s="1302">
        <v>0</v>
      </c>
      <c r="I2106" s="1302">
        <v>0</v>
      </c>
      <c r="J2106" s="1302">
        <v>0</v>
      </c>
      <c r="K2106" s="1302">
        <v>0</v>
      </c>
      <c r="L2106" s="1302">
        <v>0</v>
      </c>
      <c r="M2106" s="1302">
        <v>0</v>
      </c>
      <c r="N2106" s="1302">
        <v>0</v>
      </c>
      <c r="O2106" s="1302">
        <v>0</v>
      </c>
      <c r="P2106" s="1302">
        <v>0</v>
      </c>
      <c r="Q2106" s="1302">
        <v>0</v>
      </c>
      <c r="R2106" s="1302">
        <v>0.125</v>
      </c>
      <c r="S2106" s="1302">
        <v>0.42105263471603394</v>
      </c>
      <c r="T2106" s="1302">
        <v>0.30188679695129395</v>
      </c>
      <c r="U2106" s="1302">
        <v>0.52941179275512695</v>
      </c>
      <c r="V2106" s="1302">
        <v>0.43589743971824646</v>
      </c>
    </row>
    <row r="2107" spans="1:22" ht="15" x14ac:dyDescent="0.25">
      <c r="A2107" s="1301" t="s">
        <v>709</v>
      </c>
      <c r="B2107" s="153" t="s">
        <v>956</v>
      </c>
      <c r="C2107" s="1301" t="s">
        <v>94</v>
      </c>
      <c r="D2107" s="1302">
        <v>0</v>
      </c>
      <c r="E2107" s="1302">
        <v>0</v>
      </c>
      <c r="F2107" s="1302">
        <v>0</v>
      </c>
      <c r="G2107" s="1302">
        <v>0</v>
      </c>
      <c r="H2107" s="1302">
        <v>0</v>
      </c>
      <c r="I2107" s="1302">
        <v>0</v>
      </c>
      <c r="J2107" s="1302">
        <v>0</v>
      </c>
      <c r="K2107" s="1302">
        <v>0</v>
      </c>
      <c r="L2107" s="1302">
        <v>0</v>
      </c>
      <c r="M2107" s="1302">
        <v>0</v>
      </c>
      <c r="N2107" s="1302">
        <v>0</v>
      </c>
      <c r="O2107" s="1302">
        <v>0</v>
      </c>
      <c r="P2107" s="1302">
        <v>0</v>
      </c>
      <c r="Q2107" s="1302">
        <v>0</v>
      </c>
      <c r="R2107" s="1302">
        <v>0</v>
      </c>
      <c r="S2107" s="1302">
        <v>0.10526315867900848</v>
      </c>
      <c r="T2107" s="1302">
        <v>0.16981132328510284</v>
      </c>
      <c r="U2107" s="1302">
        <v>0.11764705926179886</v>
      </c>
      <c r="V2107" s="1302">
        <v>7.6923079788684845E-2</v>
      </c>
    </row>
    <row r="2108" spans="1:22" ht="15" x14ac:dyDescent="0.25">
      <c r="A2108" s="1301" t="s">
        <v>709</v>
      </c>
      <c r="B2108" s="153" t="s">
        <v>956</v>
      </c>
      <c r="C2108" s="1301" t="s">
        <v>95</v>
      </c>
      <c r="D2108" s="1302">
        <v>0</v>
      </c>
      <c r="E2108" s="1302">
        <v>0</v>
      </c>
      <c r="F2108" s="1302">
        <v>0</v>
      </c>
      <c r="G2108" s="1302">
        <v>0</v>
      </c>
      <c r="H2108" s="1302">
        <v>0</v>
      </c>
      <c r="I2108" s="1302">
        <v>0</v>
      </c>
      <c r="J2108" s="1302">
        <v>0</v>
      </c>
      <c r="K2108" s="1302">
        <v>0</v>
      </c>
      <c r="L2108" s="1302">
        <v>0</v>
      </c>
      <c r="M2108" s="1302">
        <v>0</v>
      </c>
      <c r="N2108" s="1302">
        <v>0</v>
      </c>
      <c r="O2108" s="1302">
        <v>0</v>
      </c>
      <c r="P2108" s="1302">
        <v>0</v>
      </c>
      <c r="Q2108" s="1302">
        <v>0</v>
      </c>
      <c r="R2108" s="1302">
        <v>0</v>
      </c>
      <c r="S2108" s="1302">
        <v>0.10526315867900848</v>
      </c>
      <c r="T2108" s="1302">
        <v>9.4339624047279358E-2</v>
      </c>
      <c r="U2108" s="1302">
        <v>5.8823529630899429E-2</v>
      </c>
      <c r="V2108" s="1302">
        <v>2.5641025975346565E-2</v>
      </c>
    </row>
    <row r="2109" spans="1:22" ht="15" x14ac:dyDescent="0.25">
      <c r="A2109" s="1301" t="s">
        <v>709</v>
      </c>
      <c r="B2109" s="153" t="s">
        <v>957</v>
      </c>
      <c r="C2109" s="1301" t="s">
        <v>87</v>
      </c>
      <c r="D2109" s="1302">
        <v>0</v>
      </c>
      <c r="E2109" s="1302">
        <v>0</v>
      </c>
      <c r="F2109" s="1302">
        <v>0</v>
      </c>
      <c r="G2109" s="1302">
        <v>0</v>
      </c>
      <c r="H2109" s="1302">
        <v>0</v>
      </c>
      <c r="I2109" s="1302">
        <v>0</v>
      </c>
      <c r="J2109" s="1302">
        <v>0</v>
      </c>
      <c r="K2109" s="1302">
        <v>0</v>
      </c>
      <c r="L2109" s="1302">
        <v>34</v>
      </c>
      <c r="M2109" s="1302">
        <v>11</v>
      </c>
      <c r="N2109" s="1302">
        <v>22</v>
      </c>
      <c r="O2109" s="1302">
        <v>10</v>
      </c>
      <c r="P2109" s="1302">
        <v>29</v>
      </c>
      <c r="Q2109" s="1302">
        <v>5</v>
      </c>
      <c r="R2109" s="1302">
        <v>10</v>
      </c>
      <c r="S2109" s="1302">
        <v>7</v>
      </c>
      <c r="T2109" s="1302">
        <v>32</v>
      </c>
      <c r="U2109" s="1302">
        <v>58</v>
      </c>
      <c r="V2109" s="1302">
        <v>9</v>
      </c>
    </row>
    <row r="2110" spans="1:22" ht="15" x14ac:dyDescent="0.25">
      <c r="A2110" s="1301" t="s">
        <v>709</v>
      </c>
      <c r="B2110" s="153" t="s">
        <v>957</v>
      </c>
      <c r="C2110" s="1301" t="s">
        <v>700</v>
      </c>
      <c r="D2110" s="1302">
        <v>0</v>
      </c>
      <c r="E2110" s="1302">
        <v>0</v>
      </c>
      <c r="F2110" s="1302">
        <v>0</v>
      </c>
      <c r="G2110" s="1302">
        <v>0</v>
      </c>
      <c r="H2110" s="1302">
        <v>0</v>
      </c>
      <c r="I2110" s="1302">
        <v>0</v>
      </c>
      <c r="J2110" s="1302">
        <v>0</v>
      </c>
      <c r="K2110" s="1302">
        <v>0</v>
      </c>
      <c r="L2110" s="1302">
        <v>1</v>
      </c>
      <c r="M2110" s="1302">
        <v>1</v>
      </c>
      <c r="N2110" s="1302">
        <v>0</v>
      </c>
      <c r="O2110" s="1302">
        <v>1</v>
      </c>
      <c r="P2110" s="1302">
        <v>3</v>
      </c>
      <c r="Q2110" s="1302">
        <v>1</v>
      </c>
      <c r="R2110" s="1302">
        <v>1</v>
      </c>
      <c r="S2110" s="1302">
        <v>1</v>
      </c>
      <c r="T2110" s="1302">
        <v>5</v>
      </c>
      <c r="U2110" s="1302">
        <v>4</v>
      </c>
      <c r="V2110" s="1302">
        <v>1</v>
      </c>
    </row>
    <row r="2111" spans="1:22" ht="15" x14ac:dyDescent="0.25">
      <c r="A2111" s="1301" t="s">
        <v>709</v>
      </c>
      <c r="B2111" s="153" t="s">
        <v>957</v>
      </c>
      <c r="C2111" s="1301" t="s">
        <v>88</v>
      </c>
      <c r="D2111" s="1302">
        <v>0</v>
      </c>
      <c r="E2111" s="1302">
        <v>0</v>
      </c>
      <c r="F2111" s="1302">
        <v>0</v>
      </c>
      <c r="G2111" s="1302">
        <v>0</v>
      </c>
      <c r="H2111" s="1302">
        <v>0</v>
      </c>
      <c r="I2111" s="1302">
        <v>0</v>
      </c>
      <c r="J2111" s="1302">
        <v>0</v>
      </c>
      <c r="K2111" s="1302">
        <v>0</v>
      </c>
      <c r="L2111" s="1302">
        <v>8</v>
      </c>
      <c r="M2111" s="1302">
        <v>2</v>
      </c>
      <c r="N2111" s="1302">
        <v>2</v>
      </c>
      <c r="O2111" s="1302">
        <v>2</v>
      </c>
      <c r="P2111" s="1302">
        <v>4</v>
      </c>
      <c r="Q2111" s="1302">
        <v>2</v>
      </c>
      <c r="R2111" s="1302">
        <v>1</v>
      </c>
      <c r="S2111" s="1302">
        <v>2</v>
      </c>
      <c r="T2111" s="1302">
        <v>8</v>
      </c>
      <c r="U2111" s="1302">
        <v>7</v>
      </c>
      <c r="V2111" s="1302">
        <v>3</v>
      </c>
    </row>
    <row r="2112" spans="1:22" ht="15" x14ac:dyDescent="0.25">
      <c r="A2112" s="1301" t="s">
        <v>709</v>
      </c>
      <c r="B2112" s="153" t="s">
        <v>957</v>
      </c>
      <c r="C2112" s="1301" t="s">
        <v>89</v>
      </c>
      <c r="D2112" s="1302">
        <v>0</v>
      </c>
      <c r="E2112" s="1302">
        <v>0</v>
      </c>
      <c r="F2112" s="1302">
        <v>0</v>
      </c>
      <c r="G2112" s="1302">
        <v>0</v>
      </c>
      <c r="H2112" s="1302">
        <v>0</v>
      </c>
      <c r="I2112" s="1302">
        <v>0</v>
      </c>
      <c r="J2112" s="1302">
        <v>0</v>
      </c>
      <c r="K2112" s="1302">
        <v>0</v>
      </c>
      <c r="L2112" s="1302">
        <v>9</v>
      </c>
      <c r="M2112" s="1302">
        <v>3</v>
      </c>
      <c r="N2112" s="1302">
        <v>6</v>
      </c>
      <c r="O2112" s="1302">
        <v>2</v>
      </c>
      <c r="P2112" s="1302">
        <v>4</v>
      </c>
      <c r="Q2112" s="1302">
        <v>2</v>
      </c>
      <c r="R2112" s="1302">
        <v>1</v>
      </c>
      <c r="S2112" s="1302">
        <v>2</v>
      </c>
      <c r="T2112" s="1302">
        <v>8</v>
      </c>
      <c r="U2112" s="1302">
        <v>10</v>
      </c>
      <c r="V2112" s="1302">
        <v>3</v>
      </c>
    </row>
    <row r="2113" spans="1:22" ht="15" x14ac:dyDescent="0.25">
      <c r="A2113" s="1301" t="s">
        <v>709</v>
      </c>
      <c r="B2113" s="153" t="s">
        <v>957</v>
      </c>
      <c r="C2113" s="1301" t="s">
        <v>90</v>
      </c>
      <c r="D2113" s="1302">
        <v>0</v>
      </c>
      <c r="E2113" s="1302">
        <v>0</v>
      </c>
      <c r="F2113" s="1302">
        <v>0</v>
      </c>
      <c r="G2113" s="1302">
        <v>0</v>
      </c>
      <c r="H2113" s="1302">
        <v>0</v>
      </c>
      <c r="I2113" s="1302">
        <v>0</v>
      </c>
      <c r="J2113" s="1302">
        <v>0</v>
      </c>
      <c r="K2113" s="1302">
        <v>0</v>
      </c>
      <c r="L2113" s="1302">
        <v>0</v>
      </c>
      <c r="M2113" s="1302">
        <v>1</v>
      </c>
      <c r="N2113" s="1302">
        <v>1</v>
      </c>
      <c r="O2113" s="1302">
        <v>0</v>
      </c>
      <c r="P2113" s="1302">
        <v>2</v>
      </c>
      <c r="Q2113" s="1302">
        <v>1</v>
      </c>
      <c r="R2113" s="1302">
        <v>0</v>
      </c>
      <c r="S2113" s="1302">
        <v>0</v>
      </c>
      <c r="T2113" s="1302">
        <v>2</v>
      </c>
      <c r="U2113" s="1302">
        <v>0</v>
      </c>
      <c r="V2113" s="1302">
        <v>0</v>
      </c>
    </row>
    <row r="2114" spans="1:22" ht="15" x14ac:dyDescent="0.25">
      <c r="A2114" s="1301" t="s">
        <v>709</v>
      </c>
      <c r="B2114" s="153" t="s">
        <v>957</v>
      </c>
      <c r="C2114" s="1301" t="s">
        <v>91</v>
      </c>
      <c r="D2114" s="1302">
        <v>0</v>
      </c>
      <c r="E2114" s="1302">
        <v>0</v>
      </c>
      <c r="F2114" s="1302">
        <v>0</v>
      </c>
      <c r="G2114" s="1302">
        <v>0</v>
      </c>
      <c r="H2114" s="1302">
        <v>0</v>
      </c>
      <c r="I2114" s="1302">
        <v>0</v>
      </c>
      <c r="J2114" s="1302">
        <v>0</v>
      </c>
      <c r="K2114" s="1302">
        <v>0</v>
      </c>
      <c r="L2114" s="1302">
        <v>0</v>
      </c>
      <c r="M2114" s="1302">
        <v>0</v>
      </c>
      <c r="N2114" s="1302">
        <v>0</v>
      </c>
      <c r="O2114" s="1302">
        <v>0</v>
      </c>
      <c r="P2114" s="1302">
        <v>0</v>
      </c>
      <c r="Q2114" s="1302">
        <v>1</v>
      </c>
      <c r="R2114" s="1302">
        <v>0</v>
      </c>
      <c r="S2114" s="1302">
        <v>0</v>
      </c>
      <c r="T2114" s="1302">
        <v>1</v>
      </c>
      <c r="U2114" s="1302">
        <v>0</v>
      </c>
      <c r="V2114" s="1302">
        <v>0</v>
      </c>
    </row>
    <row r="2115" spans="1:22" ht="15" x14ac:dyDescent="0.25">
      <c r="A2115" s="1301" t="s">
        <v>709</v>
      </c>
      <c r="B2115" s="153" t="s">
        <v>957</v>
      </c>
      <c r="C2115" s="1301" t="s">
        <v>701</v>
      </c>
      <c r="D2115" s="1302">
        <v>0</v>
      </c>
      <c r="E2115" s="1302">
        <v>0</v>
      </c>
      <c r="F2115" s="1302">
        <v>0</v>
      </c>
      <c r="G2115" s="1302">
        <v>0</v>
      </c>
      <c r="H2115" s="1302">
        <v>0</v>
      </c>
      <c r="I2115" s="1302">
        <v>0</v>
      </c>
      <c r="J2115" s="1302">
        <v>0</v>
      </c>
      <c r="K2115" s="1302">
        <v>0</v>
      </c>
      <c r="L2115" s="1302">
        <v>2.9411764815449715E-2</v>
      </c>
      <c r="M2115" s="1302">
        <v>9.0909093618392944E-2</v>
      </c>
      <c r="N2115" s="1302">
        <v>0</v>
      </c>
      <c r="O2115" s="1302">
        <v>0.10000000149011612</v>
      </c>
      <c r="P2115" s="1302">
        <v>0.10344827920198441</v>
      </c>
      <c r="Q2115" s="1302">
        <v>0.20000000298023224</v>
      </c>
      <c r="R2115" s="1302">
        <v>0.10000000149011612</v>
      </c>
      <c r="S2115" s="1302">
        <v>0.1428571492433548</v>
      </c>
      <c r="T2115" s="1302">
        <v>0.15625</v>
      </c>
      <c r="U2115" s="1302">
        <v>6.8965516984462738E-2</v>
      </c>
      <c r="V2115" s="1302">
        <v>0.1111111119389534</v>
      </c>
    </row>
    <row r="2116" spans="1:22" ht="15" x14ac:dyDescent="0.25">
      <c r="A2116" s="1301" t="s">
        <v>709</v>
      </c>
      <c r="B2116" s="153" t="s">
        <v>957</v>
      </c>
      <c r="C2116" s="1301" t="s">
        <v>92</v>
      </c>
      <c r="D2116" s="1302">
        <v>0</v>
      </c>
      <c r="E2116" s="1302">
        <v>0</v>
      </c>
      <c r="F2116" s="1302">
        <v>0</v>
      </c>
      <c r="G2116" s="1302">
        <v>0</v>
      </c>
      <c r="H2116" s="1302">
        <v>0</v>
      </c>
      <c r="I2116" s="1302">
        <v>0</v>
      </c>
      <c r="J2116" s="1302">
        <v>0</v>
      </c>
      <c r="K2116" s="1302">
        <v>0</v>
      </c>
      <c r="L2116" s="1302">
        <v>0.23529411852359772</v>
      </c>
      <c r="M2116" s="1302">
        <v>0.18181818723678589</v>
      </c>
      <c r="N2116" s="1302">
        <v>9.0909093618392944E-2</v>
      </c>
      <c r="O2116" s="1302">
        <v>0.20000000298023224</v>
      </c>
      <c r="P2116" s="1302">
        <v>0.13793103396892548</v>
      </c>
      <c r="Q2116" s="1302">
        <v>0.40000000596046448</v>
      </c>
      <c r="R2116" s="1302">
        <v>0.10000000149011612</v>
      </c>
      <c r="S2116" s="1302">
        <v>0.28571429848670959</v>
      </c>
      <c r="T2116" s="1302">
        <v>0.25</v>
      </c>
      <c r="U2116" s="1302">
        <v>0.12068965286016464</v>
      </c>
      <c r="V2116" s="1302">
        <v>0.3333333432674408</v>
      </c>
    </row>
    <row r="2117" spans="1:22" ht="15" x14ac:dyDescent="0.25">
      <c r="A2117" s="1301" t="s">
        <v>709</v>
      </c>
      <c r="B2117" s="153" t="s">
        <v>957</v>
      </c>
      <c r="C2117" s="1301" t="s">
        <v>93</v>
      </c>
      <c r="D2117" s="1302">
        <v>0</v>
      </c>
      <c r="E2117" s="1302">
        <v>0</v>
      </c>
      <c r="F2117" s="1302">
        <v>0</v>
      </c>
      <c r="G2117" s="1302">
        <v>0</v>
      </c>
      <c r="H2117" s="1302">
        <v>0</v>
      </c>
      <c r="I2117" s="1302">
        <v>0</v>
      </c>
      <c r="J2117" s="1302">
        <v>0</v>
      </c>
      <c r="K2117" s="1302">
        <v>0</v>
      </c>
      <c r="L2117" s="1302">
        <v>0.26470589637756348</v>
      </c>
      <c r="M2117" s="1302">
        <v>0.27272728085517883</v>
      </c>
      <c r="N2117" s="1302">
        <v>0.27272728085517883</v>
      </c>
      <c r="O2117" s="1302">
        <v>0.20000000298023224</v>
      </c>
      <c r="P2117" s="1302">
        <v>0.13793103396892548</v>
      </c>
      <c r="Q2117" s="1302">
        <v>0.40000000596046448</v>
      </c>
      <c r="R2117" s="1302">
        <v>0.10000000149011612</v>
      </c>
      <c r="S2117" s="1302">
        <v>0.28571429848670959</v>
      </c>
      <c r="T2117" s="1302">
        <v>0.25</v>
      </c>
      <c r="U2117" s="1302">
        <v>0.17241379618644714</v>
      </c>
      <c r="V2117" s="1302">
        <v>0.3333333432674408</v>
      </c>
    </row>
    <row r="2118" spans="1:22" ht="15" x14ac:dyDescent="0.25">
      <c r="A2118" s="1301" t="s">
        <v>709</v>
      </c>
      <c r="B2118" s="153" t="s">
        <v>957</v>
      </c>
      <c r="C2118" s="1301" t="s">
        <v>94</v>
      </c>
      <c r="D2118" s="1302">
        <v>0</v>
      </c>
      <c r="E2118" s="1302">
        <v>0</v>
      </c>
      <c r="F2118" s="1302">
        <v>0</v>
      </c>
      <c r="G2118" s="1302">
        <v>0</v>
      </c>
      <c r="H2118" s="1302">
        <v>0</v>
      </c>
      <c r="I2118" s="1302">
        <v>0</v>
      </c>
      <c r="J2118" s="1302">
        <v>0</v>
      </c>
      <c r="K2118" s="1302">
        <v>0</v>
      </c>
      <c r="L2118" s="1302">
        <v>0</v>
      </c>
      <c r="M2118" s="1302">
        <v>9.0909093618392944E-2</v>
      </c>
      <c r="N2118" s="1302">
        <v>4.5454546809196472E-2</v>
      </c>
      <c r="O2118" s="1302">
        <v>0</v>
      </c>
      <c r="P2118" s="1302">
        <v>6.8965516984462738E-2</v>
      </c>
      <c r="Q2118" s="1302">
        <v>0.20000000298023224</v>
      </c>
      <c r="R2118" s="1302">
        <v>0</v>
      </c>
      <c r="S2118" s="1302">
        <v>0</v>
      </c>
      <c r="T2118" s="1302">
        <v>6.25E-2</v>
      </c>
      <c r="U2118" s="1302">
        <v>0</v>
      </c>
      <c r="V2118" s="1302">
        <v>0</v>
      </c>
    </row>
    <row r="2119" spans="1:22" ht="15" x14ac:dyDescent="0.25">
      <c r="A2119" s="1301" t="s">
        <v>709</v>
      </c>
      <c r="B2119" s="153" t="s">
        <v>957</v>
      </c>
      <c r="C2119" s="1301" t="s">
        <v>95</v>
      </c>
      <c r="D2119" s="1302">
        <v>0</v>
      </c>
      <c r="E2119" s="1302">
        <v>0</v>
      </c>
      <c r="F2119" s="1302">
        <v>0</v>
      </c>
      <c r="G2119" s="1302">
        <v>0</v>
      </c>
      <c r="H2119" s="1302">
        <v>0</v>
      </c>
      <c r="I2119" s="1302">
        <v>0</v>
      </c>
      <c r="J2119" s="1302">
        <v>0</v>
      </c>
      <c r="K2119" s="1302">
        <v>0</v>
      </c>
      <c r="L2119" s="1302">
        <v>0</v>
      </c>
      <c r="M2119" s="1302">
        <v>0</v>
      </c>
      <c r="N2119" s="1302">
        <v>0</v>
      </c>
      <c r="O2119" s="1302">
        <v>0</v>
      </c>
      <c r="P2119" s="1302">
        <v>0</v>
      </c>
      <c r="Q2119" s="1302">
        <v>0.20000000298023224</v>
      </c>
      <c r="R2119" s="1302">
        <v>0</v>
      </c>
      <c r="S2119" s="1302">
        <v>0</v>
      </c>
      <c r="T2119" s="1302">
        <v>3.125E-2</v>
      </c>
      <c r="U2119" s="1302">
        <v>0</v>
      </c>
      <c r="V2119" s="1302">
        <v>0</v>
      </c>
    </row>
    <row r="2120" spans="1:22" ht="15" x14ac:dyDescent="0.25">
      <c r="A2120" s="1301" t="s">
        <v>709</v>
      </c>
      <c r="B2120" s="153" t="s">
        <v>958</v>
      </c>
      <c r="C2120" s="1301" t="s">
        <v>87</v>
      </c>
      <c r="D2120" s="1302">
        <v>0</v>
      </c>
      <c r="E2120" s="1302">
        <v>0</v>
      </c>
      <c r="F2120" s="1302">
        <v>0</v>
      </c>
      <c r="G2120" s="1302">
        <v>0</v>
      </c>
      <c r="H2120" s="1302">
        <v>0</v>
      </c>
      <c r="I2120" s="1302">
        <v>0</v>
      </c>
      <c r="J2120" s="1302">
        <v>0</v>
      </c>
      <c r="K2120" s="1302">
        <v>0</v>
      </c>
      <c r="L2120" s="1302">
        <v>0</v>
      </c>
      <c r="M2120" s="1302">
        <v>0</v>
      </c>
      <c r="N2120" s="1302">
        <v>0</v>
      </c>
      <c r="O2120" s="1302">
        <v>28</v>
      </c>
      <c r="P2120" s="1302">
        <v>25</v>
      </c>
      <c r="Q2120" s="1302">
        <v>5</v>
      </c>
      <c r="R2120" s="1302">
        <v>14</v>
      </c>
      <c r="S2120" s="1302">
        <v>8</v>
      </c>
      <c r="T2120" s="1302">
        <v>9</v>
      </c>
      <c r="U2120" s="1302">
        <v>10</v>
      </c>
      <c r="V2120" s="1302">
        <v>9</v>
      </c>
    </row>
    <row r="2121" spans="1:22" ht="15" x14ac:dyDescent="0.25">
      <c r="A2121" s="1301" t="s">
        <v>709</v>
      </c>
      <c r="B2121" s="153" t="s">
        <v>958</v>
      </c>
      <c r="C2121" s="1301" t="s">
        <v>700</v>
      </c>
      <c r="D2121" s="1302">
        <v>0</v>
      </c>
      <c r="E2121" s="1302">
        <v>0</v>
      </c>
      <c r="F2121" s="1302">
        <v>0</v>
      </c>
      <c r="G2121" s="1302">
        <v>0</v>
      </c>
      <c r="H2121" s="1302">
        <v>0</v>
      </c>
      <c r="I2121" s="1302">
        <v>0</v>
      </c>
      <c r="J2121" s="1302">
        <v>0</v>
      </c>
      <c r="K2121" s="1302">
        <v>0</v>
      </c>
      <c r="L2121" s="1302">
        <v>0</v>
      </c>
      <c r="M2121" s="1302">
        <v>0</v>
      </c>
      <c r="N2121" s="1302">
        <v>0</v>
      </c>
      <c r="O2121" s="1302">
        <v>6</v>
      </c>
      <c r="P2121" s="1302">
        <v>6</v>
      </c>
      <c r="Q2121" s="1302">
        <v>0</v>
      </c>
      <c r="R2121" s="1302">
        <v>1</v>
      </c>
      <c r="S2121" s="1302">
        <v>1</v>
      </c>
      <c r="T2121" s="1302">
        <v>0</v>
      </c>
      <c r="U2121" s="1302">
        <v>0</v>
      </c>
      <c r="V2121" s="1302">
        <v>0</v>
      </c>
    </row>
    <row r="2122" spans="1:22" ht="15" x14ac:dyDescent="0.25">
      <c r="A2122" s="1301" t="s">
        <v>709</v>
      </c>
      <c r="B2122" s="153" t="s">
        <v>958</v>
      </c>
      <c r="C2122" s="1301" t="s">
        <v>88</v>
      </c>
      <c r="D2122" s="1302">
        <v>0</v>
      </c>
      <c r="E2122" s="1302">
        <v>0</v>
      </c>
      <c r="F2122" s="1302">
        <v>0</v>
      </c>
      <c r="G2122" s="1302">
        <v>0</v>
      </c>
      <c r="H2122" s="1302">
        <v>0</v>
      </c>
      <c r="I2122" s="1302">
        <v>0</v>
      </c>
      <c r="J2122" s="1302">
        <v>0</v>
      </c>
      <c r="K2122" s="1302">
        <v>0</v>
      </c>
      <c r="L2122" s="1302">
        <v>0</v>
      </c>
      <c r="M2122" s="1302">
        <v>0</v>
      </c>
      <c r="N2122" s="1302">
        <v>0</v>
      </c>
      <c r="O2122" s="1302">
        <v>10</v>
      </c>
      <c r="P2122" s="1302">
        <v>7</v>
      </c>
      <c r="Q2122" s="1302">
        <v>0</v>
      </c>
      <c r="R2122" s="1302">
        <v>6</v>
      </c>
      <c r="S2122" s="1302">
        <v>3</v>
      </c>
      <c r="T2122" s="1302">
        <v>2</v>
      </c>
      <c r="U2122" s="1302">
        <v>2</v>
      </c>
      <c r="V2122" s="1302">
        <v>1</v>
      </c>
    </row>
    <row r="2123" spans="1:22" ht="15" x14ac:dyDescent="0.25">
      <c r="A2123" s="1301" t="s">
        <v>709</v>
      </c>
      <c r="B2123" s="153" t="s">
        <v>958</v>
      </c>
      <c r="C2123" s="1301" t="s">
        <v>89</v>
      </c>
      <c r="D2123" s="1302">
        <v>0</v>
      </c>
      <c r="E2123" s="1302">
        <v>0</v>
      </c>
      <c r="F2123" s="1302">
        <v>0</v>
      </c>
      <c r="G2123" s="1302">
        <v>0</v>
      </c>
      <c r="H2123" s="1302">
        <v>0</v>
      </c>
      <c r="I2123" s="1302">
        <v>0</v>
      </c>
      <c r="J2123" s="1302">
        <v>0</v>
      </c>
      <c r="K2123" s="1302">
        <v>0</v>
      </c>
      <c r="L2123" s="1302">
        <v>0</v>
      </c>
      <c r="M2123" s="1302">
        <v>0</v>
      </c>
      <c r="N2123" s="1302">
        <v>0</v>
      </c>
      <c r="O2123" s="1302">
        <v>10</v>
      </c>
      <c r="P2123" s="1302">
        <v>8</v>
      </c>
      <c r="Q2123" s="1302">
        <v>0</v>
      </c>
      <c r="R2123" s="1302">
        <v>6</v>
      </c>
      <c r="S2123" s="1302">
        <v>3</v>
      </c>
      <c r="T2123" s="1302">
        <v>2</v>
      </c>
      <c r="U2123" s="1302">
        <v>2</v>
      </c>
      <c r="V2123" s="1302">
        <v>2</v>
      </c>
    </row>
    <row r="2124" spans="1:22" ht="15" x14ac:dyDescent="0.25">
      <c r="A2124" s="1301" t="s">
        <v>709</v>
      </c>
      <c r="B2124" s="153" t="s">
        <v>958</v>
      </c>
      <c r="C2124" s="1301" t="s">
        <v>90</v>
      </c>
      <c r="D2124" s="1302">
        <v>0</v>
      </c>
      <c r="E2124" s="1302">
        <v>0</v>
      </c>
      <c r="F2124" s="1302">
        <v>0</v>
      </c>
      <c r="G2124" s="1302">
        <v>0</v>
      </c>
      <c r="H2124" s="1302">
        <v>0</v>
      </c>
      <c r="I2124" s="1302">
        <v>0</v>
      </c>
      <c r="J2124" s="1302">
        <v>0</v>
      </c>
      <c r="K2124" s="1302">
        <v>0</v>
      </c>
      <c r="L2124" s="1302">
        <v>0</v>
      </c>
      <c r="M2124" s="1302">
        <v>0</v>
      </c>
      <c r="N2124" s="1302">
        <v>0</v>
      </c>
      <c r="O2124" s="1302">
        <v>1</v>
      </c>
      <c r="P2124" s="1302">
        <v>4</v>
      </c>
      <c r="Q2124" s="1302">
        <v>0</v>
      </c>
      <c r="R2124" s="1302">
        <v>1</v>
      </c>
      <c r="S2124" s="1302">
        <v>0</v>
      </c>
      <c r="T2124" s="1302">
        <v>0</v>
      </c>
      <c r="U2124" s="1302">
        <v>0</v>
      </c>
      <c r="V2124" s="1302">
        <v>0</v>
      </c>
    </row>
    <row r="2125" spans="1:22" ht="15" x14ac:dyDescent="0.25">
      <c r="A2125" s="1301" t="s">
        <v>709</v>
      </c>
      <c r="B2125" s="153" t="s">
        <v>958</v>
      </c>
      <c r="C2125" s="1301" t="s">
        <v>91</v>
      </c>
      <c r="D2125" s="1302">
        <v>0</v>
      </c>
      <c r="E2125" s="1302">
        <v>0</v>
      </c>
      <c r="F2125" s="1302">
        <v>0</v>
      </c>
      <c r="G2125" s="1302">
        <v>0</v>
      </c>
      <c r="H2125" s="1302">
        <v>0</v>
      </c>
      <c r="I2125" s="1302">
        <v>0</v>
      </c>
      <c r="J2125" s="1302">
        <v>0</v>
      </c>
      <c r="K2125" s="1302">
        <v>0</v>
      </c>
      <c r="L2125" s="1302">
        <v>0</v>
      </c>
      <c r="M2125" s="1302">
        <v>0</v>
      </c>
      <c r="N2125" s="1302">
        <v>0</v>
      </c>
      <c r="O2125" s="1302">
        <v>0</v>
      </c>
      <c r="P2125" s="1302">
        <v>1</v>
      </c>
      <c r="Q2125" s="1302">
        <v>0</v>
      </c>
      <c r="R2125" s="1302">
        <v>1</v>
      </c>
      <c r="S2125" s="1302">
        <v>0</v>
      </c>
      <c r="T2125" s="1302">
        <v>0</v>
      </c>
      <c r="U2125" s="1302">
        <v>0</v>
      </c>
      <c r="V2125" s="1302">
        <v>0</v>
      </c>
    </row>
    <row r="2126" spans="1:22" ht="15" x14ac:dyDescent="0.25">
      <c r="A2126" s="1301" t="s">
        <v>709</v>
      </c>
      <c r="B2126" s="153" t="s">
        <v>958</v>
      </c>
      <c r="C2126" s="1301" t="s">
        <v>701</v>
      </c>
      <c r="D2126" s="1302">
        <v>0</v>
      </c>
      <c r="E2126" s="1302">
        <v>0</v>
      </c>
      <c r="F2126" s="1302">
        <v>0</v>
      </c>
      <c r="G2126" s="1302">
        <v>0</v>
      </c>
      <c r="H2126" s="1302">
        <v>0</v>
      </c>
      <c r="I2126" s="1302">
        <v>0</v>
      </c>
      <c r="J2126" s="1302">
        <v>0</v>
      </c>
      <c r="K2126" s="1302">
        <v>0</v>
      </c>
      <c r="L2126" s="1302">
        <v>0</v>
      </c>
      <c r="M2126" s="1302">
        <v>0</v>
      </c>
      <c r="N2126" s="1302">
        <v>0</v>
      </c>
      <c r="O2126" s="1302">
        <v>0.2142857164144516</v>
      </c>
      <c r="P2126" s="1302">
        <v>0.23999999463558197</v>
      </c>
      <c r="Q2126" s="1302">
        <v>0</v>
      </c>
      <c r="R2126" s="1302">
        <v>7.1428574621677399E-2</v>
      </c>
      <c r="S2126" s="1302">
        <v>0.125</v>
      </c>
      <c r="T2126" s="1302">
        <v>0</v>
      </c>
      <c r="U2126" s="1302">
        <v>0</v>
      </c>
      <c r="V2126" s="1302">
        <v>0</v>
      </c>
    </row>
    <row r="2127" spans="1:22" ht="15" x14ac:dyDescent="0.25">
      <c r="A2127" s="1301" t="s">
        <v>709</v>
      </c>
      <c r="B2127" s="153" t="s">
        <v>958</v>
      </c>
      <c r="C2127" s="1301" t="s">
        <v>92</v>
      </c>
      <c r="D2127" s="1302">
        <v>0</v>
      </c>
      <c r="E2127" s="1302">
        <v>0</v>
      </c>
      <c r="F2127" s="1302">
        <v>0</v>
      </c>
      <c r="G2127" s="1302">
        <v>0</v>
      </c>
      <c r="H2127" s="1302">
        <v>0</v>
      </c>
      <c r="I2127" s="1302">
        <v>0</v>
      </c>
      <c r="J2127" s="1302">
        <v>0</v>
      </c>
      <c r="K2127" s="1302">
        <v>0</v>
      </c>
      <c r="L2127" s="1302">
        <v>0</v>
      </c>
      <c r="M2127" s="1302">
        <v>0</v>
      </c>
      <c r="N2127" s="1302">
        <v>0</v>
      </c>
      <c r="O2127" s="1302">
        <v>0.3571428656578064</v>
      </c>
      <c r="P2127" s="1302">
        <v>0.2800000011920929</v>
      </c>
      <c r="Q2127" s="1302">
        <v>0</v>
      </c>
      <c r="R2127" s="1302">
        <v>0.4285714328289032</v>
      </c>
      <c r="S2127" s="1302">
        <v>0.375</v>
      </c>
      <c r="T2127" s="1302">
        <v>0.2222222238779068</v>
      </c>
      <c r="U2127" s="1302">
        <v>0.20000000298023224</v>
      </c>
      <c r="V2127" s="1302">
        <v>0.1111111119389534</v>
      </c>
    </row>
    <row r="2128" spans="1:22" ht="15" x14ac:dyDescent="0.25">
      <c r="A2128" s="1301" t="s">
        <v>709</v>
      </c>
      <c r="B2128" s="153" t="s">
        <v>958</v>
      </c>
      <c r="C2128" s="1301" t="s">
        <v>93</v>
      </c>
      <c r="D2128" s="1302">
        <v>0</v>
      </c>
      <c r="E2128" s="1302">
        <v>0</v>
      </c>
      <c r="F2128" s="1302">
        <v>0</v>
      </c>
      <c r="G2128" s="1302">
        <v>0</v>
      </c>
      <c r="H2128" s="1302">
        <v>0</v>
      </c>
      <c r="I2128" s="1302">
        <v>0</v>
      </c>
      <c r="J2128" s="1302">
        <v>0</v>
      </c>
      <c r="K2128" s="1302">
        <v>0</v>
      </c>
      <c r="L2128" s="1302">
        <v>0</v>
      </c>
      <c r="M2128" s="1302">
        <v>0</v>
      </c>
      <c r="N2128" s="1302">
        <v>0</v>
      </c>
      <c r="O2128" s="1302">
        <v>0.3571428656578064</v>
      </c>
      <c r="P2128" s="1302">
        <v>0.31999999284744263</v>
      </c>
      <c r="Q2128" s="1302">
        <v>0</v>
      </c>
      <c r="R2128" s="1302">
        <v>0.4285714328289032</v>
      </c>
      <c r="S2128" s="1302">
        <v>0.375</v>
      </c>
      <c r="T2128" s="1302">
        <v>0.2222222238779068</v>
      </c>
      <c r="U2128" s="1302">
        <v>0.20000000298023224</v>
      </c>
      <c r="V2128" s="1302">
        <v>0.2222222238779068</v>
      </c>
    </row>
    <row r="2129" spans="1:22" ht="15" x14ac:dyDescent="0.25">
      <c r="A2129" s="1301" t="s">
        <v>709</v>
      </c>
      <c r="B2129" s="153" t="s">
        <v>958</v>
      </c>
      <c r="C2129" s="1301" t="s">
        <v>94</v>
      </c>
      <c r="D2129" s="1302">
        <v>0</v>
      </c>
      <c r="E2129" s="1302">
        <v>0</v>
      </c>
      <c r="F2129" s="1302">
        <v>0</v>
      </c>
      <c r="G2129" s="1302">
        <v>0</v>
      </c>
      <c r="H2129" s="1302">
        <v>0</v>
      </c>
      <c r="I2129" s="1302">
        <v>0</v>
      </c>
      <c r="J2129" s="1302">
        <v>0</v>
      </c>
      <c r="K2129" s="1302">
        <v>0</v>
      </c>
      <c r="L2129" s="1302">
        <v>0</v>
      </c>
      <c r="M2129" s="1302">
        <v>0</v>
      </c>
      <c r="N2129" s="1302">
        <v>0</v>
      </c>
      <c r="O2129" s="1302">
        <v>3.5714287310838699E-2</v>
      </c>
      <c r="P2129" s="1302">
        <v>0.15999999642372131</v>
      </c>
      <c r="Q2129" s="1302">
        <v>0</v>
      </c>
      <c r="R2129" s="1302">
        <v>7.1428574621677399E-2</v>
      </c>
      <c r="S2129" s="1302">
        <v>0</v>
      </c>
      <c r="T2129" s="1302">
        <v>0</v>
      </c>
      <c r="U2129" s="1302">
        <v>0</v>
      </c>
      <c r="V2129" s="1302">
        <v>0</v>
      </c>
    </row>
    <row r="2130" spans="1:22" ht="15" x14ac:dyDescent="0.25">
      <c r="A2130" s="1301" t="s">
        <v>709</v>
      </c>
      <c r="B2130" s="153" t="s">
        <v>958</v>
      </c>
      <c r="C2130" s="1301" t="s">
        <v>95</v>
      </c>
      <c r="D2130" s="1302">
        <v>0</v>
      </c>
      <c r="E2130" s="1302">
        <v>0</v>
      </c>
      <c r="F2130" s="1302">
        <v>0</v>
      </c>
      <c r="G2130" s="1302">
        <v>0</v>
      </c>
      <c r="H2130" s="1302">
        <v>0</v>
      </c>
      <c r="I2130" s="1302">
        <v>0</v>
      </c>
      <c r="J2130" s="1302">
        <v>0</v>
      </c>
      <c r="K2130" s="1302">
        <v>0</v>
      </c>
      <c r="L2130" s="1302">
        <v>0</v>
      </c>
      <c r="M2130" s="1302">
        <v>0</v>
      </c>
      <c r="N2130" s="1302">
        <v>0</v>
      </c>
      <c r="O2130" s="1302">
        <v>0</v>
      </c>
      <c r="P2130" s="1302">
        <v>3.9999999105930328E-2</v>
      </c>
      <c r="Q2130" s="1302">
        <v>0</v>
      </c>
      <c r="R2130" s="1302">
        <v>7.1428574621677399E-2</v>
      </c>
      <c r="S2130" s="1302">
        <v>0</v>
      </c>
      <c r="T2130" s="1302">
        <v>0</v>
      </c>
      <c r="U2130" s="1302">
        <v>0</v>
      </c>
      <c r="V2130" s="1302">
        <v>0</v>
      </c>
    </row>
    <row r="2131" spans="1:22" ht="15" x14ac:dyDescent="0.25">
      <c r="A2131" s="1301" t="s">
        <v>709</v>
      </c>
      <c r="B2131" s="153" t="s">
        <v>959</v>
      </c>
      <c r="C2131" s="1301" t="s">
        <v>87</v>
      </c>
      <c r="D2131" s="1302">
        <v>0</v>
      </c>
      <c r="E2131" s="1302">
        <v>16</v>
      </c>
      <c r="F2131" s="1302">
        <v>31</v>
      </c>
      <c r="G2131" s="1302">
        <v>12</v>
      </c>
      <c r="H2131" s="1302">
        <v>22</v>
      </c>
      <c r="I2131" s="1302">
        <v>25</v>
      </c>
      <c r="J2131" s="1302">
        <v>21</v>
      </c>
      <c r="K2131" s="1302">
        <v>40</v>
      </c>
      <c r="L2131" s="1302">
        <v>7</v>
      </c>
      <c r="M2131" s="1302">
        <v>26</v>
      </c>
      <c r="N2131" s="1302">
        <v>20</v>
      </c>
      <c r="O2131" s="1302">
        <v>52</v>
      </c>
      <c r="P2131" s="1302">
        <v>12</v>
      </c>
      <c r="Q2131" s="1302">
        <v>7</v>
      </c>
      <c r="R2131" s="1302">
        <v>13</v>
      </c>
      <c r="S2131" s="1302">
        <v>8</v>
      </c>
      <c r="T2131" s="1302">
        <v>6</v>
      </c>
      <c r="U2131" s="1302">
        <v>15</v>
      </c>
      <c r="V2131" s="1302">
        <v>16</v>
      </c>
    </row>
    <row r="2132" spans="1:22" ht="15" x14ac:dyDescent="0.25">
      <c r="A2132" s="1301" t="s">
        <v>709</v>
      </c>
      <c r="B2132" s="153" t="s">
        <v>959</v>
      </c>
      <c r="C2132" s="1301" t="s">
        <v>700</v>
      </c>
      <c r="D2132" s="1302">
        <v>0</v>
      </c>
      <c r="E2132" s="1302">
        <v>1</v>
      </c>
      <c r="F2132" s="1302">
        <v>7</v>
      </c>
      <c r="G2132" s="1302">
        <v>3</v>
      </c>
      <c r="H2132" s="1302">
        <v>11</v>
      </c>
      <c r="I2132" s="1302">
        <v>7</v>
      </c>
      <c r="J2132" s="1302">
        <v>6</v>
      </c>
      <c r="K2132" s="1302">
        <v>14</v>
      </c>
      <c r="L2132" s="1302">
        <v>3</v>
      </c>
      <c r="M2132" s="1302">
        <v>13</v>
      </c>
      <c r="N2132" s="1302">
        <v>8</v>
      </c>
      <c r="O2132" s="1302">
        <v>8</v>
      </c>
      <c r="P2132" s="1302">
        <v>2</v>
      </c>
      <c r="Q2132" s="1302">
        <v>2</v>
      </c>
      <c r="R2132" s="1302">
        <v>5</v>
      </c>
      <c r="S2132" s="1302">
        <v>2</v>
      </c>
      <c r="T2132" s="1302">
        <v>1</v>
      </c>
      <c r="U2132" s="1302">
        <v>0</v>
      </c>
      <c r="V2132" s="1302">
        <v>3</v>
      </c>
    </row>
    <row r="2133" spans="1:22" ht="15" x14ac:dyDescent="0.25">
      <c r="A2133" s="1301" t="s">
        <v>709</v>
      </c>
      <c r="B2133" s="153" t="s">
        <v>959</v>
      </c>
      <c r="C2133" s="1301" t="s">
        <v>88</v>
      </c>
      <c r="D2133" s="1302">
        <v>0</v>
      </c>
      <c r="E2133" s="1302">
        <v>1</v>
      </c>
      <c r="F2133" s="1302">
        <v>9</v>
      </c>
      <c r="G2133" s="1302">
        <v>6</v>
      </c>
      <c r="H2133" s="1302">
        <v>11</v>
      </c>
      <c r="I2133" s="1302">
        <v>11</v>
      </c>
      <c r="J2133" s="1302">
        <v>10</v>
      </c>
      <c r="K2133" s="1302">
        <v>19</v>
      </c>
      <c r="L2133" s="1302">
        <v>4</v>
      </c>
      <c r="M2133" s="1302">
        <v>13</v>
      </c>
      <c r="N2133" s="1302">
        <v>12</v>
      </c>
      <c r="O2133" s="1302">
        <v>25</v>
      </c>
      <c r="P2133" s="1302">
        <v>6</v>
      </c>
      <c r="Q2133" s="1302">
        <v>3</v>
      </c>
      <c r="R2133" s="1302">
        <v>10</v>
      </c>
      <c r="S2133" s="1302">
        <v>5</v>
      </c>
      <c r="T2133" s="1302">
        <v>4</v>
      </c>
      <c r="U2133" s="1302">
        <v>6</v>
      </c>
      <c r="V2133" s="1302">
        <v>9</v>
      </c>
    </row>
    <row r="2134" spans="1:22" ht="15" x14ac:dyDescent="0.25">
      <c r="A2134" s="1301" t="s">
        <v>709</v>
      </c>
      <c r="B2134" s="153" t="s">
        <v>959</v>
      </c>
      <c r="C2134" s="1301" t="s">
        <v>89</v>
      </c>
      <c r="D2134" s="1302">
        <v>0</v>
      </c>
      <c r="E2134" s="1302">
        <v>1</v>
      </c>
      <c r="F2134" s="1302">
        <v>12</v>
      </c>
      <c r="G2134" s="1302">
        <v>7</v>
      </c>
      <c r="H2134" s="1302">
        <v>11</v>
      </c>
      <c r="I2134" s="1302">
        <v>12</v>
      </c>
      <c r="J2134" s="1302">
        <v>12</v>
      </c>
      <c r="K2134" s="1302">
        <v>20</v>
      </c>
      <c r="L2134" s="1302">
        <v>4</v>
      </c>
      <c r="M2134" s="1302">
        <v>15</v>
      </c>
      <c r="N2134" s="1302">
        <v>13</v>
      </c>
      <c r="O2134" s="1302">
        <v>28</v>
      </c>
      <c r="P2134" s="1302">
        <v>6</v>
      </c>
      <c r="Q2134" s="1302">
        <v>3</v>
      </c>
      <c r="R2134" s="1302">
        <v>10</v>
      </c>
      <c r="S2134" s="1302">
        <v>5</v>
      </c>
      <c r="T2134" s="1302">
        <v>5</v>
      </c>
      <c r="U2134" s="1302">
        <v>8</v>
      </c>
      <c r="V2134" s="1302">
        <v>9</v>
      </c>
    </row>
    <row r="2135" spans="1:22" ht="15" x14ac:dyDescent="0.25">
      <c r="A2135" s="1301" t="s">
        <v>709</v>
      </c>
      <c r="B2135" s="153" t="s">
        <v>959</v>
      </c>
      <c r="C2135" s="1301" t="s">
        <v>90</v>
      </c>
      <c r="D2135" s="1302">
        <v>0</v>
      </c>
      <c r="E2135" s="1302">
        <v>0</v>
      </c>
      <c r="F2135" s="1302">
        <v>3</v>
      </c>
      <c r="G2135" s="1302">
        <v>3</v>
      </c>
      <c r="H2135" s="1302">
        <v>2</v>
      </c>
      <c r="I2135" s="1302">
        <v>3</v>
      </c>
      <c r="J2135" s="1302">
        <v>5</v>
      </c>
      <c r="K2135" s="1302">
        <v>3</v>
      </c>
      <c r="L2135" s="1302">
        <v>1</v>
      </c>
      <c r="M2135" s="1302">
        <v>2</v>
      </c>
      <c r="N2135" s="1302">
        <v>0</v>
      </c>
      <c r="O2135" s="1302">
        <v>3</v>
      </c>
      <c r="P2135" s="1302">
        <v>1</v>
      </c>
      <c r="Q2135" s="1302">
        <v>0</v>
      </c>
      <c r="R2135" s="1302">
        <v>2</v>
      </c>
      <c r="S2135" s="1302">
        <v>1</v>
      </c>
      <c r="T2135" s="1302">
        <v>1</v>
      </c>
      <c r="U2135" s="1302">
        <v>0</v>
      </c>
      <c r="V2135" s="1302">
        <v>1</v>
      </c>
    </row>
    <row r="2136" spans="1:22" ht="15" x14ac:dyDescent="0.25">
      <c r="A2136" s="1301" t="s">
        <v>709</v>
      </c>
      <c r="B2136" s="153" t="s">
        <v>959</v>
      </c>
      <c r="C2136" s="1301" t="s">
        <v>91</v>
      </c>
      <c r="D2136" s="1302">
        <v>0</v>
      </c>
      <c r="E2136" s="1302">
        <v>0</v>
      </c>
      <c r="F2136" s="1302">
        <v>3</v>
      </c>
      <c r="G2136" s="1302">
        <v>2</v>
      </c>
      <c r="H2136" s="1302">
        <v>2</v>
      </c>
      <c r="I2136" s="1302">
        <v>2</v>
      </c>
      <c r="J2136" s="1302">
        <v>3</v>
      </c>
      <c r="K2136" s="1302">
        <v>0</v>
      </c>
      <c r="L2136" s="1302">
        <v>0</v>
      </c>
      <c r="M2136" s="1302">
        <v>1</v>
      </c>
      <c r="N2136" s="1302">
        <v>0</v>
      </c>
      <c r="O2136" s="1302">
        <v>2</v>
      </c>
      <c r="P2136" s="1302">
        <v>0</v>
      </c>
      <c r="Q2136" s="1302">
        <v>0</v>
      </c>
      <c r="R2136" s="1302">
        <v>2</v>
      </c>
      <c r="S2136" s="1302">
        <v>1</v>
      </c>
      <c r="T2136" s="1302">
        <v>1</v>
      </c>
      <c r="U2136" s="1302">
        <v>0</v>
      </c>
      <c r="V2136" s="1302">
        <v>1</v>
      </c>
    </row>
    <row r="2137" spans="1:22" ht="15" x14ac:dyDescent="0.25">
      <c r="A2137" s="1301" t="s">
        <v>709</v>
      </c>
      <c r="B2137" s="153" t="s">
        <v>959</v>
      </c>
      <c r="C2137" s="1301" t="s">
        <v>701</v>
      </c>
      <c r="D2137" s="1302">
        <v>0</v>
      </c>
      <c r="E2137" s="1302">
        <v>6.25E-2</v>
      </c>
      <c r="F2137" s="1302">
        <v>0.22580644488334656</v>
      </c>
      <c r="G2137" s="1302">
        <v>0.25</v>
      </c>
      <c r="H2137" s="1302">
        <v>0.5</v>
      </c>
      <c r="I2137" s="1302">
        <v>0.2800000011920929</v>
      </c>
      <c r="J2137" s="1302">
        <v>0.28571429848670959</v>
      </c>
      <c r="K2137" s="1302">
        <v>0.34999999403953552</v>
      </c>
      <c r="L2137" s="1302">
        <v>0.4285714328289032</v>
      </c>
      <c r="M2137" s="1302">
        <v>0.5</v>
      </c>
      <c r="N2137" s="1302">
        <v>0.40000000596046448</v>
      </c>
      <c r="O2137" s="1302">
        <v>0.15384615957736969</v>
      </c>
      <c r="P2137" s="1302">
        <v>0.1666666716337204</v>
      </c>
      <c r="Q2137" s="1302">
        <v>0.28571429848670959</v>
      </c>
      <c r="R2137" s="1302">
        <v>0.38461539149284363</v>
      </c>
      <c r="S2137" s="1302">
        <v>0.25</v>
      </c>
      <c r="T2137" s="1302">
        <v>0.1666666716337204</v>
      </c>
      <c r="U2137" s="1302">
        <v>0</v>
      </c>
      <c r="V2137" s="1302">
        <v>0.1875</v>
      </c>
    </row>
    <row r="2138" spans="1:22" ht="15" x14ac:dyDescent="0.25">
      <c r="A2138" s="1301" t="s">
        <v>709</v>
      </c>
      <c r="B2138" s="153" t="s">
        <v>959</v>
      </c>
      <c r="C2138" s="1301" t="s">
        <v>92</v>
      </c>
      <c r="D2138" s="1302">
        <v>0</v>
      </c>
      <c r="E2138" s="1302">
        <v>6.25E-2</v>
      </c>
      <c r="F2138" s="1302">
        <v>0.29032257199287415</v>
      </c>
      <c r="G2138" s="1302">
        <v>0.5</v>
      </c>
      <c r="H2138" s="1302">
        <v>0.5</v>
      </c>
      <c r="I2138" s="1302">
        <v>0.43999999761581421</v>
      </c>
      <c r="J2138" s="1302">
        <v>0.4761904776096344</v>
      </c>
      <c r="K2138" s="1302">
        <v>0.47499999403953552</v>
      </c>
      <c r="L2138" s="1302">
        <v>0.57142859697341919</v>
      </c>
      <c r="M2138" s="1302">
        <v>0.5</v>
      </c>
      <c r="N2138" s="1302">
        <v>0.60000002384185791</v>
      </c>
      <c r="O2138" s="1302">
        <v>0.48076921701431274</v>
      </c>
      <c r="P2138" s="1302">
        <v>0.5</v>
      </c>
      <c r="Q2138" s="1302">
        <v>0.4285714328289032</v>
      </c>
      <c r="R2138" s="1302">
        <v>0.76923078298568726</v>
      </c>
      <c r="S2138" s="1302">
        <v>0.625</v>
      </c>
      <c r="T2138" s="1302">
        <v>0.66666668653488159</v>
      </c>
      <c r="U2138" s="1302">
        <v>0.40000000596046448</v>
      </c>
      <c r="V2138" s="1302">
        <v>0.5625</v>
      </c>
    </row>
    <row r="2139" spans="1:22" ht="15" x14ac:dyDescent="0.25">
      <c r="A2139" s="1301" t="s">
        <v>709</v>
      </c>
      <c r="B2139" s="153" t="s">
        <v>959</v>
      </c>
      <c r="C2139" s="1301" t="s">
        <v>93</v>
      </c>
      <c r="D2139" s="1302">
        <v>0</v>
      </c>
      <c r="E2139" s="1302">
        <v>6.25E-2</v>
      </c>
      <c r="F2139" s="1302">
        <v>0.38709676265716553</v>
      </c>
      <c r="G2139" s="1302">
        <v>0.58333331346511841</v>
      </c>
      <c r="H2139" s="1302">
        <v>0.5</v>
      </c>
      <c r="I2139" s="1302">
        <v>0.47999998927116394</v>
      </c>
      <c r="J2139" s="1302">
        <v>0.57142859697341919</v>
      </c>
      <c r="K2139" s="1302">
        <v>0.5</v>
      </c>
      <c r="L2139" s="1302">
        <v>0.57142859697341919</v>
      </c>
      <c r="M2139" s="1302">
        <v>0.57692307233810425</v>
      </c>
      <c r="N2139" s="1302">
        <v>0.64999997615814209</v>
      </c>
      <c r="O2139" s="1302">
        <v>0.53846156597137451</v>
      </c>
      <c r="P2139" s="1302">
        <v>0.5</v>
      </c>
      <c r="Q2139" s="1302">
        <v>0.4285714328289032</v>
      </c>
      <c r="R2139" s="1302">
        <v>0.76923078298568726</v>
      </c>
      <c r="S2139" s="1302">
        <v>0.625</v>
      </c>
      <c r="T2139" s="1302">
        <v>0.83333331346511841</v>
      </c>
      <c r="U2139" s="1302">
        <v>0.53333336114883423</v>
      </c>
      <c r="V2139" s="1302">
        <v>0.5625</v>
      </c>
    </row>
    <row r="2140" spans="1:22" ht="15" x14ac:dyDescent="0.25">
      <c r="A2140" s="1301" t="s">
        <v>709</v>
      </c>
      <c r="B2140" s="153" t="s">
        <v>959</v>
      </c>
      <c r="C2140" s="1301" t="s">
        <v>94</v>
      </c>
      <c r="D2140" s="1302">
        <v>0</v>
      </c>
      <c r="E2140" s="1302">
        <v>0</v>
      </c>
      <c r="F2140" s="1302">
        <v>9.6774190664291382E-2</v>
      </c>
      <c r="G2140" s="1302">
        <v>0.25</v>
      </c>
      <c r="H2140" s="1302">
        <v>9.0909093618392944E-2</v>
      </c>
      <c r="I2140" s="1302">
        <v>0.11999999731779099</v>
      </c>
      <c r="J2140" s="1302">
        <v>0.2380952388048172</v>
      </c>
      <c r="K2140" s="1302">
        <v>7.5000002980232239E-2</v>
      </c>
      <c r="L2140" s="1302">
        <v>0.1428571492433548</v>
      </c>
      <c r="M2140" s="1302">
        <v>7.6923079788684845E-2</v>
      </c>
      <c r="N2140" s="1302">
        <v>0</v>
      </c>
      <c r="O2140" s="1302">
        <v>5.7692307978868484E-2</v>
      </c>
      <c r="P2140" s="1302">
        <v>8.3333335816860199E-2</v>
      </c>
      <c r="Q2140" s="1302">
        <v>0</v>
      </c>
      <c r="R2140" s="1302">
        <v>0.15384615957736969</v>
      </c>
      <c r="S2140" s="1302">
        <v>0.125</v>
      </c>
      <c r="T2140" s="1302">
        <v>0.1666666716337204</v>
      </c>
      <c r="U2140" s="1302">
        <v>0</v>
      </c>
      <c r="V2140" s="1302">
        <v>6.25E-2</v>
      </c>
    </row>
    <row r="2141" spans="1:22" ht="15" x14ac:dyDescent="0.25">
      <c r="A2141" s="1301" t="s">
        <v>709</v>
      </c>
      <c r="B2141" s="153" t="s">
        <v>959</v>
      </c>
      <c r="C2141" s="1301" t="s">
        <v>95</v>
      </c>
      <c r="D2141" s="1302">
        <v>0</v>
      </c>
      <c r="E2141" s="1302">
        <v>0</v>
      </c>
      <c r="F2141" s="1302">
        <v>9.6774190664291382E-2</v>
      </c>
      <c r="G2141" s="1302">
        <v>0.1666666716337204</v>
      </c>
      <c r="H2141" s="1302">
        <v>9.0909093618392944E-2</v>
      </c>
      <c r="I2141" s="1302">
        <v>7.9999998211860657E-2</v>
      </c>
      <c r="J2141" s="1302">
        <v>0.1428571492433548</v>
      </c>
      <c r="K2141" s="1302">
        <v>0</v>
      </c>
      <c r="L2141" s="1302">
        <v>0</v>
      </c>
      <c r="M2141" s="1302">
        <v>3.8461539894342422E-2</v>
      </c>
      <c r="N2141" s="1302">
        <v>0</v>
      </c>
      <c r="O2141" s="1302">
        <v>3.8461539894342422E-2</v>
      </c>
      <c r="P2141" s="1302">
        <v>0</v>
      </c>
      <c r="Q2141" s="1302">
        <v>0</v>
      </c>
      <c r="R2141" s="1302">
        <v>0.15384615957736969</v>
      </c>
      <c r="S2141" s="1302">
        <v>0.125</v>
      </c>
      <c r="T2141" s="1302">
        <v>0.1666666716337204</v>
      </c>
      <c r="U2141" s="1302">
        <v>0</v>
      </c>
      <c r="V2141" s="1302">
        <v>6.25E-2</v>
      </c>
    </row>
    <row r="2142" spans="1:22" ht="15" x14ac:dyDescent="0.25">
      <c r="A2142" s="1301" t="s">
        <v>709</v>
      </c>
      <c r="B2142" s="153" t="s">
        <v>960</v>
      </c>
      <c r="C2142" s="1301" t="s">
        <v>87</v>
      </c>
      <c r="D2142" s="1302">
        <v>0</v>
      </c>
      <c r="E2142" s="1302">
        <v>0</v>
      </c>
      <c r="F2142" s="1302">
        <v>0</v>
      </c>
      <c r="G2142" s="1302">
        <v>0</v>
      </c>
      <c r="H2142" s="1302">
        <v>0</v>
      </c>
      <c r="I2142" s="1302">
        <v>0</v>
      </c>
      <c r="J2142" s="1302">
        <v>0</v>
      </c>
      <c r="K2142" s="1302">
        <v>0</v>
      </c>
      <c r="L2142" s="1302">
        <v>0</v>
      </c>
      <c r="M2142" s="1302">
        <v>0</v>
      </c>
      <c r="N2142" s="1302">
        <v>0</v>
      </c>
      <c r="O2142" s="1302">
        <v>0</v>
      </c>
      <c r="P2142" s="1302">
        <v>22</v>
      </c>
      <c r="Q2142" s="1302">
        <v>6</v>
      </c>
      <c r="R2142" s="1302">
        <v>16</v>
      </c>
      <c r="S2142" s="1302">
        <v>5</v>
      </c>
      <c r="T2142" s="1302">
        <v>17</v>
      </c>
      <c r="U2142" s="1302">
        <v>21</v>
      </c>
      <c r="V2142" s="1302">
        <v>15</v>
      </c>
    </row>
    <row r="2143" spans="1:22" ht="15" x14ac:dyDescent="0.25">
      <c r="A2143" s="1301" t="s">
        <v>709</v>
      </c>
      <c r="B2143" s="153" t="s">
        <v>960</v>
      </c>
      <c r="C2143" s="1301" t="s">
        <v>700</v>
      </c>
      <c r="D2143" s="1302">
        <v>0</v>
      </c>
      <c r="E2143" s="1302">
        <v>0</v>
      </c>
      <c r="F2143" s="1302">
        <v>0</v>
      </c>
      <c r="G2143" s="1302">
        <v>0</v>
      </c>
      <c r="H2143" s="1302">
        <v>0</v>
      </c>
      <c r="I2143" s="1302">
        <v>0</v>
      </c>
      <c r="J2143" s="1302">
        <v>0</v>
      </c>
      <c r="K2143" s="1302">
        <v>0</v>
      </c>
      <c r="L2143" s="1302">
        <v>0</v>
      </c>
      <c r="M2143" s="1302">
        <v>0</v>
      </c>
      <c r="N2143" s="1302">
        <v>0</v>
      </c>
      <c r="O2143" s="1302">
        <v>0</v>
      </c>
      <c r="P2143" s="1302">
        <v>5</v>
      </c>
      <c r="Q2143" s="1302">
        <v>3</v>
      </c>
      <c r="R2143" s="1302">
        <v>2</v>
      </c>
      <c r="S2143" s="1302">
        <v>0</v>
      </c>
      <c r="T2143" s="1302">
        <v>2</v>
      </c>
      <c r="U2143" s="1302">
        <v>3</v>
      </c>
      <c r="V2143" s="1302">
        <v>0</v>
      </c>
    </row>
    <row r="2144" spans="1:22" ht="15" x14ac:dyDescent="0.25">
      <c r="A2144" s="1301" t="s">
        <v>709</v>
      </c>
      <c r="B2144" s="153" t="s">
        <v>960</v>
      </c>
      <c r="C2144" s="1301" t="s">
        <v>88</v>
      </c>
      <c r="D2144" s="1302">
        <v>0</v>
      </c>
      <c r="E2144" s="1302">
        <v>0</v>
      </c>
      <c r="F2144" s="1302">
        <v>0</v>
      </c>
      <c r="G2144" s="1302">
        <v>0</v>
      </c>
      <c r="H2144" s="1302">
        <v>0</v>
      </c>
      <c r="I2144" s="1302">
        <v>0</v>
      </c>
      <c r="J2144" s="1302">
        <v>0</v>
      </c>
      <c r="K2144" s="1302">
        <v>0</v>
      </c>
      <c r="L2144" s="1302">
        <v>0</v>
      </c>
      <c r="M2144" s="1302">
        <v>0</v>
      </c>
      <c r="N2144" s="1302">
        <v>0</v>
      </c>
      <c r="O2144" s="1302">
        <v>0</v>
      </c>
      <c r="P2144" s="1302">
        <v>11</v>
      </c>
      <c r="Q2144" s="1302">
        <v>3</v>
      </c>
      <c r="R2144" s="1302">
        <v>4</v>
      </c>
      <c r="S2144" s="1302">
        <v>0</v>
      </c>
      <c r="T2144" s="1302">
        <v>6</v>
      </c>
      <c r="U2144" s="1302">
        <v>9</v>
      </c>
      <c r="V2144" s="1302">
        <v>5</v>
      </c>
    </row>
    <row r="2145" spans="1:22" ht="15" x14ac:dyDescent="0.25">
      <c r="A2145" s="1301" t="s">
        <v>709</v>
      </c>
      <c r="B2145" s="153" t="s">
        <v>960</v>
      </c>
      <c r="C2145" s="1301" t="s">
        <v>89</v>
      </c>
      <c r="D2145" s="1302">
        <v>0</v>
      </c>
      <c r="E2145" s="1302">
        <v>0</v>
      </c>
      <c r="F2145" s="1302">
        <v>0</v>
      </c>
      <c r="G2145" s="1302">
        <v>0</v>
      </c>
      <c r="H2145" s="1302">
        <v>0</v>
      </c>
      <c r="I2145" s="1302">
        <v>0</v>
      </c>
      <c r="J2145" s="1302">
        <v>0</v>
      </c>
      <c r="K2145" s="1302">
        <v>0</v>
      </c>
      <c r="L2145" s="1302">
        <v>0</v>
      </c>
      <c r="M2145" s="1302">
        <v>0</v>
      </c>
      <c r="N2145" s="1302">
        <v>0</v>
      </c>
      <c r="O2145" s="1302">
        <v>0</v>
      </c>
      <c r="P2145" s="1302">
        <v>13</v>
      </c>
      <c r="Q2145" s="1302">
        <v>4</v>
      </c>
      <c r="R2145" s="1302">
        <v>4</v>
      </c>
      <c r="S2145" s="1302">
        <v>1</v>
      </c>
      <c r="T2145" s="1302">
        <v>8</v>
      </c>
      <c r="U2145" s="1302">
        <v>11</v>
      </c>
      <c r="V2145" s="1302">
        <v>7</v>
      </c>
    </row>
    <row r="2146" spans="1:22" ht="15" x14ac:dyDescent="0.25">
      <c r="A2146" s="1301" t="s">
        <v>709</v>
      </c>
      <c r="B2146" s="153" t="s">
        <v>960</v>
      </c>
      <c r="C2146" s="1301" t="s">
        <v>90</v>
      </c>
      <c r="D2146" s="1302">
        <v>0</v>
      </c>
      <c r="E2146" s="1302">
        <v>0</v>
      </c>
      <c r="F2146" s="1302">
        <v>0</v>
      </c>
      <c r="G2146" s="1302">
        <v>0</v>
      </c>
      <c r="H2146" s="1302">
        <v>0</v>
      </c>
      <c r="I2146" s="1302">
        <v>0</v>
      </c>
      <c r="J2146" s="1302">
        <v>0</v>
      </c>
      <c r="K2146" s="1302">
        <v>0</v>
      </c>
      <c r="L2146" s="1302">
        <v>0</v>
      </c>
      <c r="M2146" s="1302">
        <v>0</v>
      </c>
      <c r="N2146" s="1302">
        <v>0</v>
      </c>
      <c r="O2146" s="1302">
        <v>0</v>
      </c>
      <c r="P2146" s="1302">
        <v>12</v>
      </c>
      <c r="Q2146" s="1302">
        <v>2</v>
      </c>
      <c r="R2146" s="1302">
        <v>0</v>
      </c>
      <c r="S2146" s="1302">
        <v>0</v>
      </c>
      <c r="T2146" s="1302">
        <v>5</v>
      </c>
      <c r="U2146" s="1302">
        <v>4</v>
      </c>
      <c r="V2146" s="1302">
        <v>2</v>
      </c>
    </row>
    <row r="2147" spans="1:22" ht="15" x14ac:dyDescent="0.25">
      <c r="A2147" s="1301" t="s">
        <v>709</v>
      </c>
      <c r="B2147" s="153" t="s">
        <v>960</v>
      </c>
      <c r="C2147" s="1301" t="s">
        <v>91</v>
      </c>
      <c r="D2147" s="1302">
        <v>0</v>
      </c>
      <c r="E2147" s="1302">
        <v>0</v>
      </c>
      <c r="F2147" s="1302">
        <v>0</v>
      </c>
      <c r="G2147" s="1302">
        <v>0</v>
      </c>
      <c r="H2147" s="1302">
        <v>0</v>
      </c>
      <c r="I2147" s="1302">
        <v>0</v>
      </c>
      <c r="J2147" s="1302">
        <v>0</v>
      </c>
      <c r="K2147" s="1302">
        <v>0</v>
      </c>
      <c r="L2147" s="1302">
        <v>0</v>
      </c>
      <c r="M2147" s="1302">
        <v>0</v>
      </c>
      <c r="N2147" s="1302">
        <v>0</v>
      </c>
      <c r="O2147" s="1302">
        <v>0</v>
      </c>
      <c r="P2147" s="1302">
        <v>7</v>
      </c>
      <c r="Q2147" s="1302">
        <v>0</v>
      </c>
      <c r="R2147" s="1302">
        <v>0</v>
      </c>
      <c r="S2147" s="1302">
        <v>0</v>
      </c>
      <c r="T2147" s="1302">
        <v>3</v>
      </c>
      <c r="U2147" s="1302">
        <v>2</v>
      </c>
      <c r="V2147" s="1302">
        <v>0</v>
      </c>
    </row>
    <row r="2148" spans="1:22" ht="15" x14ac:dyDescent="0.25">
      <c r="A2148" s="1301" t="s">
        <v>709</v>
      </c>
      <c r="B2148" s="153" t="s">
        <v>960</v>
      </c>
      <c r="C2148" s="1301" t="s">
        <v>701</v>
      </c>
      <c r="D2148" s="1302">
        <v>0</v>
      </c>
      <c r="E2148" s="1302">
        <v>0</v>
      </c>
      <c r="F2148" s="1302">
        <v>0</v>
      </c>
      <c r="G2148" s="1302">
        <v>0</v>
      </c>
      <c r="H2148" s="1302">
        <v>0</v>
      </c>
      <c r="I2148" s="1302">
        <v>0</v>
      </c>
      <c r="J2148" s="1302">
        <v>0</v>
      </c>
      <c r="K2148" s="1302">
        <v>0</v>
      </c>
      <c r="L2148" s="1302">
        <v>0</v>
      </c>
      <c r="M2148" s="1302">
        <v>0</v>
      </c>
      <c r="N2148" s="1302">
        <v>0</v>
      </c>
      <c r="O2148" s="1302">
        <v>0</v>
      </c>
      <c r="P2148" s="1302">
        <v>0.22727273404598236</v>
      </c>
      <c r="Q2148" s="1302">
        <v>0.5</v>
      </c>
      <c r="R2148" s="1302">
        <v>0.125</v>
      </c>
      <c r="S2148" s="1302">
        <v>0</v>
      </c>
      <c r="T2148" s="1302">
        <v>0.11764705926179886</v>
      </c>
      <c r="U2148" s="1302">
        <v>0.1428571492433548</v>
      </c>
      <c r="V2148" s="1302">
        <v>0</v>
      </c>
    </row>
    <row r="2149" spans="1:22" ht="15" x14ac:dyDescent="0.25">
      <c r="A2149" s="1301" t="s">
        <v>709</v>
      </c>
      <c r="B2149" s="153" t="s">
        <v>960</v>
      </c>
      <c r="C2149" s="1301" t="s">
        <v>92</v>
      </c>
      <c r="D2149" s="1302">
        <v>0</v>
      </c>
      <c r="E2149" s="1302">
        <v>0</v>
      </c>
      <c r="F2149" s="1302">
        <v>0</v>
      </c>
      <c r="G2149" s="1302">
        <v>0</v>
      </c>
      <c r="H2149" s="1302">
        <v>0</v>
      </c>
      <c r="I2149" s="1302">
        <v>0</v>
      </c>
      <c r="J2149" s="1302">
        <v>0</v>
      </c>
      <c r="K2149" s="1302">
        <v>0</v>
      </c>
      <c r="L2149" s="1302">
        <v>0</v>
      </c>
      <c r="M2149" s="1302">
        <v>0</v>
      </c>
      <c r="N2149" s="1302">
        <v>0</v>
      </c>
      <c r="O2149" s="1302">
        <v>0</v>
      </c>
      <c r="P2149" s="1302">
        <v>0.5</v>
      </c>
      <c r="Q2149" s="1302">
        <v>0.5</v>
      </c>
      <c r="R2149" s="1302">
        <v>0.25</v>
      </c>
      <c r="S2149" s="1302">
        <v>0</v>
      </c>
      <c r="T2149" s="1302">
        <v>0.35294118523597717</v>
      </c>
      <c r="U2149" s="1302">
        <v>0.4285714328289032</v>
      </c>
      <c r="V2149" s="1302">
        <v>0.3333333432674408</v>
      </c>
    </row>
    <row r="2150" spans="1:22" ht="15" x14ac:dyDescent="0.25">
      <c r="A2150" s="1301" t="s">
        <v>709</v>
      </c>
      <c r="B2150" s="153" t="s">
        <v>960</v>
      </c>
      <c r="C2150" s="1301" t="s">
        <v>93</v>
      </c>
      <c r="D2150" s="1302">
        <v>0</v>
      </c>
      <c r="E2150" s="1302">
        <v>0</v>
      </c>
      <c r="F2150" s="1302">
        <v>0</v>
      </c>
      <c r="G2150" s="1302">
        <v>0</v>
      </c>
      <c r="H2150" s="1302">
        <v>0</v>
      </c>
      <c r="I2150" s="1302">
        <v>0</v>
      </c>
      <c r="J2150" s="1302">
        <v>0</v>
      </c>
      <c r="K2150" s="1302">
        <v>0</v>
      </c>
      <c r="L2150" s="1302">
        <v>0</v>
      </c>
      <c r="M2150" s="1302">
        <v>0</v>
      </c>
      <c r="N2150" s="1302">
        <v>0</v>
      </c>
      <c r="O2150" s="1302">
        <v>0</v>
      </c>
      <c r="P2150" s="1302">
        <v>0.59090906381607056</v>
      </c>
      <c r="Q2150" s="1302">
        <v>0.66666668653488159</v>
      </c>
      <c r="R2150" s="1302">
        <v>0.25</v>
      </c>
      <c r="S2150" s="1302">
        <v>0.20000000298023224</v>
      </c>
      <c r="T2150" s="1302">
        <v>0.47058823704719543</v>
      </c>
      <c r="U2150" s="1302">
        <v>0.52380955219268799</v>
      </c>
      <c r="V2150" s="1302">
        <v>0.46666666865348816</v>
      </c>
    </row>
    <row r="2151" spans="1:22" ht="15" x14ac:dyDescent="0.25">
      <c r="A2151" s="1301" t="s">
        <v>709</v>
      </c>
      <c r="B2151" s="153" t="s">
        <v>960</v>
      </c>
      <c r="C2151" s="1301" t="s">
        <v>94</v>
      </c>
      <c r="D2151" s="1302">
        <v>0</v>
      </c>
      <c r="E2151" s="1302">
        <v>0</v>
      </c>
      <c r="F2151" s="1302">
        <v>0</v>
      </c>
      <c r="G2151" s="1302">
        <v>0</v>
      </c>
      <c r="H2151" s="1302">
        <v>0</v>
      </c>
      <c r="I2151" s="1302">
        <v>0</v>
      </c>
      <c r="J2151" s="1302">
        <v>0</v>
      </c>
      <c r="K2151" s="1302">
        <v>0</v>
      </c>
      <c r="L2151" s="1302">
        <v>0</v>
      </c>
      <c r="M2151" s="1302">
        <v>0</v>
      </c>
      <c r="N2151" s="1302">
        <v>0</v>
      </c>
      <c r="O2151" s="1302">
        <v>0</v>
      </c>
      <c r="P2151" s="1302">
        <v>0.54545456171035767</v>
      </c>
      <c r="Q2151" s="1302">
        <v>0.3333333432674408</v>
      </c>
      <c r="R2151" s="1302">
        <v>0</v>
      </c>
      <c r="S2151" s="1302">
        <v>0</v>
      </c>
      <c r="T2151" s="1302">
        <v>0.29411765933036804</v>
      </c>
      <c r="U2151" s="1302">
        <v>0.190476194024086</v>
      </c>
      <c r="V2151" s="1302">
        <v>0.13333334028720856</v>
      </c>
    </row>
    <row r="2152" spans="1:22" ht="15" x14ac:dyDescent="0.25">
      <c r="A2152" s="1301" t="s">
        <v>709</v>
      </c>
      <c r="B2152" s="153" t="s">
        <v>960</v>
      </c>
      <c r="C2152" s="1301" t="s">
        <v>95</v>
      </c>
      <c r="D2152" s="1302">
        <v>0</v>
      </c>
      <c r="E2152" s="1302">
        <v>0</v>
      </c>
      <c r="F2152" s="1302">
        <v>0</v>
      </c>
      <c r="G2152" s="1302">
        <v>0</v>
      </c>
      <c r="H2152" s="1302">
        <v>0</v>
      </c>
      <c r="I2152" s="1302">
        <v>0</v>
      </c>
      <c r="J2152" s="1302">
        <v>0</v>
      </c>
      <c r="K2152" s="1302">
        <v>0</v>
      </c>
      <c r="L2152" s="1302">
        <v>0</v>
      </c>
      <c r="M2152" s="1302">
        <v>0</v>
      </c>
      <c r="N2152" s="1302">
        <v>0</v>
      </c>
      <c r="O2152" s="1302">
        <v>0</v>
      </c>
      <c r="P2152" s="1302">
        <v>0.31818181276321411</v>
      </c>
      <c r="Q2152" s="1302">
        <v>0</v>
      </c>
      <c r="R2152" s="1302">
        <v>0</v>
      </c>
      <c r="S2152" s="1302">
        <v>0</v>
      </c>
      <c r="T2152" s="1302">
        <v>0.17647059261798859</v>
      </c>
      <c r="U2152" s="1302">
        <v>9.5238097012042999E-2</v>
      </c>
      <c r="V2152" s="1302">
        <v>0</v>
      </c>
    </row>
    <row r="2153" spans="1:22" ht="15" x14ac:dyDescent="0.25">
      <c r="A2153" s="1301" t="s">
        <v>709</v>
      </c>
      <c r="B2153" s="153" t="s">
        <v>961</v>
      </c>
      <c r="C2153" s="1301" t="s">
        <v>87</v>
      </c>
      <c r="D2153" s="1302">
        <v>1</v>
      </c>
      <c r="E2153" s="1302">
        <v>4</v>
      </c>
      <c r="F2153" s="1302">
        <v>6</v>
      </c>
      <c r="G2153" s="1302">
        <v>2</v>
      </c>
      <c r="H2153" s="1302">
        <v>4</v>
      </c>
      <c r="I2153" s="1302">
        <v>13</v>
      </c>
      <c r="J2153" s="1302">
        <v>3</v>
      </c>
      <c r="K2153" s="1302">
        <v>5</v>
      </c>
      <c r="L2153" s="1302">
        <v>6</v>
      </c>
      <c r="M2153" s="1302">
        <v>6</v>
      </c>
      <c r="N2153" s="1302">
        <v>1</v>
      </c>
      <c r="O2153" s="1302">
        <v>2</v>
      </c>
      <c r="P2153" s="1302">
        <v>1</v>
      </c>
      <c r="Q2153" s="1302">
        <v>0</v>
      </c>
      <c r="R2153" s="1302">
        <v>1</v>
      </c>
      <c r="S2153" s="1302">
        <v>2</v>
      </c>
      <c r="T2153" s="1302">
        <v>5</v>
      </c>
      <c r="U2153" s="1302">
        <v>2</v>
      </c>
      <c r="V2153" s="1302">
        <v>1</v>
      </c>
    </row>
    <row r="2154" spans="1:22" ht="15" x14ac:dyDescent="0.25">
      <c r="A2154" s="1301" t="s">
        <v>709</v>
      </c>
      <c r="B2154" s="153" t="s">
        <v>961</v>
      </c>
      <c r="C2154" s="1301" t="s">
        <v>700</v>
      </c>
      <c r="D2154" s="1302">
        <v>0</v>
      </c>
      <c r="E2154" s="1302">
        <v>0</v>
      </c>
      <c r="F2154" s="1302">
        <v>4</v>
      </c>
      <c r="G2154" s="1302">
        <v>0</v>
      </c>
      <c r="H2154" s="1302">
        <v>1</v>
      </c>
      <c r="I2154" s="1302">
        <v>2</v>
      </c>
      <c r="J2154" s="1302">
        <v>1</v>
      </c>
      <c r="K2154" s="1302">
        <v>0</v>
      </c>
      <c r="L2154" s="1302">
        <v>0</v>
      </c>
      <c r="M2154" s="1302">
        <v>0</v>
      </c>
      <c r="N2154" s="1302">
        <v>1</v>
      </c>
      <c r="O2154" s="1302">
        <v>0</v>
      </c>
      <c r="P2154" s="1302">
        <v>0</v>
      </c>
      <c r="Q2154" s="1302">
        <v>0</v>
      </c>
      <c r="R2154" s="1302">
        <v>0</v>
      </c>
      <c r="S2154" s="1302">
        <v>1</v>
      </c>
      <c r="T2154" s="1302">
        <v>1</v>
      </c>
      <c r="U2154" s="1302">
        <v>0</v>
      </c>
      <c r="V2154" s="1302">
        <v>0</v>
      </c>
    </row>
    <row r="2155" spans="1:22" ht="15" x14ac:dyDescent="0.25">
      <c r="A2155" s="1301" t="s">
        <v>709</v>
      </c>
      <c r="B2155" s="153" t="s">
        <v>961</v>
      </c>
      <c r="C2155" s="1301" t="s">
        <v>88</v>
      </c>
      <c r="D2155" s="1302">
        <v>0</v>
      </c>
      <c r="E2155" s="1302">
        <v>1</v>
      </c>
      <c r="F2155" s="1302">
        <v>5</v>
      </c>
      <c r="G2155" s="1302">
        <v>1</v>
      </c>
      <c r="H2155" s="1302">
        <v>1</v>
      </c>
      <c r="I2155" s="1302">
        <v>6</v>
      </c>
      <c r="J2155" s="1302">
        <v>1</v>
      </c>
      <c r="K2155" s="1302">
        <v>0</v>
      </c>
      <c r="L2155" s="1302">
        <v>2</v>
      </c>
      <c r="M2155" s="1302">
        <v>2</v>
      </c>
      <c r="N2155" s="1302">
        <v>1</v>
      </c>
      <c r="O2155" s="1302">
        <v>0</v>
      </c>
      <c r="P2155" s="1302">
        <v>0</v>
      </c>
      <c r="Q2155" s="1302">
        <v>0</v>
      </c>
      <c r="R2155" s="1302">
        <v>0</v>
      </c>
      <c r="S2155" s="1302">
        <v>1</v>
      </c>
      <c r="T2155" s="1302">
        <v>1</v>
      </c>
      <c r="U2155" s="1302">
        <v>0</v>
      </c>
      <c r="V2155" s="1302">
        <v>0</v>
      </c>
    </row>
    <row r="2156" spans="1:22" ht="15" x14ac:dyDescent="0.25">
      <c r="A2156" s="1301" t="s">
        <v>709</v>
      </c>
      <c r="B2156" s="153" t="s">
        <v>961</v>
      </c>
      <c r="C2156" s="1301" t="s">
        <v>89</v>
      </c>
      <c r="D2156" s="1302">
        <v>0</v>
      </c>
      <c r="E2156" s="1302">
        <v>1</v>
      </c>
      <c r="F2156" s="1302">
        <v>5</v>
      </c>
      <c r="G2156" s="1302">
        <v>1</v>
      </c>
      <c r="H2156" s="1302">
        <v>1</v>
      </c>
      <c r="I2156" s="1302">
        <v>6</v>
      </c>
      <c r="J2156" s="1302">
        <v>1</v>
      </c>
      <c r="K2156" s="1302">
        <v>0</v>
      </c>
      <c r="L2156" s="1302">
        <v>2</v>
      </c>
      <c r="M2156" s="1302">
        <v>2</v>
      </c>
      <c r="N2156" s="1302">
        <v>1</v>
      </c>
      <c r="O2156" s="1302">
        <v>0</v>
      </c>
      <c r="P2156" s="1302">
        <v>0</v>
      </c>
      <c r="Q2156" s="1302">
        <v>0</v>
      </c>
      <c r="R2156" s="1302">
        <v>0</v>
      </c>
      <c r="S2156" s="1302">
        <v>2</v>
      </c>
      <c r="T2156" s="1302">
        <v>1</v>
      </c>
      <c r="U2156" s="1302">
        <v>1</v>
      </c>
      <c r="V2156" s="1302">
        <v>0</v>
      </c>
    </row>
    <row r="2157" spans="1:22" ht="15" x14ac:dyDescent="0.25">
      <c r="A2157" s="1301" t="s">
        <v>709</v>
      </c>
      <c r="B2157" s="153" t="s">
        <v>961</v>
      </c>
      <c r="C2157" s="1301" t="s">
        <v>90</v>
      </c>
      <c r="D2157" s="1302">
        <v>0</v>
      </c>
      <c r="E2157" s="1302">
        <v>0</v>
      </c>
      <c r="F2157" s="1302">
        <v>1</v>
      </c>
      <c r="G2157" s="1302">
        <v>1</v>
      </c>
      <c r="H2157" s="1302">
        <v>0</v>
      </c>
      <c r="I2157" s="1302">
        <v>0</v>
      </c>
      <c r="J2157" s="1302">
        <v>0</v>
      </c>
      <c r="K2157" s="1302">
        <v>0</v>
      </c>
      <c r="L2157" s="1302">
        <v>1</v>
      </c>
      <c r="M2157" s="1302">
        <v>0</v>
      </c>
      <c r="N2157" s="1302">
        <v>0</v>
      </c>
      <c r="O2157" s="1302">
        <v>0</v>
      </c>
      <c r="P2157" s="1302">
        <v>0</v>
      </c>
      <c r="Q2157" s="1302">
        <v>0</v>
      </c>
      <c r="R2157" s="1302">
        <v>0</v>
      </c>
      <c r="S2157" s="1302">
        <v>0</v>
      </c>
      <c r="T2157" s="1302">
        <v>1</v>
      </c>
      <c r="U2157" s="1302">
        <v>0</v>
      </c>
      <c r="V2157" s="1302">
        <v>0</v>
      </c>
    </row>
    <row r="2158" spans="1:22" ht="15" x14ac:dyDescent="0.25">
      <c r="A2158" s="1301" t="s">
        <v>709</v>
      </c>
      <c r="B2158" s="153" t="s">
        <v>961</v>
      </c>
      <c r="C2158" s="1301" t="s">
        <v>91</v>
      </c>
      <c r="D2158" s="1302">
        <v>0</v>
      </c>
      <c r="E2158" s="1302">
        <v>0</v>
      </c>
      <c r="F2158" s="1302">
        <v>1</v>
      </c>
      <c r="G2158" s="1302">
        <v>0</v>
      </c>
      <c r="H2158" s="1302">
        <v>0</v>
      </c>
      <c r="I2158" s="1302">
        <v>0</v>
      </c>
      <c r="J2158" s="1302">
        <v>0</v>
      </c>
      <c r="K2158" s="1302">
        <v>0</v>
      </c>
      <c r="L2158" s="1302">
        <v>1</v>
      </c>
      <c r="M2158" s="1302">
        <v>0</v>
      </c>
      <c r="N2158" s="1302">
        <v>0</v>
      </c>
      <c r="O2158" s="1302">
        <v>0</v>
      </c>
      <c r="P2158" s="1302">
        <v>0</v>
      </c>
      <c r="Q2158" s="1302">
        <v>0</v>
      </c>
      <c r="R2158" s="1302">
        <v>0</v>
      </c>
      <c r="S2158" s="1302">
        <v>1</v>
      </c>
      <c r="T2158" s="1302">
        <v>1</v>
      </c>
      <c r="U2158" s="1302">
        <v>0</v>
      </c>
      <c r="V2158" s="1302">
        <v>0</v>
      </c>
    </row>
    <row r="2159" spans="1:22" ht="15" x14ac:dyDescent="0.25">
      <c r="A2159" s="1301" t="s">
        <v>709</v>
      </c>
      <c r="B2159" s="153" t="s">
        <v>961</v>
      </c>
      <c r="C2159" s="1301" t="s">
        <v>701</v>
      </c>
      <c r="D2159" s="1302">
        <v>0</v>
      </c>
      <c r="E2159" s="1302">
        <v>0</v>
      </c>
      <c r="F2159" s="1302">
        <v>0.66666668653488159</v>
      </c>
      <c r="G2159" s="1302">
        <v>0</v>
      </c>
      <c r="H2159" s="1302">
        <v>0.25</v>
      </c>
      <c r="I2159" s="1302">
        <v>0.15384615957736969</v>
      </c>
      <c r="J2159" s="1302">
        <v>0.3333333432674408</v>
      </c>
      <c r="K2159" s="1302">
        <v>0</v>
      </c>
      <c r="L2159" s="1302">
        <v>0</v>
      </c>
      <c r="M2159" s="1302">
        <v>0</v>
      </c>
      <c r="N2159" s="1302">
        <v>1</v>
      </c>
      <c r="O2159" s="1302">
        <v>0</v>
      </c>
      <c r="P2159" s="1302">
        <v>0</v>
      </c>
      <c r="Q2159" s="1302">
        <v>0</v>
      </c>
      <c r="R2159" s="1302">
        <v>0</v>
      </c>
      <c r="S2159" s="1302">
        <v>0.5</v>
      </c>
      <c r="T2159" s="1302">
        <v>0.20000000298023224</v>
      </c>
      <c r="U2159" s="1302">
        <v>0</v>
      </c>
      <c r="V2159" s="1302">
        <v>0</v>
      </c>
    </row>
    <row r="2160" spans="1:22" ht="15" x14ac:dyDescent="0.25">
      <c r="A2160" s="1301" t="s">
        <v>709</v>
      </c>
      <c r="B2160" s="153" t="s">
        <v>961</v>
      </c>
      <c r="C2160" s="1301" t="s">
        <v>92</v>
      </c>
      <c r="D2160" s="1302">
        <v>0</v>
      </c>
      <c r="E2160" s="1302">
        <v>0.25</v>
      </c>
      <c r="F2160" s="1302">
        <v>0.83333331346511841</v>
      </c>
      <c r="G2160" s="1302">
        <v>0.5</v>
      </c>
      <c r="H2160" s="1302">
        <v>0.25</v>
      </c>
      <c r="I2160" s="1302">
        <v>0.46153846383094788</v>
      </c>
      <c r="J2160" s="1302">
        <v>0.3333333432674408</v>
      </c>
      <c r="K2160" s="1302">
        <v>0</v>
      </c>
      <c r="L2160" s="1302">
        <v>0.3333333432674408</v>
      </c>
      <c r="M2160" s="1302">
        <v>0.3333333432674408</v>
      </c>
      <c r="N2160" s="1302">
        <v>1</v>
      </c>
      <c r="O2160" s="1302">
        <v>0</v>
      </c>
      <c r="P2160" s="1302">
        <v>0</v>
      </c>
      <c r="Q2160" s="1302">
        <v>0</v>
      </c>
      <c r="R2160" s="1302">
        <v>0</v>
      </c>
      <c r="S2160" s="1302">
        <v>0.5</v>
      </c>
      <c r="T2160" s="1302">
        <v>0.20000000298023224</v>
      </c>
      <c r="U2160" s="1302">
        <v>0</v>
      </c>
      <c r="V2160" s="1302">
        <v>0</v>
      </c>
    </row>
    <row r="2161" spans="1:22" ht="15" x14ac:dyDescent="0.25">
      <c r="A2161" s="1301" t="s">
        <v>709</v>
      </c>
      <c r="B2161" s="153" t="s">
        <v>961</v>
      </c>
      <c r="C2161" s="1301" t="s">
        <v>93</v>
      </c>
      <c r="D2161" s="1302">
        <v>0</v>
      </c>
      <c r="E2161" s="1302">
        <v>0.25</v>
      </c>
      <c r="F2161" s="1302">
        <v>0.83333331346511841</v>
      </c>
      <c r="G2161" s="1302">
        <v>0.5</v>
      </c>
      <c r="H2161" s="1302">
        <v>0.25</v>
      </c>
      <c r="I2161" s="1302">
        <v>0.46153846383094788</v>
      </c>
      <c r="J2161" s="1302">
        <v>0.3333333432674408</v>
      </c>
      <c r="K2161" s="1302">
        <v>0</v>
      </c>
      <c r="L2161" s="1302">
        <v>0.3333333432674408</v>
      </c>
      <c r="M2161" s="1302">
        <v>0.3333333432674408</v>
      </c>
      <c r="N2161" s="1302">
        <v>1</v>
      </c>
      <c r="O2161" s="1302">
        <v>0</v>
      </c>
      <c r="P2161" s="1302">
        <v>0</v>
      </c>
      <c r="Q2161" s="1302">
        <v>0</v>
      </c>
      <c r="R2161" s="1302">
        <v>0</v>
      </c>
      <c r="S2161" s="1302">
        <v>1</v>
      </c>
      <c r="T2161" s="1302">
        <v>0.20000000298023224</v>
      </c>
      <c r="U2161" s="1302">
        <v>0.5</v>
      </c>
      <c r="V2161" s="1302">
        <v>0</v>
      </c>
    </row>
    <row r="2162" spans="1:22" ht="15" x14ac:dyDescent="0.25">
      <c r="A2162" s="1301" t="s">
        <v>709</v>
      </c>
      <c r="B2162" s="153" t="s">
        <v>961</v>
      </c>
      <c r="C2162" s="1301" t="s">
        <v>94</v>
      </c>
      <c r="D2162" s="1302">
        <v>0</v>
      </c>
      <c r="E2162" s="1302">
        <v>0</v>
      </c>
      <c r="F2162" s="1302">
        <v>0.1666666716337204</v>
      </c>
      <c r="G2162" s="1302">
        <v>0.5</v>
      </c>
      <c r="H2162" s="1302">
        <v>0</v>
      </c>
      <c r="I2162" s="1302">
        <v>0</v>
      </c>
      <c r="J2162" s="1302">
        <v>0</v>
      </c>
      <c r="K2162" s="1302">
        <v>0</v>
      </c>
      <c r="L2162" s="1302">
        <v>0.1666666716337204</v>
      </c>
      <c r="M2162" s="1302">
        <v>0</v>
      </c>
      <c r="N2162" s="1302">
        <v>0</v>
      </c>
      <c r="O2162" s="1302">
        <v>0</v>
      </c>
      <c r="P2162" s="1302">
        <v>0</v>
      </c>
      <c r="Q2162" s="1302">
        <v>0</v>
      </c>
      <c r="R2162" s="1302">
        <v>0</v>
      </c>
      <c r="S2162" s="1302">
        <v>0</v>
      </c>
      <c r="T2162" s="1302">
        <v>0.20000000298023224</v>
      </c>
      <c r="U2162" s="1302">
        <v>0</v>
      </c>
      <c r="V2162" s="1302">
        <v>0</v>
      </c>
    </row>
    <row r="2163" spans="1:22" ht="15" x14ac:dyDescent="0.25">
      <c r="A2163" s="1301" t="s">
        <v>709</v>
      </c>
      <c r="B2163" s="153" t="s">
        <v>961</v>
      </c>
      <c r="C2163" s="1301" t="s">
        <v>95</v>
      </c>
      <c r="D2163" s="1302">
        <v>0</v>
      </c>
      <c r="E2163" s="1302">
        <v>0</v>
      </c>
      <c r="F2163" s="1302">
        <v>0.1666666716337204</v>
      </c>
      <c r="G2163" s="1302">
        <v>0</v>
      </c>
      <c r="H2163" s="1302">
        <v>0</v>
      </c>
      <c r="I2163" s="1302">
        <v>0</v>
      </c>
      <c r="J2163" s="1302">
        <v>0</v>
      </c>
      <c r="K2163" s="1302">
        <v>0</v>
      </c>
      <c r="L2163" s="1302">
        <v>0.1666666716337204</v>
      </c>
      <c r="M2163" s="1302">
        <v>0</v>
      </c>
      <c r="N2163" s="1302">
        <v>0</v>
      </c>
      <c r="O2163" s="1302">
        <v>0</v>
      </c>
      <c r="P2163" s="1302">
        <v>0</v>
      </c>
      <c r="Q2163" s="1302">
        <v>0</v>
      </c>
      <c r="R2163" s="1302">
        <v>0</v>
      </c>
      <c r="S2163" s="1302">
        <v>0.5</v>
      </c>
      <c r="T2163" s="1302">
        <v>0.20000000298023224</v>
      </c>
      <c r="U2163" s="1302">
        <v>0</v>
      </c>
      <c r="V2163" s="1302">
        <v>0</v>
      </c>
    </row>
    <row r="2164" spans="1:22" ht="15" x14ac:dyDescent="0.25">
      <c r="A2164" s="1301" t="s">
        <v>709</v>
      </c>
      <c r="B2164" s="153" t="s">
        <v>962</v>
      </c>
      <c r="C2164" s="1301" t="s">
        <v>87</v>
      </c>
      <c r="D2164" s="1302">
        <v>1</v>
      </c>
      <c r="E2164" s="1302">
        <v>0</v>
      </c>
      <c r="F2164" s="1302">
        <v>6</v>
      </c>
      <c r="G2164" s="1302">
        <v>10</v>
      </c>
      <c r="H2164" s="1302">
        <v>7</v>
      </c>
      <c r="I2164" s="1302">
        <v>7</v>
      </c>
      <c r="J2164" s="1302">
        <v>1</v>
      </c>
      <c r="K2164" s="1302">
        <v>1</v>
      </c>
      <c r="L2164" s="1302">
        <v>2</v>
      </c>
      <c r="M2164" s="1302">
        <v>2</v>
      </c>
      <c r="N2164" s="1302">
        <v>5</v>
      </c>
      <c r="O2164" s="1302">
        <v>19</v>
      </c>
      <c r="P2164" s="1302">
        <v>2</v>
      </c>
      <c r="Q2164" s="1302">
        <v>0</v>
      </c>
      <c r="R2164" s="1302">
        <v>20</v>
      </c>
      <c r="S2164" s="1302">
        <v>4</v>
      </c>
      <c r="T2164" s="1302">
        <v>1</v>
      </c>
      <c r="U2164" s="1302">
        <v>28</v>
      </c>
      <c r="V2164" s="1302">
        <v>9</v>
      </c>
    </row>
    <row r="2165" spans="1:22" ht="15" x14ac:dyDescent="0.25">
      <c r="A2165" s="1301" t="s">
        <v>709</v>
      </c>
      <c r="B2165" s="153" t="s">
        <v>962</v>
      </c>
      <c r="C2165" s="1301" t="s">
        <v>700</v>
      </c>
      <c r="D2165" s="1302">
        <v>0</v>
      </c>
      <c r="E2165" s="1302">
        <v>0</v>
      </c>
      <c r="F2165" s="1302">
        <v>2</v>
      </c>
      <c r="G2165" s="1302">
        <v>4</v>
      </c>
      <c r="H2165" s="1302">
        <v>3</v>
      </c>
      <c r="I2165" s="1302">
        <v>2</v>
      </c>
      <c r="J2165" s="1302">
        <v>0</v>
      </c>
      <c r="K2165" s="1302">
        <v>0</v>
      </c>
      <c r="L2165" s="1302">
        <v>1</v>
      </c>
      <c r="M2165" s="1302">
        <v>1</v>
      </c>
      <c r="N2165" s="1302">
        <v>1</v>
      </c>
      <c r="O2165" s="1302">
        <v>5</v>
      </c>
      <c r="P2165" s="1302">
        <v>0</v>
      </c>
      <c r="Q2165" s="1302">
        <v>0</v>
      </c>
      <c r="R2165" s="1302">
        <v>4</v>
      </c>
      <c r="S2165" s="1302">
        <v>1</v>
      </c>
      <c r="T2165" s="1302">
        <v>0</v>
      </c>
      <c r="U2165" s="1302">
        <v>13</v>
      </c>
      <c r="V2165" s="1302">
        <v>5</v>
      </c>
    </row>
    <row r="2166" spans="1:22" ht="15" x14ac:dyDescent="0.25">
      <c r="A2166" s="1301" t="s">
        <v>709</v>
      </c>
      <c r="B2166" s="153" t="s">
        <v>962</v>
      </c>
      <c r="C2166" s="1301" t="s">
        <v>88</v>
      </c>
      <c r="D2166" s="1302">
        <v>0</v>
      </c>
      <c r="E2166" s="1302">
        <v>0</v>
      </c>
      <c r="F2166" s="1302">
        <v>4</v>
      </c>
      <c r="G2166" s="1302">
        <v>8</v>
      </c>
      <c r="H2166" s="1302">
        <v>4</v>
      </c>
      <c r="I2166" s="1302">
        <v>3</v>
      </c>
      <c r="J2166" s="1302">
        <v>0</v>
      </c>
      <c r="K2166" s="1302">
        <v>0</v>
      </c>
      <c r="L2166" s="1302">
        <v>1</v>
      </c>
      <c r="M2166" s="1302">
        <v>1</v>
      </c>
      <c r="N2166" s="1302">
        <v>3</v>
      </c>
      <c r="O2166" s="1302">
        <v>12</v>
      </c>
      <c r="P2166" s="1302">
        <v>0</v>
      </c>
      <c r="Q2166" s="1302">
        <v>0</v>
      </c>
      <c r="R2166" s="1302">
        <v>17</v>
      </c>
      <c r="S2166" s="1302">
        <v>2</v>
      </c>
      <c r="T2166" s="1302">
        <v>0</v>
      </c>
      <c r="U2166" s="1302">
        <v>17</v>
      </c>
      <c r="V2166" s="1302">
        <v>6</v>
      </c>
    </row>
    <row r="2167" spans="1:22" ht="15" x14ac:dyDescent="0.25">
      <c r="A2167" s="1301" t="s">
        <v>709</v>
      </c>
      <c r="B2167" s="153" t="s">
        <v>962</v>
      </c>
      <c r="C2167" s="1301" t="s">
        <v>89</v>
      </c>
      <c r="D2167" s="1302">
        <v>0</v>
      </c>
      <c r="E2167" s="1302">
        <v>0</v>
      </c>
      <c r="F2167" s="1302">
        <v>4</v>
      </c>
      <c r="G2167" s="1302">
        <v>8</v>
      </c>
      <c r="H2167" s="1302">
        <v>4</v>
      </c>
      <c r="I2167" s="1302">
        <v>4</v>
      </c>
      <c r="J2167" s="1302">
        <v>0</v>
      </c>
      <c r="K2167" s="1302">
        <v>0</v>
      </c>
      <c r="L2167" s="1302">
        <v>1</v>
      </c>
      <c r="M2167" s="1302">
        <v>1</v>
      </c>
      <c r="N2167" s="1302">
        <v>3</v>
      </c>
      <c r="O2167" s="1302">
        <v>13</v>
      </c>
      <c r="P2167" s="1302">
        <v>0</v>
      </c>
      <c r="Q2167" s="1302">
        <v>0</v>
      </c>
      <c r="R2167" s="1302">
        <v>17</v>
      </c>
      <c r="S2167" s="1302">
        <v>3</v>
      </c>
      <c r="T2167" s="1302">
        <v>0</v>
      </c>
      <c r="U2167" s="1302">
        <v>18</v>
      </c>
      <c r="V2167" s="1302">
        <v>6</v>
      </c>
    </row>
    <row r="2168" spans="1:22" ht="15" x14ac:dyDescent="0.25">
      <c r="A2168" s="1301" t="s">
        <v>709</v>
      </c>
      <c r="B2168" s="153" t="s">
        <v>962</v>
      </c>
      <c r="C2168" s="1301" t="s">
        <v>90</v>
      </c>
      <c r="D2168" s="1302">
        <v>0</v>
      </c>
      <c r="E2168" s="1302">
        <v>0</v>
      </c>
      <c r="F2168" s="1302">
        <v>0</v>
      </c>
      <c r="G2168" s="1302">
        <v>2</v>
      </c>
      <c r="H2168" s="1302">
        <v>2</v>
      </c>
      <c r="I2168" s="1302">
        <v>0</v>
      </c>
      <c r="J2168" s="1302">
        <v>0</v>
      </c>
      <c r="K2168" s="1302">
        <v>0</v>
      </c>
      <c r="L2168" s="1302">
        <v>0</v>
      </c>
      <c r="M2168" s="1302">
        <v>0</v>
      </c>
      <c r="N2168" s="1302">
        <v>2</v>
      </c>
      <c r="O2168" s="1302">
        <v>10</v>
      </c>
      <c r="P2168" s="1302">
        <v>0</v>
      </c>
      <c r="Q2168" s="1302">
        <v>0</v>
      </c>
      <c r="R2168" s="1302">
        <v>0</v>
      </c>
      <c r="S2168" s="1302">
        <v>1</v>
      </c>
      <c r="T2168" s="1302">
        <v>0</v>
      </c>
      <c r="U2168" s="1302">
        <v>1</v>
      </c>
      <c r="V2168" s="1302">
        <v>0</v>
      </c>
    </row>
    <row r="2169" spans="1:22" ht="15" x14ac:dyDescent="0.25">
      <c r="A2169" s="1301" t="s">
        <v>709</v>
      </c>
      <c r="B2169" s="153" t="s">
        <v>962</v>
      </c>
      <c r="C2169" s="1301" t="s">
        <v>91</v>
      </c>
      <c r="D2169" s="1302">
        <v>0</v>
      </c>
      <c r="E2169" s="1302">
        <v>0</v>
      </c>
      <c r="F2169" s="1302">
        <v>0</v>
      </c>
      <c r="G2169" s="1302">
        <v>0</v>
      </c>
      <c r="H2169" s="1302">
        <v>2</v>
      </c>
      <c r="I2169" s="1302">
        <v>0</v>
      </c>
      <c r="J2169" s="1302">
        <v>0</v>
      </c>
      <c r="K2169" s="1302">
        <v>0</v>
      </c>
      <c r="L2169" s="1302">
        <v>0</v>
      </c>
      <c r="M2169" s="1302">
        <v>0</v>
      </c>
      <c r="N2169" s="1302">
        <v>1</v>
      </c>
      <c r="O2169" s="1302">
        <v>10</v>
      </c>
      <c r="P2169" s="1302">
        <v>0</v>
      </c>
      <c r="Q2169" s="1302">
        <v>0</v>
      </c>
      <c r="R2169" s="1302">
        <v>1</v>
      </c>
      <c r="S2169" s="1302">
        <v>1</v>
      </c>
      <c r="T2169" s="1302">
        <v>0</v>
      </c>
      <c r="U2169" s="1302">
        <v>0</v>
      </c>
      <c r="V2169" s="1302">
        <v>0</v>
      </c>
    </row>
    <row r="2170" spans="1:22" ht="15" x14ac:dyDescent="0.25">
      <c r="A2170" s="1301" t="s">
        <v>709</v>
      </c>
      <c r="B2170" s="153" t="s">
        <v>962</v>
      </c>
      <c r="C2170" s="1301" t="s">
        <v>701</v>
      </c>
      <c r="D2170" s="1302">
        <v>0</v>
      </c>
      <c r="E2170" s="1302">
        <v>0</v>
      </c>
      <c r="F2170" s="1302">
        <v>0.3333333432674408</v>
      </c>
      <c r="G2170" s="1302">
        <v>0.40000000596046448</v>
      </c>
      <c r="H2170" s="1302">
        <v>0.4285714328289032</v>
      </c>
      <c r="I2170" s="1302">
        <v>0.28571429848670959</v>
      </c>
      <c r="J2170" s="1302">
        <v>0</v>
      </c>
      <c r="K2170" s="1302">
        <v>0</v>
      </c>
      <c r="L2170" s="1302">
        <v>0.5</v>
      </c>
      <c r="M2170" s="1302">
        <v>0.5</v>
      </c>
      <c r="N2170" s="1302">
        <v>0.20000000298023224</v>
      </c>
      <c r="O2170" s="1302">
        <v>0.26315790414810181</v>
      </c>
      <c r="P2170" s="1302">
        <v>0</v>
      </c>
      <c r="Q2170" s="1302">
        <v>0</v>
      </c>
      <c r="R2170" s="1302">
        <v>0.20000000298023224</v>
      </c>
      <c r="S2170" s="1302">
        <v>0.25</v>
      </c>
      <c r="T2170" s="1302">
        <v>0</v>
      </c>
      <c r="U2170" s="1302">
        <v>0.46428570151329041</v>
      </c>
      <c r="V2170" s="1302">
        <v>0.55555558204650879</v>
      </c>
    </row>
    <row r="2171" spans="1:22" ht="15" x14ac:dyDescent="0.25">
      <c r="A2171" s="1301" t="s">
        <v>709</v>
      </c>
      <c r="B2171" s="153" t="s">
        <v>962</v>
      </c>
      <c r="C2171" s="1301" t="s">
        <v>92</v>
      </c>
      <c r="D2171" s="1302">
        <v>0</v>
      </c>
      <c r="E2171" s="1302">
        <v>0</v>
      </c>
      <c r="F2171" s="1302">
        <v>0.66666668653488159</v>
      </c>
      <c r="G2171" s="1302">
        <v>0.80000001192092896</v>
      </c>
      <c r="H2171" s="1302">
        <v>0.57142859697341919</v>
      </c>
      <c r="I2171" s="1302">
        <v>0.4285714328289032</v>
      </c>
      <c r="J2171" s="1302">
        <v>0</v>
      </c>
      <c r="K2171" s="1302">
        <v>0</v>
      </c>
      <c r="L2171" s="1302">
        <v>0.5</v>
      </c>
      <c r="M2171" s="1302">
        <v>0.5</v>
      </c>
      <c r="N2171" s="1302">
        <v>0.60000002384185791</v>
      </c>
      <c r="O2171" s="1302">
        <v>0.63157892227172852</v>
      </c>
      <c r="P2171" s="1302">
        <v>0</v>
      </c>
      <c r="Q2171" s="1302">
        <v>0</v>
      </c>
      <c r="R2171" s="1302">
        <v>0.85000002384185791</v>
      </c>
      <c r="S2171" s="1302">
        <v>0.5</v>
      </c>
      <c r="T2171" s="1302">
        <v>0</v>
      </c>
      <c r="U2171" s="1302">
        <v>0.6071428656578064</v>
      </c>
      <c r="V2171" s="1302">
        <v>0.66666668653488159</v>
      </c>
    </row>
    <row r="2172" spans="1:22" ht="15" x14ac:dyDescent="0.25">
      <c r="A2172" s="1301" t="s">
        <v>709</v>
      </c>
      <c r="B2172" s="153" t="s">
        <v>962</v>
      </c>
      <c r="C2172" s="1301" t="s">
        <v>93</v>
      </c>
      <c r="D2172" s="1302">
        <v>0</v>
      </c>
      <c r="E2172" s="1302">
        <v>0</v>
      </c>
      <c r="F2172" s="1302">
        <v>0.66666668653488159</v>
      </c>
      <c r="G2172" s="1302">
        <v>0.80000001192092896</v>
      </c>
      <c r="H2172" s="1302">
        <v>0.57142859697341919</v>
      </c>
      <c r="I2172" s="1302">
        <v>0.57142859697341919</v>
      </c>
      <c r="J2172" s="1302">
        <v>0</v>
      </c>
      <c r="K2172" s="1302">
        <v>0</v>
      </c>
      <c r="L2172" s="1302">
        <v>0.5</v>
      </c>
      <c r="M2172" s="1302">
        <v>0.5</v>
      </c>
      <c r="N2172" s="1302">
        <v>0.60000002384185791</v>
      </c>
      <c r="O2172" s="1302">
        <v>0.68421053886413574</v>
      </c>
      <c r="P2172" s="1302">
        <v>0</v>
      </c>
      <c r="Q2172" s="1302">
        <v>0</v>
      </c>
      <c r="R2172" s="1302">
        <v>0.85000002384185791</v>
      </c>
      <c r="S2172" s="1302">
        <v>0.75</v>
      </c>
      <c r="T2172" s="1302">
        <v>0</v>
      </c>
      <c r="U2172" s="1302">
        <v>0.6428571343421936</v>
      </c>
      <c r="V2172" s="1302">
        <v>0.66666668653488159</v>
      </c>
    </row>
    <row r="2173" spans="1:22" ht="15" x14ac:dyDescent="0.25">
      <c r="A2173" s="1301" t="s">
        <v>709</v>
      </c>
      <c r="B2173" s="153" t="s">
        <v>962</v>
      </c>
      <c r="C2173" s="1301" t="s">
        <v>94</v>
      </c>
      <c r="D2173" s="1302">
        <v>0</v>
      </c>
      <c r="E2173" s="1302">
        <v>0</v>
      </c>
      <c r="F2173" s="1302">
        <v>0</v>
      </c>
      <c r="G2173" s="1302">
        <v>0.20000000298023224</v>
      </c>
      <c r="H2173" s="1302">
        <v>0.28571429848670959</v>
      </c>
      <c r="I2173" s="1302">
        <v>0</v>
      </c>
      <c r="J2173" s="1302">
        <v>0</v>
      </c>
      <c r="K2173" s="1302">
        <v>0</v>
      </c>
      <c r="L2173" s="1302">
        <v>0</v>
      </c>
      <c r="M2173" s="1302">
        <v>0</v>
      </c>
      <c r="N2173" s="1302">
        <v>0.40000000596046448</v>
      </c>
      <c r="O2173" s="1302">
        <v>0.52631580829620361</v>
      </c>
      <c r="P2173" s="1302">
        <v>0</v>
      </c>
      <c r="Q2173" s="1302">
        <v>0</v>
      </c>
      <c r="R2173" s="1302">
        <v>0</v>
      </c>
      <c r="S2173" s="1302">
        <v>0.25</v>
      </c>
      <c r="T2173" s="1302">
        <v>0</v>
      </c>
      <c r="U2173" s="1302">
        <v>3.5714287310838699E-2</v>
      </c>
      <c r="V2173" s="1302">
        <v>0</v>
      </c>
    </row>
    <row r="2174" spans="1:22" ht="15" x14ac:dyDescent="0.25">
      <c r="A2174" s="1301" t="s">
        <v>709</v>
      </c>
      <c r="B2174" s="153" t="s">
        <v>962</v>
      </c>
      <c r="C2174" s="1301" t="s">
        <v>95</v>
      </c>
      <c r="D2174" s="1302">
        <v>0</v>
      </c>
      <c r="E2174" s="1302">
        <v>0</v>
      </c>
      <c r="F2174" s="1302">
        <v>0</v>
      </c>
      <c r="G2174" s="1302">
        <v>0</v>
      </c>
      <c r="H2174" s="1302">
        <v>0.28571429848670959</v>
      </c>
      <c r="I2174" s="1302">
        <v>0</v>
      </c>
      <c r="J2174" s="1302">
        <v>0</v>
      </c>
      <c r="K2174" s="1302">
        <v>0</v>
      </c>
      <c r="L2174" s="1302">
        <v>0</v>
      </c>
      <c r="M2174" s="1302">
        <v>0</v>
      </c>
      <c r="N2174" s="1302">
        <v>0.20000000298023224</v>
      </c>
      <c r="O2174" s="1302">
        <v>0.52631580829620361</v>
      </c>
      <c r="P2174" s="1302">
        <v>0</v>
      </c>
      <c r="Q2174" s="1302">
        <v>0</v>
      </c>
      <c r="R2174" s="1302">
        <v>5.000000074505806E-2</v>
      </c>
      <c r="S2174" s="1302">
        <v>0.25</v>
      </c>
      <c r="T2174" s="1302">
        <v>0</v>
      </c>
      <c r="U2174" s="1302">
        <v>0</v>
      </c>
      <c r="V2174" s="1302">
        <v>0</v>
      </c>
    </row>
    <row r="2175" spans="1:22" ht="15" x14ac:dyDescent="0.25">
      <c r="A2175" s="1301" t="s">
        <v>709</v>
      </c>
      <c r="B2175" s="153" t="s">
        <v>963</v>
      </c>
      <c r="C2175" s="1301" t="s">
        <v>87</v>
      </c>
      <c r="D2175" s="1302">
        <v>17</v>
      </c>
      <c r="E2175" s="1302">
        <v>1</v>
      </c>
      <c r="F2175" s="1302">
        <v>12</v>
      </c>
      <c r="G2175" s="1302">
        <v>5</v>
      </c>
      <c r="H2175" s="1302">
        <v>1</v>
      </c>
      <c r="I2175" s="1302">
        <v>2</v>
      </c>
      <c r="J2175" s="1302">
        <v>0</v>
      </c>
      <c r="K2175" s="1302">
        <v>1</v>
      </c>
      <c r="L2175" s="1302">
        <v>1</v>
      </c>
      <c r="M2175" s="1302">
        <v>2</v>
      </c>
      <c r="N2175" s="1302">
        <v>11</v>
      </c>
      <c r="O2175" s="1302">
        <v>15</v>
      </c>
      <c r="P2175" s="1302">
        <v>4</v>
      </c>
      <c r="Q2175" s="1302">
        <v>2</v>
      </c>
      <c r="R2175" s="1302">
        <v>9</v>
      </c>
      <c r="S2175" s="1302">
        <v>6</v>
      </c>
      <c r="T2175" s="1302">
        <v>1</v>
      </c>
      <c r="U2175" s="1302">
        <v>6</v>
      </c>
      <c r="V2175" s="1302">
        <v>4</v>
      </c>
    </row>
    <row r="2176" spans="1:22" ht="15" x14ac:dyDescent="0.25">
      <c r="A2176" s="1301" t="s">
        <v>709</v>
      </c>
      <c r="B2176" s="153" t="s">
        <v>963</v>
      </c>
      <c r="C2176" s="1301" t="s">
        <v>700</v>
      </c>
      <c r="D2176" s="1302">
        <v>1</v>
      </c>
      <c r="E2176" s="1302">
        <v>0</v>
      </c>
      <c r="F2176" s="1302">
        <v>0</v>
      </c>
      <c r="G2176" s="1302">
        <v>1</v>
      </c>
      <c r="H2176" s="1302">
        <v>0</v>
      </c>
      <c r="I2176" s="1302">
        <v>0</v>
      </c>
      <c r="J2176" s="1302">
        <v>0</v>
      </c>
      <c r="K2176" s="1302">
        <v>0</v>
      </c>
      <c r="L2176" s="1302">
        <v>1</v>
      </c>
      <c r="M2176" s="1302">
        <v>0</v>
      </c>
      <c r="N2176" s="1302">
        <v>1</v>
      </c>
      <c r="O2176" s="1302">
        <v>0</v>
      </c>
      <c r="P2176" s="1302">
        <v>0</v>
      </c>
      <c r="Q2176" s="1302">
        <v>0</v>
      </c>
      <c r="R2176" s="1302">
        <v>2</v>
      </c>
      <c r="S2176" s="1302">
        <v>0</v>
      </c>
      <c r="T2176" s="1302">
        <v>0</v>
      </c>
      <c r="U2176" s="1302">
        <v>1</v>
      </c>
      <c r="V2176" s="1302">
        <v>0</v>
      </c>
    </row>
    <row r="2177" spans="1:22" ht="15" x14ac:dyDescent="0.25">
      <c r="A2177" s="1301" t="s">
        <v>709</v>
      </c>
      <c r="B2177" s="153" t="s">
        <v>963</v>
      </c>
      <c r="C2177" s="1301" t="s">
        <v>88</v>
      </c>
      <c r="D2177" s="1302">
        <v>1</v>
      </c>
      <c r="E2177" s="1302">
        <v>0</v>
      </c>
      <c r="F2177" s="1302">
        <v>0</v>
      </c>
      <c r="G2177" s="1302">
        <v>2</v>
      </c>
      <c r="H2177" s="1302">
        <v>0</v>
      </c>
      <c r="I2177" s="1302">
        <v>0</v>
      </c>
      <c r="J2177" s="1302">
        <v>0</v>
      </c>
      <c r="K2177" s="1302">
        <v>0</v>
      </c>
      <c r="L2177" s="1302">
        <v>1</v>
      </c>
      <c r="M2177" s="1302">
        <v>0</v>
      </c>
      <c r="N2177" s="1302">
        <v>2</v>
      </c>
      <c r="O2177" s="1302">
        <v>1</v>
      </c>
      <c r="P2177" s="1302">
        <v>0</v>
      </c>
      <c r="Q2177" s="1302">
        <v>0</v>
      </c>
      <c r="R2177" s="1302">
        <v>6</v>
      </c>
      <c r="S2177" s="1302">
        <v>0</v>
      </c>
      <c r="T2177" s="1302">
        <v>0</v>
      </c>
      <c r="U2177" s="1302">
        <v>5</v>
      </c>
      <c r="V2177" s="1302">
        <v>1</v>
      </c>
    </row>
    <row r="2178" spans="1:22" ht="15" x14ac:dyDescent="0.25">
      <c r="A2178" s="1301" t="s">
        <v>709</v>
      </c>
      <c r="B2178" s="153" t="s">
        <v>963</v>
      </c>
      <c r="C2178" s="1301" t="s">
        <v>89</v>
      </c>
      <c r="D2178" s="1302">
        <v>1</v>
      </c>
      <c r="E2178" s="1302">
        <v>0</v>
      </c>
      <c r="F2178" s="1302">
        <v>1</v>
      </c>
      <c r="G2178" s="1302">
        <v>3</v>
      </c>
      <c r="H2178" s="1302">
        <v>0</v>
      </c>
      <c r="I2178" s="1302">
        <v>0</v>
      </c>
      <c r="J2178" s="1302">
        <v>0</v>
      </c>
      <c r="K2178" s="1302">
        <v>0</v>
      </c>
      <c r="L2178" s="1302">
        <v>1</v>
      </c>
      <c r="M2178" s="1302">
        <v>0</v>
      </c>
      <c r="N2178" s="1302">
        <v>3</v>
      </c>
      <c r="O2178" s="1302">
        <v>1</v>
      </c>
      <c r="P2178" s="1302">
        <v>0</v>
      </c>
      <c r="Q2178" s="1302">
        <v>0</v>
      </c>
      <c r="R2178" s="1302">
        <v>6</v>
      </c>
      <c r="S2178" s="1302">
        <v>0</v>
      </c>
      <c r="T2178" s="1302">
        <v>0</v>
      </c>
      <c r="U2178" s="1302">
        <v>6</v>
      </c>
      <c r="V2178" s="1302">
        <v>1</v>
      </c>
    </row>
    <row r="2179" spans="1:22" ht="15" x14ac:dyDescent="0.25">
      <c r="A2179" s="1301" t="s">
        <v>709</v>
      </c>
      <c r="B2179" s="153" t="s">
        <v>963</v>
      </c>
      <c r="C2179" s="1301" t="s">
        <v>90</v>
      </c>
      <c r="D2179" s="1302">
        <v>1</v>
      </c>
      <c r="E2179" s="1302">
        <v>0</v>
      </c>
      <c r="F2179" s="1302">
        <v>1</v>
      </c>
      <c r="G2179" s="1302">
        <v>0</v>
      </c>
      <c r="H2179" s="1302">
        <v>0</v>
      </c>
      <c r="I2179" s="1302">
        <v>0</v>
      </c>
      <c r="J2179" s="1302">
        <v>0</v>
      </c>
      <c r="K2179" s="1302">
        <v>0</v>
      </c>
      <c r="L2179" s="1302">
        <v>0</v>
      </c>
      <c r="M2179" s="1302">
        <v>0</v>
      </c>
      <c r="N2179" s="1302">
        <v>3</v>
      </c>
      <c r="O2179" s="1302">
        <v>0</v>
      </c>
      <c r="P2179" s="1302">
        <v>0</v>
      </c>
      <c r="Q2179" s="1302">
        <v>0</v>
      </c>
      <c r="R2179" s="1302">
        <v>1</v>
      </c>
      <c r="S2179" s="1302">
        <v>0</v>
      </c>
      <c r="T2179" s="1302">
        <v>0</v>
      </c>
      <c r="U2179" s="1302">
        <v>2</v>
      </c>
      <c r="V2179" s="1302">
        <v>0</v>
      </c>
    </row>
    <row r="2180" spans="1:22" ht="15" x14ac:dyDescent="0.25">
      <c r="A2180" s="1301" t="s">
        <v>709</v>
      </c>
      <c r="B2180" s="153" t="s">
        <v>963</v>
      </c>
      <c r="C2180" s="1301" t="s">
        <v>91</v>
      </c>
      <c r="D2180" s="1302">
        <v>1</v>
      </c>
      <c r="E2180" s="1302">
        <v>0</v>
      </c>
      <c r="F2180" s="1302">
        <v>1</v>
      </c>
      <c r="G2180" s="1302">
        <v>0</v>
      </c>
      <c r="H2180" s="1302">
        <v>0</v>
      </c>
      <c r="I2180" s="1302">
        <v>0</v>
      </c>
      <c r="J2180" s="1302">
        <v>0</v>
      </c>
      <c r="K2180" s="1302">
        <v>0</v>
      </c>
      <c r="L2180" s="1302">
        <v>0</v>
      </c>
      <c r="M2180" s="1302">
        <v>0</v>
      </c>
      <c r="N2180" s="1302">
        <v>3</v>
      </c>
      <c r="O2180" s="1302">
        <v>0</v>
      </c>
      <c r="P2180" s="1302">
        <v>0</v>
      </c>
      <c r="Q2180" s="1302">
        <v>0</v>
      </c>
      <c r="R2180" s="1302">
        <v>1</v>
      </c>
      <c r="S2180" s="1302">
        <v>0</v>
      </c>
      <c r="T2180" s="1302">
        <v>0</v>
      </c>
      <c r="U2180" s="1302">
        <v>1</v>
      </c>
      <c r="V2180" s="1302">
        <v>0</v>
      </c>
    </row>
    <row r="2181" spans="1:22" ht="15" x14ac:dyDescent="0.25">
      <c r="A2181" s="1301" t="s">
        <v>709</v>
      </c>
      <c r="B2181" s="153" t="s">
        <v>963</v>
      </c>
      <c r="C2181" s="1301" t="s">
        <v>701</v>
      </c>
      <c r="D2181" s="1302">
        <v>5.8823529630899429E-2</v>
      </c>
      <c r="E2181" s="1302">
        <v>0</v>
      </c>
      <c r="F2181" s="1302">
        <v>0</v>
      </c>
      <c r="G2181" s="1302">
        <v>0.20000000298023224</v>
      </c>
      <c r="H2181" s="1302">
        <v>0</v>
      </c>
      <c r="I2181" s="1302">
        <v>0</v>
      </c>
      <c r="J2181" s="1302">
        <v>0</v>
      </c>
      <c r="K2181" s="1302">
        <v>0</v>
      </c>
      <c r="L2181" s="1302">
        <v>1</v>
      </c>
      <c r="M2181" s="1302">
        <v>0</v>
      </c>
      <c r="N2181" s="1302">
        <v>9.0909093618392944E-2</v>
      </c>
      <c r="O2181" s="1302">
        <v>0</v>
      </c>
      <c r="P2181" s="1302">
        <v>0</v>
      </c>
      <c r="Q2181" s="1302">
        <v>0</v>
      </c>
      <c r="R2181" s="1302">
        <v>0.2222222238779068</v>
      </c>
      <c r="S2181" s="1302">
        <v>0</v>
      </c>
      <c r="T2181" s="1302">
        <v>0</v>
      </c>
      <c r="U2181" s="1302">
        <v>0.1666666716337204</v>
      </c>
      <c r="V2181" s="1302">
        <v>0</v>
      </c>
    </row>
    <row r="2182" spans="1:22" ht="15" x14ac:dyDescent="0.25">
      <c r="A2182" s="1301" t="s">
        <v>709</v>
      </c>
      <c r="B2182" s="153" t="s">
        <v>963</v>
      </c>
      <c r="C2182" s="1301" t="s">
        <v>92</v>
      </c>
      <c r="D2182" s="1302">
        <v>5.8823529630899429E-2</v>
      </c>
      <c r="E2182" s="1302">
        <v>0</v>
      </c>
      <c r="F2182" s="1302">
        <v>0</v>
      </c>
      <c r="G2182" s="1302">
        <v>0.40000000596046448</v>
      </c>
      <c r="H2182" s="1302">
        <v>0</v>
      </c>
      <c r="I2182" s="1302">
        <v>0</v>
      </c>
      <c r="J2182" s="1302">
        <v>0</v>
      </c>
      <c r="K2182" s="1302">
        <v>0</v>
      </c>
      <c r="L2182" s="1302">
        <v>1</v>
      </c>
      <c r="M2182" s="1302">
        <v>0</v>
      </c>
      <c r="N2182" s="1302">
        <v>0.18181818723678589</v>
      </c>
      <c r="O2182" s="1302">
        <v>6.6666670143604279E-2</v>
      </c>
      <c r="P2182" s="1302">
        <v>0</v>
      </c>
      <c r="Q2182" s="1302">
        <v>0</v>
      </c>
      <c r="R2182" s="1302">
        <v>0.66666668653488159</v>
      </c>
      <c r="S2182" s="1302">
        <v>0</v>
      </c>
      <c r="T2182" s="1302">
        <v>0</v>
      </c>
      <c r="U2182" s="1302">
        <v>0.83333331346511841</v>
      </c>
      <c r="V2182" s="1302">
        <v>0.25</v>
      </c>
    </row>
    <row r="2183" spans="1:22" ht="15" x14ac:dyDescent="0.25">
      <c r="A2183" s="1301" t="s">
        <v>709</v>
      </c>
      <c r="B2183" s="153" t="s">
        <v>963</v>
      </c>
      <c r="C2183" s="1301" t="s">
        <v>93</v>
      </c>
      <c r="D2183" s="1302">
        <v>5.8823529630899429E-2</v>
      </c>
      <c r="E2183" s="1302">
        <v>0</v>
      </c>
      <c r="F2183" s="1302">
        <v>8.3333335816860199E-2</v>
      </c>
      <c r="G2183" s="1302">
        <v>0.60000002384185791</v>
      </c>
      <c r="H2183" s="1302">
        <v>0</v>
      </c>
      <c r="I2183" s="1302">
        <v>0</v>
      </c>
      <c r="J2183" s="1302">
        <v>0</v>
      </c>
      <c r="K2183" s="1302">
        <v>0</v>
      </c>
      <c r="L2183" s="1302">
        <v>1</v>
      </c>
      <c r="M2183" s="1302">
        <v>0</v>
      </c>
      <c r="N2183" s="1302">
        <v>0.27272728085517883</v>
      </c>
      <c r="O2183" s="1302">
        <v>6.6666670143604279E-2</v>
      </c>
      <c r="P2183" s="1302">
        <v>0</v>
      </c>
      <c r="Q2183" s="1302">
        <v>0</v>
      </c>
      <c r="R2183" s="1302">
        <v>0.66666668653488159</v>
      </c>
      <c r="S2183" s="1302">
        <v>0</v>
      </c>
      <c r="T2183" s="1302">
        <v>0</v>
      </c>
      <c r="U2183" s="1302">
        <v>1</v>
      </c>
      <c r="V2183" s="1302">
        <v>0.25</v>
      </c>
    </row>
    <row r="2184" spans="1:22" ht="15" x14ac:dyDescent="0.25">
      <c r="A2184" s="1301" t="s">
        <v>709</v>
      </c>
      <c r="B2184" s="153" t="s">
        <v>963</v>
      </c>
      <c r="C2184" s="1301" t="s">
        <v>94</v>
      </c>
      <c r="D2184" s="1302">
        <v>5.8823529630899429E-2</v>
      </c>
      <c r="E2184" s="1302">
        <v>0</v>
      </c>
      <c r="F2184" s="1302">
        <v>8.3333335816860199E-2</v>
      </c>
      <c r="G2184" s="1302">
        <v>0</v>
      </c>
      <c r="H2184" s="1302">
        <v>0</v>
      </c>
      <c r="I2184" s="1302">
        <v>0</v>
      </c>
      <c r="J2184" s="1302">
        <v>0</v>
      </c>
      <c r="K2184" s="1302">
        <v>0</v>
      </c>
      <c r="L2184" s="1302">
        <v>0</v>
      </c>
      <c r="M2184" s="1302">
        <v>0</v>
      </c>
      <c r="N2184" s="1302">
        <v>0.27272728085517883</v>
      </c>
      <c r="O2184" s="1302">
        <v>0</v>
      </c>
      <c r="P2184" s="1302">
        <v>0</v>
      </c>
      <c r="Q2184" s="1302">
        <v>0</v>
      </c>
      <c r="R2184" s="1302">
        <v>0.1111111119389534</v>
      </c>
      <c r="S2184" s="1302">
        <v>0</v>
      </c>
      <c r="T2184" s="1302">
        <v>0</v>
      </c>
      <c r="U2184" s="1302">
        <v>0.3333333432674408</v>
      </c>
      <c r="V2184" s="1302">
        <v>0</v>
      </c>
    </row>
    <row r="2185" spans="1:22" ht="15" x14ac:dyDescent="0.25">
      <c r="A2185" s="1301" t="s">
        <v>709</v>
      </c>
      <c r="B2185" s="153" t="s">
        <v>963</v>
      </c>
      <c r="C2185" s="1301" t="s">
        <v>95</v>
      </c>
      <c r="D2185" s="1302">
        <v>5.8823529630899429E-2</v>
      </c>
      <c r="E2185" s="1302">
        <v>0</v>
      </c>
      <c r="F2185" s="1302">
        <v>8.3333335816860199E-2</v>
      </c>
      <c r="G2185" s="1302">
        <v>0</v>
      </c>
      <c r="H2185" s="1302">
        <v>0</v>
      </c>
      <c r="I2185" s="1302">
        <v>0</v>
      </c>
      <c r="J2185" s="1302">
        <v>0</v>
      </c>
      <c r="K2185" s="1302">
        <v>0</v>
      </c>
      <c r="L2185" s="1302">
        <v>0</v>
      </c>
      <c r="M2185" s="1302">
        <v>0</v>
      </c>
      <c r="N2185" s="1302">
        <v>0.27272728085517883</v>
      </c>
      <c r="O2185" s="1302">
        <v>0</v>
      </c>
      <c r="P2185" s="1302">
        <v>0</v>
      </c>
      <c r="Q2185" s="1302">
        <v>0</v>
      </c>
      <c r="R2185" s="1302">
        <v>0.1111111119389534</v>
      </c>
      <c r="S2185" s="1302">
        <v>0</v>
      </c>
      <c r="T2185" s="1302">
        <v>0</v>
      </c>
      <c r="U2185" s="1302">
        <v>0.1666666716337204</v>
      </c>
      <c r="V2185" s="1302">
        <v>0</v>
      </c>
    </row>
    <row r="2186" spans="1:22" ht="15" x14ac:dyDescent="0.25">
      <c r="A2186" s="1301" t="s">
        <v>709</v>
      </c>
      <c r="B2186" s="153" t="s">
        <v>964</v>
      </c>
      <c r="C2186" s="1301" t="s">
        <v>87</v>
      </c>
      <c r="D2186" s="1302">
        <v>0</v>
      </c>
      <c r="E2186" s="1302">
        <v>0</v>
      </c>
      <c r="F2186" s="1302">
        <v>0</v>
      </c>
      <c r="G2186" s="1302">
        <v>0</v>
      </c>
      <c r="H2186" s="1302">
        <v>0</v>
      </c>
      <c r="I2186" s="1302">
        <v>0</v>
      </c>
      <c r="J2186" s="1302">
        <v>10</v>
      </c>
      <c r="K2186" s="1302">
        <v>9</v>
      </c>
      <c r="L2186" s="1302">
        <v>13</v>
      </c>
      <c r="M2186" s="1302">
        <v>12</v>
      </c>
      <c r="N2186" s="1302">
        <v>11</v>
      </c>
      <c r="O2186" s="1302">
        <v>36</v>
      </c>
      <c r="P2186" s="1302">
        <v>13</v>
      </c>
      <c r="Q2186" s="1302">
        <v>1</v>
      </c>
      <c r="R2186" s="1302">
        <v>7</v>
      </c>
      <c r="S2186" s="1302">
        <v>4</v>
      </c>
      <c r="T2186" s="1302">
        <v>12</v>
      </c>
      <c r="U2186" s="1302">
        <v>28</v>
      </c>
      <c r="V2186" s="1302">
        <v>12</v>
      </c>
    </row>
    <row r="2187" spans="1:22" ht="15" x14ac:dyDescent="0.25">
      <c r="A2187" s="1301" t="s">
        <v>709</v>
      </c>
      <c r="B2187" s="153" t="s">
        <v>964</v>
      </c>
      <c r="C2187" s="1301" t="s">
        <v>700</v>
      </c>
      <c r="D2187" s="1302">
        <v>0</v>
      </c>
      <c r="E2187" s="1302">
        <v>0</v>
      </c>
      <c r="F2187" s="1302">
        <v>0</v>
      </c>
      <c r="G2187" s="1302">
        <v>0</v>
      </c>
      <c r="H2187" s="1302">
        <v>0</v>
      </c>
      <c r="I2187" s="1302">
        <v>0</v>
      </c>
      <c r="J2187" s="1302">
        <v>2</v>
      </c>
      <c r="K2187" s="1302">
        <v>2</v>
      </c>
      <c r="L2187" s="1302">
        <v>8</v>
      </c>
      <c r="M2187" s="1302">
        <v>4</v>
      </c>
      <c r="N2187" s="1302">
        <v>8</v>
      </c>
      <c r="O2187" s="1302">
        <v>29</v>
      </c>
      <c r="P2187" s="1302">
        <v>4</v>
      </c>
      <c r="Q2187" s="1302">
        <v>0</v>
      </c>
      <c r="R2187" s="1302">
        <v>4</v>
      </c>
      <c r="S2187" s="1302">
        <v>3</v>
      </c>
      <c r="T2187" s="1302">
        <v>9</v>
      </c>
      <c r="U2187" s="1302">
        <v>17</v>
      </c>
      <c r="V2187" s="1302">
        <v>6</v>
      </c>
    </row>
    <row r="2188" spans="1:22" ht="15" x14ac:dyDescent="0.25">
      <c r="A2188" s="1301" t="s">
        <v>709</v>
      </c>
      <c r="B2188" s="153" t="s">
        <v>964</v>
      </c>
      <c r="C2188" s="1301" t="s">
        <v>88</v>
      </c>
      <c r="D2188" s="1302">
        <v>0</v>
      </c>
      <c r="E2188" s="1302">
        <v>0</v>
      </c>
      <c r="F2188" s="1302">
        <v>0</v>
      </c>
      <c r="G2188" s="1302">
        <v>0</v>
      </c>
      <c r="H2188" s="1302">
        <v>0</v>
      </c>
      <c r="I2188" s="1302">
        <v>0</v>
      </c>
      <c r="J2188" s="1302">
        <v>2</v>
      </c>
      <c r="K2188" s="1302">
        <v>5</v>
      </c>
      <c r="L2188" s="1302">
        <v>9</v>
      </c>
      <c r="M2188" s="1302">
        <v>5</v>
      </c>
      <c r="N2188" s="1302">
        <v>9</v>
      </c>
      <c r="O2188" s="1302">
        <v>33</v>
      </c>
      <c r="P2188" s="1302">
        <v>7</v>
      </c>
      <c r="Q2188" s="1302">
        <v>0</v>
      </c>
      <c r="R2188" s="1302">
        <v>6</v>
      </c>
      <c r="S2188" s="1302">
        <v>3</v>
      </c>
      <c r="T2188" s="1302">
        <v>11</v>
      </c>
      <c r="U2188" s="1302">
        <v>19</v>
      </c>
      <c r="V2188" s="1302">
        <v>8</v>
      </c>
    </row>
    <row r="2189" spans="1:22" ht="15" x14ac:dyDescent="0.25">
      <c r="A2189" s="1301" t="s">
        <v>709</v>
      </c>
      <c r="B2189" s="153" t="s">
        <v>964</v>
      </c>
      <c r="C2189" s="1301" t="s">
        <v>89</v>
      </c>
      <c r="D2189" s="1302">
        <v>0</v>
      </c>
      <c r="E2189" s="1302">
        <v>0</v>
      </c>
      <c r="F2189" s="1302">
        <v>0</v>
      </c>
      <c r="G2189" s="1302">
        <v>0</v>
      </c>
      <c r="H2189" s="1302">
        <v>0</v>
      </c>
      <c r="I2189" s="1302">
        <v>0</v>
      </c>
      <c r="J2189" s="1302">
        <v>4</v>
      </c>
      <c r="K2189" s="1302">
        <v>6</v>
      </c>
      <c r="L2189" s="1302">
        <v>9</v>
      </c>
      <c r="M2189" s="1302">
        <v>6</v>
      </c>
      <c r="N2189" s="1302">
        <v>9</v>
      </c>
      <c r="O2189" s="1302">
        <v>33</v>
      </c>
      <c r="P2189" s="1302">
        <v>7</v>
      </c>
      <c r="Q2189" s="1302">
        <v>0</v>
      </c>
      <c r="R2189" s="1302">
        <v>6</v>
      </c>
      <c r="S2189" s="1302">
        <v>3</v>
      </c>
      <c r="T2189" s="1302">
        <v>11</v>
      </c>
      <c r="U2189" s="1302">
        <v>20</v>
      </c>
      <c r="V2189" s="1302">
        <v>8</v>
      </c>
    </row>
    <row r="2190" spans="1:22" ht="15" x14ac:dyDescent="0.25">
      <c r="A2190" s="1301" t="s">
        <v>709</v>
      </c>
      <c r="B2190" s="153" t="s">
        <v>964</v>
      </c>
      <c r="C2190" s="1301" t="s">
        <v>90</v>
      </c>
      <c r="D2190" s="1302">
        <v>0</v>
      </c>
      <c r="E2190" s="1302">
        <v>0</v>
      </c>
      <c r="F2190" s="1302">
        <v>0</v>
      </c>
      <c r="G2190" s="1302">
        <v>0</v>
      </c>
      <c r="H2190" s="1302">
        <v>0</v>
      </c>
      <c r="I2190" s="1302">
        <v>0</v>
      </c>
      <c r="J2190" s="1302">
        <v>4</v>
      </c>
      <c r="K2190" s="1302">
        <v>1</v>
      </c>
      <c r="L2190" s="1302">
        <v>0</v>
      </c>
      <c r="M2190" s="1302">
        <v>1</v>
      </c>
      <c r="N2190" s="1302">
        <v>0</v>
      </c>
      <c r="O2190" s="1302">
        <v>4</v>
      </c>
      <c r="P2190" s="1302">
        <v>4</v>
      </c>
      <c r="Q2190" s="1302">
        <v>0</v>
      </c>
      <c r="R2190" s="1302">
        <v>3</v>
      </c>
      <c r="S2190" s="1302">
        <v>3</v>
      </c>
      <c r="T2190" s="1302">
        <v>2</v>
      </c>
      <c r="U2190" s="1302">
        <v>3</v>
      </c>
      <c r="V2190" s="1302">
        <v>0</v>
      </c>
    </row>
    <row r="2191" spans="1:22" ht="15" x14ac:dyDescent="0.25">
      <c r="A2191" s="1301" t="s">
        <v>709</v>
      </c>
      <c r="B2191" s="153" t="s">
        <v>964</v>
      </c>
      <c r="C2191" s="1301" t="s">
        <v>91</v>
      </c>
      <c r="D2191" s="1302">
        <v>0</v>
      </c>
      <c r="E2191" s="1302">
        <v>0</v>
      </c>
      <c r="F2191" s="1302">
        <v>0</v>
      </c>
      <c r="G2191" s="1302">
        <v>0</v>
      </c>
      <c r="H2191" s="1302">
        <v>0</v>
      </c>
      <c r="I2191" s="1302">
        <v>0</v>
      </c>
      <c r="J2191" s="1302">
        <v>3</v>
      </c>
      <c r="K2191" s="1302">
        <v>1</v>
      </c>
      <c r="L2191" s="1302">
        <v>0</v>
      </c>
      <c r="M2191" s="1302">
        <v>2</v>
      </c>
      <c r="N2191" s="1302">
        <v>0</v>
      </c>
      <c r="O2191" s="1302">
        <v>3</v>
      </c>
      <c r="P2191" s="1302">
        <v>4</v>
      </c>
      <c r="Q2191" s="1302">
        <v>0</v>
      </c>
      <c r="R2191" s="1302">
        <v>2</v>
      </c>
      <c r="S2191" s="1302">
        <v>3</v>
      </c>
      <c r="T2191" s="1302">
        <v>2</v>
      </c>
      <c r="U2191" s="1302">
        <v>1</v>
      </c>
      <c r="V2191" s="1302">
        <v>0</v>
      </c>
    </row>
    <row r="2192" spans="1:22" ht="15" x14ac:dyDescent="0.25">
      <c r="A2192" s="1301" t="s">
        <v>709</v>
      </c>
      <c r="B2192" s="153" t="s">
        <v>964</v>
      </c>
      <c r="C2192" s="1301" t="s">
        <v>701</v>
      </c>
      <c r="D2192" s="1302">
        <v>0</v>
      </c>
      <c r="E2192" s="1302">
        <v>0</v>
      </c>
      <c r="F2192" s="1302">
        <v>0</v>
      </c>
      <c r="G2192" s="1302">
        <v>0</v>
      </c>
      <c r="H2192" s="1302">
        <v>0</v>
      </c>
      <c r="I2192" s="1302">
        <v>0</v>
      </c>
      <c r="J2192" s="1302">
        <v>0.20000000298023224</v>
      </c>
      <c r="K2192" s="1302">
        <v>0.2222222238779068</v>
      </c>
      <c r="L2192" s="1302">
        <v>0.61538463830947876</v>
      </c>
      <c r="M2192" s="1302">
        <v>0.3333333432674408</v>
      </c>
      <c r="N2192" s="1302">
        <v>0.72727274894714355</v>
      </c>
      <c r="O2192" s="1302">
        <v>0.80555558204650879</v>
      </c>
      <c r="P2192" s="1302">
        <v>0.30769231915473938</v>
      </c>
      <c r="Q2192" s="1302">
        <v>0</v>
      </c>
      <c r="R2192" s="1302">
        <v>0.57142859697341919</v>
      </c>
      <c r="S2192" s="1302">
        <v>0.75</v>
      </c>
      <c r="T2192" s="1302">
        <v>0.75</v>
      </c>
      <c r="U2192" s="1302">
        <v>0.6071428656578064</v>
      </c>
      <c r="V2192" s="1302">
        <v>0.5</v>
      </c>
    </row>
    <row r="2193" spans="1:22" ht="15" x14ac:dyDescent="0.25">
      <c r="A2193" s="1301" t="s">
        <v>709</v>
      </c>
      <c r="B2193" s="153" t="s">
        <v>964</v>
      </c>
      <c r="C2193" s="1301" t="s">
        <v>92</v>
      </c>
      <c r="D2193" s="1302">
        <v>0</v>
      </c>
      <c r="E2193" s="1302">
        <v>0</v>
      </c>
      <c r="F2193" s="1302">
        <v>0</v>
      </c>
      <c r="G2193" s="1302">
        <v>0</v>
      </c>
      <c r="H2193" s="1302">
        <v>0</v>
      </c>
      <c r="I2193" s="1302">
        <v>0</v>
      </c>
      <c r="J2193" s="1302">
        <v>0.20000000298023224</v>
      </c>
      <c r="K2193" s="1302">
        <v>0.55555558204650879</v>
      </c>
      <c r="L2193" s="1302">
        <v>0.69230771064758301</v>
      </c>
      <c r="M2193" s="1302">
        <v>0.4166666567325592</v>
      </c>
      <c r="N2193" s="1302">
        <v>0.81818181276321411</v>
      </c>
      <c r="O2193" s="1302">
        <v>0.91666668653488159</v>
      </c>
      <c r="P2193" s="1302">
        <v>0.53846156597137451</v>
      </c>
      <c r="Q2193" s="1302">
        <v>0</v>
      </c>
      <c r="R2193" s="1302">
        <v>0.8571428656578064</v>
      </c>
      <c r="S2193" s="1302">
        <v>0.75</v>
      </c>
      <c r="T2193" s="1302">
        <v>0.91666668653488159</v>
      </c>
      <c r="U2193" s="1302">
        <v>0.67857140302658081</v>
      </c>
      <c r="V2193" s="1302">
        <v>0.66666668653488159</v>
      </c>
    </row>
    <row r="2194" spans="1:22" ht="15" x14ac:dyDescent="0.25">
      <c r="A2194" s="1301" t="s">
        <v>709</v>
      </c>
      <c r="B2194" s="153" t="s">
        <v>964</v>
      </c>
      <c r="C2194" s="1301" t="s">
        <v>93</v>
      </c>
      <c r="D2194" s="1302">
        <v>0</v>
      </c>
      <c r="E2194" s="1302">
        <v>0</v>
      </c>
      <c r="F2194" s="1302">
        <v>0</v>
      </c>
      <c r="G2194" s="1302">
        <v>0</v>
      </c>
      <c r="H2194" s="1302">
        <v>0</v>
      </c>
      <c r="I2194" s="1302">
        <v>0</v>
      </c>
      <c r="J2194" s="1302">
        <v>0.40000000596046448</v>
      </c>
      <c r="K2194" s="1302">
        <v>0.66666668653488159</v>
      </c>
      <c r="L2194" s="1302">
        <v>0.69230771064758301</v>
      </c>
      <c r="M2194" s="1302">
        <v>0.5</v>
      </c>
      <c r="N2194" s="1302">
        <v>0.81818181276321411</v>
      </c>
      <c r="O2194" s="1302">
        <v>0.91666668653488159</v>
      </c>
      <c r="P2194" s="1302">
        <v>0.53846156597137451</v>
      </c>
      <c r="Q2194" s="1302">
        <v>0</v>
      </c>
      <c r="R2194" s="1302">
        <v>0.8571428656578064</v>
      </c>
      <c r="S2194" s="1302">
        <v>0.75</v>
      </c>
      <c r="T2194" s="1302">
        <v>0.91666668653488159</v>
      </c>
      <c r="U2194" s="1302">
        <v>0.71428573131561279</v>
      </c>
      <c r="V2194" s="1302">
        <v>0.66666668653488159</v>
      </c>
    </row>
    <row r="2195" spans="1:22" ht="15" x14ac:dyDescent="0.25">
      <c r="A2195" s="1301" t="s">
        <v>709</v>
      </c>
      <c r="B2195" s="153" t="s">
        <v>964</v>
      </c>
      <c r="C2195" s="1301" t="s">
        <v>94</v>
      </c>
      <c r="D2195" s="1302">
        <v>0</v>
      </c>
      <c r="E2195" s="1302">
        <v>0</v>
      </c>
      <c r="F2195" s="1302">
        <v>0</v>
      </c>
      <c r="G2195" s="1302">
        <v>0</v>
      </c>
      <c r="H2195" s="1302">
        <v>0</v>
      </c>
      <c r="I2195" s="1302">
        <v>0</v>
      </c>
      <c r="J2195" s="1302">
        <v>0.40000000596046448</v>
      </c>
      <c r="K2195" s="1302">
        <v>0.1111111119389534</v>
      </c>
      <c r="L2195" s="1302">
        <v>0</v>
      </c>
      <c r="M2195" s="1302">
        <v>8.3333335816860199E-2</v>
      </c>
      <c r="N2195" s="1302">
        <v>0</v>
      </c>
      <c r="O2195" s="1302">
        <v>0.1111111119389534</v>
      </c>
      <c r="P2195" s="1302">
        <v>0.30769231915473938</v>
      </c>
      <c r="Q2195" s="1302">
        <v>0</v>
      </c>
      <c r="R2195" s="1302">
        <v>0.4285714328289032</v>
      </c>
      <c r="S2195" s="1302">
        <v>0.75</v>
      </c>
      <c r="T2195" s="1302">
        <v>0.1666666716337204</v>
      </c>
      <c r="U2195" s="1302">
        <v>0.1071428582072258</v>
      </c>
      <c r="V2195" s="1302">
        <v>0</v>
      </c>
    </row>
    <row r="2196" spans="1:22" ht="15" x14ac:dyDescent="0.25">
      <c r="A2196" s="1301" t="s">
        <v>709</v>
      </c>
      <c r="B2196" s="153" t="s">
        <v>964</v>
      </c>
      <c r="C2196" s="1301" t="s">
        <v>95</v>
      </c>
      <c r="D2196" s="1302">
        <v>0</v>
      </c>
      <c r="E2196" s="1302">
        <v>0</v>
      </c>
      <c r="F2196" s="1302">
        <v>0</v>
      </c>
      <c r="G2196" s="1302">
        <v>0</v>
      </c>
      <c r="H2196" s="1302">
        <v>0</v>
      </c>
      <c r="I2196" s="1302">
        <v>0</v>
      </c>
      <c r="J2196" s="1302">
        <v>0.30000001192092896</v>
      </c>
      <c r="K2196" s="1302">
        <v>0.1111111119389534</v>
      </c>
      <c r="L2196" s="1302">
        <v>0</v>
      </c>
      <c r="M2196" s="1302">
        <v>0.1666666716337204</v>
      </c>
      <c r="N2196" s="1302">
        <v>0</v>
      </c>
      <c r="O2196" s="1302">
        <v>8.3333335816860199E-2</v>
      </c>
      <c r="P2196" s="1302">
        <v>0.30769231915473938</v>
      </c>
      <c r="Q2196" s="1302">
        <v>0</v>
      </c>
      <c r="R2196" s="1302">
        <v>0.28571429848670959</v>
      </c>
      <c r="S2196" s="1302">
        <v>0.75</v>
      </c>
      <c r="T2196" s="1302">
        <v>0.1666666716337204</v>
      </c>
      <c r="U2196" s="1302">
        <v>3.5714287310838699E-2</v>
      </c>
      <c r="V2196" s="1302">
        <v>0</v>
      </c>
    </row>
    <row r="2197" spans="1:22" ht="15" x14ac:dyDescent="0.25">
      <c r="A2197" s="1301" t="s">
        <v>709</v>
      </c>
      <c r="B2197" s="153" t="s">
        <v>965</v>
      </c>
      <c r="C2197" s="1301" t="s">
        <v>87</v>
      </c>
      <c r="D2197" s="1302">
        <v>5</v>
      </c>
      <c r="E2197" s="1302">
        <v>3</v>
      </c>
      <c r="F2197" s="1302">
        <v>4</v>
      </c>
      <c r="G2197" s="1302">
        <v>1</v>
      </c>
      <c r="H2197" s="1302">
        <v>6</v>
      </c>
      <c r="I2197" s="1302">
        <v>10</v>
      </c>
      <c r="J2197" s="1302">
        <v>7</v>
      </c>
      <c r="K2197" s="1302">
        <v>14</v>
      </c>
      <c r="L2197" s="1302">
        <v>4</v>
      </c>
      <c r="M2197" s="1302">
        <v>7</v>
      </c>
      <c r="N2197" s="1302">
        <v>4</v>
      </c>
      <c r="O2197" s="1302">
        <v>10</v>
      </c>
      <c r="P2197" s="1302">
        <v>5</v>
      </c>
      <c r="Q2197" s="1302">
        <v>0</v>
      </c>
      <c r="R2197" s="1302">
        <v>3</v>
      </c>
      <c r="S2197" s="1302">
        <v>4</v>
      </c>
      <c r="T2197" s="1302">
        <v>10</v>
      </c>
      <c r="U2197" s="1302">
        <v>7</v>
      </c>
      <c r="V2197" s="1302">
        <v>8</v>
      </c>
    </row>
    <row r="2198" spans="1:22" ht="15" x14ac:dyDescent="0.25">
      <c r="A2198" s="1301" t="s">
        <v>709</v>
      </c>
      <c r="B2198" s="153" t="s">
        <v>965</v>
      </c>
      <c r="C2198" s="1301" t="s">
        <v>700</v>
      </c>
      <c r="D2198" s="1302">
        <v>0</v>
      </c>
      <c r="E2198" s="1302">
        <v>0</v>
      </c>
      <c r="F2198" s="1302">
        <v>0</v>
      </c>
      <c r="G2198" s="1302">
        <v>0</v>
      </c>
      <c r="H2198" s="1302">
        <v>1</v>
      </c>
      <c r="I2198" s="1302">
        <v>2</v>
      </c>
      <c r="J2198" s="1302">
        <v>4</v>
      </c>
      <c r="K2198" s="1302">
        <v>4</v>
      </c>
      <c r="L2198" s="1302">
        <v>0</v>
      </c>
      <c r="M2198" s="1302">
        <v>6</v>
      </c>
      <c r="N2198" s="1302">
        <v>2</v>
      </c>
      <c r="O2198" s="1302">
        <v>3</v>
      </c>
      <c r="P2198" s="1302">
        <v>2</v>
      </c>
      <c r="Q2198" s="1302">
        <v>0</v>
      </c>
      <c r="R2198" s="1302">
        <v>1</v>
      </c>
      <c r="S2198" s="1302">
        <v>2</v>
      </c>
      <c r="T2198" s="1302">
        <v>3</v>
      </c>
      <c r="U2198" s="1302">
        <v>2</v>
      </c>
      <c r="V2198" s="1302">
        <v>1</v>
      </c>
    </row>
    <row r="2199" spans="1:22" ht="15" x14ac:dyDescent="0.25">
      <c r="A2199" s="1301" t="s">
        <v>709</v>
      </c>
      <c r="B2199" s="153" t="s">
        <v>965</v>
      </c>
      <c r="C2199" s="1301" t="s">
        <v>88</v>
      </c>
      <c r="D2199" s="1302">
        <v>0</v>
      </c>
      <c r="E2199" s="1302">
        <v>0</v>
      </c>
      <c r="F2199" s="1302">
        <v>0</v>
      </c>
      <c r="G2199" s="1302">
        <v>1</v>
      </c>
      <c r="H2199" s="1302">
        <v>2</v>
      </c>
      <c r="I2199" s="1302">
        <v>7</v>
      </c>
      <c r="J2199" s="1302">
        <v>4</v>
      </c>
      <c r="K2199" s="1302">
        <v>5</v>
      </c>
      <c r="L2199" s="1302">
        <v>1</v>
      </c>
      <c r="M2199" s="1302">
        <v>6</v>
      </c>
      <c r="N2199" s="1302">
        <v>3</v>
      </c>
      <c r="O2199" s="1302">
        <v>4</v>
      </c>
      <c r="P2199" s="1302">
        <v>3</v>
      </c>
      <c r="Q2199" s="1302">
        <v>0</v>
      </c>
      <c r="R2199" s="1302">
        <v>1</v>
      </c>
      <c r="S2199" s="1302">
        <v>4</v>
      </c>
      <c r="T2199" s="1302">
        <v>7</v>
      </c>
      <c r="U2199" s="1302">
        <v>3</v>
      </c>
      <c r="V2199" s="1302">
        <v>2</v>
      </c>
    </row>
    <row r="2200" spans="1:22" ht="15" x14ac:dyDescent="0.25">
      <c r="A2200" s="1301" t="s">
        <v>709</v>
      </c>
      <c r="B2200" s="153" t="s">
        <v>965</v>
      </c>
      <c r="C2200" s="1301" t="s">
        <v>89</v>
      </c>
      <c r="D2200" s="1302">
        <v>1</v>
      </c>
      <c r="E2200" s="1302">
        <v>0</v>
      </c>
      <c r="F2200" s="1302">
        <v>0</v>
      </c>
      <c r="G2200" s="1302">
        <v>1</v>
      </c>
      <c r="H2200" s="1302">
        <v>2</v>
      </c>
      <c r="I2200" s="1302">
        <v>7</v>
      </c>
      <c r="J2200" s="1302">
        <v>4</v>
      </c>
      <c r="K2200" s="1302">
        <v>5</v>
      </c>
      <c r="L2200" s="1302">
        <v>2</v>
      </c>
      <c r="M2200" s="1302">
        <v>6</v>
      </c>
      <c r="N2200" s="1302">
        <v>3</v>
      </c>
      <c r="O2200" s="1302">
        <v>4</v>
      </c>
      <c r="P2200" s="1302">
        <v>3</v>
      </c>
      <c r="Q2200" s="1302">
        <v>0</v>
      </c>
      <c r="R2200" s="1302">
        <v>1</v>
      </c>
      <c r="S2200" s="1302">
        <v>4</v>
      </c>
      <c r="T2200" s="1302">
        <v>7</v>
      </c>
      <c r="U2200" s="1302">
        <v>3</v>
      </c>
      <c r="V2200" s="1302">
        <v>3</v>
      </c>
    </row>
    <row r="2201" spans="1:22" ht="15" x14ac:dyDescent="0.25">
      <c r="A2201" s="1301" t="s">
        <v>709</v>
      </c>
      <c r="B2201" s="153" t="s">
        <v>965</v>
      </c>
      <c r="C2201" s="1301" t="s">
        <v>90</v>
      </c>
      <c r="D2201" s="1302">
        <v>0</v>
      </c>
      <c r="E2201" s="1302">
        <v>0</v>
      </c>
      <c r="F2201" s="1302">
        <v>0</v>
      </c>
      <c r="G2201" s="1302">
        <v>0</v>
      </c>
      <c r="H2201" s="1302">
        <v>2</v>
      </c>
      <c r="I2201" s="1302">
        <v>2</v>
      </c>
      <c r="J2201" s="1302">
        <v>1</v>
      </c>
      <c r="K2201" s="1302">
        <v>2</v>
      </c>
      <c r="L2201" s="1302">
        <v>0</v>
      </c>
      <c r="M2201" s="1302">
        <v>5</v>
      </c>
      <c r="N2201" s="1302">
        <v>1</v>
      </c>
      <c r="O2201" s="1302">
        <v>0</v>
      </c>
      <c r="P2201" s="1302">
        <v>1</v>
      </c>
      <c r="Q2201" s="1302">
        <v>0</v>
      </c>
      <c r="R2201" s="1302">
        <v>0</v>
      </c>
      <c r="S2201" s="1302">
        <v>3</v>
      </c>
      <c r="T2201" s="1302">
        <v>3</v>
      </c>
      <c r="U2201" s="1302">
        <v>2</v>
      </c>
      <c r="V2201" s="1302">
        <v>1</v>
      </c>
    </row>
    <row r="2202" spans="1:22" ht="15" x14ac:dyDescent="0.25">
      <c r="A2202" s="1301" t="s">
        <v>709</v>
      </c>
      <c r="B2202" s="153" t="s">
        <v>965</v>
      </c>
      <c r="C2202" s="1301" t="s">
        <v>91</v>
      </c>
      <c r="D2202" s="1302">
        <v>0</v>
      </c>
      <c r="E2202" s="1302">
        <v>0</v>
      </c>
      <c r="F2202" s="1302">
        <v>0</v>
      </c>
      <c r="G2202" s="1302">
        <v>0</v>
      </c>
      <c r="H2202" s="1302">
        <v>1</v>
      </c>
      <c r="I2202" s="1302">
        <v>2</v>
      </c>
      <c r="J2202" s="1302">
        <v>1</v>
      </c>
      <c r="K2202" s="1302">
        <v>2</v>
      </c>
      <c r="L2202" s="1302">
        <v>0</v>
      </c>
      <c r="M2202" s="1302">
        <v>1</v>
      </c>
      <c r="N2202" s="1302">
        <v>0</v>
      </c>
      <c r="O2202" s="1302">
        <v>0</v>
      </c>
      <c r="P2202" s="1302">
        <v>1</v>
      </c>
      <c r="Q2202" s="1302">
        <v>0</v>
      </c>
      <c r="R2202" s="1302">
        <v>0</v>
      </c>
      <c r="S2202" s="1302">
        <v>3</v>
      </c>
      <c r="T2202" s="1302">
        <v>2</v>
      </c>
      <c r="U2202" s="1302">
        <v>1</v>
      </c>
      <c r="V2202" s="1302">
        <v>0</v>
      </c>
    </row>
    <row r="2203" spans="1:22" ht="15" x14ac:dyDescent="0.25">
      <c r="A2203" s="1301" t="s">
        <v>709</v>
      </c>
      <c r="B2203" s="153" t="s">
        <v>965</v>
      </c>
      <c r="C2203" s="1301" t="s">
        <v>701</v>
      </c>
      <c r="D2203" s="1302">
        <v>0</v>
      </c>
      <c r="E2203" s="1302">
        <v>0</v>
      </c>
      <c r="F2203" s="1302">
        <v>0</v>
      </c>
      <c r="G2203" s="1302">
        <v>0</v>
      </c>
      <c r="H2203" s="1302">
        <v>0.1666666716337204</v>
      </c>
      <c r="I2203" s="1302">
        <v>0.20000000298023224</v>
      </c>
      <c r="J2203" s="1302">
        <v>0.57142859697341919</v>
      </c>
      <c r="K2203" s="1302">
        <v>0.28571429848670959</v>
      </c>
      <c r="L2203" s="1302">
        <v>0</v>
      </c>
      <c r="M2203" s="1302">
        <v>0.8571428656578064</v>
      </c>
      <c r="N2203" s="1302">
        <v>0.5</v>
      </c>
      <c r="O2203" s="1302">
        <v>0.30000001192092896</v>
      </c>
      <c r="P2203" s="1302">
        <v>0.40000000596046448</v>
      </c>
      <c r="Q2203" s="1302">
        <v>0</v>
      </c>
      <c r="R2203" s="1302">
        <v>0.3333333432674408</v>
      </c>
      <c r="S2203" s="1302">
        <v>0.5</v>
      </c>
      <c r="T2203" s="1302">
        <v>0.30000001192092896</v>
      </c>
      <c r="U2203" s="1302">
        <v>0.28571429848670959</v>
      </c>
      <c r="V2203" s="1302">
        <v>0.125</v>
      </c>
    </row>
    <row r="2204" spans="1:22" ht="15" x14ac:dyDescent="0.25">
      <c r="A2204" s="1301" t="s">
        <v>709</v>
      </c>
      <c r="B2204" s="153" t="s">
        <v>965</v>
      </c>
      <c r="C2204" s="1301" t="s">
        <v>92</v>
      </c>
      <c r="D2204" s="1302">
        <v>0</v>
      </c>
      <c r="E2204" s="1302">
        <v>0</v>
      </c>
      <c r="F2204" s="1302">
        <v>0</v>
      </c>
      <c r="G2204" s="1302">
        <v>1</v>
      </c>
      <c r="H2204" s="1302">
        <v>0.3333333432674408</v>
      </c>
      <c r="I2204" s="1302">
        <v>0.69999998807907104</v>
      </c>
      <c r="J2204" s="1302">
        <v>0.57142859697341919</v>
      </c>
      <c r="K2204" s="1302">
        <v>0.3571428656578064</v>
      </c>
      <c r="L2204" s="1302">
        <v>0.25</v>
      </c>
      <c r="M2204" s="1302">
        <v>0.8571428656578064</v>
      </c>
      <c r="N2204" s="1302">
        <v>0.75</v>
      </c>
      <c r="O2204" s="1302">
        <v>0.40000000596046448</v>
      </c>
      <c r="P2204" s="1302">
        <v>0.60000002384185791</v>
      </c>
      <c r="Q2204" s="1302">
        <v>0</v>
      </c>
      <c r="R2204" s="1302">
        <v>0.3333333432674408</v>
      </c>
      <c r="S2204" s="1302">
        <v>1</v>
      </c>
      <c r="T2204" s="1302">
        <v>0.69999998807907104</v>
      </c>
      <c r="U2204" s="1302">
        <v>0.4285714328289032</v>
      </c>
      <c r="V2204" s="1302">
        <v>0.25</v>
      </c>
    </row>
    <row r="2205" spans="1:22" ht="15" x14ac:dyDescent="0.25">
      <c r="A2205" s="1301" t="s">
        <v>709</v>
      </c>
      <c r="B2205" s="153" t="s">
        <v>965</v>
      </c>
      <c r="C2205" s="1301" t="s">
        <v>93</v>
      </c>
      <c r="D2205" s="1302">
        <v>0.20000000298023224</v>
      </c>
      <c r="E2205" s="1302">
        <v>0</v>
      </c>
      <c r="F2205" s="1302">
        <v>0</v>
      </c>
      <c r="G2205" s="1302">
        <v>1</v>
      </c>
      <c r="H2205" s="1302">
        <v>0.3333333432674408</v>
      </c>
      <c r="I2205" s="1302">
        <v>0.69999998807907104</v>
      </c>
      <c r="J2205" s="1302">
        <v>0.57142859697341919</v>
      </c>
      <c r="K2205" s="1302">
        <v>0.3571428656578064</v>
      </c>
      <c r="L2205" s="1302">
        <v>0.5</v>
      </c>
      <c r="M2205" s="1302">
        <v>0.8571428656578064</v>
      </c>
      <c r="N2205" s="1302">
        <v>0.75</v>
      </c>
      <c r="O2205" s="1302">
        <v>0.40000000596046448</v>
      </c>
      <c r="P2205" s="1302">
        <v>0.60000002384185791</v>
      </c>
      <c r="Q2205" s="1302">
        <v>0</v>
      </c>
      <c r="R2205" s="1302">
        <v>0.3333333432674408</v>
      </c>
      <c r="S2205" s="1302">
        <v>1</v>
      </c>
      <c r="T2205" s="1302">
        <v>0.69999998807907104</v>
      </c>
      <c r="U2205" s="1302">
        <v>0.4285714328289032</v>
      </c>
      <c r="V2205" s="1302">
        <v>0.375</v>
      </c>
    </row>
    <row r="2206" spans="1:22" ht="15" x14ac:dyDescent="0.25">
      <c r="A2206" s="1301" t="s">
        <v>709</v>
      </c>
      <c r="B2206" s="153" t="s">
        <v>965</v>
      </c>
      <c r="C2206" s="1301" t="s">
        <v>94</v>
      </c>
      <c r="D2206" s="1302">
        <v>0</v>
      </c>
      <c r="E2206" s="1302">
        <v>0</v>
      </c>
      <c r="F2206" s="1302">
        <v>0</v>
      </c>
      <c r="G2206" s="1302">
        <v>0</v>
      </c>
      <c r="H2206" s="1302">
        <v>0.3333333432674408</v>
      </c>
      <c r="I2206" s="1302">
        <v>0.20000000298023224</v>
      </c>
      <c r="J2206" s="1302">
        <v>0.1428571492433548</v>
      </c>
      <c r="K2206" s="1302">
        <v>0.1428571492433548</v>
      </c>
      <c r="L2206" s="1302">
        <v>0</v>
      </c>
      <c r="M2206" s="1302">
        <v>0.71428573131561279</v>
      </c>
      <c r="N2206" s="1302">
        <v>0.25</v>
      </c>
      <c r="O2206" s="1302">
        <v>0</v>
      </c>
      <c r="P2206" s="1302">
        <v>0.20000000298023224</v>
      </c>
      <c r="Q2206" s="1302">
        <v>0</v>
      </c>
      <c r="R2206" s="1302">
        <v>0</v>
      </c>
      <c r="S2206" s="1302">
        <v>0.75</v>
      </c>
      <c r="T2206" s="1302">
        <v>0.30000001192092896</v>
      </c>
      <c r="U2206" s="1302">
        <v>0.28571429848670959</v>
      </c>
      <c r="V2206" s="1302">
        <v>0.125</v>
      </c>
    </row>
    <row r="2207" spans="1:22" ht="15" x14ac:dyDescent="0.25">
      <c r="A2207" s="1301" t="s">
        <v>709</v>
      </c>
      <c r="B2207" s="153" t="s">
        <v>965</v>
      </c>
      <c r="C2207" s="1301" t="s">
        <v>95</v>
      </c>
      <c r="D2207" s="1302">
        <v>0</v>
      </c>
      <c r="E2207" s="1302">
        <v>0</v>
      </c>
      <c r="F2207" s="1302">
        <v>0</v>
      </c>
      <c r="G2207" s="1302">
        <v>0</v>
      </c>
      <c r="H2207" s="1302">
        <v>0.1666666716337204</v>
      </c>
      <c r="I2207" s="1302">
        <v>0.20000000298023224</v>
      </c>
      <c r="J2207" s="1302">
        <v>0.1428571492433548</v>
      </c>
      <c r="K2207" s="1302">
        <v>0.1428571492433548</v>
      </c>
      <c r="L2207" s="1302">
        <v>0</v>
      </c>
      <c r="M2207" s="1302">
        <v>0.1428571492433548</v>
      </c>
      <c r="N2207" s="1302">
        <v>0</v>
      </c>
      <c r="O2207" s="1302">
        <v>0</v>
      </c>
      <c r="P2207" s="1302">
        <v>0.20000000298023224</v>
      </c>
      <c r="Q2207" s="1302">
        <v>0</v>
      </c>
      <c r="R2207" s="1302">
        <v>0</v>
      </c>
      <c r="S2207" s="1302">
        <v>0.75</v>
      </c>
      <c r="T2207" s="1302">
        <v>0.20000000298023224</v>
      </c>
      <c r="U2207" s="1302">
        <v>0.1428571492433548</v>
      </c>
      <c r="V2207" s="1302">
        <v>0</v>
      </c>
    </row>
    <row r="2208" spans="1:22" ht="15" x14ac:dyDescent="0.25">
      <c r="A2208" s="1301" t="s">
        <v>709</v>
      </c>
      <c r="B2208" s="153" t="s">
        <v>966</v>
      </c>
      <c r="C2208" s="1301" t="s">
        <v>87</v>
      </c>
      <c r="D2208" s="1302">
        <v>14</v>
      </c>
      <c r="E2208" s="1302">
        <v>25</v>
      </c>
      <c r="F2208" s="1302">
        <v>41</v>
      </c>
      <c r="G2208" s="1302">
        <v>39</v>
      </c>
      <c r="H2208" s="1302">
        <v>31</v>
      </c>
      <c r="I2208" s="1302">
        <v>42</v>
      </c>
      <c r="J2208" s="1302">
        <v>20</v>
      </c>
      <c r="K2208" s="1302">
        <v>31</v>
      </c>
      <c r="L2208" s="1302">
        <v>31</v>
      </c>
      <c r="M2208" s="1302">
        <v>22</v>
      </c>
      <c r="N2208" s="1302">
        <v>18</v>
      </c>
      <c r="O2208" s="1302">
        <v>22</v>
      </c>
      <c r="P2208" s="1302">
        <v>7</v>
      </c>
      <c r="Q2208" s="1302">
        <v>0</v>
      </c>
      <c r="R2208" s="1302">
        <v>32</v>
      </c>
      <c r="S2208" s="1302">
        <v>12</v>
      </c>
      <c r="T2208" s="1302">
        <v>60</v>
      </c>
      <c r="U2208" s="1302">
        <v>44</v>
      </c>
      <c r="V2208" s="1302">
        <v>16</v>
      </c>
    </row>
    <row r="2209" spans="1:22" ht="15" x14ac:dyDescent="0.25">
      <c r="A2209" s="1301" t="s">
        <v>709</v>
      </c>
      <c r="B2209" s="153" t="s">
        <v>966</v>
      </c>
      <c r="C2209" s="1301" t="s">
        <v>700</v>
      </c>
      <c r="D2209" s="1302">
        <v>11</v>
      </c>
      <c r="E2209" s="1302">
        <v>13</v>
      </c>
      <c r="F2209" s="1302">
        <v>20</v>
      </c>
      <c r="G2209" s="1302">
        <v>20</v>
      </c>
      <c r="H2209" s="1302">
        <v>17</v>
      </c>
      <c r="I2209" s="1302">
        <v>15</v>
      </c>
      <c r="J2209" s="1302">
        <v>10</v>
      </c>
      <c r="K2209" s="1302">
        <v>21</v>
      </c>
      <c r="L2209" s="1302">
        <v>18</v>
      </c>
      <c r="M2209" s="1302">
        <v>9</v>
      </c>
      <c r="N2209" s="1302">
        <v>12</v>
      </c>
      <c r="O2209" s="1302">
        <v>13</v>
      </c>
      <c r="P2209" s="1302">
        <v>3</v>
      </c>
      <c r="Q2209" s="1302">
        <v>0</v>
      </c>
      <c r="R2209" s="1302">
        <v>14</v>
      </c>
      <c r="S2209" s="1302">
        <v>4</v>
      </c>
      <c r="T2209" s="1302">
        <v>19</v>
      </c>
      <c r="U2209" s="1302">
        <v>12</v>
      </c>
      <c r="V2209" s="1302">
        <v>6</v>
      </c>
    </row>
    <row r="2210" spans="1:22" ht="15" x14ac:dyDescent="0.25">
      <c r="A2210" s="1301" t="s">
        <v>709</v>
      </c>
      <c r="B2210" s="153" t="s">
        <v>966</v>
      </c>
      <c r="C2210" s="1301" t="s">
        <v>88</v>
      </c>
      <c r="D2210" s="1302">
        <v>11</v>
      </c>
      <c r="E2210" s="1302">
        <v>14</v>
      </c>
      <c r="F2210" s="1302">
        <v>24</v>
      </c>
      <c r="G2210" s="1302">
        <v>24</v>
      </c>
      <c r="H2210" s="1302">
        <v>20</v>
      </c>
      <c r="I2210" s="1302">
        <v>23</v>
      </c>
      <c r="J2210" s="1302">
        <v>16</v>
      </c>
      <c r="K2210" s="1302">
        <v>27</v>
      </c>
      <c r="L2210" s="1302">
        <v>20</v>
      </c>
      <c r="M2210" s="1302">
        <v>12</v>
      </c>
      <c r="N2210" s="1302">
        <v>12</v>
      </c>
      <c r="O2210" s="1302">
        <v>17</v>
      </c>
      <c r="P2210" s="1302">
        <v>3</v>
      </c>
      <c r="Q2210" s="1302">
        <v>0</v>
      </c>
      <c r="R2210" s="1302">
        <v>16</v>
      </c>
      <c r="S2210" s="1302">
        <v>4</v>
      </c>
      <c r="T2210" s="1302">
        <v>29</v>
      </c>
      <c r="U2210" s="1302">
        <v>18</v>
      </c>
      <c r="V2210" s="1302">
        <v>11</v>
      </c>
    </row>
    <row r="2211" spans="1:22" ht="15" x14ac:dyDescent="0.25">
      <c r="A2211" s="1301" t="s">
        <v>709</v>
      </c>
      <c r="B2211" s="153" t="s">
        <v>966</v>
      </c>
      <c r="C2211" s="1301" t="s">
        <v>89</v>
      </c>
      <c r="D2211" s="1302">
        <v>11</v>
      </c>
      <c r="E2211" s="1302">
        <v>15</v>
      </c>
      <c r="F2211" s="1302">
        <v>24</v>
      </c>
      <c r="G2211" s="1302">
        <v>25</v>
      </c>
      <c r="H2211" s="1302">
        <v>20</v>
      </c>
      <c r="I2211" s="1302">
        <v>24</v>
      </c>
      <c r="J2211" s="1302">
        <v>16</v>
      </c>
      <c r="K2211" s="1302">
        <v>27</v>
      </c>
      <c r="L2211" s="1302">
        <v>21</v>
      </c>
      <c r="M2211" s="1302">
        <v>12</v>
      </c>
      <c r="N2211" s="1302">
        <v>12</v>
      </c>
      <c r="O2211" s="1302">
        <v>18</v>
      </c>
      <c r="P2211" s="1302">
        <v>3</v>
      </c>
      <c r="Q2211" s="1302">
        <v>0</v>
      </c>
      <c r="R2211" s="1302">
        <v>17</v>
      </c>
      <c r="S2211" s="1302">
        <v>4</v>
      </c>
      <c r="T2211" s="1302">
        <v>33</v>
      </c>
      <c r="U2211" s="1302">
        <v>20</v>
      </c>
      <c r="V2211" s="1302">
        <v>12</v>
      </c>
    </row>
    <row r="2212" spans="1:22" ht="15" x14ac:dyDescent="0.25">
      <c r="A2212" s="1301" t="s">
        <v>709</v>
      </c>
      <c r="B2212" s="153" t="s">
        <v>966</v>
      </c>
      <c r="C2212" s="1301" t="s">
        <v>90</v>
      </c>
      <c r="D2212" s="1302">
        <v>3</v>
      </c>
      <c r="E2212" s="1302">
        <v>6</v>
      </c>
      <c r="F2212" s="1302">
        <v>8</v>
      </c>
      <c r="G2212" s="1302">
        <v>3</v>
      </c>
      <c r="H2212" s="1302">
        <v>6</v>
      </c>
      <c r="I2212" s="1302">
        <v>4</v>
      </c>
      <c r="J2212" s="1302">
        <v>4</v>
      </c>
      <c r="K2212" s="1302">
        <v>7</v>
      </c>
      <c r="L2212" s="1302">
        <v>3</v>
      </c>
      <c r="M2212" s="1302">
        <v>2</v>
      </c>
      <c r="N2212" s="1302">
        <v>3</v>
      </c>
      <c r="O2212" s="1302">
        <v>3</v>
      </c>
      <c r="P2212" s="1302">
        <v>0</v>
      </c>
      <c r="Q2212" s="1302">
        <v>0</v>
      </c>
      <c r="R2212" s="1302">
        <v>2</v>
      </c>
      <c r="S2212" s="1302">
        <v>1</v>
      </c>
      <c r="T2212" s="1302">
        <v>12</v>
      </c>
      <c r="U2212" s="1302">
        <v>4</v>
      </c>
      <c r="V2212" s="1302">
        <v>2</v>
      </c>
    </row>
    <row r="2213" spans="1:22" ht="15" x14ac:dyDescent="0.25">
      <c r="A2213" s="1301" t="s">
        <v>709</v>
      </c>
      <c r="B2213" s="153" t="s">
        <v>966</v>
      </c>
      <c r="C2213" s="1301" t="s">
        <v>91</v>
      </c>
      <c r="D2213" s="1302">
        <v>2</v>
      </c>
      <c r="E2213" s="1302">
        <v>3</v>
      </c>
      <c r="F2213" s="1302">
        <v>5</v>
      </c>
      <c r="G2213" s="1302">
        <v>1</v>
      </c>
      <c r="H2213" s="1302">
        <v>2</v>
      </c>
      <c r="I2213" s="1302">
        <v>2</v>
      </c>
      <c r="J2213" s="1302">
        <v>4</v>
      </c>
      <c r="K2213" s="1302">
        <v>5</v>
      </c>
      <c r="L2213" s="1302">
        <v>1</v>
      </c>
      <c r="M2213" s="1302">
        <v>2</v>
      </c>
      <c r="N2213" s="1302">
        <v>2</v>
      </c>
      <c r="O2213" s="1302">
        <v>3</v>
      </c>
      <c r="P2213" s="1302">
        <v>0</v>
      </c>
      <c r="Q2213" s="1302">
        <v>0</v>
      </c>
      <c r="R2213" s="1302">
        <v>0</v>
      </c>
      <c r="S2213" s="1302">
        <v>1</v>
      </c>
      <c r="T2213" s="1302">
        <v>6</v>
      </c>
      <c r="U2213" s="1302">
        <v>2</v>
      </c>
      <c r="V2213" s="1302">
        <v>1</v>
      </c>
    </row>
    <row r="2214" spans="1:22" ht="15" x14ac:dyDescent="0.25">
      <c r="A2214" s="1301" t="s">
        <v>709</v>
      </c>
      <c r="B2214" s="153" t="s">
        <v>966</v>
      </c>
      <c r="C2214" s="1301" t="s">
        <v>701</v>
      </c>
      <c r="D2214" s="1302">
        <v>0.78571426868438721</v>
      </c>
      <c r="E2214" s="1302">
        <v>0.51999998092651367</v>
      </c>
      <c r="F2214" s="1302">
        <v>0.48780488967895508</v>
      </c>
      <c r="G2214" s="1302">
        <v>0.5128205418586731</v>
      </c>
      <c r="H2214" s="1302">
        <v>0.54838711023330688</v>
      </c>
      <c r="I2214" s="1302">
        <v>0.3571428656578064</v>
      </c>
      <c r="J2214" s="1302">
        <v>0.5</v>
      </c>
      <c r="K2214" s="1302">
        <v>0.67741936445236206</v>
      </c>
      <c r="L2214" s="1302">
        <v>0.58064514398574829</v>
      </c>
      <c r="M2214" s="1302">
        <v>0.40909090638160706</v>
      </c>
      <c r="N2214" s="1302">
        <v>0.66666668653488159</v>
      </c>
      <c r="O2214" s="1302">
        <v>0.59090906381607056</v>
      </c>
      <c r="P2214" s="1302">
        <v>0.4285714328289032</v>
      </c>
      <c r="Q2214" s="1302">
        <v>0</v>
      </c>
      <c r="R2214" s="1302">
        <v>0.4375</v>
      </c>
      <c r="S2214" s="1302">
        <v>0.3333333432674408</v>
      </c>
      <c r="T2214" s="1302">
        <v>0.31666666269302368</v>
      </c>
      <c r="U2214" s="1302">
        <v>0.27272728085517883</v>
      </c>
      <c r="V2214" s="1302">
        <v>0.375</v>
      </c>
    </row>
    <row r="2215" spans="1:22" ht="15" x14ac:dyDescent="0.25">
      <c r="A2215" s="1301" t="s">
        <v>709</v>
      </c>
      <c r="B2215" s="153" t="s">
        <v>966</v>
      </c>
      <c r="C2215" s="1301" t="s">
        <v>92</v>
      </c>
      <c r="D2215" s="1302">
        <v>0.78571426868438721</v>
      </c>
      <c r="E2215" s="1302">
        <v>0.56000000238418579</v>
      </c>
      <c r="F2215" s="1302">
        <v>0.58536583185195923</v>
      </c>
      <c r="G2215" s="1302">
        <v>0.61538463830947876</v>
      </c>
      <c r="H2215" s="1302">
        <v>0.64516127109527588</v>
      </c>
      <c r="I2215" s="1302">
        <v>0.5476190447807312</v>
      </c>
      <c r="J2215" s="1302">
        <v>0.80000001192092896</v>
      </c>
      <c r="K2215" s="1302">
        <v>0.87096774578094482</v>
      </c>
      <c r="L2215" s="1302">
        <v>0.64516127109527588</v>
      </c>
      <c r="M2215" s="1302">
        <v>0.54545456171035767</v>
      </c>
      <c r="N2215" s="1302">
        <v>0.66666668653488159</v>
      </c>
      <c r="O2215" s="1302">
        <v>0.77272725105285645</v>
      </c>
      <c r="P2215" s="1302">
        <v>0.4285714328289032</v>
      </c>
      <c r="Q2215" s="1302">
        <v>0</v>
      </c>
      <c r="R2215" s="1302">
        <v>0.5</v>
      </c>
      <c r="S2215" s="1302">
        <v>0.3333333432674408</v>
      </c>
      <c r="T2215" s="1302">
        <v>0.48333331942558289</v>
      </c>
      <c r="U2215" s="1302">
        <v>0.40909090638160706</v>
      </c>
      <c r="V2215" s="1302">
        <v>0.6875</v>
      </c>
    </row>
    <row r="2216" spans="1:22" ht="15" x14ac:dyDescent="0.25">
      <c r="A2216" s="1301" t="s">
        <v>709</v>
      </c>
      <c r="B2216" s="153" t="s">
        <v>966</v>
      </c>
      <c r="C2216" s="1301" t="s">
        <v>93</v>
      </c>
      <c r="D2216" s="1302">
        <v>0.78571426868438721</v>
      </c>
      <c r="E2216" s="1302">
        <v>0.60000002384185791</v>
      </c>
      <c r="F2216" s="1302">
        <v>0.58536583185195923</v>
      </c>
      <c r="G2216" s="1302">
        <v>0.64102566242218018</v>
      </c>
      <c r="H2216" s="1302">
        <v>0.64516127109527588</v>
      </c>
      <c r="I2216" s="1302">
        <v>0.57142859697341919</v>
      </c>
      <c r="J2216" s="1302">
        <v>0.80000001192092896</v>
      </c>
      <c r="K2216" s="1302">
        <v>0.87096774578094482</v>
      </c>
      <c r="L2216" s="1302">
        <v>0.67741936445236206</v>
      </c>
      <c r="M2216" s="1302">
        <v>0.54545456171035767</v>
      </c>
      <c r="N2216" s="1302">
        <v>0.66666668653488159</v>
      </c>
      <c r="O2216" s="1302">
        <v>0.81818181276321411</v>
      </c>
      <c r="P2216" s="1302">
        <v>0.4285714328289032</v>
      </c>
      <c r="Q2216" s="1302">
        <v>0</v>
      </c>
      <c r="R2216" s="1302">
        <v>0.53125</v>
      </c>
      <c r="S2216" s="1302">
        <v>0.3333333432674408</v>
      </c>
      <c r="T2216" s="1302">
        <v>0.55000001192092896</v>
      </c>
      <c r="U2216" s="1302">
        <v>0.45454546809196472</v>
      </c>
      <c r="V2216" s="1302">
        <v>0.75</v>
      </c>
    </row>
    <row r="2217" spans="1:22" ht="15" x14ac:dyDescent="0.25">
      <c r="A2217" s="1301" t="s">
        <v>709</v>
      </c>
      <c r="B2217" s="153" t="s">
        <v>966</v>
      </c>
      <c r="C2217" s="1301" t="s">
        <v>94</v>
      </c>
      <c r="D2217" s="1302">
        <v>0.2142857164144516</v>
      </c>
      <c r="E2217" s="1302">
        <v>0.23999999463558197</v>
      </c>
      <c r="F2217" s="1302">
        <v>0.19512194395065308</v>
      </c>
      <c r="G2217" s="1302">
        <v>7.6923079788684845E-2</v>
      </c>
      <c r="H2217" s="1302">
        <v>0.19354838132858276</v>
      </c>
      <c r="I2217" s="1302">
        <v>9.5238097012042999E-2</v>
      </c>
      <c r="J2217" s="1302">
        <v>0.20000000298023224</v>
      </c>
      <c r="K2217" s="1302">
        <v>0.22580644488334656</v>
      </c>
      <c r="L2217" s="1302">
        <v>9.6774190664291382E-2</v>
      </c>
      <c r="M2217" s="1302">
        <v>9.0909093618392944E-2</v>
      </c>
      <c r="N2217" s="1302">
        <v>0.1666666716337204</v>
      </c>
      <c r="O2217" s="1302">
        <v>0.13636364042758942</v>
      </c>
      <c r="P2217" s="1302">
        <v>0</v>
      </c>
      <c r="Q2217" s="1302">
        <v>0</v>
      </c>
      <c r="R2217" s="1302">
        <v>6.25E-2</v>
      </c>
      <c r="S2217" s="1302">
        <v>8.3333335816860199E-2</v>
      </c>
      <c r="T2217" s="1302">
        <v>0.20000000298023224</v>
      </c>
      <c r="U2217" s="1302">
        <v>9.0909093618392944E-2</v>
      </c>
      <c r="V2217" s="1302">
        <v>0.125</v>
      </c>
    </row>
    <row r="2218" spans="1:22" ht="15" x14ac:dyDescent="0.25">
      <c r="A2218" s="1301" t="s">
        <v>709</v>
      </c>
      <c r="B2218" s="153" t="s">
        <v>966</v>
      </c>
      <c r="C2218" s="1301" t="s">
        <v>95</v>
      </c>
      <c r="D2218" s="1302">
        <v>0.1428571492433548</v>
      </c>
      <c r="E2218" s="1302">
        <v>0.11999999731779099</v>
      </c>
      <c r="F2218" s="1302">
        <v>0.12195122241973877</v>
      </c>
      <c r="G2218" s="1302">
        <v>2.5641025975346565E-2</v>
      </c>
      <c r="H2218" s="1302">
        <v>6.4516127109527588E-2</v>
      </c>
      <c r="I2218" s="1302">
        <v>4.76190485060215E-2</v>
      </c>
      <c r="J2218" s="1302">
        <v>0.20000000298023224</v>
      </c>
      <c r="K2218" s="1302">
        <v>0.16129031777381897</v>
      </c>
      <c r="L2218" s="1302">
        <v>3.2258063554763794E-2</v>
      </c>
      <c r="M2218" s="1302">
        <v>9.0909093618392944E-2</v>
      </c>
      <c r="N2218" s="1302">
        <v>0.1111111119389534</v>
      </c>
      <c r="O2218" s="1302">
        <v>0.13636364042758942</v>
      </c>
      <c r="P2218" s="1302">
        <v>0</v>
      </c>
      <c r="Q2218" s="1302">
        <v>0</v>
      </c>
      <c r="R2218" s="1302">
        <v>0</v>
      </c>
      <c r="S2218" s="1302">
        <v>8.3333335816860199E-2</v>
      </c>
      <c r="T2218" s="1302">
        <v>0.10000000149011612</v>
      </c>
      <c r="U2218" s="1302">
        <v>4.5454546809196472E-2</v>
      </c>
      <c r="V2218" s="1302">
        <v>6.25E-2</v>
      </c>
    </row>
    <row r="2219" spans="1:22" ht="15" x14ac:dyDescent="0.25">
      <c r="A2219" s="1301" t="s">
        <v>709</v>
      </c>
      <c r="B2219" s="153" t="s">
        <v>967</v>
      </c>
      <c r="C2219" s="1301" t="s">
        <v>87</v>
      </c>
      <c r="D2219" s="1302">
        <v>0</v>
      </c>
      <c r="E2219" s="1302">
        <v>20</v>
      </c>
      <c r="F2219" s="1302">
        <v>26</v>
      </c>
      <c r="G2219" s="1302">
        <v>1</v>
      </c>
      <c r="H2219" s="1302">
        <v>28</v>
      </c>
      <c r="I2219" s="1302">
        <v>23</v>
      </c>
      <c r="J2219" s="1302">
        <v>10</v>
      </c>
      <c r="K2219" s="1302">
        <v>11</v>
      </c>
      <c r="L2219" s="1302">
        <v>4</v>
      </c>
      <c r="M2219" s="1302">
        <v>5</v>
      </c>
      <c r="N2219" s="1302">
        <v>1</v>
      </c>
      <c r="O2219" s="1302">
        <v>0</v>
      </c>
      <c r="P2219" s="1302">
        <v>0</v>
      </c>
      <c r="Q2219" s="1302">
        <v>0</v>
      </c>
      <c r="R2219" s="1302">
        <v>0</v>
      </c>
      <c r="S2219" s="1302">
        <v>0</v>
      </c>
      <c r="T2219" s="1302">
        <v>0</v>
      </c>
      <c r="U2219" s="1302">
        <v>0</v>
      </c>
      <c r="V2219" s="1302">
        <v>0</v>
      </c>
    </row>
    <row r="2220" spans="1:22" ht="15" x14ac:dyDescent="0.25">
      <c r="A2220" s="1301" t="s">
        <v>709</v>
      </c>
      <c r="B2220" s="153" t="s">
        <v>967</v>
      </c>
      <c r="C2220" s="1301" t="s">
        <v>700</v>
      </c>
      <c r="D2220" s="1302">
        <v>0</v>
      </c>
      <c r="E2220" s="1302">
        <v>1</v>
      </c>
      <c r="F2220" s="1302">
        <v>9</v>
      </c>
      <c r="G2220" s="1302">
        <v>0</v>
      </c>
      <c r="H2220" s="1302">
        <v>6</v>
      </c>
      <c r="I2220" s="1302">
        <v>6</v>
      </c>
      <c r="J2220" s="1302">
        <v>2</v>
      </c>
      <c r="K2220" s="1302">
        <v>3</v>
      </c>
      <c r="L2220" s="1302">
        <v>1</v>
      </c>
      <c r="M2220" s="1302">
        <v>0</v>
      </c>
      <c r="N2220" s="1302">
        <v>0</v>
      </c>
      <c r="O2220" s="1302">
        <v>0</v>
      </c>
      <c r="P2220" s="1302">
        <v>0</v>
      </c>
      <c r="Q2220" s="1302">
        <v>0</v>
      </c>
      <c r="R2220" s="1302">
        <v>0</v>
      </c>
      <c r="S2220" s="1302">
        <v>0</v>
      </c>
      <c r="T2220" s="1302">
        <v>0</v>
      </c>
      <c r="U2220" s="1302">
        <v>0</v>
      </c>
      <c r="V2220" s="1302">
        <v>0</v>
      </c>
    </row>
    <row r="2221" spans="1:22" ht="15" x14ac:dyDescent="0.25">
      <c r="A2221" s="1301" t="s">
        <v>709</v>
      </c>
      <c r="B2221" s="153" t="s">
        <v>967</v>
      </c>
      <c r="C2221" s="1301" t="s">
        <v>88</v>
      </c>
      <c r="D2221" s="1302">
        <v>0</v>
      </c>
      <c r="E2221" s="1302">
        <v>8</v>
      </c>
      <c r="F2221" s="1302">
        <v>9</v>
      </c>
      <c r="G2221" s="1302">
        <v>0</v>
      </c>
      <c r="H2221" s="1302">
        <v>8</v>
      </c>
      <c r="I2221" s="1302">
        <v>7</v>
      </c>
      <c r="J2221" s="1302">
        <v>4</v>
      </c>
      <c r="K2221" s="1302">
        <v>3</v>
      </c>
      <c r="L2221" s="1302">
        <v>2</v>
      </c>
      <c r="M2221" s="1302">
        <v>1</v>
      </c>
      <c r="N2221" s="1302">
        <v>0</v>
      </c>
      <c r="O2221" s="1302">
        <v>0</v>
      </c>
      <c r="P2221" s="1302">
        <v>0</v>
      </c>
      <c r="Q2221" s="1302">
        <v>0</v>
      </c>
      <c r="R2221" s="1302">
        <v>0</v>
      </c>
      <c r="S2221" s="1302">
        <v>0</v>
      </c>
      <c r="T2221" s="1302">
        <v>0</v>
      </c>
      <c r="U2221" s="1302">
        <v>0</v>
      </c>
      <c r="V2221" s="1302">
        <v>0</v>
      </c>
    </row>
    <row r="2222" spans="1:22" ht="15" x14ac:dyDescent="0.25">
      <c r="A2222" s="1301" t="s">
        <v>709</v>
      </c>
      <c r="B2222" s="153" t="s">
        <v>967</v>
      </c>
      <c r="C2222" s="1301" t="s">
        <v>89</v>
      </c>
      <c r="D2222" s="1302">
        <v>0</v>
      </c>
      <c r="E2222" s="1302">
        <v>8</v>
      </c>
      <c r="F2222" s="1302">
        <v>10</v>
      </c>
      <c r="G2222" s="1302">
        <v>0</v>
      </c>
      <c r="H2222" s="1302">
        <v>11</v>
      </c>
      <c r="I2222" s="1302">
        <v>7</v>
      </c>
      <c r="J2222" s="1302">
        <v>5</v>
      </c>
      <c r="K2222" s="1302">
        <v>3</v>
      </c>
      <c r="L2222" s="1302">
        <v>2</v>
      </c>
      <c r="M2222" s="1302">
        <v>1</v>
      </c>
      <c r="N2222" s="1302">
        <v>1</v>
      </c>
      <c r="O2222" s="1302">
        <v>0</v>
      </c>
      <c r="P2222" s="1302">
        <v>0</v>
      </c>
      <c r="Q2222" s="1302">
        <v>0</v>
      </c>
      <c r="R2222" s="1302">
        <v>0</v>
      </c>
      <c r="S2222" s="1302">
        <v>0</v>
      </c>
      <c r="T2222" s="1302">
        <v>0</v>
      </c>
      <c r="U2222" s="1302">
        <v>0</v>
      </c>
      <c r="V2222" s="1302">
        <v>0</v>
      </c>
    </row>
    <row r="2223" spans="1:22" ht="15" x14ac:dyDescent="0.25">
      <c r="A2223" s="1301" t="s">
        <v>709</v>
      </c>
      <c r="B2223" s="153" t="s">
        <v>967</v>
      </c>
      <c r="C2223" s="1301" t="s">
        <v>90</v>
      </c>
      <c r="D2223" s="1302">
        <v>0</v>
      </c>
      <c r="E2223" s="1302">
        <v>0</v>
      </c>
      <c r="F2223" s="1302">
        <v>2</v>
      </c>
      <c r="G2223" s="1302">
        <v>0</v>
      </c>
      <c r="H2223" s="1302">
        <v>3</v>
      </c>
      <c r="I2223" s="1302">
        <v>1</v>
      </c>
      <c r="J2223" s="1302">
        <v>0</v>
      </c>
      <c r="K2223" s="1302">
        <v>0</v>
      </c>
      <c r="L2223" s="1302">
        <v>0</v>
      </c>
      <c r="M2223" s="1302">
        <v>0</v>
      </c>
      <c r="N2223" s="1302">
        <v>0</v>
      </c>
      <c r="O2223" s="1302">
        <v>0</v>
      </c>
      <c r="P2223" s="1302">
        <v>0</v>
      </c>
      <c r="Q2223" s="1302">
        <v>0</v>
      </c>
      <c r="R2223" s="1302">
        <v>0</v>
      </c>
      <c r="S2223" s="1302">
        <v>0</v>
      </c>
      <c r="T2223" s="1302">
        <v>0</v>
      </c>
      <c r="U2223" s="1302">
        <v>0</v>
      </c>
      <c r="V2223" s="1302">
        <v>0</v>
      </c>
    </row>
    <row r="2224" spans="1:22" ht="15" x14ac:dyDescent="0.25">
      <c r="A2224" s="1301" t="s">
        <v>709</v>
      </c>
      <c r="B2224" s="153" t="s">
        <v>967</v>
      </c>
      <c r="C2224" s="1301" t="s">
        <v>91</v>
      </c>
      <c r="D2224" s="1302">
        <v>0</v>
      </c>
      <c r="E2224" s="1302">
        <v>0</v>
      </c>
      <c r="F2224" s="1302">
        <v>1</v>
      </c>
      <c r="G2224" s="1302">
        <v>0</v>
      </c>
      <c r="H2224" s="1302">
        <v>3</v>
      </c>
      <c r="I2224" s="1302">
        <v>0</v>
      </c>
      <c r="J2224" s="1302">
        <v>0</v>
      </c>
      <c r="K2224" s="1302">
        <v>0</v>
      </c>
      <c r="L2224" s="1302">
        <v>0</v>
      </c>
      <c r="M2224" s="1302">
        <v>0</v>
      </c>
      <c r="N2224" s="1302">
        <v>0</v>
      </c>
      <c r="O2224" s="1302">
        <v>0</v>
      </c>
      <c r="P2224" s="1302">
        <v>0</v>
      </c>
      <c r="Q2224" s="1302">
        <v>0</v>
      </c>
      <c r="R2224" s="1302">
        <v>0</v>
      </c>
      <c r="S2224" s="1302">
        <v>0</v>
      </c>
      <c r="T2224" s="1302">
        <v>0</v>
      </c>
      <c r="U2224" s="1302">
        <v>0</v>
      </c>
      <c r="V2224" s="1302">
        <v>0</v>
      </c>
    </row>
    <row r="2225" spans="1:22" ht="15" x14ac:dyDescent="0.25">
      <c r="A2225" s="1301" t="s">
        <v>709</v>
      </c>
      <c r="B2225" s="153" t="s">
        <v>967</v>
      </c>
      <c r="C2225" s="1301" t="s">
        <v>701</v>
      </c>
      <c r="D2225" s="1302">
        <v>0</v>
      </c>
      <c r="E2225" s="1302">
        <v>5.000000074505806E-2</v>
      </c>
      <c r="F2225" s="1302">
        <v>0.3461538553237915</v>
      </c>
      <c r="G2225" s="1302">
        <v>0</v>
      </c>
      <c r="H2225" s="1302">
        <v>0.2142857164144516</v>
      </c>
      <c r="I2225" s="1302">
        <v>0.26086956262588501</v>
      </c>
      <c r="J2225" s="1302">
        <v>0.20000000298023224</v>
      </c>
      <c r="K2225" s="1302">
        <v>0.27272728085517883</v>
      </c>
      <c r="L2225" s="1302">
        <v>0.25</v>
      </c>
      <c r="M2225" s="1302">
        <v>0</v>
      </c>
      <c r="N2225" s="1302">
        <v>0</v>
      </c>
      <c r="O2225" s="1302">
        <v>0</v>
      </c>
      <c r="P2225" s="1302">
        <v>0</v>
      </c>
      <c r="Q2225" s="1302">
        <v>0</v>
      </c>
      <c r="R2225" s="1302">
        <v>0</v>
      </c>
      <c r="S2225" s="1302">
        <v>0</v>
      </c>
      <c r="T2225" s="1302">
        <v>0</v>
      </c>
      <c r="U2225" s="1302">
        <v>0</v>
      </c>
      <c r="V2225" s="1302">
        <v>0</v>
      </c>
    </row>
    <row r="2226" spans="1:22" ht="15" x14ac:dyDescent="0.25">
      <c r="A2226" s="1301" t="s">
        <v>709</v>
      </c>
      <c r="B2226" s="153" t="s">
        <v>967</v>
      </c>
      <c r="C2226" s="1301" t="s">
        <v>92</v>
      </c>
      <c r="D2226" s="1302">
        <v>0</v>
      </c>
      <c r="E2226" s="1302">
        <v>0.40000000596046448</v>
      </c>
      <c r="F2226" s="1302">
        <v>0.3461538553237915</v>
      </c>
      <c r="G2226" s="1302">
        <v>0</v>
      </c>
      <c r="H2226" s="1302">
        <v>0.28571429848670959</v>
      </c>
      <c r="I2226" s="1302">
        <v>0.30434781312942505</v>
      </c>
      <c r="J2226" s="1302">
        <v>0.40000000596046448</v>
      </c>
      <c r="K2226" s="1302">
        <v>0.27272728085517883</v>
      </c>
      <c r="L2226" s="1302">
        <v>0.5</v>
      </c>
      <c r="M2226" s="1302">
        <v>0.20000000298023224</v>
      </c>
      <c r="N2226" s="1302">
        <v>0</v>
      </c>
      <c r="O2226" s="1302">
        <v>0</v>
      </c>
      <c r="P2226" s="1302">
        <v>0</v>
      </c>
      <c r="Q2226" s="1302">
        <v>0</v>
      </c>
      <c r="R2226" s="1302">
        <v>0</v>
      </c>
      <c r="S2226" s="1302">
        <v>0</v>
      </c>
      <c r="T2226" s="1302">
        <v>0</v>
      </c>
      <c r="U2226" s="1302">
        <v>0</v>
      </c>
      <c r="V2226" s="1302">
        <v>0</v>
      </c>
    </row>
    <row r="2227" spans="1:22" ht="15" x14ac:dyDescent="0.25">
      <c r="A2227" s="1301" t="s">
        <v>709</v>
      </c>
      <c r="B2227" s="153" t="s">
        <v>967</v>
      </c>
      <c r="C2227" s="1301" t="s">
        <v>93</v>
      </c>
      <c r="D2227" s="1302">
        <v>0</v>
      </c>
      <c r="E2227" s="1302">
        <v>0.40000000596046448</v>
      </c>
      <c r="F2227" s="1302">
        <v>0.38461539149284363</v>
      </c>
      <c r="G2227" s="1302">
        <v>0</v>
      </c>
      <c r="H2227" s="1302">
        <v>0.3928571343421936</v>
      </c>
      <c r="I2227" s="1302">
        <v>0.30434781312942505</v>
      </c>
      <c r="J2227" s="1302">
        <v>0.5</v>
      </c>
      <c r="K2227" s="1302">
        <v>0.27272728085517883</v>
      </c>
      <c r="L2227" s="1302">
        <v>0.5</v>
      </c>
      <c r="M2227" s="1302">
        <v>0.20000000298023224</v>
      </c>
      <c r="N2227" s="1302">
        <v>1</v>
      </c>
      <c r="O2227" s="1302">
        <v>0</v>
      </c>
      <c r="P2227" s="1302">
        <v>0</v>
      </c>
      <c r="Q2227" s="1302">
        <v>0</v>
      </c>
      <c r="R2227" s="1302">
        <v>0</v>
      </c>
      <c r="S2227" s="1302">
        <v>0</v>
      </c>
      <c r="T2227" s="1302">
        <v>0</v>
      </c>
      <c r="U2227" s="1302">
        <v>0</v>
      </c>
      <c r="V2227" s="1302">
        <v>0</v>
      </c>
    </row>
    <row r="2228" spans="1:22" ht="15" x14ac:dyDescent="0.25">
      <c r="A2228" s="1301" t="s">
        <v>709</v>
      </c>
      <c r="B2228" s="153" t="s">
        <v>967</v>
      </c>
      <c r="C2228" s="1301" t="s">
        <v>94</v>
      </c>
      <c r="D2228" s="1302">
        <v>0</v>
      </c>
      <c r="E2228" s="1302">
        <v>0</v>
      </c>
      <c r="F2228" s="1302">
        <v>7.6923079788684845E-2</v>
      </c>
      <c r="G2228" s="1302">
        <v>0</v>
      </c>
      <c r="H2228" s="1302">
        <v>0.1071428582072258</v>
      </c>
      <c r="I2228" s="1302">
        <v>4.3478261679410934E-2</v>
      </c>
      <c r="J2228" s="1302">
        <v>0</v>
      </c>
      <c r="K2228" s="1302">
        <v>0</v>
      </c>
      <c r="L2228" s="1302">
        <v>0</v>
      </c>
      <c r="M2228" s="1302">
        <v>0</v>
      </c>
      <c r="N2228" s="1302">
        <v>0</v>
      </c>
      <c r="O2228" s="1302">
        <v>0</v>
      </c>
      <c r="P2228" s="1302">
        <v>0</v>
      </c>
      <c r="Q2228" s="1302">
        <v>0</v>
      </c>
      <c r="R2228" s="1302">
        <v>0</v>
      </c>
      <c r="S2228" s="1302">
        <v>0</v>
      </c>
      <c r="T2228" s="1302">
        <v>0</v>
      </c>
      <c r="U2228" s="1302">
        <v>0</v>
      </c>
      <c r="V2228" s="1302">
        <v>0</v>
      </c>
    </row>
    <row r="2229" spans="1:22" ht="15" x14ac:dyDescent="0.25">
      <c r="A2229" s="1301" t="s">
        <v>709</v>
      </c>
      <c r="B2229" s="153" t="s">
        <v>967</v>
      </c>
      <c r="C2229" s="1301" t="s">
        <v>95</v>
      </c>
      <c r="D2229" s="1302">
        <v>0</v>
      </c>
      <c r="E2229" s="1302">
        <v>0</v>
      </c>
      <c r="F2229" s="1302">
        <v>3.8461539894342422E-2</v>
      </c>
      <c r="G2229" s="1302">
        <v>0</v>
      </c>
      <c r="H2229" s="1302">
        <v>0.1071428582072258</v>
      </c>
      <c r="I2229" s="1302">
        <v>0</v>
      </c>
      <c r="J2229" s="1302">
        <v>0</v>
      </c>
      <c r="K2229" s="1302">
        <v>0</v>
      </c>
      <c r="L2229" s="1302">
        <v>0</v>
      </c>
      <c r="M2229" s="1302">
        <v>0</v>
      </c>
      <c r="N2229" s="1302">
        <v>0</v>
      </c>
      <c r="O2229" s="1302">
        <v>0</v>
      </c>
      <c r="P2229" s="1302">
        <v>0</v>
      </c>
      <c r="Q2229" s="1302">
        <v>0</v>
      </c>
      <c r="R2229" s="1302">
        <v>0</v>
      </c>
      <c r="S2229" s="1302">
        <v>0</v>
      </c>
      <c r="T2229" s="1302">
        <v>0</v>
      </c>
      <c r="U2229" s="1302">
        <v>0</v>
      </c>
      <c r="V2229" s="1302">
        <v>0</v>
      </c>
    </row>
    <row r="2230" spans="1:22" ht="15" x14ac:dyDescent="0.25">
      <c r="A2230" s="1301" t="s">
        <v>709</v>
      </c>
      <c r="B2230" s="153" t="s">
        <v>968</v>
      </c>
      <c r="C2230" s="1301" t="s">
        <v>87</v>
      </c>
      <c r="D2230" s="1302">
        <v>14</v>
      </c>
      <c r="E2230" s="1302">
        <v>34</v>
      </c>
      <c r="F2230" s="1302">
        <v>36</v>
      </c>
      <c r="G2230" s="1302">
        <v>29</v>
      </c>
      <c r="H2230" s="1302">
        <v>12</v>
      </c>
      <c r="I2230" s="1302">
        <v>65</v>
      </c>
      <c r="J2230" s="1302">
        <v>9</v>
      </c>
      <c r="K2230" s="1302">
        <v>14</v>
      </c>
      <c r="L2230" s="1302">
        <v>31</v>
      </c>
      <c r="M2230" s="1302">
        <v>13</v>
      </c>
      <c r="N2230" s="1302">
        <v>25</v>
      </c>
      <c r="O2230" s="1302">
        <v>33</v>
      </c>
      <c r="P2230" s="1302">
        <v>0</v>
      </c>
      <c r="Q2230" s="1302">
        <v>6</v>
      </c>
      <c r="R2230" s="1302">
        <v>1</v>
      </c>
      <c r="S2230" s="1302">
        <v>0</v>
      </c>
      <c r="T2230" s="1302">
        <v>10</v>
      </c>
      <c r="U2230" s="1302">
        <v>5</v>
      </c>
      <c r="V2230" s="1302">
        <v>0</v>
      </c>
    </row>
    <row r="2231" spans="1:22" ht="15" x14ac:dyDescent="0.25">
      <c r="A2231" s="1301" t="s">
        <v>709</v>
      </c>
      <c r="B2231" s="153" t="s">
        <v>968</v>
      </c>
      <c r="C2231" s="1301" t="s">
        <v>700</v>
      </c>
      <c r="D2231" s="1302">
        <v>2</v>
      </c>
      <c r="E2231" s="1302">
        <v>7</v>
      </c>
      <c r="F2231" s="1302">
        <v>15</v>
      </c>
      <c r="G2231" s="1302">
        <v>10</v>
      </c>
      <c r="H2231" s="1302">
        <v>5</v>
      </c>
      <c r="I2231" s="1302">
        <v>11</v>
      </c>
      <c r="J2231" s="1302">
        <v>6</v>
      </c>
      <c r="K2231" s="1302">
        <v>3</v>
      </c>
      <c r="L2231" s="1302">
        <v>5</v>
      </c>
      <c r="M2231" s="1302">
        <v>1</v>
      </c>
      <c r="N2231" s="1302">
        <v>6</v>
      </c>
      <c r="O2231" s="1302">
        <v>12</v>
      </c>
      <c r="P2231" s="1302">
        <v>0</v>
      </c>
      <c r="Q2231" s="1302">
        <v>0</v>
      </c>
      <c r="R2231" s="1302">
        <v>0</v>
      </c>
      <c r="S2231" s="1302">
        <v>0</v>
      </c>
      <c r="T2231" s="1302">
        <v>0</v>
      </c>
      <c r="U2231" s="1302">
        <v>1</v>
      </c>
      <c r="V2231" s="1302">
        <v>0</v>
      </c>
    </row>
    <row r="2232" spans="1:22" ht="15" x14ac:dyDescent="0.25">
      <c r="A2232" s="1301" t="s">
        <v>709</v>
      </c>
      <c r="B2232" s="153" t="s">
        <v>968</v>
      </c>
      <c r="C2232" s="1301" t="s">
        <v>88</v>
      </c>
      <c r="D2232" s="1302">
        <v>2</v>
      </c>
      <c r="E2232" s="1302">
        <v>12</v>
      </c>
      <c r="F2232" s="1302">
        <v>17</v>
      </c>
      <c r="G2232" s="1302">
        <v>15</v>
      </c>
      <c r="H2232" s="1302">
        <v>7</v>
      </c>
      <c r="I2232" s="1302">
        <v>27</v>
      </c>
      <c r="J2232" s="1302">
        <v>7</v>
      </c>
      <c r="K2232" s="1302">
        <v>8</v>
      </c>
      <c r="L2232" s="1302">
        <v>6</v>
      </c>
      <c r="M2232" s="1302">
        <v>3</v>
      </c>
      <c r="N2232" s="1302">
        <v>18</v>
      </c>
      <c r="O2232" s="1302">
        <v>25</v>
      </c>
      <c r="P2232" s="1302">
        <v>0</v>
      </c>
      <c r="Q2232" s="1302">
        <v>1</v>
      </c>
      <c r="R2232" s="1302">
        <v>0</v>
      </c>
      <c r="S2232" s="1302">
        <v>0</v>
      </c>
      <c r="T2232" s="1302">
        <v>4</v>
      </c>
      <c r="U2232" s="1302">
        <v>1</v>
      </c>
      <c r="V2232" s="1302">
        <v>0</v>
      </c>
    </row>
    <row r="2233" spans="1:22" ht="15" x14ac:dyDescent="0.25">
      <c r="A2233" s="1301" t="s">
        <v>709</v>
      </c>
      <c r="B2233" s="153" t="s">
        <v>968</v>
      </c>
      <c r="C2233" s="1301" t="s">
        <v>89</v>
      </c>
      <c r="D2233" s="1302">
        <v>3</v>
      </c>
      <c r="E2233" s="1302">
        <v>16</v>
      </c>
      <c r="F2233" s="1302">
        <v>19</v>
      </c>
      <c r="G2233" s="1302">
        <v>15</v>
      </c>
      <c r="H2233" s="1302">
        <v>7</v>
      </c>
      <c r="I2233" s="1302">
        <v>27</v>
      </c>
      <c r="J2233" s="1302">
        <v>8</v>
      </c>
      <c r="K2233" s="1302">
        <v>8</v>
      </c>
      <c r="L2233" s="1302">
        <v>6</v>
      </c>
      <c r="M2233" s="1302">
        <v>4</v>
      </c>
      <c r="N2233" s="1302">
        <v>19</v>
      </c>
      <c r="O2233" s="1302">
        <v>25</v>
      </c>
      <c r="P2233" s="1302">
        <v>0</v>
      </c>
      <c r="Q2233" s="1302">
        <v>1</v>
      </c>
      <c r="R2233" s="1302">
        <v>0</v>
      </c>
      <c r="S2233" s="1302">
        <v>0</v>
      </c>
      <c r="T2233" s="1302">
        <v>5</v>
      </c>
      <c r="U2233" s="1302">
        <v>1</v>
      </c>
      <c r="V2233" s="1302">
        <v>0</v>
      </c>
    </row>
    <row r="2234" spans="1:22" ht="15" x14ac:dyDescent="0.25">
      <c r="A2234" s="1301" t="s">
        <v>709</v>
      </c>
      <c r="B2234" s="153" t="s">
        <v>968</v>
      </c>
      <c r="C2234" s="1301" t="s">
        <v>90</v>
      </c>
      <c r="D2234" s="1302">
        <v>2</v>
      </c>
      <c r="E2234" s="1302">
        <v>9</v>
      </c>
      <c r="F2234" s="1302">
        <v>7</v>
      </c>
      <c r="G2234" s="1302">
        <v>5</v>
      </c>
      <c r="H2234" s="1302">
        <v>4</v>
      </c>
      <c r="I2234" s="1302">
        <v>6</v>
      </c>
      <c r="J2234" s="1302">
        <v>1</v>
      </c>
      <c r="K2234" s="1302">
        <v>0</v>
      </c>
      <c r="L2234" s="1302">
        <v>1</v>
      </c>
      <c r="M2234" s="1302">
        <v>0</v>
      </c>
      <c r="N2234" s="1302">
        <v>1</v>
      </c>
      <c r="O2234" s="1302">
        <v>1</v>
      </c>
      <c r="P2234" s="1302">
        <v>0</v>
      </c>
      <c r="Q2234" s="1302">
        <v>0</v>
      </c>
      <c r="R2234" s="1302">
        <v>0</v>
      </c>
      <c r="S2234" s="1302">
        <v>0</v>
      </c>
      <c r="T2234" s="1302">
        <v>0</v>
      </c>
      <c r="U2234" s="1302">
        <v>0</v>
      </c>
      <c r="V2234" s="1302">
        <v>0</v>
      </c>
    </row>
    <row r="2235" spans="1:22" ht="15" x14ac:dyDescent="0.25">
      <c r="A2235" s="1301" t="s">
        <v>709</v>
      </c>
      <c r="B2235" s="153" t="s">
        <v>968</v>
      </c>
      <c r="C2235" s="1301" t="s">
        <v>91</v>
      </c>
      <c r="D2235" s="1302">
        <v>0</v>
      </c>
      <c r="E2235" s="1302">
        <v>3</v>
      </c>
      <c r="F2235" s="1302">
        <v>3</v>
      </c>
      <c r="G2235" s="1302">
        <v>4</v>
      </c>
      <c r="H2235" s="1302">
        <v>2</v>
      </c>
      <c r="I2235" s="1302">
        <v>3</v>
      </c>
      <c r="J2235" s="1302">
        <v>1</v>
      </c>
      <c r="K2235" s="1302">
        <v>0</v>
      </c>
      <c r="L2235" s="1302">
        <v>1</v>
      </c>
      <c r="M2235" s="1302">
        <v>0</v>
      </c>
      <c r="N2235" s="1302">
        <v>0</v>
      </c>
      <c r="O2235" s="1302">
        <v>1</v>
      </c>
      <c r="P2235" s="1302">
        <v>0</v>
      </c>
      <c r="Q2235" s="1302">
        <v>0</v>
      </c>
      <c r="R2235" s="1302">
        <v>0</v>
      </c>
      <c r="S2235" s="1302">
        <v>0</v>
      </c>
      <c r="T2235" s="1302">
        <v>0</v>
      </c>
      <c r="U2235" s="1302">
        <v>0</v>
      </c>
      <c r="V2235" s="1302">
        <v>0</v>
      </c>
    </row>
    <row r="2236" spans="1:22" ht="15" x14ac:dyDescent="0.25">
      <c r="A2236" s="1301" t="s">
        <v>709</v>
      </c>
      <c r="B2236" s="153" t="s">
        <v>968</v>
      </c>
      <c r="C2236" s="1301" t="s">
        <v>701</v>
      </c>
      <c r="D2236" s="1302">
        <v>0.1428571492433548</v>
      </c>
      <c r="E2236" s="1302">
        <v>0.20588235557079315</v>
      </c>
      <c r="F2236" s="1302">
        <v>0.4166666567325592</v>
      </c>
      <c r="G2236" s="1302">
        <v>0.34482759237289429</v>
      </c>
      <c r="H2236" s="1302">
        <v>0.4166666567325592</v>
      </c>
      <c r="I2236" s="1302">
        <v>0.16923077404499054</v>
      </c>
      <c r="J2236" s="1302">
        <v>0.66666668653488159</v>
      </c>
      <c r="K2236" s="1302">
        <v>0.2142857164144516</v>
      </c>
      <c r="L2236" s="1302">
        <v>0.16129031777381897</v>
      </c>
      <c r="M2236" s="1302">
        <v>7.6923079788684845E-2</v>
      </c>
      <c r="N2236" s="1302">
        <v>0.23999999463558197</v>
      </c>
      <c r="O2236" s="1302">
        <v>0.36363637447357178</v>
      </c>
      <c r="P2236" s="1302">
        <v>0</v>
      </c>
      <c r="Q2236" s="1302">
        <v>0</v>
      </c>
      <c r="R2236" s="1302">
        <v>0</v>
      </c>
      <c r="S2236" s="1302">
        <v>0</v>
      </c>
      <c r="T2236" s="1302">
        <v>0</v>
      </c>
      <c r="U2236" s="1302">
        <v>0.20000000298023224</v>
      </c>
      <c r="V2236" s="1302">
        <v>0</v>
      </c>
    </row>
    <row r="2237" spans="1:22" ht="15" x14ac:dyDescent="0.25">
      <c r="A2237" s="1301" t="s">
        <v>709</v>
      </c>
      <c r="B2237" s="153" t="s">
        <v>968</v>
      </c>
      <c r="C2237" s="1301" t="s">
        <v>92</v>
      </c>
      <c r="D2237" s="1302">
        <v>0.1428571492433548</v>
      </c>
      <c r="E2237" s="1302">
        <v>0.35294118523597717</v>
      </c>
      <c r="F2237" s="1302">
        <v>0.47222220897674561</v>
      </c>
      <c r="G2237" s="1302">
        <v>0.51724135875701904</v>
      </c>
      <c r="H2237" s="1302">
        <v>0.58333331346511841</v>
      </c>
      <c r="I2237" s="1302">
        <v>0.41538462042808533</v>
      </c>
      <c r="J2237" s="1302">
        <v>0.77777779102325439</v>
      </c>
      <c r="K2237" s="1302">
        <v>0.57142859697341919</v>
      </c>
      <c r="L2237" s="1302">
        <v>0.19354838132858276</v>
      </c>
      <c r="M2237" s="1302">
        <v>0.23076923191547394</v>
      </c>
      <c r="N2237" s="1302">
        <v>0.72000002861022949</v>
      </c>
      <c r="O2237" s="1302">
        <v>0.75757575035095215</v>
      </c>
      <c r="P2237" s="1302">
        <v>0</v>
      </c>
      <c r="Q2237" s="1302">
        <v>0.1666666716337204</v>
      </c>
      <c r="R2237" s="1302">
        <v>0</v>
      </c>
      <c r="S2237" s="1302">
        <v>0</v>
      </c>
      <c r="T2237" s="1302">
        <v>0.40000000596046448</v>
      </c>
      <c r="U2237" s="1302">
        <v>0.20000000298023224</v>
      </c>
      <c r="V2237" s="1302">
        <v>0</v>
      </c>
    </row>
    <row r="2238" spans="1:22" ht="15" x14ac:dyDescent="0.25">
      <c r="A2238" s="1301" t="s">
        <v>709</v>
      </c>
      <c r="B2238" s="153" t="s">
        <v>968</v>
      </c>
      <c r="C2238" s="1301" t="s">
        <v>93</v>
      </c>
      <c r="D2238" s="1302">
        <v>0.2142857164144516</v>
      </c>
      <c r="E2238" s="1302">
        <v>0.47058823704719543</v>
      </c>
      <c r="F2238" s="1302">
        <v>0.52777779102325439</v>
      </c>
      <c r="G2238" s="1302">
        <v>0.51724135875701904</v>
      </c>
      <c r="H2238" s="1302">
        <v>0.58333331346511841</v>
      </c>
      <c r="I2238" s="1302">
        <v>0.41538462042808533</v>
      </c>
      <c r="J2238" s="1302">
        <v>0.8888888955116272</v>
      </c>
      <c r="K2238" s="1302">
        <v>0.57142859697341919</v>
      </c>
      <c r="L2238" s="1302">
        <v>0.19354838132858276</v>
      </c>
      <c r="M2238" s="1302">
        <v>0.30769231915473938</v>
      </c>
      <c r="N2238" s="1302">
        <v>0.75999999046325684</v>
      </c>
      <c r="O2238" s="1302">
        <v>0.75757575035095215</v>
      </c>
      <c r="P2238" s="1302">
        <v>0</v>
      </c>
      <c r="Q2238" s="1302">
        <v>0.1666666716337204</v>
      </c>
      <c r="R2238" s="1302">
        <v>0</v>
      </c>
      <c r="S2238" s="1302">
        <v>0</v>
      </c>
      <c r="T2238" s="1302">
        <v>0.5</v>
      </c>
      <c r="U2238" s="1302">
        <v>0.20000000298023224</v>
      </c>
      <c r="V2238" s="1302">
        <v>0</v>
      </c>
    </row>
    <row r="2239" spans="1:22" ht="15" x14ac:dyDescent="0.25">
      <c r="A2239" s="1301" t="s">
        <v>709</v>
      </c>
      <c r="B2239" s="153" t="s">
        <v>968</v>
      </c>
      <c r="C2239" s="1301" t="s">
        <v>94</v>
      </c>
      <c r="D2239" s="1302">
        <v>0.1428571492433548</v>
      </c>
      <c r="E2239" s="1302">
        <v>0.26470589637756348</v>
      </c>
      <c r="F2239" s="1302">
        <v>0.1944444477558136</v>
      </c>
      <c r="G2239" s="1302">
        <v>0.17241379618644714</v>
      </c>
      <c r="H2239" s="1302">
        <v>0.3333333432674408</v>
      </c>
      <c r="I2239" s="1302">
        <v>9.2307694256305695E-2</v>
      </c>
      <c r="J2239" s="1302">
        <v>0.1111111119389534</v>
      </c>
      <c r="K2239" s="1302">
        <v>0</v>
      </c>
      <c r="L2239" s="1302">
        <v>3.2258063554763794E-2</v>
      </c>
      <c r="M2239" s="1302">
        <v>0</v>
      </c>
      <c r="N2239" s="1302">
        <v>3.9999999105930328E-2</v>
      </c>
      <c r="O2239" s="1302">
        <v>3.0303031206130981E-2</v>
      </c>
      <c r="P2239" s="1302">
        <v>0</v>
      </c>
      <c r="Q2239" s="1302">
        <v>0</v>
      </c>
      <c r="R2239" s="1302">
        <v>0</v>
      </c>
      <c r="S2239" s="1302">
        <v>0</v>
      </c>
      <c r="T2239" s="1302">
        <v>0</v>
      </c>
      <c r="U2239" s="1302">
        <v>0</v>
      </c>
      <c r="V2239" s="1302">
        <v>0</v>
      </c>
    </row>
    <row r="2240" spans="1:22" ht="15" x14ac:dyDescent="0.25">
      <c r="A2240" s="1301" t="s">
        <v>709</v>
      </c>
      <c r="B2240" s="153" t="s">
        <v>968</v>
      </c>
      <c r="C2240" s="1301" t="s">
        <v>95</v>
      </c>
      <c r="D2240" s="1302">
        <v>0</v>
      </c>
      <c r="E2240" s="1302">
        <v>8.8235296308994293E-2</v>
      </c>
      <c r="F2240" s="1302">
        <v>8.3333335816860199E-2</v>
      </c>
      <c r="G2240" s="1302">
        <v>0.13793103396892548</v>
      </c>
      <c r="H2240" s="1302">
        <v>0.1666666716337204</v>
      </c>
      <c r="I2240" s="1302">
        <v>4.6153847128152847E-2</v>
      </c>
      <c r="J2240" s="1302">
        <v>0.1111111119389534</v>
      </c>
      <c r="K2240" s="1302">
        <v>0</v>
      </c>
      <c r="L2240" s="1302">
        <v>3.2258063554763794E-2</v>
      </c>
      <c r="M2240" s="1302">
        <v>0</v>
      </c>
      <c r="N2240" s="1302">
        <v>0</v>
      </c>
      <c r="O2240" s="1302">
        <v>3.0303031206130981E-2</v>
      </c>
      <c r="P2240" s="1302">
        <v>0</v>
      </c>
      <c r="Q2240" s="1302">
        <v>0</v>
      </c>
      <c r="R2240" s="1302">
        <v>0</v>
      </c>
      <c r="S2240" s="1302">
        <v>0</v>
      </c>
      <c r="T2240" s="1302">
        <v>0</v>
      </c>
      <c r="U2240" s="1302">
        <v>0</v>
      </c>
      <c r="V2240" s="1302">
        <v>0</v>
      </c>
    </row>
    <row r="2241" spans="1:22" ht="15" x14ac:dyDescent="0.25">
      <c r="A2241" s="1301" t="s">
        <v>709</v>
      </c>
      <c r="B2241" s="153" t="s">
        <v>969</v>
      </c>
      <c r="C2241" s="1301" t="s">
        <v>87</v>
      </c>
      <c r="D2241" s="1302">
        <v>3</v>
      </c>
      <c r="E2241" s="1302">
        <v>2</v>
      </c>
      <c r="F2241" s="1302">
        <v>6</v>
      </c>
      <c r="G2241" s="1302">
        <v>4</v>
      </c>
      <c r="H2241" s="1302">
        <v>9</v>
      </c>
      <c r="I2241" s="1302">
        <v>10</v>
      </c>
      <c r="J2241" s="1302">
        <v>3</v>
      </c>
      <c r="K2241" s="1302">
        <v>8</v>
      </c>
      <c r="L2241" s="1302">
        <v>7</v>
      </c>
      <c r="M2241" s="1302">
        <v>2</v>
      </c>
      <c r="N2241" s="1302">
        <v>8</v>
      </c>
      <c r="O2241" s="1302">
        <v>7</v>
      </c>
      <c r="P2241" s="1302">
        <v>1</v>
      </c>
      <c r="Q2241" s="1302">
        <v>0</v>
      </c>
      <c r="R2241" s="1302">
        <v>10</v>
      </c>
      <c r="S2241" s="1302">
        <v>5</v>
      </c>
      <c r="T2241" s="1302">
        <v>0</v>
      </c>
      <c r="U2241" s="1302">
        <v>8</v>
      </c>
      <c r="V2241" s="1302">
        <v>19</v>
      </c>
    </row>
    <row r="2242" spans="1:22" ht="15" x14ac:dyDescent="0.25">
      <c r="A2242" s="1301" t="s">
        <v>709</v>
      </c>
      <c r="B2242" s="153" t="s">
        <v>969</v>
      </c>
      <c r="C2242" s="1301" t="s">
        <v>700</v>
      </c>
      <c r="D2242" s="1302">
        <v>1</v>
      </c>
      <c r="E2242" s="1302">
        <v>1</v>
      </c>
      <c r="F2242" s="1302">
        <v>4</v>
      </c>
      <c r="G2242" s="1302">
        <v>0</v>
      </c>
      <c r="H2242" s="1302">
        <v>2</v>
      </c>
      <c r="I2242" s="1302">
        <v>7</v>
      </c>
      <c r="J2242" s="1302">
        <v>1</v>
      </c>
      <c r="K2242" s="1302">
        <v>3</v>
      </c>
      <c r="L2242" s="1302">
        <v>2</v>
      </c>
      <c r="M2242" s="1302">
        <v>1</v>
      </c>
      <c r="N2242" s="1302">
        <v>1</v>
      </c>
      <c r="O2242" s="1302">
        <v>4</v>
      </c>
      <c r="P2242" s="1302">
        <v>1</v>
      </c>
      <c r="Q2242" s="1302">
        <v>0</v>
      </c>
      <c r="R2242" s="1302">
        <v>6</v>
      </c>
      <c r="S2242" s="1302">
        <v>2</v>
      </c>
      <c r="T2242" s="1302">
        <v>0</v>
      </c>
      <c r="U2242" s="1302">
        <v>5</v>
      </c>
      <c r="V2242" s="1302">
        <v>4</v>
      </c>
    </row>
    <row r="2243" spans="1:22" ht="15" x14ac:dyDescent="0.25">
      <c r="A2243" s="1301" t="s">
        <v>709</v>
      </c>
      <c r="B2243" s="153" t="s">
        <v>969</v>
      </c>
      <c r="C2243" s="1301" t="s">
        <v>88</v>
      </c>
      <c r="D2243" s="1302">
        <v>1</v>
      </c>
      <c r="E2243" s="1302">
        <v>1</v>
      </c>
      <c r="F2243" s="1302">
        <v>4</v>
      </c>
      <c r="G2243" s="1302">
        <v>0</v>
      </c>
      <c r="H2243" s="1302">
        <v>5</v>
      </c>
      <c r="I2243" s="1302">
        <v>8</v>
      </c>
      <c r="J2243" s="1302">
        <v>1</v>
      </c>
      <c r="K2243" s="1302">
        <v>4</v>
      </c>
      <c r="L2243" s="1302">
        <v>2</v>
      </c>
      <c r="M2243" s="1302">
        <v>2</v>
      </c>
      <c r="N2243" s="1302">
        <v>3</v>
      </c>
      <c r="O2243" s="1302">
        <v>4</v>
      </c>
      <c r="P2243" s="1302">
        <v>1</v>
      </c>
      <c r="Q2243" s="1302">
        <v>0</v>
      </c>
      <c r="R2243" s="1302">
        <v>6</v>
      </c>
      <c r="S2243" s="1302">
        <v>2</v>
      </c>
      <c r="T2243" s="1302">
        <v>0</v>
      </c>
      <c r="U2243" s="1302">
        <v>5</v>
      </c>
      <c r="V2243" s="1302">
        <v>13</v>
      </c>
    </row>
    <row r="2244" spans="1:22" ht="15" x14ac:dyDescent="0.25">
      <c r="A2244" s="1301" t="s">
        <v>709</v>
      </c>
      <c r="B2244" s="153" t="s">
        <v>969</v>
      </c>
      <c r="C2244" s="1301" t="s">
        <v>89</v>
      </c>
      <c r="D2244" s="1302">
        <v>1</v>
      </c>
      <c r="E2244" s="1302">
        <v>2</v>
      </c>
      <c r="F2244" s="1302">
        <v>4</v>
      </c>
      <c r="G2244" s="1302">
        <v>0</v>
      </c>
      <c r="H2244" s="1302">
        <v>5</v>
      </c>
      <c r="I2244" s="1302">
        <v>8</v>
      </c>
      <c r="J2244" s="1302">
        <v>1</v>
      </c>
      <c r="K2244" s="1302">
        <v>4</v>
      </c>
      <c r="L2244" s="1302">
        <v>2</v>
      </c>
      <c r="M2244" s="1302">
        <v>2</v>
      </c>
      <c r="N2244" s="1302">
        <v>4</v>
      </c>
      <c r="O2244" s="1302">
        <v>4</v>
      </c>
      <c r="P2244" s="1302">
        <v>1</v>
      </c>
      <c r="Q2244" s="1302">
        <v>0</v>
      </c>
      <c r="R2244" s="1302">
        <v>6</v>
      </c>
      <c r="S2244" s="1302">
        <v>2</v>
      </c>
      <c r="T2244" s="1302">
        <v>0</v>
      </c>
      <c r="U2244" s="1302">
        <v>5</v>
      </c>
      <c r="V2244" s="1302">
        <v>14</v>
      </c>
    </row>
    <row r="2245" spans="1:22" ht="15" x14ac:dyDescent="0.25">
      <c r="A2245" s="1301" t="s">
        <v>709</v>
      </c>
      <c r="B2245" s="153" t="s">
        <v>969</v>
      </c>
      <c r="C2245" s="1301" t="s">
        <v>90</v>
      </c>
      <c r="D2245" s="1302">
        <v>0</v>
      </c>
      <c r="E2245" s="1302">
        <v>0</v>
      </c>
      <c r="F2245" s="1302">
        <v>2</v>
      </c>
      <c r="G2245" s="1302">
        <v>0</v>
      </c>
      <c r="H2245" s="1302">
        <v>1</v>
      </c>
      <c r="I2245" s="1302">
        <v>1</v>
      </c>
      <c r="J2245" s="1302">
        <v>0</v>
      </c>
      <c r="K2245" s="1302">
        <v>1</v>
      </c>
      <c r="L2245" s="1302">
        <v>0</v>
      </c>
      <c r="M2245" s="1302">
        <v>1</v>
      </c>
      <c r="N2245" s="1302">
        <v>0</v>
      </c>
      <c r="O2245" s="1302">
        <v>0</v>
      </c>
      <c r="P2245" s="1302">
        <v>0</v>
      </c>
      <c r="Q2245" s="1302">
        <v>0</v>
      </c>
      <c r="R2245" s="1302">
        <v>0</v>
      </c>
      <c r="S2245" s="1302">
        <v>0</v>
      </c>
      <c r="T2245" s="1302">
        <v>0</v>
      </c>
      <c r="U2245" s="1302">
        <v>2</v>
      </c>
      <c r="V2245" s="1302">
        <v>7</v>
      </c>
    </row>
    <row r="2246" spans="1:22" ht="15" x14ac:dyDescent="0.25">
      <c r="A2246" s="1301" t="s">
        <v>709</v>
      </c>
      <c r="B2246" s="153" t="s">
        <v>969</v>
      </c>
      <c r="C2246" s="1301" t="s">
        <v>91</v>
      </c>
      <c r="D2246" s="1302">
        <v>0</v>
      </c>
      <c r="E2246" s="1302">
        <v>0</v>
      </c>
      <c r="F2246" s="1302">
        <v>1</v>
      </c>
      <c r="G2246" s="1302">
        <v>0</v>
      </c>
      <c r="H2246" s="1302">
        <v>1</v>
      </c>
      <c r="I2246" s="1302">
        <v>0</v>
      </c>
      <c r="J2246" s="1302">
        <v>0</v>
      </c>
      <c r="K2246" s="1302">
        <v>1</v>
      </c>
      <c r="L2246" s="1302">
        <v>0</v>
      </c>
      <c r="M2246" s="1302">
        <v>1</v>
      </c>
      <c r="N2246" s="1302">
        <v>0</v>
      </c>
      <c r="O2246" s="1302">
        <v>0</v>
      </c>
      <c r="P2246" s="1302">
        <v>0</v>
      </c>
      <c r="Q2246" s="1302">
        <v>0</v>
      </c>
      <c r="R2246" s="1302">
        <v>0</v>
      </c>
      <c r="S2246" s="1302">
        <v>0</v>
      </c>
      <c r="T2246" s="1302">
        <v>0</v>
      </c>
      <c r="U2246" s="1302">
        <v>2</v>
      </c>
      <c r="V2246" s="1302">
        <v>3</v>
      </c>
    </row>
    <row r="2247" spans="1:22" ht="15" x14ac:dyDescent="0.25">
      <c r="A2247" s="1301" t="s">
        <v>709</v>
      </c>
      <c r="B2247" s="153" t="s">
        <v>969</v>
      </c>
      <c r="C2247" s="1301" t="s">
        <v>701</v>
      </c>
      <c r="D2247" s="1302">
        <v>0.3333333432674408</v>
      </c>
      <c r="E2247" s="1302">
        <v>0.5</v>
      </c>
      <c r="F2247" s="1302">
        <v>0.66666668653488159</v>
      </c>
      <c r="G2247" s="1302">
        <v>0</v>
      </c>
      <c r="H2247" s="1302">
        <v>0.2222222238779068</v>
      </c>
      <c r="I2247" s="1302">
        <v>0.69999998807907104</v>
      </c>
      <c r="J2247" s="1302">
        <v>0.3333333432674408</v>
      </c>
      <c r="K2247" s="1302">
        <v>0.375</v>
      </c>
      <c r="L2247" s="1302">
        <v>0.28571429848670959</v>
      </c>
      <c r="M2247" s="1302">
        <v>0.5</v>
      </c>
      <c r="N2247" s="1302">
        <v>0.125</v>
      </c>
      <c r="O2247" s="1302">
        <v>0.57142859697341919</v>
      </c>
      <c r="P2247" s="1302">
        <v>1</v>
      </c>
      <c r="Q2247" s="1302">
        <v>0</v>
      </c>
      <c r="R2247" s="1302">
        <v>0.60000002384185791</v>
      </c>
      <c r="S2247" s="1302">
        <v>0.40000000596046448</v>
      </c>
      <c r="T2247" s="1302">
        <v>0</v>
      </c>
      <c r="U2247" s="1302">
        <v>0.625</v>
      </c>
      <c r="V2247" s="1302">
        <v>0.21052631735801697</v>
      </c>
    </row>
    <row r="2248" spans="1:22" ht="15" x14ac:dyDescent="0.25">
      <c r="A2248" s="1301" t="s">
        <v>709</v>
      </c>
      <c r="B2248" s="153" t="s">
        <v>969</v>
      </c>
      <c r="C2248" s="1301" t="s">
        <v>92</v>
      </c>
      <c r="D2248" s="1302">
        <v>0.3333333432674408</v>
      </c>
      <c r="E2248" s="1302">
        <v>0.5</v>
      </c>
      <c r="F2248" s="1302">
        <v>0.66666668653488159</v>
      </c>
      <c r="G2248" s="1302">
        <v>0</v>
      </c>
      <c r="H2248" s="1302">
        <v>0.55555558204650879</v>
      </c>
      <c r="I2248" s="1302">
        <v>0.80000001192092896</v>
      </c>
      <c r="J2248" s="1302">
        <v>0.3333333432674408</v>
      </c>
      <c r="K2248" s="1302">
        <v>0.5</v>
      </c>
      <c r="L2248" s="1302">
        <v>0.28571429848670959</v>
      </c>
      <c r="M2248" s="1302">
        <v>1</v>
      </c>
      <c r="N2248" s="1302">
        <v>0.375</v>
      </c>
      <c r="O2248" s="1302">
        <v>0.57142859697341919</v>
      </c>
      <c r="P2248" s="1302">
        <v>1</v>
      </c>
      <c r="Q2248" s="1302">
        <v>0</v>
      </c>
      <c r="R2248" s="1302">
        <v>0.60000002384185791</v>
      </c>
      <c r="S2248" s="1302">
        <v>0.40000000596046448</v>
      </c>
      <c r="T2248" s="1302">
        <v>0</v>
      </c>
      <c r="U2248" s="1302">
        <v>0.625</v>
      </c>
      <c r="V2248" s="1302">
        <v>0.68421053886413574</v>
      </c>
    </row>
    <row r="2249" spans="1:22" ht="15" x14ac:dyDescent="0.25">
      <c r="A2249" s="1301" t="s">
        <v>709</v>
      </c>
      <c r="B2249" s="153" t="s">
        <v>969</v>
      </c>
      <c r="C2249" s="1301" t="s">
        <v>93</v>
      </c>
      <c r="D2249" s="1302">
        <v>0.3333333432674408</v>
      </c>
      <c r="E2249" s="1302">
        <v>1</v>
      </c>
      <c r="F2249" s="1302">
        <v>0.66666668653488159</v>
      </c>
      <c r="G2249" s="1302">
        <v>0</v>
      </c>
      <c r="H2249" s="1302">
        <v>0.55555558204650879</v>
      </c>
      <c r="I2249" s="1302">
        <v>0.80000001192092896</v>
      </c>
      <c r="J2249" s="1302">
        <v>0.3333333432674408</v>
      </c>
      <c r="K2249" s="1302">
        <v>0.5</v>
      </c>
      <c r="L2249" s="1302">
        <v>0.28571429848670959</v>
      </c>
      <c r="M2249" s="1302">
        <v>1</v>
      </c>
      <c r="N2249" s="1302">
        <v>0.5</v>
      </c>
      <c r="O2249" s="1302">
        <v>0.57142859697341919</v>
      </c>
      <c r="P2249" s="1302">
        <v>1</v>
      </c>
      <c r="Q2249" s="1302">
        <v>0</v>
      </c>
      <c r="R2249" s="1302">
        <v>0.60000002384185791</v>
      </c>
      <c r="S2249" s="1302">
        <v>0.40000000596046448</v>
      </c>
      <c r="T2249" s="1302">
        <v>0</v>
      </c>
      <c r="U2249" s="1302">
        <v>0.625</v>
      </c>
      <c r="V2249" s="1302">
        <v>0.73684209585189819</v>
      </c>
    </row>
    <row r="2250" spans="1:22" ht="15" x14ac:dyDescent="0.25">
      <c r="A2250" s="1301" t="s">
        <v>709</v>
      </c>
      <c r="B2250" s="153" t="s">
        <v>969</v>
      </c>
      <c r="C2250" s="1301" t="s">
        <v>94</v>
      </c>
      <c r="D2250" s="1302">
        <v>0</v>
      </c>
      <c r="E2250" s="1302">
        <v>0</v>
      </c>
      <c r="F2250" s="1302">
        <v>0.3333333432674408</v>
      </c>
      <c r="G2250" s="1302">
        <v>0</v>
      </c>
      <c r="H2250" s="1302">
        <v>0.1111111119389534</v>
      </c>
      <c r="I2250" s="1302">
        <v>0.10000000149011612</v>
      </c>
      <c r="J2250" s="1302">
        <v>0</v>
      </c>
      <c r="K2250" s="1302">
        <v>0.125</v>
      </c>
      <c r="L2250" s="1302">
        <v>0</v>
      </c>
      <c r="M2250" s="1302">
        <v>0.5</v>
      </c>
      <c r="N2250" s="1302">
        <v>0</v>
      </c>
      <c r="O2250" s="1302">
        <v>0</v>
      </c>
      <c r="P2250" s="1302">
        <v>0</v>
      </c>
      <c r="Q2250" s="1302">
        <v>0</v>
      </c>
      <c r="R2250" s="1302">
        <v>0</v>
      </c>
      <c r="S2250" s="1302">
        <v>0</v>
      </c>
      <c r="T2250" s="1302">
        <v>0</v>
      </c>
      <c r="U2250" s="1302">
        <v>0.25</v>
      </c>
      <c r="V2250" s="1302">
        <v>0.3684210479259491</v>
      </c>
    </row>
    <row r="2251" spans="1:22" ht="15" x14ac:dyDescent="0.25">
      <c r="A2251" s="1301" t="s">
        <v>709</v>
      </c>
      <c r="B2251" s="153" t="s">
        <v>969</v>
      </c>
      <c r="C2251" s="1301" t="s">
        <v>95</v>
      </c>
      <c r="D2251" s="1302">
        <v>0</v>
      </c>
      <c r="E2251" s="1302">
        <v>0</v>
      </c>
      <c r="F2251" s="1302">
        <v>0.1666666716337204</v>
      </c>
      <c r="G2251" s="1302">
        <v>0</v>
      </c>
      <c r="H2251" s="1302">
        <v>0.1111111119389534</v>
      </c>
      <c r="I2251" s="1302">
        <v>0</v>
      </c>
      <c r="J2251" s="1302">
        <v>0</v>
      </c>
      <c r="K2251" s="1302">
        <v>0.125</v>
      </c>
      <c r="L2251" s="1302">
        <v>0</v>
      </c>
      <c r="M2251" s="1302">
        <v>0.5</v>
      </c>
      <c r="N2251" s="1302">
        <v>0</v>
      </c>
      <c r="O2251" s="1302">
        <v>0</v>
      </c>
      <c r="P2251" s="1302">
        <v>0</v>
      </c>
      <c r="Q2251" s="1302">
        <v>0</v>
      </c>
      <c r="R2251" s="1302">
        <v>0</v>
      </c>
      <c r="S2251" s="1302">
        <v>0</v>
      </c>
      <c r="T2251" s="1302">
        <v>0</v>
      </c>
      <c r="U2251" s="1302">
        <v>0.25</v>
      </c>
      <c r="V2251" s="1302">
        <v>0.15789473056793213</v>
      </c>
    </row>
    <row r="2252" spans="1:22" ht="15" x14ac:dyDescent="0.25">
      <c r="A2252" s="1301" t="s">
        <v>709</v>
      </c>
      <c r="B2252" s="153" t="s">
        <v>970</v>
      </c>
      <c r="C2252" s="1301" t="s">
        <v>87</v>
      </c>
      <c r="D2252" s="1302">
        <v>0</v>
      </c>
      <c r="E2252" s="1302">
        <v>0</v>
      </c>
      <c r="F2252" s="1302">
        <v>0</v>
      </c>
      <c r="G2252" s="1302">
        <v>0</v>
      </c>
      <c r="H2252" s="1302">
        <v>0</v>
      </c>
      <c r="I2252" s="1302">
        <v>0</v>
      </c>
      <c r="J2252" s="1302">
        <v>0</v>
      </c>
      <c r="K2252" s="1302">
        <v>0</v>
      </c>
      <c r="L2252" s="1302">
        <v>34</v>
      </c>
      <c r="M2252" s="1302">
        <v>22</v>
      </c>
      <c r="N2252" s="1302">
        <v>18</v>
      </c>
      <c r="O2252" s="1302">
        <v>12</v>
      </c>
      <c r="P2252" s="1302">
        <v>6</v>
      </c>
      <c r="Q2252" s="1302">
        <v>0</v>
      </c>
      <c r="R2252" s="1302">
        <v>1</v>
      </c>
      <c r="S2252" s="1302">
        <v>12</v>
      </c>
      <c r="T2252" s="1302">
        <v>9</v>
      </c>
      <c r="U2252" s="1302">
        <v>18</v>
      </c>
      <c r="V2252" s="1302">
        <v>17</v>
      </c>
    </row>
    <row r="2253" spans="1:22" ht="15" x14ac:dyDescent="0.25">
      <c r="A2253" s="1301" t="s">
        <v>709</v>
      </c>
      <c r="B2253" s="153" t="s">
        <v>970</v>
      </c>
      <c r="C2253" s="1301" t="s">
        <v>700</v>
      </c>
      <c r="D2253" s="1302">
        <v>0</v>
      </c>
      <c r="E2253" s="1302">
        <v>0</v>
      </c>
      <c r="F2253" s="1302">
        <v>0</v>
      </c>
      <c r="G2253" s="1302">
        <v>0</v>
      </c>
      <c r="H2253" s="1302">
        <v>0</v>
      </c>
      <c r="I2253" s="1302">
        <v>0</v>
      </c>
      <c r="J2253" s="1302">
        <v>0</v>
      </c>
      <c r="K2253" s="1302">
        <v>0</v>
      </c>
      <c r="L2253" s="1302">
        <v>0</v>
      </c>
      <c r="M2253" s="1302">
        <v>0</v>
      </c>
      <c r="N2253" s="1302">
        <v>1</v>
      </c>
      <c r="O2253" s="1302">
        <v>0</v>
      </c>
      <c r="P2253" s="1302">
        <v>0</v>
      </c>
      <c r="Q2253" s="1302">
        <v>0</v>
      </c>
      <c r="R2253" s="1302">
        <v>1</v>
      </c>
      <c r="S2253" s="1302">
        <v>1</v>
      </c>
      <c r="T2253" s="1302">
        <v>1</v>
      </c>
      <c r="U2253" s="1302">
        <v>5</v>
      </c>
      <c r="V2253" s="1302">
        <v>1</v>
      </c>
    </row>
    <row r="2254" spans="1:22" ht="15" x14ac:dyDescent="0.25">
      <c r="A2254" s="1301" t="s">
        <v>709</v>
      </c>
      <c r="B2254" s="153" t="s">
        <v>970</v>
      </c>
      <c r="C2254" s="1301" t="s">
        <v>88</v>
      </c>
      <c r="D2254" s="1302">
        <v>0</v>
      </c>
      <c r="E2254" s="1302">
        <v>0</v>
      </c>
      <c r="F2254" s="1302">
        <v>0</v>
      </c>
      <c r="G2254" s="1302">
        <v>0</v>
      </c>
      <c r="H2254" s="1302">
        <v>0</v>
      </c>
      <c r="I2254" s="1302">
        <v>0</v>
      </c>
      <c r="J2254" s="1302">
        <v>0</v>
      </c>
      <c r="K2254" s="1302">
        <v>0</v>
      </c>
      <c r="L2254" s="1302">
        <v>0</v>
      </c>
      <c r="M2254" s="1302">
        <v>4</v>
      </c>
      <c r="N2254" s="1302">
        <v>3</v>
      </c>
      <c r="O2254" s="1302">
        <v>1</v>
      </c>
      <c r="P2254" s="1302">
        <v>0</v>
      </c>
      <c r="Q2254" s="1302">
        <v>0</v>
      </c>
      <c r="R2254" s="1302">
        <v>1</v>
      </c>
      <c r="S2254" s="1302">
        <v>2</v>
      </c>
      <c r="T2254" s="1302">
        <v>4</v>
      </c>
      <c r="U2254" s="1302">
        <v>13</v>
      </c>
      <c r="V2254" s="1302">
        <v>6</v>
      </c>
    </row>
    <row r="2255" spans="1:22" ht="15" x14ac:dyDescent="0.25">
      <c r="A2255" s="1301" t="s">
        <v>709</v>
      </c>
      <c r="B2255" s="153" t="s">
        <v>970</v>
      </c>
      <c r="C2255" s="1301" t="s">
        <v>89</v>
      </c>
      <c r="D2255" s="1302">
        <v>0</v>
      </c>
      <c r="E2255" s="1302">
        <v>0</v>
      </c>
      <c r="F2255" s="1302">
        <v>0</v>
      </c>
      <c r="G2255" s="1302">
        <v>0</v>
      </c>
      <c r="H2255" s="1302">
        <v>0</v>
      </c>
      <c r="I2255" s="1302">
        <v>0</v>
      </c>
      <c r="J2255" s="1302">
        <v>0</v>
      </c>
      <c r="K2255" s="1302">
        <v>0</v>
      </c>
      <c r="L2255" s="1302">
        <v>1</v>
      </c>
      <c r="M2255" s="1302">
        <v>5</v>
      </c>
      <c r="N2255" s="1302">
        <v>3</v>
      </c>
      <c r="O2255" s="1302">
        <v>3</v>
      </c>
      <c r="P2255" s="1302">
        <v>1</v>
      </c>
      <c r="Q2255" s="1302">
        <v>0</v>
      </c>
      <c r="R2255" s="1302">
        <v>1</v>
      </c>
      <c r="S2255" s="1302">
        <v>2</v>
      </c>
      <c r="T2255" s="1302">
        <v>4</v>
      </c>
      <c r="U2255" s="1302">
        <v>13</v>
      </c>
      <c r="V2255" s="1302">
        <v>6</v>
      </c>
    </row>
    <row r="2256" spans="1:22" ht="15" x14ac:dyDescent="0.25">
      <c r="A2256" s="1301" t="s">
        <v>709</v>
      </c>
      <c r="B2256" s="153" t="s">
        <v>970</v>
      </c>
      <c r="C2256" s="1301" t="s">
        <v>90</v>
      </c>
      <c r="D2256" s="1302">
        <v>0</v>
      </c>
      <c r="E2256" s="1302">
        <v>0</v>
      </c>
      <c r="F2256" s="1302">
        <v>0</v>
      </c>
      <c r="G2256" s="1302">
        <v>0</v>
      </c>
      <c r="H2256" s="1302">
        <v>0</v>
      </c>
      <c r="I2256" s="1302">
        <v>0</v>
      </c>
      <c r="J2256" s="1302">
        <v>0</v>
      </c>
      <c r="K2256" s="1302">
        <v>0</v>
      </c>
      <c r="L2256" s="1302">
        <v>0</v>
      </c>
      <c r="M2256" s="1302">
        <v>1</v>
      </c>
      <c r="N2256" s="1302">
        <v>0</v>
      </c>
      <c r="O2256" s="1302">
        <v>0</v>
      </c>
      <c r="P2256" s="1302">
        <v>0</v>
      </c>
      <c r="Q2256" s="1302">
        <v>0</v>
      </c>
      <c r="R2256" s="1302">
        <v>1</v>
      </c>
      <c r="S2256" s="1302">
        <v>2</v>
      </c>
      <c r="T2256" s="1302">
        <v>0</v>
      </c>
      <c r="U2256" s="1302">
        <v>2</v>
      </c>
      <c r="V2256" s="1302">
        <v>0</v>
      </c>
    </row>
    <row r="2257" spans="1:22" ht="15" x14ac:dyDescent="0.25">
      <c r="A2257" s="1301" t="s">
        <v>709</v>
      </c>
      <c r="B2257" s="153" t="s">
        <v>970</v>
      </c>
      <c r="C2257" s="1301" t="s">
        <v>91</v>
      </c>
      <c r="D2257" s="1302">
        <v>0</v>
      </c>
      <c r="E2257" s="1302">
        <v>0</v>
      </c>
      <c r="F2257" s="1302">
        <v>0</v>
      </c>
      <c r="G2257" s="1302">
        <v>0</v>
      </c>
      <c r="H2257" s="1302">
        <v>0</v>
      </c>
      <c r="I2257" s="1302">
        <v>0</v>
      </c>
      <c r="J2257" s="1302">
        <v>0</v>
      </c>
      <c r="K2257" s="1302">
        <v>0</v>
      </c>
      <c r="L2257" s="1302">
        <v>0</v>
      </c>
      <c r="M2257" s="1302">
        <v>2</v>
      </c>
      <c r="N2257" s="1302">
        <v>0</v>
      </c>
      <c r="O2257" s="1302">
        <v>0</v>
      </c>
      <c r="P2257" s="1302">
        <v>0</v>
      </c>
      <c r="Q2257" s="1302">
        <v>0</v>
      </c>
      <c r="R2257" s="1302">
        <v>1</v>
      </c>
      <c r="S2257" s="1302">
        <v>2</v>
      </c>
      <c r="T2257" s="1302">
        <v>0</v>
      </c>
      <c r="U2257" s="1302">
        <v>2</v>
      </c>
      <c r="V2257" s="1302">
        <v>0</v>
      </c>
    </row>
    <row r="2258" spans="1:22" ht="15" x14ac:dyDescent="0.25">
      <c r="A2258" s="1301" t="s">
        <v>709</v>
      </c>
      <c r="B2258" s="153" t="s">
        <v>970</v>
      </c>
      <c r="C2258" s="1301" t="s">
        <v>701</v>
      </c>
      <c r="D2258" s="1302">
        <v>0</v>
      </c>
      <c r="E2258" s="1302">
        <v>0</v>
      </c>
      <c r="F2258" s="1302">
        <v>0</v>
      </c>
      <c r="G2258" s="1302">
        <v>0</v>
      </c>
      <c r="H2258" s="1302">
        <v>0</v>
      </c>
      <c r="I2258" s="1302">
        <v>0</v>
      </c>
      <c r="J2258" s="1302">
        <v>0</v>
      </c>
      <c r="K2258" s="1302">
        <v>0</v>
      </c>
      <c r="L2258" s="1302">
        <v>0</v>
      </c>
      <c r="M2258" s="1302">
        <v>0</v>
      </c>
      <c r="N2258" s="1302">
        <v>5.55555559694767E-2</v>
      </c>
      <c r="O2258" s="1302">
        <v>0</v>
      </c>
      <c r="P2258" s="1302">
        <v>0</v>
      </c>
      <c r="Q2258" s="1302">
        <v>0</v>
      </c>
      <c r="R2258" s="1302">
        <v>1</v>
      </c>
      <c r="S2258" s="1302">
        <v>8.3333335816860199E-2</v>
      </c>
      <c r="T2258" s="1302">
        <v>0.1111111119389534</v>
      </c>
      <c r="U2258" s="1302">
        <v>0.27777779102325439</v>
      </c>
      <c r="V2258" s="1302">
        <v>5.8823529630899429E-2</v>
      </c>
    </row>
    <row r="2259" spans="1:22" ht="15" x14ac:dyDescent="0.25">
      <c r="A2259" s="1301" t="s">
        <v>709</v>
      </c>
      <c r="B2259" s="153" t="s">
        <v>970</v>
      </c>
      <c r="C2259" s="1301" t="s">
        <v>92</v>
      </c>
      <c r="D2259" s="1302">
        <v>0</v>
      </c>
      <c r="E2259" s="1302">
        <v>0</v>
      </c>
      <c r="F2259" s="1302">
        <v>0</v>
      </c>
      <c r="G2259" s="1302">
        <v>0</v>
      </c>
      <c r="H2259" s="1302">
        <v>0</v>
      </c>
      <c r="I2259" s="1302">
        <v>0</v>
      </c>
      <c r="J2259" s="1302">
        <v>0</v>
      </c>
      <c r="K2259" s="1302">
        <v>0</v>
      </c>
      <c r="L2259" s="1302">
        <v>0</v>
      </c>
      <c r="M2259" s="1302">
        <v>0.18181818723678589</v>
      </c>
      <c r="N2259" s="1302">
        <v>0.1666666716337204</v>
      </c>
      <c r="O2259" s="1302">
        <v>8.3333335816860199E-2</v>
      </c>
      <c r="P2259" s="1302">
        <v>0</v>
      </c>
      <c r="Q2259" s="1302">
        <v>0</v>
      </c>
      <c r="R2259" s="1302">
        <v>1</v>
      </c>
      <c r="S2259" s="1302">
        <v>0.1666666716337204</v>
      </c>
      <c r="T2259" s="1302">
        <v>0.4444444477558136</v>
      </c>
      <c r="U2259" s="1302">
        <v>0.72222220897674561</v>
      </c>
      <c r="V2259" s="1302">
        <v>0.35294118523597717</v>
      </c>
    </row>
    <row r="2260" spans="1:22" ht="15" x14ac:dyDescent="0.25">
      <c r="A2260" s="1301" t="s">
        <v>709</v>
      </c>
      <c r="B2260" s="153" t="s">
        <v>970</v>
      </c>
      <c r="C2260" s="1301" t="s">
        <v>93</v>
      </c>
      <c r="D2260" s="1302">
        <v>0</v>
      </c>
      <c r="E2260" s="1302">
        <v>0</v>
      </c>
      <c r="F2260" s="1302">
        <v>0</v>
      </c>
      <c r="G2260" s="1302">
        <v>0</v>
      </c>
      <c r="H2260" s="1302">
        <v>0</v>
      </c>
      <c r="I2260" s="1302">
        <v>0</v>
      </c>
      <c r="J2260" s="1302">
        <v>0</v>
      </c>
      <c r="K2260" s="1302">
        <v>0</v>
      </c>
      <c r="L2260" s="1302">
        <v>2.9411764815449715E-2</v>
      </c>
      <c r="M2260" s="1302">
        <v>0.22727273404598236</v>
      </c>
      <c r="N2260" s="1302">
        <v>0.1666666716337204</v>
      </c>
      <c r="O2260" s="1302">
        <v>0.25</v>
      </c>
      <c r="P2260" s="1302">
        <v>0.1666666716337204</v>
      </c>
      <c r="Q2260" s="1302">
        <v>0</v>
      </c>
      <c r="R2260" s="1302">
        <v>1</v>
      </c>
      <c r="S2260" s="1302">
        <v>0.1666666716337204</v>
      </c>
      <c r="T2260" s="1302">
        <v>0.4444444477558136</v>
      </c>
      <c r="U2260" s="1302">
        <v>0.72222220897674561</v>
      </c>
      <c r="V2260" s="1302">
        <v>0.35294118523597717</v>
      </c>
    </row>
    <row r="2261" spans="1:22" ht="15" x14ac:dyDescent="0.25">
      <c r="A2261" s="1301" t="s">
        <v>709</v>
      </c>
      <c r="B2261" s="153" t="s">
        <v>970</v>
      </c>
      <c r="C2261" s="1301" t="s">
        <v>94</v>
      </c>
      <c r="D2261" s="1302">
        <v>0</v>
      </c>
      <c r="E2261" s="1302">
        <v>0</v>
      </c>
      <c r="F2261" s="1302">
        <v>0</v>
      </c>
      <c r="G2261" s="1302">
        <v>0</v>
      </c>
      <c r="H2261" s="1302">
        <v>0</v>
      </c>
      <c r="I2261" s="1302">
        <v>0</v>
      </c>
      <c r="J2261" s="1302">
        <v>0</v>
      </c>
      <c r="K2261" s="1302">
        <v>0</v>
      </c>
      <c r="L2261" s="1302">
        <v>0</v>
      </c>
      <c r="M2261" s="1302">
        <v>4.5454546809196472E-2</v>
      </c>
      <c r="N2261" s="1302">
        <v>0</v>
      </c>
      <c r="O2261" s="1302">
        <v>0</v>
      </c>
      <c r="P2261" s="1302">
        <v>0</v>
      </c>
      <c r="Q2261" s="1302">
        <v>0</v>
      </c>
      <c r="R2261" s="1302">
        <v>1</v>
      </c>
      <c r="S2261" s="1302">
        <v>0.1666666716337204</v>
      </c>
      <c r="T2261" s="1302">
        <v>0</v>
      </c>
      <c r="U2261" s="1302">
        <v>0.1111111119389534</v>
      </c>
      <c r="V2261" s="1302">
        <v>0</v>
      </c>
    </row>
    <row r="2262" spans="1:22" ht="15" x14ac:dyDescent="0.25">
      <c r="A2262" s="1301" t="s">
        <v>709</v>
      </c>
      <c r="B2262" s="153" t="s">
        <v>970</v>
      </c>
      <c r="C2262" s="1301" t="s">
        <v>95</v>
      </c>
      <c r="D2262" s="1302">
        <v>0</v>
      </c>
      <c r="E2262" s="1302">
        <v>0</v>
      </c>
      <c r="F2262" s="1302">
        <v>0</v>
      </c>
      <c r="G2262" s="1302">
        <v>0</v>
      </c>
      <c r="H2262" s="1302">
        <v>0</v>
      </c>
      <c r="I2262" s="1302">
        <v>0</v>
      </c>
      <c r="J2262" s="1302">
        <v>0</v>
      </c>
      <c r="K2262" s="1302">
        <v>0</v>
      </c>
      <c r="L2262" s="1302">
        <v>0</v>
      </c>
      <c r="M2262" s="1302">
        <v>9.0909093618392944E-2</v>
      </c>
      <c r="N2262" s="1302">
        <v>0</v>
      </c>
      <c r="O2262" s="1302">
        <v>0</v>
      </c>
      <c r="P2262" s="1302">
        <v>0</v>
      </c>
      <c r="Q2262" s="1302">
        <v>0</v>
      </c>
      <c r="R2262" s="1302">
        <v>1</v>
      </c>
      <c r="S2262" s="1302">
        <v>0.1666666716337204</v>
      </c>
      <c r="T2262" s="1302">
        <v>0</v>
      </c>
      <c r="U2262" s="1302">
        <v>0.1111111119389534</v>
      </c>
      <c r="V2262" s="1302">
        <v>0</v>
      </c>
    </row>
    <row r="2263" spans="1:22" ht="15" x14ac:dyDescent="0.25">
      <c r="A2263" s="1301" t="s">
        <v>709</v>
      </c>
      <c r="B2263" s="153" t="s">
        <v>971</v>
      </c>
      <c r="C2263" s="1301" t="s">
        <v>87</v>
      </c>
      <c r="D2263" s="1302">
        <v>0</v>
      </c>
      <c r="E2263" s="1302">
        <v>17</v>
      </c>
      <c r="F2263" s="1302">
        <v>24</v>
      </c>
      <c r="G2263" s="1302">
        <v>22</v>
      </c>
      <c r="H2263" s="1302">
        <v>16</v>
      </c>
      <c r="I2263" s="1302">
        <v>30</v>
      </c>
      <c r="J2263" s="1302">
        <v>27</v>
      </c>
      <c r="K2263" s="1302">
        <v>25</v>
      </c>
      <c r="L2263" s="1302">
        <v>32</v>
      </c>
      <c r="M2263" s="1302">
        <v>8</v>
      </c>
      <c r="N2263" s="1302">
        <v>24</v>
      </c>
      <c r="O2263" s="1302">
        <v>29</v>
      </c>
      <c r="P2263" s="1302">
        <v>8</v>
      </c>
      <c r="Q2263" s="1302">
        <v>0</v>
      </c>
      <c r="R2263" s="1302">
        <v>22</v>
      </c>
      <c r="S2263" s="1302">
        <v>5</v>
      </c>
      <c r="T2263" s="1302">
        <v>0</v>
      </c>
      <c r="U2263" s="1302">
        <v>0</v>
      </c>
      <c r="V2263" s="1302">
        <v>0</v>
      </c>
    </row>
    <row r="2264" spans="1:22" ht="15" x14ac:dyDescent="0.25">
      <c r="A2264" s="1301" t="s">
        <v>709</v>
      </c>
      <c r="B2264" s="153" t="s">
        <v>971</v>
      </c>
      <c r="C2264" s="1301" t="s">
        <v>700</v>
      </c>
      <c r="D2264" s="1302">
        <v>0</v>
      </c>
      <c r="E2264" s="1302">
        <v>0</v>
      </c>
      <c r="F2264" s="1302">
        <v>3</v>
      </c>
      <c r="G2264" s="1302">
        <v>2</v>
      </c>
      <c r="H2264" s="1302">
        <v>0</v>
      </c>
      <c r="I2264" s="1302">
        <v>2</v>
      </c>
      <c r="J2264" s="1302">
        <v>1</v>
      </c>
      <c r="K2264" s="1302">
        <v>4</v>
      </c>
      <c r="L2264" s="1302">
        <v>5</v>
      </c>
      <c r="M2264" s="1302">
        <v>1</v>
      </c>
      <c r="N2264" s="1302">
        <v>2</v>
      </c>
      <c r="O2264" s="1302">
        <v>5</v>
      </c>
      <c r="P2264" s="1302">
        <v>0</v>
      </c>
      <c r="Q2264" s="1302">
        <v>0</v>
      </c>
      <c r="R2264" s="1302">
        <v>8</v>
      </c>
      <c r="S2264" s="1302">
        <v>0</v>
      </c>
      <c r="T2264" s="1302">
        <v>0</v>
      </c>
      <c r="U2264" s="1302">
        <v>0</v>
      </c>
      <c r="V2264" s="1302">
        <v>0</v>
      </c>
    </row>
    <row r="2265" spans="1:22" ht="15" x14ac:dyDescent="0.25">
      <c r="A2265" s="1301" t="s">
        <v>709</v>
      </c>
      <c r="B2265" s="153" t="s">
        <v>971</v>
      </c>
      <c r="C2265" s="1301" t="s">
        <v>88</v>
      </c>
      <c r="D2265" s="1302">
        <v>0</v>
      </c>
      <c r="E2265" s="1302">
        <v>3</v>
      </c>
      <c r="F2265" s="1302">
        <v>4</v>
      </c>
      <c r="G2265" s="1302">
        <v>8</v>
      </c>
      <c r="H2265" s="1302">
        <v>0</v>
      </c>
      <c r="I2265" s="1302">
        <v>5</v>
      </c>
      <c r="J2265" s="1302">
        <v>4</v>
      </c>
      <c r="K2265" s="1302">
        <v>5</v>
      </c>
      <c r="L2265" s="1302">
        <v>6</v>
      </c>
      <c r="M2265" s="1302">
        <v>3</v>
      </c>
      <c r="N2265" s="1302">
        <v>3</v>
      </c>
      <c r="O2265" s="1302">
        <v>7</v>
      </c>
      <c r="P2265" s="1302">
        <v>2</v>
      </c>
      <c r="Q2265" s="1302">
        <v>0</v>
      </c>
      <c r="R2265" s="1302">
        <v>10</v>
      </c>
      <c r="S2265" s="1302">
        <v>0</v>
      </c>
      <c r="T2265" s="1302">
        <v>0</v>
      </c>
      <c r="U2265" s="1302">
        <v>0</v>
      </c>
      <c r="V2265" s="1302">
        <v>0</v>
      </c>
    </row>
    <row r="2266" spans="1:22" ht="15" x14ac:dyDescent="0.25">
      <c r="A2266" s="1301" t="s">
        <v>709</v>
      </c>
      <c r="B2266" s="153" t="s">
        <v>971</v>
      </c>
      <c r="C2266" s="1301" t="s">
        <v>89</v>
      </c>
      <c r="D2266" s="1302">
        <v>0</v>
      </c>
      <c r="E2266" s="1302">
        <v>3</v>
      </c>
      <c r="F2266" s="1302">
        <v>4</v>
      </c>
      <c r="G2266" s="1302">
        <v>9</v>
      </c>
      <c r="H2266" s="1302">
        <v>2</v>
      </c>
      <c r="I2266" s="1302">
        <v>6</v>
      </c>
      <c r="J2266" s="1302">
        <v>5</v>
      </c>
      <c r="K2266" s="1302">
        <v>5</v>
      </c>
      <c r="L2266" s="1302">
        <v>6</v>
      </c>
      <c r="M2266" s="1302">
        <v>3</v>
      </c>
      <c r="N2266" s="1302">
        <v>6</v>
      </c>
      <c r="O2266" s="1302">
        <v>7</v>
      </c>
      <c r="P2266" s="1302">
        <v>2</v>
      </c>
      <c r="Q2266" s="1302">
        <v>0</v>
      </c>
      <c r="R2266" s="1302">
        <v>12</v>
      </c>
      <c r="S2266" s="1302">
        <v>0</v>
      </c>
      <c r="T2266" s="1302">
        <v>0</v>
      </c>
      <c r="U2266" s="1302">
        <v>0</v>
      </c>
      <c r="V2266" s="1302">
        <v>0</v>
      </c>
    </row>
    <row r="2267" spans="1:22" ht="15" x14ac:dyDescent="0.25">
      <c r="A2267" s="1301" t="s">
        <v>709</v>
      </c>
      <c r="B2267" s="153" t="s">
        <v>971</v>
      </c>
      <c r="C2267" s="1301" t="s">
        <v>90</v>
      </c>
      <c r="D2267" s="1302">
        <v>0</v>
      </c>
      <c r="E2267" s="1302">
        <v>0</v>
      </c>
      <c r="F2267" s="1302">
        <v>3</v>
      </c>
      <c r="G2267" s="1302">
        <v>0</v>
      </c>
      <c r="H2267" s="1302">
        <v>0</v>
      </c>
      <c r="I2267" s="1302">
        <v>0</v>
      </c>
      <c r="J2267" s="1302">
        <v>1</v>
      </c>
      <c r="K2267" s="1302">
        <v>0</v>
      </c>
      <c r="L2267" s="1302">
        <v>2</v>
      </c>
      <c r="M2267" s="1302">
        <v>0</v>
      </c>
      <c r="N2267" s="1302">
        <v>0</v>
      </c>
      <c r="O2267" s="1302">
        <v>0</v>
      </c>
      <c r="P2267" s="1302">
        <v>1</v>
      </c>
      <c r="Q2267" s="1302">
        <v>0</v>
      </c>
      <c r="R2267" s="1302">
        <v>0</v>
      </c>
      <c r="S2267" s="1302">
        <v>0</v>
      </c>
      <c r="T2267" s="1302">
        <v>0</v>
      </c>
      <c r="U2267" s="1302">
        <v>0</v>
      </c>
      <c r="V2267" s="1302">
        <v>0</v>
      </c>
    </row>
    <row r="2268" spans="1:22" ht="15" x14ac:dyDescent="0.25">
      <c r="A2268" s="1301" t="s">
        <v>709</v>
      </c>
      <c r="B2268" s="153" t="s">
        <v>971</v>
      </c>
      <c r="C2268" s="1301" t="s">
        <v>91</v>
      </c>
      <c r="D2268" s="1302">
        <v>0</v>
      </c>
      <c r="E2268" s="1302">
        <v>0</v>
      </c>
      <c r="F2268" s="1302">
        <v>3</v>
      </c>
      <c r="G2268" s="1302">
        <v>0</v>
      </c>
      <c r="H2268" s="1302">
        <v>0</v>
      </c>
      <c r="I2268" s="1302">
        <v>0</v>
      </c>
      <c r="J2268" s="1302">
        <v>0</v>
      </c>
      <c r="K2268" s="1302">
        <v>0</v>
      </c>
      <c r="L2268" s="1302">
        <v>0</v>
      </c>
      <c r="M2268" s="1302">
        <v>0</v>
      </c>
      <c r="N2268" s="1302">
        <v>0</v>
      </c>
      <c r="O2268" s="1302">
        <v>0</v>
      </c>
      <c r="P2268" s="1302">
        <v>0</v>
      </c>
      <c r="Q2268" s="1302">
        <v>0</v>
      </c>
      <c r="R2268" s="1302">
        <v>0</v>
      </c>
      <c r="S2268" s="1302">
        <v>0</v>
      </c>
      <c r="T2268" s="1302">
        <v>0</v>
      </c>
      <c r="U2268" s="1302">
        <v>0</v>
      </c>
      <c r="V2268" s="1302">
        <v>0</v>
      </c>
    </row>
    <row r="2269" spans="1:22" ht="15" x14ac:dyDescent="0.25">
      <c r="A2269" s="1301" t="s">
        <v>709</v>
      </c>
      <c r="B2269" s="153" t="s">
        <v>971</v>
      </c>
      <c r="C2269" s="1301" t="s">
        <v>701</v>
      </c>
      <c r="D2269" s="1302">
        <v>0</v>
      </c>
      <c r="E2269" s="1302">
        <v>0</v>
      </c>
      <c r="F2269" s="1302">
        <v>0.125</v>
      </c>
      <c r="G2269" s="1302">
        <v>9.0909093618392944E-2</v>
      </c>
      <c r="H2269" s="1302">
        <v>0</v>
      </c>
      <c r="I2269" s="1302">
        <v>6.6666670143604279E-2</v>
      </c>
      <c r="J2269" s="1302">
        <v>3.7037037312984467E-2</v>
      </c>
      <c r="K2269" s="1302">
        <v>0.15999999642372131</v>
      </c>
      <c r="L2269" s="1302">
        <v>0.15625</v>
      </c>
      <c r="M2269" s="1302">
        <v>0.125</v>
      </c>
      <c r="N2269" s="1302">
        <v>8.3333335816860199E-2</v>
      </c>
      <c r="O2269" s="1302">
        <v>0.17241379618644714</v>
      </c>
      <c r="P2269" s="1302">
        <v>0</v>
      </c>
      <c r="Q2269" s="1302">
        <v>0</v>
      </c>
      <c r="R2269" s="1302">
        <v>0.36363637447357178</v>
      </c>
      <c r="S2269" s="1302">
        <v>0</v>
      </c>
      <c r="T2269" s="1302">
        <v>0</v>
      </c>
      <c r="U2269" s="1302">
        <v>0</v>
      </c>
      <c r="V2269" s="1302">
        <v>0</v>
      </c>
    </row>
    <row r="2270" spans="1:22" ht="15" x14ac:dyDescent="0.25">
      <c r="A2270" s="1301" t="s">
        <v>709</v>
      </c>
      <c r="B2270" s="153" t="s">
        <v>971</v>
      </c>
      <c r="C2270" s="1301" t="s">
        <v>92</v>
      </c>
      <c r="D2270" s="1302">
        <v>0</v>
      </c>
      <c r="E2270" s="1302">
        <v>0.17647059261798859</v>
      </c>
      <c r="F2270" s="1302">
        <v>0.1666666716337204</v>
      </c>
      <c r="G2270" s="1302">
        <v>0.36363637447357178</v>
      </c>
      <c r="H2270" s="1302">
        <v>0</v>
      </c>
      <c r="I2270" s="1302">
        <v>0.1666666716337204</v>
      </c>
      <c r="J2270" s="1302">
        <v>0.14814814925193787</v>
      </c>
      <c r="K2270" s="1302">
        <v>0.20000000298023224</v>
      </c>
      <c r="L2270" s="1302">
        <v>0.1875</v>
      </c>
      <c r="M2270" s="1302">
        <v>0.375</v>
      </c>
      <c r="N2270" s="1302">
        <v>0.125</v>
      </c>
      <c r="O2270" s="1302">
        <v>0.24137930572032928</v>
      </c>
      <c r="P2270" s="1302">
        <v>0.25</v>
      </c>
      <c r="Q2270" s="1302">
        <v>0</v>
      </c>
      <c r="R2270" s="1302">
        <v>0.45454546809196472</v>
      </c>
      <c r="S2270" s="1302">
        <v>0</v>
      </c>
      <c r="T2270" s="1302">
        <v>0</v>
      </c>
      <c r="U2270" s="1302">
        <v>0</v>
      </c>
      <c r="V2270" s="1302">
        <v>0</v>
      </c>
    </row>
    <row r="2271" spans="1:22" ht="15" x14ac:dyDescent="0.25">
      <c r="A2271" s="1301" t="s">
        <v>709</v>
      </c>
      <c r="B2271" s="153" t="s">
        <v>971</v>
      </c>
      <c r="C2271" s="1301" t="s">
        <v>93</v>
      </c>
      <c r="D2271" s="1302">
        <v>0</v>
      </c>
      <c r="E2271" s="1302">
        <v>0.17647059261798859</v>
      </c>
      <c r="F2271" s="1302">
        <v>0.1666666716337204</v>
      </c>
      <c r="G2271" s="1302">
        <v>0.40909090638160706</v>
      </c>
      <c r="H2271" s="1302">
        <v>0.125</v>
      </c>
      <c r="I2271" s="1302">
        <v>0.20000000298023224</v>
      </c>
      <c r="J2271" s="1302">
        <v>0.18518517911434174</v>
      </c>
      <c r="K2271" s="1302">
        <v>0.20000000298023224</v>
      </c>
      <c r="L2271" s="1302">
        <v>0.1875</v>
      </c>
      <c r="M2271" s="1302">
        <v>0.375</v>
      </c>
      <c r="N2271" s="1302">
        <v>0.25</v>
      </c>
      <c r="O2271" s="1302">
        <v>0.24137930572032928</v>
      </c>
      <c r="P2271" s="1302">
        <v>0.25</v>
      </c>
      <c r="Q2271" s="1302">
        <v>0</v>
      </c>
      <c r="R2271" s="1302">
        <v>0.54545456171035767</v>
      </c>
      <c r="S2271" s="1302">
        <v>0</v>
      </c>
      <c r="T2271" s="1302">
        <v>0</v>
      </c>
      <c r="U2271" s="1302">
        <v>0</v>
      </c>
      <c r="V2271" s="1302">
        <v>0</v>
      </c>
    </row>
    <row r="2272" spans="1:22" ht="15" x14ac:dyDescent="0.25">
      <c r="A2272" s="1301" t="s">
        <v>709</v>
      </c>
      <c r="B2272" s="153" t="s">
        <v>971</v>
      </c>
      <c r="C2272" s="1301" t="s">
        <v>94</v>
      </c>
      <c r="D2272" s="1302">
        <v>0</v>
      </c>
      <c r="E2272" s="1302">
        <v>0</v>
      </c>
      <c r="F2272" s="1302">
        <v>0.125</v>
      </c>
      <c r="G2272" s="1302">
        <v>0</v>
      </c>
      <c r="H2272" s="1302">
        <v>0</v>
      </c>
      <c r="I2272" s="1302">
        <v>0</v>
      </c>
      <c r="J2272" s="1302">
        <v>3.7037037312984467E-2</v>
      </c>
      <c r="K2272" s="1302">
        <v>0</v>
      </c>
      <c r="L2272" s="1302">
        <v>6.25E-2</v>
      </c>
      <c r="M2272" s="1302">
        <v>0</v>
      </c>
      <c r="N2272" s="1302">
        <v>0</v>
      </c>
      <c r="O2272" s="1302">
        <v>0</v>
      </c>
      <c r="P2272" s="1302">
        <v>0.125</v>
      </c>
      <c r="Q2272" s="1302">
        <v>0</v>
      </c>
      <c r="R2272" s="1302">
        <v>0</v>
      </c>
      <c r="S2272" s="1302">
        <v>0</v>
      </c>
      <c r="T2272" s="1302">
        <v>0</v>
      </c>
      <c r="U2272" s="1302">
        <v>0</v>
      </c>
      <c r="V2272" s="1302">
        <v>0</v>
      </c>
    </row>
    <row r="2273" spans="1:22" ht="15" x14ac:dyDescent="0.25">
      <c r="A2273" s="1301" t="s">
        <v>709</v>
      </c>
      <c r="B2273" s="153" t="s">
        <v>971</v>
      </c>
      <c r="C2273" s="1301" t="s">
        <v>95</v>
      </c>
      <c r="D2273" s="1302">
        <v>0</v>
      </c>
      <c r="E2273" s="1302">
        <v>0</v>
      </c>
      <c r="F2273" s="1302">
        <v>0.125</v>
      </c>
      <c r="G2273" s="1302">
        <v>0</v>
      </c>
      <c r="H2273" s="1302">
        <v>0</v>
      </c>
      <c r="I2273" s="1302">
        <v>0</v>
      </c>
      <c r="J2273" s="1302">
        <v>0</v>
      </c>
      <c r="K2273" s="1302">
        <v>0</v>
      </c>
      <c r="L2273" s="1302">
        <v>0</v>
      </c>
      <c r="M2273" s="1302">
        <v>0</v>
      </c>
      <c r="N2273" s="1302">
        <v>0</v>
      </c>
      <c r="O2273" s="1302">
        <v>0</v>
      </c>
      <c r="P2273" s="1302">
        <v>0</v>
      </c>
      <c r="Q2273" s="1302">
        <v>0</v>
      </c>
      <c r="R2273" s="1302">
        <v>0</v>
      </c>
      <c r="S2273" s="1302">
        <v>0</v>
      </c>
      <c r="T2273" s="1302">
        <v>0</v>
      </c>
      <c r="U2273" s="1302">
        <v>0</v>
      </c>
      <c r="V2273" s="1302">
        <v>0</v>
      </c>
    </row>
    <row r="2274" spans="1:22" ht="15" x14ac:dyDescent="0.25">
      <c r="A2274" s="1301" t="s">
        <v>709</v>
      </c>
      <c r="B2274" s="153" t="s">
        <v>972</v>
      </c>
      <c r="C2274" s="1301" t="s">
        <v>87</v>
      </c>
      <c r="D2274" s="1302">
        <v>17</v>
      </c>
      <c r="E2274" s="1302">
        <v>16</v>
      </c>
      <c r="F2274" s="1302">
        <v>21</v>
      </c>
      <c r="G2274" s="1302">
        <v>4</v>
      </c>
      <c r="H2274" s="1302">
        <v>7</v>
      </c>
      <c r="I2274" s="1302">
        <v>45</v>
      </c>
      <c r="J2274" s="1302">
        <v>24</v>
      </c>
      <c r="K2274" s="1302">
        <v>4</v>
      </c>
      <c r="L2274" s="1302">
        <v>14</v>
      </c>
      <c r="M2274" s="1302">
        <v>12</v>
      </c>
      <c r="N2274" s="1302">
        <v>15</v>
      </c>
      <c r="O2274" s="1302">
        <v>44</v>
      </c>
      <c r="P2274" s="1302">
        <v>9</v>
      </c>
      <c r="Q2274" s="1302">
        <v>0</v>
      </c>
      <c r="R2274" s="1302">
        <v>14</v>
      </c>
      <c r="S2274" s="1302">
        <v>5</v>
      </c>
      <c r="T2274" s="1302">
        <v>8</v>
      </c>
      <c r="U2274" s="1302">
        <v>37</v>
      </c>
      <c r="V2274" s="1302">
        <v>12</v>
      </c>
    </row>
    <row r="2275" spans="1:22" ht="15" x14ac:dyDescent="0.25">
      <c r="A2275" s="1301" t="s">
        <v>709</v>
      </c>
      <c r="B2275" s="153" t="s">
        <v>972</v>
      </c>
      <c r="C2275" s="1301" t="s">
        <v>700</v>
      </c>
      <c r="D2275" s="1302">
        <v>1</v>
      </c>
      <c r="E2275" s="1302">
        <v>0</v>
      </c>
      <c r="F2275" s="1302">
        <v>10</v>
      </c>
      <c r="G2275" s="1302">
        <v>1</v>
      </c>
      <c r="H2275" s="1302">
        <v>2</v>
      </c>
      <c r="I2275" s="1302">
        <v>17</v>
      </c>
      <c r="J2275" s="1302">
        <v>3</v>
      </c>
      <c r="K2275" s="1302">
        <v>2</v>
      </c>
      <c r="L2275" s="1302">
        <v>3</v>
      </c>
      <c r="M2275" s="1302">
        <v>5</v>
      </c>
      <c r="N2275" s="1302">
        <v>3</v>
      </c>
      <c r="O2275" s="1302">
        <v>13</v>
      </c>
      <c r="P2275" s="1302">
        <v>3</v>
      </c>
      <c r="Q2275" s="1302">
        <v>0</v>
      </c>
      <c r="R2275" s="1302">
        <v>4</v>
      </c>
      <c r="S2275" s="1302">
        <v>1</v>
      </c>
      <c r="T2275" s="1302">
        <v>1</v>
      </c>
      <c r="U2275" s="1302">
        <v>13</v>
      </c>
      <c r="V2275" s="1302">
        <v>2</v>
      </c>
    </row>
    <row r="2276" spans="1:22" ht="15" x14ac:dyDescent="0.25">
      <c r="A2276" s="1301" t="s">
        <v>709</v>
      </c>
      <c r="B2276" s="153" t="s">
        <v>972</v>
      </c>
      <c r="C2276" s="1301" t="s">
        <v>88</v>
      </c>
      <c r="D2276" s="1302">
        <v>1</v>
      </c>
      <c r="E2276" s="1302">
        <v>1</v>
      </c>
      <c r="F2276" s="1302">
        <v>11</v>
      </c>
      <c r="G2276" s="1302">
        <v>1</v>
      </c>
      <c r="H2276" s="1302">
        <v>2</v>
      </c>
      <c r="I2276" s="1302">
        <v>30</v>
      </c>
      <c r="J2276" s="1302">
        <v>4</v>
      </c>
      <c r="K2276" s="1302">
        <v>2</v>
      </c>
      <c r="L2276" s="1302">
        <v>3</v>
      </c>
      <c r="M2276" s="1302">
        <v>8</v>
      </c>
      <c r="N2276" s="1302">
        <v>4</v>
      </c>
      <c r="O2276" s="1302">
        <v>20</v>
      </c>
      <c r="P2276" s="1302">
        <v>3</v>
      </c>
      <c r="Q2276" s="1302">
        <v>0</v>
      </c>
      <c r="R2276" s="1302">
        <v>5</v>
      </c>
      <c r="S2276" s="1302">
        <v>1</v>
      </c>
      <c r="T2276" s="1302">
        <v>1</v>
      </c>
      <c r="U2276" s="1302">
        <v>16</v>
      </c>
      <c r="V2276" s="1302">
        <v>2</v>
      </c>
    </row>
    <row r="2277" spans="1:22" ht="15" x14ac:dyDescent="0.25">
      <c r="A2277" s="1301" t="s">
        <v>709</v>
      </c>
      <c r="B2277" s="153" t="s">
        <v>972</v>
      </c>
      <c r="C2277" s="1301" t="s">
        <v>89</v>
      </c>
      <c r="D2277" s="1302">
        <v>7</v>
      </c>
      <c r="E2277" s="1302">
        <v>3</v>
      </c>
      <c r="F2277" s="1302">
        <v>13</v>
      </c>
      <c r="G2277" s="1302">
        <v>2</v>
      </c>
      <c r="H2277" s="1302">
        <v>2</v>
      </c>
      <c r="I2277" s="1302">
        <v>31</v>
      </c>
      <c r="J2277" s="1302">
        <v>4</v>
      </c>
      <c r="K2277" s="1302">
        <v>2</v>
      </c>
      <c r="L2277" s="1302">
        <v>3</v>
      </c>
      <c r="M2277" s="1302">
        <v>8</v>
      </c>
      <c r="N2277" s="1302">
        <v>4</v>
      </c>
      <c r="O2277" s="1302">
        <v>27</v>
      </c>
      <c r="P2277" s="1302">
        <v>4</v>
      </c>
      <c r="Q2277" s="1302">
        <v>0</v>
      </c>
      <c r="R2277" s="1302">
        <v>5</v>
      </c>
      <c r="S2277" s="1302">
        <v>1</v>
      </c>
      <c r="T2277" s="1302">
        <v>1</v>
      </c>
      <c r="U2277" s="1302">
        <v>17</v>
      </c>
      <c r="V2277" s="1302">
        <v>4</v>
      </c>
    </row>
    <row r="2278" spans="1:22" ht="15" x14ac:dyDescent="0.25">
      <c r="A2278" s="1301" t="s">
        <v>709</v>
      </c>
      <c r="B2278" s="153" t="s">
        <v>972</v>
      </c>
      <c r="C2278" s="1301" t="s">
        <v>90</v>
      </c>
      <c r="D2278" s="1302">
        <v>4</v>
      </c>
      <c r="E2278" s="1302">
        <v>0</v>
      </c>
      <c r="F2278" s="1302">
        <v>3</v>
      </c>
      <c r="G2278" s="1302">
        <v>0</v>
      </c>
      <c r="H2278" s="1302">
        <v>1</v>
      </c>
      <c r="I2278" s="1302">
        <v>8</v>
      </c>
      <c r="J2278" s="1302">
        <v>1</v>
      </c>
      <c r="K2278" s="1302">
        <v>0</v>
      </c>
      <c r="L2278" s="1302">
        <v>2</v>
      </c>
      <c r="M2278" s="1302">
        <v>2</v>
      </c>
      <c r="N2278" s="1302">
        <v>1</v>
      </c>
      <c r="O2278" s="1302">
        <v>2</v>
      </c>
      <c r="P2278" s="1302">
        <v>0</v>
      </c>
      <c r="Q2278" s="1302">
        <v>0</v>
      </c>
      <c r="R2278" s="1302">
        <v>0</v>
      </c>
      <c r="S2278" s="1302">
        <v>0</v>
      </c>
      <c r="T2278" s="1302">
        <v>0</v>
      </c>
      <c r="U2278" s="1302">
        <v>6</v>
      </c>
      <c r="V2278" s="1302">
        <v>0</v>
      </c>
    </row>
    <row r="2279" spans="1:22" ht="15" x14ac:dyDescent="0.25">
      <c r="A2279" s="1301" t="s">
        <v>709</v>
      </c>
      <c r="B2279" s="153" t="s">
        <v>972</v>
      </c>
      <c r="C2279" s="1301" t="s">
        <v>91</v>
      </c>
      <c r="D2279" s="1302">
        <v>3</v>
      </c>
      <c r="E2279" s="1302">
        <v>0</v>
      </c>
      <c r="F2279" s="1302">
        <v>1</v>
      </c>
      <c r="G2279" s="1302">
        <v>0</v>
      </c>
      <c r="H2279" s="1302">
        <v>0</v>
      </c>
      <c r="I2279" s="1302">
        <v>4</v>
      </c>
      <c r="J2279" s="1302">
        <v>1</v>
      </c>
      <c r="K2279" s="1302">
        <v>0</v>
      </c>
      <c r="L2279" s="1302">
        <v>1</v>
      </c>
      <c r="M2279" s="1302">
        <v>0</v>
      </c>
      <c r="N2279" s="1302">
        <v>1</v>
      </c>
      <c r="O2279" s="1302">
        <v>2</v>
      </c>
      <c r="P2279" s="1302">
        <v>0</v>
      </c>
      <c r="Q2279" s="1302">
        <v>0</v>
      </c>
      <c r="R2279" s="1302">
        <v>0</v>
      </c>
      <c r="S2279" s="1302">
        <v>0</v>
      </c>
      <c r="T2279" s="1302">
        <v>0</v>
      </c>
      <c r="U2279" s="1302">
        <v>4</v>
      </c>
      <c r="V2279" s="1302">
        <v>0</v>
      </c>
    </row>
    <row r="2280" spans="1:22" ht="15" x14ac:dyDescent="0.25">
      <c r="A2280" s="1301" t="s">
        <v>709</v>
      </c>
      <c r="B2280" s="153" t="s">
        <v>972</v>
      </c>
      <c r="C2280" s="1301" t="s">
        <v>701</v>
      </c>
      <c r="D2280" s="1302">
        <v>5.8823529630899429E-2</v>
      </c>
      <c r="E2280" s="1302">
        <v>0</v>
      </c>
      <c r="F2280" s="1302">
        <v>0.4761904776096344</v>
      </c>
      <c r="G2280" s="1302">
        <v>0.25</v>
      </c>
      <c r="H2280" s="1302">
        <v>0.28571429848670959</v>
      </c>
      <c r="I2280" s="1302">
        <v>0.37777778506278992</v>
      </c>
      <c r="J2280" s="1302">
        <v>0.125</v>
      </c>
      <c r="K2280" s="1302">
        <v>0.5</v>
      </c>
      <c r="L2280" s="1302">
        <v>0.2142857164144516</v>
      </c>
      <c r="M2280" s="1302">
        <v>0.4166666567325592</v>
      </c>
      <c r="N2280" s="1302">
        <v>0.20000000298023224</v>
      </c>
      <c r="O2280" s="1302">
        <v>0.29545453190803528</v>
      </c>
      <c r="P2280" s="1302">
        <v>0.3333333432674408</v>
      </c>
      <c r="Q2280" s="1302">
        <v>0</v>
      </c>
      <c r="R2280" s="1302">
        <v>0.28571429848670959</v>
      </c>
      <c r="S2280" s="1302">
        <v>0.20000000298023224</v>
      </c>
      <c r="T2280" s="1302">
        <v>0.125</v>
      </c>
      <c r="U2280" s="1302">
        <v>0.35135135054588318</v>
      </c>
      <c r="V2280" s="1302">
        <v>0.1666666716337204</v>
      </c>
    </row>
    <row r="2281" spans="1:22" ht="15" x14ac:dyDescent="0.25">
      <c r="A2281" s="1301" t="s">
        <v>709</v>
      </c>
      <c r="B2281" s="153" t="s">
        <v>972</v>
      </c>
      <c r="C2281" s="1301" t="s">
        <v>92</v>
      </c>
      <c r="D2281" s="1302">
        <v>5.8823529630899429E-2</v>
      </c>
      <c r="E2281" s="1302">
        <v>6.25E-2</v>
      </c>
      <c r="F2281" s="1302">
        <v>0.52380955219268799</v>
      </c>
      <c r="G2281" s="1302">
        <v>0.25</v>
      </c>
      <c r="H2281" s="1302">
        <v>0.28571429848670959</v>
      </c>
      <c r="I2281" s="1302">
        <v>0.66666668653488159</v>
      </c>
      <c r="J2281" s="1302">
        <v>0.1666666716337204</v>
      </c>
      <c r="K2281" s="1302">
        <v>0.5</v>
      </c>
      <c r="L2281" s="1302">
        <v>0.2142857164144516</v>
      </c>
      <c r="M2281" s="1302">
        <v>0.66666668653488159</v>
      </c>
      <c r="N2281" s="1302">
        <v>0.26666668057441711</v>
      </c>
      <c r="O2281" s="1302">
        <v>0.45454546809196472</v>
      </c>
      <c r="P2281" s="1302">
        <v>0.3333333432674408</v>
      </c>
      <c r="Q2281" s="1302">
        <v>0</v>
      </c>
      <c r="R2281" s="1302">
        <v>0.3571428656578064</v>
      </c>
      <c r="S2281" s="1302">
        <v>0.20000000298023224</v>
      </c>
      <c r="T2281" s="1302">
        <v>0.125</v>
      </c>
      <c r="U2281" s="1302">
        <v>0.43243244290351868</v>
      </c>
      <c r="V2281" s="1302">
        <v>0.1666666716337204</v>
      </c>
    </row>
    <row r="2282" spans="1:22" ht="15" x14ac:dyDescent="0.25">
      <c r="A2282" s="1301" t="s">
        <v>709</v>
      </c>
      <c r="B2282" s="153" t="s">
        <v>972</v>
      </c>
      <c r="C2282" s="1301" t="s">
        <v>93</v>
      </c>
      <c r="D2282" s="1302">
        <v>0.4117647111415863</v>
      </c>
      <c r="E2282" s="1302">
        <v>0.1875</v>
      </c>
      <c r="F2282" s="1302">
        <v>0.61904764175415039</v>
      </c>
      <c r="G2282" s="1302">
        <v>0.5</v>
      </c>
      <c r="H2282" s="1302">
        <v>0.28571429848670959</v>
      </c>
      <c r="I2282" s="1302">
        <v>0.68888890743255615</v>
      </c>
      <c r="J2282" s="1302">
        <v>0.1666666716337204</v>
      </c>
      <c r="K2282" s="1302">
        <v>0.5</v>
      </c>
      <c r="L2282" s="1302">
        <v>0.2142857164144516</v>
      </c>
      <c r="M2282" s="1302">
        <v>0.66666668653488159</v>
      </c>
      <c r="N2282" s="1302">
        <v>0.26666668057441711</v>
      </c>
      <c r="O2282" s="1302">
        <v>0.61363637447357178</v>
      </c>
      <c r="P2282" s="1302">
        <v>0.4444444477558136</v>
      </c>
      <c r="Q2282" s="1302">
        <v>0</v>
      </c>
      <c r="R2282" s="1302">
        <v>0.3571428656578064</v>
      </c>
      <c r="S2282" s="1302">
        <v>0.20000000298023224</v>
      </c>
      <c r="T2282" s="1302">
        <v>0.125</v>
      </c>
      <c r="U2282" s="1302">
        <v>0.45945945382118225</v>
      </c>
      <c r="V2282" s="1302">
        <v>0.3333333432674408</v>
      </c>
    </row>
    <row r="2283" spans="1:22" ht="15" x14ac:dyDescent="0.25">
      <c r="A2283" s="1301" t="s">
        <v>709</v>
      </c>
      <c r="B2283" s="153" t="s">
        <v>972</v>
      </c>
      <c r="C2283" s="1301" t="s">
        <v>94</v>
      </c>
      <c r="D2283" s="1302">
        <v>0.23529411852359772</v>
      </c>
      <c r="E2283" s="1302">
        <v>0</v>
      </c>
      <c r="F2283" s="1302">
        <v>0.1428571492433548</v>
      </c>
      <c r="G2283" s="1302">
        <v>0</v>
      </c>
      <c r="H2283" s="1302">
        <v>0.1428571492433548</v>
      </c>
      <c r="I2283" s="1302">
        <v>0.17777778208255768</v>
      </c>
      <c r="J2283" s="1302">
        <v>4.1666667908430099E-2</v>
      </c>
      <c r="K2283" s="1302">
        <v>0</v>
      </c>
      <c r="L2283" s="1302">
        <v>0.1428571492433548</v>
      </c>
      <c r="M2283" s="1302">
        <v>0.1666666716337204</v>
      </c>
      <c r="N2283" s="1302">
        <v>6.6666670143604279E-2</v>
      </c>
      <c r="O2283" s="1302">
        <v>4.5454546809196472E-2</v>
      </c>
      <c r="P2283" s="1302">
        <v>0</v>
      </c>
      <c r="Q2283" s="1302">
        <v>0</v>
      </c>
      <c r="R2283" s="1302">
        <v>0</v>
      </c>
      <c r="S2283" s="1302">
        <v>0</v>
      </c>
      <c r="T2283" s="1302">
        <v>0</v>
      </c>
      <c r="U2283" s="1302">
        <v>0.16216215491294861</v>
      </c>
      <c r="V2283" s="1302">
        <v>0</v>
      </c>
    </row>
    <row r="2284" spans="1:22" ht="15" x14ac:dyDescent="0.25">
      <c r="A2284" s="1301" t="s">
        <v>709</v>
      </c>
      <c r="B2284" s="153" t="s">
        <v>972</v>
      </c>
      <c r="C2284" s="1301" t="s">
        <v>95</v>
      </c>
      <c r="D2284" s="1302">
        <v>0.17647059261798859</v>
      </c>
      <c r="E2284" s="1302">
        <v>0</v>
      </c>
      <c r="F2284" s="1302">
        <v>4.76190485060215E-2</v>
      </c>
      <c r="G2284" s="1302">
        <v>0</v>
      </c>
      <c r="H2284" s="1302">
        <v>0</v>
      </c>
      <c r="I2284" s="1302">
        <v>8.8888891041278839E-2</v>
      </c>
      <c r="J2284" s="1302">
        <v>4.1666667908430099E-2</v>
      </c>
      <c r="K2284" s="1302">
        <v>0</v>
      </c>
      <c r="L2284" s="1302">
        <v>7.1428574621677399E-2</v>
      </c>
      <c r="M2284" s="1302">
        <v>0</v>
      </c>
      <c r="N2284" s="1302">
        <v>6.6666670143604279E-2</v>
      </c>
      <c r="O2284" s="1302">
        <v>4.5454546809196472E-2</v>
      </c>
      <c r="P2284" s="1302">
        <v>0</v>
      </c>
      <c r="Q2284" s="1302">
        <v>0</v>
      </c>
      <c r="R2284" s="1302">
        <v>0</v>
      </c>
      <c r="S2284" s="1302">
        <v>0</v>
      </c>
      <c r="T2284" s="1302">
        <v>0</v>
      </c>
      <c r="U2284" s="1302">
        <v>0.10810811072587967</v>
      </c>
      <c r="V2284" s="1302">
        <v>0</v>
      </c>
    </row>
    <row r="2285" spans="1:22" ht="15" x14ac:dyDescent="0.25">
      <c r="A2285" s="1301" t="s">
        <v>709</v>
      </c>
      <c r="B2285" s="153" t="s">
        <v>973</v>
      </c>
      <c r="C2285" s="1301" t="s">
        <v>87</v>
      </c>
      <c r="D2285" s="1302">
        <v>3</v>
      </c>
      <c r="E2285" s="1302">
        <v>3</v>
      </c>
      <c r="F2285" s="1302">
        <v>24</v>
      </c>
      <c r="G2285" s="1302">
        <v>28</v>
      </c>
      <c r="H2285" s="1302">
        <v>8</v>
      </c>
      <c r="I2285" s="1302">
        <v>28</v>
      </c>
      <c r="J2285" s="1302">
        <v>13</v>
      </c>
      <c r="K2285" s="1302">
        <v>24</v>
      </c>
      <c r="L2285" s="1302">
        <v>20</v>
      </c>
      <c r="M2285" s="1302">
        <v>35</v>
      </c>
      <c r="N2285" s="1302">
        <v>39</v>
      </c>
      <c r="O2285" s="1302">
        <v>63</v>
      </c>
      <c r="P2285" s="1302">
        <v>13</v>
      </c>
      <c r="Q2285" s="1302">
        <v>6</v>
      </c>
      <c r="R2285" s="1302">
        <v>38</v>
      </c>
      <c r="S2285" s="1302">
        <v>16</v>
      </c>
      <c r="T2285" s="1302">
        <v>24</v>
      </c>
      <c r="U2285" s="1302">
        <v>51</v>
      </c>
      <c r="V2285" s="1302">
        <v>62</v>
      </c>
    </row>
    <row r="2286" spans="1:22" ht="15" x14ac:dyDescent="0.25">
      <c r="A2286" s="1301" t="s">
        <v>709</v>
      </c>
      <c r="B2286" s="153" t="s">
        <v>973</v>
      </c>
      <c r="C2286" s="1301" t="s">
        <v>700</v>
      </c>
      <c r="D2286" s="1302">
        <v>0</v>
      </c>
      <c r="E2286" s="1302">
        <v>0</v>
      </c>
      <c r="F2286" s="1302">
        <v>8</v>
      </c>
      <c r="G2286" s="1302">
        <v>11</v>
      </c>
      <c r="H2286" s="1302">
        <v>2</v>
      </c>
      <c r="I2286" s="1302">
        <v>9</v>
      </c>
      <c r="J2286" s="1302">
        <v>4</v>
      </c>
      <c r="K2286" s="1302">
        <v>11</v>
      </c>
      <c r="L2286" s="1302">
        <v>5</v>
      </c>
      <c r="M2286" s="1302">
        <v>4</v>
      </c>
      <c r="N2286" s="1302">
        <v>6</v>
      </c>
      <c r="O2286" s="1302">
        <v>20</v>
      </c>
      <c r="P2286" s="1302">
        <v>5</v>
      </c>
      <c r="Q2286" s="1302">
        <v>3</v>
      </c>
      <c r="R2286" s="1302">
        <v>12</v>
      </c>
      <c r="S2286" s="1302">
        <v>8</v>
      </c>
      <c r="T2286" s="1302">
        <v>11</v>
      </c>
      <c r="U2286" s="1302">
        <v>8</v>
      </c>
      <c r="V2286" s="1302">
        <v>19</v>
      </c>
    </row>
    <row r="2287" spans="1:22" ht="15" x14ac:dyDescent="0.25">
      <c r="A2287" s="1301" t="s">
        <v>709</v>
      </c>
      <c r="B2287" s="153" t="s">
        <v>973</v>
      </c>
      <c r="C2287" s="1301" t="s">
        <v>88</v>
      </c>
      <c r="D2287" s="1302">
        <v>1</v>
      </c>
      <c r="E2287" s="1302">
        <v>1</v>
      </c>
      <c r="F2287" s="1302">
        <v>11</v>
      </c>
      <c r="G2287" s="1302">
        <v>14</v>
      </c>
      <c r="H2287" s="1302">
        <v>3</v>
      </c>
      <c r="I2287" s="1302">
        <v>15</v>
      </c>
      <c r="J2287" s="1302">
        <v>8</v>
      </c>
      <c r="K2287" s="1302">
        <v>17</v>
      </c>
      <c r="L2287" s="1302">
        <v>8</v>
      </c>
      <c r="M2287" s="1302">
        <v>8</v>
      </c>
      <c r="N2287" s="1302">
        <v>8</v>
      </c>
      <c r="O2287" s="1302">
        <v>33</v>
      </c>
      <c r="P2287" s="1302">
        <v>5</v>
      </c>
      <c r="Q2287" s="1302">
        <v>3</v>
      </c>
      <c r="R2287" s="1302">
        <v>13</v>
      </c>
      <c r="S2287" s="1302">
        <v>9</v>
      </c>
      <c r="T2287" s="1302">
        <v>12</v>
      </c>
      <c r="U2287" s="1302">
        <v>16</v>
      </c>
      <c r="V2287" s="1302">
        <v>23</v>
      </c>
    </row>
    <row r="2288" spans="1:22" ht="15" x14ac:dyDescent="0.25">
      <c r="A2288" s="1301" t="s">
        <v>709</v>
      </c>
      <c r="B2288" s="153" t="s">
        <v>973</v>
      </c>
      <c r="C2288" s="1301" t="s">
        <v>89</v>
      </c>
      <c r="D2288" s="1302">
        <v>1</v>
      </c>
      <c r="E2288" s="1302">
        <v>1</v>
      </c>
      <c r="F2288" s="1302">
        <v>14</v>
      </c>
      <c r="G2288" s="1302">
        <v>17</v>
      </c>
      <c r="H2288" s="1302">
        <v>3</v>
      </c>
      <c r="I2288" s="1302">
        <v>16</v>
      </c>
      <c r="J2288" s="1302">
        <v>9</v>
      </c>
      <c r="K2288" s="1302">
        <v>17</v>
      </c>
      <c r="L2288" s="1302">
        <v>8</v>
      </c>
      <c r="M2288" s="1302">
        <v>9</v>
      </c>
      <c r="N2288" s="1302">
        <v>11</v>
      </c>
      <c r="O2288" s="1302">
        <v>33</v>
      </c>
      <c r="P2288" s="1302">
        <v>5</v>
      </c>
      <c r="Q2288" s="1302">
        <v>3</v>
      </c>
      <c r="R2288" s="1302">
        <v>14</v>
      </c>
      <c r="S2288" s="1302">
        <v>9</v>
      </c>
      <c r="T2288" s="1302">
        <v>12</v>
      </c>
      <c r="U2288" s="1302">
        <v>18</v>
      </c>
      <c r="V2288" s="1302">
        <v>23</v>
      </c>
    </row>
    <row r="2289" spans="1:22" ht="15" x14ac:dyDescent="0.25">
      <c r="A2289" s="1301" t="s">
        <v>709</v>
      </c>
      <c r="B2289" s="153" t="s">
        <v>973</v>
      </c>
      <c r="C2289" s="1301" t="s">
        <v>90</v>
      </c>
      <c r="D2289" s="1302">
        <v>1</v>
      </c>
      <c r="E2289" s="1302">
        <v>0</v>
      </c>
      <c r="F2289" s="1302">
        <v>5</v>
      </c>
      <c r="G2289" s="1302">
        <v>3</v>
      </c>
      <c r="H2289" s="1302">
        <v>2</v>
      </c>
      <c r="I2289" s="1302">
        <v>3</v>
      </c>
      <c r="J2289" s="1302">
        <v>1</v>
      </c>
      <c r="K2289" s="1302">
        <v>1</v>
      </c>
      <c r="L2289" s="1302">
        <v>0</v>
      </c>
      <c r="M2289" s="1302">
        <v>3</v>
      </c>
      <c r="N2289" s="1302">
        <v>2</v>
      </c>
      <c r="O2289" s="1302">
        <v>2</v>
      </c>
      <c r="P2289" s="1302">
        <v>3</v>
      </c>
      <c r="Q2289" s="1302">
        <v>0</v>
      </c>
      <c r="R2289" s="1302">
        <v>3</v>
      </c>
      <c r="S2289" s="1302">
        <v>1</v>
      </c>
      <c r="T2289" s="1302">
        <v>2</v>
      </c>
      <c r="U2289" s="1302">
        <v>6</v>
      </c>
      <c r="V2289" s="1302">
        <v>4</v>
      </c>
    </row>
    <row r="2290" spans="1:22" ht="15" x14ac:dyDescent="0.25">
      <c r="A2290" s="1301" t="s">
        <v>709</v>
      </c>
      <c r="B2290" s="153" t="s">
        <v>973</v>
      </c>
      <c r="C2290" s="1301" t="s">
        <v>91</v>
      </c>
      <c r="D2290" s="1302">
        <v>0</v>
      </c>
      <c r="E2290" s="1302">
        <v>0</v>
      </c>
      <c r="F2290" s="1302">
        <v>2</v>
      </c>
      <c r="G2290" s="1302">
        <v>0</v>
      </c>
      <c r="H2290" s="1302">
        <v>0</v>
      </c>
      <c r="I2290" s="1302">
        <v>2</v>
      </c>
      <c r="J2290" s="1302">
        <v>0</v>
      </c>
      <c r="K2290" s="1302">
        <v>1</v>
      </c>
      <c r="L2290" s="1302">
        <v>0</v>
      </c>
      <c r="M2290" s="1302">
        <v>1</v>
      </c>
      <c r="N2290" s="1302">
        <v>1</v>
      </c>
      <c r="O2290" s="1302">
        <v>0</v>
      </c>
      <c r="P2290" s="1302">
        <v>0</v>
      </c>
      <c r="Q2290" s="1302">
        <v>0</v>
      </c>
      <c r="R2290" s="1302">
        <v>2</v>
      </c>
      <c r="S2290" s="1302">
        <v>1</v>
      </c>
      <c r="T2290" s="1302">
        <v>2</v>
      </c>
      <c r="U2290" s="1302">
        <v>2</v>
      </c>
      <c r="V2290" s="1302">
        <v>0</v>
      </c>
    </row>
    <row r="2291" spans="1:22" ht="15" x14ac:dyDescent="0.25">
      <c r="A2291" s="1301" t="s">
        <v>709</v>
      </c>
      <c r="B2291" s="153" t="s">
        <v>973</v>
      </c>
      <c r="C2291" s="1301" t="s">
        <v>701</v>
      </c>
      <c r="D2291" s="1302">
        <v>0</v>
      </c>
      <c r="E2291" s="1302">
        <v>0</v>
      </c>
      <c r="F2291" s="1302">
        <v>0.3333333432674408</v>
      </c>
      <c r="G2291" s="1302">
        <v>0.3928571343421936</v>
      </c>
      <c r="H2291" s="1302">
        <v>0.25</v>
      </c>
      <c r="I2291" s="1302">
        <v>0.3214285671710968</v>
      </c>
      <c r="J2291" s="1302">
        <v>0.30769231915473938</v>
      </c>
      <c r="K2291" s="1302">
        <v>0.4583333432674408</v>
      </c>
      <c r="L2291" s="1302">
        <v>0.25</v>
      </c>
      <c r="M2291" s="1302">
        <v>0.11428571492433548</v>
      </c>
      <c r="N2291" s="1302">
        <v>0.15384615957736969</v>
      </c>
      <c r="O2291" s="1302">
        <v>0.3174603283405304</v>
      </c>
      <c r="P2291" s="1302">
        <v>0.38461539149284363</v>
      </c>
      <c r="Q2291" s="1302">
        <v>0.5</v>
      </c>
      <c r="R2291" s="1302">
        <v>0.31578946113586426</v>
      </c>
      <c r="S2291" s="1302">
        <v>0.5</v>
      </c>
      <c r="T2291" s="1302">
        <v>0.4583333432674408</v>
      </c>
      <c r="U2291" s="1302">
        <v>0.15686275064945221</v>
      </c>
      <c r="V2291" s="1302">
        <v>0.30645161867141724</v>
      </c>
    </row>
    <row r="2292" spans="1:22" ht="15" x14ac:dyDescent="0.25">
      <c r="A2292" s="1301" t="s">
        <v>709</v>
      </c>
      <c r="B2292" s="153" t="s">
        <v>973</v>
      </c>
      <c r="C2292" s="1301" t="s">
        <v>92</v>
      </c>
      <c r="D2292" s="1302">
        <v>0.3333333432674408</v>
      </c>
      <c r="E2292" s="1302">
        <v>0.3333333432674408</v>
      </c>
      <c r="F2292" s="1302">
        <v>0.4583333432674408</v>
      </c>
      <c r="G2292" s="1302">
        <v>0.5</v>
      </c>
      <c r="H2292" s="1302">
        <v>0.375</v>
      </c>
      <c r="I2292" s="1302">
        <v>0.53571426868438721</v>
      </c>
      <c r="J2292" s="1302">
        <v>0.61538463830947876</v>
      </c>
      <c r="K2292" s="1302">
        <v>0.70833331346511841</v>
      </c>
      <c r="L2292" s="1302">
        <v>0.40000000596046448</v>
      </c>
      <c r="M2292" s="1302">
        <v>0.22857142984867096</v>
      </c>
      <c r="N2292" s="1302">
        <v>0.20512820780277252</v>
      </c>
      <c r="O2292" s="1302">
        <v>0.52380955219268799</v>
      </c>
      <c r="P2292" s="1302">
        <v>0.38461539149284363</v>
      </c>
      <c r="Q2292" s="1302">
        <v>0.5</v>
      </c>
      <c r="R2292" s="1302">
        <v>0.34210526943206787</v>
      </c>
      <c r="S2292" s="1302">
        <v>0.5625</v>
      </c>
      <c r="T2292" s="1302">
        <v>0.5</v>
      </c>
      <c r="U2292" s="1302">
        <v>0.31372550129890442</v>
      </c>
      <c r="V2292" s="1302">
        <v>0.37096774578094482</v>
      </c>
    </row>
    <row r="2293" spans="1:22" ht="15" x14ac:dyDescent="0.25">
      <c r="A2293" s="1301" t="s">
        <v>709</v>
      </c>
      <c r="B2293" s="153" t="s">
        <v>973</v>
      </c>
      <c r="C2293" s="1301" t="s">
        <v>93</v>
      </c>
      <c r="D2293" s="1302">
        <v>0.3333333432674408</v>
      </c>
      <c r="E2293" s="1302">
        <v>0.3333333432674408</v>
      </c>
      <c r="F2293" s="1302">
        <v>0.58333331346511841</v>
      </c>
      <c r="G2293" s="1302">
        <v>0.6071428656578064</v>
      </c>
      <c r="H2293" s="1302">
        <v>0.375</v>
      </c>
      <c r="I2293" s="1302">
        <v>0.57142859697341919</v>
      </c>
      <c r="J2293" s="1302">
        <v>0.69230771064758301</v>
      </c>
      <c r="K2293" s="1302">
        <v>0.70833331346511841</v>
      </c>
      <c r="L2293" s="1302">
        <v>0.40000000596046448</v>
      </c>
      <c r="M2293" s="1302">
        <v>0.25714287161827087</v>
      </c>
      <c r="N2293" s="1302">
        <v>0.28205129504203796</v>
      </c>
      <c r="O2293" s="1302">
        <v>0.52380955219268799</v>
      </c>
      <c r="P2293" s="1302">
        <v>0.38461539149284363</v>
      </c>
      <c r="Q2293" s="1302">
        <v>0.5</v>
      </c>
      <c r="R2293" s="1302">
        <v>0.3684210479259491</v>
      </c>
      <c r="S2293" s="1302">
        <v>0.5625</v>
      </c>
      <c r="T2293" s="1302">
        <v>0.5</v>
      </c>
      <c r="U2293" s="1302">
        <v>0.35294118523597717</v>
      </c>
      <c r="V2293" s="1302">
        <v>0.37096774578094482</v>
      </c>
    </row>
    <row r="2294" spans="1:22" ht="15" x14ac:dyDescent="0.25">
      <c r="A2294" s="1301" t="s">
        <v>709</v>
      </c>
      <c r="B2294" s="153" t="s">
        <v>973</v>
      </c>
      <c r="C2294" s="1301" t="s">
        <v>94</v>
      </c>
      <c r="D2294" s="1302">
        <v>0.3333333432674408</v>
      </c>
      <c r="E2294" s="1302">
        <v>0</v>
      </c>
      <c r="F2294" s="1302">
        <v>0.2083333283662796</v>
      </c>
      <c r="G2294" s="1302">
        <v>0.1071428582072258</v>
      </c>
      <c r="H2294" s="1302">
        <v>0.25</v>
      </c>
      <c r="I2294" s="1302">
        <v>0.1071428582072258</v>
      </c>
      <c r="J2294" s="1302">
        <v>7.6923079788684845E-2</v>
      </c>
      <c r="K2294" s="1302">
        <v>4.1666667908430099E-2</v>
      </c>
      <c r="L2294" s="1302">
        <v>0</v>
      </c>
      <c r="M2294" s="1302">
        <v>8.5714288055896759E-2</v>
      </c>
      <c r="N2294" s="1302">
        <v>5.128205195069313E-2</v>
      </c>
      <c r="O2294" s="1302">
        <v>3.1746033579111099E-2</v>
      </c>
      <c r="P2294" s="1302">
        <v>0.23076923191547394</v>
      </c>
      <c r="Q2294" s="1302">
        <v>0</v>
      </c>
      <c r="R2294" s="1302">
        <v>7.8947365283966064E-2</v>
      </c>
      <c r="S2294" s="1302">
        <v>6.25E-2</v>
      </c>
      <c r="T2294" s="1302">
        <v>8.3333335816860199E-2</v>
      </c>
      <c r="U2294" s="1302">
        <v>0.11764705926179886</v>
      </c>
      <c r="V2294" s="1302">
        <v>6.4516127109527588E-2</v>
      </c>
    </row>
    <row r="2295" spans="1:22" ht="15" x14ac:dyDescent="0.25">
      <c r="A2295" s="1301" t="s">
        <v>709</v>
      </c>
      <c r="B2295" s="153" t="s">
        <v>973</v>
      </c>
      <c r="C2295" s="1301" t="s">
        <v>95</v>
      </c>
      <c r="D2295" s="1302">
        <v>0</v>
      </c>
      <c r="E2295" s="1302">
        <v>0</v>
      </c>
      <c r="F2295" s="1302">
        <v>8.3333335816860199E-2</v>
      </c>
      <c r="G2295" s="1302">
        <v>0</v>
      </c>
      <c r="H2295" s="1302">
        <v>0</v>
      </c>
      <c r="I2295" s="1302">
        <v>7.1428574621677399E-2</v>
      </c>
      <c r="J2295" s="1302">
        <v>0</v>
      </c>
      <c r="K2295" s="1302">
        <v>4.1666667908430099E-2</v>
      </c>
      <c r="L2295" s="1302">
        <v>0</v>
      </c>
      <c r="M2295" s="1302">
        <v>2.857142873108387E-2</v>
      </c>
      <c r="N2295" s="1302">
        <v>2.5641025975346565E-2</v>
      </c>
      <c r="O2295" s="1302">
        <v>0</v>
      </c>
      <c r="P2295" s="1302">
        <v>0</v>
      </c>
      <c r="Q2295" s="1302">
        <v>0</v>
      </c>
      <c r="R2295" s="1302">
        <v>5.2631579339504242E-2</v>
      </c>
      <c r="S2295" s="1302">
        <v>6.25E-2</v>
      </c>
      <c r="T2295" s="1302">
        <v>8.3333335816860199E-2</v>
      </c>
      <c r="U2295" s="1302">
        <v>3.9215687662363052E-2</v>
      </c>
      <c r="V2295" s="1302">
        <v>0</v>
      </c>
    </row>
    <row r="2296" spans="1:22" ht="15" x14ac:dyDescent="0.25">
      <c r="A2296" s="1301" t="s">
        <v>709</v>
      </c>
      <c r="B2296" s="153" t="s">
        <v>974</v>
      </c>
      <c r="C2296" s="1301" t="s">
        <v>87</v>
      </c>
      <c r="D2296" s="1302">
        <v>25</v>
      </c>
      <c r="E2296" s="1302">
        <v>57</v>
      </c>
      <c r="F2296" s="1302">
        <v>38</v>
      </c>
      <c r="G2296" s="1302">
        <v>37</v>
      </c>
      <c r="H2296" s="1302">
        <v>20</v>
      </c>
      <c r="I2296" s="1302">
        <v>73</v>
      </c>
      <c r="J2296" s="1302">
        <v>38</v>
      </c>
      <c r="K2296" s="1302">
        <v>33</v>
      </c>
      <c r="L2296" s="1302">
        <v>47</v>
      </c>
      <c r="M2296" s="1302">
        <v>27</v>
      </c>
      <c r="N2296" s="1302">
        <v>41</v>
      </c>
      <c r="O2296" s="1302">
        <v>72</v>
      </c>
      <c r="P2296" s="1302">
        <v>24</v>
      </c>
      <c r="Q2296" s="1302">
        <v>0</v>
      </c>
      <c r="R2296" s="1302">
        <v>13</v>
      </c>
      <c r="S2296" s="1302">
        <v>23</v>
      </c>
      <c r="T2296" s="1302">
        <v>31</v>
      </c>
      <c r="U2296" s="1302">
        <v>22</v>
      </c>
      <c r="V2296" s="1302">
        <v>6</v>
      </c>
    </row>
    <row r="2297" spans="1:22" ht="15" x14ac:dyDescent="0.25">
      <c r="A2297" s="1301" t="s">
        <v>709</v>
      </c>
      <c r="B2297" s="153" t="s">
        <v>974</v>
      </c>
      <c r="C2297" s="1301" t="s">
        <v>700</v>
      </c>
      <c r="D2297" s="1302">
        <v>3</v>
      </c>
      <c r="E2297" s="1302">
        <v>11</v>
      </c>
      <c r="F2297" s="1302">
        <v>4</v>
      </c>
      <c r="G2297" s="1302">
        <v>11</v>
      </c>
      <c r="H2297" s="1302">
        <v>8</v>
      </c>
      <c r="I2297" s="1302">
        <v>27</v>
      </c>
      <c r="J2297" s="1302">
        <v>11</v>
      </c>
      <c r="K2297" s="1302">
        <v>12</v>
      </c>
      <c r="L2297" s="1302">
        <v>23</v>
      </c>
      <c r="M2297" s="1302">
        <v>10</v>
      </c>
      <c r="N2297" s="1302">
        <v>7</v>
      </c>
      <c r="O2297" s="1302">
        <v>33</v>
      </c>
      <c r="P2297" s="1302">
        <v>3</v>
      </c>
      <c r="Q2297" s="1302">
        <v>0</v>
      </c>
      <c r="R2297" s="1302">
        <v>1</v>
      </c>
      <c r="S2297" s="1302">
        <v>6</v>
      </c>
      <c r="T2297" s="1302">
        <v>12</v>
      </c>
      <c r="U2297" s="1302">
        <v>4</v>
      </c>
      <c r="V2297" s="1302">
        <v>2</v>
      </c>
    </row>
    <row r="2298" spans="1:22" ht="15" x14ac:dyDescent="0.25">
      <c r="A2298" s="1301" t="s">
        <v>709</v>
      </c>
      <c r="B2298" s="153" t="s">
        <v>974</v>
      </c>
      <c r="C2298" s="1301" t="s">
        <v>88</v>
      </c>
      <c r="D2298" s="1302">
        <v>6</v>
      </c>
      <c r="E2298" s="1302">
        <v>20</v>
      </c>
      <c r="F2298" s="1302">
        <v>10</v>
      </c>
      <c r="G2298" s="1302">
        <v>13</v>
      </c>
      <c r="H2298" s="1302">
        <v>9</v>
      </c>
      <c r="I2298" s="1302">
        <v>39</v>
      </c>
      <c r="J2298" s="1302">
        <v>12</v>
      </c>
      <c r="K2298" s="1302">
        <v>16</v>
      </c>
      <c r="L2298" s="1302">
        <v>27</v>
      </c>
      <c r="M2298" s="1302">
        <v>18</v>
      </c>
      <c r="N2298" s="1302">
        <v>19</v>
      </c>
      <c r="O2298" s="1302">
        <v>39</v>
      </c>
      <c r="P2298" s="1302">
        <v>8</v>
      </c>
      <c r="Q2298" s="1302">
        <v>0</v>
      </c>
      <c r="R2298" s="1302">
        <v>4</v>
      </c>
      <c r="S2298" s="1302">
        <v>8</v>
      </c>
      <c r="T2298" s="1302">
        <v>14</v>
      </c>
      <c r="U2298" s="1302">
        <v>5</v>
      </c>
      <c r="V2298" s="1302">
        <v>2</v>
      </c>
    </row>
    <row r="2299" spans="1:22" ht="15" x14ac:dyDescent="0.25">
      <c r="A2299" s="1301" t="s">
        <v>709</v>
      </c>
      <c r="B2299" s="153" t="s">
        <v>974</v>
      </c>
      <c r="C2299" s="1301" t="s">
        <v>89</v>
      </c>
      <c r="D2299" s="1302">
        <v>7</v>
      </c>
      <c r="E2299" s="1302">
        <v>25</v>
      </c>
      <c r="F2299" s="1302">
        <v>12</v>
      </c>
      <c r="G2299" s="1302">
        <v>18</v>
      </c>
      <c r="H2299" s="1302">
        <v>9</v>
      </c>
      <c r="I2299" s="1302">
        <v>43</v>
      </c>
      <c r="J2299" s="1302">
        <v>12</v>
      </c>
      <c r="K2299" s="1302">
        <v>17</v>
      </c>
      <c r="L2299" s="1302">
        <v>29</v>
      </c>
      <c r="M2299" s="1302">
        <v>19</v>
      </c>
      <c r="N2299" s="1302">
        <v>20</v>
      </c>
      <c r="O2299" s="1302">
        <v>41</v>
      </c>
      <c r="P2299" s="1302">
        <v>8</v>
      </c>
      <c r="Q2299" s="1302">
        <v>0</v>
      </c>
      <c r="R2299" s="1302">
        <v>4</v>
      </c>
      <c r="S2299" s="1302">
        <v>8</v>
      </c>
      <c r="T2299" s="1302">
        <v>14</v>
      </c>
      <c r="U2299" s="1302">
        <v>5</v>
      </c>
      <c r="V2299" s="1302">
        <v>2</v>
      </c>
    </row>
    <row r="2300" spans="1:22" ht="15" x14ac:dyDescent="0.25">
      <c r="A2300" s="1301" t="s">
        <v>709</v>
      </c>
      <c r="B2300" s="153" t="s">
        <v>974</v>
      </c>
      <c r="C2300" s="1301" t="s">
        <v>90</v>
      </c>
      <c r="D2300" s="1302">
        <v>4</v>
      </c>
      <c r="E2300" s="1302">
        <v>5</v>
      </c>
      <c r="F2300" s="1302">
        <v>0</v>
      </c>
      <c r="G2300" s="1302">
        <v>4</v>
      </c>
      <c r="H2300" s="1302">
        <v>2</v>
      </c>
      <c r="I2300" s="1302">
        <v>5</v>
      </c>
      <c r="J2300" s="1302">
        <v>1</v>
      </c>
      <c r="K2300" s="1302">
        <v>2</v>
      </c>
      <c r="L2300" s="1302">
        <v>3</v>
      </c>
      <c r="M2300" s="1302">
        <v>0</v>
      </c>
      <c r="N2300" s="1302">
        <v>0</v>
      </c>
      <c r="O2300" s="1302">
        <v>0</v>
      </c>
      <c r="P2300" s="1302">
        <v>1</v>
      </c>
      <c r="Q2300" s="1302">
        <v>0</v>
      </c>
      <c r="R2300" s="1302">
        <v>0</v>
      </c>
      <c r="S2300" s="1302">
        <v>0</v>
      </c>
      <c r="T2300" s="1302">
        <v>1</v>
      </c>
      <c r="U2300" s="1302">
        <v>2</v>
      </c>
      <c r="V2300" s="1302">
        <v>0</v>
      </c>
    </row>
    <row r="2301" spans="1:22" ht="15" x14ac:dyDescent="0.25">
      <c r="A2301" s="1301" t="s">
        <v>709</v>
      </c>
      <c r="B2301" s="153" t="s">
        <v>974</v>
      </c>
      <c r="C2301" s="1301" t="s">
        <v>91</v>
      </c>
      <c r="D2301" s="1302">
        <v>1</v>
      </c>
      <c r="E2301" s="1302">
        <v>3</v>
      </c>
      <c r="F2301" s="1302">
        <v>0</v>
      </c>
      <c r="G2301" s="1302">
        <v>2</v>
      </c>
      <c r="H2301" s="1302">
        <v>1</v>
      </c>
      <c r="I2301" s="1302">
        <v>2</v>
      </c>
      <c r="J2301" s="1302">
        <v>0</v>
      </c>
      <c r="K2301" s="1302">
        <v>1</v>
      </c>
      <c r="L2301" s="1302">
        <v>1</v>
      </c>
      <c r="M2301" s="1302">
        <v>0</v>
      </c>
      <c r="N2301" s="1302">
        <v>0</v>
      </c>
      <c r="O2301" s="1302">
        <v>0</v>
      </c>
      <c r="P2301" s="1302">
        <v>1</v>
      </c>
      <c r="Q2301" s="1302">
        <v>0</v>
      </c>
      <c r="R2301" s="1302">
        <v>0</v>
      </c>
      <c r="S2301" s="1302">
        <v>0</v>
      </c>
      <c r="T2301" s="1302">
        <v>1</v>
      </c>
      <c r="U2301" s="1302">
        <v>0</v>
      </c>
      <c r="V2301" s="1302">
        <v>0</v>
      </c>
    </row>
    <row r="2302" spans="1:22" ht="15" x14ac:dyDescent="0.25">
      <c r="A2302" s="1301" t="s">
        <v>709</v>
      </c>
      <c r="B2302" s="153" t="s">
        <v>974</v>
      </c>
      <c r="C2302" s="1301" t="s">
        <v>701</v>
      </c>
      <c r="D2302" s="1302">
        <v>0.11999999731779099</v>
      </c>
      <c r="E2302" s="1302">
        <v>0.19298245012760162</v>
      </c>
      <c r="F2302" s="1302">
        <v>0.10526315867900848</v>
      </c>
      <c r="G2302" s="1302">
        <v>0.29729729890823364</v>
      </c>
      <c r="H2302" s="1302">
        <v>0.40000000596046448</v>
      </c>
      <c r="I2302" s="1302">
        <v>0.36986300349235535</v>
      </c>
      <c r="J2302" s="1302">
        <v>0.28947368264198303</v>
      </c>
      <c r="K2302" s="1302">
        <v>0.36363637447357178</v>
      </c>
      <c r="L2302" s="1302">
        <v>0.48936170339584351</v>
      </c>
      <c r="M2302" s="1302">
        <v>0.37037035822868347</v>
      </c>
      <c r="N2302" s="1302">
        <v>0.17073170840740204</v>
      </c>
      <c r="O2302" s="1302">
        <v>0.4583333432674408</v>
      </c>
      <c r="P2302" s="1302">
        <v>0.125</v>
      </c>
      <c r="Q2302" s="1302">
        <v>0</v>
      </c>
      <c r="R2302" s="1302">
        <v>7.6923079788684845E-2</v>
      </c>
      <c r="S2302" s="1302">
        <v>0.26086956262588501</v>
      </c>
      <c r="T2302" s="1302">
        <v>0.38709676265716553</v>
      </c>
      <c r="U2302" s="1302">
        <v>0.18181818723678589</v>
      </c>
      <c r="V2302" s="1302">
        <v>0.3333333432674408</v>
      </c>
    </row>
    <row r="2303" spans="1:22" ht="15" x14ac:dyDescent="0.25">
      <c r="A2303" s="1301" t="s">
        <v>709</v>
      </c>
      <c r="B2303" s="153" t="s">
        <v>974</v>
      </c>
      <c r="C2303" s="1301" t="s">
        <v>92</v>
      </c>
      <c r="D2303" s="1302">
        <v>0.23999999463558197</v>
      </c>
      <c r="E2303" s="1302">
        <v>0.35087719559669495</v>
      </c>
      <c r="F2303" s="1302">
        <v>0.26315790414810181</v>
      </c>
      <c r="G2303" s="1302">
        <v>0.35135135054588318</v>
      </c>
      <c r="H2303" s="1302">
        <v>0.44999998807907104</v>
      </c>
      <c r="I2303" s="1302">
        <v>0.53424656391143799</v>
      </c>
      <c r="J2303" s="1302">
        <v>0.31578946113586426</v>
      </c>
      <c r="K2303" s="1302">
        <v>0.4848484992980957</v>
      </c>
      <c r="L2303" s="1302">
        <v>0.57446807622909546</v>
      </c>
      <c r="M2303" s="1302">
        <v>0.66666668653488159</v>
      </c>
      <c r="N2303" s="1302">
        <v>0.46341463923454285</v>
      </c>
      <c r="O2303" s="1302">
        <v>0.54166668653488159</v>
      </c>
      <c r="P2303" s="1302">
        <v>0.3333333432674408</v>
      </c>
      <c r="Q2303" s="1302">
        <v>0</v>
      </c>
      <c r="R2303" s="1302">
        <v>0.30769231915473938</v>
      </c>
      <c r="S2303" s="1302">
        <v>0.34782609343528748</v>
      </c>
      <c r="T2303" s="1302">
        <v>0.45161288976669312</v>
      </c>
      <c r="U2303" s="1302">
        <v>0.22727273404598236</v>
      </c>
      <c r="V2303" s="1302">
        <v>0.3333333432674408</v>
      </c>
    </row>
    <row r="2304" spans="1:22" ht="15" x14ac:dyDescent="0.25">
      <c r="A2304" s="1301" t="s">
        <v>709</v>
      </c>
      <c r="B2304" s="153" t="s">
        <v>974</v>
      </c>
      <c r="C2304" s="1301" t="s">
        <v>93</v>
      </c>
      <c r="D2304" s="1302">
        <v>0.2800000011920929</v>
      </c>
      <c r="E2304" s="1302">
        <v>0.43859648704528809</v>
      </c>
      <c r="F2304" s="1302">
        <v>0.31578946113586426</v>
      </c>
      <c r="G2304" s="1302">
        <v>0.48648649454116821</v>
      </c>
      <c r="H2304" s="1302">
        <v>0.44999998807907104</v>
      </c>
      <c r="I2304" s="1302">
        <v>0.58904111385345459</v>
      </c>
      <c r="J2304" s="1302">
        <v>0.31578946113586426</v>
      </c>
      <c r="K2304" s="1302">
        <v>0.5151515007019043</v>
      </c>
      <c r="L2304" s="1302">
        <v>0.61702126264572144</v>
      </c>
      <c r="M2304" s="1302">
        <v>0.70370370149612427</v>
      </c>
      <c r="N2304" s="1302">
        <v>0.48780488967895508</v>
      </c>
      <c r="O2304" s="1302">
        <v>0.56944441795349121</v>
      </c>
      <c r="P2304" s="1302">
        <v>0.3333333432674408</v>
      </c>
      <c r="Q2304" s="1302">
        <v>0</v>
      </c>
      <c r="R2304" s="1302">
        <v>0.30769231915473938</v>
      </c>
      <c r="S2304" s="1302">
        <v>0.34782609343528748</v>
      </c>
      <c r="T2304" s="1302">
        <v>0.45161288976669312</v>
      </c>
      <c r="U2304" s="1302">
        <v>0.22727273404598236</v>
      </c>
      <c r="V2304" s="1302">
        <v>0.3333333432674408</v>
      </c>
    </row>
    <row r="2305" spans="1:22" ht="15" x14ac:dyDescent="0.25">
      <c r="A2305" s="1301" t="s">
        <v>709</v>
      </c>
      <c r="B2305" s="153" t="s">
        <v>974</v>
      </c>
      <c r="C2305" s="1301" t="s">
        <v>94</v>
      </c>
      <c r="D2305" s="1302">
        <v>0.15999999642372131</v>
      </c>
      <c r="E2305" s="1302">
        <v>8.7719298899173737E-2</v>
      </c>
      <c r="F2305" s="1302">
        <v>0</v>
      </c>
      <c r="G2305" s="1302">
        <v>0.10810811072587967</v>
      </c>
      <c r="H2305" s="1302">
        <v>0.10000000149011612</v>
      </c>
      <c r="I2305" s="1302">
        <v>6.8493150174617767E-2</v>
      </c>
      <c r="J2305" s="1302">
        <v>2.6315789669752121E-2</v>
      </c>
      <c r="K2305" s="1302">
        <v>6.0606062412261963E-2</v>
      </c>
      <c r="L2305" s="1302">
        <v>6.3829787075519562E-2</v>
      </c>
      <c r="M2305" s="1302">
        <v>0</v>
      </c>
      <c r="N2305" s="1302">
        <v>0</v>
      </c>
      <c r="O2305" s="1302">
        <v>0</v>
      </c>
      <c r="P2305" s="1302">
        <v>4.1666667908430099E-2</v>
      </c>
      <c r="Q2305" s="1302">
        <v>0</v>
      </c>
      <c r="R2305" s="1302">
        <v>0</v>
      </c>
      <c r="S2305" s="1302">
        <v>0</v>
      </c>
      <c r="T2305" s="1302">
        <v>3.2258063554763794E-2</v>
      </c>
      <c r="U2305" s="1302">
        <v>9.0909093618392944E-2</v>
      </c>
      <c r="V2305" s="1302">
        <v>0</v>
      </c>
    </row>
    <row r="2306" spans="1:22" ht="15" x14ac:dyDescent="0.25">
      <c r="A2306" s="1301" t="s">
        <v>709</v>
      </c>
      <c r="B2306" s="153" t="s">
        <v>974</v>
      </c>
      <c r="C2306" s="1301" t="s">
        <v>95</v>
      </c>
      <c r="D2306" s="1302">
        <v>3.9999999105930328E-2</v>
      </c>
      <c r="E2306" s="1302">
        <v>5.2631579339504242E-2</v>
      </c>
      <c r="F2306" s="1302">
        <v>0</v>
      </c>
      <c r="G2306" s="1302">
        <v>5.4054055362939835E-2</v>
      </c>
      <c r="H2306" s="1302">
        <v>5.000000074505806E-2</v>
      </c>
      <c r="I2306" s="1302">
        <v>2.7397260069847107E-2</v>
      </c>
      <c r="J2306" s="1302">
        <v>0</v>
      </c>
      <c r="K2306" s="1302">
        <v>3.0303031206130981E-2</v>
      </c>
      <c r="L2306" s="1302">
        <v>2.1276595070958138E-2</v>
      </c>
      <c r="M2306" s="1302">
        <v>0</v>
      </c>
      <c r="N2306" s="1302">
        <v>0</v>
      </c>
      <c r="O2306" s="1302">
        <v>0</v>
      </c>
      <c r="P2306" s="1302">
        <v>4.1666667908430099E-2</v>
      </c>
      <c r="Q2306" s="1302">
        <v>0</v>
      </c>
      <c r="R2306" s="1302">
        <v>0</v>
      </c>
      <c r="S2306" s="1302">
        <v>0</v>
      </c>
      <c r="T2306" s="1302">
        <v>3.2258063554763794E-2</v>
      </c>
      <c r="U2306" s="1302">
        <v>0</v>
      </c>
      <c r="V2306" s="1302">
        <v>0</v>
      </c>
    </row>
    <row r="2307" spans="1:22" ht="15" x14ac:dyDescent="0.25">
      <c r="A2307" s="1301" t="s">
        <v>709</v>
      </c>
      <c r="B2307" s="153" t="s">
        <v>975</v>
      </c>
      <c r="C2307" s="1301" t="s">
        <v>87</v>
      </c>
      <c r="D2307" s="1302">
        <v>30</v>
      </c>
      <c r="E2307" s="1302">
        <v>16</v>
      </c>
      <c r="F2307" s="1302">
        <v>52</v>
      </c>
      <c r="G2307" s="1302">
        <v>17</v>
      </c>
      <c r="H2307" s="1302">
        <v>33</v>
      </c>
      <c r="I2307" s="1302">
        <v>29</v>
      </c>
      <c r="J2307" s="1302">
        <v>43</v>
      </c>
      <c r="K2307" s="1302">
        <v>45</v>
      </c>
      <c r="L2307" s="1302">
        <v>58</v>
      </c>
      <c r="M2307" s="1302">
        <v>33</v>
      </c>
      <c r="N2307" s="1302">
        <v>28</v>
      </c>
      <c r="O2307" s="1302">
        <v>29</v>
      </c>
      <c r="P2307" s="1302">
        <v>17</v>
      </c>
      <c r="Q2307" s="1302">
        <v>6</v>
      </c>
      <c r="R2307" s="1302">
        <v>8</v>
      </c>
      <c r="S2307" s="1302">
        <v>11</v>
      </c>
      <c r="T2307" s="1302">
        <v>21</v>
      </c>
      <c r="U2307" s="1302">
        <v>11</v>
      </c>
      <c r="V2307" s="1302">
        <v>20</v>
      </c>
    </row>
    <row r="2308" spans="1:22" ht="15" x14ac:dyDescent="0.25">
      <c r="A2308" s="1301" t="s">
        <v>709</v>
      </c>
      <c r="B2308" s="153" t="s">
        <v>975</v>
      </c>
      <c r="C2308" s="1301" t="s">
        <v>700</v>
      </c>
      <c r="D2308" s="1302">
        <v>3</v>
      </c>
      <c r="E2308" s="1302">
        <v>3</v>
      </c>
      <c r="F2308" s="1302">
        <v>13</v>
      </c>
      <c r="G2308" s="1302">
        <v>3</v>
      </c>
      <c r="H2308" s="1302">
        <v>7</v>
      </c>
      <c r="I2308" s="1302">
        <v>9</v>
      </c>
      <c r="J2308" s="1302">
        <v>14</v>
      </c>
      <c r="K2308" s="1302">
        <v>14</v>
      </c>
      <c r="L2308" s="1302">
        <v>22</v>
      </c>
      <c r="M2308" s="1302">
        <v>9</v>
      </c>
      <c r="N2308" s="1302">
        <v>6</v>
      </c>
      <c r="O2308" s="1302">
        <v>14</v>
      </c>
      <c r="P2308" s="1302">
        <v>4</v>
      </c>
      <c r="Q2308" s="1302">
        <v>1</v>
      </c>
      <c r="R2308" s="1302">
        <v>4</v>
      </c>
      <c r="S2308" s="1302">
        <v>2</v>
      </c>
      <c r="T2308" s="1302">
        <v>0</v>
      </c>
      <c r="U2308" s="1302">
        <v>0</v>
      </c>
      <c r="V2308" s="1302">
        <v>3</v>
      </c>
    </row>
    <row r="2309" spans="1:22" ht="15" x14ac:dyDescent="0.25">
      <c r="A2309" s="1301" t="s">
        <v>709</v>
      </c>
      <c r="B2309" s="153" t="s">
        <v>975</v>
      </c>
      <c r="C2309" s="1301" t="s">
        <v>88</v>
      </c>
      <c r="D2309" s="1302">
        <v>7</v>
      </c>
      <c r="E2309" s="1302">
        <v>5</v>
      </c>
      <c r="F2309" s="1302">
        <v>14</v>
      </c>
      <c r="G2309" s="1302">
        <v>8</v>
      </c>
      <c r="H2309" s="1302">
        <v>12</v>
      </c>
      <c r="I2309" s="1302">
        <v>13</v>
      </c>
      <c r="J2309" s="1302">
        <v>16</v>
      </c>
      <c r="K2309" s="1302">
        <v>21</v>
      </c>
      <c r="L2309" s="1302">
        <v>33</v>
      </c>
      <c r="M2309" s="1302">
        <v>15</v>
      </c>
      <c r="N2309" s="1302">
        <v>9</v>
      </c>
      <c r="O2309" s="1302">
        <v>17</v>
      </c>
      <c r="P2309" s="1302">
        <v>6</v>
      </c>
      <c r="Q2309" s="1302">
        <v>1</v>
      </c>
      <c r="R2309" s="1302">
        <v>5</v>
      </c>
      <c r="S2309" s="1302">
        <v>3</v>
      </c>
      <c r="T2309" s="1302">
        <v>7</v>
      </c>
      <c r="U2309" s="1302">
        <v>6</v>
      </c>
      <c r="V2309" s="1302">
        <v>7</v>
      </c>
    </row>
    <row r="2310" spans="1:22" ht="15" x14ac:dyDescent="0.25">
      <c r="A2310" s="1301" t="s">
        <v>709</v>
      </c>
      <c r="B2310" s="153" t="s">
        <v>975</v>
      </c>
      <c r="C2310" s="1301" t="s">
        <v>89</v>
      </c>
      <c r="D2310" s="1302">
        <v>9</v>
      </c>
      <c r="E2310" s="1302">
        <v>6</v>
      </c>
      <c r="F2310" s="1302">
        <v>16</v>
      </c>
      <c r="G2310" s="1302">
        <v>8</v>
      </c>
      <c r="H2310" s="1302">
        <v>13</v>
      </c>
      <c r="I2310" s="1302">
        <v>14</v>
      </c>
      <c r="J2310" s="1302">
        <v>19</v>
      </c>
      <c r="K2310" s="1302">
        <v>25</v>
      </c>
      <c r="L2310" s="1302">
        <v>36</v>
      </c>
      <c r="M2310" s="1302">
        <v>15</v>
      </c>
      <c r="N2310" s="1302">
        <v>9</v>
      </c>
      <c r="O2310" s="1302">
        <v>18</v>
      </c>
      <c r="P2310" s="1302">
        <v>7</v>
      </c>
      <c r="Q2310" s="1302">
        <v>3</v>
      </c>
      <c r="R2310" s="1302">
        <v>5</v>
      </c>
      <c r="S2310" s="1302">
        <v>4</v>
      </c>
      <c r="T2310" s="1302">
        <v>8</v>
      </c>
      <c r="U2310" s="1302">
        <v>6</v>
      </c>
      <c r="V2310" s="1302">
        <v>7</v>
      </c>
    </row>
    <row r="2311" spans="1:22" ht="15" x14ac:dyDescent="0.25">
      <c r="A2311" s="1301" t="s">
        <v>709</v>
      </c>
      <c r="B2311" s="153" t="s">
        <v>975</v>
      </c>
      <c r="C2311" s="1301" t="s">
        <v>90</v>
      </c>
      <c r="D2311" s="1302">
        <v>6</v>
      </c>
      <c r="E2311" s="1302">
        <v>1</v>
      </c>
      <c r="F2311" s="1302">
        <v>4</v>
      </c>
      <c r="G2311" s="1302">
        <v>3</v>
      </c>
      <c r="H2311" s="1302">
        <v>5</v>
      </c>
      <c r="I2311" s="1302">
        <v>6</v>
      </c>
      <c r="J2311" s="1302">
        <v>5</v>
      </c>
      <c r="K2311" s="1302">
        <v>4</v>
      </c>
      <c r="L2311" s="1302">
        <v>5</v>
      </c>
      <c r="M2311" s="1302">
        <v>2</v>
      </c>
      <c r="N2311" s="1302">
        <v>1</v>
      </c>
      <c r="O2311" s="1302">
        <v>7</v>
      </c>
      <c r="P2311" s="1302">
        <v>1</v>
      </c>
      <c r="Q2311" s="1302">
        <v>1</v>
      </c>
      <c r="R2311" s="1302">
        <v>2</v>
      </c>
      <c r="S2311" s="1302">
        <v>0</v>
      </c>
      <c r="T2311" s="1302">
        <v>4</v>
      </c>
      <c r="U2311" s="1302">
        <v>1</v>
      </c>
      <c r="V2311" s="1302">
        <v>1</v>
      </c>
    </row>
    <row r="2312" spans="1:22" ht="15" x14ac:dyDescent="0.25">
      <c r="A2312" s="1301" t="s">
        <v>709</v>
      </c>
      <c r="B2312" s="153" t="s">
        <v>975</v>
      </c>
      <c r="C2312" s="1301" t="s">
        <v>91</v>
      </c>
      <c r="D2312" s="1302">
        <v>2</v>
      </c>
      <c r="E2312" s="1302">
        <v>1</v>
      </c>
      <c r="F2312" s="1302">
        <v>3</v>
      </c>
      <c r="G2312" s="1302">
        <v>1</v>
      </c>
      <c r="H2312" s="1302">
        <v>5</v>
      </c>
      <c r="I2312" s="1302">
        <v>5</v>
      </c>
      <c r="J2312" s="1302">
        <v>3</v>
      </c>
      <c r="K2312" s="1302">
        <v>3</v>
      </c>
      <c r="L2312" s="1302">
        <v>2</v>
      </c>
      <c r="M2312" s="1302">
        <v>0</v>
      </c>
      <c r="N2312" s="1302">
        <v>0</v>
      </c>
      <c r="O2312" s="1302">
        <v>3</v>
      </c>
      <c r="P2312" s="1302">
        <v>0</v>
      </c>
      <c r="Q2312" s="1302">
        <v>2</v>
      </c>
      <c r="R2312" s="1302">
        <v>2</v>
      </c>
      <c r="S2312" s="1302">
        <v>0</v>
      </c>
      <c r="T2312" s="1302">
        <v>1</v>
      </c>
      <c r="U2312" s="1302">
        <v>0</v>
      </c>
      <c r="V2312" s="1302">
        <v>0</v>
      </c>
    </row>
    <row r="2313" spans="1:22" ht="15" x14ac:dyDescent="0.25">
      <c r="A2313" s="1301" t="s">
        <v>709</v>
      </c>
      <c r="B2313" s="153" t="s">
        <v>975</v>
      </c>
      <c r="C2313" s="1301" t="s">
        <v>701</v>
      </c>
      <c r="D2313" s="1302">
        <v>0.10000000149011612</v>
      </c>
      <c r="E2313" s="1302">
        <v>0.1875</v>
      </c>
      <c r="F2313" s="1302">
        <v>0.25</v>
      </c>
      <c r="G2313" s="1302">
        <v>0.17647059261798859</v>
      </c>
      <c r="H2313" s="1302">
        <v>0.21212121844291687</v>
      </c>
      <c r="I2313" s="1302">
        <v>0.31034481525421143</v>
      </c>
      <c r="J2313" s="1302">
        <v>0.32558140158653259</v>
      </c>
      <c r="K2313" s="1302">
        <v>0.31111112236976624</v>
      </c>
      <c r="L2313" s="1302">
        <v>0.37931033968925476</v>
      </c>
      <c r="M2313" s="1302">
        <v>0.27272728085517883</v>
      </c>
      <c r="N2313" s="1302">
        <v>0.2142857164144516</v>
      </c>
      <c r="O2313" s="1302">
        <v>0.48275861144065857</v>
      </c>
      <c r="P2313" s="1302">
        <v>0.23529411852359772</v>
      </c>
      <c r="Q2313" s="1302">
        <v>0.1666666716337204</v>
      </c>
      <c r="R2313" s="1302">
        <v>0.5</v>
      </c>
      <c r="S2313" s="1302">
        <v>0.18181818723678589</v>
      </c>
      <c r="T2313" s="1302">
        <v>0</v>
      </c>
      <c r="U2313" s="1302">
        <v>0</v>
      </c>
      <c r="V2313" s="1302">
        <v>0.15000000596046448</v>
      </c>
    </row>
    <row r="2314" spans="1:22" ht="15" x14ac:dyDescent="0.25">
      <c r="A2314" s="1301" t="s">
        <v>709</v>
      </c>
      <c r="B2314" s="153" t="s">
        <v>975</v>
      </c>
      <c r="C2314" s="1301" t="s">
        <v>92</v>
      </c>
      <c r="D2314" s="1302">
        <v>0.23333333432674408</v>
      </c>
      <c r="E2314" s="1302">
        <v>0.3125</v>
      </c>
      <c r="F2314" s="1302">
        <v>0.26923078298568726</v>
      </c>
      <c r="G2314" s="1302">
        <v>0.47058823704719543</v>
      </c>
      <c r="H2314" s="1302">
        <v>0.36363637447357178</v>
      </c>
      <c r="I2314" s="1302">
        <v>0.4482758641242981</v>
      </c>
      <c r="J2314" s="1302">
        <v>0.37209302186965942</v>
      </c>
      <c r="K2314" s="1302">
        <v>0.46666666865348816</v>
      </c>
      <c r="L2314" s="1302">
        <v>0.56896549463272095</v>
      </c>
      <c r="M2314" s="1302">
        <v>0.45454546809196472</v>
      </c>
      <c r="N2314" s="1302">
        <v>0.3214285671710968</v>
      </c>
      <c r="O2314" s="1302">
        <v>0.58620691299438477</v>
      </c>
      <c r="P2314" s="1302">
        <v>0.35294118523597717</v>
      </c>
      <c r="Q2314" s="1302">
        <v>0.1666666716337204</v>
      </c>
      <c r="R2314" s="1302">
        <v>0.625</v>
      </c>
      <c r="S2314" s="1302">
        <v>0.27272728085517883</v>
      </c>
      <c r="T2314" s="1302">
        <v>0.3333333432674408</v>
      </c>
      <c r="U2314" s="1302">
        <v>0.54545456171035767</v>
      </c>
      <c r="V2314" s="1302">
        <v>0.34999999403953552</v>
      </c>
    </row>
    <row r="2315" spans="1:22" ht="15" x14ac:dyDescent="0.25">
      <c r="A2315" s="1301" t="s">
        <v>709</v>
      </c>
      <c r="B2315" s="153" t="s">
        <v>975</v>
      </c>
      <c r="C2315" s="1301" t="s">
        <v>93</v>
      </c>
      <c r="D2315" s="1302">
        <v>0.30000001192092896</v>
      </c>
      <c r="E2315" s="1302">
        <v>0.375</v>
      </c>
      <c r="F2315" s="1302">
        <v>0.30769231915473938</v>
      </c>
      <c r="G2315" s="1302">
        <v>0.47058823704719543</v>
      </c>
      <c r="H2315" s="1302">
        <v>0.39393940567970276</v>
      </c>
      <c r="I2315" s="1302">
        <v>0.48275861144065857</v>
      </c>
      <c r="J2315" s="1302">
        <v>0.44186046719551086</v>
      </c>
      <c r="K2315" s="1302">
        <v>0.55555558204650879</v>
      </c>
      <c r="L2315" s="1302">
        <v>0.62068963050842285</v>
      </c>
      <c r="M2315" s="1302">
        <v>0.45454546809196472</v>
      </c>
      <c r="N2315" s="1302">
        <v>0.3214285671710968</v>
      </c>
      <c r="O2315" s="1302">
        <v>0.62068963050842285</v>
      </c>
      <c r="P2315" s="1302">
        <v>0.4117647111415863</v>
      </c>
      <c r="Q2315" s="1302">
        <v>0.5</v>
      </c>
      <c r="R2315" s="1302">
        <v>0.625</v>
      </c>
      <c r="S2315" s="1302">
        <v>0.36363637447357178</v>
      </c>
      <c r="T2315" s="1302">
        <v>0.380952388048172</v>
      </c>
      <c r="U2315" s="1302">
        <v>0.54545456171035767</v>
      </c>
      <c r="V2315" s="1302">
        <v>0.34999999403953552</v>
      </c>
    </row>
    <row r="2316" spans="1:22" ht="15" x14ac:dyDescent="0.25">
      <c r="A2316" s="1301" t="s">
        <v>709</v>
      </c>
      <c r="B2316" s="153" t="s">
        <v>975</v>
      </c>
      <c r="C2316" s="1301" t="s">
        <v>94</v>
      </c>
      <c r="D2316" s="1302">
        <v>0.20000000298023224</v>
      </c>
      <c r="E2316" s="1302">
        <v>6.25E-2</v>
      </c>
      <c r="F2316" s="1302">
        <v>7.6923079788684845E-2</v>
      </c>
      <c r="G2316" s="1302">
        <v>0.17647059261798859</v>
      </c>
      <c r="H2316" s="1302">
        <v>0.15151515603065491</v>
      </c>
      <c r="I2316" s="1302">
        <v>0.20689655840396881</v>
      </c>
      <c r="J2316" s="1302">
        <v>0.11627907305955887</v>
      </c>
      <c r="K2316" s="1302">
        <v>8.8888891041278839E-2</v>
      </c>
      <c r="L2316" s="1302">
        <v>8.6206898093223572E-2</v>
      </c>
      <c r="M2316" s="1302">
        <v>6.0606062412261963E-2</v>
      </c>
      <c r="N2316" s="1302">
        <v>3.5714287310838699E-2</v>
      </c>
      <c r="O2316" s="1302">
        <v>0.24137930572032928</v>
      </c>
      <c r="P2316" s="1302">
        <v>5.8823529630899429E-2</v>
      </c>
      <c r="Q2316" s="1302">
        <v>0.1666666716337204</v>
      </c>
      <c r="R2316" s="1302">
        <v>0.25</v>
      </c>
      <c r="S2316" s="1302">
        <v>0</v>
      </c>
      <c r="T2316" s="1302">
        <v>0.190476194024086</v>
      </c>
      <c r="U2316" s="1302">
        <v>9.0909093618392944E-2</v>
      </c>
      <c r="V2316" s="1302">
        <v>5.000000074505806E-2</v>
      </c>
    </row>
    <row r="2317" spans="1:22" ht="15" x14ac:dyDescent="0.25">
      <c r="A2317" s="1301" t="s">
        <v>709</v>
      </c>
      <c r="B2317" s="153" t="s">
        <v>975</v>
      </c>
      <c r="C2317" s="1301" t="s">
        <v>95</v>
      </c>
      <c r="D2317" s="1302">
        <v>6.6666670143604279E-2</v>
      </c>
      <c r="E2317" s="1302">
        <v>6.25E-2</v>
      </c>
      <c r="F2317" s="1302">
        <v>5.7692307978868484E-2</v>
      </c>
      <c r="G2317" s="1302">
        <v>5.8823529630899429E-2</v>
      </c>
      <c r="H2317" s="1302">
        <v>0.15151515603065491</v>
      </c>
      <c r="I2317" s="1302">
        <v>0.17241379618644714</v>
      </c>
      <c r="J2317" s="1302">
        <v>6.976744532585144E-2</v>
      </c>
      <c r="K2317" s="1302">
        <v>6.6666670143604279E-2</v>
      </c>
      <c r="L2317" s="1302">
        <v>3.4482758492231369E-2</v>
      </c>
      <c r="M2317" s="1302">
        <v>0</v>
      </c>
      <c r="N2317" s="1302">
        <v>0</v>
      </c>
      <c r="O2317" s="1302">
        <v>0.10344827920198441</v>
      </c>
      <c r="P2317" s="1302">
        <v>0</v>
      </c>
      <c r="Q2317" s="1302">
        <v>0.3333333432674408</v>
      </c>
      <c r="R2317" s="1302">
        <v>0.25</v>
      </c>
      <c r="S2317" s="1302">
        <v>0</v>
      </c>
      <c r="T2317" s="1302">
        <v>4.76190485060215E-2</v>
      </c>
      <c r="U2317" s="1302">
        <v>0</v>
      </c>
      <c r="V2317" s="1302">
        <v>0</v>
      </c>
    </row>
    <row r="2318" spans="1:22" ht="15" x14ac:dyDescent="0.25">
      <c r="A2318" s="1301" t="s">
        <v>709</v>
      </c>
      <c r="B2318" s="153" t="s">
        <v>976</v>
      </c>
      <c r="C2318" s="1301" t="s">
        <v>87</v>
      </c>
      <c r="D2318" s="1302">
        <v>0</v>
      </c>
      <c r="E2318" s="1302">
        <v>0</v>
      </c>
      <c r="F2318" s="1302">
        <v>0</v>
      </c>
      <c r="G2318" s="1302">
        <v>0</v>
      </c>
      <c r="H2318" s="1302">
        <v>0</v>
      </c>
      <c r="I2318" s="1302">
        <v>0</v>
      </c>
      <c r="J2318" s="1302">
        <v>0</v>
      </c>
      <c r="K2318" s="1302">
        <v>26</v>
      </c>
      <c r="L2318" s="1302">
        <v>17</v>
      </c>
      <c r="M2318" s="1302">
        <v>12</v>
      </c>
      <c r="N2318" s="1302">
        <v>49</v>
      </c>
      <c r="O2318" s="1302">
        <v>28</v>
      </c>
      <c r="P2318" s="1302">
        <v>20</v>
      </c>
      <c r="Q2318" s="1302">
        <v>2</v>
      </c>
      <c r="R2318" s="1302">
        <v>15</v>
      </c>
      <c r="S2318" s="1302">
        <v>2</v>
      </c>
      <c r="T2318" s="1302">
        <v>22</v>
      </c>
      <c r="U2318" s="1302">
        <v>19</v>
      </c>
      <c r="V2318" s="1302">
        <v>13</v>
      </c>
    </row>
    <row r="2319" spans="1:22" ht="15" x14ac:dyDescent="0.25">
      <c r="A2319" s="1301" t="s">
        <v>709</v>
      </c>
      <c r="B2319" s="153" t="s">
        <v>976</v>
      </c>
      <c r="C2319" s="1301" t="s">
        <v>700</v>
      </c>
      <c r="D2319" s="1302">
        <v>0</v>
      </c>
      <c r="E2319" s="1302">
        <v>0</v>
      </c>
      <c r="F2319" s="1302">
        <v>0</v>
      </c>
      <c r="G2319" s="1302">
        <v>0</v>
      </c>
      <c r="H2319" s="1302">
        <v>0</v>
      </c>
      <c r="I2319" s="1302">
        <v>0</v>
      </c>
      <c r="J2319" s="1302">
        <v>0</v>
      </c>
      <c r="K2319" s="1302">
        <v>7</v>
      </c>
      <c r="L2319" s="1302">
        <v>4</v>
      </c>
      <c r="M2319" s="1302">
        <v>4</v>
      </c>
      <c r="N2319" s="1302">
        <v>15</v>
      </c>
      <c r="O2319" s="1302">
        <v>10</v>
      </c>
      <c r="P2319" s="1302">
        <v>5</v>
      </c>
      <c r="Q2319" s="1302">
        <v>0</v>
      </c>
      <c r="R2319" s="1302">
        <v>6</v>
      </c>
      <c r="S2319" s="1302">
        <v>0</v>
      </c>
      <c r="T2319" s="1302">
        <v>2</v>
      </c>
      <c r="U2319" s="1302">
        <v>2</v>
      </c>
      <c r="V2319" s="1302">
        <v>1</v>
      </c>
    </row>
    <row r="2320" spans="1:22" ht="15" x14ac:dyDescent="0.25">
      <c r="A2320" s="1301" t="s">
        <v>709</v>
      </c>
      <c r="B2320" s="153" t="s">
        <v>976</v>
      </c>
      <c r="C2320" s="1301" t="s">
        <v>88</v>
      </c>
      <c r="D2320" s="1302">
        <v>0</v>
      </c>
      <c r="E2320" s="1302">
        <v>0</v>
      </c>
      <c r="F2320" s="1302">
        <v>0</v>
      </c>
      <c r="G2320" s="1302">
        <v>0</v>
      </c>
      <c r="H2320" s="1302">
        <v>0</v>
      </c>
      <c r="I2320" s="1302">
        <v>0</v>
      </c>
      <c r="J2320" s="1302">
        <v>0</v>
      </c>
      <c r="K2320" s="1302">
        <v>12</v>
      </c>
      <c r="L2320" s="1302">
        <v>9</v>
      </c>
      <c r="M2320" s="1302">
        <v>5</v>
      </c>
      <c r="N2320" s="1302">
        <v>19</v>
      </c>
      <c r="O2320" s="1302">
        <v>14</v>
      </c>
      <c r="P2320" s="1302">
        <v>9</v>
      </c>
      <c r="Q2320" s="1302">
        <v>0</v>
      </c>
      <c r="R2320" s="1302">
        <v>8</v>
      </c>
      <c r="S2320" s="1302">
        <v>1</v>
      </c>
      <c r="T2320" s="1302">
        <v>7</v>
      </c>
      <c r="U2320" s="1302">
        <v>8</v>
      </c>
      <c r="V2320" s="1302">
        <v>5</v>
      </c>
    </row>
    <row r="2321" spans="1:22" ht="15" x14ac:dyDescent="0.25">
      <c r="A2321" s="1301" t="s">
        <v>709</v>
      </c>
      <c r="B2321" s="153" t="s">
        <v>976</v>
      </c>
      <c r="C2321" s="1301" t="s">
        <v>89</v>
      </c>
      <c r="D2321" s="1302">
        <v>0</v>
      </c>
      <c r="E2321" s="1302">
        <v>0</v>
      </c>
      <c r="F2321" s="1302">
        <v>0</v>
      </c>
      <c r="G2321" s="1302">
        <v>0</v>
      </c>
      <c r="H2321" s="1302">
        <v>0</v>
      </c>
      <c r="I2321" s="1302">
        <v>0</v>
      </c>
      <c r="J2321" s="1302">
        <v>0</v>
      </c>
      <c r="K2321" s="1302">
        <v>13</v>
      </c>
      <c r="L2321" s="1302">
        <v>10</v>
      </c>
      <c r="M2321" s="1302">
        <v>5</v>
      </c>
      <c r="N2321" s="1302">
        <v>22</v>
      </c>
      <c r="O2321" s="1302">
        <v>16</v>
      </c>
      <c r="P2321" s="1302">
        <v>10</v>
      </c>
      <c r="Q2321" s="1302">
        <v>0</v>
      </c>
      <c r="R2321" s="1302">
        <v>9</v>
      </c>
      <c r="S2321" s="1302">
        <v>1</v>
      </c>
      <c r="T2321" s="1302">
        <v>9</v>
      </c>
      <c r="U2321" s="1302">
        <v>9</v>
      </c>
      <c r="V2321" s="1302">
        <v>6</v>
      </c>
    </row>
    <row r="2322" spans="1:22" ht="15" x14ac:dyDescent="0.25">
      <c r="A2322" s="1301" t="s">
        <v>709</v>
      </c>
      <c r="B2322" s="153" t="s">
        <v>976</v>
      </c>
      <c r="C2322" s="1301" t="s">
        <v>90</v>
      </c>
      <c r="D2322" s="1302">
        <v>0</v>
      </c>
      <c r="E2322" s="1302">
        <v>0</v>
      </c>
      <c r="F2322" s="1302">
        <v>0</v>
      </c>
      <c r="G2322" s="1302">
        <v>0</v>
      </c>
      <c r="H2322" s="1302">
        <v>0</v>
      </c>
      <c r="I2322" s="1302">
        <v>0</v>
      </c>
      <c r="J2322" s="1302">
        <v>0</v>
      </c>
      <c r="K2322" s="1302">
        <v>3</v>
      </c>
      <c r="L2322" s="1302">
        <v>3</v>
      </c>
      <c r="M2322" s="1302">
        <v>1</v>
      </c>
      <c r="N2322" s="1302">
        <v>2</v>
      </c>
      <c r="O2322" s="1302">
        <v>1</v>
      </c>
      <c r="P2322" s="1302">
        <v>2</v>
      </c>
      <c r="Q2322" s="1302">
        <v>0</v>
      </c>
      <c r="R2322" s="1302">
        <v>1</v>
      </c>
      <c r="S2322" s="1302">
        <v>1</v>
      </c>
      <c r="T2322" s="1302">
        <v>4</v>
      </c>
      <c r="U2322" s="1302">
        <v>5</v>
      </c>
      <c r="V2322" s="1302">
        <v>1</v>
      </c>
    </row>
    <row r="2323" spans="1:22" ht="15" x14ac:dyDescent="0.25">
      <c r="A2323" s="1301" t="s">
        <v>709</v>
      </c>
      <c r="B2323" s="153" t="s">
        <v>976</v>
      </c>
      <c r="C2323" s="1301" t="s">
        <v>91</v>
      </c>
      <c r="D2323" s="1302">
        <v>0</v>
      </c>
      <c r="E2323" s="1302">
        <v>0</v>
      </c>
      <c r="F2323" s="1302">
        <v>0</v>
      </c>
      <c r="G2323" s="1302">
        <v>0</v>
      </c>
      <c r="H2323" s="1302">
        <v>0</v>
      </c>
      <c r="I2323" s="1302">
        <v>0</v>
      </c>
      <c r="J2323" s="1302">
        <v>0</v>
      </c>
      <c r="K2323" s="1302">
        <v>1</v>
      </c>
      <c r="L2323" s="1302">
        <v>2</v>
      </c>
      <c r="M2323" s="1302">
        <v>0</v>
      </c>
      <c r="N2323" s="1302">
        <v>1</v>
      </c>
      <c r="O2323" s="1302">
        <v>1</v>
      </c>
      <c r="P2323" s="1302">
        <v>2</v>
      </c>
      <c r="Q2323" s="1302">
        <v>0</v>
      </c>
      <c r="R2323" s="1302">
        <v>0</v>
      </c>
      <c r="S2323" s="1302">
        <v>1</v>
      </c>
      <c r="T2323" s="1302">
        <v>2</v>
      </c>
      <c r="U2323" s="1302">
        <v>0</v>
      </c>
      <c r="V2323" s="1302">
        <v>1</v>
      </c>
    </row>
    <row r="2324" spans="1:22" ht="15" x14ac:dyDescent="0.25">
      <c r="A2324" s="1301" t="s">
        <v>709</v>
      </c>
      <c r="B2324" s="153" t="s">
        <v>976</v>
      </c>
      <c r="C2324" s="1301" t="s">
        <v>701</v>
      </c>
      <c r="D2324" s="1302">
        <v>0</v>
      </c>
      <c r="E2324" s="1302">
        <v>0</v>
      </c>
      <c r="F2324" s="1302">
        <v>0</v>
      </c>
      <c r="G2324" s="1302">
        <v>0</v>
      </c>
      <c r="H2324" s="1302">
        <v>0</v>
      </c>
      <c r="I2324" s="1302">
        <v>0</v>
      </c>
      <c r="J2324" s="1302">
        <v>0</v>
      </c>
      <c r="K2324" s="1302">
        <v>0.26923078298568726</v>
      </c>
      <c r="L2324" s="1302">
        <v>0.23529411852359772</v>
      </c>
      <c r="M2324" s="1302">
        <v>0.3333333432674408</v>
      </c>
      <c r="N2324" s="1302">
        <v>0.30612245202064514</v>
      </c>
      <c r="O2324" s="1302">
        <v>0.3571428656578064</v>
      </c>
      <c r="P2324" s="1302">
        <v>0.25</v>
      </c>
      <c r="Q2324" s="1302">
        <v>0</v>
      </c>
      <c r="R2324" s="1302">
        <v>0.40000000596046448</v>
      </c>
      <c r="S2324" s="1302">
        <v>0</v>
      </c>
      <c r="T2324" s="1302">
        <v>9.0909093618392944E-2</v>
      </c>
      <c r="U2324" s="1302">
        <v>0.10526315867900848</v>
      </c>
      <c r="V2324" s="1302">
        <v>7.6923079788684845E-2</v>
      </c>
    </row>
    <row r="2325" spans="1:22" ht="15" x14ac:dyDescent="0.25">
      <c r="A2325" s="1301" t="s">
        <v>709</v>
      </c>
      <c r="B2325" s="153" t="s">
        <v>976</v>
      </c>
      <c r="C2325" s="1301" t="s">
        <v>92</v>
      </c>
      <c r="D2325" s="1302">
        <v>0</v>
      </c>
      <c r="E2325" s="1302">
        <v>0</v>
      </c>
      <c r="F2325" s="1302">
        <v>0</v>
      </c>
      <c r="G2325" s="1302">
        <v>0</v>
      </c>
      <c r="H2325" s="1302">
        <v>0</v>
      </c>
      <c r="I2325" s="1302">
        <v>0</v>
      </c>
      <c r="J2325" s="1302">
        <v>0</v>
      </c>
      <c r="K2325" s="1302">
        <v>0.46153846383094788</v>
      </c>
      <c r="L2325" s="1302">
        <v>0.52941179275512695</v>
      </c>
      <c r="M2325" s="1302">
        <v>0.4166666567325592</v>
      </c>
      <c r="N2325" s="1302">
        <v>0.38775509595870972</v>
      </c>
      <c r="O2325" s="1302">
        <v>0.5</v>
      </c>
      <c r="P2325" s="1302">
        <v>0.44999998807907104</v>
      </c>
      <c r="Q2325" s="1302">
        <v>0</v>
      </c>
      <c r="R2325" s="1302">
        <v>0.53333336114883423</v>
      </c>
      <c r="S2325" s="1302">
        <v>0.5</v>
      </c>
      <c r="T2325" s="1302">
        <v>0.31818181276321411</v>
      </c>
      <c r="U2325" s="1302">
        <v>0.42105263471603394</v>
      </c>
      <c r="V2325" s="1302">
        <v>0.38461539149284363</v>
      </c>
    </row>
    <row r="2326" spans="1:22" ht="15" x14ac:dyDescent="0.25">
      <c r="A2326" s="1301" t="s">
        <v>709</v>
      </c>
      <c r="B2326" s="153" t="s">
        <v>976</v>
      </c>
      <c r="C2326" s="1301" t="s">
        <v>93</v>
      </c>
      <c r="D2326" s="1302">
        <v>0</v>
      </c>
      <c r="E2326" s="1302">
        <v>0</v>
      </c>
      <c r="F2326" s="1302">
        <v>0</v>
      </c>
      <c r="G2326" s="1302">
        <v>0</v>
      </c>
      <c r="H2326" s="1302">
        <v>0</v>
      </c>
      <c r="I2326" s="1302">
        <v>0</v>
      </c>
      <c r="J2326" s="1302">
        <v>0</v>
      </c>
      <c r="K2326" s="1302">
        <v>0.5</v>
      </c>
      <c r="L2326" s="1302">
        <v>0.58823531866073608</v>
      </c>
      <c r="M2326" s="1302">
        <v>0.4166666567325592</v>
      </c>
      <c r="N2326" s="1302">
        <v>0.44897958636283875</v>
      </c>
      <c r="O2326" s="1302">
        <v>0.57142859697341919</v>
      </c>
      <c r="P2326" s="1302">
        <v>0.5</v>
      </c>
      <c r="Q2326" s="1302">
        <v>0</v>
      </c>
      <c r="R2326" s="1302">
        <v>0.60000002384185791</v>
      </c>
      <c r="S2326" s="1302">
        <v>0.5</v>
      </c>
      <c r="T2326" s="1302">
        <v>0.40909090638160706</v>
      </c>
      <c r="U2326" s="1302">
        <v>0.47368422150611877</v>
      </c>
      <c r="V2326" s="1302">
        <v>0.46153846383094788</v>
      </c>
    </row>
    <row r="2327" spans="1:22" ht="15" x14ac:dyDescent="0.25">
      <c r="A2327" s="1301" t="s">
        <v>709</v>
      </c>
      <c r="B2327" s="153" t="s">
        <v>976</v>
      </c>
      <c r="C2327" s="1301" t="s">
        <v>94</v>
      </c>
      <c r="D2327" s="1302">
        <v>0</v>
      </c>
      <c r="E2327" s="1302">
        <v>0</v>
      </c>
      <c r="F2327" s="1302">
        <v>0</v>
      </c>
      <c r="G2327" s="1302">
        <v>0</v>
      </c>
      <c r="H2327" s="1302">
        <v>0</v>
      </c>
      <c r="I2327" s="1302">
        <v>0</v>
      </c>
      <c r="J2327" s="1302">
        <v>0</v>
      </c>
      <c r="K2327" s="1302">
        <v>0.11538461595773697</v>
      </c>
      <c r="L2327" s="1302">
        <v>0.17647059261798859</v>
      </c>
      <c r="M2327" s="1302">
        <v>8.3333335816860199E-2</v>
      </c>
      <c r="N2327" s="1302">
        <v>4.0816325694322586E-2</v>
      </c>
      <c r="O2327" s="1302">
        <v>3.5714287310838699E-2</v>
      </c>
      <c r="P2327" s="1302">
        <v>0.10000000149011612</v>
      </c>
      <c r="Q2327" s="1302">
        <v>0</v>
      </c>
      <c r="R2327" s="1302">
        <v>6.6666670143604279E-2</v>
      </c>
      <c r="S2327" s="1302">
        <v>0.5</v>
      </c>
      <c r="T2327" s="1302">
        <v>0.18181818723678589</v>
      </c>
      <c r="U2327" s="1302">
        <v>0.26315790414810181</v>
      </c>
      <c r="V2327" s="1302">
        <v>7.6923079788684845E-2</v>
      </c>
    </row>
    <row r="2328" spans="1:22" ht="15" x14ac:dyDescent="0.25">
      <c r="A2328" s="1301" t="s">
        <v>709</v>
      </c>
      <c r="B2328" s="153" t="s">
        <v>976</v>
      </c>
      <c r="C2328" s="1301" t="s">
        <v>95</v>
      </c>
      <c r="D2328" s="1302">
        <v>0</v>
      </c>
      <c r="E2328" s="1302">
        <v>0</v>
      </c>
      <c r="F2328" s="1302">
        <v>0</v>
      </c>
      <c r="G2328" s="1302">
        <v>0</v>
      </c>
      <c r="H2328" s="1302">
        <v>0</v>
      </c>
      <c r="I2328" s="1302">
        <v>0</v>
      </c>
      <c r="J2328" s="1302">
        <v>0</v>
      </c>
      <c r="K2328" s="1302">
        <v>3.8461539894342422E-2</v>
      </c>
      <c r="L2328" s="1302">
        <v>0.11764705926179886</v>
      </c>
      <c r="M2328" s="1302">
        <v>0</v>
      </c>
      <c r="N2328" s="1302">
        <v>2.0408162847161293E-2</v>
      </c>
      <c r="O2328" s="1302">
        <v>3.5714287310838699E-2</v>
      </c>
      <c r="P2328" s="1302">
        <v>0.10000000149011612</v>
      </c>
      <c r="Q2328" s="1302">
        <v>0</v>
      </c>
      <c r="R2328" s="1302">
        <v>0</v>
      </c>
      <c r="S2328" s="1302">
        <v>0.5</v>
      </c>
      <c r="T2328" s="1302">
        <v>9.0909093618392944E-2</v>
      </c>
      <c r="U2328" s="1302">
        <v>0</v>
      </c>
      <c r="V2328" s="1302">
        <v>7.6923079788684845E-2</v>
      </c>
    </row>
    <row r="2329" spans="1:22" ht="15" x14ac:dyDescent="0.25">
      <c r="A2329" s="1301" t="s">
        <v>709</v>
      </c>
      <c r="B2329" s="153" t="s">
        <v>977</v>
      </c>
      <c r="C2329" s="1301" t="s">
        <v>87</v>
      </c>
      <c r="D2329" s="1302">
        <v>0</v>
      </c>
      <c r="E2329" s="1302">
        <v>12</v>
      </c>
      <c r="F2329" s="1302">
        <v>9</v>
      </c>
      <c r="G2329" s="1302">
        <v>12</v>
      </c>
      <c r="H2329" s="1302">
        <v>14</v>
      </c>
      <c r="I2329" s="1302">
        <v>6</v>
      </c>
      <c r="J2329" s="1302">
        <v>10</v>
      </c>
      <c r="K2329" s="1302">
        <v>0</v>
      </c>
      <c r="L2329" s="1302">
        <v>2</v>
      </c>
      <c r="M2329" s="1302">
        <v>14</v>
      </c>
      <c r="N2329" s="1302">
        <v>7</v>
      </c>
      <c r="O2329" s="1302">
        <v>25</v>
      </c>
      <c r="P2329" s="1302">
        <v>24</v>
      </c>
      <c r="Q2329" s="1302">
        <v>8</v>
      </c>
      <c r="R2329" s="1302">
        <v>6</v>
      </c>
      <c r="S2329" s="1302">
        <v>23</v>
      </c>
      <c r="T2329" s="1302">
        <v>5</v>
      </c>
      <c r="U2329" s="1302">
        <v>18</v>
      </c>
      <c r="V2329" s="1302">
        <v>18</v>
      </c>
    </row>
    <row r="2330" spans="1:22" ht="15" x14ac:dyDescent="0.25">
      <c r="A2330" s="1301" t="s">
        <v>709</v>
      </c>
      <c r="B2330" s="153" t="s">
        <v>977</v>
      </c>
      <c r="C2330" s="1301" t="s">
        <v>700</v>
      </c>
      <c r="D2330" s="1302">
        <v>0</v>
      </c>
      <c r="E2330" s="1302">
        <v>0</v>
      </c>
      <c r="F2330" s="1302">
        <v>2</v>
      </c>
      <c r="G2330" s="1302">
        <v>3</v>
      </c>
      <c r="H2330" s="1302">
        <v>1</v>
      </c>
      <c r="I2330" s="1302">
        <v>0</v>
      </c>
      <c r="J2330" s="1302">
        <v>5</v>
      </c>
      <c r="K2330" s="1302">
        <v>0</v>
      </c>
      <c r="L2330" s="1302">
        <v>0</v>
      </c>
      <c r="M2330" s="1302">
        <v>8</v>
      </c>
      <c r="N2330" s="1302">
        <v>1</v>
      </c>
      <c r="O2330" s="1302">
        <v>6</v>
      </c>
      <c r="P2330" s="1302">
        <v>6</v>
      </c>
      <c r="Q2330" s="1302">
        <v>0</v>
      </c>
      <c r="R2330" s="1302">
        <v>0</v>
      </c>
      <c r="S2330" s="1302">
        <v>10</v>
      </c>
      <c r="T2330" s="1302">
        <v>1</v>
      </c>
      <c r="U2330" s="1302">
        <v>16</v>
      </c>
      <c r="V2330" s="1302">
        <v>2</v>
      </c>
    </row>
    <row r="2331" spans="1:22" ht="15" x14ac:dyDescent="0.25">
      <c r="A2331" s="1301" t="s">
        <v>709</v>
      </c>
      <c r="B2331" s="153" t="s">
        <v>977</v>
      </c>
      <c r="C2331" s="1301" t="s">
        <v>88</v>
      </c>
      <c r="D2331" s="1302">
        <v>0</v>
      </c>
      <c r="E2331" s="1302">
        <v>0</v>
      </c>
      <c r="F2331" s="1302">
        <v>2</v>
      </c>
      <c r="G2331" s="1302">
        <v>3</v>
      </c>
      <c r="H2331" s="1302">
        <v>4</v>
      </c>
      <c r="I2331" s="1302">
        <v>0</v>
      </c>
      <c r="J2331" s="1302">
        <v>5</v>
      </c>
      <c r="K2331" s="1302">
        <v>0</v>
      </c>
      <c r="L2331" s="1302">
        <v>0</v>
      </c>
      <c r="M2331" s="1302">
        <v>8</v>
      </c>
      <c r="N2331" s="1302">
        <v>1</v>
      </c>
      <c r="O2331" s="1302">
        <v>6</v>
      </c>
      <c r="P2331" s="1302">
        <v>17</v>
      </c>
      <c r="Q2331" s="1302">
        <v>1</v>
      </c>
      <c r="R2331" s="1302">
        <v>2</v>
      </c>
      <c r="S2331" s="1302">
        <v>17</v>
      </c>
      <c r="T2331" s="1302">
        <v>4</v>
      </c>
      <c r="U2331" s="1302">
        <v>16</v>
      </c>
      <c r="V2331" s="1302">
        <v>13</v>
      </c>
    </row>
    <row r="2332" spans="1:22" ht="15" x14ac:dyDescent="0.25">
      <c r="A2332" s="1301" t="s">
        <v>709</v>
      </c>
      <c r="B2332" s="153" t="s">
        <v>977</v>
      </c>
      <c r="C2332" s="1301" t="s">
        <v>89</v>
      </c>
      <c r="D2332" s="1302">
        <v>0</v>
      </c>
      <c r="E2332" s="1302">
        <v>4</v>
      </c>
      <c r="F2332" s="1302">
        <v>3</v>
      </c>
      <c r="G2332" s="1302">
        <v>4</v>
      </c>
      <c r="H2332" s="1302">
        <v>4</v>
      </c>
      <c r="I2332" s="1302">
        <v>0</v>
      </c>
      <c r="J2332" s="1302">
        <v>5</v>
      </c>
      <c r="K2332" s="1302">
        <v>0</v>
      </c>
      <c r="L2332" s="1302">
        <v>1</v>
      </c>
      <c r="M2332" s="1302">
        <v>8</v>
      </c>
      <c r="N2332" s="1302">
        <v>1</v>
      </c>
      <c r="O2332" s="1302">
        <v>10</v>
      </c>
      <c r="P2332" s="1302">
        <v>17</v>
      </c>
      <c r="Q2332" s="1302">
        <v>1</v>
      </c>
      <c r="R2332" s="1302">
        <v>2</v>
      </c>
      <c r="S2332" s="1302">
        <v>17</v>
      </c>
      <c r="T2332" s="1302">
        <v>4</v>
      </c>
      <c r="U2332" s="1302">
        <v>16</v>
      </c>
      <c r="V2332" s="1302">
        <v>13</v>
      </c>
    </row>
    <row r="2333" spans="1:22" ht="15" x14ac:dyDescent="0.25">
      <c r="A2333" s="1301" t="s">
        <v>709</v>
      </c>
      <c r="B2333" s="153" t="s">
        <v>977</v>
      </c>
      <c r="C2333" s="1301" t="s">
        <v>90</v>
      </c>
      <c r="D2333" s="1302">
        <v>0</v>
      </c>
      <c r="E2333" s="1302">
        <v>4</v>
      </c>
      <c r="F2333" s="1302">
        <v>0</v>
      </c>
      <c r="G2333" s="1302">
        <v>0</v>
      </c>
      <c r="H2333" s="1302">
        <v>1</v>
      </c>
      <c r="I2333" s="1302">
        <v>0</v>
      </c>
      <c r="J2333" s="1302">
        <v>1</v>
      </c>
      <c r="K2333" s="1302">
        <v>0</v>
      </c>
      <c r="L2333" s="1302">
        <v>0</v>
      </c>
      <c r="M2333" s="1302">
        <v>3</v>
      </c>
      <c r="N2333" s="1302">
        <v>0</v>
      </c>
      <c r="O2333" s="1302">
        <v>0</v>
      </c>
      <c r="P2333" s="1302">
        <v>1</v>
      </c>
      <c r="Q2333" s="1302">
        <v>0</v>
      </c>
      <c r="R2333" s="1302">
        <v>0</v>
      </c>
      <c r="S2333" s="1302">
        <v>0</v>
      </c>
      <c r="T2333" s="1302">
        <v>0</v>
      </c>
      <c r="U2333" s="1302">
        <v>0</v>
      </c>
      <c r="V2333" s="1302">
        <v>0</v>
      </c>
    </row>
    <row r="2334" spans="1:22" ht="15" x14ac:dyDescent="0.25">
      <c r="A2334" s="1301" t="s">
        <v>709</v>
      </c>
      <c r="B2334" s="153" t="s">
        <v>977</v>
      </c>
      <c r="C2334" s="1301" t="s">
        <v>91</v>
      </c>
      <c r="D2334" s="1302">
        <v>0</v>
      </c>
      <c r="E2334" s="1302">
        <v>1</v>
      </c>
      <c r="F2334" s="1302">
        <v>0</v>
      </c>
      <c r="G2334" s="1302">
        <v>0</v>
      </c>
      <c r="H2334" s="1302">
        <v>0</v>
      </c>
      <c r="I2334" s="1302">
        <v>0</v>
      </c>
      <c r="J2334" s="1302">
        <v>1</v>
      </c>
      <c r="K2334" s="1302">
        <v>0</v>
      </c>
      <c r="L2334" s="1302">
        <v>0</v>
      </c>
      <c r="M2334" s="1302">
        <v>3</v>
      </c>
      <c r="N2334" s="1302">
        <v>0</v>
      </c>
      <c r="O2334" s="1302">
        <v>0</v>
      </c>
      <c r="P2334" s="1302">
        <v>0</v>
      </c>
      <c r="Q2334" s="1302">
        <v>0</v>
      </c>
      <c r="R2334" s="1302">
        <v>0</v>
      </c>
      <c r="S2334" s="1302">
        <v>0</v>
      </c>
      <c r="T2334" s="1302">
        <v>0</v>
      </c>
      <c r="U2334" s="1302">
        <v>0</v>
      </c>
      <c r="V2334" s="1302">
        <v>0</v>
      </c>
    </row>
    <row r="2335" spans="1:22" ht="15" x14ac:dyDescent="0.25">
      <c r="A2335" s="1301" t="s">
        <v>709</v>
      </c>
      <c r="B2335" s="153" t="s">
        <v>977</v>
      </c>
      <c r="C2335" s="1301" t="s">
        <v>701</v>
      </c>
      <c r="D2335" s="1302">
        <v>0</v>
      </c>
      <c r="E2335" s="1302">
        <v>0</v>
      </c>
      <c r="F2335" s="1302">
        <v>0.2222222238779068</v>
      </c>
      <c r="G2335" s="1302">
        <v>0.25</v>
      </c>
      <c r="H2335" s="1302">
        <v>7.1428574621677399E-2</v>
      </c>
      <c r="I2335" s="1302">
        <v>0</v>
      </c>
      <c r="J2335" s="1302">
        <v>0.5</v>
      </c>
      <c r="K2335" s="1302">
        <v>0</v>
      </c>
      <c r="L2335" s="1302">
        <v>0</v>
      </c>
      <c r="M2335" s="1302">
        <v>0.57142859697341919</v>
      </c>
      <c r="N2335" s="1302">
        <v>0.1428571492433548</v>
      </c>
      <c r="O2335" s="1302">
        <v>0.23999999463558197</v>
      </c>
      <c r="P2335" s="1302">
        <v>0.25</v>
      </c>
      <c r="Q2335" s="1302">
        <v>0</v>
      </c>
      <c r="R2335" s="1302">
        <v>0</v>
      </c>
      <c r="S2335" s="1302">
        <v>0.43478259444236755</v>
      </c>
      <c r="T2335" s="1302">
        <v>0.20000000298023224</v>
      </c>
      <c r="U2335" s="1302">
        <v>0.8888888955116272</v>
      </c>
      <c r="V2335" s="1302">
        <v>0.1111111119389534</v>
      </c>
    </row>
    <row r="2336" spans="1:22" ht="15" x14ac:dyDescent="0.25">
      <c r="A2336" s="1301" t="s">
        <v>709</v>
      </c>
      <c r="B2336" s="153" t="s">
        <v>977</v>
      </c>
      <c r="C2336" s="1301" t="s">
        <v>92</v>
      </c>
      <c r="D2336" s="1302">
        <v>0</v>
      </c>
      <c r="E2336" s="1302">
        <v>0</v>
      </c>
      <c r="F2336" s="1302">
        <v>0.2222222238779068</v>
      </c>
      <c r="G2336" s="1302">
        <v>0.25</v>
      </c>
      <c r="H2336" s="1302">
        <v>0.28571429848670959</v>
      </c>
      <c r="I2336" s="1302">
        <v>0</v>
      </c>
      <c r="J2336" s="1302">
        <v>0.5</v>
      </c>
      <c r="K2336" s="1302">
        <v>0</v>
      </c>
      <c r="L2336" s="1302">
        <v>0</v>
      </c>
      <c r="M2336" s="1302">
        <v>0.57142859697341919</v>
      </c>
      <c r="N2336" s="1302">
        <v>0.1428571492433548</v>
      </c>
      <c r="O2336" s="1302">
        <v>0.23999999463558197</v>
      </c>
      <c r="P2336" s="1302">
        <v>0.70833331346511841</v>
      </c>
      <c r="Q2336" s="1302">
        <v>0.125</v>
      </c>
      <c r="R2336" s="1302">
        <v>0.3333333432674408</v>
      </c>
      <c r="S2336" s="1302">
        <v>0.73913043737411499</v>
      </c>
      <c r="T2336" s="1302">
        <v>0.80000001192092896</v>
      </c>
      <c r="U2336" s="1302">
        <v>0.8888888955116272</v>
      </c>
      <c r="V2336" s="1302">
        <v>0.72222220897674561</v>
      </c>
    </row>
    <row r="2337" spans="1:22" ht="15" x14ac:dyDescent="0.25">
      <c r="A2337" s="1301" t="s">
        <v>709</v>
      </c>
      <c r="B2337" s="153" t="s">
        <v>977</v>
      </c>
      <c r="C2337" s="1301" t="s">
        <v>93</v>
      </c>
      <c r="D2337" s="1302">
        <v>0</v>
      </c>
      <c r="E2337" s="1302">
        <v>0.3333333432674408</v>
      </c>
      <c r="F2337" s="1302">
        <v>0.3333333432674408</v>
      </c>
      <c r="G2337" s="1302">
        <v>0.3333333432674408</v>
      </c>
      <c r="H2337" s="1302">
        <v>0.28571429848670959</v>
      </c>
      <c r="I2337" s="1302">
        <v>0</v>
      </c>
      <c r="J2337" s="1302">
        <v>0.5</v>
      </c>
      <c r="K2337" s="1302">
        <v>0</v>
      </c>
      <c r="L2337" s="1302">
        <v>0.5</v>
      </c>
      <c r="M2337" s="1302">
        <v>0.57142859697341919</v>
      </c>
      <c r="N2337" s="1302">
        <v>0.1428571492433548</v>
      </c>
      <c r="O2337" s="1302">
        <v>0.40000000596046448</v>
      </c>
      <c r="P2337" s="1302">
        <v>0.70833331346511841</v>
      </c>
      <c r="Q2337" s="1302">
        <v>0.125</v>
      </c>
      <c r="R2337" s="1302">
        <v>0.3333333432674408</v>
      </c>
      <c r="S2337" s="1302">
        <v>0.73913043737411499</v>
      </c>
      <c r="T2337" s="1302">
        <v>0.80000001192092896</v>
      </c>
      <c r="U2337" s="1302">
        <v>0.8888888955116272</v>
      </c>
      <c r="V2337" s="1302">
        <v>0.72222220897674561</v>
      </c>
    </row>
    <row r="2338" spans="1:22" ht="15" x14ac:dyDescent="0.25">
      <c r="A2338" s="1301" t="s">
        <v>709</v>
      </c>
      <c r="B2338" s="153" t="s">
        <v>977</v>
      </c>
      <c r="C2338" s="1301" t="s">
        <v>94</v>
      </c>
      <c r="D2338" s="1302">
        <v>0</v>
      </c>
      <c r="E2338" s="1302">
        <v>0.3333333432674408</v>
      </c>
      <c r="F2338" s="1302">
        <v>0</v>
      </c>
      <c r="G2338" s="1302">
        <v>0</v>
      </c>
      <c r="H2338" s="1302">
        <v>7.1428574621677399E-2</v>
      </c>
      <c r="I2338" s="1302">
        <v>0</v>
      </c>
      <c r="J2338" s="1302">
        <v>0.10000000149011612</v>
      </c>
      <c r="K2338" s="1302">
        <v>0</v>
      </c>
      <c r="L2338" s="1302">
        <v>0</v>
      </c>
      <c r="M2338" s="1302">
        <v>0.2142857164144516</v>
      </c>
      <c r="N2338" s="1302">
        <v>0</v>
      </c>
      <c r="O2338" s="1302">
        <v>0</v>
      </c>
      <c r="P2338" s="1302">
        <v>4.1666667908430099E-2</v>
      </c>
      <c r="Q2338" s="1302">
        <v>0</v>
      </c>
      <c r="R2338" s="1302">
        <v>0</v>
      </c>
      <c r="S2338" s="1302">
        <v>0</v>
      </c>
      <c r="T2338" s="1302">
        <v>0</v>
      </c>
      <c r="U2338" s="1302">
        <v>0</v>
      </c>
      <c r="V2338" s="1302">
        <v>0</v>
      </c>
    </row>
    <row r="2339" spans="1:22" ht="15" x14ac:dyDescent="0.25">
      <c r="A2339" s="1301" t="s">
        <v>709</v>
      </c>
      <c r="B2339" s="153" t="s">
        <v>977</v>
      </c>
      <c r="C2339" s="1301" t="s">
        <v>95</v>
      </c>
      <c r="D2339" s="1302">
        <v>0</v>
      </c>
      <c r="E2339" s="1302">
        <v>8.3333335816860199E-2</v>
      </c>
      <c r="F2339" s="1302">
        <v>0</v>
      </c>
      <c r="G2339" s="1302">
        <v>0</v>
      </c>
      <c r="H2339" s="1302">
        <v>0</v>
      </c>
      <c r="I2339" s="1302">
        <v>0</v>
      </c>
      <c r="J2339" s="1302">
        <v>0.10000000149011612</v>
      </c>
      <c r="K2339" s="1302">
        <v>0</v>
      </c>
      <c r="L2339" s="1302">
        <v>0</v>
      </c>
      <c r="M2339" s="1302">
        <v>0.2142857164144516</v>
      </c>
      <c r="N2339" s="1302">
        <v>0</v>
      </c>
      <c r="O2339" s="1302">
        <v>0</v>
      </c>
      <c r="P2339" s="1302">
        <v>0</v>
      </c>
      <c r="Q2339" s="1302">
        <v>0</v>
      </c>
      <c r="R2339" s="1302">
        <v>0</v>
      </c>
      <c r="S2339" s="1302">
        <v>0</v>
      </c>
      <c r="T2339" s="1302">
        <v>0</v>
      </c>
      <c r="U2339" s="1302">
        <v>0</v>
      </c>
      <c r="V2339" s="1302">
        <v>0</v>
      </c>
    </row>
    <row r="2340" spans="1:22" ht="15" x14ac:dyDescent="0.25">
      <c r="A2340" s="1301" t="s">
        <v>709</v>
      </c>
      <c r="B2340" s="153" t="s">
        <v>978</v>
      </c>
      <c r="C2340" s="1301" t="s">
        <v>87</v>
      </c>
      <c r="D2340" s="1302">
        <v>13</v>
      </c>
      <c r="E2340" s="1302">
        <v>0</v>
      </c>
      <c r="F2340" s="1302">
        <v>10</v>
      </c>
      <c r="G2340" s="1302">
        <v>6</v>
      </c>
      <c r="H2340" s="1302">
        <v>2</v>
      </c>
      <c r="I2340" s="1302">
        <v>0</v>
      </c>
      <c r="J2340" s="1302">
        <v>4</v>
      </c>
      <c r="K2340" s="1302">
        <v>11</v>
      </c>
      <c r="L2340" s="1302">
        <v>12</v>
      </c>
      <c r="M2340" s="1302">
        <v>7</v>
      </c>
      <c r="N2340" s="1302">
        <v>7</v>
      </c>
      <c r="O2340" s="1302">
        <v>9</v>
      </c>
      <c r="P2340" s="1302">
        <v>0</v>
      </c>
      <c r="Q2340" s="1302">
        <v>0</v>
      </c>
      <c r="R2340" s="1302">
        <v>0</v>
      </c>
      <c r="S2340" s="1302">
        <v>0</v>
      </c>
      <c r="T2340" s="1302">
        <v>0</v>
      </c>
      <c r="U2340" s="1302">
        <v>0</v>
      </c>
      <c r="V2340" s="1302">
        <v>0</v>
      </c>
    </row>
    <row r="2341" spans="1:22" ht="15" x14ac:dyDescent="0.25">
      <c r="A2341" s="1301" t="s">
        <v>709</v>
      </c>
      <c r="B2341" s="153" t="s">
        <v>978</v>
      </c>
      <c r="C2341" s="1301" t="s">
        <v>700</v>
      </c>
      <c r="D2341" s="1302">
        <v>0</v>
      </c>
      <c r="E2341" s="1302">
        <v>0</v>
      </c>
      <c r="F2341" s="1302">
        <v>3</v>
      </c>
      <c r="G2341" s="1302">
        <v>3</v>
      </c>
      <c r="H2341" s="1302">
        <v>0</v>
      </c>
      <c r="I2341" s="1302">
        <v>0</v>
      </c>
      <c r="J2341" s="1302">
        <v>2</v>
      </c>
      <c r="K2341" s="1302">
        <v>1</v>
      </c>
      <c r="L2341" s="1302">
        <v>1</v>
      </c>
      <c r="M2341" s="1302">
        <v>2</v>
      </c>
      <c r="N2341" s="1302">
        <v>1</v>
      </c>
      <c r="O2341" s="1302">
        <v>4</v>
      </c>
      <c r="P2341" s="1302">
        <v>0</v>
      </c>
      <c r="Q2341" s="1302">
        <v>0</v>
      </c>
      <c r="R2341" s="1302">
        <v>0</v>
      </c>
      <c r="S2341" s="1302">
        <v>0</v>
      </c>
      <c r="T2341" s="1302">
        <v>0</v>
      </c>
      <c r="U2341" s="1302">
        <v>0</v>
      </c>
      <c r="V2341" s="1302">
        <v>0</v>
      </c>
    </row>
    <row r="2342" spans="1:22" ht="15" x14ac:dyDescent="0.25">
      <c r="A2342" s="1301" t="s">
        <v>709</v>
      </c>
      <c r="B2342" s="153" t="s">
        <v>978</v>
      </c>
      <c r="C2342" s="1301" t="s">
        <v>88</v>
      </c>
      <c r="D2342" s="1302">
        <v>1</v>
      </c>
      <c r="E2342" s="1302">
        <v>0</v>
      </c>
      <c r="F2342" s="1302">
        <v>3</v>
      </c>
      <c r="G2342" s="1302">
        <v>3</v>
      </c>
      <c r="H2342" s="1302">
        <v>0</v>
      </c>
      <c r="I2342" s="1302">
        <v>0</v>
      </c>
      <c r="J2342" s="1302">
        <v>2</v>
      </c>
      <c r="K2342" s="1302">
        <v>2</v>
      </c>
      <c r="L2342" s="1302">
        <v>3</v>
      </c>
      <c r="M2342" s="1302">
        <v>2</v>
      </c>
      <c r="N2342" s="1302">
        <v>3</v>
      </c>
      <c r="O2342" s="1302">
        <v>4</v>
      </c>
      <c r="P2342" s="1302">
        <v>0</v>
      </c>
      <c r="Q2342" s="1302">
        <v>0</v>
      </c>
      <c r="R2342" s="1302">
        <v>0</v>
      </c>
      <c r="S2342" s="1302">
        <v>0</v>
      </c>
      <c r="T2342" s="1302">
        <v>0</v>
      </c>
      <c r="U2342" s="1302">
        <v>0</v>
      </c>
      <c r="V2342" s="1302">
        <v>0</v>
      </c>
    </row>
    <row r="2343" spans="1:22" ht="15" x14ac:dyDescent="0.25">
      <c r="A2343" s="1301" t="s">
        <v>709</v>
      </c>
      <c r="B2343" s="153" t="s">
        <v>978</v>
      </c>
      <c r="C2343" s="1301" t="s">
        <v>89</v>
      </c>
      <c r="D2343" s="1302">
        <v>1</v>
      </c>
      <c r="E2343" s="1302">
        <v>0</v>
      </c>
      <c r="F2343" s="1302">
        <v>4</v>
      </c>
      <c r="G2343" s="1302">
        <v>3</v>
      </c>
      <c r="H2343" s="1302">
        <v>0</v>
      </c>
      <c r="I2343" s="1302">
        <v>0</v>
      </c>
      <c r="J2343" s="1302">
        <v>2</v>
      </c>
      <c r="K2343" s="1302">
        <v>3</v>
      </c>
      <c r="L2343" s="1302">
        <v>3</v>
      </c>
      <c r="M2343" s="1302">
        <v>2</v>
      </c>
      <c r="N2343" s="1302">
        <v>3</v>
      </c>
      <c r="O2343" s="1302">
        <v>4</v>
      </c>
      <c r="P2343" s="1302">
        <v>0</v>
      </c>
      <c r="Q2343" s="1302">
        <v>0</v>
      </c>
      <c r="R2343" s="1302">
        <v>0</v>
      </c>
      <c r="S2343" s="1302">
        <v>0</v>
      </c>
      <c r="T2343" s="1302">
        <v>0</v>
      </c>
      <c r="U2343" s="1302">
        <v>0</v>
      </c>
      <c r="V2343" s="1302">
        <v>0</v>
      </c>
    </row>
    <row r="2344" spans="1:22" ht="15" x14ac:dyDescent="0.25">
      <c r="A2344" s="1301" t="s">
        <v>709</v>
      </c>
      <c r="B2344" s="153" t="s">
        <v>978</v>
      </c>
      <c r="C2344" s="1301" t="s">
        <v>90</v>
      </c>
      <c r="D2344" s="1302">
        <v>0</v>
      </c>
      <c r="E2344" s="1302">
        <v>0</v>
      </c>
      <c r="F2344" s="1302">
        <v>1</v>
      </c>
      <c r="G2344" s="1302">
        <v>1</v>
      </c>
      <c r="H2344" s="1302">
        <v>0</v>
      </c>
      <c r="I2344" s="1302">
        <v>0</v>
      </c>
      <c r="J2344" s="1302">
        <v>0</v>
      </c>
      <c r="K2344" s="1302">
        <v>0</v>
      </c>
      <c r="L2344" s="1302">
        <v>0</v>
      </c>
      <c r="M2344" s="1302">
        <v>0</v>
      </c>
      <c r="N2344" s="1302">
        <v>0</v>
      </c>
      <c r="O2344" s="1302">
        <v>0</v>
      </c>
      <c r="P2344" s="1302">
        <v>0</v>
      </c>
      <c r="Q2344" s="1302">
        <v>0</v>
      </c>
      <c r="R2344" s="1302">
        <v>0</v>
      </c>
      <c r="S2344" s="1302">
        <v>0</v>
      </c>
      <c r="T2344" s="1302">
        <v>0</v>
      </c>
      <c r="U2344" s="1302">
        <v>0</v>
      </c>
      <c r="V2344" s="1302">
        <v>0</v>
      </c>
    </row>
    <row r="2345" spans="1:22" ht="15" x14ac:dyDescent="0.25">
      <c r="A2345" s="1301" t="s">
        <v>709</v>
      </c>
      <c r="B2345" s="153" t="s">
        <v>978</v>
      </c>
      <c r="C2345" s="1301" t="s">
        <v>91</v>
      </c>
      <c r="D2345" s="1302">
        <v>0</v>
      </c>
      <c r="E2345" s="1302">
        <v>0</v>
      </c>
      <c r="F2345" s="1302">
        <v>0</v>
      </c>
      <c r="G2345" s="1302">
        <v>0</v>
      </c>
      <c r="H2345" s="1302">
        <v>0</v>
      </c>
      <c r="I2345" s="1302">
        <v>0</v>
      </c>
      <c r="J2345" s="1302">
        <v>0</v>
      </c>
      <c r="K2345" s="1302">
        <v>0</v>
      </c>
      <c r="L2345" s="1302">
        <v>0</v>
      </c>
      <c r="M2345" s="1302">
        <v>0</v>
      </c>
      <c r="N2345" s="1302">
        <v>0</v>
      </c>
      <c r="O2345" s="1302">
        <v>0</v>
      </c>
      <c r="P2345" s="1302">
        <v>0</v>
      </c>
      <c r="Q2345" s="1302">
        <v>0</v>
      </c>
      <c r="R2345" s="1302">
        <v>0</v>
      </c>
      <c r="S2345" s="1302">
        <v>0</v>
      </c>
      <c r="T2345" s="1302">
        <v>0</v>
      </c>
      <c r="U2345" s="1302">
        <v>0</v>
      </c>
      <c r="V2345" s="1302">
        <v>0</v>
      </c>
    </row>
    <row r="2346" spans="1:22" ht="15" x14ac:dyDescent="0.25">
      <c r="A2346" s="1301" t="s">
        <v>709</v>
      </c>
      <c r="B2346" s="153" t="s">
        <v>978</v>
      </c>
      <c r="C2346" s="1301" t="s">
        <v>701</v>
      </c>
      <c r="D2346" s="1302">
        <v>0</v>
      </c>
      <c r="E2346" s="1302">
        <v>0</v>
      </c>
      <c r="F2346" s="1302">
        <v>0.30000001192092896</v>
      </c>
      <c r="G2346" s="1302">
        <v>0.5</v>
      </c>
      <c r="H2346" s="1302">
        <v>0</v>
      </c>
      <c r="I2346" s="1302">
        <v>0</v>
      </c>
      <c r="J2346" s="1302">
        <v>0.5</v>
      </c>
      <c r="K2346" s="1302">
        <v>9.0909093618392944E-2</v>
      </c>
      <c r="L2346" s="1302">
        <v>8.3333335816860199E-2</v>
      </c>
      <c r="M2346" s="1302">
        <v>0.28571429848670959</v>
      </c>
      <c r="N2346" s="1302">
        <v>0.1428571492433548</v>
      </c>
      <c r="O2346" s="1302">
        <v>0.4444444477558136</v>
      </c>
      <c r="P2346" s="1302">
        <v>0</v>
      </c>
      <c r="Q2346" s="1302">
        <v>0</v>
      </c>
      <c r="R2346" s="1302">
        <v>0</v>
      </c>
      <c r="S2346" s="1302">
        <v>0</v>
      </c>
      <c r="T2346" s="1302">
        <v>0</v>
      </c>
      <c r="U2346" s="1302">
        <v>0</v>
      </c>
      <c r="V2346" s="1302">
        <v>0</v>
      </c>
    </row>
    <row r="2347" spans="1:22" ht="15" x14ac:dyDescent="0.25">
      <c r="A2347" s="1301" t="s">
        <v>709</v>
      </c>
      <c r="B2347" s="153" t="s">
        <v>978</v>
      </c>
      <c r="C2347" s="1301" t="s">
        <v>92</v>
      </c>
      <c r="D2347" s="1302">
        <v>7.6923079788684845E-2</v>
      </c>
      <c r="E2347" s="1302">
        <v>0</v>
      </c>
      <c r="F2347" s="1302">
        <v>0.30000001192092896</v>
      </c>
      <c r="G2347" s="1302">
        <v>0.5</v>
      </c>
      <c r="H2347" s="1302">
        <v>0</v>
      </c>
      <c r="I2347" s="1302">
        <v>0</v>
      </c>
      <c r="J2347" s="1302">
        <v>0.5</v>
      </c>
      <c r="K2347" s="1302">
        <v>0.18181818723678589</v>
      </c>
      <c r="L2347" s="1302">
        <v>0.25</v>
      </c>
      <c r="M2347" s="1302">
        <v>0.28571429848670959</v>
      </c>
      <c r="N2347" s="1302">
        <v>0.4285714328289032</v>
      </c>
      <c r="O2347" s="1302">
        <v>0.4444444477558136</v>
      </c>
      <c r="P2347" s="1302">
        <v>0</v>
      </c>
      <c r="Q2347" s="1302">
        <v>0</v>
      </c>
      <c r="R2347" s="1302">
        <v>0</v>
      </c>
      <c r="S2347" s="1302">
        <v>0</v>
      </c>
      <c r="T2347" s="1302">
        <v>0</v>
      </c>
      <c r="U2347" s="1302">
        <v>0</v>
      </c>
      <c r="V2347" s="1302">
        <v>0</v>
      </c>
    </row>
    <row r="2348" spans="1:22" ht="15" x14ac:dyDescent="0.25">
      <c r="A2348" s="1301" t="s">
        <v>709</v>
      </c>
      <c r="B2348" s="153" t="s">
        <v>978</v>
      </c>
      <c r="C2348" s="1301" t="s">
        <v>93</v>
      </c>
      <c r="D2348" s="1302">
        <v>7.6923079788684845E-2</v>
      </c>
      <c r="E2348" s="1302">
        <v>0</v>
      </c>
      <c r="F2348" s="1302">
        <v>0.40000000596046448</v>
      </c>
      <c r="G2348" s="1302">
        <v>0.5</v>
      </c>
      <c r="H2348" s="1302">
        <v>0</v>
      </c>
      <c r="I2348" s="1302">
        <v>0</v>
      </c>
      <c r="J2348" s="1302">
        <v>0.5</v>
      </c>
      <c r="K2348" s="1302">
        <v>0.27272728085517883</v>
      </c>
      <c r="L2348" s="1302">
        <v>0.25</v>
      </c>
      <c r="M2348" s="1302">
        <v>0.28571429848670959</v>
      </c>
      <c r="N2348" s="1302">
        <v>0.4285714328289032</v>
      </c>
      <c r="O2348" s="1302">
        <v>0.4444444477558136</v>
      </c>
      <c r="P2348" s="1302">
        <v>0</v>
      </c>
      <c r="Q2348" s="1302">
        <v>0</v>
      </c>
      <c r="R2348" s="1302">
        <v>0</v>
      </c>
      <c r="S2348" s="1302">
        <v>0</v>
      </c>
      <c r="T2348" s="1302">
        <v>0</v>
      </c>
      <c r="U2348" s="1302">
        <v>0</v>
      </c>
      <c r="V2348" s="1302">
        <v>0</v>
      </c>
    </row>
    <row r="2349" spans="1:22" ht="15" x14ac:dyDescent="0.25">
      <c r="A2349" s="1301" t="s">
        <v>709</v>
      </c>
      <c r="B2349" s="153" t="s">
        <v>978</v>
      </c>
      <c r="C2349" s="1301" t="s">
        <v>94</v>
      </c>
      <c r="D2349" s="1302">
        <v>0</v>
      </c>
      <c r="E2349" s="1302">
        <v>0</v>
      </c>
      <c r="F2349" s="1302">
        <v>0.10000000149011612</v>
      </c>
      <c r="G2349" s="1302">
        <v>0.1666666716337204</v>
      </c>
      <c r="H2349" s="1302">
        <v>0</v>
      </c>
      <c r="I2349" s="1302">
        <v>0</v>
      </c>
      <c r="J2349" s="1302">
        <v>0</v>
      </c>
      <c r="K2349" s="1302">
        <v>0</v>
      </c>
      <c r="L2349" s="1302">
        <v>0</v>
      </c>
      <c r="M2349" s="1302">
        <v>0</v>
      </c>
      <c r="N2349" s="1302">
        <v>0</v>
      </c>
      <c r="O2349" s="1302">
        <v>0</v>
      </c>
      <c r="P2349" s="1302">
        <v>0</v>
      </c>
      <c r="Q2349" s="1302">
        <v>0</v>
      </c>
      <c r="R2349" s="1302">
        <v>0</v>
      </c>
      <c r="S2349" s="1302">
        <v>0</v>
      </c>
      <c r="T2349" s="1302">
        <v>0</v>
      </c>
      <c r="U2349" s="1302">
        <v>0</v>
      </c>
      <c r="V2349" s="1302">
        <v>0</v>
      </c>
    </row>
    <row r="2350" spans="1:22" ht="15" x14ac:dyDescent="0.25">
      <c r="A2350" s="1301" t="s">
        <v>709</v>
      </c>
      <c r="B2350" s="153" t="s">
        <v>978</v>
      </c>
      <c r="C2350" s="1301" t="s">
        <v>95</v>
      </c>
      <c r="D2350" s="1302">
        <v>0</v>
      </c>
      <c r="E2350" s="1302">
        <v>0</v>
      </c>
      <c r="F2350" s="1302">
        <v>0</v>
      </c>
      <c r="G2350" s="1302">
        <v>0</v>
      </c>
      <c r="H2350" s="1302">
        <v>0</v>
      </c>
      <c r="I2350" s="1302">
        <v>0</v>
      </c>
      <c r="J2350" s="1302">
        <v>0</v>
      </c>
      <c r="K2350" s="1302">
        <v>0</v>
      </c>
      <c r="L2350" s="1302">
        <v>0</v>
      </c>
      <c r="M2350" s="1302">
        <v>0</v>
      </c>
      <c r="N2350" s="1302">
        <v>0</v>
      </c>
      <c r="O2350" s="1302">
        <v>0</v>
      </c>
      <c r="P2350" s="1302">
        <v>0</v>
      </c>
      <c r="Q2350" s="1302">
        <v>0</v>
      </c>
      <c r="R2350" s="1302">
        <v>0</v>
      </c>
      <c r="S2350" s="1302">
        <v>0</v>
      </c>
      <c r="T2350" s="1302">
        <v>0</v>
      </c>
      <c r="U2350" s="1302">
        <v>0</v>
      </c>
      <c r="V2350" s="1302">
        <v>0</v>
      </c>
    </row>
    <row r="2351" spans="1:22" ht="15" x14ac:dyDescent="0.25">
      <c r="A2351" s="1301" t="s">
        <v>709</v>
      </c>
      <c r="B2351" s="153" t="s">
        <v>979</v>
      </c>
      <c r="C2351" s="1301" t="s">
        <v>87</v>
      </c>
      <c r="D2351" s="1302">
        <v>11</v>
      </c>
      <c r="E2351" s="1302">
        <v>6</v>
      </c>
      <c r="F2351" s="1302">
        <v>4</v>
      </c>
      <c r="G2351" s="1302">
        <v>7</v>
      </c>
      <c r="H2351" s="1302">
        <v>6</v>
      </c>
      <c r="I2351" s="1302">
        <v>6</v>
      </c>
      <c r="J2351" s="1302">
        <v>2</v>
      </c>
      <c r="K2351" s="1302">
        <v>5</v>
      </c>
      <c r="L2351" s="1302">
        <v>7</v>
      </c>
      <c r="M2351" s="1302">
        <v>1</v>
      </c>
      <c r="N2351" s="1302">
        <v>7</v>
      </c>
      <c r="O2351" s="1302">
        <v>6</v>
      </c>
      <c r="P2351" s="1302">
        <v>1</v>
      </c>
      <c r="Q2351" s="1302">
        <v>0</v>
      </c>
      <c r="R2351" s="1302">
        <v>1</v>
      </c>
      <c r="S2351" s="1302">
        <v>1</v>
      </c>
      <c r="T2351" s="1302">
        <v>2</v>
      </c>
      <c r="U2351" s="1302">
        <v>1</v>
      </c>
      <c r="V2351" s="1302">
        <v>0</v>
      </c>
    </row>
    <row r="2352" spans="1:22" ht="15" x14ac:dyDescent="0.25">
      <c r="A2352" s="1301" t="s">
        <v>709</v>
      </c>
      <c r="B2352" s="153" t="s">
        <v>979</v>
      </c>
      <c r="C2352" s="1301" t="s">
        <v>700</v>
      </c>
      <c r="D2352" s="1302">
        <v>4</v>
      </c>
      <c r="E2352" s="1302">
        <v>0</v>
      </c>
      <c r="F2352" s="1302">
        <v>2</v>
      </c>
      <c r="G2352" s="1302">
        <v>2</v>
      </c>
      <c r="H2352" s="1302">
        <v>2</v>
      </c>
      <c r="I2352" s="1302">
        <v>0</v>
      </c>
      <c r="J2352" s="1302">
        <v>0</v>
      </c>
      <c r="K2352" s="1302">
        <v>0</v>
      </c>
      <c r="L2352" s="1302">
        <v>4</v>
      </c>
      <c r="M2352" s="1302">
        <v>0</v>
      </c>
      <c r="N2352" s="1302">
        <v>4</v>
      </c>
      <c r="O2352" s="1302">
        <v>2</v>
      </c>
      <c r="P2352" s="1302">
        <v>1</v>
      </c>
      <c r="Q2352" s="1302">
        <v>0</v>
      </c>
      <c r="R2352" s="1302">
        <v>0</v>
      </c>
      <c r="S2352" s="1302">
        <v>1</v>
      </c>
      <c r="T2352" s="1302">
        <v>0</v>
      </c>
      <c r="U2352" s="1302">
        <v>0</v>
      </c>
      <c r="V2352" s="1302">
        <v>0</v>
      </c>
    </row>
    <row r="2353" spans="1:22" ht="15" x14ac:dyDescent="0.25">
      <c r="A2353" s="1301" t="s">
        <v>709</v>
      </c>
      <c r="B2353" s="153" t="s">
        <v>979</v>
      </c>
      <c r="C2353" s="1301" t="s">
        <v>88</v>
      </c>
      <c r="D2353" s="1302">
        <v>5</v>
      </c>
      <c r="E2353" s="1302">
        <v>0</v>
      </c>
      <c r="F2353" s="1302">
        <v>2</v>
      </c>
      <c r="G2353" s="1302">
        <v>3</v>
      </c>
      <c r="H2353" s="1302">
        <v>2</v>
      </c>
      <c r="I2353" s="1302">
        <v>2</v>
      </c>
      <c r="J2353" s="1302">
        <v>0</v>
      </c>
      <c r="K2353" s="1302">
        <v>0</v>
      </c>
      <c r="L2353" s="1302">
        <v>5</v>
      </c>
      <c r="M2353" s="1302">
        <v>0</v>
      </c>
      <c r="N2353" s="1302">
        <v>5</v>
      </c>
      <c r="O2353" s="1302">
        <v>4</v>
      </c>
      <c r="P2353" s="1302">
        <v>1</v>
      </c>
      <c r="Q2353" s="1302">
        <v>0</v>
      </c>
      <c r="R2353" s="1302">
        <v>0</v>
      </c>
      <c r="S2353" s="1302">
        <v>1</v>
      </c>
      <c r="T2353" s="1302">
        <v>0</v>
      </c>
      <c r="U2353" s="1302">
        <v>0</v>
      </c>
      <c r="V2353" s="1302">
        <v>0</v>
      </c>
    </row>
    <row r="2354" spans="1:22" ht="15" x14ac:dyDescent="0.25">
      <c r="A2354" s="1301" t="s">
        <v>709</v>
      </c>
      <c r="B2354" s="153" t="s">
        <v>979</v>
      </c>
      <c r="C2354" s="1301" t="s">
        <v>89</v>
      </c>
      <c r="D2354" s="1302">
        <v>5</v>
      </c>
      <c r="E2354" s="1302">
        <v>1</v>
      </c>
      <c r="F2354" s="1302">
        <v>2</v>
      </c>
      <c r="G2354" s="1302">
        <v>3</v>
      </c>
      <c r="H2354" s="1302">
        <v>3</v>
      </c>
      <c r="I2354" s="1302">
        <v>3</v>
      </c>
      <c r="J2354" s="1302">
        <v>0</v>
      </c>
      <c r="K2354" s="1302">
        <v>1</v>
      </c>
      <c r="L2354" s="1302">
        <v>6</v>
      </c>
      <c r="M2354" s="1302">
        <v>0</v>
      </c>
      <c r="N2354" s="1302">
        <v>5</v>
      </c>
      <c r="O2354" s="1302">
        <v>4</v>
      </c>
      <c r="P2354" s="1302">
        <v>1</v>
      </c>
      <c r="Q2354" s="1302">
        <v>0</v>
      </c>
      <c r="R2354" s="1302">
        <v>0</v>
      </c>
      <c r="S2354" s="1302">
        <v>1</v>
      </c>
      <c r="T2354" s="1302">
        <v>0</v>
      </c>
      <c r="U2354" s="1302">
        <v>0</v>
      </c>
      <c r="V2354" s="1302">
        <v>0</v>
      </c>
    </row>
    <row r="2355" spans="1:22" ht="15" x14ac:dyDescent="0.25">
      <c r="A2355" s="1301" t="s">
        <v>709</v>
      </c>
      <c r="B2355" s="153" t="s">
        <v>979</v>
      </c>
      <c r="C2355" s="1301" t="s">
        <v>90</v>
      </c>
      <c r="D2355" s="1302">
        <v>0</v>
      </c>
      <c r="E2355" s="1302">
        <v>1</v>
      </c>
      <c r="F2355" s="1302">
        <v>1</v>
      </c>
      <c r="G2355" s="1302">
        <v>0</v>
      </c>
      <c r="H2355" s="1302">
        <v>0</v>
      </c>
      <c r="I2355" s="1302">
        <v>0</v>
      </c>
      <c r="J2355" s="1302">
        <v>0</v>
      </c>
      <c r="K2355" s="1302">
        <v>1</v>
      </c>
      <c r="L2355" s="1302">
        <v>0</v>
      </c>
      <c r="M2355" s="1302">
        <v>0</v>
      </c>
      <c r="N2355" s="1302">
        <v>0</v>
      </c>
      <c r="O2355" s="1302">
        <v>0</v>
      </c>
      <c r="P2355" s="1302">
        <v>0</v>
      </c>
      <c r="Q2355" s="1302">
        <v>0</v>
      </c>
      <c r="R2355" s="1302">
        <v>0</v>
      </c>
      <c r="S2355" s="1302">
        <v>0</v>
      </c>
      <c r="T2355" s="1302">
        <v>0</v>
      </c>
      <c r="U2355" s="1302">
        <v>0</v>
      </c>
      <c r="V2355" s="1302">
        <v>0</v>
      </c>
    </row>
    <row r="2356" spans="1:22" ht="15" x14ac:dyDescent="0.25">
      <c r="A2356" s="1301" t="s">
        <v>709</v>
      </c>
      <c r="B2356" s="153" t="s">
        <v>979</v>
      </c>
      <c r="C2356" s="1301" t="s">
        <v>91</v>
      </c>
      <c r="D2356" s="1302">
        <v>0</v>
      </c>
      <c r="E2356" s="1302">
        <v>0</v>
      </c>
      <c r="F2356" s="1302">
        <v>0</v>
      </c>
      <c r="G2356" s="1302">
        <v>0</v>
      </c>
      <c r="H2356" s="1302">
        <v>0</v>
      </c>
      <c r="I2356" s="1302">
        <v>0</v>
      </c>
      <c r="J2356" s="1302">
        <v>0</v>
      </c>
      <c r="K2356" s="1302">
        <v>1</v>
      </c>
      <c r="L2356" s="1302">
        <v>0</v>
      </c>
      <c r="M2356" s="1302">
        <v>0</v>
      </c>
      <c r="N2356" s="1302">
        <v>0</v>
      </c>
      <c r="O2356" s="1302">
        <v>0</v>
      </c>
      <c r="P2356" s="1302">
        <v>0</v>
      </c>
      <c r="Q2356" s="1302">
        <v>0</v>
      </c>
      <c r="R2356" s="1302">
        <v>0</v>
      </c>
      <c r="S2356" s="1302">
        <v>0</v>
      </c>
      <c r="T2356" s="1302">
        <v>0</v>
      </c>
      <c r="U2356" s="1302">
        <v>0</v>
      </c>
      <c r="V2356" s="1302">
        <v>0</v>
      </c>
    </row>
    <row r="2357" spans="1:22" ht="15" x14ac:dyDescent="0.25">
      <c r="A2357" s="1301" t="s">
        <v>709</v>
      </c>
      <c r="B2357" s="153" t="s">
        <v>979</v>
      </c>
      <c r="C2357" s="1301" t="s">
        <v>701</v>
      </c>
      <c r="D2357" s="1302">
        <v>0.36363637447357178</v>
      </c>
      <c r="E2357" s="1302">
        <v>0</v>
      </c>
      <c r="F2357" s="1302">
        <v>0.5</v>
      </c>
      <c r="G2357" s="1302">
        <v>0.28571429848670959</v>
      </c>
      <c r="H2357" s="1302">
        <v>0.3333333432674408</v>
      </c>
      <c r="I2357" s="1302">
        <v>0</v>
      </c>
      <c r="J2357" s="1302">
        <v>0</v>
      </c>
      <c r="K2357" s="1302">
        <v>0</v>
      </c>
      <c r="L2357" s="1302">
        <v>0.57142859697341919</v>
      </c>
      <c r="M2357" s="1302">
        <v>0</v>
      </c>
      <c r="N2357" s="1302">
        <v>0.57142859697341919</v>
      </c>
      <c r="O2357" s="1302">
        <v>0.3333333432674408</v>
      </c>
      <c r="P2357" s="1302">
        <v>1</v>
      </c>
      <c r="Q2357" s="1302">
        <v>0</v>
      </c>
      <c r="R2357" s="1302">
        <v>0</v>
      </c>
      <c r="S2357" s="1302">
        <v>1</v>
      </c>
      <c r="T2357" s="1302">
        <v>0</v>
      </c>
      <c r="U2357" s="1302">
        <v>0</v>
      </c>
      <c r="V2357" s="1302">
        <v>0</v>
      </c>
    </row>
    <row r="2358" spans="1:22" ht="15" x14ac:dyDescent="0.25">
      <c r="A2358" s="1301" t="s">
        <v>709</v>
      </c>
      <c r="B2358" s="153" t="s">
        <v>979</v>
      </c>
      <c r="C2358" s="1301" t="s">
        <v>92</v>
      </c>
      <c r="D2358" s="1302">
        <v>0.45454546809196472</v>
      </c>
      <c r="E2358" s="1302">
        <v>0</v>
      </c>
      <c r="F2358" s="1302">
        <v>0.5</v>
      </c>
      <c r="G2358" s="1302">
        <v>0.4285714328289032</v>
      </c>
      <c r="H2358" s="1302">
        <v>0.3333333432674408</v>
      </c>
      <c r="I2358" s="1302">
        <v>0.3333333432674408</v>
      </c>
      <c r="J2358" s="1302">
        <v>0</v>
      </c>
      <c r="K2358" s="1302">
        <v>0</v>
      </c>
      <c r="L2358" s="1302">
        <v>0.71428573131561279</v>
      </c>
      <c r="M2358" s="1302">
        <v>0</v>
      </c>
      <c r="N2358" s="1302">
        <v>0.71428573131561279</v>
      </c>
      <c r="O2358" s="1302">
        <v>0.66666668653488159</v>
      </c>
      <c r="P2358" s="1302">
        <v>1</v>
      </c>
      <c r="Q2358" s="1302">
        <v>0</v>
      </c>
      <c r="R2358" s="1302">
        <v>0</v>
      </c>
      <c r="S2358" s="1302">
        <v>1</v>
      </c>
      <c r="T2358" s="1302">
        <v>0</v>
      </c>
      <c r="U2358" s="1302">
        <v>0</v>
      </c>
      <c r="V2358" s="1302">
        <v>0</v>
      </c>
    </row>
    <row r="2359" spans="1:22" ht="15" x14ac:dyDescent="0.25">
      <c r="A2359" s="1301" t="s">
        <v>709</v>
      </c>
      <c r="B2359" s="153" t="s">
        <v>979</v>
      </c>
      <c r="C2359" s="1301" t="s">
        <v>93</v>
      </c>
      <c r="D2359" s="1302">
        <v>0.45454546809196472</v>
      </c>
      <c r="E2359" s="1302">
        <v>0.1666666716337204</v>
      </c>
      <c r="F2359" s="1302">
        <v>0.5</v>
      </c>
      <c r="G2359" s="1302">
        <v>0.4285714328289032</v>
      </c>
      <c r="H2359" s="1302">
        <v>0.5</v>
      </c>
      <c r="I2359" s="1302">
        <v>0.5</v>
      </c>
      <c r="J2359" s="1302">
        <v>0</v>
      </c>
      <c r="K2359" s="1302">
        <v>0.20000000298023224</v>
      </c>
      <c r="L2359" s="1302">
        <v>0.8571428656578064</v>
      </c>
      <c r="M2359" s="1302">
        <v>0</v>
      </c>
      <c r="N2359" s="1302">
        <v>0.71428573131561279</v>
      </c>
      <c r="O2359" s="1302">
        <v>0.66666668653488159</v>
      </c>
      <c r="P2359" s="1302">
        <v>1</v>
      </c>
      <c r="Q2359" s="1302">
        <v>0</v>
      </c>
      <c r="R2359" s="1302">
        <v>0</v>
      </c>
      <c r="S2359" s="1302">
        <v>1</v>
      </c>
      <c r="T2359" s="1302">
        <v>0</v>
      </c>
      <c r="U2359" s="1302">
        <v>0</v>
      </c>
      <c r="V2359" s="1302">
        <v>0</v>
      </c>
    </row>
    <row r="2360" spans="1:22" ht="15" x14ac:dyDescent="0.25">
      <c r="A2360" s="1301" t="s">
        <v>709</v>
      </c>
      <c r="B2360" s="153" t="s">
        <v>979</v>
      </c>
      <c r="C2360" s="1301" t="s">
        <v>94</v>
      </c>
      <c r="D2360" s="1302">
        <v>0</v>
      </c>
      <c r="E2360" s="1302">
        <v>0.1666666716337204</v>
      </c>
      <c r="F2360" s="1302">
        <v>0.25</v>
      </c>
      <c r="G2360" s="1302">
        <v>0</v>
      </c>
      <c r="H2360" s="1302">
        <v>0</v>
      </c>
      <c r="I2360" s="1302">
        <v>0</v>
      </c>
      <c r="J2360" s="1302">
        <v>0</v>
      </c>
      <c r="K2360" s="1302">
        <v>0.20000000298023224</v>
      </c>
      <c r="L2360" s="1302">
        <v>0</v>
      </c>
      <c r="M2360" s="1302">
        <v>0</v>
      </c>
      <c r="N2360" s="1302">
        <v>0</v>
      </c>
      <c r="O2360" s="1302">
        <v>0</v>
      </c>
      <c r="P2360" s="1302">
        <v>0</v>
      </c>
      <c r="Q2360" s="1302">
        <v>0</v>
      </c>
      <c r="R2360" s="1302">
        <v>0</v>
      </c>
      <c r="S2360" s="1302">
        <v>0</v>
      </c>
      <c r="T2360" s="1302">
        <v>0</v>
      </c>
      <c r="U2360" s="1302">
        <v>0</v>
      </c>
      <c r="V2360" s="1302">
        <v>0</v>
      </c>
    </row>
    <row r="2361" spans="1:22" ht="15" x14ac:dyDescent="0.25">
      <c r="A2361" s="1301" t="s">
        <v>709</v>
      </c>
      <c r="B2361" s="153" t="s">
        <v>979</v>
      </c>
      <c r="C2361" s="1301" t="s">
        <v>95</v>
      </c>
      <c r="D2361" s="1302">
        <v>0</v>
      </c>
      <c r="E2361" s="1302">
        <v>0</v>
      </c>
      <c r="F2361" s="1302">
        <v>0</v>
      </c>
      <c r="G2361" s="1302">
        <v>0</v>
      </c>
      <c r="H2361" s="1302">
        <v>0</v>
      </c>
      <c r="I2361" s="1302">
        <v>0</v>
      </c>
      <c r="J2361" s="1302">
        <v>0</v>
      </c>
      <c r="K2361" s="1302">
        <v>0.20000000298023224</v>
      </c>
      <c r="L2361" s="1302">
        <v>0</v>
      </c>
      <c r="M2361" s="1302">
        <v>0</v>
      </c>
      <c r="N2361" s="1302">
        <v>0</v>
      </c>
      <c r="O2361" s="1302">
        <v>0</v>
      </c>
      <c r="P2361" s="1302">
        <v>0</v>
      </c>
      <c r="Q2361" s="1302">
        <v>0</v>
      </c>
      <c r="R2361" s="1302">
        <v>0</v>
      </c>
      <c r="S2361" s="1302">
        <v>0</v>
      </c>
      <c r="T2361" s="1302">
        <v>0</v>
      </c>
      <c r="U2361" s="1302">
        <v>0</v>
      </c>
      <c r="V2361" s="1302">
        <v>0</v>
      </c>
    </row>
    <row r="2362" spans="1:22" ht="15" x14ac:dyDescent="0.25">
      <c r="A2362" s="1301" t="s">
        <v>709</v>
      </c>
      <c r="B2362" s="153" t="s">
        <v>980</v>
      </c>
      <c r="C2362" s="1301" t="s">
        <v>87</v>
      </c>
      <c r="D2362" s="1302">
        <v>17</v>
      </c>
      <c r="E2362" s="1302">
        <v>24</v>
      </c>
      <c r="F2362" s="1302">
        <v>23</v>
      </c>
      <c r="G2362" s="1302">
        <v>0</v>
      </c>
      <c r="H2362" s="1302">
        <v>0</v>
      </c>
      <c r="I2362" s="1302">
        <v>0</v>
      </c>
      <c r="J2362" s="1302">
        <v>0</v>
      </c>
      <c r="K2362" s="1302">
        <v>0</v>
      </c>
      <c r="L2362" s="1302">
        <v>0</v>
      </c>
      <c r="M2362" s="1302">
        <v>0</v>
      </c>
      <c r="N2362" s="1302">
        <v>0</v>
      </c>
      <c r="O2362" s="1302">
        <v>0</v>
      </c>
      <c r="P2362" s="1302">
        <v>0</v>
      </c>
      <c r="Q2362" s="1302">
        <v>0</v>
      </c>
      <c r="R2362" s="1302">
        <v>0</v>
      </c>
      <c r="S2362" s="1302">
        <v>0</v>
      </c>
      <c r="T2362" s="1302">
        <v>0</v>
      </c>
      <c r="U2362" s="1302">
        <v>0</v>
      </c>
      <c r="V2362" s="1302">
        <v>0</v>
      </c>
    </row>
    <row r="2363" spans="1:22" ht="15" x14ac:dyDescent="0.25">
      <c r="A2363" s="1301" t="s">
        <v>709</v>
      </c>
      <c r="B2363" s="153" t="s">
        <v>980</v>
      </c>
      <c r="C2363" s="1301" t="s">
        <v>700</v>
      </c>
      <c r="D2363" s="1302">
        <v>4</v>
      </c>
      <c r="E2363" s="1302">
        <v>4</v>
      </c>
      <c r="F2363" s="1302">
        <v>10</v>
      </c>
      <c r="G2363" s="1302">
        <v>0</v>
      </c>
      <c r="H2363" s="1302">
        <v>0</v>
      </c>
      <c r="I2363" s="1302">
        <v>0</v>
      </c>
      <c r="J2363" s="1302">
        <v>0</v>
      </c>
      <c r="K2363" s="1302">
        <v>0</v>
      </c>
      <c r="L2363" s="1302">
        <v>0</v>
      </c>
      <c r="M2363" s="1302">
        <v>0</v>
      </c>
      <c r="N2363" s="1302">
        <v>0</v>
      </c>
      <c r="O2363" s="1302">
        <v>0</v>
      </c>
      <c r="P2363" s="1302">
        <v>0</v>
      </c>
      <c r="Q2363" s="1302">
        <v>0</v>
      </c>
      <c r="R2363" s="1302">
        <v>0</v>
      </c>
      <c r="S2363" s="1302">
        <v>0</v>
      </c>
      <c r="T2363" s="1302">
        <v>0</v>
      </c>
      <c r="U2363" s="1302">
        <v>0</v>
      </c>
      <c r="V2363" s="1302">
        <v>0</v>
      </c>
    </row>
    <row r="2364" spans="1:22" ht="15" x14ac:dyDescent="0.25">
      <c r="A2364" s="1301" t="s">
        <v>709</v>
      </c>
      <c r="B2364" s="153" t="s">
        <v>980</v>
      </c>
      <c r="C2364" s="1301" t="s">
        <v>88</v>
      </c>
      <c r="D2364" s="1302">
        <v>7</v>
      </c>
      <c r="E2364" s="1302">
        <v>7</v>
      </c>
      <c r="F2364" s="1302">
        <v>12</v>
      </c>
      <c r="G2364" s="1302">
        <v>0</v>
      </c>
      <c r="H2364" s="1302">
        <v>0</v>
      </c>
      <c r="I2364" s="1302">
        <v>0</v>
      </c>
      <c r="J2364" s="1302">
        <v>0</v>
      </c>
      <c r="K2364" s="1302">
        <v>0</v>
      </c>
      <c r="L2364" s="1302">
        <v>0</v>
      </c>
      <c r="M2364" s="1302">
        <v>0</v>
      </c>
      <c r="N2364" s="1302">
        <v>0</v>
      </c>
      <c r="O2364" s="1302">
        <v>0</v>
      </c>
      <c r="P2364" s="1302">
        <v>0</v>
      </c>
      <c r="Q2364" s="1302">
        <v>0</v>
      </c>
      <c r="R2364" s="1302">
        <v>0</v>
      </c>
      <c r="S2364" s="1302">
        <v>0</v>
      </c>
      <c r="T2364" s="1302">
        <v>0</v>
      </c>
      <c r="U2364" s="1302">
        <v>0</v>
      </c>
      <c r="V2364" s="1302">
        <v>0</v>
      </c>
    </row>
    <row r="2365" spans="1:22" ht="15" x14ac:dyDescent="0.25">
      <c r="A2365" s="1301" t="s">
        <v>709</v>
      </c>
      <c r="B2365" s="153" t="s">
        <v>980</v>
      </c>
      <c r="C2365" s="1301" t="s">
        <v>89</v>
      </c>
      <c r="D2365" s="1302">
        <v>7</v>
      </c>
      <c r="E2365" s="1302">
        <v>9</v>
      </c>
      <c r="F2365" s="1302">
        <v>13</v>
      </c>
      <c r="G2365" s="1302">
        <v>0</v>
      </c>
      <c r="H2365" s="1302">
        <v>0</v>
      </c>
      <c r="I2365" s="1302">
        <v>0</v>
      </c>
      <c r="J2365" s="1302">
        <v>0</v>
      </c>
      <c r="K2365" s="1302">
        <v>0</v>
      </c>
      <c r="L2365" s="1302">
        <v>0</v>
      </c>
      <c r="M2365" s="1302">
        <v>0</v>
      </c>
      <c r="N2365" s="1302">
        <v>0</v>
      </c>
      <c r="O2365" s="1302">
        <v>0</v>
      </c>
      <c r="P2365" s="1302">
        <v>0</v>
      </c>
      <c r="Q2365" s="1302">
        <v>0</v>
      </c>
      <c r="R2365" s="1302">
        <v>0</v>
      </c>
      <c r="S2365" s="1302">
        <v>0</v>
      </c>
      <c r="T2365" s="1302">
        <v>0</v>
      </c>
      <c r="U2365" s="1302">
        <v>0</v>
      </c>
      <c r="V2365" s="1302">
        <v>0</v>
      </c>
    </row>
    <row r="2366" spans="1:22" ht="15" x14ac:dyDescent="0.25">
      <c r="A2366" s="1301" t="s">
        <v>709</v>
      </c>
      <c r="B2366" s="153" t="s">
        <v>980</v>
      </c>
      <c r="C2366" s="1301" t="s">
        <v>90</v>
      </c>
      <c r="D2366" s="1302">
        <v>1</v>
      </c>
      <c r="E2366" s="1302">
        <v>1</v>
      </c>
      <c r="F2366" s="1302">
        <v>4</v>
      </c>
      <c r="G2366" s="1302">
        <v>0</v>
      </c>
      <c r="H2366" s="1302">
        <v>0</v>
      </c>
      <c r="I2366" s="1302">
        <v>0</v>
      </c>
      <c r="J2366" s="1302">
        <v>0</v>
      </c>
      <c r="K2366" s="1302">
        <v>0</v>
      </c>
      <c r="L2366" s="1302">
        <v>0</v>
      </c>
      <c r="M2366" s="1302">
        <v>0</v>
      </c>
      <c r="N2366" s="1302">
        <v>0</v>
      </c>
      <c r="O2366" s="1302">
        <v>0</v>
      </c>
      <c r="P2366" s="1302">
        <v>0</v>
      </c>
      <c r="Q2366" s="1302">
        <v>0</v>
      </c>
      <c r="R2366" s="1302">
        <v>0</v>
      </c>
      <c r="S2366" s="1302">
        <v>0</v>
      </c>
      <c r="T2366" s="1302">
        <v>0</v>
      </c>
      <c r="U2366" s="1302">
        <v>0</v>
      </c>
      <c r="V2366" s="1302">
        <v>0</v>
      </c>
    </row>
    <row r="2367" spans="1:22" ht="15" x14ac:dyDescent="0.25">
      <c r="A2367" s="1301" t="s">
        <v>709</v>
      </c>
      <c r="B2367" s="153" t="s">
        <v>980</v>
      </c>
      <c r="C2367" s="1301" t="s">
        <v>91</v>
      </c>
      <c r="D2367" s="1302">
        <v>0</v>
      </c>
      <c r="E2367" s="1302">
        <v>0</v>
      </c>
      <c r="F2367" s="1302">
        <v>4</v>
      </c>
      <c r="G2367" s="1302">
        <v>0</v>
      </c>
      <c r="H2367" s="1302">
        <v>0</v>
      </c>
      <c r="I2367" s="1302">
        <v>0</v>
      </c>
      <c r="J2367" s="1302">
        <v>0</v>
      </c>
      <c r="K2367" s="1302">
        <v>0</v>
      </c>
      <c r="L2367" s="1302">
        <v>0</v>
      </c>
      <c r="M2367" s="1302">
        <v>0</v>
      </c>
      <c r="N2367" s="1302">
        <v>0</v>
      </c>
      <c r="O2367" s="1302">
        <v>0</v>
      </c>
      <c r="P2367" s="1302">
        <v>0</v>
      </c>
      <c r="Q2367" s="1302">
        <v>0</v>
      </c>
      <c r="R2367" s="1302">
        <v>0</v>
      </c>
      <c r="S2367" s="1302">
        <v>0</v>
      </c>
      <c r="T2367" s="1302">
        <v>0</v>
      </c>
      <c r="U2367" s="1302">
        <v>0</v>
      </c>
      <c r="V2367" s="1302">
        <v>0</v>
      </c>
    </row>
    <row r="2368" spans="1:22" ht="15" x14ac:dyDescent="0.25">
      <c r="A2368" s="1301" t="s">
        <v>709</v>
      </c>
      <c r="B2368" s="153" t="s">
        <v>980</v>
      </c>
      <c r="C2368" s="1301" t="s">
        <v>701</v>
      </c>
      <c r="D2368" s="1302">
        <v>0.23529411852359772</v>
      </c>
      <c r="E2368" s="1302">
        <v>0.1666666716337204</v>
      </c>
      <c r="F2368" s="1302">
        <v>0.43478259444236755</v>
      </c>
      <c r="G2368" s="1302">
        <v>0</v>
      </c>
      <c r="H2368" s="1302">
        <v>0</v>
      </c>
      <c r="I2368" s="1302">
        <v>0</v>
      </c>
      <c r="J2368" s="1302">
        <v>0</v>
      </c>
      <c r="K2368" s="1302">
        <v>0</v>
      </c>
      <c r="L2368" s="1302">
        <v>0</v>
      </c>
      <c r="M2368" s="1302">
        <v>0</v>
      </c>
      <c r="N2368" s="1302">
        <v>0</v>
      </c>
      <c r="O2368" s="1302">
        <v>0</v>
      </c>
      <c r="P2368" s="1302">
        <v>0</v>
      </c>
      <c r="Q2368" s="1302">
        <v>0</v>
      </c>
      <c r="R2368" s="1302">
        <v>0</v>
      </c>
      <c r="S2368" s="1302">
        <v>0</v>
      </c>
      <c r="T2368" s="1302">
        <v>0</v>
      </c>
      <c r="U2368" s="1302">
        <v>0</v>
      </c>
      <c r="V2368" s="1302">
        <v>0</v>
      </c>
    </row>
    <row r="2369" spans="1:22" ht="15" x14ac:dyDescent="0.25">
      <c r="A2369" s="1301" t="s">
        <v>709</v>
      </c>
      <c r="B2369" s="153" t="s">
        <v>980</v>
      </c>
      <c r="C2369" s="1301" t="s">
        <v>92</v>
      </c>
      <c r="D2369" s="1302">
        <v>0.4117647111415863</v>
      </c>
      <c r="E2369" s="1302">
        <v>0.2916666567325592</v>
      </c>
      <c r="F2369" s="1302">
        <v>0.52173912525177002</v>
      </c>
      <c r="G2369" s="1302">
        <v>0</v>
      </c>
      <c r="H2369" s="1302">
        <v>0</v>
      </c>
      <c r="I2369" s="1302">
        <v>0</v>
      </c>
      <c r="J2369" s="1302">
        <v>0</v>
      </c>
      <c r="K2369" s="1302">
        <v>0</v>
      </c>
      <c r="L2369" s="1302">
        <v>0</v>
      </c>
      <c r="M2369" s="1302">
        <v>0</v>
      </c>
      <c r="N2369" s="1302">
        <v>0</v>
      </c>
      <c r="O2369" s="1302">
        <v>0</v>
      </c>
      <c r="P2369" s="1302">
        <v>0</v>
      </c>
      <c r="Q2369" s="1302">
        <v>0</v>
      </c>
      <c r="R2369" s="1302">
        <v>0</v>
      </c>
      <c r="S2369" s="1302">
        <v>0</v>
      </c>
      <c r="T2369" s="1302">
        <v>0</v>
      </c>
      <c r="U2369" s="1302">
        <v>0</v>
      </c>
      <c r="V2369" s="1302">
        <v>0</v>
      </c>
    </row>
    <row r="2370" spans="1:22" ht="15" x14ac:dyDescent="0.25">
      <c r="A2370" s="1301" t="s">
        <v>709</v>
      </c>
      <c r="B2370" s="153" t="s">
        <v>980</v>
      </c>
      <c r="C2370" s="1301" t="s">
        <v>93</v>
      </c>
      <c r="D2370" s="1302">
        <v>0.4117647111415863</v>
      </c>
      <c r="E2370" s="1302">
        <v>0.375</v>
      </c>
      <c r="F2370" s="1302">
        <v>0.56521737575531006</v>
      </c>
      <c r="G2370" s="1302">
        <v>0</v>
      </c>
      <c r="H2370" s="1302">
        <v>0</v>
      </c>
      <c r="I2370" s="1302">
        <v>0</v>
      </c>
      <c r="J2370" s="1302">
        <v>0</v>
      </c>
      <c r="K2370" s="1302">
        <v>0</v>
      </c>
      <c r="L2370" s="1302">
        <v>0</v>
      </c>
      <c r="M2370" s="1302">
        <v>0</v>
      </c>
      <c r="N2370" s="1302">
        <v>0</v>
      </c>
      <c r="O2370" s="1302">
        <v>0</v>
      </c>
      <c r="P2370" s="1302">
        <v>0</v>
      </c>
      <c r="Q2370" s="1302">
        <v>0</v>
      </c>
      <c r="R2370" s="1302">
        <v>0</v>
      </c>
      <c r="S2370" s="1302">
        <v>0</v>
      </c>
      <c r="T2370" s="1302">
        <v>0</v>
      </c>
      <c r="U2370" s="1302">
        <v>0</v>
      </c>
      <c r="V2370" s="1302">
        <v>0</v>
      </c>
    </row>
    <row r="2371" spans="1:22" ht="15" x14ac:dyDescent="0.25">
      <c r="A2371" s="1301" t="s">
        <v>709</v>
      </c>
      <c r="B2371" s="153" t="s">
        <v>980</v>
      </c>
      <c r="C2371" s="1301" t="s">
        <v>94</v>
      </c>
      <c r="D2371" s="1302">
        <v>5.8823529630899429E-2</v>
      </c>
      <c r="E2371" s="1302">
        <v>4.1666667908430099E-2</v>
      </c>
      <c r="F2371" s="1302">
        <v>0.17391304671764374</v>
      </c>
      <c r="G2371" s="1302">
        <v>0</v>
      </c>
      <c r="H2371" s="1302">
        <v>0</v>
      </c>
      <c r="I2371" s="1302">
        <v>0</v>
      </c>
      <c r="J2371" s="1302">
        <v>0</v>
      </c>
      <c r="K2371" s="1302">
        <v>0</v>
      </c>
      <c r="L2371" s="1302">
        <v>0</v>
      </c>
      <c r="M2371" s="1302">
        <v>0</v>
      </c>
      <c r="N2371" s="1302">
        <v>0</v>
      </c>
      <c r="O2371" s="1302">
        <v>0</v>
      </c>
      <c r="P2371" s="1302">
        <v>0</v>
      </c>
      <c r="Q2371" s="1302">
        <v>0</v>
      </c>
      <c r="R2371" s="1302">
        <v>0</v>
      </c>
      <c r="S2371" s="1302">
        <v>0</v>
      </c>
      <c r="T2371" s="1302">
        <v>0</v>
      </c>
      <c r="U2371" s="1302">
        <v>0</v>
      </c>
      <c r="V2371" s="1302">
        <v>0</v>
      </c>
    </row>
    <row r="2372" spans="1:22" ht="15" x14ac:dyDescent="0.25">
      <c r="A2372" s="1301" t="s">
        <v>709</v>
      </c>
      <c r="B2372" s="153" t="s">
        <v>980</v>
      </c>
      <c r="C2372" s="1301" t="s">
        <v>95</v>
      </c>
      <c r="D2372" s="1302">
        <v>0</v>
      </c>
      <c r="E2372" s="1302">
        <v>0</v>
      </c>
      <c r="F2372" s="1302">
        <v>0.17391304671764374</v>
      </c>
      <c r="G2372" s="1302">
        <v>0</v>
      </c>
      <c r="H2372" s="1302">
        <v>0</v>
      </c>
      <c r="I2372" s="1302">
        <v>0</v>
      </c>
      <c r="J2372" s="1302">
        <v>0</v>
      </c>
      <c r="K2372" s="1302">
        <v>0</v>
      </c>
      <c r="L2372" s="1302">
        <v>0</v>
      </c>
      <c r="M2372" s="1302">
        <v>0</v>
      </c>
      <c r="N2372" s="1302">
        <v>0</v>
      </c>
      <c r="O2372" s="1302">
        <v>0</v>
      </c>
      <c r="P2372" s="1302">
        <v>0</v>
      </c>
      <c r="Q2372" s="1302">
        <v>0</v>
      </c>
      <c r="R2372" s="1302">
        <v>0</v>
      </c>
      <c r="S2372" s="1302">
        <v>0</v>
      </c>
      <c r="T2372" s="1302">
        <v>0</v>
      </c>
      <c r="U2372" s="1302">
        <v>0</v>
      </c>
      <c r="V2372" s="1302">
        <v>0</v>
      </c>
    </row>
    <row r="2373" spans="1:22" ht="15" x14ac:dyDescent="0.25">
      <c r="A2373" s="1301" t="s">
        <v>709</v>
      </c>
      <c r="B2373" s="153" t="s">
        <v>981</v>
      </c>
      <c r="C2373" s="1301" t="s">
        <v>87</v>
      </c>
      <c r="D2373" s="1302">
        <v>0</v>
      </c>
      <c r="E2373" s="1302">
        <v>0</v>
      </c>
      <c r="F2373" s="1302">
        <v>0</v>
      </c>
      <c r="G2373" s="1302">
        <v>0</v>
      </c>
      <c r="H2373" s="1302">
        <v>0</v>
      </c>
      <c r="I2373" s="1302">
        <v>0</v>
      </c>
      <c r="J2373" s="1302">
        <v>0</v>
      </c>
      <c r="K2373" s="1302">
        <v>0</v>
      </c>
      <c r="L2373" s="1302">
        <v>4</v>
      </c>
      <c r="M2373" s="1302">
        <v>0</v>
      </c>
      <c r="N2373" s="1302">
        <v>0</v>
      </c>
      <c r="O2373" s="1302">
        <v>0</v>
      </c>
      <c r="P2373" s="1302">
        <v>0</v>
      </c>
      <c r="Q2373" s="1302">
        <v>0</v>
      </c>
      <c r="R2373" s="1302">
        <v>0</v>
      </c>
      <c r="S2373" s="1302">
        <v>0</v>
      </c>
      <c r="T2373" s="1302">
        <v>0</v>
      </c>
      <c r="U2373" s="1302">
        <v>0</v>
      </c>
      <c r="V2373" s="1302">
        <v>0</v>
      </c>
    </row>
    <row r="2374" spans="1:22" ht="15" x14ac:dyDescent="0.25">
      <c r="A2374" s="1301" t="s">
        <v>709</v>
      </c>
      <c r="B2374" s="153" t="s">
        <v>981</v>
      </c>
      <c r="C2374" s="1301" t="s">
        <v>700</v>
      </c>
      <c r="D2374" s="1302">
        <v>0</v>
      </c>
      <c r="E2374" s="1302">
        <v>0</v>
      </c>
      <c r="F2374" s="1302">
        <v>0</v>
      </c>
      <c r="G2374" s="1302">
        <v>0</v>
      </c>
      <c r="H2374" s="1302">
        <v>0</v>
      </c>
      <c r="I2374" s="1302">
        <v>0</v>
      </c>
      <c r="J2374" s="1302">
        <v>0</v>
      </c>
      <c r="K2374" s="1302">
        <v>0</v>
      </c>
      <c r="L2374" s="1302">
        <v>0</v>
      </c>
      <c r="M2374" s="1302">
        <v>0</v>
      </c>
      <c r="N2374" s="1302">
        <v>0</v>
      </c>
      <c r="O2374" s="1302">
        <v>0</v>
      </c>
      <c r="P2374" s="1302">
        <v>0</v>
      </c>
      <c r="Q2374" s="1302">
        <v>0</v>
      </c>
      <c r="R2374" s="1302">
        <v>0</v>
      </c>
      <c r="S2374" s="1302">
        <v>0</v>
      </c>
      <c r="T2374" s="1302">
        <v>0</v>
      </c>
      <c r="U2374" s="1302">
        <v>0</v>
      </c>
      <c r="V2374" s="1302">
        <v>0</v>
      </c>
    </row>
    <row r="2375" spans="1:22" ht="15" x14ac:dyDescent="0.25">
      <c r="A2375" s="1301" t="s">
        <v>709</v>
      </c>
      <c r="B2375" s="153" t="s">
        <v>981</v>
      </c>
      <c r="C2375" s="1301" t="s">
        <v>88</v>
      </c>
      <c r="D2375" s="1302">
        <v>0</v>
      </c>
      <c r="E2375" s="1302">
        <v>0</v>
      </c>
      <c r="F2375" s="1302">
        <v>0</v>
      </c>
      <c r="G2375" s="1302">
        <v>0</v>
      </c>
      <c r="H2375" s="1302">
        <v>0</v>
      </c>
      <c r="I2375" s="1302">
        <v>0</v>
      </c>
      <c r="J2375" s="1302">
        <v>0</v>
      </c>
      <c r="K2375" s="1302">
        <v>0</v>
      </c>
      <c r="L2375" s="1302">
        <v>3</v>
      </c>
      <c r="M2375" s="1302">
        <v>0</v>
      </c>
      <c r="N2375" s="1302">
        <v>0</v>
      </c>
      <c r="O2375" s="1302">
        <v>0</v>
      </c>
      <c r="P2375" s="1302">
        <v>0</v>
      </c>
      <c r="Q2375" s="1302">
        <v>0</v>
      </c>
      <c r="R2375" s="1302">
        <v>0</v>
      </c>
      <c r="S2375" s="1302">
        <v>0</v>
      </c>
      <c r="T2375" s="1302">
        <v>0</v>
      </c>
      <c r="U2375" s="1302">
        <v>0</v>
      </c>
      <c r="V2375" s="1302">
        <v>0</v>
      </c>
    </row>
    <row r="2376" spans="1:22" ht="15" x14ac:dyDescent="0.25">
      <c r="A2376" s="1301" t="s">
        <v>709</v>
      </c>
      <c r="B2376" s="153" t="s">
        <v>981</v>
      </c>
      <c r="C2376" s="1301" t="s">
        <v>89</v>
      </c>
      <c r="D2376" s="1302">
        <v>0</v>
      </c>
      <c r="E2376" s="1302">
        <v>0</v>
      </c>
      <c r="F2376" s="1302">
        <v>0</v>
      </c>
      <c r="G2376" s="1302">
        <v>0</v>
      </c>
      <c r="H2376" s="1302">
        <v>0</v>
      </c>
      <c r="I2376" s="1302">
        <v>0</v>
      </c>
      <c r="J2376" s="1302">
        <v>0</v>
      </c>
      <c r="K2376" s="1302">
        <v>0</v>
      </c>
      <c r="L2376" s="1302">
        <v>3</v>
      </c>
      <c r="M2376" s="1302">
        <v>0</v>
      </c>
      <c r="N2376" s="1302">
        <v>0</v>
      </c>
      <c r="O2376" s="1302">
        <v>0</v>
      </c>
      <c r="P2376" s="1302">
        <v>0</v>
      </c>
      <c r="Q2376" s="1302">
        <v>0</v>
      </c>
      <c r="R2376" s="1302">
        <v>0</v>
      </c>
      <c r="S2376" s="1302">
        <v>0</v>
      </c>
      <c r="T2376" s="1302">
        <v>0</v>
      </c>
      <c r="U2376" s="1302">
        <v>0</v>
      </c>
      <c r="V2376" s="1302">
        <v>0</v>
      </c>
    </row>
    <row r="2377" spans="1:22" ht="15" x14ac:dyDescent="0.25">
      <c r="A2377" s="1301" t="s">
        <v>709</v>
      </c>
      <c r="B2377" s="153" t="s">
        <v>981</v>
      </c>
      <c r="C2377" s="1301" t="s">
        <v>90</v>
      </c>
      <c r="D2377" s="1302">
        <v>0</v>
      </c>
      <c r="E2377" s="1302">
        <v>0</v>
      </c>
      <c r="F2377" s="1302">
        <v>0</v>
      </c>
      <c r="G2377" s="1302">
        <v>0</v>
      </c>
      <c r="H2377" s="1302">
        <v>0</v>
      </c>
      <c r="I2377" s="1302">
        <v>0</v>
      </c>
      <c r="J2377" s="1302">
        <v>0</v>
      </c>
      <c r="K2377" s="1302">
        <v>0</v>
      </c>
      <c r="L2377" s="1302">
        <v>0</v>
      </c>
      <c r="M2377" s="1302">
        <v>0</v>
      </c>
      <c r="N2377" s="1302">
        <v>0</v>
      </c>
      <c r="O2377" s="1302">
        <v>0</v>
      </c>
      <c r="P2377" s="1302">
        <v>0</v>
      </c>
      <c r="Q2377" s="1302">
        <v>0</v>
      </c>
      <c r="R2377" s="1302">
        <v>0</v>
      </c>
      <c r="S2377" s="1302">
        <v>0</v>
      </c>
      <c r="T2377" s="1302">
        <v>0</v>
      </c>
      <c r="U2377" s="1302">
        <v>0</v>
      </c>
      <c r="V2377" s="1302">
        <v>0</v>
      </c>
    </row>
    <row r="2378" spans="1:22" ht="15" x14ac:dyDescent="0.25">
      <c r="A2378" s="1301" t="s">
        <v>709</v>
      </c>
      <c r="B2378" s="153" t="s">
        <v>981</v>
      </c>
      <c r="C2378" s="1301" t="s">
        <v>91</v>
      </c>
      <c r="D2378" s="1302">
        <v>0</v>
      </c>
      <c r="E2378" s="1302">
        <v>0</v>
      </c>
      <c r="F2378" s="1302">
        <v>0</v>
      </c>
      <c r="G2378" s="1302">
        <v>0</v>
      </c>
      <c r="H2378" s="1302">
        <v>0</v>
      </c>
      <c r="I2378" s="1302">
        <v>0</v>
      </c>
      <c r="J2378" s="1302">
        <v>0</v>
      </c>
      <c r="K2378" s="1302">
        <v>0</v>
      </c>
      <c r="L2378" s="1302">
        <v>0</v>
      </c>
      <c r="M2378" s="1302">
        <v>0</v>
      </c>
      <c r="N2378" s="1302">
        <v>0</v>
      </c>
      <c r="O2378" s="1302">
        <v>0</v>
      </c>
      <c r="P2378" s="1302">
        <v>0</v>
      </c>
      <c r="Q2378" s="1302">
        <v>0</v>
      </c>
      <c r="R2378" s="1302">
        <v>0</v>
      </c>
      <c r="S2378" s="1302">
        <v>0</v>
      </c>
      <c r="T2378" s="1302">
        <v>0</v>
      </c>
      <c r="U2378" s="1302">
        <v>0</v>
      </c>
      <c r="V2378" s="1302">
        <v>0</v>
      </c>
    </row>
    <row r="2379" spans="1:22" ht="15" x14ac:dyDescent="0.25">
      <c r="A2379" s="1301" t="s">
        <v>709</v>
      </c>
      <c r="B2379" s="153" t="s">
        <v>981</v>
      </c>
      <c r="C2379" s="1301" t="s">
        <v>701</v>
      </c>
      <c r="D2379" s="1302">
        <v>0</v>
      </c>
      <c r="E2379" s="1302">
        <v>0</v>
      </c>
      <c r="F2379" s="1302">
        <v>0</v>
      </c>
      <c r="G2379" s="1302">
        <v>0</v>
      </c>
      <c r="H2379" s="1302">
        <v>0</v>
      </c>
      <c r="I2379" s="1302">
        <v>0</v>
      </c>
      <c r="J2379" s="1302">
        <v>0</v>
      </c>
      <c r="K2379" s="1302">
        <v>0</v>
      </c>
      <c r="L2379" s="1302">
        <v>0</v>
      </c>
      <c r="M2379" s="1302">
        <v>0</v>
      </c>
      <c r="N2379" s="1302">
        <v>0</v>
      </c>
      <c r="O2379" s="1302">
        <v>0</v>
      </c>
      <c r="P2379" s="1302">
        <v>0</v>
      </c>
      <c r="Q2379" s="1302">
        <v>0</v>
      </c>
      <c r="R2379" s="1302">
        <v>0</v>
      </c>
      <c r="S2379" s="1302">
        <v>0</v>
      </c>
      <c r="T2379" s="1302">
        <v>0</v>
      </c>
      <c r="U2379" s="1302">
        <v>0</v>
      </c>
      <c r="V2379" s="1302">
        <v>0</v>
      </c>
    </row>
    <row r="2380" spans="1:22" ht="15" x14ac:dyDescent="0.25">
      <c r="A2380" s="1301" t="s">
        <v>709</v>
      </c>
      <c r="B2380" s="153" t="s">
        <v>981</v>
      </c>
      <c r="C2380" s="1301" t="s">
        <v>92</v>
      </c>
      <c r="D2380" s="1302">
        <v>0</v>
      </c>
      <c r="E2380" s="1302">
        <v>0</v>
      </c>
      <c r="F2380" s="1302">
        <v>0</v>
      </c>
      <c r="G2380" s="1302">
        <v>0</v>
      </c>
      <c r="H2380" s="1302">
        <v>0</v>
      </c>
      <c r="I2380" s="1302">
        <v>0</v>
      </c>
      <c r="J2380" s="1302">
        <v>0</v>
      </c>
      <c r="K2380" s="1302">
        <v>0</v>
      </c>
      <c r="L2380" s="1302">
        <v>0.75</v>
      </c>
      <c r="M2380" s="1302">
        <v>0</v>
      </c>
      <c r="N2380" s="1302">
        <v>0</v>
      </c>
      <c r="O2380" s="1302">
        <v>0</v>
      </c>
      <c r="P2380" s="1302">
        <v>0</v>
      </c>
      <c r="Q2380" s="1302">
        <v>0</v>
      </c>
      <c r="R2380" s="1302">
        <v>0</v>
      </c>
      <c r="S2380" s="1302">
        <v>0</v>
      </c>
      <c r="T2380" s="1302">
        <v>0</v>
      </c>
      <c r="U2380" s="1302">
        <v>0</v>
      </c>
      <c r="V2380" s="1302">
        <v>0</v>
      </c>
    </row>
    <row r="2381" spans="1:22" ht="15" x14ac:dyDescent="0.25">
      <c r="A2381" s="1301" t="s">
        <v>709</v>
      </c>
      <c r="B2381" s="153" t="s">
        <v>981</v>
      </c>
      <c r="C2381" s="1301" t="s">
        <v>93</v>
      </c>
      <c r="D2381" s="1302">
        <v>0</v>
      </c>
      <c r="E2381" s="1302">
        <v>0</v>
      </c>
      <c r="F2381" s="1302">
        <v>0</v>
      </c>
      <c r="G2381" s="1302">
        <v>0</v>
      </c>
      <c r="H2381" s="1302">
        <v>0</v>
      </c>
      <c r="I2381" s="1302">
        <v>0</v>
      </c>
      <c r="J2381" s="1302">
        <v>0</v>
      </c>
      <c r="K2381" s="1302">
        <v>0</v>
      </c>
      <c r="L2381" s="1302">
        <v>0.75</v>
      </c>
      <c r="M2381" s="1302">
        <v>0</v>
      </c>
      <c r="N2381" s="1302">
        <v>0</v>
      </c>
      <c r="O2381" s="1302">
        <v>0</v>
      </c>
      <c r="P2381" s="1302">
        <v>0</v>
      </c>
      <c r="Q2381" s="1302">
        <v>0</v>
      </c>
      <c r="R2381" s="1302">
        <v>0</v>
      </c>
      <c r="S2381" s="1302">
        <v>0</v>
      </c>
      <c r="T2381" s="1302">
        <v>0</v>
      </c>
      <c r="U2381" s="1302">
        <v>0</v>
      </c>
      <c r="V2381" s="1302">
        <v>0</v>
      </c>
    </row>
    <row r="2382" spans="1:22" ht="15" x14ac:dyDescent="0.25">
      <c r="A2382" s="1301" t="s">
        <v>709</v>
      </c>
      <c r="B2382" s="153" t="s">
        <v>981</v>
      </c>
      <c r="C2382" s="1301" t="s">
        <v>94</v>
      </c>
      <c r="D2382" s="1302">
        <v>0</v>
      </c>
      <c r="E2382" s="1302">
        <v>0</v>
      </c>
      <c r="F2382" s="1302">
        <v>0</v>
      </c>
      <c r="G2382" s="1302">
        <v>0</v>
      </c>
      <c r="H2382" s="1302">
        <v>0</v>
      </c>
      <c r="I2382" s="1302">
        <v>0</v>
      </c>
      <c r="J2382" s="1302">
        <v>0</v>
      </c>
      <c r="K2382" s="1302">
        <v>0</v>
      </c>
      <c r="L2382" s="1302">
        <v>0</v>
      </c>
      <c r="M2382" s="1302">
        <v>0</v>
      </c>
      <c r="N2382" s="1302">
        <v>0</v>
      </c>
      <c r="O2382" s="1302">
        <v>0</v>
      </c>
      <c r="P2382" s="1302">
        <v>0</v>
      </c>
      <c r="Q2382" s="1302">
        <v>0</v>
      </c>
      <c r="R2382" s="1302">
        <v>0</v>
      </c>
      <c r="S2382" s="1302">
        <v>0</v>
      </c>
      <c r="T2382" s="1302">
        <v>0</v>
      </c>
      <c r="U2382" s="1302">
        <v>0</v>
      </c>
      <c r="V2382" s="1302">
        <v>0</v>
      </c>
    </row>
    <row r="2383" spans="1:22" ht="15" x14ac:dyDescent="0.25">
      <c r="A2383" s="1301" t="s">
        <v>709</v>
      </c>
      <c r="B2383" s="153" t="s">
        <v>981</v>
      </c>
      <c r="C2383" s="1301" t="s">
        <v>95</v>
      </c>
      <c r="D2383" s="1302">
        <v>0</v>
      </c>
      <c r="E2383" s="1302">
        <v>0</v>
      </c>
      <c r="F2383" s="1302">
        <v>0</v>
      </c>
      <c r="G2383" s="1302">
        <v>0</v>
      </c>
      <c r="H2383" s="1302">
        <v>0</v>
      </c>
      <c r="I2383" s="1302">
        <v>0</v>
      </c>
      <c r="J2383" s="1302">
        <v>0</v>
      </c>
      <c r="K2383" s="1302">
        <v>0</v>
      </c>
      <c r="L2383" s="1302">
        <v>0</v>
      </c>
      <c r="M2383" s="1302">
        <v>0</v>
      </c>
      <c r="N2383" s="1302">
        <v>0</v>
      </c>
      <c r="O2383" s="1302">
        <v>0</v>
      </c>
      <c r="P2383" s="1302">
        <v>0</v>
      </c>
      <c r="Q2383" s="1302">
        <v>0</v>
      </c>
      <c r="R2383" s="1302">
        <v>0</v>
      </c>
      <c r="S2383" s="1302">
        <v>0</v>
      </c>
      <c r="T2383" s="1302">
        <v>0</v>
      </c>
      <c r="U2383" s="1302">
        <v>0</v>
      </c>
      <c r="V2383" s="1302">
        <v>0</v>
      </c>
    </row>
    <row r="2384" spans="1:22" ht="15" x14ac:dyDescent="0.25">
      <c r="A2384" s="1301" t="s">
        <v>709</v>
      </c>
      <c r="B2384" s="153" t="s">
        <v>1160</v>
      </c>
      <c r="C2384" s="1301" t="s">
        <v>87</v>
      </c>
      <c r="D2384" s="1302">
        <v>0</v>
      </c>
      <c r="E2384" s="1302">
        <v>0</v>
      </c>
      <c r="F2384" s="1302">
        <v>0</v>
      </c>
      <c r="G2384" s="1302">
        <v>0</v>
      </c>
      <c r="H2384" s="1302">
        <v>0</v>
      </c>
      <c r="I2384" s="1302">
        <v>0</v>
      </c>
      <c r="J2384" s="1302">
        <v>0</v>
      </c>
      <c r="K2384" s="1302">
        <v>0</v>
      </c>
      <c r="L2384" s="1302">
        <v>0</v>
      </c>
      <c r="M2384" s="1302">
        <v>0</v>
      </c>
      <c r="N2384" s="1302">
        <v>0</v>
      </c>
      <c r="O2384" s="1302">
        <v>0</v>
      </c>
      <c r="P2384" s="1302">
        <v>0</v>
      </c>
      <c r="Q2384" s="1302">
        <v>0</v>
      </c>
      <c r="R2384" s="1302">
        <v>0</v>
      </c>
      <c r="S2384" s="1302">
        <v>0</v>
      </c>
      <c r="T2384" s="1302">
        <v>0</v>
      </c>
      <c r="U2384" s="1302">
        <v>0</v>
      </c>
      <c r="V2384" s="1302">
        <v>14</v>
      </c>
    </row>
    <row r="2385" spans="1:22" ht="15" x14ac:dyDescent="0.25">
      <c r="A2385" s="1301" t="s">
        <v>709</v>
      </c>
      <c r="B2385" s="153" t="s">
        <v>982</v>
      </c>
      <c r="C2385" s="1301" t="s">
        <v>87</v>
      </c>
      <c r="D2385" s="1302">
        <v>0</v>
      </c>
      <c r="E2385" s="1302">
        <v>13</v>
      </c>
      <c r="F2385" s="1302">
        <v>4</v>
      </c>
      <c r="G2385" s="1302">
        <v>0</v>
      </c>
      <c r="H2385" s="1302">
        <v>19</v>
      </c>
      <c r="I2385" s="1302">
        <v>10</v>
      </c>
      <c r="J2385" s="1302">
        <v>0</v>
      </c>
      <c r="K2385" s="1302">
        <v>4</v>
      </c>
      <c r="L2385" s="1302">
        <v>12</v>
      </c>
      <c r="M2385" s="1302">
        <v>1</v>
      </c>
      <c r="N2385" s="1302">
        <v>51</v>
      </c>
      <c r="O2385" s="1302">
        <v>8</v>
      </c>
      <c r="P2385" s="1302">
        <v>12</v>
      </c>
      <c r="Q2385" s="1302">
        <v>15</v>
      </c>
      <c r="R2385" s="1302">
        <v>8</v>
      </c>
      <c r="S2385" s="1302">
        <v>7</v>
      </c>
      <c r="T2385" s="1302">
        <v>6</v>
      </c>
      <c r="U2385" s="1302">
        <v>1</v>
      </c>
      <c r="V2385" s="1302">
        <v>0</v>
      </c>
    </row>
    <row r="2386" spans="1:22" ht="15" x14ac:dyDescent="0.25">
      <c r="A2386" s="1301" t="s">
        <v>709</v>
      </c>
      <c r="B2386" s="153" t="s">
        <v>982</v>
      </c>
      <c r="C2386" s="1301" t="s">
        <v>700</v>
      </c>
      <c r="D2386" s="1302">
        <v>0</v>
      </c>
      <c r="E2386" s="1302">
        <v>4</v>
      </c>
      <c r="F2386" s="1302">
        <v>1</v>
      </c>
      <c r="G2386" s="1302">
        <v>0</v>
      </c>
      <c r="H2386" s="1302">
        <v>3</v>
      </c>
      <c r="I2386" s="1302">
        <v>0</v>
      </c>
      <c r="J2386" s="1302">
        <v>0</v>
      </c>
      <c r="K2386" s="1302">
        <v>0</v>
      </c>
      <c r="L2386" s="1302">
        <v>1</v>
      </c>
      <c r="M2386" s="1302">
        <v>0</v>
      </c>
      <c r="N2386" s="1302">
        <v>3</v>
      </c>
      <c r="O2386" s="1302">
        <v>1</v>
      </c>
      <c r="P2386" s="1302">
        <v>1</v>
      </c>
      <c r="Q2386" s="1302">
        <v>1</v>
      </c>
      <c r="R2386" s="1302">
        <v>2</v>
      </c>
      <c r="S2386" s="1302">
        <v>0</v>
      </c>
      <c r="T2386" s="1302">
        <v>0</v>
      </c>
      <c r="U2386" s="1302">
        <v>0</v>
      </c>
      <c r="V2386" s="1302">
        <v>0</v>
      </c>
    </row>
    <row r="2387" spans="1:22" ht="15" x14ac:dyDescent="0.25">
      <c r="A2387" s="1301" t="s">
        <v>709</v>
      </c>
      <c r="B2387" s="153" t="s">
        <v>982</v>
      </c>
      <c r="C2387" s="1301" t="s">
        <v>88</v>
      </c>
      <c r="D2387" s="1302">
        <v>0</v>
      </c>
      <c r="E2387" s="1302">
        <v>5</v>
      </c>
      <c r="F2387" s="1302">
        <v>1</v>
      </c>
      <c r="G2387" s="1302">
        <v>0</v>
      </c>
      <c r="H2387" s="1302">
        <v>5</v>
      </c>
      <c r="I2387" s="1302">
        <v>3</v>
      </c>
      <c r="J2387" s="1302">
        <v>0</v>
      </c>
      <c r="K2387" s="1302">
        <v>0</v>
      </c>
      <c r="L2387" s="1302">
        <v>4</v>
      </c>
      <c r="M2387" s="1302">
        <v>0</v>
      </c>
      <c r="N2387" s="1302">
        <v>9</v>
      </c>
      <c r="O2387" s="1302">
        <v>2</v>
      </c>
      <c r="P2387" s="1302">
        <v>2</v>
      </c>
      <c r="Q2387" s="1302">
        <v>3</v>
      </c>
      <c r="R2387" s="1302">
        <v>4</v>
      </c>
      <c r="S2387" s="1302">
        <v>0</v>
      </c>
      <c r="T2387" s="1302">
        <v>0</v>
      </c>
      <c r="U2387" s="1302">
        <v>0</v>
      </c>
      <c r="V2387" s="1302">
        <v>0</v>
      </c>
    </row>
    <row r="2388" spans="1:22" ht="15" x14ac:dyDescent="0.25">
      <c r="A2388" s="1301" t="s">
        <v>709</v>
      </c>
      <c r="B2388" s="153" t="s">
        <v>982</v>
      </c>
      <c r="C2388" s="1301" t="s">
        <v>89</v>
      </c>
      <c r="D2388" s="1302">
        <v>0</v>
      </c>
      <c r="E2388" s="1302">
        <v>7</v>
      </c>
      <c r="F2388" s="1302">
        <v>1</v>
      </c>
      <c r="G2388" s="1302">
        <v>0</v>
      </c>
      <c r="H2388" s="1302">
        <v>5</v>
      </c>
      <c r="I2388" s="1302">
        <v>3</v>
      </c>
      <c r="J2388" s="1302">
        <v>0</v>
      </c>
      <c r="K2388" s="1302">
        <v>0</v>
      </c>
      <c r="L2388" s="1302">
        <v>4</v>
      </c>
      <c r="M2388" s="1302">
        <v>0</v>
      </c>
      <c r="N2388" s="1302">
        <v>12</v>
      </c>
      <c r="O2388" s="1302">
        <v>2</v>
      </c>
      <c r="P2388" s="1302">
        <v>2</v>
      </c>
      <c r="Q2388" s="1302">
        <v>6</v>
      </c>
      <c r="R2388" s="1302">
        <v>4</v>
      </c>
      <c r="S2388" s="1302">
        <v>1</v>
      </c>
      <c r="T2388" s="1302">
        <v>0</v>
      </c>
      <c r="U2388" s="1302">
        <v>0</v>
      </c>
      <c r="V2388" s="1302">
        <v>0</v>
      </c>
    </row>
    <row r="2389" spans="1:22" ht="15" x14ac:dyDescent="0.25">
      <c r="A2389" s="1301" t="s">
        <v>709</v>
      </c>
      <c r="B2389" s="153" t="s">
        <v>982</v>
      </c>
      <c r="C2389" s="1301" t="s">
        <v>90</v>
      </c>
      <c r="D2389" s="1302">
        <v>0</v>
      </c>
      <c r="E2389" s="1302">
        <v>1</v>
      </c>
      <c r="F2389" s="1302">
        <v>0</v>
      </c>
      <c r="G2389" s="1302">
        <v>0</v>
      </c>
      <c r="H2389" s="1302">
        <v>1</v>
      </c>
      <c r="I2389" s="1302">
        <v>0</v>
      </c>
      <c r="J2389" s="1302">
        <v>0</v>
      </c>
      <c r="K2389" s="1302">
        <v>0</v>
      </c>
      <c r="L2389" s="1302">
        <v>0</v>
      </c>
      <c r="M2389" s="1302">
        <v>0</v>
      </c>
      <c r="N2389" s="1302">
        <v>1</v>
      </c>
      <c r="O2389" s="1302">
        <v>1</v>
      </c>
      <c r="P2389" s="1302">
        <v>0</v>
      </c>
      <c r="Q2389" s="1302">
        <v>0</v>
      </c>
      <c r="R2389" s="1302">
        <v>0</v>
      </c>
      <c r="S2389" s="1302">
        <v>0</v>
      </c>
      <c r="T2389" s="1302">
        <v>0</v>
      </c>
      <c r="U2389" s="1302">
        <v>0</v>
      </c>
      <c r="V2389" s="1302">
        <v>0</v>
      </c>
    </row>
    <row r="2390" spans="1:22" ht="15" x14ac:dyDescent="0.25">
      <c r="A2390" s="1301" t="s">
        <v>709</v>
      </c>
      <c r="B2390" s="153" t="s">
        <v>982</v>
      </c>
      <c r="C2390" s="1301" t="s">
        <v>91</v>
      </c>
      <c r="D2390" s="1302">
        <v>0</v>
      </c>
      <c r="E2390" s="1302">
        <v>0</v>
      </c>
      <c r="F2390" s="1302">
        <v>0</v>
      </c>
      <c r="G2390" s="1302">
        <v>0</v>
      </c>
      <c r="H2390" s="1302">
        <v>0</v>
      </c>
      <c r="I2390" s="1302">
        <v>0</v>
      </c>
      <c r="J2390" s="1302">
        <v>0</v>
      </c>
      <c r="K2390" s="1302">
        <v>0</v>
      </c>
      <c r="L2390" s="1302">
        <v>0</v>
      </c>
      <c r="M2390" s="1302">
        <v>0</v>
      </c>
      <c r="N2390" s="1302">
        <v>0</v>
      </c>
      <c r="O2390" s="1302">
        <v>1</v>
      </c>
      <c r="P2390" s="1302">
        <v>0</v>
      </c>
      <c r="Q2390" s="1302">
        <v>0</v>
      </c>
      <c r="R2390" s="1302">
        <v>0</v>
      </c>
      <c r="S2390" s="1302">
        <v>0</v>
      </c>
      <c r="T2390" s="1302">
        <v>0</v>
      </c>
      <c r="U2390" s="1302">
        <v>0</v>
      </c>
      <c r="V2390" s="1302">
        <v>0</v>
      </c>
    </row>
    <row r="2391" spans="1:22" ht="15" x14ac:dyDescent="0.25">
      <c r="A2391" s="1301" t="s">
        <v>709</v>
      </c>
      <c r="B2391" s="153" t="s">
        <v>982</v>
      </c>
      <c r="C2391" s="1301" t="s">
        <v>701</v>
      </c>
      <c r="D2391" s="1302">
        <v>0</v>
      </c>
      <c r="E2391" s="1302">
        <v>0.30769231915473938</v>
      </c>
      <c r="F2391" s="1302">
        <v>0.25</v>
      </c>
      <c r="G2391" s="1302">
        <v>0</v>
      </c>
      <c r="H2391" s="1302">
        <v>0.15789473056793213</v>
      </c>
      <c r="I2391" s="1302">
        <v>0</v>
      </c>
      <c r="J2391" s="1302">
        <v>0</v>
      </c>
      <c r="K2391" s="1302">
        <v>0</v>
      </c>
      <c r="L2391" s="1302">
        <v>8.3333335816860199E-2</v>
      </c>
      <c r="M2391" s="1302">
        <v>0</v>
      </c>
      <c r="N2391" s="1302">
        <v>5.8823529630899429E-2</v>
      </c>
      <c r="O2391" s="1302">
        <v>0.125</v>
      </c>
      <c r="P2391" s="1302">
        <v>8.3333335816860199E-2</v>
      </c>
      <c r="Q2391" s="1302">
        <v>6.6666670143604279E-2</v>
      </c>
      <c r="R2391" s="1302">
        <v>0.25</v>
      </c>
      <c r="S2391" s="1302">
        <v>0</v>
      </c>
      <c r="T2391" s="1302">
        <v>0</v>
      </c>
      <c r="U2391" s="1302">
        <v>0</v>
      </c>
      <c r="V2391" s="1302">
        <v>0</v>
      </c>
    </row>
    <row r="2392" spans="1:22" ht="15" x14ac:dyDescent="0.25">
      <c r="A2392" s="1301" t="s">
        <v>709</v>
      </c>
      <c r="B2392" s="153" t="s">
        <v>982</v>
      </c>
      <c r="C2392" s="1301" t="s">
        <v>92</v>
      </c>
      <c r="D2392" s="1302">
        <v>0</v>
      </c>
      <c r="E2392" s="1302">
        <v>0.38461539149284363</v>
      </c>
      <c r="F2392" s="1302">
        <v>0.25</v>
      </c>
      <c r="G2392" s="1302">
        <v>0</v>
      </c>
      <c r="H2392" s="1302">
        <v>0.26315790414810181</v>
      </c>
      <c r="I2392" s="1302">
        <v>0.30000001192092896</v>
      </c>
      <c r="J2392" s="1302">
        <v>0</v>
      </c>
      <c r="K2392" s="1302">
        <v>0</v>
      </c>
      <c r="L2392" s="1302">
        <v>0.3333333432674408</v>
      </c>
      <c r="M2392" s="1302">
        <v>0</v>
      </c>
      <c r="N2392" s="1302">
        <v>0.17647059261798859</v>
      </c>
      <c r="O2392" s="1302">
        <v>0.25</v>
      </c>
      <c r="P2392" s="1302">
        <v>0.1666666716337204</v>
      </c>
      <c r="Q2392" s="1302">
        <v>0.20000000298023224</v>
      </c>
      <c r="R2392" s="1302">
        <v>0.5</v>
      </c>
      <c r="S2392" s="1302">
        <v>0</v>
      </c>
      <c r="T2392" s="1302">
        <v>0</v>
      </c>
      <c r="U2392" s="1302">
        <v>0</v>
      </c>
      <c r="V2392" s="1302">
        <v>0</v>
      </c>
    </row>
    <row r="2393" spans="1:22" ht="15" x14ac:dyDescent="0.25">
      <c r="A2393" s="1301" t="s">
        <v>709</v>
      </c>
      <c r="B2393" s="153" t="s">
        <v>982</v>
      </c>
      <c r="C2393" s="1301" t="s">
        <v>93</v>
      </c>
      <c r="D2393" s="1302">
        <v>0</v>
      </c>
      <c r="E2393" s="1302">
        <v>0.53846156597137451</v>
      </c>
      <c r="F2393" s="1302">
        <v>0.25</v>
      </c>
      <c r="G2393" s="1302">
        <v>0</v>
      </c>
      <c r="H2393" s="1302">
        <v>0.26315790414810181</v>
      </c>
      <c r="I2393" s="1302">
        <v>0.30000001192092896</v>
      </c>
      <c r="J2393" s="1302">
        <v>0</v>
      </c>
      <c r="K2393" s="1302">
        <v>0</v>
      </c>
      <c r="L2393" s="1302">
        <v>0.3333333432674408</v>
      </c>
      <c r="M2393" s="1302">
        <v>0</v>
      </c>
      <c r="N2393" s="1302">
        <v>0.23529411852359772</v>
      </c>
      <c r="O2393" s="1302">
        <v>0.25</v>
      </c>
      <c r="P2393" s="1302">
        <v>0.1666666716337204</v>
      </c>
      <c r="Q2393" s="1302">
        <v>0.40000000596046448</v>
      </c>
      <c r="R2393" s="1302">
        <v>0.5</v>
      </c>
      <c r="S2393" s="1302">
        <v>0.1428571492433548</v>
      </c>
      <c r="T2393" s="1302">
        <v>0</v>
      </c>
      <c r="U2393" s="1302">
        <v>0</v>
      </c>
      <c r="V2393" s="1302">
        <v>0</v>
      </c>
    </row>
    <row r="2394" spans="1:22" ht="15" x14ac:dyDescent="0.25">
      <c r="A2394" s="1301" t="s">
        <v>709</v>
      </c>
      <c r="B2394" s="153" t="s">
        <v>982</v>
      </c>
      <c r="C2394" s="1301" t="s">
        <v>94</v>
      </c>
      <c r="D2394" s="1302">
        <v>0</v>
      </c>
      <c r="E2394" s="1302">
        <v>7.6923079788684845E-2</v>
      </c>
      <c r="F2394" s="1302">
        <v>0</v>
      </c>
      <c r="G2394" s="1302">
        <v>0</v>
      </c>
      <c r="H2394" s="1302">
        <v>5.2631579339504242E-2</v>
      </c>
      <c r="I2394" s="1302">
        <v>0</v>
      </c>
      <c r="J2394" s="1302">
        <v>0</v>
      </c>
      <c r="K2394" s="1302">
        <v>0</v>
      </c>
      <c r="L2394" s="1302">
        <v>0</v>
      </c>
      <c r="M2394" s="1302">
        <v>0</v>
      </c>
      <c r="N2394" s="1302">
        <v>1.9607843831181526E-2</v>
      </c>
      <c r="O2394" s="1302">
        <v>0.125</v>
      </c>
      <c r="P2394" s="1302">
        <v>0</v>
      </c>
      <c r="Q2394" s="1302">
        <v>0</v>
      </c>
      <c r="R2394" s="1302">
        <v>0</v>
      </c>
      <c r="S2394" s="1302">
        <v>0</v>
      </c>
      <c r="T2394" s="1302">
        <v>0</v>
      </c>
      <c r="U2394" s="1302">
        <v>0</v>
      </c>
      <c r="V2394" s="1302">
        <v>0</v>
      </c>
    </row>
    <row r="2395" spans="1:22" ht="15" x14ac:dyDescent="0.25">
      <c r="A2395" s="1301" t="s">
        <v>709</v>
      </c>
      <c r="B2395" s="153" t="s">
        <v>982</v>
      </c>
      <c r="C2395" s="1301" t="s">
        <v>95</v>
      </c>
      <c r="D2395" s="1302">
        <v>0</v>
      </c>
      <c r="E2395" s="1302">
        <v>0</v>
      </c>
      <c r="F2395" s="1302">
        <v>0</v>
      </c>
      <c r="G2395" s="1302">
        <v>0</v>
      </c>
      <c r="H2395" s="1302">
        <v>0</v>
      </c>
      <c r="I2395" s="1302">
        <v>0</v>
      </c>
      <c r="J2395" s="1302">
        <v>0</v>
      </c>
      <c r="K2395" s="1302">
        <v>0</v>
      </c>
      <c r="L2395" s="1302">
        <v>0</v>
      </c>
      <c r="M2395" s="1302">
        <v>0</v>
      </c>
      <c r="N2395" s="1302">
        <v>0</v>
      </c>
      <c r="O2395" s="1302">
        <v>0.125</v>
      </c>
      <c r="P2395" s="1302">
        <v>0</v>
      </c>
      <c r="Q2395" s="1302">
        <v>0</v>
      </c>
      <c r="R2395" s="1302">
        <v>0</v>
      </c>
      <c r="S2395" s="1302">
        <v>0</v>
      </c>
      <c r="T2395" s="1302">
        <v>0</v>
      </c>
      <c r="U2395" s="1302">
        <v>0</v>
      </c>
      <c r="V2395" s="1302">
        <v>0</v>
      </c>
    </row>
    <row r="2396" spans="1:22" ht="15" x14ac:dyDescent="0.25">
      <c r="A2396" s="1301" t="s">
        <v>709</v>
      </c>
      <c r="B2396" s="153" t="s">
        <v>983</v>
      </c>
      <c r="C2396" s="1301" t="s">
        <v>87</v>
      </c>
      <c r="D2396" s="1302">
        <v>0</v>
      </c>
      <c r="E2396" s="1302">
        <v>0</v>
      </c>
      <c r="F2396" s="1302">
        <v>0</v>
      </c>
      <c r="G2396" s="1302">
        <v>0</v>
      </c>
      <c r="H2396" s="1302">
        <v>0</v>
      </c>
      <c r="I2396" s="1302">
        <v>0</v>
      </c>
      <c r="J2396" s="1302">
        <v>6</v>
      </c>
      <c r="K2396" s="1302">
        <v>9</v>
      </c>
      <c r="L2396" s="1302">
        <v>8</v>
      </c>
      <c r="M2396" s="1302">
        <v>9</v>
      </c>
      <c r="N2396" s="1302">
        <v>5</v>
      </c>
      <c r="O2396" s="1302">
        <v>7</v>
      </c>
      <c r="P2396" s="1302">
        <v>4</v>
      </c>
      <c r="Q2396" s="1302">
        <v>0</v>
      </c>
      <c r="R2396" s="1302">
        <v>0</v>
      </c>
      <c r="S2396" s="1302">
        <v>1</v>
      </c>
      <c r="T2396" s="1302">
        <v>0</v>
      </c>
      <c r="U2396" s="1302">
        <v>0</v>
      </c>
      <c r="V2396" s="1302">
        <v>0</v>
      </c>
    </row>
    <row r="2397" spans="1:22" ht="15" x14ac:dyDescent="0.25">
      <c r="A2397" s="1301" t="s">
        <v>709</v>
      </c>
      <c r="B2397" s="153" t="s">
        <v>983</v>
      </c>
      <c r="C2397" s="1301" t="s">
        <v>700</v>
      </c>
      <c r="D2397" s="1302">
        <v>0</v>
      </c>
      <c r="E2397" s="1302">
        <v>0</v>
      </c>
      <c r="F2397" s="1302">
        <v>0</v>
      </c>
      <c r="G2397" s="1302">
        <v>0</v>
      </c>
      <c r="H2397" s="1302">
        <v>0</v>
      </c>
      <c r="I2397" s="1302">
        <v>0</v>
      </c>
      <c r="J2397" s="1302">
        <v>0</v>
      </c>
      <c r="K2397" s="1302">
        <v>5</v>
      </c>
      <c r="L2397" s="1302">
        <v>4</v>
      </c>
      <c r="M2397" s="1302">
        <v>4</v>
      </c>
      <c r="N2397" s="1302">
        <v>2</v>
      </c>
      <c r="O2397" s="1302">
        <v>4</v>
      </c>
      <c r="P2397" s="1302">
        <v>0</v>
      </c>
      <c r="Q2397" s="1302">
        <v>0</v>
      </c>
      <c r="R2397" s="1302">
        <v>0</v>
      </c>
      <c r="S2397" s="1302">
        <v>0</v>
      </c>
      <c r="T2397" s="1302">
        <v>0</v>
      </c>
      <c r="U2397" s="1302">
        <v>0</v>
      </c>
      <c r="V2397" s="1302">
        <v>0</v>
      </c>
    </row>
    <row r="2398" spans="1:22" ht="15" x14ac:dyDescent="0.25">
      <c r="A2398" s="1301" t="s">
        <v>709</v>
      </c>
      <c r="B2398" s="153" t="s">
        <v>983</v>
      </c>
      <c r="C2398" s="1301" t="s">
        <v>88</v>
      </c>
      <c r="D2398" s="1302">
        <v>0</v>
      </c>
      <c r="E2398" s="1302">
        <v>0</v>
      </c>
      <c r="F2398" s="1302">
        <v>0</v>
      </c>
      <c r="G2398" s="1302">
        <v>0</v>
      </c>
      <c r="H2398" s="1302">
        <v>0</v>
      </c>
      <c r="I2398" s="1302">
        <v>0</v>
      </c>
      <c r="J2398" s="1302">
        <v>1</v>
      </c>
      <c r="K2398" s="1302">
        <v>5</v>
      </c>
      <c r="L2398" s="1302">
        <v>4</v>
      </c>
      <c r="M2398" s="1302">
        <v>4</v>
      </c>
      <c r="N2398" s="1302">
        <v>2</v>
      </c>
      <c r="O2398" s="1302">
        <v>5</v>
      </c>
      <c r="P2398" s="1302">
        <v>1</v>
      </c>
      <c r="Q2398" s="1302">
        <v>0</v>
      </c>
      <c r="R2398" s="1302">
        <v>0</v>
      </c>
      <c r="S2398" s="1302">
        <v>0</v>
      </c>
      <c r="T2398" s="1302">
        <v>0</v>
      </c>
      <c r="U2398" s="1302">
        <v>0</v>
      </c>
      <c r="V2398" s="1302">
        <v>0</v>
      </c>
    </row>
    <row r="2399" spans="1:22" ht="15" x14ac:dyDescent="0.25">
      <c r="A2399" s="1301" t="s">
        <v>709</v>
      </c>
      <c r="B2399" s="153" t="s">
        <v>983</v>
      </c>
      <c r="C2399" s="1301" t="s">
        <v>89</v>
      </c>
      <c r="D2399" s="1302">
        <v>0</v>
      </c>
      <c r="E2399" s="1302">
        <v>0</v>
      </c>
      <c r="F2399" s="1302">
        <v>0</v>
      </c>
      <c r="G2399" s="1302">
        <v>0</v>
      </c>
      <c r="H2399" s="1302">
        <v>0</v>
      </c>
      <c r="I2399" s="1302">
        <v>0</v>
      </c>
      <c r="J2399" s="1302">
        <v>1</v>
      </c>
      <c r="K2399" s="1302">
        <v>5</v>
      </c>
      <c r="L2399" s="1302">
        <v>4</v>
      </c>
      <c r="M2399" s="1302">
        <v>5</v>
      </c>
      <c r="N2399" s="1302">
        <v>3</v>
      </c>
      <c r="O2399" s="1302">
        <v>5</v>
      </c>
      <c r="P2399" s="1302">
        <v>2</v>
      </c>
      <c r="Q2399" s="1302">
        <v>0</v>
      </c>
      <c r="R2399" s="1302">
        <v>0</v>
      </c>
      <c r="S2399" s="1302">
        <v>0</v>
      </c>
      <c r="T2399" s="1302">
        <v>0</v>
      </c>
      <c r="U2399" s="1302">
        <v>0</v>
      </c>
      <c r="V2399" s="1302">
        <v>0</v>
      </c>
    </row>
    <row r="2400" spans="1:22" ht="15" x14ac:dyDescent="0.25">
      <c r="A2400" s="1301" t="s">
        <v>709</v>
      </c>
      <c r="B2400" s="153" t="s">
        <v>983</v>
      </c>
      <c r="C2400" s="1301" t="s">
        <v>90</v>
      </c>
      <c r="D2400" s="1302">
        <v>0</v>
      </c>
      <c r="E2400" s="1302">
        <v>0</v>
      </c>
      <c r="F2400" s="1302">
        <v>0</v>
      </c>
      <c r="G2400" s="1302">
        <v>0</v>
      </c>
      <c r="H2400" s="1302">
        <v>0</v>
      </c>
      <c r="I2400" s="1302">
        <v>0</v>
      </c>
      <c r="J2400" s="1302">
        <v>1</v>
      </c>
      <c r="K2400" s="1302">
        <v>2</v>
      </c>
      <c r="L2400" s="1302">
        <v>2</v>
      </c>
      <c r="M2400" s="1302">
        <v>0</v>
      </c>
      <c r="N2400" s="1302">
        <v>0</v>
      </c>
      <c r="O2400" s="1302">
        <v>0</v>
      </c>
      <c r="P2400" s="1302">
        <v>0</v>
      </c>
      <c r="Q2400" s="1302">
        <v>0</v>
      </c>
      <c r="R2400" s="1302">
        <v>0</v>
      </c>
      <c r="S2400" s="1302">
        <v>0</v>
      </c>
      <c r="T2400" s="1302">
        <v>0</v>
      </c>
      <c r="U2400" s="1302">
        <v>0</v>
      </c>
      <c r="V2400" s="1302">
        <v>0</v>
      </c>
    </row>
    <row r="2401" spans="1:22" ht="15" x14ac:dyDescent="0.25">
      <c r="A2401" s="1301" t="s">
        <v>709</v>
      </c>
      <c r="B2401" s="153" t="s">
        <v>983</v>
      </c>
      <c r="C2401" s="1301" t="s">
        <v>91</v>
      </c>
      <c r="D2401" s="1302">
        <v>0</v>
      </c>
      <c r="E2401" s="1302">
        <v>0</v>
      </c>
      <c r="F2401" s="1302">
        <v>0</v>
      </c>
      <c r="G2401" s="1302">
        <v>0</v>
      </c>
      <c r="H2401" s="1302">
        <v>0</v>
      </c>
      <c r="I2401" s="1302">
        <v>0</v>
      </c>
      <c r="J2401" s="1302">
        <v>1</v>
      </c>
      <c r="K2401" s="1302">
        <v>2</v>
      </c>
      <c r="L2401" s="1302">
        <v>1</v>
      </c>
      <c r="M2401" s="1302">
        <v>0</v>
      </c>
      <c r="N2401" s="1302">
        <v>0</v>
      </c>
      <c r="O2401" s="1302">
        <v>0</v>
      </c>
      <c r="P2401" s="1302">
        <v>0</v>
      </c>
      <c r="Q2401" s="1302">
        <v>0</v>
      </c>
      <c r="R2401" s="1302">
        <v>0</v>
      </c>
      <c r="S2401" s="1302">
        <v>0</v>
      </c>
      <c r="T2401" s="1302">
        <v>0</v>
      </c>
      <c r="U2401" s="1302">
        <v>0</v>
      </c>
      <c r="V2401" s="1302">
        <v>0</v>
      </c>
    </row>
    <row r="2402" spans="1:22" ht="15" x14ac:dyDescent="0.25">
      <c r="A2402" s="1301" t="s">
        <v>709</v>
      </c>
      <c r="B2402" s="153" t="s">
        <v>983</v>
      </c>
      <c r="C2402" s="1301" t="s">
        <v>701</v>
      </c>
      <c r="D2402" s="1302">
        <v>0</v>
      </c>
      <c r="E2402" s="1302">
        <v>0</v>
      </c>
      <c r="F2402" s="1302">
        <v>0</v>
      </c>
      <c r="G2402" s="1302">
        <v>0</v>
      </c>
      <c r="H2402" s="1302">
        <v>0</v>
      </c>
      <c r="I2402" s="1302">
        <v>0</v>
      </c>
      <c r="J2402" s="1302">
        <v>0</v>
      </c>
      <c r="K2402" s="1302">
        <v>0.55555558204650879</v>
      </c>
      <c r="L2402" s="1302">
        <v>0.5</v>
      </c>
      <c r="M2402" s="1302">
        <v>0.4444444477558136</v>
      </c>
      <c r="N2402" s="1302">
        <v>0.40000000596046448</v>
      </c>
      <c r="O2402" s="1302">
        <v>0.57142859697341919</v>
      </c>
      <c r="P2402" s="1302">
        <v>0</v>
      </c>
      <c r="Q2402" s="1302">
        <v>0</v>
      </c>
      <c r="R2402" s="1302">
        <v>0</v>
      </c>
      <c r="S2402" s="1302">
        <v>0</v>
      </c>
      <c r="T2402" s="1302">
        <v>0</v>
      </c>
      <c r="U2402" s="1302">
        <v>0</v>
      </c>
      <c r="V2402" s="1302">
        <v>0</v>
      </c>
    </row>
    <row r="2403" spans="1:22" ht="15" x14ac:dyDescent="0.25">
      <c r="A2403" s="1301" t="s">
        <v>709</v>
      </c>
      <c r="B2403" s="153" t="s">
        <v>983</v>
      </c>
      <c r="C2403" s="1301" t="s">
        <v>92</v>
      </c>
      <c r="D2403" s="1302">
        <v>0</v>
      </c>
      <c r="E2403" s="1302">
        <v>0</v>
      </c>
      <c r="F2403" s="1302">
        <v>0</v>
      </c>
      <c r="G2403" s="1302">
        <v>0</v>
      </c>
      <c r="H2403" s="1302">
        <v>0</v>
      </c>
      <c r="I2403" s="1302">
        <v>0</v>
      </c>
      <c r="J2403" s="1302">
        <v>0.1666666716337204</v>
      </c>
      <c r="K2403" s="1302">
        <v>0.55555558204650879</v>
      </c>
      <c r="L2403" s="1302">
        <v>0.5</v>
      </c>
      <c r="M2403" s="1302">
        <v>0.4444444477558136</v>
      </c>
      <c r="N2403" s="1302">
        <v>0.40000000596046448</v>
      </c>
      <c r="O2403" s="1302">
        <v>0.71428573131561279</v>
      </c>
      <c r="P2403" s="1302">
        <v>0.25</v>
      </c>
      <c r="Q2403" s="1302">
        <v>0</v>
      </c>
      <c r="R2403" s="1302">
        <v>0</v>
      </c>
      <c r="S2403" s="1302">
        <v>0</v>
      </c>
      <c r="T2403" s="1302">
        <v>0</v>
      </c>
      <c r="U2403" s="1302">
        <v>0</v>
      </c>
      <c r="V2403" s="1302">
        <v>0</v>
      </c>
    </row>
    <row r="2404" spans="1:22" ht="15" x14ac:dyDescent="0.25">
      <c r="A2404" s="1301" t="s">
        <v>709</v>
      </c>
      <c r="B2404" s="153" t="s">
        <v>983</v>
      </c>
      <c r="C2404" s="1301" t="s">
        <v>93</v>
      </c>
      <c r="D2404" s="1302">
        <v>0</v>
      </c>
      <c r="E2404" s="1302">
        <v>0</v>
      </c>
      <c r="F2404" s="1302">
        <v>0</v>
      </c>
      <c r="G2404" s="1302">
        <v>0</v>
      </c>
      <c r="H2404" s="1302">
        <v>0</v>
      </c>
      <c r="I2404" s="1302">
        <v>0</v>
      </c>
      <c r="J2404" s="1302">
        <v>0.1666666716337204</v>
      </c>
      <c r="K2404" s="1302">
        <v>0.55555558204650879</v>
      </c>
      <c r="L2404" s="1302">
        <v>0.5</v>
      </c>
      <c r="M2404" s="1302">
        <v>0.55555558204650879</v>
      </c>
      <c r="N2404" s="1302">
        <v>0.60000002384185791</v>
      </c>
      <c r="O2404" s="1302">
        <v>0.71428573131561279</v>
      </c>
      <c r="P2404" s="1302">
        <v>0.5</v>
      </c>
      <c r="Q2404" s="1302">
        <v>0</v>
      </c>
      <c r="R2404" s="1302">
        <v>0</v>
      </c>
      <c r="S2404" s="1302">
        <v>0</v>
      </c>
      <c r="T2404" s="1302">
        <v>0</v>
      </c>
      <c r="U2404" s="1302">
        <v>0</v>
      </c>
      <c r="V2404" s="1302">
        <v>0</v>
      </c>
    </row>
    <row r="2405" spans="1:22" ht="15" x14ac:dyDescent="0.25">
      <c r="A2405" s="1301" t="s">
        <v>709</v>
      </c>
      <c r="B2405" s="153" t="s">
        <v>983</v>
      </c>
      <c r="C2405" s="1301" t="s">
        <v>94</v>
      </c>
      <c r="D2405" s="1302">
        <v>0</v>
      </c>
      <c r="E2405" s="1302">
        <v>0</v>
      </c>
      <c r="F2405" s="1302">
        <v>0</v>
      </c>
      <c r="G2405" s="1302">
        <v>0</v>
      </c>
      <c r="H2405" s="1302">
        <v>0</v>
      </c>
      <c r="I2405" s="1302">
        <v>0</v>
      </c>
      <c r="J2405" s="1302">
        <v>0.1666666716337204</v>
      </c>
      <c r="K2405" s="1302">
        <v>0.2222222238779068</v>
      </c>
      <c r="L2405" s="1302">
        <v>0.25</v>
      </c>
      <c r="M2405" s="1302">
        <v>0</v>
      </c>
      <c r="N2405" s="1302">
        <v>0</v>
      </c>
      <c r="O2405" s="1302">
        <v>0</v>
      </c>
      <c r="P2405" s="1302">
        <v>0</v>
      </c>
      <c r="Q2405" s="1302">
        <v>0</v>
      </c>
      <c r="R2405" s="1302">
        <v>0</v>
      </c>
      <c r="S2405" s="1302">
        <v>0</v>
      </c>
      <c r="T2405" s="1302">
        <v>0</v>
      </c>
      <c r="U2405" s="1302">
        <v>0</v>
      </c>
      <c r="V2405" s="1302">
        <v>0</v>
      </c>
    </row>
    <row r="2406" spans="1:22" ht="15" x14ac:dyDescent="0.25">
      <c r="A2406" s="1301" t="s">
        <v>709</v>
      </c>
      <c r="B2406" s="153" t="s">
        <v>983</v>
      </c>
      <c r="C2406" s="1301" t="s">
        <v>95</v>
      </c>
      <c r="D2406" s="1302">
        <v>0</v>
      </c>
      <c r="E2406" s="1302">
        <v>0</v>
      </c>
      <c r="F2406" s="1302">
        <v>0</v>
      </c>
      <c r="G2406" s="1302">
        <v>0</v>
      </c>
      <c r="H2406" s="1302">
        <v>0</v>
      </c>
      <c r="I2406" s="1302">
        <v>0</v>
      </c>
      <c r="J2406" s="1302">
        <v>0.1666666716337204</v>
      </c>
      <c r="K2406" s="1302">
        <v>0.2222222238779068</v>
      </c>
      <c r="L2406" s="1302">
        <v>0.125</v>
      </c>
      <c r="M2406" s="1302">
        <v>0</v>
      </c>
      <c r="N2406" s="1302">
        <v>0</v>
      </c>
      <c r="O2406" s="1302">
        <v>0</v>
      </c>
      <c r="P2406" s="1302">
        <v>0</v>
      </c>
      <c r="Q2406" s="1302">
        <v>0</v>
      </c>
      <c r="R2406" s="1302">
        <v>0</v>
      </c>
      <c r="S2406" s="1302">
        <v>0</v>
      </c>
      <c r="T2406" s="1302">
        <v>0</v>
      </c>
      <c r="U2406" s="1302">
        <v>0</v>
      </c>
      <c r="V2406" s="1302">
        <v>0</v>
      </c>
    </row>
    <row r="2407" spans="1:22" ht="15" x14ac:dyDescent="0.25">
      <c r="A2407" s="1301" t="s">
        <v>709</v>
      </c>
      <c r="B2407" s="153" t="s">
        <v>984</v>
      </c>
      <c r="C2407" s="1301" t="s">
        <v>87</v>
      </c>
      <c r="D2407" s="1302">
        <v>1</v>
      </c>
      <c r="E2407" s="1302">
        <v>1</v>
      </c>
      <c r="F2407" s="1302">
        <v>1</v>
      </c>
      <c r="G2407" s="1302">
        <v>7</v>
      </c>
      <c r="H2407" s="1302">
        <v>0</v>
      </c>
      <c r="I2407" s="1302">
        <v>1</v>
      </c>
      <c r="J2407" s="1302">
        <v>1</v>
      </c>
      <c r="K2407" s="1302">
        <v>5</v>
      </c>
      <c r="L2407" s="1302">
        <v>1</v>
      </c>
      <c r="M2407" s="1302">
        <v>0</v>
      </c>
      <c r="N2407" s="1302">
        <v>0</v>
      </c>
      <c r="O2407" s="1302">
        <v>0</v>
      </c>
      <c r="P2407" s="1302">
        <v>0</v>
      </c>
      <c r="Q2407" s="1302">
        <v>0</v>
      </c>
      <c r="R2407" s="1302">
        <v>0</v>
      </c>
      <c r="S2407" s="1302">
        <v>0</v>
      </c>
      <c r="T2407" s="1302">
        <v>0</v>
      </c>
      <c r="U2407" s="1302">
        <v>0</v>
      </c>
      <c r="V2407" s="1302">
        <v>0</v>
      </c>
    </row>
    <row r="2408" spans="1:22" ht="15" x14ac:dyDescent="0.25">
      <c r="A2408" s="1301" t="s">
        <v>709</v>
      </c>
      <c r="B2408" s="153" t="s">
        <v>984</v>
      </c>
      <c r="C2408" s="1301" t="s">
        <v>700</v>
      </c>
      <c r="D2408" s="1302">
        <v>0</v>
      </c>
      <c r="E2408" s="1302">
        <v>0</v>
      </c>
      <c r="F2408" s="1302">
        <v>0</v>
      </c>
      <c r="G2408" s="1302">
        <v>3</v>
      </c>
      <c r="H2408" s="1302">
        <v>0</v>
      </c>
      <c r="I2408" s="1302">
        <v>0</v>
      </c>
      <c r="J2408" s="1302">
        <v>1</v>
      </c>
      <c r="K2408" s="1302">
        <v>5</v>
      </c>
      <c r="L2408" s="1302">
        <v>0</v>
      </c>
      <c r="M2408" s="1302">
        <v>0</v>
      </c>
      <c r="N2408" s="1302">
        <v>0</v>
      </c>
      <c r="O2408" s="1302">
        <v>0</v>
      </c>
      <c r="P2408" s="1302">
        <v>0</v>
      </c>
      <c r="Q2408" s="1302">
        <v>0</v>
      </c>
      <c r="R2408" s="1302">
        <v>0</v>
      </c>
      <c r="S2408" s="1302">
        <v>0</v>
      </c>
      <c r="T2408" s="1302">
        <v>0</v>
      </c>
      <c r="U2408" s="1302">
        <v>0</v>
      </c>
      <c r="V2408" s="1302">
        <v>0</v>
      </c>
    </row>
    <row r="2409" spans="1:22" ht="15" x14ac:dyDescent="0.25">
      <c r="A2409" s="1301" t="s">
        <v>709</v>
      </c>
      <c r="B2409" s="153" t="s">
        <v>984</v>
      </c>
      <c r="C2409" s="1301" t="s">
        <v>88</v>
      </c>
      <c r="D2409" s="1302">
        <v>0</v>
      </c>
      <c r="E2409" s="1302">
        <v>0</v>
      </c>
      <c r="F2409" s="1302">
        <v>0</v>
      </c>
      <c r="G2409" s="1302">
        <v>3</v>
      </c>
      <c r="H2409" s="1302">
        <v>0</v>
      </c>
      <c r="I2409" s="1302">
        <v>1</v>
      </c>
      <c r="J2409" s="1302">
        <v>1</v>
      </c>
      <c r="K2409" s="1302">
        <v>5</v>
      </c>
      <c r="L2409" s="1302">
        <v>0</v>
      </c>
      <c r="M2409" s="1302">
        <v>0</v>
      </c>
      <c r="N2409" s="1302">
        <v>0</v>
      </c>
      <c r="O2409" s="1302">
        <v>0</v>
      </c>
      <c r="P2409" s="1302">
        <v>0</v>
      </c>
      <c r="Q2409" s="1302">
        <v>0</v>
      </c>
      <c r="R2409" s="1302">
        <v>0</v>
      </c>
      <c r="S2409" s="1302">
        <v>0</v>
      </c>
      <c r="T2409" s="1302">
        <v>0</v>
      </c>
      <c r="U2409" s="1302">
        <v>0</v>
      </c>
      <c r="V2409" s="1302">
        <v>0</v>
      </c>
    </row>
    <row r="2410" spans="1:22" ht="15" x14ac:dyDescent="0.25">
      <c r="A2410" s="1301" t="s">
        <v>709</v>
      </c>
      <c r="B2410" s="153" t="s">
        <v>984</v>
      </c>
      <c r="C2410" s="1301" t="s">
        <v>89</v>
      </c>
      <c r="D2410" s="1302">
        <v>0</v>
      </c>
      <c r="E2410" s="1302">
        <v>0</v>
      </c>
      <c r="F2410" s="1302">
        <v>0</v>
      </c>
      <c r="G2410" s="1302">
        <v>3</v>
      </c>
      <c r="H2410" s="1302">
        <v>0</v>
      </c>
      <c r="I2410" s="1302">
        <v>1</v>
      </c>
      <c r="J2410" s="1302">
        <v>1</v>
      </c>
      <c r="K2410" s="1302">
        <v>5</v>
      </c>
      <c r="L2410" s="1302">
        <v>0</v>
      </c>
      <c r="M2410" s="1302">
        <v>0</v>
      </c>
      <c r="N2410" s="1302">
        <v>0</v>
      </c>
      <c r="O2410" s="1302">
        <v>0</v>
      </c>
      <c r="P2410" s="1302">
        <v>0</v>
      </c>
      <c r="Q2410" s="1302">
        <v>0</v>
      </c>
      <c r="R2410" s="1302">
        <v>0</v>
      </c>
      <c r="S2410" s="1302">
        <v>0</v>
      </c>
      <c r="T2410" s="1302">
        <v>0</v>
      </c>
      <c r="U2410" s="1302">
        <v>0</v>
      </c>
      <c r="V2410" s="1302">
        <v>0</v>
      </c>
    </row>
    <row r="2411" spans="1:22" ht="15" x14ac:dyDescent="0.25">
      <c r="A2411" s="1301" t="s">
        <v>709</v>
      </c>
      <c r="B2411" s="153" t="s">
        <v>984</v>
      </c>
      <c r="C2411" s="1301" t="s">
        <v>90</v>
      </c>
      <c r="D2411" s="1302">
        <v>0</v>
      </c>
      <c r="E2411" s="1302">
        <v>0</v>
      </c>
      <c r="F2411" s="1302">
        <v>0</v>
      </c>
      <c r="G2411" s="1302">
        <v>2</v>
      </c>
      <c r="H2411" s="1302">
        <v>0</v>
      </c>
      <c r="I2411" s="1302">
        <v>0</v>
      </c>
      <c r="J2411" s="1302">
        <v>0</v>
      </c>
      <c r="K2411" s="1302">
        <v>1</v>
      </c>
      <c r="L2411" s="1302">
        <v>0</v>
      </c>
      <c r="M2411" s="1302">
        <v>0</v>
      </c>
      <c r="N2411" s="1302">
        <v>0</v>
      </c>
      <c r="O2411" s="1302">
        <v>0</v>
      </c>
      <c r="P2411" s="1302">
        <v>0</v>
      </c>
      <c r="Q2411" s="1302">
        <v>0</v>
      </c>
      <c r="R2411" s="1302">
        <v>0</v>
      </c>
      <c r="S2411" s="1302">
        <v>0</v>
      </c>
      <c r="T2411" s="1302">
        <v>0</v>
      </c>
      <c r="U2411" s="1302">
        <v>0</v>
      </c>
      <c r="V2411" s="1302">
        <v>0</v>
      </c>
    </row>
    <row r="2412" spans="1:22" ht="15" x14ac:dyDescent="0.25">
      <c r="A2412" s="1301" t="s">
        <v>709</v>
      </c>
      <c r="B2412" s="153" t="s">
        <v>984</v>
      </c>
      <c r="C2412" s="1301" t="s">
        <v>91</v>
      </c>
      <c r="D2412" s="1302">
        <v>0</v>
      </c>
      <c r="E2412" s="1302">
        <v>0</v>
      </c>
      <c r="F2412" s="1302">
        <v>0</v>
      </c>
      <c r="G2412" s="1302">
        <v>1</v>
      </c>
      <c r="H2412" s="1302">
        <v>0</v>
      </c>
      <c r="I2412" s="1302">
        <v>0</v>
      </c>
      <c r="J2412" s="1302">
        <v>0</v>
      </c>
      <c r="K2412" s="1302">
        <v>1</v>
      </c>
      <c r="L2412" s="1302">
        <v>0</v>
      </c>
      <c r="M2412" s="1302">
        <v>0</v>
      </c>
      <c r="N2412" s="1302">
        <v>0</v>
      </c>
      <c r="O2412" s="1302">
        <v>0</v>
      </c>
      <c r="P2412" s="1302">
        <v>0</v>
      </c>
      <c r="Q2412" s="1302">
        <v>0</v>
      </c>
      <c r="R2412" s="1302">
        <v>0</v>
      </c>
      <c r="S2412" s="1302">
        <v>0</v>
      </c>
      <c r="T2412" s="1302">
        <v>0</v>
      </c>
      <c r="U2412" s="1302">
        <v>0</v>
      </c>
      <c r="V2412" s="1302">
        <v>0</v>
      </c>
    </row>
    <row r="2413" spans="1:22" ht="15" x14ac:dyDescent="0.25">
      <c r="A2413" s="1301" t="s">
        <v>709</v>
      </c>
      <c r="B2413" s="153" t="s">
        <v>984</v>
      </c>
      <c r="C2413" s="1301" t="s">
        <v>701</v>
      </c>
      <c r="D2413" s="1302">
        <v>0</v>
      </c>
      <c r="E2413" s="1302">
        <v>0</v>
      </c>
      <c r="F2413" s="1302">
        <v>0</v>
      </c>
      <c r="G2413" s="1302">
        <v>0.4285714328289032</v>
      </c>
      <c r="H2413" s="1302">
        <v>0</v>
      </c>
      <c r="I2413" s="1302">
        <v>0</v>
      </c>
      <c r="J2413" s="1302">
        <v>1</v>
      </c>
      <c r="K2413" s="1302">
        <v>1</v>
      </c>
      <c r="L2413" s="1302">
        <v>0</v>
      </c>
      <c r="M2413" s="1302">
        <v>0</v>
      </c>
      <c r="N2413" s="1302">
        <v>0</v>
      </c>
      <c r="O2413" s="1302">
        <v>0</v>
      </c>
      <c r="P2413" s="1302">
        <v>0</v>
      </c>
      <c r="Q2413" s="1302">
        <v>0</v>
      </c>
      <c r="R2413" s="1302">
        <v>0</v>
      </c>
      <c r="S2413" s="1302">
        <v>0</v>
      </c>
      <c r="T2413" s="1302">
        <v>0</v>
      </c>
      <c r="U2413" s="1302">
        <v>0</v>
      </c>
      <c r="V2413" s="1302">
        <v>0</v>
      </c>
    </row>
    <row r="2414" spans="1:22" ht="15" x14ac:dyDescent="0.25">
      <c r="A2414" s="1301" t="s">
        <v>709</v>
      </c>
      <c r="B2414" s="153" t="s">
        <v>984</v>
      </c>
      <c r="C2414" s="1301" t="s">
        <v>92</v>
      </c>
      <c r="D2414" s="1302">
        <v>0</v>
      </c>
      <c r="E2414" s="1302">
        <v>0</v>
      </c>
      <c r="F2414" s="1302">
        <v>0</v>
      </c>
      <c r="G2414" s="1302">
        <v>0.4285714328289032</v>
      </c>
      <c r="H2414" s="1302">
        <v>0</v>
      </c>
      <c r="I2414" s="1302">
        <v>1</v>
      </c>
      <c r="J2414" s="1302">
        <v>1</v>
      </c>
      <c r="K2414" s="1302">
        <v>1</v>
      </c>
      <c r="L2414" s="1302">
        <v>0</v>
      </c>
      <c r="M2414" s="1302">
        <v>0</v>
      </c>
      <c r="N2414" s="1302">
        <v>0</v>
      </c>
      <c r="O2414" s="1302">
        <v>0</v>
      </c>
      <c r="P2414" s="1302">
        <v>0</v>
      </c>
      <c r="Q2414" s="1302">
        <v>0</v>
      </c>
      <c r="R2414" s="1302">
        <v>0</v>
      </c>
      <c r="S2414" s="1302">
        <v>0</v>
      </c>
      <c r="T2414" s="1302">
        <v>0</v>
      </c>
      <c r="U2414" s="1302">
        <v>0</v>
      </c>
      <c r="V2414" s="1302">
        <v>0</v>
      </c>
    </row>
    <row r="2415" spans="1:22" ht="15" x14ac:dyDescent="0.25">
      <c r="A2415" s="1301" t="s">
        <v>709</v>
      </c>
      <c r="B2415" s="153" t="s">
        <v>984</v>
      </c>
      <c r="C2415" s="1301" t="s">
        <v>93</v>
      </c>
      <c r="D2415" s="1302">
        <v>0</v>
      </c>
      <c r="E2415" s="1302">
        <v>0</v>
      </c>
      <c r="F2415" s="1302">
        <v>0</v>
      </c>
      <c r="G2415" s="1302">
        <v>0.4285714328289032</v>
      </c>
      <c r="H2415" s="1302">
        <v>0</v>
      </c>
      <c r="I2415" s="1302">
        <v>1</v>
      </c>
      <c r="J2415" s="1302">
        <v>1</v>
      </c>
      <c r="K2415" s="1302">
        <v>1</v>
      </c>
      <c r="L2415" s="1302">
        <v>0</v>
      </c>
      <c r="M2415" s="1302">
        <v>0</v>
      </c>
      <c r="N2415" s="1302">
        <v>0</v>
      </c>
      <c r="O2415" s="1302">
        <v>0</v>
      </c>
      <c r="P2415" s="1302">
        <v>0</v>
      </c>
      <c r="Q2415" s="1302">
        <v>0</v>
      </c>
      <c r="R2415" s="1302">
        <v>0</v>
      </c>
      <c r="S2415" s="1302">
        <v>0</v>
      </c>
      <c r="T2415" s="1302">
        <v>0</v>
      </c>
      <c r="U2415" s="1302">
        <v>0</v>
      </c>
      <c r="V2415" s="1302">
        <v>0</v>
      </c>
    </row>
    <row r="2416" spans="1:22" ht="15" x14ac:dyDescent="0.25">
      <c r="A2416" s="1301" t="s">
        <v>709</v>
      </c>
      <c r="B2416" s="153" t="s">
        <v>984</v>
      </c>
      <c r="C2416" s="1301" t="s">
        <v>94</v>
      </c>
      <c r="D2416" s="1302">
        <v>0</v>
      </c>
      <c r="E2416" s="1302">
        <v>0</v>
      </c>
      <c r="F2416" s="1302">
        <v>0</v>
      </c>
      <c r="G2416" s="1302">
        <v>0.28571429848670959</v>
      </c>
      <c r="H2416" s="1302">
        <v>0</v>
      </c>
      <c r="I2416" s="1302">
        <v>0</v>
      </c>
      <c r="J2416" s="1302">
        <v>0</v>
      </c>
      <c r="K2416" s="1302">
        <v>0.20000000298023224</v>
      </c>
      <c r="L2416" s="1302">
        <v>0</v>
      </c>
      <c r="M2416" s="1302">
        <v>0</v>
      </c>
      <c r="N2416" s="1302">
        <v>0</v>
      </c>
      <c r="O2416" s="1302">
        <v>0</v>
      </c>
      <c r="P2416" s="1302">
        <v>0</v>
      </c>
      <c r="Q2416" s="1302">
        <v>0</v>
      </c>
      <c r="R2416" s="1302">
        <v>0</v>
      </c>
      <c r="S2416" s="1302">
        <v>0</v>
      </c>
      <c r="T2416" s="1302">
        <v>0</v>
      </c>
      <c r="U2416" s="1302">
        <v>0</v>
      </c>
      <c r="V2416" s="1302">
        <v>0</v>
      </c>
    </row>
    <row r="2417" spans="1:22" ht="15" x14ac:dyDescent="0.25">
      <c r="A2417" s="1301" t="s">
        <v>709</v>
      </c>
      <c r="B2417" s="153" t="s">
        <v>984</v>
      </c>
      <c r="C2417" s="1301" t="s">
        <v>95</v>
      </c>
      <c r="D2417" s="1302">
        <v>0</v>
      </c>
      <c r="E2417" s="1302">
        <v>0</v>
      </c>
      <c r="F2417" s="1302">
        <v>0</v>
      </c>
      <c r="G2417" s="1302">
        <v>0.1428571492433548</v>
      </c>
      <c r="H2417" s="1302">
        <v>0</v>
      </c>
      <c r="I2417" s="1302">
        <v>0</v>
      </c>
      <c r="J2417" s="1302">
        <v>0</v>
      </c>
      <c r="K2417" s="1302">
        <v>0.20000000298023224</v>
      </c>
      <c r="L2417" s="1302">
        <v>0</v>
      </c>
      <c r="M2417" s="1302">
        <v>0</v>
      </c>
      <c r="N2417" s="1302">
        <v>0</v>
      </c>
      <c r="O2417" s="1302">
        <v>0</v>
      </c>
      <c r="P2417" s="1302">
        <v>0</v>
      </c>
      <c r="Q2417" s="1302">
        <v>0</v>
      </c>
      <c r="R2417" s="1302">
        <v>0</v>
      </c>
      <c r="S2417" s="1302">
        <v>0</v>
      </c>
      <c r="T2417" s="1302">
        <v>0</v>
      </c>
      <c r="U2417" s="1302">
        <v>0</v>
      </c>
      <c r="V2417" s="1302">
        <v>0</v>
      </c>
    </row>
    <row r="2418" spans="1:22" ht="15" x14ac:dyDescent="0.25">
      <c r="A2418" s="1301" t="s">
        <v>709</v>
      </c>
      <c r="B2418" s="153" t="s">
        <v>985</v>
      </c>
      <c r="C2418" s="1301" t="s">
        <v>87</v>
      </c>
      <c r="D2418" s="1302">
        <v>1</v>
      </c>
      <c r="E2418" s="1302">
        <v>0</v>
      </c>
      <c r="F2418" s="1302">
        <v>1</v>
      </c>
      <c r="G2418" s="1302">
        <v>0</v>
      </c>
      <c r="H2418" s="1302">
        <v>0</v>
      </c>
      <c r="I2418" s="1302">
        <v>0</v>
      </c>
      <c r="J2418" s="1302">
        <v>0</v>
      </c>
      <c r="K2418" s="1302">
        <v>0</v>
      </c>
      <c r="L2418" s="1302">
        <v>0</v>
      </c>
      <c r="M2418" s="1302">
        <v>0</v>
      </c>
      <c r="N2418" s="1302">
        <v>0</v>
      </c>
      <c r="O2418" s="1302">
        <v>0</v>
      </c>
      <c r="P2418" s="1302">
        <v>0</v>
      </c>
      <c r="Q2418" s="1302">
        <v>0</v>
      </c>
      <c r="R2418" s="1302">
        <v>0</v>
      </c>
      <c r="S2418" s="1302">
        <v>0</v>
      </c>
      <c r="T2418" s="1302">
        <v>0</v>
      </c>
      <c r="U2418" s="1302">
        <v>0</v>
      </c>
      <c r="V2418" s="1302">
        <v>0</v>
      </c>
    </row>
    <row r="2419" spans="1:22" ht="15" x14ac:dyDescent="0.25">
      <c r="A2419" s="1301" t="s">
        <v>709</v>
      </c>
      <c r="B2419" s="153" t="s">
        <v>985</v>
      </c>
      <c r="C2419" s="1301" t="s">
        <v>700</v>
      </c>
      <c r="D2419" s="1302">
        <v>1</v>
      </c>
      <c r="E2419" s="1302">
        <v>0</v>
      </c>
      <c r="F2419" s="1302">
        <v>0</v>
      </c>
      <c r="G2419" s="1302">
        <v>0</v>
      </c>
      <c r="H2419" s="1302">
        <v>0</v>
      </c>
      <c r="I2419" s="1302">
        <v>0</v>
      </c>
      <c r="J2419" s="1302">
        <v>0</v>
      </c>
      <c r="K2419" s="1302">
        <v>0</v>
      </c>
      <c r="L2419" s="1302">
        <v>0</v>
      </c>
      <c r="M2419" s="1302">
        <v>0</v>
      </c>
      <c r="N2419" s="1302">
        <v>0</v>
      </c>
      <c r="O2419" s="1302">
        <v>0</v>
      </c>
      <c r="P2419" s="1302">
        <v>0</v>
      </c>
      <c r="Q2419" s="1302">
        <v>0</v>
      </c>
      <c r="R2419" s="1302">
        <v>0</v>
      </c>
      <c r="S2419" s="1302">
        <v>0</v>
      </c>
      <c r="T2419" s="1302">
        <v>0</v>
      </c>
      <c r="U2419" s="1302">
        <v>0</v>
      </c>
      <c r="V2419" s="1302">
        <v>0</v>
      </c>
    </row>
    <row r="2420" spans="1:22" ht="15" x14ac:dyDescent="0.25">
      <c r="A2420" s="1301" t="s">
        <v>709</v>
      </c>
      <c r="B2420" s="153" t="s">
        <v>985</v>
      </c>
      <c r="C2420" s="1301" t="s">
        <v>88</v>
      </c>
      <c r="D2420" s="1302">
        <v>1</v>
      </c>
      <c r="E2420" s="1302">
        <v>0</v>
      </c>
      <c r="F2420" s="1302">
        <v>0</v>
      </c>
      <c r="G2420" s="1302">
        <v>0</v>
      </c>
      <c r="H2420" s="1302">
        <v>0</v>
      </c>
      <c r="I2420" s="1302">
        <v>0</v>
      </c>
      <c r="J2420" s="1302">
        <v>0</v>
      </c>
      <c r="K2420" s="1302">
        <v>0</v>
      </c>
      <c r="L2420" s="1302">
        <v>0</v>
      </c>
      <c r="M2420" s="1302">
        <v>0</v>
      </c>
      <c r="N2420" s="1302">
        <v>0</v>
      </c>
      <c r="O2420" s="1302">
        <v>0</v>
      </c>
      <c r="P2420" s="1302">
        <v>0</v>
      </c>
      <c r="Q2420" s="1302">
        <v>0</v>
      </c>
      <c r="R2420" s="1302">
        <v>0</v>
      </c>
      <c r="S2420" s="1302">
        <v>0</v>
      </c>
      <c r="T2420" s="1302">
        <v>0</v>
      </c>
      <c r="U2420" s="1302">
        <v>0</v>
      </c>
      <c r="V2420" s="1302">
        <v>0</v>
      </c>
    </row>
    <row r="2421" spans="1:22" ht="15" x14ac:dyDescent="0.25">
      <c r="A2421" s="1301" t="s">
        <v>709</v>
      </c>
      <c r="B2421" s="153" t="s">
        <v>985</v>
      </c>
      <c r="C2421" s="1301" t="s">
        <v>89</v>
      </c>
      <c r="D2421" s="1302">
        <v>1</v>
      </c>
      <c r="E2421" s="1302">
        <v>0</v>
      </c>
      <c r="F2421" s="1302">
        <v>0</v>
      </c>
      <c r="G2421" s="1302">
        <v>0</v>
      </c>
      <c r="H2421" s="1302">
        <v>0</v>
      </c>
      <c r="I2421" s="1302">
        <v>0</v>
      </c>
      <c r="J2421" s="1302">
        <v>0</v>
      </c>
      <c r="K2421" s="1302">
        <v>0</v>
      </c>
      <c r="L2421" s="1302">
        <v>0</v>
      </c>
      <c r="M2421" s="1302">
        <v>0</v>
      </c>
      <c r="N2421" s="1302">
        <v>0</v>
      </c>
      <c r="O2421" s="1302">
        <v>0</v>
      </c>
      <c r="P2421" s="1302">
        <v>0</v>
      </c>
      <c r="Q2421" s="1302">
        <v>0</v>
      </c>
      <c r="R2421" s="1302">
        <v>0</v>
      </c>
      <c r="S2421" s="1302">
        <v>0</v>
      </c>
      <c r="T2421" s="1302">
        <v>0</v>
      </c>
      <c r="U2421" s="1302">
        <v>0</v>
      </c>
      <c r="V2421" s="1302">
        <v>0</v>
      </c>
    </row>
    <row r="2422" spans="1:22" ht="15" x14ac:dyDescent="0.25">
      <c r="A2422" s="1301" t="s">
        <v>709</v>
      </c>
      <c r="B2422" s="153" t="s">
        <v>985</v>
      </c>
      <c r="C2422" s="1301" t="s">
        <v>90</v>
      </c>
      <c r="D2422" s="1302">
        <v>0</v>
      </c>
      <c r="E2422" s="1302">
        <v>0</v>
      </c>
      <c r="F2422" s="1302">
        <v>0</v>
      </c>
      <c r="G2422" s="1302">
        <v>0</v>
      </c>
      <c r="H2422" s="1302">
        <v>0</v>
      </c>
      <c r="I2422" s="1302">
        <v>0</v>
      </c>
      <c r="J2422" s="1302">
        <v>0</v>
      </c>
      <c r="K2422" s="1302">
        <v>0</v>
      </c>
      <c r="L2422" s="1302">
        <v>0</v>
      </c>
      <c r="M2422" s="1302">
        <v>0</v>
      </c>
      <c r="N2422" s="1302">
        <v>0</v>
      </c>
      <c r="O2422" s="1302">
        <v>0</v>
      </c>
      <c r="P2422" s="1302">
        <v>0</v>
      </c>
      <c r="Q2422" s="1302">
        <v>0</v>
      </c>
      <c r="R2422" s="1302">
        <v>0</v>
      </c>
      <c r="S2422" s="1302">
        <v>0</v>
      </c>
      <c r="T2422" s="1302">
        <v>0</v>
      </c>
      <c r="U2422" s="1302">
        <v>0</v>
      </c>
      <c r="V2422" s="1302">
        <v>0</v>
      </c>
    </row>
    <row r="2423" spans="1:22" ht="15" x14ac:dyDescent="0.25">
      <c r="A2423" s="1301" t="s">
        <v>709</v>
      </c>
      <c r="B2423" s="153" t="s">
        <v>985</v>
      </c>
      <c r="C2423" s="1301" t="s">
        <v>91</v>
      </c>
      <c r="D2423" s="1302">
        <v>0</v>
      </c>
      <c r="E2423" s="1302">
        <v>0</v>
      </c>
      <c r="F2423" s="1302">
        <v>0</v>
      </c>
      <c r="G2423" s="1302">
        <v>0</v>
      </c>
      <c r="H2423" s="1302">
        <v>0</v>
      </c>
      <c r="I2423" s="1302">
        <v>0</v>
      </c>
      <c r="J2423" s="1302">
        <v>0</v>
      </c>
      <c r="K2423" s="1302">
        <v>0</v>
      </c>
      <c r="L2423" s="1302">
        <v>0</v>
      </c>
      <c r="M2423" s="1302">
        <v>0</v>
      </c>
      <c r="N2423" s="1302">
        <v>0</v>
      </c>
      <c r="O2423" s="1302">
        <v>0</v>
      </c>
      <c r="P2423" s="1302">
        <v>0</v>
      </c>
      <c r="Q2423" s="1302">
        <v>0</v>
      </c>
      <c r="R2423" s="1302">
        <v>0</v>
      </c>
      <c r="S2423" s="1302">
        <v>0</v>
      </c>
      <c r="T2423" s="1302">
        <v>0</v>
      </c>
      <c r="U2423" s="1302">
        <v>0</v>
      </c>
      <c r="V2423" s="1302">
        <v>0</v>
      </c>
    </row>
    <row r="2424" spans="1:22" ht="15" x14ac:dyDescent="0.25">
      <c r="A2424" s="1301" t="s">
        <v>709</v>
      </c>
      <c r="B2424" s="153" t="s">
        <v>985</v>
      </c>
      <c r="C2424" s="1301" t="s">
        <v>701</v>
      </c>
      <c r="D2424" s="1302">
        <v>1</v>
      </c>
      <c r="E2424" s="1302">
        <v>0</v>
      </c>
      <c r="F2424" s="1302">
        <v>0</v>
      </c>
      <c r="G2424" s="1302">
        <v>0</v>
      </c>
      <c r="H2424" s="1302">
        <v>0</v>
      </c>
      <c r="I2424" s="1302">
        <v>0</v>
      </c>
      <c r="J2424" s="1302">
        <v>0</v>
      </c>
      <c r="K2424" s="1302">
        <v>0</v>
      </c>
      <c r="L2424" s="1302">
        <v>0</v>
      </c>
      <c r="M2424" s="1302">
        <v>0</v>
      </c>
      <c r="N2424" s="1302">
        <v>0</v>
      </c>
      <c r="O2424" s="1302">
        <v>0</v>
      </c>
      <c r="P2424" s="1302">
        <v>0</v>
      </c>
      <c r="Q2424" s="1302">
        <v>0</v>
      </c>
      <c r="R2424" s="1302">
        <v>0</v>
      </c>
      <c r="S2424" s="1302">
        <v>0</v>
      </c>
      <c r="T2424" s="1302">
        <v>0</v>
      </c>
      <c r="U2424" s="1302">
        <v>0</v>
      </c>
      <c r="V2424" s="1302">
        <v>0</v>
      </c>
    </row>
    <row r="2425" spans="1:22" ht="15" x14ac:dyDescent="0.25">
      <c r="A2425" s="1301" t="s">
        <v>709</v>
      </c>
      <c r="B2425" s="153" t="s">
        <v>985</v>
      </c>
      <c r="C2425" s="1301" t="s">
        <v>92</v>
      </c>
      <c r="D2425" s="1302">
        <v>1</v>
      </c>
      <c r="E2425" s="1302">
        <v>0</v>
      </c>
      <c r="F2425" s="1302">
        <v>0</v>
      </c>
      <c r="G2425" s="1302">
        <v>0</v>
      </c>
      <c r="H2425" s="1302">
        <v>0</v>
      </c>
      <c r="I2425" s="1302">
        <v>0</v>
      </c>
      <c r="J2425" s="1302">
        <v>0</v>
      </c>
      <c r="K2425" s="1302">
        <v>0</v>
      </c>
      <c r="L2425" s="1302">
        <v>0</v>
      </c>
      <c r="M2425" s="1302">
        <v>0</v>
      </c>
      <c r="N2425" s="1302">
        <v>0</v>
      </c>
      <c r="O2425" s="1302">
        <v>0</v>
      </c>
      <c r="P2425" s="1302">
        <v>0</v>
      </c>
      <c r="Q2425" s="1302">
        <v>0</v>
      </c>
      <c r="R2425" s="1302">
        <v>0</v>
      </c>
      <c r="S2425" s="1302">
        <v>0</v>
      </c>
      <c r="T2425" s="1302">
        <v>0</v>
      </c>
      <c r="U2425" s="1302">
        <v>0</v>
      </c>
      <c r="V2425" s="1302">
        <v>0</v>
      </c>
    </row>
    <row r="2426" spans="1:22" ht="15" x14ac:dyDescent="0.25">
      <c r="A2426" s="1301" t="s">
        <v>709</v>
      </c>
      <c r="B2426" s="153" t="s">
        <v>985</v>
      </c>
      <c r="C2426" s="1301" t="s">
        <v>93</v>
      </c>
      <c r="D2426" s="1302">
        <v>1</v>
      </c>
      <c r="E2426" s="1302">
        <v>0</v>
      </c>
      <c r="F2426" s="1302">
        <v>0</v>
      </c>
      <c r="G2426" s="1302">
        <v>0</v>
      </c>
      <c r="H2426" s="1302">
        <v>0</v>
      </c>
      <c r="I2426" s="1302">
        <v>0</v>
      </c>
      <c r="J2426" s="1302">
        <v>0</v>
      </c>
      <c r="K2426" s="1302">
        <v>0</v>
      </c>
      <c r="L2426" s="1302">
        <v>0</v>
      </c>
      <c r="M2426" s="1302">
        <v>0</v>
      </c>
      <c r="N2426" s="1302">
        <v>0</v>
      </c>
      <c r="O2426" s="1302">
        <v>0</v>
      </c>
      <c r="P2426" s="1302">
        <v>0</v>
      </c>
      <c r="Q2426" s="1302">
        <v>0</v>
      </c>
      <c r="R2426" s="1302">
        <v>0</v>
      </c>
      <c r="S2426" s="1302">
        <v>0</v>
      </c>
      <c r="T2426" s="1302">
        <v>0</v>
      </c>
      <c r="U2426" s="1302">
        <v>0</v>
      </c>
      <c r="V2426" s="1302">
        <v>0</v>
      </c>
    </row>
    <row r="2427" spans="1:22" ht="15" x14ac:dyDescent="0.25">
      <c r="A2427" s="1301" t="s">
        <v>709</v>
      </c>
      <c r="B2427" s="153" t="s">
        <v>985</v>
      </c>
      <c r="C2427" s="1301" t="s">
        <v>94</v>
      </c>
      <c r="D2427" s="1302">
        <v>0</v>
      </c>
      <c r="E2427" s="1302">
        <v>0</v>
      </c>
      <c r="F2427" s="1302">
        <v>0</v>
      </c>
      <c r="G2427" s="1302">
        <v>0</v>
      </c>
      <c r="H2427" s="1302">
        <v>0</v>
      </c>
      <c r="I2427" s="1302">
        <v>0</v>
      </c>
      <c r="J2427" s="1302">
        <v>0</v>
      </c>
      <c r="K2427" s="1302">
        <v>0</v>
      </c>
      <c r="L2427" s="1302">
        <v>0</v>
      </c>
      <c r="M2427" s="1302">
        <v>0</v>
      </c>
      <c r="N2427" s="1302">
        <v>0</v>
      </c>
      <c r="O2427" s="1302">
        <v>0</v>
      </c>
      <c r="P2427" s="1302">
        <v>0</v>
      </c>
      <c r="Q2427" s="1302">
        <v>0</v>
      </c>
      <c r="R2427" s="1302">
        <v>0</v>
      </c>
      <c r="S2427" s="1302">
        <v>0</v>
      </c>
      <c r="T2427" s="1302">
        <v>0</v>
      </c>
      <c r="U2427" s="1302">
        <v>0</v>
      </c>
      <c r="V2427" s="1302">
        <v>0</v>
      </c>
    </row>
    <row r="2428" spans="1:22" ht="15" x14ac:dyDescent="0.25">
      <c r="A2428" s="1301" t="s">
        <v>709</v>
      </c>
      <c r="B2428" s="153" t="s">
        <v>985</v>
      </c>
      <c r="C2428" s="1301" t="s">
        <v>95</v>
      </c>
      <c r="D2428" s="1302">
        <v>0</v>
      </c>
      <c r="E2428" s="1302">
        <v>0</v>
      </c>
      <c r="F2428" s="1302">
        <v>0</v>
      </c>
      <c r="G2428" s="1302">
        <v>0</v>
      </c>
      <c r="H2428" s="1302">
        <v>0</v>
      </c>
      <c r="I2428" s="1302">
        <v>0</v>
      </c>
      <c r="J2428" s="1302">
        <v>0</v>
      </c>
      <c r="K2428" s="1302">
        <v>0</v>
      </c>
      <c r="L2428" s="1302">
        <v>0</v>
      </c>
      <c r="M2428" s="1302">
        <v>0</v>
      </c>
      <c r="N2428" s="1302">
        <v>0</v>
      </c>
      <c r="O2428" s="1302">
        <v>0</v>
      </c>
      <c r="P2428" s="1302">
        <v>0</v>
      </c>
      <c r="Q2428" s="1302">
        <v>0</v>
      </c>
      <c r="R2428" s="1302">
        <v>0</v>
      </c>
      <c r="S2428" s="1302">
        <v>0</v>
      </c>
      <c r="T2428" s="1302">
        <v>0</v>
      </c>
      <c r="U2428" s="1302">
        <v>0</v>
      </c>
      <c r="V2428" s="1302">
        <v>0</v>
      </c>
    </row>
    <row r="2429" spans="1:22" ht="15" x14ac:dyDescent="0.25">
      <c r="A2429" s="1301" t="s">
        <v>709</v>
      </c>
      <c r="B2429" s="153" t="s">
        <v>986</v>
      </c>
      <c r="C2429" s="1301" t="s">
        <v>87</v>
      </c>
      <c r="D2429" s="1302">
        <v>0</v>
      </c>
      <c r="E2429" s="1302">
        <v>0</v>
      </c>
      <c r="F2429" s="1302">
        <v>0</v>
      </c>
      <c r="G2429" s="1302">
        <v>0</v>
      </c>
      <c r="H2429" s="1302">
        <v>0</v>
      </c>
      <c r="I2429" s="1302">
        <v>0</v>
      </c>
      <c r="J2429" s="1302">
        <v>0</v>
      </c>
      <c r="K2429" s="1302">
        <v>0</v>
      </c>
      <c r="L2429" s="1302">
        <v>0</v>
      </c>
      <c r="M2429" s="1302">
        <v>0</v>
      </c>
      <c r="N2429" s="1302">
        <v>0</v>
      </c>
      <c r="O2429" s="1302">
        <v>1</v>
      </c>
      <c r="P2429" s="1302">
        <v>0</v>
      </c>
      <c r="Q2429" s="1302">
        <v>0</v>
      </c>
      <c r="R2429" s="1302">
        <v>0</v>
      </c>
      <c r="S2429" s="1302">
        <v>0</v>
      </c>
      <c r="T2429" s="1302">
        <v>0</v>
      </c>
      <c r="U2429" s="1302">
        <v>0</v>
      </c>
      <c r="V2429" s="1302">
        <v>0</v>
      </c>
    </row>
    <row r="2430" spans="1:22" ht="15" x14ac:dyDescent="0.25">
      <c r="A2430" s="1301" t="s">
        <v>709</v>
      </c>
      <c r="B2430" s="153" t="s">
        <v>987</v>
      </c>
      <c r="C2430" s="1301" t="s">
        <v>87</v>
      </c>
      <c r="D2430" s="1302">
        <v>0</v>
      </c>
      <c r="E2430" s="1302">
        <v>3</v>
      </c>
      <c r="F2430" s="1302">
        <v>3</v>
      </c>
      <c r="G2430" s="1302">
        <v>5</v>
      </c>
      <c r="H2430" s="1302">
        <v>4</v>
      </c>
      <c r="I2430" s="1302">
        <v>1</v>
      </c>
      <c r="J2430" s="1302">
        <v>1</v>
      </c>
      <c r="K2430" s="1302">
        <v>0</v>
      </c>
      <c r="L2430" s="1302">
        <v>0</v>
      </c>
      <c r="M2430" s="1302">
        <v>0</v>
      </c>
      <c r="N2430" s="1302">
        <v>0</v>
      </c>
      <c r="O2430" s="1302">
        <v>0</v>
      </c>
      <c r="P2430" s="1302">
        <v>0</v>
      </c>
      <c r="Q2430" s="1302">
        <v>0</v>
      </c>
      <c r="R2430" s="1302">
        <v>0</v>
      </c>
      <c r="S2430" s="1302">
        <v>0</v>
      </c>
      <c r="T2430" s="1302">
        <v>0</v>
      </c>
      <c r="U2430" s="1302">
        <v>0</v>
      </c>
      <c r="V2430" s="1302">
        <v>0</v>
      </c>
    </row>
    <row r="2431" spans="1:22" ht="15" x14ac:dyDescent="0.25">
      <c r="A2431" s="1301" t="s">
        <v>709</v>
      </c>
      <c r="B2431" s="153" t="s">
        <v>987</v>
      </c>
      <c r="C2431" s="1301" t="s">
        <v>700</v>
      </c>
      <c r="D2431" s="1302">
        <v>0</v>
      </c>
      <c r="E2431" s="1302">
        <v>0</v>
      </c>
      <c r="F2431" s="1302">
        <v>2</v>
      </c>
      <c r="G2431" s="1302">
        <v>1</v>
      </c>
      <c r="H2431" s="1302">
        <v>2</v>
      </c>
      <c r="I2431" s="1302">
        <v>0</v>
      </c>
      <c r="J2431" s="1302">
        <v>0</v>
      </c>
      <c r="K2431" s="1302">
        <v>0</v>
      </c>
      <c r="L2431" s="1302">
        <v>0</v>
      </c>
      <c r="M2431" s="1302">
        <v>0</v>
      </c>
      <c r="N2431" s="1302">
        <v>0</v>
      </c>
      <c r="O2431" s="1302">
        <v>0</v>
      </c>
      <c r="P2431" s="1302">
        <v>0</v>
      </c>
      <c r="Q2431" s="1302">
        <v>0</v>
      </c>
      <c r="R2431" s="1302">
        <v>0</v>
      </c>
      <c r="S2431" s="1302">
        <v>0</v>
      </c>
      <c r="T2431" s="1302">
        <v>0</v>
      </c>
      <c r="U2431" s="1302">
        <v>0</v>
      </c>
      <c r="V2431" s="1302">
        <v>0</v>
      </c>
    </row>
    <row r="2432" spans="1:22" ht="15" x14ac:dyDescent="0.25">
      <c r="A2432" s="1301" t="s">
        <v>709</v>
      </c>
      <c r="B2432" s="153" t="s">
        <v>987</v>
      </c>
      <c r="C2432" s="1301" t="s">
        <v>88</v>
      </c>
      <c r="D2432" s="1302">
        <v>0</v>
      </c>
      <c r="E2432" s="1302">
        <v>1</v>
      </c>
      <c r="F2432" s="1302">
        <v>2</v>
      </c>
      <c r="G2432" s="1302">
        <v>3</v>
      </c>
      <c r="H2432" s="1302">
        <v>3</v>
      </c>
      <c r="I2432" s="1302">
        <v>0</v>
      </c>
      <c r="J2432" s="1302">
        <v>0</v>
      </c>
      <c r="K2432" s="1302">
        <v>0</v>
      </c>
      <c r="L2432" s="1302">
        <v>0</v>
      </c>
      <c r="M2432" s="1302">
        <v>0</v>
      </c>
      <c r="N2432" s="1302">
        <v>0</v>
      </c>
      <c r="O2432" s="1302">
        <v>0</v>
      </c>
      <c r="P2432" s="1302">
        <v>0</v>
      </c>
      <c r="Q2432" s="1302">
        <v>0</v>
      </c>
      <c r="R2432" s="1302">
        <v>0</v>
      </c>
      <c r="S2432" s="1302">
        <v>0</v>
      </c>
      <c r="T2432" s="1302">
        <v>0</v>
      </c>
      <c r="U2432" s="1302">
        <v>0</v>
      </c>
      <c r="V2432" s="1302">
        <v>0</v>
      </c>
    </row>
    <row r="2433" spans="1:22" ht="15" x14ac:dyDescent="0.25">
      <c r="A2433" s="1301" t="s">
        <v>709</v>
      </c>
      <c r="B2433" s="153" t="s">
        <v>987</v>
      </c>
      <c r="C2433" s="1301" t="s">
        <v>89</v>
      </c>
      <c r="D2433" s="1302">
        <v>0</v>
      </c>
      <c r="E2433" s="1302">
        <v>2</v>
      </c>
      <c r="F2433" s="1302">
        <v>2</v>
      </c>
      <c r="G2433" s="1302">
        <v>3</v>
      </c>
      <c r="H2433" s="1302">
        <v>3</v>
      </c>
      <c r="I2433" s="1302">
        <v>0</v>
      </c>
      <c r="J2433" s="1302">
        <v>0</v>
      </c>
      <c r="K2433" s="1302">
        <v>0</v>
      </c>
      <c r="L2433" s="1302">
        <v>0</v>
      </c>
      <c r="M2433" s="1302">
        <v>0</v>
      </c>
      <c r="N2433" s="1302">
        <v>0</v>
      </c>
      <c r="O2433" s="1302">
        <v>0</v>
      </c>
      <c r="P2433" s="1302">
        <v>0</v>
      </c>
      <c r="Q2433" s="1302">
        <v>0</v>
      </c>
      <c r="R2433" s="1302">
        <v>0</v>
      </c>
      <c r="S2433" s="1302">
        <v>0</v>
      </c>
      <c r="T2433" s="1302">
        <v>0</v>
      </c>
      <c r="U2433" s="1302">
        <v>0</v>
      </c>
      <c r="V2433" s="1302">
        <v>0</v>
      </c>
    </row>
    <row r="2434" spans="1:22" ht="15" x14ac:dyDescent="0.25">
      <c r="A2434" s="1301" t="s">
        <v>709</v>
      </c>
      <c r="B2434" s="153" t="s">
        <v>987</v>
      </c>
      <c r="C2434" s="1301" t="s">
        <v>90</v>
      </c>
      <c r="D2434" s="1302">
        <v>0</v>
      </c>
      <c r="E2434" s="1302">
        <v>0</v>
      </c>
      <c r="F2434" s="1302">
        <v>0</v>
      </c>
      <c r="G2434" s="1302">
        <v>0</v>
      </c>
      <c r="H2434" s="1302">
        <v>0</v>
      </c>
      <c r="I2434" s="1302">
        <v>0</v>
      </c>
      <c r="J2434" s="1302">
        <v>0</v>
      </c>
      <c r="K2434" s="1302">
        <v>0</v>
      </c>
      <c r="L2434" s="1302">
        <v>0</v>
      </c>
      <c r="M2434" s="1302">
        <v>0</v>
      </c>
      <c r="N2434" s="1302">
        <v>0</v>
      </c>
      <c r="O2434" s="1302">
        <v>0</v>
      </c>
      <c r="P2434" s="1302">
        <v>0</v>
      </c>
      <c r="Q2434" s="1302">
        <v>0</v>
      </c>
      <c r="R2434" s="1302">
        <v>0</v>
      </c>
      <c r="S2434" s="1302">
        <v>0</v>
      </c>
      <c r="T2434" s="1302">
        <v>0</v>
      </c>
      <c r="U2434" s="1302">
        <v>0</v>
      </c>
      <c r="V2434" s="1302">
        <v>0</v>
      </c>
    </row>
    <row r="2435" spans="1:22" ht="15" x14ac:dyDescent="0.25">
      <c r="A2435" s="1301" t="s">
        <v>709</v>
      </c>
      <c r="B2435" s="153" t="s">
        <v>987</v>
      </c>
      <c r="C2435" s="1301" t="s">
        <v>91</v>
      </c>
      <c r="D2435" s="1302">
        <v>0</v>
      </c>
      <c r="E2435" s="1302">
        <v>0</v>
      </c>
      <c r="F2435" s="1302">
        <v>0</v>
      </c>
      <c r="G2435" s="1302">
        <v>0</v>
      </c>
      <c r="H2435" s="1302">
        <v>0</v>
      </c>
      <c r="I2435" s="1302">
        <v>0</v>
      </c>
      <c r="J2435" s="1302">
        <v>0</v>
      </c>
      <c r="K2435" s="1302">
        <v>0</v>
      </c>
      <c r="L2435" s="1302">
        <v>0</v>
      </c>
      <c r="M2435" s="1302">
        <v>0</v>
      </c>
      <c r="N2435" s="1302">
        <v>0</v>
      </c>
      <c r="O2435" s="1302">
        <v>0</v>
      </c>
      <c r="P2435" s="1302">
        <v>0</v>
      </c>
      <c r="Q2435" s="1302">
        <v>0</v>
      </c>
      <c r="R2435" s="1302">
        <v>0</v>
      </c>
      <c r="S2435" s="1302">
        <v>0</v>
      </c>
      <c r="T2435" s="1302">
        <v>0</v>
      </c>
      <c r="U2435" s="1302">
        <v>0</v>
      </c>
      <c r="V2435" s="1302">
        <v>0</v>
      </c>
    </row>
    <row r="2436" spans="1:22" ht="15" x14ac:dyDescent="0.25">
      <c r="A2436" s="1301" t="s">
        <v>709</v>
      </c>
      <c r="B2436" s="153" t="s">
        <v>987</v>
      </c>
      <c r="C2436" s="1301" t="s">
        <v>701</v>
      </c>
      <c r="D2436" s="1302">
        <v>0</v>
      </c>
      <c r="E2436" s="1302">
        <v>0</v>
      </c>
      <c r="F2436" s="1302">
        <v>0.66666668653488159</v>
      </c>
      <c r="G2436" s="1302">
        <v>0.20000000298023224</v>
      </c>
      <c r="H2436" s="1302">
        <v>0.5</v>
      </c>
      <c r="I2436" s="1302">
        <v>0</v>
      </c>
      <c r="J2436" s="1302">
        <v>0</v>
      </c>
      <c r="K2436" s="1302">
        <v>0</v>
      </c>
      <c r="L2436" s="1302">
        <v>0</v>
      </c>
      <c r="M2436" s="1302">
        <v>0</v>
      </c>
      <c r="N2436" s="1302">
        <v>0</v>
      </c>
      <c r="O2436" s="1302">
        <v>0</v>
      </c>
      <c r="P2436" s="1302">
        <v>0</v>
      </c>
      <c r="Q2436" s="1302">
        <v>0</v>
      </c>
      <c r="R2436" s="1302">
        <v>0</v>
      </c>
      <c r="S2436" s="1302">
        <v>0</v>
      </c>
      <c r="T2436" s="1302">
        <v>0</v>
      </c>
      <c r="U2436" s="1302">
        <v>0</v>
      </c>
      <c r="V2436" s="1302">
        <v>0</v>
      </c>
    </row>
    <row r="2437" spans="1:22" ht="15" x14ac:dyDescent="0.25">
      <c r="A2437" s="1301" t="s">
        <v>709</v>
      </c>
      <c r="B2437" s="153" t="s">
        <v>987</v>
      </c>
      <c r="C2437" s="1301" t="s">
        <v>92</v>
      </c>
      <c r="D2437" s="1302">
        <v>0</v>
      </c>
      <c r="E2437" s="1302">
        <v>0.3333333432674408</v>
      </c>
      <c r="F2437" s="1302">
        <v>0.66666668653488159</v>
      </c>
      <c r="G2437" s="1302">
        <v>0.60000002384185791</v>
      </c>
      <c r="H2437" s="1302">
        <v>0.75</v>
      </c>
      <c r="I2437" s="1302">
        <v>0</v>
      </c>
      <c r="J2437" s="1302">
        <v>0</v>
      </c>
      <c r="K2437" s="1302">
        <v>0</v>
      </c>
      <c r="L2437" s="1302">
        <v>0</v>
      </c>
      <c r="M2437" s="1302">
        <v>0</v>
      </c>
      <c r="N2437" s="1302">
        <v>0</v>
      </c>
      <c r="O2437" s="1302">
        <v>0</v>
      </c>
      <c r="P2437" s="1302">
        <v>0</v>
      </c>
      <c r="Q2437" s="1302">
        <v>0</v>
      </c>
      <c r="R2437" s="1302">
        <v>0</v>
      </c>
      <c r="S2437" s="1302">
        <v>0</v>
      </c>
      <c r="T2437" s="1302">
        <v>0</v>
      </c>
      <c r="U2437" s="1302">
        <v>0</v>
      </c>
      <c r="V2437" s="1302">
        <v>0</v>
      </c>
    </row>
    <row r="2438" spans="1:22" ht="15" x14ac:dyDescent="0.25">
      <c r="A2438" s="1301" t="s">
        <v>709</v>
      </c>
      <c r="B2438" s="153" t="s">
        <v>987</v>
      </c>
      <c r="C2438" s="1301" t="s">
        <v>93</v>
      </c>
      <c r="D2438" s="1302">
        <v>0</v>
      </c>
      <c r="E2438" s="1302">
        <v>0.66666668653488159</v>
      </c>
      <c r="F2438" s="1302">
        <v>0.66666668653488159</v>
      </c>
      <c r="G2438" s="1302">
        <v>0.60000002384185791</v>
      </c>
      <c r="H2438" s="1302">
        <v>0.75</v>
      </c>
      <c r="I2438" s="1302">
        <v>0</v>
      </c>
      <c r="J2438" s="1302">
        <v>0</v>
      </c>
      <c r="K2438" s="1302">
        <v>0</v>
      </c>
      <c r="L2438" s="1302">
        <v>0</v>
      </c>
      <c r="M2438" s="1302">
        <v>0</v>
      </c>
      <c r="N2438" s="1302">
        <v>0</v>
      </c>
      <c r="O2438" s="1302">
        <v>0</v>
      </c>
      <c r="P2438" s="1302">
        <v>0</v>
      </c>
      <c r="Q2438" s="1302">
        <v>0</v>
      </c>
      <c r="R2438" s="1302">
        <v>0</v>
      </c>
      <c r="S2438" s="1302">
        <v>0</v>
      </c>
      <c r="T2438" s="1302">
        <v>0</v>
      </c>
      <c r="U2438" s="1302">
        <v>0</v>
      </c>
      <c r="V2438" s="1302">
        <v>0</v>
      </c>
    </row>
    <row r="2439" spans="1:22" ht="15" x14ac:dyDescent="0.25">
      <c r="A2439" s="1301" t="s">
        <v>709</v>
      </c>
      <c r="B2439" s="153" t="s">
        <v>987</v>
      </c>
      <c r="C2439" s="1301" t="s">
        <v>94</v>
      </c>
      <c r="D2439" s="1302">
        <v>0</v>
      </c>
      <c r="E2439" s="1302">
        <v>0</v>
      </c>
      <c r="F2439" s="1302">
        <v>0</v>
      </c>
      <c r="G2439" s="1302">
        <v>0</v>
      </c>
      <c r="H2439" s="1302">
        <v>0</v>
      </c>
      <c r="I2439" s="1302">
        <v>0</v>
      </c>
      <c r="J2439" s="1302">
        <v>0</v>
      </c>
      <c r="K2439" s="1302">
        <v>0</v>
      </c>
      <c r="L2439" s="1302">
        <v>0</v>
      </c>
      <c r="M2439" s="1302">
        <v>0</v>
      </c>
      <c r="N2439" s="1302">
        <v>0</v>
      </c>
      <c r="O2439" s="1302">
        <v>0</v>
      </c>
      <c r="P2439" s="1302">
        <v>0</v>
      </c>
      <c r="Q2439" s="1302">
        <v>0</v>
      </c>
      <c r="R2439" s="1302">
        <v>0</v>
      </c>
      <c r="S2439" s="1302">
        <v>0</v>
      </c>
      <c r="T2439" s="1302">
        <v>0</v>
      </c>
      <c r="U2439" s="1302">
        <v>0</v>
      </c>
      <c r="V2439" s="1302">
        <v>0</v>
      </c>
    </row>
    <row r="2440" spans="1:22" ht="15" x14ac:dyDescent="0.25">
      <c r="A2440" s="1301" t="s">
        <v>709</v>
      </c>
      <c r="B2440" s="153" t="s">
        <v>987</v>
      </c>
      <c r="C2440" s="1301" t="s">
        <v>95</v>
      </c>
      <c r="D2440" s="1302">
        <v>0</v>
      </c>
      <c r="E2440" s="1302">
        <v>0</v>
      </c>
      <c r="F2440" s="1302">
        <v>0</v>
      </c>
      <c r="G2440" s="1302">
        <v>0</v>
      </c>
      <c r="H2440" s="1302">
        <v>0</v>
      </c>
      <c r="I2440" s="1302">
        <v>0</v>
      </c>
      <c r="J2440" s="1302">
        <v>0</v>
      </c>
      <c r="K2440" s="1302">
        <v>0</v>
      </c>
      <c r="L2440" s="1302">
        <v>0</v>
      </c>
      <c r="M2440" s="1302">
        <v>0</v>
      </c>
      <c r="N2440" s="1302">
        <v>0</v>
      </c>
      <c r="O2440" s="1302">
        <v>0</v>
      </c>
      <c r="P2440" s="1302">
        <v>0</v>
      </c>
      <c r="Q2440" s="1302">
        <v>0</v>
      </c>
      <c r="R2440" s="1302">
        <v>0</v>
      </c>
      <c r="S2440" s="1302">
        <v>0</v>
      </c>
      <c r="T2440" s="1302">
        <v>0</v>
      </c>
      <c r="U2440" s="1302">
        <v>0</v>
      </c>
      <c r="V2440" s="1302">
        <v>0</v>
      </c>
    </row>
    <row r="2441" spans="1:22" ht="15" x14ac:dyDescent="0.25">
      <c r="A2441" s="1301" t="s">
        <v>709</v>
      </c>
      <c r="B2441" s="153" t="s">
        <v>988</v>
      </c>
      <c r="C2441" s="1301" t="s">
        <v>87</v>
      </c>
      <c r="D2441" s="1302">
        <v>4</v>
      </c>
      <c r="E2441" s="1302">
        <v>5</v>
      </c>
      <c r="F2441" s="1302">
        <v>0</v>
      </c>
      <c r="G2441" s="1302">
        <v>0</v>
      </c>
      <c r="H2441" s="1302">
        <v>0</v>
      </c>
      <c r="I2441" s="1302">
        <v>0</v>
      </c>
      <c r="J2441" s="1302">
        <v>0</v>
      </c>
      <c r="K2441" s="1302">
        <v>0</v>
      </c>
      <c r="L2441" s="1302">
        <v>0</v>
      </c>
      <c r="M2441" s="1302">
        <v>0</v>
      </c>
      <c r="N2441" s="1302">
        <v>0</v>
      </c>
      <c r="O2441" s="1302">
        <v>0</v>
      </c>
      <c r="P2441" s="1302">
        <v>0</v>
      </c>
      <c r="Q2441" s="1302">
        <v>0</v>
      </c>
      <c r="R2441" s="1302">
        <v>0</v>
      </c>
      <c r="S2441" s="1302">
        <v>0</v>
      </c>
      <c r="T2441" s="1302">
        <v>0</v>
      </c>
      <c r="U2441" s="1302">
        <v>0</v>
      </c>
      <c r="V2441" s="1302">
        <v>0</v>
      </c>
    </row>
    <row r="2442" spans="1:22" ht="15" x14ac:dyDescent="0.25">
      <c r="A2442" s="1301" t="s">
        <v>709</v>
      </c>
      <c r="B2442" s="153" t="s">
        <v>988</v>
      </c>
      <c r="C2442" s="1301" t="s">
        <v>700</v>
      </c>
      <c r="D2442" s="1302">
        <v>1</v>
      </c>
      <c r="E2442" s="1302">
        <v>0</v>
      </c>
      <c r="F2442" s="1302">
        <v>0</v>
      </c>
      <c r="G2442" s="1302">
        <v>0</v>
      </c>
      <c r="H2442" s="1302">
        <v>0</v>
      </c>
      <c r="I2442" s="1302">
        <v>0</v>
      </c>
      <c r="J2442" s="1302">
        <v>0</v>
      </c>
      <c r="K2442" s="1302">
        <v>0</v>
      </c>
      <c r="L2442" s="1302">
        <v>0</v>
      </c>
      <c r="M2442" s="1302">
        <v>0</v>
      </c>
      <c r="N2442" s="1302">
        <v>0</v>
      </c>
      <c r="O2442" s="1302">
        <v>0</v>
      </c>
      <c r="P2442" s="1302">
        <v>0</v>
      </c>
      <c r="Q2442" s="1302">
        <v>0</v>
      </c>
      <c r="R2442" s="1302">
        <v>0</v>
      </c>
      <c r="S2442" s="1302">
        <v>0</v>
      </c>
      <c r="T2442" s="1302">
        <v>0</v>
      </c>
      <c r="U2442" s="1302">
        <v>0</v>
      </c>
      <c r="V2442" s="1302">
        <v>0</v>
      </c>
    </row>
    <row r="2443" spans="1:22" ht="15" x14ac:dyDescent="0.25">
      <c r="A2443" s="1301" t="s">
        <v>709</v>
      </c>
      <c r="B2443" s="153" t="s">
        <v>988</v>
      </c>
      <c r="C2443" s="1301" t="s">
        <v>88</v>
      </c>
      <c r="D2443" s="1302">
        <v>1</v>
      </c>
      <c r="E2443" s="1302">
        <v>0</v>
      </c>
      <c r="F2443" s="1302">
        <v>0</v>
      </c>
      <c r="G2443" s="1302">
        <v>0</v>
      </c>
      <c r="H2443" s="1302">
        <v>0</v>
      </c>
      <c r="I2443" s="1302">
        <v>0</v>
      </c>
      <c r="J2443" s="1302">
        <v>0</v>
      </c>
      <c r="K2443" s="1302">
        <v>0</v>
      </c>
      <c r="L2443" s="1302">
        <v>0</v>
      </c>
      <c r="M2443" s="1302">
        <v>0</v>
      </c>
      <c r="N2443" s="1302">
        <v>0</v>
      </c>
      <c r="O2443" s="1302">
        <v>0</v>
      </c>
      <c r="P2443" s="1302">
        <v>0</v>
      </c>
      <c r="Q2443" s="1302">
        <v>0</v>
      </c>
      <c r="R2443" s="1302">
        <v>0</v>
      </c>
      <c r="S2443" s="1302">
        <v>0</v>
      </c>
      <c r="T2443" s="1302">
        <v>0</v>
      </c>
      <c r="U2443" s="1302">
        <v>0</v>
      </c>
      <c r="V2443" s="1302">
        <v>0</v>
      </c>
    </row>
    <row r="2444" spans="1:22" ht="15" x14ac:dyDescent="0.25">
      <c r="A2444" s="1301" t="s">
        <v>709</v>
      </c>
      <c r="B2444" s="153" t="s">
        <v>988</v>
      </c>
      <c r="C2444" s="1301" t="s">
        <v>89</v>
      </c>
      <c r="D2444" s="1302">
        <v>1</v>
      </c>
      <c r="E2444" s="1302">
        <v>0</v>
      </c>
      <c r="F2444" s="1302">
        <v>0</v>
      </c>
      <c r="G2444" s="1302">
        <v>0</v>
      </c>
      <c r="H2444" s="1302">
        <v>0</v>
      </c>
      <c r="I2444" s="1302">
        <v>0</v>
      </c>
      <c r="J2444" s="1302">
        <v>0</v>
      </c>
      <c r="K2444" s="1302">
        <v>0</v>
      </c>
      <c r="L2444" s="1302">
        <v>0</v>
      </c>
      <c r="M2444" s="1302">
        <v>0</v>
      </c>
      <c r="N2444" s="1302">
        <v>0</v>
      </c>
      <c r="O2444" s="1302">
        <v>0</v>
      </c>
      <c r="P2444" s="1302">
        <v>0</v>
      </c>
      <c r="Q2444" s="1302">
        <v>0</v>
      </c>
      <c r="R2444" s="1302">
        <v>0</v>
      </c>
      <c r="S2444" s="1302">
        <v>0</v>
      </c>
      <c r="T2444" s="1302">
        <v>0</v>
      </c>
      <c r="U2444" s="1302">
        <v>0</v>
      </c>
      <c r="V2444" s="1302">
        <v>0</v>
      </c>
    </row>
    <row r="2445" spans="1:22" ht="15" x14ac:dyDescent="0.25">
      <c r="A2445" s="1301" t="s">
        <v>709</v>
      </c>
      <c r="B2445" s="153" t="s">
        <v>988</v>
      </c>
      <c r="C2445" s="1301" t="s">
        <v>90</v>
      </c>
      <c r="D2445" s="1302">
        <v>1</v>
      </c>
      <c r="E2445" s="1302">
        <v>0</v>
      </c>
      <c r="F2445" s="1302">
        <v>0</v>
      </c>
      <c r="G2445" s="1302">
        <v>0</v>
      </c>
      <c r="H2445" s="1302">
        <v>0</v>
      </c>
      <c r="I2445" s="1302">
        <v>0</v>
      </c>
      <c r="J2445" s="1302">
        <v>0</v>
      </c>
      <c r="K2445" s="1302">
        <v>0</v>
      </c>
      <c r="L2445" s="1302">
        <v>0</v>
      </c>
      <c r="M2445" s="1302">
        <v>0</v>
      </c>
      <c r="N2445" s="1302">
        <v>0</v>
      </c>
      <c r="O2445" s="1302">
        <v>0</v>
      </c>
      <c r="P2445" s="1302">
        <v>0</v>
      </c>
      <c r="Q2445" s="1302">
        <v>0</v>
      </c>
      <c r="R2445" s="1302">
        <v>0</v>
      </c>
      <c r="S2445" s="1302">
        <v>0</v>
      </c>
      <c r="T2445" s="1302">
        <v>0</v>
      </c>
      <c r="U2445" s="1302">
        <v>0</v>
      </c>
      <c r="V2445" s="1302">
        <v>0</v>
      </c>
    </row>
    <row r="2446" spans="1:22" ht="15" x14ac:dyDescent="0.25">
      <c r="A2446" s="1301" t="s">
        <v>709</v>
      </c>
      <c r="B2446" s="153" t="s">
        <v>988</v>
      </c>
      <c r="C2446" s="1301" t="s">
        <v>91</v>
      </c>
      <c r="D2446" s="1302">
        <v>0</v>
      </c>
      <c r="E2446" s="1302">
        <v>0</v>
      </c>
      <c r="F2446" s="1302">
        <v>0</v>
      </c>
      <c r="G2446" s="1302">
        <v>0</v>
      </c>
      <c r="H2446" s="1302">
        <v>0</v>
      </c>
      <c r="I2446" s="1302">
        <v>0</v>
      </c>
      <c r="J2446" s="1302">
        <v>0</v>
      </c>
      <c r="K2446" s="1302">
        <v>0</v>
      </c>
      <c r="L2446" s="1302">
        <v>0</v>
      </c>
      <c r="M2446" s="1302">
        <v>0</v>
      </c>
      <c r="N2446" s="1302">
        <v>0</v>
      </c>
      <c r="O2446" s="1302">
        <v>0</v>
      </c>
      <c r="P2446" s="1302">
        <v>0</v>
      </c>
      <c r="Q2446" s="1302">
        <v>0</v>
      </c>
      <c r="R2446" s="1302">
        <v>0</v>
      </c>
      <c r="S2446" s="1302">
        <v>0</v>
      </c>
      <c r="T2446" s="1302">
        <v>0</v>
      </c>
      <c r="U2446" s="1302">
        <v>0</v>
      </c>
      <c r="V2446" s="1302">
        <v>0</v>
      </c>
    </row>
    <row r="2447" spans="1:22" ht="15" x14ac:dyDescent="0.25">
      <c r="A2447" s="1301" t="s">
        <v>709</v>
      </c>
      <c r="B2447" s="153" t="s">
        <v>988</v>
      </c>
      <c r="C2447" s="1301" t="s">
        <v>701</v>
      </c>
      <c r="D2447" s="1302">
        <v>0.25</v>
      </c>
      <c r="E2447" s="1302">
        <v>0</v>
      </c>
      <c r="F2447" s="1302">
        <v>0</v>
      </c>
      <c r="G2447" s="1302">
        <v>0</v>
      </c>
      <c r="H2447" s="1302">
        <v>0</v>
      </c>
      <c r="I2447" s="1302">
        <v>0</v>
      </c>
      <c r="J2447" s="1302">
        <v>0</v>
      </c>
      <c r="K2447" s="1302">
        <v>0</v>
      </c>
      <c r="L2447" s="1302">
        <v>0</v>
      </c>
      <c r="M2447" s="1302">
        <v>0</v>
      </c>
      <c r="N2447" s="1302">
        <v>0</v>
      </c>
      <c r="O2447" s="1302">
        <v>0</v>
      </c>
      <c r="P2447" s="1302">
        <v>0</v>
      </c>
      <c r="Q2447" s="1302">
        <v>0</v>
      </c>
      <c r="R2447" s="1302">
        <v>0</v>
      </c>
      <c r="S2447" s="1302">
        <v>0</v>
      </c>
      <c r="T2447" s="1302">
        <v>0</v>
      </c>
      <c r="U2447" s="1302">
        <v>0</v>
      </c>
      <c r="V2447" s="1302">
        <v>0</v>
      </c>
    </row>
    <row r="2448" spans="1:22" ht="15" x14ac:dyDescent="0.25">
      <c r="A2448" s="1301" t="s">
        <v>709</v>
      </c>
      <c r="B2448" s="153" t="s">
        <v>988</v>
      </c>
      <c r="C2448" s="1301" t="s">
        <v>92</v>
      </c>
      <c r="D2448" s="1302">
        <v>0.25</v>
      </c>
      <c r="E2448" s="1302">
        <v>0</v>
      </c>
      <c r="F2448" s="1302">
        <v>0</v>
      </c>
      <c r="G2448" s="1302">
        <v>0</v>
      </c>
      <c r="H2448" s="1302">
        <v>0</v>
      </c>
      <c r="I2448" s="1302">
        <v>0</v>
      </c>
      <c r="J2448" s="1302">
        <v>0</v>
      </c>
      <c r="K2448" s="1302">
        <v>0</v>
      </c>
      <c r="L2448" s="1302">
        <v>0</v>
      </c>
      <c r="M2448" s="1302">
        <v>0</v>
      </c>
      <c r="N2448" s="1302">
        <v>0</v>
      </c>
      <c r="O2448" s="1302">
        <v>0</v>
      </c>
      <c r="P2448" s="1302">
        <v>0</v>
      </c>
      <c r="Q2448" s="1302">
        <v>0</v>
      </c>
      <c r="R2448" s="1302">
        <v>0</v>
      </c>
      <c r="S2448" s="1302">
        <v>0</v>
      </c>
      <c r="T2448" s="1302">
        <v>0</v>
      </c>
      <c r="U2448" s="1302">
        <v>0</v>
      </c>
      <c r="V2448" s="1302">
        <v>0</v>
      </c>
    </row>
    <row r="2449" spans="1:22" ht="15" x14ac:dyDescent="0.25">
      <c r="A2449" s="1301" t="s">
        <v>709</v>
      </c>
      <c r="B2449" s="153" t="s">
        <v>988</v>
      </c>
      <c r="C2449" s="1301" t="s">
        <v>93</v>
      </c>
      <c r="D2449" s="1302">
        <v>0.25</v>
      </c>
      <c r="E2449" s="1302">
        <v>0</v>
      </c>
      <c r="F2449" s="1302">
        <v>0</v>
      </c>
      <c r="G2449" s="1302">
        <v>0</v>
      </c>
      <c r="H2449" s="1302">
        <v>0</v>
      </c>
      <c r="I2449" s="1302">
        <v>0</v>
      </c>
      <c r="J2449" s="1302">
        <v>0</v>
      </c>
      <c r="K2449" s="1302">
        <v>0</v>
      </c>
      <c r="L2449" s="1302">
        <v>0</v>
      </c>
      <c r="M2449" s="1302">
        <v>0</v>
      </c>
      <c r="N2449" s="1302">
        <v>0</v>
      </c>
      <c r="O2449" s="1302">
        <v>0</v>
      </c>
      <c r="P2449" s="1302">
        <v>0</v>
      </c>
      <c r="Q2449" s="1302">
        <v>0</v>
      </c>
      <c r="R2449" s="1302">
        <v>0</v>
      </c>
      <c r="S2449" s="1302">
        <v>0</v>
      </c>
      <c r="T2449" s="1302">
        <v>0</v>
      </c>
      <c r="U2449" s="1302">
        <v>0</v>
      </c>
      <c r="V2449" s="1302">
        <v>0</v>
      </c>
    </row>
    <row r="2450" spans="1:22" ht="15" x14ac:dyDescent="0.25">
      <c r="A2450" s="1301" t="s">
        <v>709</v>
      </c>
      <c r="B2450" s="153" t="s">
        <v>988</v>
      </c>
      <c r="C2450" s="1301" t="s">
        <v>94</v>
      </c>
      <c r="D2450" s="1302">
        <v>0.25</v>
      </c>
      <c r="E2450" s="1302">
        <v>0</v>
      </c>
      <c r="F2450" s="1302">
        <v>0</v>
      </c>
      <c r="G2450" s="1302">
        <v>0</v>
      </c>
      <c r="H2450" s="1302">
        <v>0</v>
      </c>
      <c r="I2450" s="1302">
        <v>0</v>
      </c>
      <c r="J2450" s="1302">
        <v>0</v>
      </c>
      <c r="K2450" s="1302">
        <v>0</v>
      </c>
      <c r="L2450" s="1302">
        <v>0</v>
      </c>
      <c r="M2450" s="1302">
        <v>0</v>
      </c>
      <c r="N2450" s="1302">
        <v>0</v>
      </c>
      <c r="O2450" s="1302">
        <v>0</v>
      </c>
      <c r="P2450" s="1302">
        <v>0</v>
      </c>
      <c r="Q2450" s="1302">
        <v>0</v>
      </c>
      <c r="R2450" s="1302">
        <v>0</v>
      </c>
      <c r="S2450" s="1302">
        <v>0</v>
      </c>
      <c r="T2450" s="1302">
        <v>0</v>
      </c>
      <c r="U2450" s="1302">
        <v>0</v>
      </c>
      <c r="V2450" s="1302">
        <v>0</v>
      </c>
    </row>
    <row r="2451" spans="1:22" ht="15" x14ac:dyDescent="0.25">
      <c r="A2451" s="1301" t="s">
        <v>709</v>
      </c>
      <c r="B2451" s="153" t="s">
        <v>988</v>
      </c>
      <c r="C2451" s="1301" t="s">
        <v>95</v>
      </c>
      <c r="D2451" s="1302">
        <v>0</v>
      </c>
      <c r="E2451" s="1302">
        <v>0</v>
      </c>
      <c r="F2451" s="1302">
        <v>0</v>
      </c>
      <c r="G2451" s="1302">
        <v>0</v>
      </c>
      <c r="H2451" s="1302">
        <v>0</v>
      </c>
      <c r="I2451" s="1302">
        <v>0</v>
      </c>
      <c r="J2451" s="1302">
        <v>0</v>
      </c>
      <c r="K2451" s="1302">
        <v>0</v>
      </c>
      <c r="L2451" s="1302">
        <v>0</v>
      </c>
      <c r="M2451" s="1302">
        <v>0</v>
      </c>
      <c r="N2451" s="1302">
        <v>0</v>
      </c>
      <c r="O2451" s="1302">
        <v>0</v>
      </c>
      <c r="P2451" s="1302">
        <v>0</v>
      </c>
      <c r="Q2451" s="1302">
        <v>0</v>
      </c>
      <c r="R2451" s="1302">
        <v>0</v>
      </c>
      <c r="S2451" s="1302">
        <v>0</v>
      </c>
      <c r="T2451" s="1302">
        <v>0</v>
      </c>
      <c r="U2451" s="1302">
        <v>0</v>
      </c>
      <c r="V2451" s="1302">
        <v>0</v>
      </c>
    </row>
    <row r="2452" spans="1:22" ht="15" x14ac:dyDescent="0.25">
      <c r="A2452" s="1301" t="s">
        <v>709</v>
      </c>
      <c r="B2452" s="153" t="s">
        <v>989</v>
      </c>
      <c r="C2452" s="1301" t="s">
        <v>87</v>
      </c>
      <c r="D2452" s="1302">
        <v>0</v>
      </c>
      <c r="E2452" s="1302">
        <v>7</v>
      </c>
      <c r="F2452" s="1302">
        <v>4</v>
      </c>
      <c r="G2452" s="1302">
        <v>6</v>
      </c>
      <c r="H2452" s="1302">
        <v>6</v>
      </c>
      <c r="I2452" s="1302">
        <v>0</v>
      </c>
      <c r="J2452" s="1302">
        <v>0</v>
      </c>
      <c r="K2452" s="1302">
        <v>0</v>
      </c>
      <c r="L2452" s="1302">
        <v>0</v>
      </c>
      <c r="M2452" s="1302">
        <v>0</v>
      </c>
      <c r="N2452" s="1302">
        <v>0</v>
      </c>
      <c r="O2452" s="1302">
        <v>0</v>
      </c>
      <c r="P2452" s="1302">
        <v>0</v>
      </c>
      <c r="Q2452" s="1302">
        <v>0</v>
      </c>
      <c r="R2452" s="1302">
        <v>0</v>
      </c>
      <c r="S2452" s="1302">
        <v>0</v>
      </c>
      <c r="T2452" s="1302">
        <v>0</v>
      </c>
      <c r="U2452" s="1302">
        <v>0</v>
      </c>
      <c r="V2452" s="1302">
        <v>0</v>
      </c>
    </row>
    <row r="2453" spans="1:22" ht="15" x14ac:dyDescent="0.25">
      <c r="A2453" s="1301" t="s">
        <v>709</v>
      </c>
      <c r="B2453" s="153" t="s">
        <v>989</v>
      </c>
      <c r="C2453" s="1301" t="s">
        <v>700</v>
      </c>
      <c r="D2453" s="1302">
        <v>0</v>
      </c>
      <c r="E2453" s="1302">
        <v>2</v>
      </c>
      <c r="F2453" s="1302">
        <v>2</v>
      </c>
      <c r="G2453" s="1302">
        <v>1</v>
      </c>
      <c r="H2453" s="1302">
        <v>0</v>
      </c>
      <c r="I2453" s="1302">
        <v>0</v>
      </c>
      <c r="J2453" s="1302">
        <v>0</v>
      </c>
      <c r="K2453" s="1302">
        <v>0</v>
      </c>
      <c r="L2453" s="1302">
        <v>0</v>
      </c>
      <c r="M2453" s="1302">
        <v>0</v>
      </c>
      <c r="N2453" s="1302">
        <v>0</v>
      </c>
      <c r="O2453" s="1302">
        <v>0</v>
      </c>
      <c r="P2453" s="1302">
        <v>0</v>
      </c>
      <c r="Q2453" s="1302">
        <v>0</v>
      </c>
      <c r="R2453" s="1302">
        <v>0</v>
      </c>
      <c r="S2453" s="1302">
        <v>0</v>
      </c>
      <c r="T2453" s="1302">
        <v>0</v>
      </c>
      <c r="U2453" s="1302">
        <v>0</v>
      </c>
      <c r="V2453" s="1302">
        <v>0</v>
      </c>
    </row>
    <row r="2454" spans="1:22" ht="15" x14ac:dyDescent="0.25">
      <c r="A2454" s="1301" t="s">
        <v>709</v>
      </c>
      <c r="B2454" s="153" t="s">
        <v>989</v>
      </c>
      <c r="C2454" s="1301" t="s">
        <v>88</v>
      </c>
      <c r="D2454" s="1302">
        <v>0</v>
      </c>
      <c r="E2454" s="1302">
        <v>5</v>
      </c>
      <c r="F2454" s="1302">
        <v>2</v>
      </c>
      <c r="G2454" s="1302">
        <v>2</v>
      </c>
      <c r="H2454" s="1302">
        <v>0</v>
      </c>
      <c r="I2454" s="1302">
        <v>0</v>
      </c>
      <c r="J2454" s="1302">
        <v>0</v>
      </c>
      <c r="K2454" s="1302">
        <v>0</v>
      </c>
      <c r="L2454" s="1302">
        <v>0</v>
      </c>
      <c r="M2454" s="1302">
        <v>0</v>
      </c>
      <c r="N2454" s="1302">
        <v>0</v>
      </c>
      <c r="O2454" s="1302">
        <v>0</v>
      </c>
      <c r="P2454" s="1302">
        <v>0</v>
      </c>
      <c r="Q2454" s="1302">
        <v>0</v>
      </c>
      <c r="R2454" s="1302">
        <v>0</v>
      </c>
      <c r="S2454" s="1302">
        <v>0</v>
      </c>
      <c r="T2454" s="1302">
        <v>0</v>
      </c>
      <c r="U2454" s="1302">
        <v>0</v>
      </c>
      <c r="V2454" s="1302">
        <v>0</v>
      </c>
    </row>
    <row r="2455" spans="1:22" ht="15" x14ac:dyDescent="0.25">
      <c r="A2455" s="1301" t="s">
        <v>709</v>
      </c>
      <c r="B2455" s="153" t="s">
        <v>989</v>
      </c>
      <c r="C2455" s="1301" t="s">
        <v>89</v>
      </c>
      <c r="D2455" s="1302">
        <v>0</v>
      </c>
      <c r="E2455" s="1302">
        <v>6</v>
      </c>
      <c r="F2455" s="1302">
        <v>2</v>
      </c>
      <c r="G2455" s="1302">
        <v>2</v>
      </c>
      <c r="H2455" s="1302">
        <v>1</v>
      </c>
      <c r="I2455" s="1302">
        <v>0</v>
      </c>
      <c r="J2455" s="1302">
        <v>0</v>
      </c>
      <c r="K2455" s="1302">
        <v>0</v>
      </c>
      <c r="L2455" s="1302">
        <v>0</v>
      </c>
      <c r="M2455" s="1302">
        <v>0</v>
      </c>
      <c r="N2455" s="1302">
        <v>0</v>
      </c>
      <c r="O2455" s="1302">
        <v>0</v>
      </c>
      <c r="P2455" s="1302">
        <v>0</v>
      </c>
      <c r="Q2455" s="1302">
        <v>0</v>
      </c>
      <c r="R2455" s="1302">
        <v>0</v>
      </c>
      <c r="S2455" s="1302">
        <v>0</v>
      </c>
      <c r="T2455" s="1302">
        <v>0</v>
      </c>
      <c r="U2455" s="1302">
        <v>0</v>
      </c>
      <c r="V2455" s="1302">
        <v>0</v>
      </c>
    </row>
    <row r="2456" spans="1:22" ht="15" x14ac:dyDescent="0.25">
      <c r="A2456" s="1301" t="s">
        <v>709</v>
      </c>
      <c r="B2456" s="153" t="s">
        <v>989</v>
      </c>
      <c r="C2456" s="1301" t="s">
        <v>90</v>
      </c>
      <c r="D2456" s="1302">
        <v>0</v>
      </c>
      <c r="E2456" s="1302">
        <v>4</v>
      </c>
      <c r="F2456" s="1302">
        <v>0</v>
      </c>
      <c r="G2456" s="1302">
        <v>0</v>
      </c>
      <c r="H2456" s="1302">
        <v>1</v>
      </c>
      <c r="I2456" s="1302">
        <v>0</v>
      </c>
      <c r="J2456" s="1302">
        <v>0</v>
      </c>
      <c r="K2456" s="1302">
        <v>0</v>
      </c>
      <c r="L2456" s="1302">
        <v>0</v>
      </c>
      <c r="M2456" s="1302">
        <v>0</v>
      </c>
      <c r="N2456" s="1302">
        <v>0</v>
      </c>
      <c r="O2456" s="1302">
        <v>0</v>
      </c>
      <c r="P2456" s="1302">
        <v>0</v>
      </c>
      <c r="Q2456" s="1302">
        <v>0</v>
      </c>
      <c r="R2456" s="1302">
        <v>0</v>
      </c>
      <c r="S2456" s="1302">
        <v>0</v>
      </c>
      <c r="T2456" s="1302">
        <v>0</v>
      </c>
      <c r="U2456" s="1302">
        <v>0</v>
      </c>
      <c r="V2456" s="1302">
        <v>0</v>
      </c>
    </row>
    <row r="2457" spans="1:22" ht="15" x14ac:dyDescent="0.25">
      <c r="A2457" s="1301" t="s">
        <v>709</v>
      </c>
      <c r="B2457" s="153" t="s">
        <v>989</v>
      </c>
      <c r="C2457" s="1301" t="s">
        <v>91</v>
      </c>
      <c r="D2457" s="1302">
        <v>0</v>
      </c>
      <c r="E2457" s="1302">
        <v>3</v>
      </c>
      <c r="F2457" s="1302">
        <v>0</v>
      </c>
      <c r="G2457" s="1302">
        <v>0</v>
      </c>
      <c r="H2457" s="1302">
        <v>1</v>
      </c>
      <c r="I2457" s="1302">
        <v>0</v>
      </c>
      <c r="J2457" s="1302">
        <v>0</v>
      </c>
      <c r="K2457" s="1302">
        <v>0</v>
      </c>
      <c r="L2457" s="1302">
        <v>0</v>
      </c>
      <c r="M2457" s="1302">
        <v>0</v>
      </c>
      <c r="N2457" s="1302">
        <v>0</v>
      </c>
      <c r="O2457" s="1302">
        <v>0</v>
      </c>
      <c r="P2457" s="1302">
        <v>0</v>
      </c>
      <c r="Q2457" s="1302">
        <v>0</v>
      </c>
      <c r="R2457" s="1302">
        <v>0</v>
      </c>
      <c r="S2457" s="1302">
        <v>0</v>
      </c>
      <c r="T2457" s="1302">
        <v>0</v>
      </c>
      <c r="U2457" s="1302">
        <v>0</v>
      </c>
      <c r="V2457" s="1302">
        <v>0</v>
      </c>
    </row>
    <row r="2458" spans="1:22" ht="15" x14ac:dyDescent="0.25">
      <c r="A2458" s="1301" t="s">
        <v>709</v>
      </c>
      <c r="B2458" s="153" t="s">
        <v>989</v>
      </c>
      <c r="C2458" s="1301" t="s">
        <v>701</v>
      </c>
      <c r="D2458" s="1302">
        <v>0</v>
      </c>
      <c r="E2458" s="1302">
        <v>0.28571429848670959</v>
      </c>
      <c r="F2458" s="1302">
        <v>0.5</v>
      </c>
      <c r="G2458" s="1302">
        <v>0.1666666716337204</v>
      </c>
      <c r="H2458" s="1302">
        <v>0</v>
      </c>
      <c r="I2458" s="1302">
        <v>0</v>
      </c>
      <c r="J2458" s="1302">
        <v>0</v>
      </c>
      <c r="K2458" s="1302">
        <v>0</v>
      </c>
      <c r="L2458" s="1302">
        <v>0</v>
      </c>
      <c r="M2458" s="1302">
        <v>0</v>
      </c>
      <c r="N2458" s="1302">
        <v>0</v>
      </c>
      <c r="O2458" s="1302">
        <v>0</v>
      </c>
      <c r="P2458" s="1302">
        <v>0</v>
      </c>
      <c r="Q2458" s="1302">
        <v>0</v>
      </c>
      <c r="R2458" s="1302">
        <v>0</v>
      </c>
      <c r="S2458" s="1302">
        <v>0</v>
      </c>
      <c r="T2458" s="1302">
        <v>0</v>
      </c>
      <c r="U2458" s="1302">
        <v>0</v>
      </c>
      <c r="V2458" s="1302">
        <v>0</v>
      </c>
    </row>
    <row r="2459" spans="1:22" ht="15" x14ac:dyDescent="0.25">
      <c r="A2459" s="1301" t="s">
        <v>709</v>
      </c>
      <c r="B2459" s="153" t="s">
        <v>989</v>
      </c>
      <c r="C2459" s="1301" t="s">
        <v>92</v>
      </c>
      <c r="D2459" s="1302">
        <v>0</v>
      </c>
      <c r="E2459" s="1302">
        <v>0.71428573131561279</v>
      </c>
      <c r="F2459" s="1302">
        <v>0.5</v>
      </c>
      <c r="G2459" s="1302">
        <v>0.3333333432674408</v>
      </c>
      <c r="H2459" s="1302">
        <v>0</v>
      </c>
      <c r="I2459" s="1302">
        <v>0</v>
      </c>
      <c r="J2459" s="1302">
        <v>0</v>
      </c>
      <c r="K2459" s="1302">
        <v>0</v>
      </c>
      <c r="L2459" s="1302">
        <v>0</v>
      </c>
      <c r="M2459" s="1302">
        <v>0</v>
      </c>
      <c r="N2459" s="1302">
        <v>0</v>
      </c>
      <c r="O2459" s="1302">
        <v>0</v>
      </c>
      <c r="P2459" s="1302">
        <v>0</v>
      </c>
      <c r="Q2459" s="1302">
        <v>0</v>
      </c>
      <c r="R2459" s="1302">
        <v>0</v>
      </c>
      <c r="S2459" s="1302">
        <v>0</v>
      </c>
      <c r="T2459" s="1302">
        <v>0</v>
      </c>
      <c r="U2459" s="1302">
        <v>0</v>
      </c>
      <c r="V2459" s="1302">
        <v>0</v>
      </c>
    </row>
    <row r="2460" spans="1:22" ht="15" x14ac:dyDescent="0.25">
      <c r="A2460" s="1301" t="s">
        <v>709</v>
      </c>
      <c r="B2460" s="153" t="s">
        <v>989</v>
      </c>
      <c r="C2460" s="1301" t="s">
        <v>93</v>
      </c>
      <c r="D2460" s="1302">
        <v>0</v>
      </c>
      <c r="E2460" s="1302">
        <v>0.8571428656578064</v>
      </c>
      <c r="F2460" s="1302">
        <v>0.5</v>
      </c>
      <c r="G2460" s="1302">
        <v>0.3333333432674408</v>
      </c>
      <c r="H2460" s="1302">
        <v>0.1666666716337204</v>
      </c>
      <c r="I2460" s="1302">
        <v>0</v>
      </c>
      <c r="J2460" s="1302">
        <v>0</v>
      </c>
      <c r="K2460" s="1302">
        <v>0</v>
      </c>
      <c r="L2460" s="1302">
        <v>0</v>
      </c>
      <c r="M2460" s="1302">
        <v>0</v>
      </c>
      <c r="N2460" s="1302">
        <v>0</v>
      </c>
      <c r="O2460" s="1302">
        <v>0</v>
      </c>
      <c r="P2460" s="1302">
        <v>0</v>
      </c>
      <c r="Q2460" s="1302">
        <v>0</v>
      </c>
      <c r="R2460" s="1302">
        <v>0</v>
      </c>
      <c r="S2460" s="1302">
        <v>0</v>
      </c>
      <c r="T2460" s="1302">
        <v>0</v>
      </c>
      <c r="U2460" s="1302">
        <v>0</v>
      </c>
      <c r="V2460" s="1302">
        <v>0</v>
      </c>
    </row>
    <row r="2461" spans="1:22" ht="15" x14ac:dyDescent="0.25">
      <c r="A2461" s="1301" t="s">
        <v>709</v>
      </c>
      <c r="B2461" s="153" t="s">
        <v>989</v>
      </c>
      <c r="C2461" s="1301" t="s">
        <v>94</v>
      </c>
      <c r="D2461" s="1302">
        <v>0</v>
      </c>
      <c r="E2461" s="1302">
        <v>0.57142859697341919</v>
      </c>
      <c r="F2461" s="1302">
        <v>0</v>
      </c>
      <c r="G2461" s="1302">
        <v>0</v>
      </c>
      <c r="H2461" s="1302">
        <v>0.1666666716337204</v>
      </c>
      <c r="I2461" s="1302">
        <v>0</v>
      </c>
      <c r="J2461" s="1302">
        <v>0</v>
      </c>
      <c r="K2461" s="1302">
        <v>0</v>
      </c>
      <c r="L2461" s="1302">
        <v>0</v>
      </c>
      <c r="M2461" s="1302">
        <v>0</v>
      </c>
      <c r="N2461" s="1302">
        <v>0</v>
      </c>
      <c r="O2461" s="1302">
        <v>0</v>
      </c>
      <c r="P2461" s="1302">
        <v>0</v>
      </c>
      <c r="Q2461" s="1302">
        <v>0</v>
      </c>
      <c r="R2461" s="1302">
        <v>0</v>
      </c>
      <c r="S2461" s="1302">
        <v>0</v>
      </c>
      <c r="T2461" s="1302">
        <v>0</v>
      </c>
      <c r="U2461" s="1302">
        <v>0</v>
      </c>
      <c r="V2461" s="1302">
        <v>0</v>
      </c>
    </row>
    <row r="2462" spans="1:22" ht="15" x14ac:dyDescent="0.25">
      <c r="A2462" s="1301" t="s">
        <v>709</v>
      </c>
      <c r="B2462" s="153" t="s">
        <v>989</v>
      </c>
      <c r="C2462" s="1301" t="s">
        <v>95</v>
      </c>
      <c r="D2462" s="1302">
        <v>0</v>
      </c>
      <c r="E2462" s="1302">
        <v>0.4285714328289032</v>
      </c>
      <c r="F2462" s="1302">
        <v>0</v>
      </c>
      <c r="G2462" s="1302">
        <v>0</v>
      </c>
      <c r="H2462" s="1302">
        <v>0.1666666716337204</v>
      </c>
      <c r="I2462" s="1302">
        <v>0</v>
      </c>
      <c r="J2462" s="1302">
        <v>0</v>
      </c>
      <c r="K2462" s="1302">
        <v>0</v>
      </c>
      <c r="L2462" s="1302">
        <v>0</v>
      </c>
      <c r="M2462" s="1302">
        <v>0</v>
      </c>
      <c r="N2462" s="1302">
        <v>0</v>
      </c>
      <c r="O2462" s="1302">
        <v>0</v>
      </c>
      <c r="P2462" s="1302">
        <v>0</v>
      </c>
      <c r="Q2462" s="1302">
        <v>0</v>
      </c>
      <c r="R2462" s="1302">
        <v>0</v>
      </c>
      <c r="S2462" s="1302">
        <v>0</v>
      </c>
      <c r="T2462" s="1302">
        <v>0</v>
      </c>
      <c r="U2462" s="1302">
        <v>0</v>
      </c>
      <c r="V2462" s="1302">
        <v>0</v>
      </c>
    </row>
    <row r="2463" spans="1:22" ht="15" x14ac:dyDescent="0.25">
      <c r="A2463" s="1301" t="s">
        <v>709</v>
      </c>
      <c r="B2463" s="153" t="s">
        <v>1121</v>
      </c>
      <c r="C2463" s="1301" t="s">
        <v>87</v>
      </c>
      <c r="D2463" s="1302">
        <v>0</v>
      </c>
      <c r="E2463" s="1302">
        <v>0</v>
      </c>
      <c r="F2463" s="1302">
        <v>0</v>
      </c>
      <c r="G2463" s="1302">
        <v>0</v>
      </c>
      <c r="H2463" s="1302">
        <v>0</v>
      </c>
      <c r="I2463" s="1302">
        <v>0</v>
      </c>
      <c r="J2463" s="1302">
        <v>0</v>
      </c>
      <c r="K2463" s="1302">
        <v>0</v>
      </c>
      <c r="L2463" s="1302">
        <v>0</v>
      </c>
      <c r="M2463" s="1302">
        <v>0</v>
      </c>
      <c r="N2463" s="1302">
        <v>0</v>
      </c>
      <c r="O2463" s="1302">
        <v>0</v>
      </c>
      <c r="P2463" s="1302">
        <v>0</v>
      </c>
      <c r="Q2463" s="1302">
        <v>0</v>
      </c>
      <c r="R2463" s="1302">
        <v>0</v>
      </c>
      <c r="S2463" s="1302">
        <v>0</v>
      </c>
      <c r="T2463" s="1302">
        <v>0</v>
      </c>
      <c r="U2463" s="1302">
        <v>11</v>
      </c>
      <c r="V2463" s="1302">
        <v>19</v>
      </c>
    </row>
    <row r="2464" spans="1:22" ht="15" x14ac:dyDescent="0.25">
      <c r="A2464" s="1301" t="s">
        <v>709</v>
      </c>
      <c r="B2464" s="153" t="s">
        <v>1121</v>
      </c>
      <c r="C2464" s="1301" t="s">
        <v>700</v>
      </c>
      <c r="D2464" s="1302">
        <v>0</v>
      </c>
      <c r="E2464" s="1302">
        <v>0</v>
      </c>
      <c r="F2464" s="1302">
        <v>0</v>
      </c>
      <c r="G2464" s="1302">
        <v>0</v>
      </c>
      <c r="H2464" s="1302">
        <v>0</v>
      </c>
      <c r="I2464" s="1302">
        <v>0</v>
      </c>
      <c r="J2464" s="1302">
        <v>0</v>
      </c>
      <c r="K2464" s="1302">
        <v>0</v>
      </c>
      <c r="L2464" s="1302">
        <v>0</v>
      </c>
      <c r="M2464" s="1302">
        <v>0</v>
      </c>
      <c r="N2464" s="1302">
        <v>0</v>
      </c>
      <c r="O2464" s="1302">
        <v>0</v>
      </c>
      <c r="P2464" s="1302">
        <v>0</v>
      </c>
      <c r="Q2464" s="1302">
        <v>0</v>
      </c>
      <c r="R2464" s="1302">
        <v>0</v>
      </c>
      <c r="S2464" s="1302">
        <v>0</v>
      </c>
      <c r="T2464" s="1302">
        <v>0</v>
      </c>
      <c r="U2464" s="1302">
        <v>3</v>
      </c>
      <c r="V2464" s="1302">
        <v>0</v>
      </c>
    </row>
    <row r="2465" spans="1:22" ht="15" x14ac:dyDescent="0.25">
      <c r="A2465" s="1301" t="s">
        <v>709</v>
      </c>
      <c r="B2465" s="153" t="s">
        <v>1121</v>
      </c>
      <c r="C2465" s="1301" t="s">
        <v>88</v>
      </c>
      <c r="D2465" s="1302">
        <v>0</v>
      </c>
      <c r="E2465" s="1302">
        <v>0</v>
      </c>
      <c r="F2465" s="1302">
        <v>0</v>
      </c>
      <c r="G2465" s="1302">
        <v>0</v>
      </c>
      <c r="H2465" s="1302">
        <v>0</v>
      </c>
      <c r="I2465" s="1302">
        <v>0</v>
      </c>
      <c r="J2465" s="1302">
        <v>0</v>
      </c>
      <c r="K2465" s="1302">
        <v>0</v>
      </c>
      <c r="L2465" s="1302">
        <v>0</v>
      </c>
      <c r="M2465" s="1302">
        <v>0</v>
      </c>
      <c r="N2465" s="1302">
        <v>0</v>
      </c>
      <c r="O2465" s="1302">
        <v>0</v>
      </c>
      <c r="P2465" s="1302">
        <v>0</v>
      </c>
      <c r="Q2465" s="1302">
        <v>0</v>
      </c>
      <c r="R2465" s="1302">
        <v>0</v>
      </c>
      <c r="S2465" s="1302">
        <v>0</v>
      </c>
      <c r="T2465" s="1302">
        <v>0</v>
      </c>
      <c r="U2465" s="1302">
        <v>4</v>
      </c>
      <c r="V2465" s="1302">
        <v>6</v>
      </c>
    </row>
    <row r="2466" spans="1:22" ht="15" x14ac:dyDescent="0.25">
      <c r="A2466" s="1301" t="s">
        <v>709</v>
      </c>
      <c r="B2466" s="153" t="s">
        <v>1121</v>
      </c>
      <c r="C2466" s="1301" t="s">
        <v>89</v>
      </c>
      <c r="D2466" s="1302">
        <v>0</v>
      </c>
      <c r="E2466" s="1302">
        <v>0</v>
      </c>
      <c r="F2466" s="1302">
        <v>0</v>
      </c>
      <c r="G2466" s="1302">
        <v>0</v>
      </c>
      <c r="H2466" s="1302">
        <v>0</v>
      </c>
      <c r="I2466" s="1302">
        <v>0</v>
      </c>
      <c r="J2466" s="1302">
        <v>0</v>
      </c>
      <c r="K2466" s="1302">
        <v>0</v>
      </c>
      <c r="L2466" s="1302">
        <v>0</v>
      </c>
      <c r="M2466" s="1302">
        <v>0</v>
      </c>
      <c r="N2466" s="1302">
        <v>0</v>
      </c>
      <c r="O2466" s="1302">
        <v>0</v>
      </c>
      <c r="P2466" s="1302">
        <v>0</v>
      </c>
      <c r="Q2466" s="1302">
        <v>0</v>
      </c>
      <c r="R2466" s="1302">
        <v>0</v>
      </c>
      <c r="S2466" s="1302">
        <v>0</v>
      </c>
      <c r="T2466" s="1302">
        <v>0</v>
      </c>
      <c r="U2466" s="1302">
        <v>6</v>
      </c>
      <c r="V2466" s="1302">
        <v>9</v>
      </c>
    </row>
    <row r="2467" spans="1:22" ht="15" x14ac:dyDescent="0.25">
      <c r="A2467" s="1301" t="s">
        <v>709</v>
      </c>
      <c r="B2467" s="153" t="s">
        <v>1121</v>
      </c>
      <c r="C2467" s="1301" t="s">
        <v>90</v>
      </c>
      <c r="D2467" s="1302">
        <v>0</v>
      </c>
      <c r="E2467" s="1302">
        <v>0</v>
      </c>
      <c r="F2467" s="1302">
        <v>0</v>
      </c>
      <c r="G2467" s="1302">
        <v>0</v>
      </c>
      <c r="H2467" s="1302">
        <v>0</v>
      </c>
      <c r="I2467" s="1302">
        <v>0</v>
      </c>
      <c r="J2467" s="1302">
        <v>0</v>
      </c>
      <c r="K2467" s="1302">
        <v>0</v>
      </c>
      <c r="L2467" s="1302">
        <v>0</v>
      </c>
      <c r="M2467" s="1302">
        <v>0</v>
      </c>
      <c r="N2467" s="1302">
        <v>0</v>
      </c>
      <c r="O2467" s="1302">
        <v>0</v>
      </c>
      <c r="P2467" s="1302">
        <v>0</v>
      </c>
      <c r="Q2467" s="1302">
        <v>0</v>
      </c>
      <c r="R2467" s="1302">
        <v>0</v>
      </c>
      <c r="S2467" s="1302">
        <v>0</v>
      </c>
      <c r="T2467" s="1302">
        <v>0</v>
      </c>
      <c r="U2467" s="1302">
        <v>2</v>
      </c>
      <c r="V2467" s="1302">
        <v>2</v>
      </c>
    </row>
    <row r="2468" spans="1:22" ht="15" x14ac:dyDescent="0.25">
      <c r="A2468" s="1301" t="s">
        <v>709</v>
      </c>
      <c r="B2468" s="153" t="s">
        <v>1121</v>
      </c>
      <c r="C2468" s="1301" t="s">
        <v>91</v>
      </c>
      <c r="D2468" s="1302">
        <v>0</v>
      </c>
      <c r="E2468" s="1302">
        <v>0</v>
      </c>
      <c r="F2468" s="1302">
        <v>0</v>
      </c>
      <c r="G2468" s="1302">
        <v>0</v>
      </c>
      <c r="H2468" s="1302">
        <v>0</v>
      </c>
      <c r="I2468" s="1302">
        <v>0</v>
      </c>
      <c r="J2468" s="1302">
        <v>0</v>
      </c>
      <c r="K2468" s="1302">
        <v>0</v>
      </c>
      <c r="L2468" s="1302">
        <v>0</v>
      </c>
      <c r="M2468" s="1302">
        <v>0</v>
      </c>
      <c r="N2468" s="1302">
        <v>0</v>
      </c>
      <c r="O2468" s="1302">
        <v>0</v>
      </c>
      <c r="P2468" s="1302">
        <v>0</v>
      </c>
      <c r="Q2468" s="1302">
        <v>0</v>
      </c>
      <c r="R2468" s="1302">
        <v>0</v>
      </c>
      <c r="S2468" s="1302">
        <v>0</v>
      </c>
      <c r="T2468" s="1302">
        <v>0</v>
      </c>
      <c r="U2468" s="1302">
        <v>0</v>
      </c>
      <c r="V2468" s="1302">
        <v>0</v>
      </c>
    </row>
    <row r="2469" spans="1:22" ht="15" x14ac:dyDescent="0.25">
      <c r="A2469" s="1301" t="s">
        <v>709</v>
      </c>
      <c r="B2469" s="153" t="s">
        <v>1121</v>
      </c>
      <c r="C2469" s="1301" t="s">
        <v>701</v>
      </c>
      <c r="D2469" s="1302">
        <v>0</v>
      </c>
      <c r="E2469" s="1302">
        <v>0</v>
      </c>
      <c r="F2469" s="1302">
        <v>0</v>
      </c>
      <c r="G2469" s="1302">
        <v>0</v>
      </c>
      <c r="H2469" s="1302">
        <v>0</v>
      </c>
      <c r="I2469" s="1302">
        <v>0</v>
      </c>
      <c r="J2469" s="1302">
        <v>0</v>
      </c>
      <c r="K2469" s="1302">
        <v>0</v>
      </c>
      <c r="L2469" s="1302">
        <v>0</v>
      </c>
      <c r="M2469" s="1302">
        <v>0</v>
      </c>
      <c r="N2469" s="1302">
        <v>0</v>
      </c>
      <c r="O2469" s="1302">
        <v>0</v>
      </c>
      <c r="P2469" s="1302">
        <v>0</v>
      </c>
      <c r="Q2469" s="1302">
        <v>0</v>
      </c>
      <c r="R2469" s="1302">
        <v>0</v>
      </c>
      <c r="S2469" s="1302">
        <v>0</v>
      </c>
      <c r="T2469" s="1302">
        <v>0</v>
      </c>
      <c r="U2469" s="1302">
        <v>0.27272728085517883</v>
      </c>
      <c r="V2469" s="1302">
        <v>0</v>
      </c>
    </row>
    <row r="2470" spans="1:22" ht="15" x14ac:dyDescent="0.25">
      <c r="A2470" s="1301" t="s">
        <v>709</v>
      </c>
      <c r="B2470" s="153" t="s">
        <v>1121</v>
      </c>
      <c r="C2470" s="1301" t="s">
        <v>92</v>
      </c>
      <c r="D2470" s="1302">
        <v>0</v>
      </c>
      <c r="E2470" s="1302">
        <v>0</v>
      </c>
      <c r="F2470" s="1302">
        <v>0</v>
      </c>
      <c r="G2470" s="1302">
        <v>0</v>
      </c>
      <c r="H2470" s="1302">
        <v>0</v>
      </c>
      <c r="I2470" s="1302">
        <v>0</v>
      </c>
      <c r="J2470" s="1302">
        <v>0</v>
      </c>
      <c r="K2470" s="1302">
        <v>0</v>
      </c>
      <c r="L2470" s="1302">
        <v>0</v>
      </c>
      <c r="M2470" s="1302">
        <v>0</v>
      </c>
      <c r="N2470" s="1302">
        <v>0</v>
      </c>
      <c r="O2470" s="1302">
        <v>0</v>
      </c>
      <c r="P2470" s="1302">
        <v>0</v>
      </c>
      <c r="Q2470" s="1302">
        <v>0</v>
      </c>
      <c r="R2470" s="1302">
        <v>0</v>
      </c>
      <c r="S2470" s="1302">
        <v>0</v>
      </c>
      <c r="T2470" s="1302">
        <v>0</v>
      </c>
      <c r="U2470" s="1302">
        <v>0.36363637447357178</v>
      </c>
      <c r="V2470" s="1302">
        <v>0.31578946113586426</v>
      </c>
    </row>
    <row r="2471" spans="1:22" ht="15" x14ac:dyDescent="0.25">
      <c r="A2471" s="1301" t="s">
        <v>709</v>
      </c>
      <c r="B2471" s="153" t="s">
        <v>1121</v>
      </c>
      <c r="C2471" s="1301" t="s">
        <v>93</v>
      </c>
      <c r="D2471" s="1302">
        <v>0</v>
      </c>
      <c r="E2471" s="1302">
        <v>0</v>
      </c>
      <c r="F2471" s="1302">
        <v>0</v>
      </c>
      <c r="G2471" s="1302">
        <v>0</v>
      </c>
      <c r="H2471" s="1302">
        <v>0</v>
      </c>
      <c r="I2471" s="1302">
        <v>0</v>
      </c>
      <c r="J2471" s="1302">
        <v>0</v>
      </c>
      <c r="K2471" s="1302">
        <v>0</v>
      </c>
      <c r="L2471" s="1302">
        <v>0</v>
      </c>
      <c r="M2471" s="1302">
        <v>0</v>
      </c>
      <c r="N2471" s="1302">
        <v>0</v>
      </c>
      <c r="O2471" s="1302">
        <v>0</v>
      </c>
      <c r="P2471" s="1302">
        <v>0</v>
      </c>
      <c r="Q2471" s="1302">
        <v>0</v>
      </c>
      <c r="R2471" s="1302">
        <v>0</v>
      </c>
      <c r="S2471" s="1302">
        <v>0</v>
      </c>
      <c r="T2471" s="1302">
        <v>0</v>
      </c>
      <c r="U2471" s="1302">
        <v>0.54545456171035767</v>
      </c>
      <c r="V2471" s="1302">
        <v>0.47368422150611877</v>
      </c>
    </row>
    <row r="2472" spans="1:22" ht="15" x14ac:dyDescent="0.25">
      <c r="A2472" s="1301" t="s">
        <v>709</v>
      </c>
      <c r="B2472" s="153" t="s">
        <v>1121</v>
      </c>
      <c r="C2472" s="1301" t="s">
        <v>94</v>
      </c>
      <c r="D2472" s="1302">
        <v>0</v>
      </c>
      <c r="E2472" s="1302">
        <v>0</v>
      </c>
      <c r="F2472" s="1302">
        <v>0</v>
      </c>
      <c r="G2472" s="1302">
        <v>0</v>
      </c>
      <c r="H2472" s="1302">
        <v>0</v>
      </c>
      <c r="I2472" s="1302">
        <v>0</v>
      </c>
      <c r="J2472" s="1302">
        <v>0</v>
      </c>
      <c r="K2472" s="1302">
        <v>0</v>
      </c>
      <c r="L2472" s="1302">
        <v>0</v>
      </c>
      <c r="M2472" s="1302">
        <v>0</v>
      </c>
      <c r="N2472" s="1302">
        <v>0</v>
      </c>
      <c r="O2472" s="1302">
        <v>0</v>
      </c>
      <c r="P2472" s="1302">
        <v>0</v>
      </c>
      <c r="Q2472" s="1302">
        <v>0</v>
      </c>
      <c r="R2472" s="1302">
        <v>0</v>
      </c>
      <c r="S2472" s="1302">
        <v>0</v>
      </c>
      <c r="T2472" s="1302">
        <v>0</v>
      </c>
      <c r="U2472" s="1302">
        <v>0.18181818723678589</v>
      </c>
      <c r="V2472" s="1302">
        <v>0.10526315867900848</v>
      </c>
    </row>
    <row r="2473" spans="1:22" ht="15" x14ac:dyDescent="0.25">
      <c r="A2473" s="1301" t="s">
        <v>709</v>
      </c>
      <c r="B2473" s="153" t="s">
        <v>1121</v>
      </c>
      <c r="C2473" s="1301" t="s">
        <v>95</v>
      </c>
      <c r="D2473" s="1302">
        <v>0</v>
      </c>
      <c r="E2473" s="1302">
        <v>0</v>
      </c>
      <c r="F2473" s="1302">
        <v>0</v>
      </c>
      <c r="G2473" s="1302">
        <v>0</v>
      </c>
      <c r="H2473" s="1302">
        <v>0</v>
      </c>
      <c r="I2473" s="1302">
        <v>0</v>
      </c>
      <c r="J2473" s="1302">
        <v>0</v>
      </c>
      <c r="K2473" s="1302">
        <v>0</v>
      </c>
      <c r="L2473" s="1302">
        <v>0</v>
      </c>
      <c r="M2473" s="1302">
        <v>0</v>
      </c>
      <c r="N2473" s="1302">
        <v>0</v>
      </c>
      <c r="O2473" s="1302">
        <v>0</v>
      </c>
      <c r="P2473" s="1302">
        <v>0</v>
      </c>
      <c r="Q2473" s="1302">
        <v>0</v>
      </c>
      <c r="R2473" s="1302">
        <v>0</v>
      </c>
      <c r="S2473" s="1302">
        <v>0</v>
      </c>
      <c r="T2473" s="1302">
        <v>0</v>
      </c>
      <c r="U2473" s="1302">
        <v>0</v>
      </c>
      <c r="V2473" s="1302">
        <v>0</v>
      </c>
    </row>
    <row r="2474" spans="1:22" ht="15" x14ac:dyDescent="0.25">
      <c r="A2474" s="1301" t="s">
        <v>709</v>
      </c>
      <c r="B2474" s="153" t="s">
        <v>991</v>
      </c>
      <c r="C2474" s="1301" t="s">
        <v>87</v>
      </c>
      <c r="D2474" s="1302">
        <v>2</v>
      </c>
      <c r="E2474" s="1302">
        <v>2</v>
      </c>
      <c r="F2474" s="1302">
        <v>4</v>
      </c>
      <c r="G2474" s="1302">
        <v>0</v>
      </c>
      <c r="H2474" s="1302">
        <v>1</v>
      </c>
      <c r="I2474" s="1302">
        <v>1</v>
      </c>
      <c r="J2474" s="1302">
        <v>0</v>
      </c>
      <c r="K2474" s="1302">
        <v>3</v>
      </c>
      <c r="L2474" s="1302">
        <v>2</v>
      </c>
      <c r="M2474" s="1302">
        <v>0</v>
      </c>
      <c r="N2474" s="1302">
        <v>0</v>
      </c>
      <c r="O2474" s="1302">
        <v>0</v>
      </c>
      <c r="P2474" s="1302">
        <v>0</v>
      </c>
      <c r="Q2474" s="1302">
        <v>0</v>
      </c>
      <c r="R2474" s="1302">
        <v>0</v>
      </c>
      <c r="S2474" s="1302">
        <v>0</v>
      </c>
      <c r="T2474" s="1302">
        <v>0</v>
      </c>
      <c r="U2474" s="1302">
        <v>0</v>
      </c>
      <c r="V2474" s="1302">
        <v>0</v>
      </c>
    </row>
    <row r="2475" spans="1:22" ht="15" x14ac:dyDescent="0.25">
      <c r="A2475" s="1301" t="s">
        <v>709</v>
      </c>
      <c r="B2475" s="153" t="s">
        <v>991</v>
      </c>
      <c r="C2475" s="1301" t="s">
        <v>700</v>
      </c>
      <c r="D2475" s="1302">
        <v>0</v>
      </c>
      <c r="E2475" s="1302">
        <v>0</v>
      </c>
      <c r="F2475" s="1302">
        <v>2</v>
      </c>
      <c r="G2475" s="1302">
        <v>0</v>
      </c>
      <c r="H2475" s="1302">
        <v>0</v>
      </c>
      <c r="I2475" s="1302">
        <v>0</v>
      </c>
      <c r="J2475" s="1302">
        <v>0</v>
      </c>
      <c r="K2475" s="1302">
        <v>0</v>
      </c>
      <c r="L2475" s="1302">
        <v>0</v>
      </c>
      <c r="M2475" s="1302">
        <v>0</v>
      </c>
      <c r="N2475" s="1302">
        <v>0</v>
      </c>
      <c r="O2475" s="1302">
        <v>0</v>
      </c>
      <c r="P2475" s="1302">
        <v>0</v>
      </c>
      <c r="Q2475" s="1302">
        <v>0</v>
      </c>
      <c r="R2475" s="1302">
        <v>0</v>
      </c>
      <c r="S2475" s="1302">
        <v>0</v>
      </c>
      <c r="T2475" s="1302">
        <v>0</v>
      </c>
      <c r="U2475" s="1302">
        <v>0</v>
      </c>
      <c r="V2475" s="1302">
        <v>0</v>
      </c>
    </row>
    <row r="2476" spans="1:22" ht="15" x14ac:dyDescent="0.25">
      <c r="A2476" s="1301" t="s">
        <v>709</v>
      </c>
      <c r="B2476" s="153" t="s">
        <v>991</v>
      </c>
      <c r="C2476" s="1301" t="s">
        <v>88</v>
      </c>
      <c r="D2476" s="1302">
        <v>0</v>
      </c>
      <c r="E2476" s="1302">
        <v>2</v>
      </c>
      <c r="F2476" s="1302">
        <v>2</v>
      </c>
      <c r="G2476" s="1302">
        <v>0</v>
      </c>
      <c r="H2476" s="1302">
        <v>0</v>
      </c>
      <c r="I2476" s="1302">
        <v>0</v>
      </c>
      <c r="J2476" s="1302">
        <v>0</v>
      </c>
      <c r="K2476" s="1302">
        <v>1</v>
      </c>
      <c r="L2476" s="1302">
        <v>0</v>
      </c>
      <c r="M2476" s="1302">
        <v>0</v>
      </c>
      <c r="N2476" s="1302">
        <v>0</v>
      </c>
      <c r="O2476" s="1302">
        <v>0</v>
      </c>
      <c r="P2476" s="1302">
        <v>0</v>
      </c>
      <c r="Q2476" s="1302">
        <v>0</v>
      </c>
      <c r="R2476" s="1302">
        <v>0</v>
      </c>
      <c r="S2476" s="1302">
        <v>0</v>
      </c>
      <c r="T2476" s="1302">
        <v>0</v>
      </c>
      <c r="U2476" s="1302">
        <v>0</v>
      </c>
      <c r="V2476" s="1302">
        <v>0</v>
      </c>
    </row>
    <row r="2477" spans="1:22" ht="15" x14ac:dyDescent="0.25">
      <c r="A2477" s="1301" t="s">
        <v>709</v>
      </c>
      <c r="B2477" s="153" t="s">
        <v>991</v>
      </c>
      <c r="C2477" s="1301" t="s">
        <v>89</v>
      </c>
      <c r="D2477" s="1302">
        <v>0</v>
      </c>
      <c r="E2477" s="1302">
        <v>2</v>
      </c>
      <c r="F2477" s="1302">
        <v>3</v>
      </c>
      <c r="G2477" s="1302">
        <v>0</v>
      </c>
      <c r="H2477" s="1302">
        <v>0</v>
      </c>
      <c r="I2477" s="1302">
        <v>0</v>
      </c>
      <c r="J2477" s="1302">
        <v>0</v>
      </c>
      <c r="K2477" s="1302">
        <v>1</v>
      </c>
      <c r="L2477" s="1302">
        <v>0</v>
      </c>
      <c r="M2477" s="1302">
        <v>0</v>
      </c>
      <c r="N2477" s="1302">
        <v>0</v>
      </c>
      <c r="O2477" s="1302">
        <v>0</v>
      </c>
      <c r="P2477" s="1302">
        <v>0</v>
      </c>
      <c r="Q2477" s="1302">
        <v>0</v>
      </c>
      <c r="R2477" s="1302">
        <v>0</v>
      </c>
      <c r="S2477" s="1302">
        <v>0</v>
      </c>
      <c r="T2477" s="1302">
        <v>0</v>
      </c>
      <c r="U2477" s="1302">
        <v>0</v>
      </c>
      <c r="V2477" s="1302">
        <v>0</v>
      </c>
    </row>
    <row r="2478" spans="1:22" ht="15" x14ac:dyDescent="0.25">
      <c r="A2478" s="1301" t="s">
        <v>709</v>
      </c>
      <c r="B2478" s="153" t="s">
        <v>991</v>
      </c>
      <c r="C2478" s="1301" t="s">
        <v>90</v>
      </c>
      <c r="D2478" s="1302">
        <v>0</v>
      </c>
      <c r="E2478" s="1302">
        <v>0</v>
      </c>
      <c r="F2478" s="1302">
        <v>0</v>
      </c>
      <c r="G2478" s="1302">
        <v>0</v>
      </c>
      <c r="H2478" s="1302">
        <v>0</v>
      </c>
      <c r="I2478" s="1302">
        <v>0</v>
      </c>
      <c r="J2478" s="1302">
        <v>0</v>
      </c>
      <c r="K2478" s="1302">
        <v>0</v>
      </c>
      <c r="L2478" s="1302">
        <v>0</v>
      </c>
      <c r="M2478" s="1302">
        <v>0</v>
      </c>
      <c r="N2478" s="1302">
        <v>0</v>
      </c>
      <c r="O2478" s="1302">
        <v>0</v>
      </c>
      <c r="P2478" s="1302">
        <v>0</v>
      </c>
      <c r="Q2478" s="1302">
        <v>0</v>
      </c>
      <c r="R2478" s="1302">
        <v>0</v>
      </c>
      <c r="S2478" s="1302">
        <v>0</v>
      </c>
      <c r="T2478" s="1302">
        <v>0</v>
      </c>
      <c r="U2478" s="1302">
        <v>0</v>
      </c>
      <c r="V2478" s="1302">
        <v>0</v>
      </c>
    </row>
    <row r="2479" spans="1:22" ht="15" x14ac:dyDescent="0.25">
      <c r="A2479" s="1301" t="s">
        <v>709</v>
      </c>
      <c r="B2479" s="153" t="s">
        <v>991</v>
      </c>
      <c r="C2479" s="1301" t="s">
        <v>91</v>
      </c>
      <c r="D2479" s="1302">
        <v>0</v>
      </c>
      <c r="E2479" s="1302">
        <v>0</v>
      </c>
      <c r="F2479" s="1302">
        <v>0</v>
      </c>
      <c r="G2479" s="1302">
        <v>0</v>
      </c>
      <c r="H2479" s="1302">
        <v>0</v>
      </c>
      <c r="I2479" s="1302">
        <v>0</v>
      </c>
      <c r="J2479" s="1302">
        <v>0</v>
      </c>
      <c r="K2479" s="1302">
        <v>0</v>
      </c>
      <c r="L2479" s="1302">
        <v>0</v>
      </c>
      <c r="M2479" s="1302">
        <v>0</v>
      </c>
      <c r="N2479" s="1302">
        <v>0</v>
      </c>
      <c r="O2479" s="1302">
        <v>0</v>
      </c>
      <c r="P2479" s="1302">
        <v>0</v>
      </c>
      <c r="Q2479" s="1302">
        <v>0</v>
      </c>
      <c r="R2479" s="1302">
        <v>0</v>
      </c>
      <c r="S2479" s="1302">
        <v>0</v>
      </c>
      <c r="T2479" s="1302">
        <v>0</v>
      </c>
      <c r="U2479" s="1302">
        <v>0</v>
      </c>
      <c r="V2479" s="1302">
        <v>0</v>
      </c>
    </row>
    <row r="2480" spans="1:22" ht="15" x14ac:dyDescent="0.25">
      <c r="A2480" s="1301" t="s">
        <v>709</v>
      </c>
      <c r="B2480" s="153" t="s">
        <v>991</v>
      </c>
      <c r="C2480" s="1301" t="s">
        <v>701</v>
      </c>
      <c r="D2480" s="1302">
        <v>0</v>
      </c>
      <c r="E2480" s="1302">
        <v>0</v>
      </c>
      <c r="F2480" s="1302">
        <v>0.5</v>
      </c>
      <c r="G2480" s="1302">
        <v>0</v>
      </c>
      <c r="H2480" s="1302">
        <v>0</v>
      </c>
      <c r="I2480" s="1302">
        <v>0</v>
      </c>
      <c r="J2480" s="1302">
        <v>0</v>
      </c>
      <c r="K2480" s="1302">
        <v>0</v>
      </c>
      <c r="L2480" s="1302">
        <v>0</v>
      </c>
      <c r="M2480" s="1302">
        <v>0</v>
      </c>
      <c r="N2480" s="1302">
        <v>0</v>
      </c>
      <c r="O2480" s="1302">
        <v>0</v>
      </c>
      <c r="P2480" s="1302">
        <v>0</v>
      </c>
      <c r="Q2480" s="1302">
        <v>0</v>
      </c>
      <c r="R2480" s="1302">
        <v>0</v>
      </c>
      <c r="S2480" s="1302">
        <v>0</v>
      </c>
      <c r="T2480" s="1302">
        <v>0</v>
      </c>
      <c r="U2480" s="1302">
        <v>0</v>
      </c>
      <c r="V2480" s="1302">
        <v>0</v>
      </c>
    </row>
    <row r="2481" spans="1:22" ht="15" x14ac:dyDescent="0.25">
      <c r="A2481" s="1301" t="s">
        <v>709</v>
      </c>
      <c r="B2481" s="153" t="s">
        <v>991</v>
      </c>
      <c r="C2481" s="1301" t="s">
        <v>92</v>
      </c>
      <c r="D2481" s="1302">
        <v>0</v>
      </c>
      <c r="E2481" s="1302">
        <v>1</v>
      </c>
      <c r="F2481" s="1302">
        <v>0.5</v>
      </c>
      <c r="G2481" s="1302">
        <v>0</v>
      </c>
      <c r="H2481" s="1302">
        <v>0</v>
      </c>
      <c r="I2481" s="1302">
        <v>0</v>
      </c>
      <c r="J2481" s="1302">
        <v>0</v>
      </c>
      <c r="K2481" s="1302">
        <v>0.3333333432674408</v>
      </c>
      <c r="L2481" s="1302">
        <v>0</v>
      </c>
      <c r="M2481" s="1302">
        <v>0</v>
      </c>
      <c r="N2481" s="1302">
        <v>0</v>
      </c>
      <c r="O2481" s="1302">
        <v>0</v>
      </c>
      <c r="P2481" s="1302">
        <v>0</v>
      </c>
      <c r="Q2481" s="1302">
        <v>0</v>
      </c>
      <c r="R2481" s="1302">
        <v>0</v>
      </c>
      <c r="S2481" s="1302">
        <v>0</v>
      </c>
      <c r="T2481" s="1302">
        <v>0</v>
      </c>
      <c r="U2481" s="1302">
        <v>0</v>
      </c>
      <c r="V2481" s="1302">
        <v>0</v>
      </c>
    </row>
    <row r="2482" spans="1:22" ht="15" x14ac:dyDescent="0.25">
      <c r="A2482" s="1301" t="s">
        <v>709</v>
      </c>
      <c r="B2482" s="153" t="s">
        <v>991</v>
      </c>
      <c r="C2482" s="1301" t="s">
        <v>93</v>
      </c>
      <c r="D2482" s="1302">
        <v>0</v>
      </c>
      <c r="E2482" s="1302">
        <v>1</v>
      </c>
      <c r="F2482" s="1302">
        <v>0.75</v>
      </c>
      <c r="G2482" s="1302">
        <v>0</v>
      </c>
      <c r="H2482" s="1302">
        <v>0</v>
      </c>
      <c r="I2482" s="1302">
        <v>0</v>
      </c>
      <c r="J2482" s="1302">
        <v>0</v>
      </c>
      <c r="K2482" s="1302">
        <v>0.3333333432674408</v>
      </c>
      <c r="L2482" s="1302">
        <v>0</v>
      </c>
      <c r="M2482" s="1302">
        <v>0</v>
      </c>
      <c r="N2482" s="1302">
        <v>0</v>
      </c>
      <c r="O2482" s="1302">
        <v>0</v>
      </c>
      <c r="P2482" s="1302">
        <v>0</v>
      </c>
      <c r="Q2482" s="1302">
        <v>0</v>
      </c>
      <c r="R2482" s="1302">
        <v>0</v>
      </c>
      <c r="S2482" s="1302">
        <v>0</v>
      </c>
      <c r="T2482" s="1302">
        <v>0</v>
      </c>
      <c r="U2482" s="1302">
        <v>0</v>
      </c>
      <c r="V2482" s="1302">
        <v>0</v>
      </c>
    </row>
    <row r="2483" spans="1:22" ht="15" x14ac:dyDescent="0.25">
      <c r="A2483" s="1301" t="s">
        <v>709</v>
      </c>
      <c r="B2483" s="153" t="s">
        <v>991</v>
      </c>
      <c r="C2483" s="1301" t="s">
        <v>94</v>
      </c>
      <c r="D2483" s="1302">
        <v>0</v>
      </c>
      <c r="E2483" s="1302">
        <v>0</v>
      </c>
      <c r="F2483" s="1302">
        <v>0</v>
      </c>
      <c r="G2483" s="1302">
        <v>0</v>
      </c>
      <c r="H2483" s="1302">
        <v>0</v>
      </c>
      <c r="I2483" s="1302">
        <v>0</v>
      </c>
      <c r="J2483" s="1302">
        <v>0</v>
      </c>
      <c r="K2483" s="1302">
        <v>0</v>
      </c>
      <c r="L2483" s="1302">
        <v>0</v>
      </c>
      <c r="M2483" s="1302">
        <v>0</v>
      </c>
      <c r="N2483" s="1302">
        <v>0</v>
      </c>
      <c r="O2483" s="1302">
        <v>0</v>
      </c>
      <c r="P2483" s="1302">
        <v>0</v>
      </c>
      <c r="Q2483" s="1302">
        <v>0</v>
      </c>
      <c r="R2483" s="1302">
        <v>0</v>
      </c>
      <c r="S2483" s="1302">
        <v>0</v>
      </c>
      <c r="T2483" s="1302">
        <v>0</v>
      </c>
      <c r="U2483" s="1302">
        <v>0</v>
      </c>
      <c r="V2483" s="1302">
        <v>0</v>
      </c>
    </row>
    <row r="2484" spans="1:22" ht="15" x14ac:dyDescent="0.25">
      <c r="A2484" s="1301" t="s">
        <v>709</v>
      </c>
      <c r="B2484" s="153" t="s">
        <v>991</v>
      </c>
      <c r="C2484" s="1301" t="s">
        <v>95</v>
      </c>
      <c r="D2484" s="1302">
        <v>0</v>
      </c>
      <c r="E2484" s="1302">
        <v>0</v>
      </c>
      <c r="F2484" s="1302">
        <v>0</v>
      </c>
      <c r="G2484" s="1302">
        <v>0</v>
      </c>
      <c r="H2484" s="1302">
        <v>0</v>
      </c>
      <c r="I2484" s="1302">
        <v>0</v>
      </c>
      <c r="J2484" s="1302">
        <v>0</v>
      </c>
      <c r="K2484" s="1302">
        <v>0</v>
      </c>
      <c r="L2484" s="1302">
        <v>0</v>
      </c>
      <c r="M2484" s="1302">
        <v>0</v>
      </c>
      <c r="N2484" s="1302">
        <v>0</v>
      </c>
      <c r="O2484" s="1302">
        <v>0</v>
      </c>
      <c r="P2484" s="1302">
        <v>0</v>
      </c>
      <c r="Q2484" s="1302">
        <v>0</v>
      </c>
      <c r="R2484" s="1302">
        <v>0</v>
      </c>
      <c r="S2484" s="1302">
        <v>0</v>
      </c>
      <c r="T2484" s="1302">
        <v>0</v>
      </c>
      <c r="U2484" s="1302">
        <v>0</v>
      </c>
      <c r="V2484" s="1302">
        <v>0</v>
      </c>
    </row>
    <row r="2485" spans="1:22" ht="15" x14ac:dyDescent="0.25">
      <c r="A2485" s="1301" t="s">
        <v>709</v>
      </c>
      <c r="B2485" s="153" t="s">
        <v>1161</v>
      </c>
      <c r="C2485" s="1301" t="s">
        <v>87</v>
      </c>
      <c r="D2485" s="1302">
        <v>0</v>
      </c>
      <c r="E2485" s="1302">
        <v>2</v>
      </c>
      <c r="F2485" s="1302">
        <v>25</v>
      </c>
      <c r="G2485" s="1302">
        <v>3</v>
      </c>
      <c r="H2485" s="1302">
        <v>25</v>
      </c>
      <c r="I2485" s="1302">
        <v>1</v>
      </c>
      <c r="J2485" s="1302">
        <v>3</v>
      </c>
      <c r="K2485" s="1302">
        <v>2</v>
      </c>
      <c r="L2485" s="1302">
        <v>56</v>
      </c>
      <c r="M2485" s="1302">
        <v>0</v>
      </c>
      <c r="N2485" s="1302">
        <v>0</v>
      </c>
      <c r="O2485" s="1302">
        <v>20</v>
      </c>
      <c r="P2485" s="1302">
        <v>0</v>
      </c>
      <c r="Q2485" s="1302">
        <v>0</v>
      </c>
      <c r="R2485" s="1302">
        <v>0</v>
      </c>
      <c r="S2485" s="1302">
        <v>4</v>
      </c>
      <c r="T2485" s="1302">
        <v>0</v>
      </c>
      <c r="U2485" s="1302">
        <v>7</v>
      </c>
      <c r="V2485" s="1302">
        <v>0</v>
      </c>
    </row>
    <row r="2486" spans="1:22" ht="15" x14ac:dyDescent="0.25">
      <c r="A2486" s="1301" t="s">
        <v>709</v>
      </c>
      <c r="B2486" s="153" t="s">
        <v>1161</v>
      </c>
      <c r="C2486" s="1301" t="s">
        <v>700</v>
      </c>
      <c r="D2486" s="1302">
        <v>0</v>
      </c>
      <c r="E2486" s="1302">
        <v>2</v>
      </c>
      <c r="F2486" s="1302">
        <v>20</v>
      </c>
      <c r="G2486" s="1302">
        <v>2</v>
      </c>
      <c r="H2486" s="1302">
        <v>0</v>
      </c>
      <c r="I2486" s="1302">
        <v>1</v>
      </c>
      <c r="J2486" s="1302">
        <v>0</v>
      </c>
      <c r="K2486" s="1302">
        <v>0</v>
      </c>
      <c r="L2486" s="1302">
        <v>40</v>
      </c>
      <c r="M2486" s="1302">
        <v>0</v>
      </c>
      <c r="N2486" s="1302">
        <v>0</v>
      </c>
      <c r="O2486" s="1302">
        <v>6</v>
      </c>
      <c r="P2486" s="1302">
        <v>0</v>
      </c>
      <c r="Q2486" s="1302">
        <v>0</v>
      </c>
      <c r="R2486" s="1302">
        <v>0</v>
      </c>
      <c r="S2486" s="1302">
        <v>1</v>
      </c>
      <c r="T2486" s="1302">
        <v>0</v>
      </c>
      <c r="U2486" s="1302">
        <v>0</v>
      </c>
      <c r="V2486" s="1302">
        <v>0</v>
      </c>
    </row>
    <row r="2487" spans="1:22" ht="15" x14ac:dyDescent="0.25">
      <c r="A2487" s="1301" t="s">
        <v>709</v>
      </c>
      <c r="B2487" s="153" t="s">
        <v>1161</v>
      </c>
      <c r="C2487" s="1301" t="s">
        <v>88</v>
      </c>
      <c r="D2487" s="1302">
        <v>0</v>
      </c>
      <c r="E2487" s="1302">
        <v>2</v>
      </c>
      <c r="F2487" s="1302">
        <v>24</v>
      </c>
      <c r="G2487" s="1302">
        <v>2</v>
      </c>
      <c r="H2487" s="1302">
        <v>8</v>
      </c>
      <c r="I2487" s="1302">
        <v>1</v>
      </c>
      <c r="J2487" s="1302">
        <v>2</v>
      </c>
      <c r="K2487" s="1302">
        <v>0</v>
      </c>
      <c r="L2487" s="1302">
        <v>48</v>
      </c>
      <c r="M2487" s="1302">
        <v>0</v>
      </c>
      <c r="N2487" s="1302">
        <v>0</v>
      </c>
      <c r="O2487" s="1302">
        <v>13</v>
      </c>
      <c r="P2487" s="1302">
        <v>0</v>
      </c>
      <c r="Q2487" s="1302">
        <v>0</v>
      </c>
      <c r="R2487" s="1302">
        <v>0</v>
      </c>
      <c r="S2487" s="1302">
        <v>1</v>
      </c>
      <c r="T2487" s="1302">
        <v>0</v>
      </c>
      <c r="U2487" s="1302">
        <v>0</v>
      </c>
      <c r="V2487" s="1302">
        <v>0</v>
      </c>
    </row>
    <row r="2488" spans="1:22" ht="15" x14ac:dyDescent="0.25">
      <c r="A2488" s="1301" t="s">
        <v>709</v>
      </c>
      <c r="B2488" s="153" t="s">
        <v>1161</v>
      </c>
      <c r="C2488" s="1301" t="s">
        <v>89</v>
      </c>
      <c r="D2488" s="1302">
        <v>0</v>
      </c>
      <c r="E2488" s="1302">
        <v>2</v>
      </c>
      <c r="F2488" s="1302">
        <v>24</v>
      </c>
      <c r="G2488" s="1302">
        <v>2</v>
      </c>
      <c r="H2488" s="1302">
        <v>20</v>
      </c>
      <c r="I2488" s="1302">
        <v>1</v>
      </c>
      <c r="J2488" s="1302">
        <v>2</v>
      </c>
      <c r="K2488" s="1302">
        <v>0</v>
      </c>
      <c r="L2488" s="1302">
        <v>48</v>
      </c>
      <c r="M2488" s="1302">
        <v>0</v>
      </c>
      <c r="N2488" s="1302">
        <v>0</v>
      </c>
      <c r="O2488" s="1302">
        <v>13</v>
      </c>
      <c r="P2488" s="1302">
        <v>0</v>
      </c>
      <c r="Q2488" s="1302">
        <v>0</v>
      </c>
      <c r="R2488" s="1302">
        <v>0</v>
      </c>
      <c r="S2488" s="1302">
        <v>1</v>
      </c>
      <c r="T2488" s="1302">
        <v>0</v>
      </c>
      <c r="U2488" s="1302">
        <v>0</v>
      </c>
      <c r="V2488" s="1302">
        <v>0</v>
      </c>
    </row>
    <row r="2489" spans="1:22" ht="15" x14ac:dyDescent="0.25">
      <c r="A2489" s="1301" t="s">
        <v>709</v>
      </c>
      <c r="B2489" s="153" t="s">
        <v>1161</v>
      </c>
      <c r="C2489" s="1301" t="s">
        <v>90</v>
      </c>
      <c r="D2489" s="1302">
        <v>0</v>
      </c>
      <c r="E2489" s="1302">
        <v>2</v>
      </c>
      <c r="F2489" s="1302">
        <v>6</v>
      </c>
      <c r="G2489" s="1302">
        <v>2</v>
      </c>
      <c r="H2489" s="1302">
        <v>0</v>
      </c>
      <c r="I2489" s="1302">
        <v>0</v>
      </c>
      <c r="J2489" s="1302">
        <v>1</v>
      </c>
      <c r="K2489" s="1302">
        <v>0</v>
      </c>
      <c r="L2489" s="1302">
        <v>8</v>
      </c>
      <c r="M2489" s="1302">
        <v>0</v>
      </c>
      <c r="N2489" s="1302">
        <v>0</v>
      </c>
      <c r="O2489" s="1302">
        <v>4</v>
      </c>
      <c r="P2489" s="1302">
        <v>0</v>
      </c>
      <c r="Q2489" s="1302">
        <v>0</v>
      </c>
      <c r="R2489" s="1302">
        <v>0</v>
      </c>
      <c r="S2489" s="1302">
        <v>1</v>
      </c>
      <c r="T2489" s="1302">
        <v>0</v>
      </c>
      <c r="U2489" s="1302">
        <v>0</v>
      </c>
      <c r="V2489" s="1302">
        <v>0</v>
      </c>
    </row>
    <row r="2490" spans="1:22" ht="15" x14ac:dyDescent="0.25">
      <c r="A2490" s="1301" t="s">
        <v>709</v>
      </c>
      <c r="B2490" s="153" t="s">
        <v>1161</v>
      </c>
      <c r="C2490" s="1301" t="s">
        <v>91</v>
      </c>
      <c r="D2490" s="1302">
        <v>0</v>
      </c>
      <c r="E2490" s="1302">
        <v>2</v>
      </c>
      <c r="F2490" s="1302">
        <v>6</v>
      </c>
      <c r="G2490" s="1302">
        <v>2</v>
      </c>
      <c r="H2490" s="1302">
        <v>0</v>
      </c>
      <c r="I2490" s="1302">
        <v>0</v>
      </c>
      <c r="J2490" s="1302">
        <v>0</v>
      </c>
      <c r="K2490" s="1302">
        <v>0</v>
      </c>
      <c r="L2490" s="1302">
        <v>8</v>
      </c>
      <c r="M2490" s="1302">
        <v>0</v>
      </c>
      <c r="N2490" s="1302">
        <v>0</v>
      </c>
      <c r="O2490" s="1302">
        <v>4</v>
      </c>
      <c r="P2490" s="1302">
        <v>0</v>
      </c>
      <c r="Q2490" s="1302">
        <v>0</v>
      </c>
      <c r="R2490" s="1302">
        <v>0</v>
      </c>
      <c r="S2490" s="1302">
        <v>1</v>
      </c>
      <c r="T2490" s="1302">
        <v>0</v>
      </c>
      <c r="U2490" s="1302">
        <v>0</v>
      </c>
      <c r="V2490" s="1302">
        <v>0</v>
      </c>
    </row>
    <row r="2491" spans="1:22" ht="15" x14ac:dyDescent="0.25">
      <c r="A2491" s="1301" t="s">
        <v>709</v>
      </c>
      <c r="B2491" s="153" t="s">
        <v>1161</v>
      </c>
      <c r="C2491" s="1301" t="s">
        <v>701</v>
      </c>
      <c r="D2491" s="1302">
        <v>0</v>
      </c>
      <c r="E2491" s="1302">
        <v>1</v>
      </c>
      <c r="F2491" s="1302">
        <v>0.80000001192092896</v>
      </c>
      <c r="G2491" s="1302">
        <v>0.66666668653488159</v>
      </c>
      <c r="H2491" s="1302">
        <v>0</v>
      </c>
      <c r="I2491" s="1302">
        <v>1</v>
      </c>
      <c r="J2491" s="1302">
        <v>0</v>
      </c>
      <c r="K2491" s="1302">
        <v>0</v>
      </c>
      <c r="L2491" s="1302">
        <v>0.71428573131561279</v>
      </c>
      <c r="M2491" s="1302">
        <v>0</v>
      </c>
      <c r="N2491" s="1302">
        <v>0</v>
      </c>
      <c r="O2491" s="1302">
        <v>0.30000001192092896</v>
      </c>
      <c r="P2491" s="1302">
        <v>0</v>
      </c>
      <c r="Q2491" s="1302">
        <v>0</v>
      </c>
      <c r="R2491" s="1302">
        <v>0</v>
      </c>
      <c r="S2491" s="1302">
        <v>0.25</v>
      </c>
      <c r="T2491" s="1302">
        <v>0</v>
      </c>
      <c r="U2491" s="1302">
        <v>0</v>
      </c>
      <c r="V2491" s="1302">
        <v>0</v>
      </c>
    </row>
    <row r="2492" spans="1:22" ht="15" x14ac:dyDescent="0.25">
      <c r="A2492" s="1301" t="s">
        <v>709</v>
      </c>
      <c r="B2492" s="153" t="s">
        <v>1161</v>
      </c>
      <c r="C2492" s="1301" t="s">
        <v>92</v>
      </c>
      <c r="D2492" s="1302">
        <v>0</v>
      </c>
      <c r="E2492" s="1302">
        <v>1</v>
      </c>
      <c r="F2492" s="1302">
        <v>0.95999997854232788</v>
      </c>
      <c r="G2492" s="1302">
        <v>0.66666668653488159</v>
      </c>
      <c r="H2492" s="1302">
        <v>0.31999999284744263</v>
      </c>
      <c r="I2492" s="1302">
        <v>1</v>
      </c>
      <c r="J2492" s="1302">
        <v>0.66666668653488159</v>
      </c>
      <c r="K2492" s="1302">
        <v>0</v>
      </c>
      <c r="L2492" s="1302">
        <v>0.8571428656578064</v>
      </c>
      <c r="M2492" s="1302">
        <v>0</v>
      </c>
      <c r="N2492" s="1302">
        <v>0</v>
      </c>
      <c r="O2492" s="1302">
        <v>0.64999997615814209</v>
      </c>
      <c r="P2492" s="1302">
        <v>0</v>
      </c>
      <c r="Q2492" s="1302">
        <v>0</v>
      </c>
      <c r="R2492" s="1302">
        <v>0</v>
      </c>
      <c r="S2492" s="1302">
        <v>0.25</v>
      </c>
      <c r="T2492" s="1302">
        <v>0</v>
      </c>
      <c r="U2492" s="1302">
        <v>0</v>
      </c>
      <c r="V2492" s="1302">
        <v>0</v>
      </c>
    </row>
    <row r="2493" spans="1:22" ht="15" x14ac:dyDescent="0.25">
      <c r="A2493" s="1301" t="s">
        <v>709</v>
      </c>
      <c r="B2493" s="153" t="s">
        <v>1161</v>
      </c>
      <c r="C2493" s="1301" t="s">
        <v>93</v>
      </c>
      <c r="D2493" s="1302">
        <v>0</v>
      </c>
      <c r="E2493" s="1302">
        <v>1</v>
      </c>
      <c r="F2493" s="1302">
        <v>0.95999997854232788</v>
      </c>
      <c r="G2493" s="1302">
        <v>0.66666668653488159</v>
      </c>
      <c r="H2493" s="1302">
        <v>0.80000001192092896</v>
      </c>
      <c r="I2493" s="1302">
        <v>1</v>
      </c>
      <c r="J2493" s="1302">
        <v>0.66666668653488159</v>
      </c>
      <c r="K2493" s="1302">
        <v>0</v>
      </c>
      <c r="L2493" s="1302">
        <v>0.8571428656578064</v>
      </c>
      <c r="M2493" s="1302">
        <v>0</v>
      </c>
      <c r="N2493" s="1302">
        <v>0</v>
      </c>
      <c r="O2493" s="1302">
        <v>0.64999997615814209</v>
      </c>
      <c r="P2493" s="1302">
        <v>0</v>
      </c>
      <c r="Q2493" s="1302">
        <v>0</v>
      </c>
      <c r="R2493" s="1302">
        <v>0</v>
      </c>
      <c r="S2493" s="1302">
        <v>0.25</v>
      </c>
      <c r="T2493" s="1302">
        <v>0</v>
      </c>
      <c r="U2493" s="1302">
        <v>0</v>
      </c>
      <c r="V2493" s="1302">
        <v>0</v>
      </c>
    </row>
    <row r="2494" spans="1:22" ht="15" x14ac:dyDescent="0.25">
      <c r="A2494" s="1301" t="s">
        <v>709</v>
      </c>
      <c r="B2494" s="153" t="s">
        <v>1161</v>
      </c>
      <c r="C2494" s="1301" t="s">
        <v>94</v>
      </c>
      <c r="D2494" s="1302">
        <v>0</v>
      </c>
      <c r="E2494" s="1302">
        <v>1</v>
      </c>
      <c r="F2494" s="1302">
        <v>0.23999999463558197</v>
      </c>
      <c r="G2494" s="1302">
        <v>0.66666668653488159</v>
      </c>
      <c r="H2494" s="1302">
        <v>0</v>
      </c>
      <c r="I2494" s="1302">
        <v>0</v>
      </c>
      <c r="J2494" s="1302">
        <v>0.3333333432674408</v>
      </c>
      <c r="K2494" s="1302">
        <v>0</v>
      </c>
      <c r="L2494" s="1302">
        <v>0.1428571492433548</v>
      </c>
      <c r="M2494" s="1302">
        <v>0</v>
      </c>
      <c r="N2494" s="1302">
        <v>0</v>
      </c>
      <c r="O2494" s="1302">
        <v>0.20000000298023224</v>
      </c>
      <c r="P2494" s="1302">
        <v>0</v>
      </c>
      <c r="Q2494" s="1302">
        <v>0</v>
      </c>
      <c r="R2494" s="1302">
        <v>0</v>
      </c>
      <c r="S2494" s="1302">
        <v>0.25</v>
      </c>
      <c r="T2494" s="1302">
        <v>0</v>
      </c>
      <c r="U2494" s="1302">
        <v>0</v>
      </c>
      <c r="V2494" s="1302">
        <v>0</v>
      </c>
    </row>
    <row r="2495" spans="1:22" ht="15" x14ac:dyDescent="0.25">
      <c r="A2495" s="1301" t="s">
        <v>709</v>
      </c>
      <c r="B2495" s="153" t="s">
        <v>1161</v>
      </c>
      <c r="C2495" s="1301" t="s">
        <v>95</v>
      </c>
      <c r="D2495" s="1302">
        <v>0</v>
      </c>
      <c r="E2495" s="1302">
        <v>1</v>
      </c>
      <c r="F2495" s="1302">
        <v>0.23999999463558197</v>
      </c>
      <c r="G2495" s="1302">
        <v>0.66666668653488159</v>
      </c>
      <c r="H2495" s="1302">
        <v>0</v>
      </c>
      <c r="I2495" s="1302">
        <v>0</v>
      </c>
      <c r="J2495" s="1302">
        <v>0</v>
      </c>
      <c r="K2495" s="1302">
        <v>0</v>
      </c>
      <c r="L2495" s="1302">
        <v>0.1428571492433548</v>
      </c>
      <c r="M2495" s="1302">
        <v>0</v>
      </c>
      <c r="N2495" s="1302">
        <v>0</v>
      </c>
      <c r="O2495" s="1302">
        <v>0.20000000298023224</v>
      </c>
      <c r="P2495" s="1302">
        <v>0</v>
      </c>
      <c r="Q2495" s="1302">
        <v>0</v>
      </c>
      <c r="R2495" s="1302">
        <v>0</v>
      </c>
      <c r="S2495" s="1302">
        <v>0.25</v>
      </c>
      <c r="T2495" s="1302">
        <v>0</v>
      </c>
      <c r="U2495" s="1302">
        <v>0</v>
      </c>
      <c r="V2495" s="1302">
        <v>0</v>
      </c>
    </row>
    <row r="2496" spans="1:22" ht="15" x14ac:dyDescent="0.25">
      <c r="A2496" s="1301" t="s">
        <v>709</v>
      </c>
      <c r="B2496" s="153" t="s">
        <v>992</v>
      </c>
      <c r="C2496" s="1301" t="s">
        <v>87</v>
      </c>
      <c r="D2496" s="1302">
        <v>1</v>
      </c>
      <c r="E2496" s="1302">
        <v>18</v>
      </c>
      <c r="F2496" s="1302">
        <v>14</v>
      </c>
      <c r="G2496" s="1302">
        <v>12</v>
      </c>
      <c r="H2496" s="1302">
        <v>2</v>
      </c>
      <c r="I2496" s="1302">
        <v>29</v>
      </c>
      <c r="J2496" s="1302">
        <v>12</v>
      </c>
      <c r="K2496" s="1302">
        <v>17</v>
      </c>
      <c r="L2496" s="1302">
        <v>4</v>
      </c>
      <c r="M2496" s="1302">
        <v>0</v>
      </c>
      <c r="N2496" s="1302">
        <v>0</v>
      </c>
      <c r="O2496" s="1302">
        <v>0</v>
      </c>
      <c r="P2496" s="1302">
        <v>0</v>
      </c>
      <c r="Q2496" s="1302">
        <v>0</v>
      </c>
      <c r="R2496" s="1302">
        <v>0</v>
      </c>
      <c r="S2496" s="1302">
        <v>0</v>
      </c>
      <c r="T2496" s="1302">
        <v>0</v>
      </c>
      <c r="U2496" s="1302">
        <v>0</v>
      </c>
      <c r="V2496" s="1302">
        <v>0</v>
      </c>
    </row>
    <row r="2497" spans="1:22" ht="15" x14ac:dyDescent="0.25">
      <c r="A2497" s="1301" t="s">
        <v>709</v>
      </c>
      <c r="B2497" s="153" t="s">
        <v>992</v>
      </c>
      <c r="C2497" s="1301" t="s">
        <v>700</v>
      </c>
      <c r="D2497" s="1302">
        <v>0</v>
      </c>
      <c r="E2497" s="1302">
        <v>1</v>
      </c>
      <c r="F2497" s="1302">
        <v>6</v>
      </c>
      <c r="G2497" s="1302">
        <v>2</v>
      </c>
      <c r="H2497" s="1302">
        <v>0</v>
      </c>
      <c r="I2497" s="1302">
        <v>11</v>
      </c>
      <c r="J2497" s="1302">
        <v>0</v>
      </c>
      <c r="K2497" s="1302">
        <v>5</v>
      </c>
      <c r="L2497" s="1302">
        <v>1</v>
      </c>
      <c r="M2497" s="1302">
        <v>0</v>
      </c>
      <c r="N2497" s="1302">
        <v>0</v>
      </c>
      <c r="O2497" s="1302">
        <v>0</v>
      </c>
      <c r="P2497" s="1302">
        <v>0</v>
      </c>
      <c r="Q2497" s="1302">
        <v>0</v>
      </c>
      <c r="R2497" s="1302">
        <v>0</v>
      </c>
      <c r="S2497" s="1302">
        <v>0</v>
      </c>
      <c r="T2497" s="1302">
        <v>0</v>
      </c>
      <c r="U2497" s="1302">
        <v>0</v>
      </c>
      <c r="V2497" s="1302">
        <v>0</v>
      </c>
    </row>
    <row r="2498" spans="1:22" ht="15" x14ac:dyDescent="0.25">
      <c r="A2498" s="1301" t="s">
        <v>709</v>
      </c>
      <c r="B2498" s="153" t="s">
        <v>992</v>
      </c>
      <c r="C2498" s="1301" t="s">
        <v>88</v>
      </c>
      <c r="D2498" s="1302">
        <v>0</v>
      </c>
      <c r="E2498" s="1302">
        <v>3</v>
      </c>
      <c r="F2498" s="1302">
        <v>6</v>
      </c>
      <c r="G2498" s="1302">
        <v>3</v>
      </c>
      <c r="H2498" s="1302">
        <v>0</v>
      </c>
      <c r="I2498" s="1302">
        <v>13</v>
      </c>
      <c r="J2498" s="1302">
        <v>3</v>
      </c>
      <c r="K2498" s="1302">
        <v>6</v>
      </c>
      <c r="L2498" s="1302">
        <v>3</v>
      </c>
      <c r="M2498" s="1302">
        <v>0</v>
      </c>
      <c r="N2498" s="1302">
        <v>0</v>
      </c>
      <c r="O2498" s="1302">
        <v>0</v>
      </c>
      <c r="P2498" s="1302">
        <v>0</v>
      </c>
      <c r="Q2498" s="1302">
        <v>0</v>
      </c>
      <c r="R2498" s="1302">
        <v>0</v>
      </c>
      <c r="S2498" s="1302">
        <v>0</v>
      </c>
      <c r="T2498" s="1302">
        <v>0</v>
      </c>
      <c r="U2498" s="1302">
        <v>0</v>
      </c>
      <c r="V2498" s="1302">
        <v>0</v>
      </c>
    </row>
    <row r="2499" spans="1:22" ht="15" x14ac:dyDescent="0.25">
      <c r="A2499" s="1301" t="s">
        <v>709</v>
      </c>
      <c r="B2499" s="153" t="s">
        <v>992</v>
      </c>
      <c r="C2499" s="1301" t="s">
        <v>89</v>
      </c>
      <c r="D2499" s="1302">
        <v>0</v>
      </c>
      <c r="E2499" s="1302">
        <v>4</v>
      </c>
      <c r="F2499" s="1302">
        <v>9</v>
      </c>
      <c r="G2499" s="1302">
        <v>3</v>
      </c>
      <c r="H2499" s="1302">
        <v>0</v>
      </c>
      <c r="I2499" s="1302">
        <v>14</v>
      </c>
      <c r="J2499" s="1302">
        <v>4</v>
      </c>
      <c r="K2499" s="1302">
        <v>6</v>
      </c>
      <c r="L2499" s="1302">
        <v>3</v>
      </c>
      <c r="M2499" s="1302">
        <v>0</v>
      </c>
      <c r="N2499" s="1302">
        <v>0</v>
      </c>
      <c r="O2499" s="1302">
        <v>0</v>
      </c>
      <c r="P2499" s="1302">
        <v>0</v>
      </c>
      <c r="Q2499" s="1302">
        <v>0</v>
      </c>
      <c r="R2499" s="1302">
        <v>0</v>
      </c>
      <c r="S2499" s="1302">
        <v>0</v>
      </c>
      <c r="T2499" s="1302">
        <v>0</v>
      </c>
      <c r="U2499" s="1302">
        <v>0</v>
      </c>
      <c r="V2499" s="1302">
        <v>0</v>
      </c>
    </row>
    <row r="2500" spans="1:22" ht="15" x14ac:dyDescent="0.25">
      <c r="A2500" s="1301" t="s">
        <v>709</v>
      </c>
      <c r="B2500" s="153" t="s">
        <v>992</v>
      </c>
      <c r="C2500" s="1301" t="s">
        <v>90</v>
      </c>
      <c r="D2500" s="1302">
        <v>0</v>
      </c>
      <c r="E2500" s="1302">
        <v>0</v>
      </c>
      <c r="F2500" s="1302">
        <v>2</v>
      </c>
      <c r="G2500" s="1302">
        <v>0</v>
      </c>
      <c r="H2500" s="1302">
        <v>0</v>
      </c>
      <c r="I2500" s="1302">
        <v>4</v>
      </c>
      <c r="J2500" s="1302">
        <v>1</v>
      </c>
      <c r="K2500" s="1302">
        <v>2</v>
      </c>
      <c r="L2500" s="1302">
        <v>2</v>
      </c>
      <c r="M2500" s="1302">
        <v>0</v>
      </c>
      <c r="N2500" s="1302">
        <v>0</v>
      </c>
      <c r="O2500" s="1302">
        <v>0</v>
      </c>
      <c r="P2500" s="1302">
        <v>0</v>
      </c>
      <c r="Q2500" s="1302">
        <v>0</v>
      </c>
      <c r="R2500" s="1302">
        <v>0</v>
      </c>
      <c r="S2500" s="1302">
        <v>0</v>
      </c>
      <c r="T2500" s="1302">
        <v>0</v>
      </c>
      <c r="U2500" s="1302">
        <v>0</v>
      </c>
      <c r="V2500" s="1302">
        <v>0</v>
      </c>
    </row>
    <row r="2501" spans="1:22" ht="15" x14ac:dyDescent="0.25">
      <c r="A2501" s="1301" t="s">
        <v>709</v>
      </c>
      <c r="B2501" s="153" t="s">
        <v>992</v>
      </c>
      <c r="C2501" s="1301" t="s">
        <v>91</v>
      </c>
      <c r="D2501" s="1302">
        <v>0</v>
      </c>
      <c r="E2501" s="1302">
        <v>1</v>
      </c>
      <c r="F2501" s="1302">
        <v>0</v>
      </c>
      <c r="G2501" s="1302">
        <v>0</v>
      </c>
      <c r="H2501" s="1302">
        <v>0</v>
      </c>
      <c r="I2501" s="1302">
        <v>2</v>
      </c>
      <c r="J2501" s="1302">
        <v>0</v>
      </c>
      <c r="K2501" s="1302">
        <v>1</v>
      </c>
      <c r="L2501" s="1302">
        <v>0</v>
      </c>
      <c r="M2501" s="1302">
        <v>0</v>
      </c>
      <c r="N2501" s="1302">
        <v>0</v>
      </c>
      <c r="O2501" s="1302">
        <v>0</v>
      </c>
      <c r="P2501" s="1302">
        <v>0</v>
      </c>
      <c r="Q2501" s="1302">
        <v>0</v>
      </c>
      <c r="R2501" s="1302">
        <v>0</v>
      </c>
      <c r="S2501" s="1302">
        <v>0</v>
      </c>
      <c r="T2501" s="1302">
        <v>0</v>
      </c>
      <c r="U2501" s="1302">
        <v>0</v>
      </c>
      <c r="V2501" s="1302">
        <v>0</v>
      </c>
    </row>
    <row r="2502" spans="1:22" ht="15" x14ac:dyDescent="0.25">
      <c r="A2502" s="1301" t="s">
        <v>709</v>
      </c>
      <c r="B2502" s="153" t="s">
        <v>992</v>
      </c>
      <c r="C2502" s="1301" t="s">
        <v>701</v>
      </c>
      <c r="D2502" s="1302">
        <v>0</v>
      </c>
      <c r="E2502" s="1302">
        <v>5.55555559694767E-2</v>
      </c>
      <c r="F2502" s="1302">
        <v>0.4285714328289032</v>
      </c>
      <c r="G2502" s="1302">
        <v>0.1666666716337204</v>
      </c>
      <c r="H2502" s="1302">
        <v>0</v>
      </c>
      <c r="I2502" s="1302">
        <v>0.37931033968925476</v>
      </c>
      <c r="J2502" s="1302">
        <v>0</v>
      </c>
      <c r="K2502" s="1302">
        <v>0.29411765933036804</v>
      </c>
      <c r="L2502" s="1302">
        <v>0.25</v>
      </c>
      <c r="M2502" s="1302">
        <v>0</v>
      </c>
      <c r="N2502" s="1302">
        <v>0</v>
      </c>
      <c r="O2502" s="1302">
        <v>0</v>
      </c>
      <c r="P2502" s="1302">
        <v>0</v>
      </c>
      <c r="Q2502" s="1302">
        <v>0</v>
      </c>
      <c r="R2502" s="1302">
        <v>0</v>
      </c>
      <c r="S2502" s="1302">
        <v>0</v>
      </c>
      <c r="T2502" s="1302">
        <v>0</v>
      </c>
      <c r="U2502" s="1302">
        <v>0</v>
      </c>
      <c r="V2502" s="1302">
        <v>0</v>
      </c>
    </row>
    <row r="2503" spans="1:22" ht="15" x14ac:dyDescent="0.25">
      <c r="A2503" s="1301" t="s">
        <v>709</v>
      </c>
      <c r="B2503" s="153" t="s">
        <v>992</v>
      </c>
      <c r="C2503" s="1301" t="s">
        <v>92</v>
      </c>
      <c r="D2503" s="1302">
        <v>0</v>
      </c>
      <c r="E2503" s="1302">
        <v>0.1666666716337204</v>
      </c>
      <c r="F2503" s="1302">
        <v>0.4285714328289032</v>
      </c>
      <c r="G2503" s="1302">
        <v>0.25</v>
      </c>
      <c r="H2503" s="1302">
        <v>0</v>
      </c>
      <c r="I2503" s="1302">
        <v>0.4482758641242981</v>
      </c>
      <c r="J2503" s="1302">
        <v>0.25</v>
      </c>
      <c r="K2503" s="1302">
        <v>0.35294118523597717</v>
      </c>
      <c r="L2503" s="1302">
        <v>0.75</v>
      </c>
      <c r="M2503" s="1302">
        <v>0</v>
      </c>
      <c r="N2503" s="1302">
        <v>0</v>
      </c>
      <c r="O2503" s="1302">
        <v>0</v>
      </c>
      <c r="P2503" s="1302">
        <v>0</v>
      </c>
      <c r="Q2503" s="1302">
        <v>0</v>
      </c>
      <c r="R2503" s="1302">
        <v>0</v>
      </c>
      <c r="S2503" s="1302">
        <v>0</v>
      </c>
      <c r="T2503" s="1302">
        <v>0</v>
      </c>
      <c r="U2503" s="1302">
        <v>0</v>
      </c>
      <c r="V2503" s="1302">
        <v>0</v>
      </c>
    </row>
    <row r="2504" spans="1:22" ht="15" x14ac:dyDescent="0.25">
      <c r="A2504" s="1301" t="s">
        <v>709</v>
      </c>
      <c r="B2504" s="153" t="s">
        <v>992</v>
      </c>
      <c r="C2504" s="1301" t="s">
        <v>93</v>
      </c>
      <c r="D2504" s="1302">
        <v>0</v>
      </c>
      <c r="E2504" s="1302">
        <v>0.2222222238779068</v>
      </c>
      <c r="F2504" s="1302">
        <v>0.6428571343421936</v>
      </c>
      <c r="G2504" s="1302">
        <v>0.25</v>
      </c>
      <c r="H2504" s="1302">
        <v>0</v>
      </c>
      <c r="I2504" s="1302">
        <v>0.48275861144065857</v>
      </c>
      <c r="J2504" s="1302">
        <v>0.3333333432674408</v>
      </c>
      <c r="K2504" s="1302">
        <v>0.35294118523597717</v>
      </c>
      <c r="L2504" s="1302">
        <v>0.75</v>
      </c>
      <c r="M2504" s="1302">
        <v>0</v>
      </c>
      <c r="N2504" s="1302">
        <v>0</v>
      </c>
      <c r="O2504" s="1302">
        <v>0</v>
      </c>
      <c r="P2504" s="1302">
        <v>0</v>
      </c>
      <c r="Q2504" s="1302">
        <v>0</v>
      </c>
      <c r="R2504" s="1302">
        <v>0</v>
      </c>
      <c r="S2504" s="1302">
        <v>0</v>
      </c>
      <c r="T2504" s="1302">
        <v>0</v>
      </c>
      <c r="U2504" s="1302">
        <v>0</v>
      </c>
      <c r="V2504" s="1302">
        <v>0</v>
      </c>
    </row>
    <row r="2505" spans="1:22" ht="15" x14ac:dyDescent="0.25">
      <c r="A2505" s="1301" t="s">
        <v>709</v>
      </c>
      <c r="B2505" s="153" t="s">
        <v>992</v>
      </c>
      <c r="C2505" s="1301" t="s">
        <v>94</v>
      </c>
      <c r="D2505" s="1302">
        <v>0</v>
      </c>
      <c r="E2505" s="1302">
        <v>0</v>
      </c>
      <c r="F2505" s="1302">
        <v>0.1428571492433548</v>
      </c>
      <c r="G2505" s="1302">
        <v>0</v>
      </c>
      <c r="H2505" s="1302">
        <v>0</v>
      </c>
      <c r="I2505" s="1302">
        <v>0.13793103396892548</v>
      </c>
      <c r="J2505" s="1302">
        <v>8.3333335816860199E-2</v>
      </c>
      <c r="K2505" s="1302">
        <v>0.11764705926179886</v>
      </c>
      <c r="L2505" s="1302">
        <v>0.5</v>
      </c>
      <c r="M2505" s="1302">
        <v>0</v>
      </c>
      <c r="N2505" s="1302">
        <v>0</v>
      </c>
      <c r="O2505" s="1302">
        <v>0</v>
      </c>
      <c r="P2505" s="1302">
        <v>0</v>
      </c>
      <c r="Q2505" s="1302">
        <v>0</v>
      </c>
      <c r="R2505" s="1302">
        <v>0</v>
      </c>
      <c r="S2505" s="1302">
        <v>0</v>
      </c>
      <c r="T2505" s="1302">
        <v>0</v>
      </c>
      <c r="U2505" s="1302">
        <v>0</v>
      </c>
      <c r="V2505" s="1302">
        <v>0</v>
      </c>
    </row>
    <row r="2506" spans="1:22" ht="15" x14ac:dyDescent="0.25">
      <c r="A2506" s="1301" t="s">
        <v>709</v>
      </c>
      <c r="B2506" s="153" t="s">
        <v>992</v>
      </c>
      <c r="C2506" s="1301" t="s">
        <v>95</v>
      </c>
      <c r="D2506" s="1302">
        <v>0</v>
      </c>
      <c r="E2506" s="1302">
        <v>5.55555559694767E-2</v>
      </c>
      <c r="F2506" s="1302">
        <v>0</v>
      </c>
      <c r="G2506" s="1302">
        <v>0</v>
      </c>
      <c r="H2506" s="1302">
        <v>0</v>
      </c>
      <c r="I2506" s="1302">
        <v>6.8965516984462738E-2</v>
      </c>
      <c r="J2506" s="1302">
        <v>0</v>
      </c>
      <c r="K2506" s="1302">
        <v>5.8823529630899429E-2</v>
      </c>
      <c r="L2506" s="1302">
        <v>0</v>
      </c>
      <c r="M2506" s="1302">
        <v>0</v>
      </c>
      <c r="N2506" s="1302">
        <v>0</v>
      </c>
      <c r="O2506" s="1302">
        <v>0</v>
      </c>
      <c r="P2506" s="1302">
        <v>0</v>
      </c>
      <c r="Q2506" s="1302">
        <v>0</v>
      </c>
      <c r="R2506" s="1302">
        <v>0</v>
      </c>
      <c r="S2506" s="1302">
        <v>0</v>
      </c>
      <c r="T2506" s="1302">
        <v>0</v>
      </c>
      <c r="U2506" s="1302">
        <v>0</v>
      </c>
      <c r="V2506" s="1302">
        <v>0</v>
      </c>
    </row>
    <row r="2507" spans="1:22" ht="15" x14ac:dyDescent="0.25">
      <c r="A2507" s="1301" t="s">
        <v>709</v>
      </c>
      <c r="B2507" s="153" t="s">
        <v>993</v>
      </c>
      <c r="C2507" s="1301" t="s">
        <v>87</v>
      </c>
      <c r="D2507" s="1302">
        <v>0</v>
      </c>
      <c r="E2507" s="1302">
        <v>0</v>
      </c>
      <c r="F2507" s="1302">
        <v>0</v>
      </c>
      <c r="G2507" s="1302">
        <v>0</v>
      </c>
      <c r="H2507" s="1302">
        <v>0</v>
      </c>
      <c r="I2507" s="1302">
        <v>0</v>
      </c>
      <c r="J2507" s="1302">
        <v>0</v>
      </c>
      <c r="K2507" s="1302">
        <v>0</v>
      </c>
      <c r="L2507" s="1302">
        <v>0</v>
      </c>
      <c r="M2507" s="1302">
        <v>0</v>
      </c>
      <c r="N2507" s="1302">
        <v>0</v>
      </c>
      <c r="O2507" s="1302">
        <v>0</v>
      </c>
      <c r="P2507" s="1302">
        <v>0</v>
      </c>
      <c r="Q2507" s="1302">
        <v>8</v>
      </c>
      <c r="R2507" s="1302">
        <v>1</v>
      </c>
      <c r="S2507" s="1302">
        <v>2</v>
      </c>
      <c r="T2507" s="1302">
        <v>0</v>
      </c>
      <c r="U2507" s="1302">
        <v>0</v>
      </c>
      <c r="V2507" s="1302">
        <v>0</v>
      </c>
    </row>
    <row r="2508" spans="1:22" ht="15" x14ac:dyDescent="0.25">
      <c r="A2508" s="1301" t="s">
        <v>709</v>
      </c>
      <c r="B2508" s="153" t="s">
        <v>993</v>
      </c>
      <c r="C2508" s="1301" t="s">
        <v>700</v>
      </c>
      <c r="D2508" s="1302">
        <v>0</v>
      </c>
      <c r="E2508" s="1302">
        <v>0</v>
      </c>
      <c r="F2508" s="1302">
        <v>0</v>
      </c>
      <c r="G2508" s="1302">
        <v>0</v>
      </c>
      <c r="H2508" s="1302">
        <v>0</v>
      </c>
      <c r="I2508" s="1302">
        <v>0</v>
      </c>
      <c r="J2508" s="1302">
        <v>0</v>
      </c>
      <c r="K2508" s="1302">
        <v>0</v>
      </c>
      <c r="L2508" s="1302">
        <v>0</v>
      </c>
      <c r="M2508" s="1302">
        <v>0</v>
      </c>
      <c r="N2508" s="1302">
        <v>0</v>
      </c>
      <c r="O2508" s="1302">
        <v>0</v>
      </c>
      <c r="P2508" s="1302">
        <v>0</v>
      </c>
      <c r="Q2508" s="1302">
        <v>0</v>
      </c>
      <c r="R2508" s="1302">
        <v>0</v>
      </c>
      <c r="S2508" s="1302">
        <v>0</v>
      </c>
      <c r="T2508" s="1302">
        <v>0</v>
      </c>
      <c r="U2508" s="1302">
        <v>0</v>
      </c>
      <c r="V2508" s="1302">
        <v>0</v>
      </c>
    </row>
    <row r="2509" spans="1:22" ht="15" x14ac:dyDescent="0.25">
      <c r="A2509" s="1301" t="s">
        <v>709</v>
      </c>
      <c r="B2509" s="153" t="s">
        <v>993</v>
      </c>
      <c r="C2509" s="1301" t="s">
        <v>88</v>
      </c>
      <c r="D2509" s="1302">
        <v>0</v>
      </c>
      <c r="E2509" s="1302">
        <v>0</v>
      </c>
      <c r="F2509" s="1302">
        <v>0</v>
      </c>
      <c r="G2509" s="1302">
        <v>0</v>
      </c>
      <c r="H2509" s="1302">
        <v>0</v>
      </c>
      <c r="I2509" s="1302">
        <v>0</v>
      </c>
      <c r="J2509" s="1302">
        <v>0</v>
      </c>
      <c r="K2509" s="1302">
        <v>0</v>
      </c>
      <c r="L2509" s="1302">
        <v>0</v>
      </c>
      <c r="M2509" s="1302">
        <v>0</v>
      </c>
      <c r="N2509" s="1302">
        <v>0</v>
      </c>
      <c r="O2509" s="1302">
        <v>0</v>
      </c>
      <c r="P2509" s="1302">
        <v>0</v>
      </c>
      <c r="Q2509" s="1302">
        <v>0</v>
      </c>
      <c r="R2509" s="1302">
        <v>0</v>
      </c>
      <c r="S2509" s="1302">
        <v>0</v>
      </c>
      <c r="T2509" s="1302">
        <v>0</v>
      </c>
      <c r="U2509" s="1302">
        <v>0</v>
      </c>
      <c r="V2509" s="1302">
        <v>0</v>
      </c>
    </row>
    <row r="2510" spans="1:22" ht="15" x14ac:dyDescent="0.25">
      <c r="A2510" s="1301" t="s">
        <v>709</v>
      </c>
      <c r="B2510" s="153" t="s">
        <v>993</v>
      </c>
      <c r="C2510" s="1301" t="s">
        <v>89</v>
      </c>
      <c r="D2510" s="1302">
        <v>0</v>
      </c>
      <c r="E2510" s="1302">
        <v>0</v>
      </c>
      <c r="F2510" s="1302">
        <v>0</v>
      </c>
      <c r="G2510" s="1302">
        <v>0</v>
      </c>
      <c r="H2510" s="1302">
        <v>0</v>
      </c>
      <c r="I2510" s="1302">
        <v>0</v>
      </c>
      <c r="J2510" s="1302">
        <v>0</v>
      </c>
      <c r="K2510" s="1302">
        <v>0</v>
      </c>
      <c r="L2510" s="1302">
        <v>0</v>
      </c>
      <c r="M2510" s="1302">
        <v>0</v>
      </c>
      <c r="N2510" s="1302">
        <v>0</v>
      </c>
      <c r="O2510" s="1302">
        <v>0</v>
      </c>
      <c r="P2510" s="1302">
        <v>0</v>
      </c>
      <c r="Q2510" s="1302">
        <v>0</v>
      </c>
      <c r="R2510" s="1302">
        <v>0</v>
      </c>
      <c r="S2510" s="1302">
        <v>0</v>
      </c>
      <c r="T2510" s="1302">
        <v>0</v>
      </c>
      <c r="U2510" s="1302">
        <v>0</v>
      </c>
      <c r="V2510" s="1302">
        <v>0</v>
      </c>
    </row>
    <row r="2511" spans="1:22" ht="15" x14ac:dyDescent="0.25">
      <c r="A2511" s="1301" t="s">
        <v>709</v>
      </c>
      <c r="B2511" s="153" t="s">
        <v>993</v>
      </c>
      <c r="C2511" s="1301" t="s">
        <v>90</v>
      </c>
      <c r="D2511" s="1302">
        <v>0</v>
      </c>
      <c r="E2511" s="1302">
        <v>0</v>
      </c>
      <c r="F2511" s="1302">
        <v>0</v>
      </c>
      <c r="G2511" s="1302">
        <v>0</v>
      </c>
      <c r="H2511" s="1302">
        <v>0</v>
      </c>
      <c r="I2511" s="1302">
        <v>0</v>
      </c>
      <c r="J2511" s="1302">
        <v>0</v>
      </c>
      <c r="K2511" s="1302">
        <v>0</v>
      </c>
      <c r="L2511" s="1302">
        <v>0</v>
      </c>
      <c r="M2511" s="1302">
        <v>0</v>
      </c>
      <c r="N2511" s="1302">
        <v>0</v>
      </c>
      <c r="O2511" s="1302">
        <v>0</v>
      </c>
      <c r="P2511" s="1302">
        <v>0</v>
      </c>
      <c r="Q2511" s="1302">
        <v>0</v>
      </c>
      <c r="R2511" s="1302">
        <v>0</v>
      </c>
      <c r="S2511" s="1302">
        <v>0</v>
      </c>
      <c r="T2511" s="1302">
        <v>0</v>
      </c>
      <c r="U2511" s="1302">
        <v>0</v>
      </c>
      <c r="V2511" s="1302">
        <v>0</v>
      </c>
    </row>
    <row r="2512" spans="1:22" ht="15" x14ac:dyDescent="0.25">
      <c r="A2512" s="1301" t="s">
        <v>709</v>
      </c>
      <c r="B2512" s="153" t="s">
        <v>993</v>
      </c>
      <c r="C2512" s="1301" t="s">
        <v>91</v>
      </c>
      <c r="D2512" s="1302">
        <v>0</v>
      </c>
      <c r="E2512" s="1302">
        <v>0</v>
      </c>
      <c r="F2512" s="1302">
        <v>0</v>
      </c>
      <c r="G2512" s="1302">
        <v>0</v>
      </c>
      <c r="H2512" s="1302">
        <v>0</v>
      </c>
      <c r="I2512" s="1302">
        <v>0</v>
      </c>
      <c r="J2512" s="1302">
        <v>0</v>
      </c>
      <c r="K2512" s="1302">
        <v>0</v>
      </c>
      <c r="L2512" s="1302">
        <v>0</v>
      </c>
      <c r="M2512" s="1302">
        <v>0</v>
      </c>
      <c r="N2512" s="1302">
        <v>0</v>
      </c>
      <c r="O2512" s="1302">
        <v>0</v>
      </c>
      <c r="P2512" s="1302">
        <v>0</v>
      </c>
      <c r="Q2512" s="1302">
        <v>0</v>
      </c>
      <c r="R2512" s="1302">
        <v>0</v>
      </c>
      <c r="S2512" s="1302">
        <v>0</v>
      </c>
      <c r="T2512" s="1302">
        <v>0</v>
      </c>
      <c r="U2512" s="1302">
        <v>0</v>
      </c>
      <c r="V2512" s="1302">
        <v>0</v>
      </c>
    </row>
    <row r="2513" spans="1:22" ht="15" x14ac:dyDescent="0.25">
      <c r="A2513" s="1301" t="s">
        <v>709</v>
      </c>
      <c r="B2513" s="153" t="s">
        <v>993</v>
      </c>
      <c r="C2513" s="1301" t="s">
        <v>701</v>
      </c>
      <c r="D2513" s="1302">
        <v>0</v>
      </c>
      <c r="E2513" s="1302">
        <v>0</v>
      </c>
      <c r="F2513" s="1302">
        <v>0</v>
      </c>
      <c r="G2513" s="1302">
        <v>0</v>
      </c>
      <c r="H2513" s="1302">
        <v>0</v>
      </c>
      <c r="I2513" s="1302">
        <v>0</v>
      </c>
      <c r="J2513" s="1302">
        <v>0</v>
      </c>
      <c r="K2513" s="1302">
        <v>0</v>
      </c>
      <c r="L2513" s="1302">
        <v>0</v>
      </c>
      <c r="M2513" s="1302">
        <v>0</v>
      </c>
      <c r="N2513" s="1302">
        <v>0</v>
      </c>
      <c r="O2513" s="1302">
        <v>0</v>
      </c>
      <c r="P2513" s="1302">
        <v>0</v>
      </c>
      <c r="Q2513" s="1302">
        <v>0</v>
      </c>
      <c r="R2513" s="1302">
        <v>0</v>
      </c>
      <c r="S2513" s="1302">
        <v>0</v>
      </c>
      <c r="T2513" s="1302">
        <v>0</v>
      </c>
      <c r="U2513" s="1302">
        <v>0</v>
      </c>
      <c r="V2513" s="1302">
        <v>0</v>
      </c>
    </row>
    <row r="2514" spans="1:22" ht="15" x14ac:dyDescent="0.25">
      <c r="A2514" s="1301" t="s">
        <v>709</v>
      </c>
      <c r="B2514" s="153" t="s">
        <v>993</v>
      </c>
      <c r="C2514" s="1301" t="s">
        <v>92</v>
      </c>
      <c r="D2514" s="1302">
        <v>0</v>
      </c>
      <c r="E2514" s="1302">
        <v>0</v>
      </c>
      <c r="F2514" s="1302">
        <v>0</v>
      </c>
      <c r="G2514" s="1302">
        <v>0</v>
      </c>
      <c r="H2514" s="1302">
        <v>0</v>
      </c>
      <c r="I2514" s="1302">
        <v>0</v>
      </c>
      <c r="J2514" s="1302">
        <v>0</v>
      </c>
      <c r="K2514" s="1302">
        <v>0</v>
      </c>
      <c r="L2514" s="1302">
        <v>0</v>
      </c>
      <c r="M2514" s="1302">
        <v>0</v>
      </c>
      <c r="N2514" s="1302">
        <v>0</v>
      </c>
      <c r="O2514" s="1302">
        <v>0</v>
      </c>
      <c r="P2514" s="1302">
        <v>0</v>
      </c>
      <c r="Q2514" s="1302">
        <v>0</v>
      </c>
      <c r="R2514" s="1302">
        <v>0</v>
      </c>
      <c r="S2514" s="1302">
        <v>0</v>
      </c>
      <c r="T2514" s="1302">
        <v>0</v>
      </c>
      <c r="U2514" s="1302">
        <v>0</v>
      </c>
      <c r="V2514" s="1302">
        <v>0</v>
      </c>
    </row>
    <row r="2515" spans="1:22" ht="15" x14ac:dyDescent="0.25">
      <c r="A2515" s="1301" t="s">
        <v>709</v>
      </c>
      <c r="B2515" s="153" t="s">
        <v>993</v>
      </c>
      <c r="C2515" s="1301" t="s">
        <v>93</v>
      </c>
      <c r="D2515" s="1302">
        <v>0</v>
      </c>
      <c r="E2515" s="1302">
        <v>0</v>
      </c>
      <c r="F2515" s="1302">
        <v>0</v>
      </c>
      <c r="G2515" s="1302">
        <v>0</v>
      </c>
      <c r="H2515" s="1302">
        <v>0</v>
      </c>
      <c r="I2515" s="1302">
        <v>0</v>
      </c>
      <c r="J2515" s="1302">
        <v>0</v>
      </c>
      <c r="K2515" s="1302">
        <v>0</v>
      </c>
      <c r="L2515" s="1302">
        <v>0</v>
      </c>
      <c r="M2515" s="1302">
        <v>0</v>
      </c>
      <c r="N2515" s="1302">
        <v>0</v>
      </c>
      <c r="O2515" s="1302">
        <v>0</v>
      </c>
      <c r="P2515" s="1302">
        <v>0</v>
      </c>
      <c r="Q2515" s="1302">
        <v>0</v>
      </c>
      <c r="R2515" s="1302">
        <v>0</v>
      </c>
      <c r="S2515" s="1302">
        <v>0</v>
      </c>
      <c r="T2515" s="1302">
        <v>0</v>
      </c>
      <c r="U2515" s="1302">
        <v>0</v>
      </c>
      <c r="V2515" s="1302">
        <v>0</v>
      </c>
    </row>
    <row r="2516" spans="1:22" ht="15" x14ac:dyDescent="0.25">
      <c r="A2516" s="1301" t="s">
        <v>709</v>
      </c>
      <c r="B2516" s="153" t="s">
        <v>993</v>
      </c>
      <c r="C2516" s="1301" t="s">
        <v>94</v>
      </c>
      <c r="D2516" s="1302">
        <v>0</v>
      </c>
      <c r="E2516" s="1302">
        <v>0</v>
      </c>
      <c r="F2516" s="1302">
        <v>0</v>
      </c>
      <c r="G2516" s="1302">
        <v>0</v>
      </c>
      <c r="H2516" s="1302">
        <v>0</v>
      </c>
      <c r="I2516" s="1302">
        <v>0</v>
      </c>
      <c r="J2516" s="1302">
        <v>0</v>
      </c>
      <c r="K2516" s="1302">
        <v>0</v>
      </c>
      <c r="L2516" s="1302">
        <v>0</v>
      </c>
      <c r="M2516" s="1302">
        <v>0</v>
      </c>
      <c r="N2516" s="1302">
        <v>0</v>
      </c>
      <c r="O2516" s="1302">
        <v>0</v>
      </c>
      <c r="P2516" s="1302">
        <v>0</v>
      </c>
      <c r="Q2516" s="1302">
        <v>0</v>
      </c>
      <c r="R2516" s="1302">
        <v>0</v>
      </c>
      <c r="S2516" s="1302">
        <v>0</v>
      </c>
      <c r="T2516" s="1302">
        <v>0</v>
      </c>
      <c r="U2516" s="1302">
        <v>0</v>
      </c>
      <c r="V2516" s="1302">
        <v>0</v>
      </c>
    </row>
    <row r="2517" spans="1:22" ht="15" x14ac:dyDescent="0.25">
      <c r="A2517" s="1301" t="s">
        <v>709</v>
      </c>
      <c r="B2517" s="153" t="s">
        <v>993</v>
      </c>
      <c r="C2517" s="1301" t="s">
        <v>95</v>
      </c>
      <c r="D2517" s="1302">
        <v>0</v>
      </c>
      <c r="E2517" s="1302">
        <v>0</v>
      </c>
      <c r="F2517" s="1302">
        <v>0</v>
      </c>
      <c r="G2517" s="1302">
        <v>0</v>
      </c>
      <c r="H2517" s="1302">
        <v>0</v>
      </c>
      <c r="I2517" s="1302">
        <v>0</v>
      </c>
      <c r="J2517" s="1302">
        <v>0</v>
      </c>
      <c r="K2517" s="1302">
        <v>0</v>
      </c>
      <c r="L2517" s="1302">
        <v>0</v>
      </c>
      <c r="M2517" s="1302">
        <v>0</v>
      </c>
      <c r="N2517" s="1302">
        <v>0</v>
      </c>
      <c r="O2517" s="1302">
        <v>0</v>
      </c>
      <c r="P2517" s="1302">
        <v>0</v>
      </c>
      <c r="Q2517" s="1302">
        <v>0</v>
      </c>
      <c r="R2517" s="1302">
        <v>0</v>
      </c>
      <c r="S2517" s="1302">
        <v>0</v>
      </c>
      <c r="T2517" s="1302">
        <v>0</v>
      </c>
      <c r="U2517" s="1302">
        <v>0</v>
      </c>
      <c r="V2517" s="1302">
        <v>0</v>
      </c>
    </row>
    <row r="2518" spans="1:22" ht="15" x14ac:dyDescent="0.25">
      <c r="A2518" s="1301" t="s">
        <v>709</v>
      </c>
      <c r="B2518" s="153" t="s">
        <v>994</v>
      </c>
      <c r="C2518" s="1301" t="s">
        <v>87</v>
      </c>
      <c r="D2518" s="1302">
        <v>0</v>
      </c>
      <c r="E2518" s="1302">
        <v>36</v>
      </c>
      <c r="F2518" s="1302">
        <v>0</v>
      </c>
      <c r="G2518" s="1302">
        <v>0</v>
      </c>
      <c r="H2518" s="1302">
        <v>0</v>
      </c>
      <c r="I2518" s="1302">
        <v>0</v>
      </c>
      <c r="J2518" s="1302">
        <v>0</v>
      </c>
      <c r="K2518" s="1302">
        <v>0</v>
      </c>
      <c r="L2518" s="1302">
        <v>0</v>
      </c>
      <c r="M2518" s="1302">
        <v>0</v>
      </c>
      <c r="N2518" s="1302">
        <v>0</v>
      </c>
      <c r="O2518" s="1302">
        <v>0</v>
      </c>
      <c r="P2518" s="1302">
        <v>0</v>
      </c>
      <c r="Q2518" s="1302">
        <v>0</v>
      </c>
      <c r="R2518" s="1302">
        <v>0</v>
      </c>
      <c r="S2518" s="1302">
        <v>0</v>
      </c>
      <c r="T2518" s="1302">
        <v>0</v>
      </c>
      <c r="U2518" s="1302">
        <v>0</v>
      </c>
      <c r="V2518" s="1302">
        <v>0</v>
      </c>
    </row>
    <row r="2519" spans="1:22" ht="15" x14ac:dyDescent="0.25">
      <c r="A2519" s="1301" t="s">
        <v>709</v>
      </c>
      <c r="B2519" s="153" t="s">
        <v>994</v>
      </c>
      <c r="C2519" s="1301" t="s">
        <v>700</v>
      </c>
      <c r="D2519" s="1302">
        <v>0</v>
      </c>
      <c r="E2519" s="1302">
        <v>7</v>
      </c>
      <c r="F2519" s="1302">
        <v>0</v>
      </c>
      <c r="G2519" s="1302">
        <v>0</v>
      </c>
      <c r="H2519" s="1302">
        <v>0</v>
      </c>
      <c r="I2519" s="1302">
        <v>0</v>
      </c>
      <c r="J2519" s="1302">
        <v>0</v>
      </c>
      <c r="K2519" s="1302">
        <v>0</v>
      </c>
      <c r="L2519" s="1302">
        <v>0</v>
      </c>
      <c r="M2519" s="1302">
        <v>0</v>
      </c>
      <c r="N2519" s="1302">
        <v>0</v>
      </c>
      <c r="O2519" s="1302">
        <v>0</v>
      </c>
      <c r="P2519" s="1302">
        <v>0</v>
      </c>
      <c r="Q2519" s="1302">
        <v>0</v>
      </c>
      <c r="R2519" s="1302">
        <v>0</v>
      </c>
      <c r="S2519" s="1302">
        <v>0</v>
      </c>
      <c r="T2519" s="1302">
        <v>0</v>
      </c>
      <c r="U2519" s="1302">
        <v>0</v>
      </c>
      <c r="V2519" s="1302">
        <v>0</v>
      </c>
    </row>
    <row r="2520" spans="1:22" ht="15" x14ac:dyDescent="0.25">
      <c r="A2520" s="1301" t="s">
        <v>709</v>
      </c>
      <c r="B2520" s="153" t="s">
        <v>994</v>
      </c>
      <c r="C2520" s="1301" t="s">
        <v>88</v>
      </c>
      <c r="D2520" s="1302">
        <v>0</v>
      </c>
      <c r="E2520" s="1302">
        <v>15</v>
      </c>
      <c r="F2520" s="1302">
        <v>0</v>
      </c>
      <c r="G2520" s="1302">
        <v>0</v>
      </c>
      <c r="H2520" s="1302">
        <v>0</v>
      </c>
      <c r="I2520" s="1302">
        <v>0</v>
      </c>
      <c r="J2520" s="1302">
        <v>0</v>
      </c>
      <c r="K2520" s="1302">
        <v>0</v>
      </c>
      <c r="L2520" s="1302">
        <v>0</v>
      </c>
      <c r="M2520" s="1302">
        <v>0</v>
      </c>
      <c r="N2520" s="1302">
        <v>0</v>
      </c>
      <c r="O2520" s="1302">
        <v>0</v>
      </c>
      <c r="P2520" s="1302">
        <v>0</v>
      </c>
      <c r="Q2520" s="1302">
        <v>0</v>
      </c>
      <c r="R2520" s="1302">
        <v>0</v>
      </c>
      <c r="S2520" s="1302">
        <v>0</v>
      </c>
      <c r="T2520" s="1302">
        <v>0</v>
      </c>
      <c r="U2520" s="1302">
        <v>0</v>
      </c>
      <c r="V2520" s="1302">
        <v>0</v>
      </c>
    </row>
    <row r="2521" spans="1:22" ht="15" x14ac:dyDescent="0.25">
      <c r="A2521" s="1301" t="s">
        <v>709</v>
      </c>
      <c r="B2521" s="153" t="s">
        <v>994</v>
      </c>
      <c r="C2521" s="1301" t="s">
        <v>89</v>
      </c>
      <c r="D2521" s="1302">
        <v>0</v>
      </c>
      <c r="E2521" s="1302">
        <v>15</v>
      </c>
      <c r="F2521" s="1302">
        <v>0</v>
      </c>
      <c r="G2521" s="1302">
        <v>0</v>
      </c>
      <c r="H2521" s="1302">
        <v>0</v>
      </c>
      <c r="I2521" s="1302">
        <v>0</v>
      </c>
      <c r="J2521" s="1302">
        <v>0</v>
      </c>
      <c r="K2521" s="1302">
        <v>0</v>
      </c>
      <c r="L2521" s="1302">
        <v>0</v>
      </c>
      <c r="M2521" s="1302">
        <v>0</v>
      </c>
      <c r="N2521" s="1302">
        <v>0</v>
      </c>
      <c r="O2521" s="1302">
        <v>0</v>
      </c>
      <c r="P2521" s="1302">
        <v>0</v>
      </c>
      <c r="Q2521" s="1302">
        <v>0</v>
      </c>
      <c r="R2521" s="1302">
        <v>0</v>
      </c>
      <c r="S2521" s="1302">
        <v>0</v>
      </c>
      <c r="T2521" s="1302">
        <v>0</v>
      </c>
      <c r="U2521" s="1302">
        <v>0</v>
      </c>
      <c r="V2521" s="1302">
        <v>0</v>
      </c>
    </row>
    <row r="2522" spans="1:22" ht="15" x14ac:dyDescent="0.25">
      <c r="A2522" s="1301" t="s">
        <v>709</v>
      </c>
      <c r="B2522" s="153" t="s">
        <v>994</v>
      </c>
      <c r="C2522" s="1301" t="s">
        <v>90</v>
      </c>
      <c r="D2522" s="1302">
        <v>0</v>
      </c>
      <c r="E2522" s="1302">
        <v>5</v>
      </c>
      <c r="F2522" s="1302">
        <v>0</v>
      </c>
      <c r="G2522" s="1302">
        <v>0</v>
      </c>
      <c r="H2522" s="1302">
        <v>0</v>
      </c>
      <c r="I2522" s="1302">
        <v>0</v>
      </c>
      <c r="J2522" s="1302">
        <v>0</v>
      </c>
      <c r="K2522" s="1302">
        <v>0</v>
      </c>
      <c r="L2522" s="1302">
        <v>0</v>
      </c>
      <c r="M2522" s="1302">
        <v>0</v>
      </c>
      <c r="N2522" s="1302">
        <v>0</v>
      </c>
      <c r="O2522" s="1302">
        <v>0</v>
      </c>
      <c r="P2522" s="1302">
        <v>0</v>
      </c>
      <c r="Q2522" s="1302">
        <v>0</v>
      </c>
      <c r="R2522" s="1302">
        <v>0</v>
      </c>
      <c r="S2522" s="1302">
        <v>0</v>
      </c>
      <c r="T2522" s="1302">
        <v>0</v>
      </c>
      <c r="U2522" s="1302">
        <v>0</v>
      </c>
      <c r="V2522" s="1302">
        <v>0</v>
      </c>
    </row>
    <row r="2523" spans="1:22" ht="15" x14ac:dyDescent="0.25">
      <c r="A2523" s="1301" t="s">
        <v>709</v>
      </c>
      <c r="B2523" s="153" t="s">
        <v>994</v>
      </c>
      <c r="C2523" s="1301" t="s">
        <v>91</v>
      </c>
      <c r="D2523" s="1302">
        <v>0</v>
      </c>
      <c r="E2523" s="1302">
        <v>2</v>
      </c>
      <c r="F2523" s="1302">
        <v>0</v>
      </c>
      <c r="G2523" s="1302">
        <v>0</v>
      </c>
      <c r="H2523" s="1302">
        <v>0</v>
      </c>
      <c r="I2523" s="1302">
        <v>0</v>
      </c>
      <c r="J2523" s="1302">
        <v>0</v>
      </c>
      <c r="K2523" s="1302">
        <v>0</v>
      </c>
      <c r="L2523" s="1302">
        <v>0</v>
      </c>
      <c r="M2523" s="1302">
        <v>0</v>
      </c>
      <c r="N2523" s="1302">
        <v>0</v>
      </c>
      <c r="O2523" s="1302">
        <v>0</v>
      </c>
      <c r="P2523" s="1302">
        <v>0</v>
      </c>
      <c r="Q2523" s="1302">
        <v>0</v>
      </c>
      <c r="R2523" s="1302">
        <v>0</v>
      </c>
      <c r="S2523" s="1302">
        <v>0</v>
      </c>
      <c r="T2523" s="1302">
        <v>0</v>
      </c>
      <c r="U2523" s="1302">
        <v>0</v>
      </c>
      <c r="V2523" s="1302">
        <v>0</v>
      </c>
    </row>
    <row r="2524" spans="1:22" ht="15" x14ac:dyDescent="0.25">
      <c r="A2524" s="1301" t="s">
        <v>709</v>
      </c>
      <c r="B2524" s="153" t="s">
        <v>994</v>
      </c>
      <c r="C2524" s="1301" t="s">
        <v>701</v>
      </c>
      <c r="D2524" s="1302">
        <v>0</v>
      </c>
      <c r="E2524" s="1302">
        <v>0.1944444477558136</v>
      </c>
      <c r="F2524" s="1302">
        <v>0</v>
      </c>
      <c r="G2524" s="1302">
        <v>0</v>
      </c>
      <c r="H2524" s="1302">
        <v>0</v>
      </c>
      <c r="I2524" s="1302">
        <v>0</v>
      </c>
      <c r="J2524" s="1302">
        <v>0</v>
      </c>
      <c r="K2524" s="1302">
        <v>0</v>
      </c>
      <c r="L2524" s="1302">
        <v>0</v>
      </c>
      <c r="M2524" s="1302">
        <v>0</v>
      </c>
      <c r="N2524" s="1302">
        <v>0</v>
      </c>
      <c r="O2524" s="1302">
        <v>0</v>
      </c>
      <c r="P2524" s="1302">
        <v>0</v>
      </c>
      <c r="Q2524" s="1302">
        <v>0</v>
      </c>
      <c r="R2524" s="1302">
        <v>0</v>
      </c>
      <c r="S2524" s="1302">
        <v>0</v>
      </c>
      <c r="T2524" s="1302">
        <v>0</v>
      </c>
      <c r="U2524" s="1302">
        <v>0</v>
      </c>
      <c r="V2524" s="1302">
        <v>0</v>
      </c>
    </row>
    <row r="2525" spans="1:22" ht="15" x14ac:dyDescent="0.25">
      <c r="A2525" s="1301" t="s">
        <v>709</v>
      </c>
      <c r="B2525" s="153" t="s">
        <v>994</v>
      </c>
      <c r="C2525" s="1301" t="s">
        <v>92</v>
      </c>
      <c r="D2525" s="1302">
        <v>0</v>
      </c>
      <c r="E2525" s="1302">
        <v>0.4166666567325592</v>
      </c>
      <c r="F2525" s="1302">
        <v>0</v>
      </c>
      <c r="G2525" s="1302">
        <v>0</v>
      </c>
      <c r="H2525" s="1302">
        <v>0</v>
      </c>
      <c r="I2525" s="1302">
        <v>0</v>
      </c>
      <c r="J2525" s="1302">
        <v>0</v>
      </c>
      <c r="K2525" s="1302">
        <v>0</v>
      </c>
      <c r="L2525" s="1302">
        <v>0</v>
      </c>
      <c r="M2525" s="1302">
        <v>0</v>
      </c>
      <c r="N2525" s="1302">
        <v>0</v>
      </c>
      <c r="O2525" s="1302">
        <v>0</v>
      </c>
      <c r="P2525" s="1302">
        <v>0</v>
      </c>
      <c r="Q2525" s="1302">
        <v>0</v>
      </c>
      <c r="R2525" s="1302">
        <v>0</v>
      </c>
      <c r="S2525" s="1302">
        <v>0</v>
      </c>
      <c r="T2525" s="1302">
        <v>0</v>
      </c>
      <c r="U2525" s="1302">
        <v>0</v>
      </c>
      <c r="V2525" s="1302">
        <v>0</v>
      </c>
    </row>
    <row r="2526" spans="1:22" ht="15" x14ac:dyDescent="0.25">
      <c r="A2526" s="1301" t="s">
        <v>709</v>
      </c>
      <c r="B2526" s="153" t="s">
        <v>994</v>
      </c>
      <c r="C2526" s="1301" t="s">
        <v>93</v>
      </c>
      <c r="D2526" s="1302">
        <v>0</v>
      </c>
      <c r="E2526" s="1302">
        <v>0.4166666567325592</v>
      </c>
      <c r="F2526" s="1302">
        <v>0</v>
      </c>
      <c r="G2526" s="1302">
        <v>0</v>
      </c>
      <c r="H2526" s="1302">
        <v>0</v>
      </c>
      <c r="I2526" s="1302">
        <v>0</v>
      </c>
      <c r="J2526" s="1302">
        <v>0</v>
      </c>
      <c r="K2526" s="1302">
        <v>0</v>
      </c>
      <c r="L2526" s="1302">
        <v>0</v>
      </c>
      <c r="M2526" s="1302">
        <v>0</v>
      </c>
      <c r="N2526" s="1302">
        <v>0</v>
      </c>
      <c r="O2526" s="1302">
        <v>0</v>
      </c>
      <c r="P2526" s="1302">
        <v>0</v>
      </c>
      <c r="Q2526" s="1302">
        <v>0</v>
      </c>
      <c r="R2526" s="1302">
        <v>0</v>
      </c>
      <c r="S2526" s="1302">
        <v>0</v>
      </c>
      <c r="T2526" s="1302">
        <v>0</v>
      </c>
      <c r="U2526" s="1302">
        <v>0</v>
      </c>
      <c r="V2526" s="1302">
        <v>0</v>
      </c>
    </row>
    <row r="2527" spans="1:22" ht="15" x14ac:dyDescent="0.25">
      <c r="A2527" s="1301" t="s">
        <v>709</v>
      </c>
      <c r="B2527" s="153" t="s">
        <v>994</v>
      </c>
      <c r="C2527" s="1301" t="s">
        <v>94</v>
      </c>
      <c r="D2527" s="1302">
        <v>0</v>
      </c>
      <c r="E2527" s="1302">
        <v>0.1388888955116272</v>
      </c>
      <c r="F2527" s="1302">
        <v>0</v>
      </c>
      <c r="G2527" s="1302">
        <v>0</v>
      </c>
      <c r="H2527" s="1302">
        <v>0</v>
      </c>
      <c r="I2527" s="1302">
        <v>0</v>
      </c>
      <c r="J2527" s="1302">
        <v>0</v>
      </c>
      <c r="K2527" s="1302">
        <v>0</v>
      </c>
      <c r="L2527" s="1302">
        <v>0</v>
      </c>
      <c r="M2527" s="1302">
        <v>0</v>
      </c>
      <c r="N2527" s="1302">
        <v>0</v>
      </c>
      <c r="O2527" s="1302">
        <v>0</v>
      </c>
      <c r="P2527" s="1302">
        <v>0</v>
      </c>
      <c r="Q2527" s="1302">
        <v>0</v>
      </c>
      <c r="R2527" s="1302">
        <v>0</v>
      </c>
      <c r="S2527" s="1302">
        <v>0</v>
      </c>
      <c r="T2527" s="1302">
        <v>0</v>
      </c>
      <c r="U2527" s="1302">
        <v>0</v>
      </c>
      <c r="V2527" s="1302">
        <v>0</v>
      </c>
    </row>
    <row r="2528" spans="1:22" ht="15" x14ac:dyDescent="0.25">
      <c r="A2528" s="1301" t="s">
        <v>709</v>
      </c>
      <c r="B2528" s="153" t="s">
        <v>994</v>
      </c>
      <c r="C2528" s="1301" t="s">
        <v>95</v>
      </c>
      <c r="D2528" s="1302">
        <v>0</v>
      </c>
      <c r="E2528" s="1302">
        <v>5.55555559694767E-2</v>
      </c>
      <c r="F2528" s="1302">
        <v>0</v>
      </c>
      <c r="G2528" s="1302">
        <v>0</v>
      </c>
      <c r="H2528" s="1302">
        <v>0</v>
      </c>
      <c r="I2528" s="1302">
        <v>0</v>
      </c>
      <c r="J2528" s="1302">
        <v>0</v>
      </c>
      <c r="K2528" s="1302">
        <v>0</v>
      </c>
      <c r="L2528" s="1302">
        <v>0</v>
      </c>
      <c r="M2528" s="1302">
        <v>0</v>
      </c>
      <c r="N2528" s="1302">
        <v>0</v>
      </c>
      <c r="O2528" s="1302">
        <v>0</v>
      </c>
      <c r="P2528" s="1302">
        <v>0</v>
      </c>
      <c r="Q2528" s="1302">
        <v>0</v>
      </c>
      <c r="R2528" s="1302">
        <v>0</v>
      </c>
      <c r="S2528" s="1302">
        <v>0</v>
      </c>
      <c r="T2528" s="1302">
        <v>0</v>
      </c>
      <c r="U2528" s="1302">
        <v>0</v>
      </c>
      <c r="V2528" s="1302">
        <v>0</v>
      </c>
    </row>
    <row r="2529" spans="1:22" ht="15" x14ac:dyDescent="0.25">
      <c r="A2529" s="1301" t="s">
        <v>709</v>
      </c>
      <c r="B2529" s="153" t="s">
        <v>995</v>
      </c>
      <c r="C2529" s="1301" t="s">
        <v>87</v>
      </c>
      <c r="D2529" s="1302">
        <v>0</v>
      </c>
      <c r="E2529" s="1302">
        <v>0</v>
      </c>
      <c r="F2529" s="1302">
        <v>0</v>
      </c>
      <c r="G2529" s="1302">
        <v>0</v>
      </c>
      <c r="H2529" s="1302">
        <v>0</v>
      </c>
      <c r="I2529" s="1302">
        <v>0</v>
      </c>
      <c r="J2529" s="1302">
        <v>0</v>
      </c>
      <c r="K2529" s="1302">
        <v>0</v>
      </c>
      <c r="L2529" s="1302">
        <v>0</v>
      </c>
      <c r="M2529" s="1302">
        <v>0</v>
      </c>
      <c r="N2529" s="1302">
        <v>0</v>
      </c>
      <c r="O2529" s="1302">
        <v>0</v>
      </c>
      <c r="P2529" s="1302">
        <v>0</v>
      </c>
      <c r="Q2529" s="1302">
        <v>0</v>
      </c>
      <c r="R2529" s="1302">
        <v>13</v>
      </c>
      <c r="S2529" s="1302">
        <v>2</v>
      </c>
      <c r="T2529" s="1302">
        <v>2</v>
      </c>
      <c r="U2529" s="1302">
        <v>0</v>
      </c>
      <c r="V2529" s="1302">
        <v>0</v>
      </c>
    </row>
    <row r="2530" spans="1:22" ht="15" x14ac:dyDescent="0.25">
      <c r="A2530" s="1301" t="s">
        <v>709</v>
      </c>
      <c r="B2530" s="153" t="s">
        <v>995</v>
      </c>
      <c r="C2530" s="1301" t="s">
        <v>700</v>
      </c>
      <c r="D2530" s="1302">
        <v>0</v>
      </c>
      <c r="E2530" s="1302">
        <v>0</v>
      </c>
      <c r="F2530" s="1302">
        <v>0</v>
      </c>
      <c r="G2530" s="1302">
        <v>0</v>
      </c>
      <c r="H2530" s="1302">
        <v>0</v>
      </c>
      <c r="I2530" s="1302">
        <v>0</v>
      </c>
      <c r="J2530" s="1302">
        <v>0</v>
      </c>
      <c r="K2530" s="1302">
        <v>0</v>
      </c>
      <c r="L2530" s="1302">
        <v>0</v>
      </c>
      <c r="M2530" s="1302">
        <v>0</v>
      </c>
      <c r="N2530" s="1302">
        <v>0</v>
      </c>
      <c r="O2530" s="1302">
        <v>0</v>
      </c>
      <c r="P2530" s="1302">
        <v>0</v>
      </c>
      <c r="Q2530" s="1302">
        <v>0</v>
      </c>
      <c r="R2530" s="1302">
        <v>2</v>
      </c>
      <c r="S2530" s="1302">
        <v>0</v>
      </c>
      <c r="T2530" s="1302">
        <v>0</v>
      </c>
      <c r="U2530" s="1302">
        <v>0</v>
      </c>
      <c r="V2530" s="1302">
        <v>0</v>
      </c>
    </row>
    <row r="2531" spans="1:22" ht="15" x14ac:dyDescent="0.25">
      <c r="A2531" s="1301" t="s">
        <v>709</v>
      </c>
      <c r="B2531" s="153" t="s">
        <v>995</v>
      </c>
      <c r="C2531" s="1301" t="s">
        <v>88</v>
      </c>
      <c r="D2531" s="1302">
        <v>0</v>
      </c>
      <c r="E2531" s="1302">
        <v>0</v>
      </c>
      <c r="F2531" s="1302">
        <v>0</v>
      </c>
      <c r="G2531" s="1302">
        <v>0</v>
      </c>
      <c r="H2531" s="1302">
        <v>0</v>
      </c>
      <c r="I2531" s="1302">
        <v>0</v>
      </c>
      <c r="J2531" s="1302">
        <v>0</v>
      </c>
      <c r="K2531" s="1302">
        <v>0</v>
      </c>
      <c r="L2531" s="1302">
        <v>0</v>
      </c>
      <c r="M2531" s="1302">
        <v>0</v>
      </c>
      <c r="N2531" s="1302">
        <v>0</v>
      </c>
      <c r="O2531" s="1302">
        <v>0</v>
      </c>
      <c r="P2531" s="1302">
        <v>0</v>
      </c>
      <c r="Q2531" s="1302">
        <v>0</v>
      </c>
      <c r="R2531" s="1302">
        <v>5</v>
      </c>
      <c r="S2531" s="1302">
        <v>0</v>
      </c>
      <c r="T2531" s="1302">
        <v>0</v>
      </c>
      <c r="U2531" s="1302">
        <v>0</v>
      </c>
      <c r="V2531" s="1302">
        <v>0</v>
      </c>
    </row>
    <row r="2532" spans="1:22" ht="15" x14ac:dyDescent="0.25">
      <c r="A2532" s="1301" t="s">
        <v>709</v>
      </c>
      <c r="B2532" s="153" t="s">
        <v>995</v>
      </c>
      <c r="C2532" s="1301" t="s">
        <v>89</v>
      </c>
      <c r="D2532" s="1302">
        <v>0</v>
      </c>
      <c r="E2532" s="1302">
        <v>0</v>
      </c>
      <c r="F2532" s="1302">
        <v>0</v>
      </c>
      <c r="G2532" s="1302">
        <v>0</v>
      </c>
      <c r="H2532" s="1302">
        <v>0</v>
      </c>
      <c r="I2532" s="1302">
        <v>0</v>
      </c>
      <c r="J2532" s="1302">
        <v>0</v>
      </c>
      <c r="K2532" s="1302">
        <v>0</v>
      </c>
      <c r="L2532" s="1302">
        <v>0</v>
      </c>
      <c r="M2532" s="1302">
        <v>0</v>
      </c>
      <c r="N2532" s="1302">
        <v>0</v>
      </c>
      <c r="O2532" s="1302">
        <v>0</v>
      </c>
      <c r="P2532" s="1302">
        <v>0</v>
      </c>
      <c r="Q2532" s="1302">
        <v>0</v>
      </c>
      <c r="R2532" s="1302">
        <v>5</v>
      </c>
      <c r="S2532" s="1302">
        <v>0</v>
      </c>
      <c r="T2532" s="1302">
        <v>0</v>
      </c>
      <c r="U2532" s="1302">
        <v>0</v>
      </c>
      <c r="V2532" s="1302">
        <v>0</v>
      </c>
    </row>
    <row r="2533" spans="1:22" ht="15" x14ac:dyDescent="0.25">
      <c r="A2533" s="1301" t="s">
        <v>709</v>
      </c>
      <c r="B2533" s="153" t="s">
        <v>995</v>
      </c>
      <c r="C2533" s="1301" t="s">
        <v>90</v>
      </c>
      <c r="D2533" s="1302">
        <v>0</v>
      </c>
      <c r="E2533" s="1302">
        <v>0</v>
      </c>
      <c r="F2533" s="1302">
        <v>0</v>
      </c>
      <c r="G2533" s="1302">
        <v>0</v>
      </c>
      <c r="H2533" s="1302">
        <v>0</v>
      </c>
      <c r="I2533" s="1302">
        <v>0</v>
      </c>
      <c r="J2533" s="1302">
        <v>0</v>
      </c>
      <c r="K2533" s="1302">
        <v>0</v>
      </c>
      <c r="L2533" s="1302">
        <v>0</v>
      </c>
      <c r="M2533" s="1302">
        <v>0</v>
      </c>
      <c r="N2533" s="1302">
        <v>0</v>
      </c>
      <c r="O2533" s="1302">
        <v>0</v>
      </c>
      <c r="P2533" s="1302">
        <v>0</v>
      </c>
      <c r="Q2533" s="1302">
        <v>0</v>
      </c>
      <c r="R2533" s="1302">
        <v>2</v>
      </c>
      <c r="S2533" s="1302">
        <v>0</v>
      </c>
      <c r="T2533" s="1302">
        <v>0</v>
      </c>
      <c r="U2533" s="1302">
        <v>0</v>
      </c>
      <c r="V2533" s="1302">
        <v>0</v>
      </c>
    </row>
    <row r="2534" spans="1:22" ht="15" x14ac:dyDescent="0.25">
      <c r="A2534" s="1301" t="s">
        <v>709</v>
      </c>
      <c r="B2534" s="153" t="s">
        <v>995</v>
      </c>
      <c r="C2534" s="1301" t="s">
        <v>91</v>
      </c>
      <c r="D2534" s="1302">
        <v>0</v>
      </c>
      <c r="E2534" s="1302">
        <v>0</v>
      </c>
      <c r="F2534" s="1302">
        <v>0</v>
      </c>
      <c r="G2534" s="1302">
        <v>0</v>
      </c>
      <c r="H2534" s="1302">
        <v>0</v>
      </c>
      <c r="I2534" s="1302">
        <v>0</v>
      </c>
      <c r="J2534" s="1302">
        <v>0</v>
      </c>
      <c r="K2534" s="1302">
        <v>0</v>
      </c>
      <c r="L2534" s="1302">
        <v>0</v>
      </c>
      <c r="M2534" s="1302">
        <v>0</v>
      </c>
      <c r="N2534" s="1302">
        <v>0</v>
      </c>
      <c r="O2534" s="1302">
        <v>0</v>
      </c>
      <c r="P2534" s="1302">
        <v>0</v>
      </c>
      <c r="Q2534" s="1302">
        <v>0</v>
      </c>
      <c r="R2534" s="1302">
        <v>1</v>
      </c>
      <c r="S2534" s="1302">
        <v>0</v>
      </c>
      <c r="T2534" s="1302">
        <v>0</v>
      </c>
      <c r="U2534" s="1302">
        <v>0</v>
      </c>
      <c r="V2534" s="1302">
        <v>0</v>
      </c>
    </row>
    <row r="2535" spans="1:22" ht="15" x14ac:dyDescent="0.25">
      <c r="A2535" s="1301" t="s">
        <v>709</v>
      </c>
      <c r="B2535" s="153" t="s">
        <v>995</v>
      </c>
      <c r="C2535" s="1301" t="s">
        <v>701</v>
      </c>
      <c r="D2535" s="1302">
        <v>0</v>
      </c>
      <c r="E2535" s="1302">
        <v>0</v>
      </c>
      <c r="F2535" s="1302">
        <v>0</v>
      </c>
      <c r="G2535" s="1302">
        <v>0</v>
      </c>
      <c r="H2535" s="1302">
        <v>0</v>
      </c>
      <c r="I2535" s="1302">
        <v>0</v>
      </c>
      <c r="J2535" s="1302">
        <v>0</v>
      </c>
      <c r="K2535" s="1302">
        <v>0</v>
      </c>
      <c r="L2535" s="1302">
        <v>0</v>
      </c>
      <c r="M2535" s="1302">
        <v>0</v>
      </c>
      <c r="N2535" s="1302">
        <v>0</v>
      </c>
      <c r="O2535" s="1302">
        <v>0</v>
      </c>
      <c r="P2535" s="1302">
        <v>0</v>
      </c>
      <c r="Q2535" s="1302">
        <v>0</v>
      </c>
      <c r="R2535" s="1302">
        <v>0.15384615957736969</v>
      </c>
      <c r="S2535" s="1302">
        <v>0</v>
      </c>
      <c r="T2535" s="1302">
        <v>0</v>
      </c>
      <c r="U2535" s="1302">
        <v>0</v>
      </c>
      <c r="V2535" s="1302">
        <v>0</v>
      </c>
    </row>
    <row r="2536" spans="1:22" ht="15" x14ac:dyDescent="0.25">
      <c r="A2536" s="1301" t="s">
        <v>709</v>
      </c>
      <c r="B2536" s="153" t="s">
        <v>995</v>
      </c>
      <c r="C2536" s="1301" t="s">
        <v>92</v>
      </c>
      <c r="D2536" s="1302">
        <v>0</v>
      </c>
      <c r="E2536" s="1302">
        <v>0</v>
      </c>
      <c r="F2536" s="1302">
        <v>0</v>
      </c>
      <c r="G2536" s="1302">
        <v>0</v>
      </c>
      <c r="H2536" s="1302">
        <v>0</v>
      </c>
      <c r="I2536" s="1302">
        <v>0</v>
      </c>
      <c r="J2536" s="1302">
        <v>0</v>
      </c>
      <c r="K2536" s="1302">
        <v>0</v>
      </c>
      <c r="L2536" s="1302">
        <v>0</v>
      </c>
      <c r="M2536" s="1302">
        <v>0</v>
      </c>
      <c r="N2536" s="1302">
        <v>0</v>
      </c>
      <c r="O2536" s="1302">
        <v>0</v>
      </c>
      <c r="P2536" s="1302">
        <v>0</v>
      </c>
      <c r="Q2536" s="1302">
        <v>0</v>
      </c>
      <c r="R2536" s="1302">
        <v>0.38461539149284363</v>
      </c>
      <c r="S2536" s="1302">
        <v>0</v>
      </c>
      <c r="T2536" s="1302">
        <v>0</v>
      </c>
      <c r="U2536" s="1302">
        <v>0</v>
      </c>
      <c r="V2536" s="1302">
        <v>0</v>
      </c>
    </row>
    <row r="2537" spans="1:22" ht="15" x14ac:dyDescent="0.25">
      <c r="A2537" s="1301" t="s">
        <v>709</v>
      </c>
      <c r="B2537" s="153" t="s">
        <v>995</v>
      </c>
      <c r="C2537" s="1301" t="s">
        <v>93</v>
      </c>
      <c r="D2537" s="1302">
        <v>0</v>
      </c>
      <c r="E2537" s="1302">
        <v>0</v>
      </c>
      <c r="F2537" s="1302">
        <v>0</v>
      </c>
      <c r="G2537" s="1302">
        <v>0</v>
      </c>
      <c r="H2537" s="1302">
        <v>0</v>
      </c>
      <c r="I2537" s="1302">
        <v>0</v>
      </c>
      <c r="J2537" s="1302">
        <v>0</v>
      </c>
      <c r="K2537" s="1302">
        <v>0</v>
      </c>
      <c r="L2537" s="1302">
        <v>0</v>
      </c>
      <c r="M2537" s="1302">
        <v>0</v>
      </c>
      <c r="N2537" s="1302">
        <v>0</v>
      </c>
      <c r="O2537" s="1302">
        <v>0</v>
      </c>
      <c r="P2537" s="1302">
        <v>0</v>
      </c>
      <c r="Q2537" s="1302">
        <v>0</v>
      </c>
      <c r="R2537" s="1302">
        <v>0.38461539149284363</v>
      </c>
      <c r="S2537" s="1302">
        <v>0</v>
      </c>
      <c r="T2537" s="1302">
        <v>0</v>
      </c>
      <c r="U2537" s="1302">
        <v>0</v>
      </c>
      <c r="V2537" s="1302">
        <v>0</v>
      </c>
    </row>
    <row r="2538" spans="1:22" ht="15" x14ac:dyDescent="0.25">
      <c r="A2538" s="1301" t="s">
        <v>709</v>
      </c>
      <c r="B2538" s="153" t="s">
        <v>995</v>
      </c>
      <c r="C2538" s="1301" t="s">
        <v>94</v>
      </c>
      <c r="D2538" s="1302">
        <v>0</v>
      </c>
      <c r="E2538" s="1302">
        <v>0</v>
      </c>
      <c r="F2538" s="1302">
        <v>0</v>
      </c>
      <c r="G2538" s="1302">
        <v>0</v>
      </c>
      <c r="H2538" s="1302">
        <v>0</v>
      </c>
      <c r="I2538" s="1302">
        <v>0</v>
      </c>
      <c r="J2538" s="1302">
        <v>0</v>
      </c>
      <c r="K2538" s="1302">
        <v>0</v>
      </c>
      <c r="L2538" s="1302">
        <v>0</v>
      </c>
      <c r="M2538" s="1302">
        <v>0</v>
      </c>
      <c r="N2538" s="1302">
        <v>0</v>
      </c>
      <c r="O2538" s="1302">
        <v>0</v>
      </c>
      <c r="P2538" s="1302">
        <v>0</v>
      </c>
      <c r="Q2538" s="1302">
        <v>0</v>
      </c>
      <c r="R2538" s="1302">
        <v>0.15384615957736969</v>
      </c>
      <c r="S2538" s="1302">
        <v>0</v>
      </c>
      <c r="T2538" s="1302">
        <v>0</v>
      </c>
      <c r="U2538" s="1302">
        <v>0</v>
      </c>
      <c r="V2538" s="1302">
        <v>0</v>
      </c>
    </row>
    <row r="2539" spans="1:22" ht="15" x14ac:dyDescent="0.25">
      <c r="A2539" s="1301" t="s">
        <v>709</v>
      </c>
      <c r="B2539" s="153" t="s">
        <v>995</v>
      </c>
      <c r="C2539" s="1301" t="s">
        <v>95</v>
      </c>
      <c r="D2539" s="1302">
        <v>0</v>
      </c>
      <c r="E2539" s="1302">
        <v>0</v>
      </c>
      <c r="F2539" s="1302">
        <v>0</v>
      </c>
      <c r="G2539" s="1302">
        <v>0</v>
      </c>
      <c r="H2539" s="1302">
        <v>0</v>
      </c>
      <c r="I2539" s="1302">
        <v>0</v>
      </c>
      <c r="J2539" s="1302">
        <v>0</v>
      </c>
      <c r="K2539" s="1302">
        <v>0</v>
      </c>
      <c r="L2539" s="1302">
        <v>0</v>
      </c>
      <c r="M2539" s="1302">
        <v>0</v>
      </c>
      <c r="N2539" s="1302">
        <v>0</v>
      </c>
      <c r="O2539" s="1302">
        <v>0</v>
      </c>
      <c r="P2539" s="1302">
        <v>0</v>
      </c>
      <c r="Q2539" s="1302">
        <v>0</v>
      </c>
      <c r="R2539" s="1302">
        <v>7.6923079788684845E-2</v>
      </c>
      <c r="S2539" s="1302">
        <v>0</v>
      </c>
      <c r="T2539" s="1302">
        <v>0</v>
      </c>
      <c r="U2539" s="1302">
        <v>0</v>
      </c>
      <c r="V2539" s="1302">
        <v>0</v>
      </c>
    </row>
    <row r="2540" spans="1:22" ht="15" x14ac:dyDescent="0.25">
      <c r="A2540" s="1301" t="s">
        <v>709</v>
      </c>
      <c r="B2540" s="153" t="s">
        <v>996</v>
      </c>
      <c r="C2540" s="1301" t="s">
        <v>87</v>
      </c>
      <c r="D2540" s="1302">
        <v>0</v>
      </c>
      <c r="E2540" s="1302">
        <v>0</v>
      </c>
      <c r="F2540" s="1302">
        <v>0</v>
      </c>
      <c r="G2540" s="1302">
        <v>0</v>
      </c>
      <c r="H2540" s="1302">
        <v>0</v>
      </c>
      <c r="I2540" s="1302">
        <v>0</v>
      </c>
      <c r="J2540" s="1302">
        <v>0</v>
      </c>
      <c r="K2540" s="1302">
        <v>0</v>
      </c>
      <c r="L2540" s="1302">
        <v>0</v>
      </c>
      <c r="M2540" s="1302">
        <v>0</v>
      </c>
      <c r="N2540" s="1302">
        <v>0</v>
      </c>
      <c r="O2540" s="1302">
        <v>0</v>
      </c>
      <c r="P2540" s="1302">
        <v>0</v>
      </c>
      <c r="Q2540" s="1302">
        <v>0</v>
      </c>
      <c r="R2540" s="1302">
        <v>3</v>
      </c>
      <c r="S2540" s="1302">
        <v>4</v>
      </c>
      <c r="T2540" s="1302">
        <v>5</v>
      </c>
      <c r="U2540" s="1302">
        <v>0</v>
      </c>
      <c r="V2540" s="1302">
        <v>3</v>
      </c>
    </row>
    <row r="2541" spans="1:22" ht="15" x14ac:dyDescent="0.25">
      <c r="A2541" s="1301" t="s">
        <v>709</v>
      </c>
      <c r="B2541" s="153" t="s">
        <v>996</v>
      </c>
      <c r="C2541" s="1301" t="s">
        <v>700</v>
      </c>
      <c r="D2541" s="1302">
        <v>0</v>
      </c>
      <c r="E2541" s="1302">
        <v>0</v>
      </c>
      <c r="F2541" s="1302">
        <v>0</v>
      </c>
      <c r="G2541" s="1302">
        <v>0</v>
      </c>
      <c r="H2541" s="1302">
        <v>0</v>
      </c>
      <c r="I2541" s="1302">
        <v>0</v>
      </c>
      <c r="J2541" s="1302">
        <v>0</v>
      </c>
      <c r="K2541" s="1302">
        <v>0</v>
      </c>
      <c r="L2541" s="1302">
        <v>0</v>
      </c>
      <c r="M2541" s="1302">
        <v>0</v>
      </c>
      <c r="N2541" s="1302">
        <v>0</v>
      </c>
      <c r="O2541" s="1302">
        <v>0</v>
      </c>
      <c r="P2541" s="1302">
        <v>0</v>
      </c>
      <c r="Q2541" s="1302">
        <v>0</v>
      </c>
      <c r="R2541" s="1302">
        <v>0</v>
      </c>
      <c r="S2541" s="1302">
        <v>0</v>
      </c>
      <c r="T2541" s="1302">
        <v>0</v>
      </c>
      <c r="U2541" s="1302">
        <v>0</v>
      </c>
      <c r="V2541" s="1302">
        <v>0</v>
      </c>
    </row>
    <row r="2542" spans="1:22" ht="15" x14ac:dyDescent="0.25">
      <c r="A2542" s="1301" t="s">
        <v>709</v>
      </c>
      <c r="B2542" s="153" t="s">
        <v>996</v>
      </c>
      <c r="C2542" s="1301" t="s">
        <v>88</v>
      </c>
      <c r="D2542" s="1302">
        <v>0</v>
      </c>
      <c r="E2542" s="1302">
        <v>0</v>
      </c>
      <c r="F2542" s="1302">
        <v>0</v>
      </c>
      <c r="G2542" s="1302">
        <v>0</v>
      </c>
      <c r="H2542" s="1302">
        <v>0</v>
      </c>
      <c r="I2542" s="1302">
        <v>0</v>
      </c>
      <c r="J2542" s="1302">
        <v>0</v>
      </c>
      <c r="K2542" s="1302">
        <v>0</v>
      </c>
      <c r="L2542" s="1302">
        <v>0</v>
      </c>
      <c r="M2542" s="1302">
        <v>0</v>
      </c>
      <c r="N2542" s="1302">
        <v>0</v>
      </c>
      <c r="O2542" s="1302">
        <v>0</v>
      </c>
      <c r="P2542" s="1302">
        <v>0</v>
      </c>
      <c r="Q2542" s="1302">
        <v>0</v>
      </c>
      <c r="R2542" s="1302">
        <v>0</v>
      </c>
      <c r="S2542" s="1302">
        <v>0</v>
      </c>
      <c r="T2542" s="1302">
        <v>0</v>
      </c>
      <c r="U2542" s="1302">
        <v>0</v>
      </c>
      <c r="V2542" s="1302">
        <v>0</v>
      </c>
    </row>
    <row r="2543" spans="1:22" ht="15" x14ac:dyDescent="0.25">
      <c r="A2543" s="1301" t="s">
        <v>709</v>
      </c>
      <c r="B2543" s="153" t="s">
        <v>996</v>
      </c>
      <c r="C2543" s="1301" t="s">
        <v>89</v>
      </c>
      <c r="D2543" s="1302">
        <v>0</v>
      </c>
      <c r="E2543" s="1302">
        <v>0</v>
      </c>
      <c r="F2543" s="1302">
        <v>0</v>
      </c>
      <c r="G2543" s="1302">
        <v>0</v>
      </c>
      <c r="H2543" s="1302">
        <v>0</v>
      </c>
      <c r="I2543" s="1302">
        <v>0</v>
      </c>
      <c r="J2543" s="1302">
        <v>0</v>
      </c>
      <c r="K2543" s="1302">
        <v>0</v>
      </c>
      <c r="L2543" s="1302">
        <v>0</v>
      </c>
      <c r="M2543" s="1302">
        <v>0</v>
      </c>
      <c r="N2543" s="1302">
        <v>0</v>
      </c>
      <c r="O2543" s="1302">
        <v>0</v>
      </c>
      <c r="P2543" s="1302">
        <v>0</v>
      </c>
      <c r="Q2543" s="1302">
        <v>0</v>
      </c>
      <c r="R2543" s="1302">
        <v>1</v>
      </c>
      <c r="S2543" s="1302">
        <v>0</v>
      </c>
      <c r="T2543" s="1302">
        <v>0</v>
      </c>
      <c r="U2543" s="1302">
        <v>0</v>
      </c>
      <c r="V2543" s="1302">
        <v>0</v>
      </c>
    </row>
    <row r="2544" spans="1:22" ht="15" x14ac:dyDescent="0.25">
      <c r="A2544" s="1301" t="s">
        <v>709</v>
      </c>
      <c r="B2544" s="153" t="s">
        <v>996</v>
      </c>
      <c r="C2544" s="1301" t="s">
        <v>90</v>
      </c>
      <c r="D2544" s="1302">
        <v>0</v>
      </c>
      <c r="E2544" s="1302">
        <v>0</v>
      </c>
      <c r="F2544" s="1302">
        <v>0</v>
      </c>
      <c r="G2544" s="1302">
        <v>0</v>
      </c>
      <c r="H2544" s="1302">
        <v>0</v>
      </c>
      <c r="I2544" s="1302">
        <v>0</v>
      </c>
      <c r="J2544" s="1302">
        <v>0</v>
      </c>
      <c r="K2544" s="1302">
        <v>0</v>
      </c>
      <c r="L2544" s="1302">
        <v>0</v>
      </c>
      <c r="M2544" s="1302">
        <v>0</v>
      </c>
      <c r="N2544" s="1302">
        <v>0</v>
      </c>
      <c r="O2544" s="1302">
        <v>0</v>
      </c>
      <c r="P2544" s="1302">
        <v>0</v>
      </c>
      <c r="Q2544" s="1302">
        <v>0</v>
      </c>
      <c r="R2544" s="1302">
        <v>0</v>
      </c>
      <c r="S2544" s="1302">
        <v>0</v>
      </c>
      <c r="T2544" s="1302">
        <v>0</v>
      </c>
      <c r="U2544" s="1302">
        <v>0</v>
      </c>
      <c r="V2544" s="1302">
        <v>0</v>
      </c>
    </row>
    <row r="2545" spans="1:22" ht="15" x14ac:dyDescent="0.25">
      <c r="A2545" s="1301" t="s">
        <v>709</v>
      </c>
      <c r="B2545" s="153" t="s">
        <v>996</v>
      </c>
      <c r="C2545" s="1301" t="s">
        <v>91</v>
      </c>
      <c r="D2545" s="1302">
        <v>0</v>
      </c>
      <c r="E2545" s="1302">
        <v>0</v>
      </c>
      <c r="F2545" s="1302">
        <v>0</v>
      </c>
      <c r="G2545" s="1302">
        <v>0</v>
      </c>
      <c r="H2545" s="1302">
        <v>0</v>
      </c>
      <c r="I2545" s="1302">
        <v>0</v>
      </c>
      <c r="J2545" s="1302">
        <v>0</v>
      </c>
      <c r="K2545" s="1302">
        <v>0</v>
      </c>
      <c r="L2545" s="1302">
        <v>0</v>
      </c>
      <c r="M2545" s="1302">
        <v>0</v>
      </c>
      <c r="N2545" s="1302">
        <v>0</v>
      </c>
      <c r="O2545" s="1302">
        <v>0</v>
      </c>
      <c r="P2545" s="1302">
        <v>0</v>
      </c>
      <c r="Q2545" s="1302">
        <v>0</v>
      </c>
      <c r="R2545" s="1302">
        <v>0</v>
      </c>
      <c r="S2545" s="1302">
        <v>0</v>
      </c>
      <c r="T2545" s="1302">
        <v>0</v>
      </c>
      <c r="U2545" s="1302">
        <v>0</v>
      </c>
      <c r="V2545" s="1302">
        <v>0</v>
      </c>
    </row>
    <row r="2546" spans="1:22" ht="15" x14ac:dyDescent="0.25">
      <c r="A2546" s="1301" t="s">
        <v>709</v>
      </c>
      <c r="B2546" s="153" t="s">
        <v>996</v>
      </c>
      <c r="C2546" s="1301" t="s">
        <v>701</v>
      </c>
      <c r="D2546" s="1302">
        <v>0</v>
      </c>
      <c r="E2546" s="1302">
        <v>0</v>
      </c>
      <c r="F2546" s="1302">
        <v>0</v>
      </c>
      <c r="G2546" s="1302">
        <v>0</v>
      </c>
      <c r="H2546" s="1302">
        <v>0</v>
      </c>
      <c r="I2546" s="1302">
        <v>0</v>
      </c>
      <c r="J2546" s="1302">
        <v>0</v>
      </c>
      <c r="K2546" s="1302">
        <v>0</v>
      </c>
      <c r="L2546" s="1302">
        <v>0</v>
      </c>
      <c r="M2546" s="1302">
        <v>0</v>
      </c>
      <c r="N2546" s="1302">
        <v>0</v>
      </c>
      <c r="O2546" s="1302">
        <v>0</v>
      </c>
      <c r="P2546" s="1302">
        <v>0</v>
      </c>
      <c r="Q2546" s="1302">
        <v>0</v>
      </c>
      <c r="R2546" s="1302">
        <v>0</v>
      </c>
      <c r="S2546" s="1302">
        <v>0</v>
      </c>
      <c r="T2546" s="1302">
        <v>0</v>
      </c>
      <c r="U2546" s="1302">
        <v>0</v>
      </c>
      <c r="V2546" s="1302">
        <v>0</v>
      </c>
    </row>
    <row r="2547" spans="1:22" ht="15" x14ac:dyDescent="0.25">
      <c r="A2547" s="1301" t="s">
        <v>709</v>
      </c>
      <c r="B2547" s="153" t="s">
        <v>996</v>
      </c>
      <c r="C2547" s="1301" t="s">
        <v>92</v>
      </c>
      <c r="D2547" s="1302">
        <v>0</v>
      </c>
      <c r="E2547" s="1302">
        <v>0</v>
      </c>
      <c r="F2547" s="1302">
        <v>0</v>
      </c>
      <c r="G2547" s="1302">
        <v>0</v>
      </c>
      <c r="H2547" s="1302">
        <v>0</v>
      </c>
      <c r="I2547" s="1302">
        <v>0</v>
      </c>
      <c r="J2547" s="1302">
        <v>0</v>
      </c>
      <c r="K2547" s="1302">
        <v>0</v>
      </c>
      <c r="L2547" s="1302">
        <v>0</v>
      </c>
      <c r="M2547" s="1302">
        <v>0</v>
      </c>
      <c r="N2547" s="1302">
        <v>0</v>
      </c>
      <c r="O2547" s="1302">
        <v>0</v>
      </c>
      <c r="P2547" s="1302">
        <v>0</v>
      </c>
      <c r="Q2547" s="1302">
        <v>0</v>
      </c>
      <c r="R2547" s="1302">
        <v>0</v>
      </c>
      <c r="S2547" s="1302">
        <v>0</v>
      </c>
      <c r="T2547" s="1302">
        <v>0</v>
      </c>
      <c r="U2547" s="1302">
        <v>0</v>
      </c>
      <c r="V2547" s="1302">
        <v>0</v>
      </c>
    </row>
    <row r="2548" spans="1:22" ht="15" x14ac:dyDescent="0.25">
      <c r="A2548" s="1301" t="s">
        <v>709</v>
      </c>
      <c r="B2548" s="153" t="s">
        <v>996</v>
      </c>
      <c r="C2548" s="1301" t="s">
        <v>93</v>
      </c>
      <c r="D2548" s="1302">
        <v>0</v>
      </c>
      <c r="E2548" s="1302">
        <v>0</v>
      </c>
      <c r="F2548" s="1302">
        <v>0</v>
      </c>
      <c r="G2548" s="1302">
        <v>0</v>
      </c>
      <c r="H2548" s="1302">
        <v>0</v>
      </c>
      <c r="I2548" s="1302">
        <v>0</v>
      </c>
      <c r="J2548" s="1302">
        <v>0</v>
      </c>
      <c r="K2548" s="1302">
        <v>0</v>
      </c>
      <c r="L2548" s="1302">
        <v>0</v>
      </c>
      <c r="M2548" s="1302">
        <v>0</v>
      </c>
      <c r="N2548" s="1302">
        <v>0</v>
      </c>
      <c r="O2548" s="1302">
        <v>0</v>
      </c>
      <c r="P2548" s="1302">
        <v>0</v>
      </c>
      <c r="Q2548" s="1302">
        <v>0</v>
      </c>
      <c r="R2548" s="1302">
        <v>0.3333333432674408</v>
      </c>
      <c r="S2548" s="1302">
        <v>0</v>
      </c>
      <c r="T2548" s="1302">
        <v>0</v>
      </c>
      <c r="U2548" s="1302">
        <v>0</v>
      </c>
      <c r="V2548" s="1302">
        <v>0</v>
      </c>
    </row>
    <row r="2549" spans="1:22" ht="15" x14ac:dyDescent="0.25">
      <c r="A2549" s="1301" t="s">
        <v>709</v>
      </c>
      <c r="B2549" s="153" t="s">
        <v>996</v>
      </c>
      <c r="C2549" s="1301" t="s">
        <v>94</v>
      </c>
      <c r="D2549" s="1302">
        <v>0</v>
      </c>
      <c r="E2549" s="1302">
        <v>0</v>
      </c>
      <c r="F2549" s="1302">
        <v>0</v>
      </c>
      <c r="G2549" s="1302">
        <v>0</v>
      </c>
      <c r="H2549" s="1302">
        <v>0</v>
      </c>
      <c r="I2549" s="1302">
        <v>0</v>
      </c>
      <c r="J2549" s="1302">
        <v>0</v>
      </c>
      <c r="K2549" s="1302">
        <v>0</v>
      </c>
      <c r="L2549" s="1302">
        <v>0</v>
      </c>
      <c r="M2549" s="1302">
        <v>0</v>
      </c>
      <c r="N2549" s="1302">
        <v>0</v>
      </c>
      <c r="O2549" s="1302">
        <v>0</v>
      </c>
      <c r="P2549" s="1302">
        <v>0</v>
      </c>
      <c r="Q2549" s="1302">
        <v>0</v>
      </c>
      <c r="R2549" s="1302">
        <v>0</v>
      </c>
      <c r="S2549" s="1302">
        <v>0</v>
      </c>
      <c r="T2549" s="1302">
        <v>0</v>
      </c>
      <c r="U2549" s="1302">
        <v>0</v>
      </c>
      <c r="V2549" s="1302">
        <v>0</v>
      </c>
    </row>
    <row r="2550" spans="1:22" ht="15" x14ac:dyDescent="0.25">
      <c r="A2550" s="1301" t="s">
        <v>709</v>
      </c>
      <c r="B2550" s="153" t="s">
        <v>996</v>
      </c>
      <c r="C2550" s="1301" t="s">
        <v>95</v>
      </c>
      <c r="D2550" s="1302">
        <v>0</v>
      </c>
      <c r="E2550" s="1302">
        <v>0</v>
      </c>
      <c r="F2550" s="1302">
        <v>0</v>
      </c>
      <c r="G2550" s="1302">
        <v>0</v>
      </c>
      <c r="H2550" s="1302">
        <v>0</v>
      </c>
      <c r="I2550" s="1302">
        <v>0</v>
      </c>
      <c r="J2550" s="1302">
        <v>0</v>
      </c>
      <c r="K2550" s="1302">
        <v>0</v>
      </c>
      <c r="L2550" s="1302">
        <v>0</v>
      </c>
      <c r="M2550" s="1302">
        <v>0</v>
      </c>
      <c r="N2550" s="1302">
        <v>0</v>
      </c>
      <c r="O2550" s="1302">
        <v>0</v>
      </c>
      <c r="P2550" s="1302">
        <v>0</v>
      </c>
      <c r="Q2550" s="1302">
        <v>0</v>
      </c>
      <c r="R2550" s="1302">
        <v>0</v>
      </c>
      <c r="S2550" s="1302">
        <v>0</v>
      </c>
      <c r="T2550" s="1302">
        <v>0</v>
      </c>
      <c r="U2550" s="1302">
        <v>0</v>
      </c>
      <c r="V2550" s="1302">
        <v>0</v>
      </c>
    </row>
    <row r="2551" spans="1:22" ht="15" x14ac:dyDescent="0.25">
      <c r="A2551" s="1301" t="s">
        <v>709</v>
      </c>
      <c r="B2551" s="153" t="s">
        <v>997</v>
      </c>
      <c r="C2551" s="1301" t="s">
        <v>87</v>
      </c>
      <c r="D2551" s="1302">
        <v>5</v>
      </c>
      <c r="E2551" s="1302">
        <v>10</v>
      </c>
      <c r="F2551" s="1302">
        <v>12</v>
      </c>
      <c r="G2551" s="1302">
        <v>0</v>
      </c>
      <c r="H2551" s="1302">
        <v>0</v>
      </c>
      <c r="I2551" s="1302">
        <v>9</v>
      </c>
      <c r="J2551" s="1302">
        <v>5</v>
      </c>
      <c r="K2551" s="1302">
        <v>0</v>
      </c>
      <c r="L2551" s="1302">
        <v>5</v>
      </c>
      <c r="M2551" s="1302">
        <v>4</v>
      </c>
      <c r="N2551" s="1302">
        <v>6</v>
      </c>
      <c r="O2551" s="1302">
        <v>1</v>
      </c>
      <c r="P2551" s="1302">
        <v>0</v>
      </c>
      <c r="Q2551" s="1302">
        <v>7</v>
      </c>
      <c r="R2551" s="1302">
        <v>4</v>
      </c>
      <c r="S2551" s="1302">
        <v>1</v>
      </c>
      <c r="T2551" s="1302">
        <v>0</v>
      </c>
      <c r="U2551" s="1302">
        <v>0</v>
      </c>
      <c r="V2551" s="1302">
        <v>0</v>
      </c>
    </row>
    <row r="2552" spans="1:22" ht="15" x14ac:dyDescent="0.25">
      <c r="A2552" s="1301" t="s">
        <v>709</v>
      </c>
      <c r="B2552" s="153" t="s">
        <v>997</v>
      </c>
      <c r="C2552" s="1301" t="s">
        <v>700</v>
      </c>
      <c r="D2552" s="1302">
        <v>0</v>
      </c>
      <c r="E2552" s="1302">
        <v>0</v>
      </c>
      <c r="F2552" s="1302">
        <v>1</v>
      </c>
      <c r="G2552" s="1302">
        <v>0</v>
      </c>
      <c r="H2552" s="1302">
        <v>0</v>
      </c>
      <c r="I2552" s="1302">
        <v>1</v>
      </c>
      <c r="J2552" s="1302">
        <v>2</v>
      </c>
      <c r="K2552" s="1302">
        <v>0</v>
      </c>
      <c r="L2552" s="1302">
        <v>0</v>
      </c>
      <c r="M2552" s="1302">
        <v>0</v>
      </c>
      <c r="N2552" s="1302">
        <v>0</v>
      </c>
      <c r="O2552" s="1302">
        <v>0</v>
      </c>
      <c r="P2552" s="1302">
        <v>0</v>
      </c>
      <c r="Q2552" s="1302">
        <v>0</v>
      </c>
      <c r="R2552" s="1302">
        <v>0</v>
      </c>
      <c r="S2552" s="1302">
        <v>0</v>
      </c>
      <c r="T2552" s="1302">
        <v>0</v>
      </c>
      <c r="U2552" s="1302">
        <v>0</v>
      </c>
      <c r="V2552" s="1302">
        <v>0</v>
      </c>
    </row>
    <row r="2553" spans="1:22" ht="15" x14ac:dyDescent="0.25">
      <c r="A2553" s="1301" t="s">
        <v>709</v>
      </c>
      <c r="B2553" s="153" t="s">
        <v>997</v>
      </c>
      <c r="C2553" s="1301" t="s">
        <v>88</v>
      </c>
      <c r="D2553" s="1302">
        <v>0</v>
      </c>
      <c r="E2553" s="1302">
        <v>3</v>
      </c>
      <c r="F2553" s="1302">
        <v>1</v>
      </c>
      <c r="G2553" s="1302">
        <v>0</v>
      </c>
      <c r="H2553" s="1302">
        <v>0</v>
      </c>
      <c r="I2553" s="1302">
        <v>1</v>
      </c>
      <c r="J2553" s="1302">
        <v>2</v>
      </c>
      <c r="K2553" s="1302">
        <v>0</v>
      </c>
      <c r="L2553" s="1302">
        <v>0</v>
      </c>
      <c r="M2553" s="1302">
        <v>0</v>
      </c>
      <c r="N2553" s="1302">
        <v>0</v>
      </c>
      <c r="O2553" s="1302">
        <v>0</v>
      </c>
      <c r="P2553" s="1302">
        <v>0</v>
      </c>
      <c r="Q2553" s="1302">
        <v>0</v>
      </c>
      <c r="R2553" s="1302">
        <v>0</v>
      </c>
      <c r="S2553" s="1302">
        <v>0</v>
      </c>
      <c r="T2553" s="1302">
        <v>0</v>
      </c>
      <c r="U2553" s="1302">
        <v>0</v>
      </c>
      <c r="V2553" s="1302">
        <v>0</v>
      </c>
    </row>
    <row r="2554" spans="1:22" ht="15" x14ac:dyDescent="0.25">
      <c r="A2554" s="1301" t="s">
        <v>709</v>
      </c>
      <c r="B2554" s="153" t="s">
        <v>997</v>
      </c>
      <c r="C2554" s="1301" t="s">
        <v>89</v>
      </c>
      <c r="D2554" s="1302">
        <v>0</v>
      </c>
      <c r="E2554" s="1302">
        <v>4</v>
      </c>
      <c r="F2554" s="1302">
        <v>2</v>
      </c>
      <c r="G2554" s="1302">
        <v>0</v>
      </c>
      <c r="H2554" s="1302">
        <v>0</v>
      </c>
      <c r="I2554" s="1302">
        <v>2</v>
      </c>
      <c r="J2554" s="1302">
        <v>2</v>
      </c>
      <c r="K2554" s="1302">
        <v>0</v>
      </c>
      <c r="L2554" s="1302">
        <v>0</v>
      </c>
      <c r="M2554" s="1302">
        <v>0</v>
      </c>
      <c r="N2554" s="1302">
        <v>0</v>
      </c>
      <c r="O2554" s="1302">
        <v>0</v>
      </c>
      <c r="P2554" s="1302">
        <v>0</v>
      </c>
      <c r="Q2554" s="1302">
        <v>0</v>
      </c>
      <c r="R2554" s="1302">
        <v>0</v>
      </c>
      <c r="S2554" s="1302">
        <v>0</v>
      </c>
      <c r="T2554" s="1302">
        <v>0</v>
      </c>
      <c r="U2554" s="1302">
        <v>0</v>
      </c>
      <c r="V2554" s="1302">
        <v>0</v>
      </c>
    </row>
    <row r="2555" spans="1:22" ht="15" x14ac:dyDescent="0.25">
      <c r="A2555" s="1301" t="s">
        <v>709</v>
      </c>
      <c r="B2555" s="153" t="s">
        <v>997</v>
      </c>
      <c r="C2555" s="1301" t="s">
        <v>90</v>
      </c>
      <c r="D2555" s="1302">
        <v>0</v>
      </c>
      <c r="E2555" s="1302">
        <v>0</v>
      </c>
      <c r="F2555" s="1302">
        <v>0</v>
      </c>
      <c r="G2555" s="1302">
        <v>0</v>
      </c>
      <c r="H2555" s="1302">
        <v>0</v>
      </c>
      <c r="I2555" s="1302">
        <v>0</v>
      </c>
      <c r="J2555" s="1302">
        <v>1</v>
      </c>
      <c r="K2555" s="1302">
        <v>0</v>
      </c>
      <c r="L2555" s="1302">
        <v>0</v>
      </c>
      <c r="M2555" s="1302">
        <v>0</v>
      </c>
      <c r="N2555" s="1302">
        <v>0</v>
      </c>
      <c r="O2555" s="1302">
        <v>0</v>
      </c>
      <c r="P2555" s="1302">
        <v>0</v>
      </c>
      <c r="Q2555" s="1302">
        <v>0</v>
      </c>
      <c r="R2555" s="1302">
        <v>0</v>
      </c>
      <c r="S2555" s="1302">
        <v>0</v>
      </c>
      <c r="T2555" s="1302">
        <v>0</v>
      </c>
      <c r="U2555" s="1302">
        <v>0</v>
      </c>
      <c r="V2555" s="1302">
        <v>0</v>
      </c>
    </row>
    <row r="2556" spans="1:22" ht="15" x14ac:dyDescent="0.25">
      <c r="A2556" s="1301" t="s">
        <v>709</v>
      </c>
      <c r="B2556" s="153" t="s">
        <v>997</v>
      </c>
      <c r="C2556" s="1301" t="s">
        <v>91</v>
      </c>
      <c r="D2556" s="1302">
        <v>0</v>
      </c>
      <c r="E2556" s="1302">
        <v>0</v>
      </c>
      <c r="F2556" s="1302">
        <v>0</v>
      </c>
      <c r="G2556" s="1302">
        <v>0</v>
      </c>
      <c r="H2556" s="1302">
        <v>0</v>
      </c>
      <c r="I2556" s="1302">
        <v>0</v>
      </c>
      <c r="J2556" s="1302">
        <v>1</v>
      </c>
      <c r="K2556" s="1302">
        <v>0</v>
      </c>
      <c r="L2556" s="1302">
        <v>0</v>
      </c>
      <c r="M2556" s="1302">
        <v>0</v>
      </c>
      <c r="N2556" s="1302">
        <v>0</v>
      </c>
      <c r="O2556" s="1302">
        <v>0</v>
      </c>
      <c r="P2556" s="1302">
        <v>0</v>
      </c>
      <c r="Q2556" s="1302">
        <v>0</v>
      </c>
      <c r="R2556" s="1302">
        <v>0</v>
      </c>
      <c r="S2556" s="1302">
        <v>0</v>
      </c>
      <c r="T2556" s="1302">
        <v>0</v>
      </c>
      <c r="U2556" s="1302">
        <v>0</v>
      </c>
      <c r="V2556" s="1302">
        <v>0</v>
      </c>
    </row>
    <row r="2557" spans="1:22" ht="15" x14ac:dyDescent="0.25">
      <c r="A2557" s="1301" t="s">
        <v>709</v>
      </c>
      <c r="B2557" s="153" t="s">
        <v>997</v>
      </c>
      <c r="C2557" s="1301" t="s">
        <v>701</v>
      </c>
      <c r="D2557" s="1302">
        <v>0</v>
      </c>
      <c r="E2557" s="1302">
        <v>0</v>
      </c>
      <c r="F2557" s="1302">
        <v>8.3333335816860199E-2</v>
      </c>
      <c r="G2557" s="1302">
        <v>0</v>
      </c>
      <c r="H2557" s="1302">
        <v>0</v>
      </c>
      <c r="I2557" s="1302">
        <v>0.1111111119389534</v>
      </c>
      <c r="J2557" s="1302">
        <v>0.40000000596046448</v>
      </c>
      <c r="K2557" s="1302">
        <v>0</v>
      </c>
      <c r="L2557" s="1302">
        <v>0</v>
      </c>
      <c r="M2557" s="1302">
        <v>0</v>
      </c>
      <c r="N2557" s="1302">
        <v>0</v>
      </c>
      <c r="O2557" s="1302">
        <v>0</v>
      </c>
      <c r="P2557" s="1302">
        <v>0</v>
      </c>
      <c r="Q2557" s="1302">
        <v>0</v>
      </c>
      <c r="R2557" s="1302">
        <v>0</v>
      </c>
      <c r="S2557" s="1302">
        <v>0</v>
      </c>
      <c r="T2557" s="1302">
        <v>0</v>
      </c>
      <c r="U2557" s="1302">
        <v>0</v>
      </c>
      <c r="V2557" s="1302">
        <v>0</v>
      </c>
    </row>
    <row r="2558" spans="1:22" ht="15" x14ac:dyDescent="0.25">
      <c r="A2558" s="1301" t="s">
        <v>709</v>
      </c>
      <c r="B2558" s="153" t="s">
        <v>997</v>
      </c>
      <c r="C2558" s="1301" t="s">
        <v>92</v>
      </c>
      <c r="D2558" s="1302">
        <v>0</v>
      </c>
      <c r="E2558" s="1302">
        <v>0.30000001192092896</v>
      </c>
      <c r="F2558" s="1302">
        <v>8.3333335816860199E-2</v>
      </c>
      <c r="G2558" s="1302">
        <v>0</v>
      </c>
      <c r="H2558" s="1302">
        <v>0</v>
      </c>
      <c r="I2558" s="1302">
        <v>0.1111111119389534</v>
      </c>
      <c r="J2558" s="1302">
        <v>0.40000000596046448</v>
      </c>
      <c r="K2558" s="1302">
        <v>0</v>
      </c>
      <c r="L2558" s="1302">
        <v>0</v>
      </c>
      <c r="M2558" s="1302">
        <v>0</v>
      </c>
      <c r="N2558" s="1302">
        <v>0</v>
      </c>
      <c r="O2558" s="1302">
        <v>0</v>
      </c>
      <c r="P2558" s="1302">
        <v>0</v>
      </c>
      <c r="Q2558" s="1302">
        <v>0</v>
      </c>
      <c r="R2558" s="1302">
        <v>0</v>
      </c>
      <c r="S2558" s="1302">
        <v>0</v>
      </c>
      <c r="T2558" s="1302">
        <v>0</v>
      </c>
      <c r="U2558" s="1302">
        <v>0</v>
      </c>
      <c r="V2558" s="1302">
        <v>0</v>
      </c>
    </row>
    <row r="2559" spans="1:22" ht="15" x14ac:dyDescent="0.25">
      <c r="A2559" s="1301" t="s">
        <v>709</v>
      </c>
      <c r="B2559" s="153" t="s">
        <v>997</v>
      </c>
      <c r="C2559" s="1301" t="s">
        <v>93</v>
      </c>
      <c r="D2559" s="1302">
        <v>0</v>
      </c>
      <c r="E2559" s="1302">
        <v>0.40000000596046448</v>
      </c>
      <c r="F2559" s="1302">
        <v>0.1666666716337204</v>
      </c>
      <c r="G2559" s="1302">
        <v>0</v>
      </c>
      <c r="H2559" s="1302">
        <v>0</v>
      </c>
      <c r="I2559" s="1302">
        <v>0.2222222238779068</v>
      </c>
      <c r="J2559" s="1302">
        <v>0.40000000596046448</v>
      </c>
      <c r="K2559" s="1302">
        <v>0</v>
      </c>
      <c r="L2559" s="1302">
        <v>0</v>
      </c>
      <c r="M2559" s="1302">
        <v>0</v>
      </c>
      <c r="N2559" s="1302">
        <v>0</v>
      </c>
      <c r="O2559" s="1302">
        <v>0</v>
      </c>
      <c r="P2559" s="1302">
        <v>0</v>
      </c>
      <c r="Q2559" s="1302">
        <v>0</v>
      </c>
      <c r="R2559" s="1302">
        <v>0</v>
      </c>
      <c r="S2559" s="1302">
        <v>0</v>
      </c>
      <c r="T2559" s="1302">
        <v>0</v>
      </c>
      <c r="U2559" s="1302">
        <v>0</v>
      </c>
      <c r="V2559" s="1302">
        <v>0</v>
      </c>
    </row>
    <row r="2560" spans="1:22" ht="15" x14ac:dyDescent="0.25">
      <c r="A2560" s="1301" t="s">
        <v>709</v>
      </c>
      <c r="B2560" s="153" t="s">
        <v>997</v>
      </c>
      <c r="C2560" s="1301" t="s">
        <v>94</v>
      </c>
      <c r="D2560" s="1302">
        <v>0</v>
      </c>
      <c r="E2560" s="1302">
        <v>0</v>
      </c>
      <c r="F2560" s="1302">
        <v>0</v>
      </c>
      <c r="G2560" s="1302">
        <v>0</v>
      </c>
      <c r="H2560" s="1302">
        <v>0</v>
      </c>
      <c r="I2560" s="1302">
        <v>0</v>
      </c>
      <c r="J2560" s="1302">
        <v>0.20000000298023224</v>
      </c>
      <c r="K2560" s="1302">
        <v>0</v>
      </c>
      <c r="L2560" s="1302">
        <v>0</v>
      </c>
      <c r="M2560" s="1302">
        <v>0</v>
      </c>
      <c r="N2560" s="1302">
        <v>0</v>
      </c>
      <c r="O2560" s="1302">
        <v>0</v>
      </c>
      <c r="P2560" s="1302">
        <v>0</v>
      </c>
      <c r="Q2560" s="1302">
        <v>0</v>
      </c>
      <c r="R2560" s="1302">
        <v>0</v>
      </c>
      <c r="S2560" s="1302">
        <v>0</v>
      </c>
      <c r="T2560" s="1302">
        <v>0</v>
      </c>
      <c r="U2560" s="1302">
        <v>0</v>
      </c>
      <c r="V2560" s="1302">
        <v>0</v>
      </c>
    </row>
    <row r="2561" spans="1:22" ht="15" x14ac:dyDescent="0.25">
      <c r="A2561" s="1301" t="s">
        <v>709</v>
      </c>
      <c r="B2561" s="153" t="s">
        <v>997</v>
      </c>
      <c r="C2561" s="1301" t="s">
        <v>95</v>
      </c>
      <c r="D2561" s="1302">
        <v>0</v>
      </c>
      <c r="E2561" s="1302">
        <v>0</v>
      </c>
      <c r="F2561" s="1302">
        <v>0</v>
      </c>
      <c r="G2561" s="1302">
        <v>0</v>
      </c>
      <c r="H2561" s="1302">
        <v>0</v>
      </c>
      <c r="I2561" s="1302">
        <v>0</v>
      </c>
      <c r="J2561" s="1302">
        <v>0.20000000298023224</v>
      </c>
      <c r="K2561" s="1302">
        <v>0</v>
      </c>
      <c r="L2561" s="1302">
        <v>0</v>
      </c>
      <c r="M2561" s="1302">
        <v>0</v>
      </c>
      <c r="N2561" s="1302">
        <v>0</v>
      </c>
      <c r="O2561" s="1302">
        <v>0</v>
      </c>
      <c r="P2561" s="1302">
        <v>0</v>
      </c>
      <c r="Q2561" s="1302">
        <v>0</v>
      </c>
      <c r="R2561" s="1302">
        <v>0</v>
      </c>
      <c r="S2561" s="1302">
        <v>0</v>
      </c>
      <c r="T2561" s="1302">
        <v>0</v>
      </c>
      <c r="U2561" s="1302">
        <v>0</v>
      </c>
      <c r="V2561" s="1302">
        <v>0</v>
      </c>
    </row>
    <row r="2562" spans="1:22" ht="15" x14ac:dyDescent="0.25">
      <c r="A2562" s="1301" t="s">
        <v>709</v>
      </c>
      <c r="B2562" s="153" t="s">
        <v>998</v>
      </c>
      <c r="C2562" s="1301" t="s">
        <v>87</v>
      </c>
      <c r="D2562" s="1302">
        <v>6</v>
      </c>
      <c r="E2562" s="1302">
        <v>8</v>
      </c>
      <c r="F2562" s="1302">
        <v>14</v>
      </c>
      <c r="G2562" s="1302">
        <v>20</v>
      </c>
      <c r="H2562" s="1302">
        <v>12</v>
      </c>
      <c r="I2562" s="1302">
        <v>8</v>
      </c>
      <c r="J2562" s="1302">
        <v>21</v>
      </c>
      <c r="K2562" s="1302">
        <v>16</v>
      </c>
      <c r="L2562" s="1302">
        <v>11</v>
      </c>
      <c r="M2562" s="1302">
        <v>11</v>
      </c>
      <c r="N2562" s="1302">
        <v>11</v>
      </c>
      <c r="O2562" s="1302">
        <v>17</v>
      </c>
      <c r="P2562" s="1302">
        <v>5</v>
      </c>
      <c r="Q2562" s="1302">
        <v>1</v>
      </c>
      <c r="R2562" s="1302">
        <v>5</v>
      </c>
      <c r="S2562" s="1302">
        <v>4</v>
      </c>
      <c r="T2562" s="1302">
        <v>17</v>
      </c>
      <c r="U2562" s="1302">
        <v>16</v>
      </c>
      <c r="V2562" s="1302">
        <v>24</v>
      </c>
    </row>
    <row r="2563" spans="1:22" ht="15" x14ac:dyDescent="0.25">
      <c r="A2563" s="1301" t="s">
        <v>709</v>
      </c>
      <c r="B2563" s="153" t="s">
        <v>998</v>
      </c>
      <c r="C2563" s="1301" t="s">
        <v>700</v>
      </c>
      <c r="D2563" s="1302">
        <v>1</v>
      </c>
      <c r="E2563" s="1302">
        <v>0</v>
      </c>
      <c r="F2563" s="1302">
        <v>4</v>
      </c>
      <c r="G2563" s="1302">
        <v>7</v>
      </c>
      <c r="H2563" s="1302">
        <v>5</v>
      </c>
      <c r="I2563" s="1302">
        <v>3</v>
      </c>
      <c r="J2563" s="1302">
        <v>4</v>
      </c>
      <c r="K2563" s="1302">
        <v>2</v>
      </c>
      <c r="L2563" s="1302">
        <v>4</v>
      </c>
      <c r="M2563" s="1302">
        <v>0</v>
      </c>
      <c r="N2563" s="1302">
        <v>4</v>
      </c>
      <c r="O2563" s="1302">
        <v>8</v>
      </c>
      <c r="P2563" s="1302">
        <v>2</v>
      </c>
      <c r="Q2563" s="1302">
        <v>0</v>
      </c>
      <c r="R2563" s="1302">
        <v>2</v>
      </c>
      <c r="S2563" s="1302">
        <v>0</v>
      </c>
      <c r="T2563" s="1302">
        <v>2</v>
      </c>
      <c r="U2563" s="1302">
        <v>3</v>
      </c>
      <c r="V2563" s="1302">
        <v>3</v>
      </c>
    </row>
    <row r="2564" spans="1:22" ht="15" x14ac:dyDescent="0.25">
      <c r="A2564" s="1301" t="s">
        <v>709</v>
      </c>
      <c r="B2564" s="153" t="s">
        <v>998</v>
      </c>
      <c r="C2564" s="1301" t="s">
        <v>88</v>
      </c>
      <c r="D2564" s="1302">
        <v>3</v>
      </c>
      <c r="E2564" s="1302">
        <v>1</v>
      </c>
      <c r="F2564" s="1302">
        <v>5</v>
      </c>
      <c r="G2564" s="1302">
        <v>9</v>
      </c>
      <c r="H2564" s="1302">
        <v>8</v>
      </c>
      <c r="I2564" s="1302">
        <v>3</v>
      </c>
      <c r="J2564" s="1302">
        <v>5</v>
      </c>
      <c r="K2564" s="1302">
        <v>6</v>
      </c>
      <c r="L2564" s="1302">
        <v>5</v>
      </c>
      <c r="M2564" s="1302">
        <v>2</v>
      </c>
      <c r="N2564" s="1302">
        <v>5</v>
      </c>
      <c r="O2564" s="1302">
        <v>12</v>
      </c>
      <c r="P2564" s="1302">
        <v>2</v>
      </c>
      <c r="Q2564" s="1302">
        <v>0</v>
      </c>
      <c r="R2564" s="1302">
        <v>3</v>
      </c>
      <c r="S2564" s="1302">
        <v>1</v>
      </c>
      <c r="T2564" s="1302">
        <v>5</v>
      </c>
      <c r="U2564" s="1302">
        <v>4</v>
      </c>
      <c r="V2564" s="1302">
        <v>8</v>
      </c>
    </row>
    <row r="2565" spans="1:22" ht="15" x14ac:dyDescent="0.25">
      <c r="A2565" s="1301" t="s">
        <v>709</v>
      </c>
      <c r="B2565" s="153" t="s">
        <v>998</v>
      </c>
      <c r="C2565" s="1301" t="s">
        <v>89</v>
      </c>
      <c r="D2565" s="1302">
        <v>4</v>
      </c>
      <c r="E2565" s="1302">
        <v>3</v>
      </c>
      <c r="F2565" s="1302">
        <v>5</v>
      </c>
      <c r="G2565" s="1302">
        <v>9</v>
      </c>
      <c r="H2565" s="1302">
        <v>10</v>
      </c>
      <c r="I2565" s="1302">
        <v>6</v>
      </c>
      <c r="J2565" s="1302">
        <v>7</v>
      </c>
      <c r="K2565" s="1302">
        <v>6</v>
      </c>
      <c r="L2565" s="1302">
        <v>5</v>
      </c>
      <c r="M2565" s="1302">
        <v>2</v>
      </c>
      <c r="N2565" s="1302">
        <v>5</v>
      </c>
      <c r="O2565" s="1302">
        <v>13</v>
      </c>
      <c r="P2565" s="1302">
        <v>2</v>
      </c>
      <c r="Q2565" s="1302">
        <v>0</v>
      </c>
      <c r="R2565" s="1302">
        <v>3</v>
      </c>
      <c r="S2565" s="1302">
        <v>2</v>
      </c>
      <c r="T2565" s="1302">
        <v>6</v>
      </c>
      <c r="U2565" s="1302">
        <v>9</v>
      </c>
      <c r="V2565" s="1302">
        <v>9</v>
      </c>
    </row>
    <row r="2566" spans="1:22" ht="15" x14ac:dyDescent="0.25">
      <c r="A2566" s="1301" t="s">
        <v>709</v>
      </c>
      <c r="B2566" s="153" t="s">
        <v>998</v>
      </c>
      <c r="C2566" s="1301" t="s">
        <v>90</v>
      </c>
      <c r="D2566" s="1302">
        <v>1</v>
      </c>
      <c r="E2566" s="1302">
        <v>0</v>
      </c>
      <c r="F2566" s="1302">
        <v>2</v>
      </c>
      <c r="G2566" s="1302">
        <v>3</v>
      </c>
      <c r="H2566" s="1302">
        <v>1</v>
      </c>
      <c r="I2566" s="1302">
        <v>1</v>
      </c>
      <c r="J2566" s="1302">
        <v>1</v>
      </c>
      <c r="K2566" s="1302">
        <v>1</v>
      </c>
      <c r="L2566" s="1302">
        <v>1</v>
      </c>
      <c r="M2566" s="1302">
        <v>1</v>
      </c>
      <c r="N2566" s="1302">
        <v>1</v>
      </c>
      <c r="O2566" s="1302">
        <v>0</v>
      </c>
      <c r="P2566" s="1302">
        <v>0</v>
      </c>
      <c r="Q2566" s="1302">
        <v>0</v>
      </c>
      <c r="R2566" s="1302">
        <v>1</v>
      </c>
      <c r="S2566" s="1302">
        <v>0</v>
      </c>
      <c r="T2566" s="1302">
        <v>2</v>
      </c>
      <c r="U2566" s="1302">
        <v>1</v>
      </c>
      <c r="V2566" s="1302">
        <v>1</v>
      </c>
    </row>
    <row r="2567" spans="1:22" ht="15" x14ac:dyDescent="0.25">
      <c r="A2567" s="1301" t="s">
        <v>709</v>
      </c>
      <c r="B2567" s="153" t="s">
        <v>998</v>
      </c>
      <c r="C2567" s="1301" t="s">
        <v>91</v>
      </c>
      <c r="D2567" s="1302">
        <v>1</v>
      </c>
      <c r="E2567" s="1302">
        <v>0</v>
      </c>
      <c r="F2567" s="1302">
        <v>1</v>
      </c>
      <c r="G2567" s="1302">
        <v>3</v>
      </c>
      <c r="H2567" s="1302">
        <v>1</v>
      </c>
      <c r="I2567" s="1302">
        <v>1</v>
      </c>
      <c r="J2567" s="1302">
        <v>0</v>
      </c>
      <c r="K2567" s="1302">
        <v>0</v>
      </c>
      <c r="L2567" s="1302">
        <v>0</v>
      </c>
      <c r="M2567" s="1302">
        <v>1</v>
      </c>
      <c r="N2567" s="1302">
        <v>1</v>
      </c>
      <c r="O2567" s="1302">
        <v>0</v>
      </c>
      <c r="P2567" s="1302">
        <v>0</v>
      </c>
      <c r="Q2567" s="1302">
        <v>0</v>
      </c>
      <c r="R2567" s="1302">
        <v>1</v>
      </c>
      <c r="S2567" s="1302">
        <v>0</v>
      </c>
      <c r="T2567" s="1302">
        <v>2</v>
      </c>
      <c r="U2567" s="1302">
        <v>0</v>
      </c>
      <c r="V2567" s="1302">
        <v>0</v>
      </c>
    </row>
    <row r="2568" spans="1:22" ht="15" x14ac:dyDescent="0.25">
      <c r="A2568" s="1301" t="s">
        <v>709</v>
      </c>
      <c r="B2568" s="153" t="s">
        <v>998</v>
      </c>
      <c r="C2568" s="1301" t="s">
        <v>701</v>
      </c>
      <c r="D2568" s="1302">
        <v>0.1666666716337204</v>
      </c>
      <c r="E2568" s="1302">
        <v>0</v>
      </c>
      <c r="F2568" s="1302">
        <v>0.28571429848670959</v>
      </c>
      <c r="G2568" s="1302">
        <v>0.34999999403953552</v>
      </c>
      <c r="H2568" s="1302">
        <v>0.4166666567325592</v>
      </c>
      <c r="I2568" s="1302">
        <v>0.375</v>
      </c>
      <c r="J2568" s="1302">
        <v>0.190476194024086</v>
      </c>
      <c r="K2568" s="1302">
        <v>0.125</v>
      </c>
      <c r="L2568" s="1302">
        <v>0.36363637447357178</v>
      </c>
      <c r="M2568" s="1302">
        <v>0</v>
      </c>
      <c r="N2568" s="1302">
        <v>0.36363637447357178</v>
      </c>
      <c r="O2568" s="1302">
        <v>0.47058823704719543</v>
      </c>
      <c r="P2568" s="1302">
        <v>0.40000000596046448</v>
      </c>
      <c r="Q2568" s="1302">
        <v>0</v>
      </c>
      <c r="R2568" s="1302">
        <v>0.40000000596046448</v>
      </c>
      <c r="S2568" s="1302">
        <v>0</v>
      </c>
      <c r="T2568" s="1302">
        <v>0.11764705926179886</v>
      </c>
      <c r="U2568" s="1302">
        <v>0.1875</v>
      </c>
      <c r="V2568" s="1302">
        <v>0.125</v>
      </c>
    </row>
    <row r="2569" spans="1:22" ht="15" x14ac:dyDescent="0.25">
      <c r="A2569" s="1301" t="s">
        <v>709</v>
      </c>
      <c r="B2569" s="153" t="s">
        <v>998</v>
      </c>
      <c r="C2569" s="1301" t="s">
        <v>92</v>
      </c>
      <c r="D2569" s="1302">
        <v>0.5</v>
      </c>
      <c r="E2569" s="1302">
        <v>0.125</v>
      </c>
      <c r="F2569" s="1302">
        <v>0.3571428656578064</v>
      </c>
      <c r="G2569" s="1302">
        <v>0.44999998807907104</v>
      </c>
      <c r="H2569" s="1302">
        <v>0.66666668653488159</v>
      </c>
      <c r="I2569" s="1302">
        <v>0.375</v>
      </c>
      <c r="J2569" s="1302">
        <v>0.2380952388048172</v>
      </c>
      <c r="K2569" s="1302">
        <v>0.375</v>
      </c>
      <c r="L2569" s="1302">
        <v>0.45454546809196472</v>
      </c>
      <c r="M2569" s="1302">
        <v>0.18181818723678589</v>
      </c>
      <c r="N2569" s="1302">
        <v>0.45454546809196472</v>
      </c>
      <c r="O2569" s="1302">
        <v>0.70588237047195435</v>
      </c>
      <c r="P2569" s="1302">
        <v>0.40000000596046448</v>
      </c>
      <c r="Q2569" s="1302">
        <v>0</v>
      </c>
      <c r="R2569" s="1302">
        <v>0.60000002384185791</v>
      </c>
      <c r="S2569" s="1302">
        <v>0.25</v>
      </c>
      <c r="T2569" s="1302">
        <v>0.29411765933036804</v>
      </c>
      <c r="U2569" s="1302">
        <v>0.25</v>
      </c>
      <c r="V2569" s="1302">
        <v>0.3333333432674408</v>
      </c>
    </row>
    <row r="2570" spans="1:22" ht="15" x14ac:dyDescent="0.25">
      <c r="A2570" s="1301" t="s">
        <v>709</v>
      </c>
      <c r="B2570" s="153" t="s">
        <v>998</v>
      </c>
      <c r="C2570" s="1301" t="s">
        <v>93</v>
      </c>
      <c r="D2570" s="1302">
        <v>0.66666668653488159</v>
      </c>
      <c r="E2570" s="1302">
        <v>0.375</v>
      </c>
      <c r="F2570" s="1302">
        <v>0.3571428656578064</v>
      </c>
      <c r="G2570" s="1302">
        <v>0.44999998807907104</v>
      </c>
      <c r="H2570" s="1302">
        <v>0.83333331346511841</v>
      </c>
      <c r="I2570" s="1302">
        <v>0.75</v>
      </c>
      <c r="J2570" s="1302">
        <v>0.3333333432674408</v>
      </c>
      <c r="K2570" s="1302">
        <v>0.375</v>
      </c>
      <c r="L2570" s="1302">
        <v>0.45454546809196472</v>
      </c>
      <c r="M2570" s="1302">
        <v>0.18181818723678589</v>
      </c>
      <c r="N2570" s="1302">
        <v>0.45454546809196472</v>
      </c>
      <c r="O2570" s="1302">
        <v>0.76470589637756348</v>
      </c>
      <c r="P2570" s="1302">
        <v>0.40000000596046448</v>
      </c>
      <c r="Q2570" s="1302">
        <v>0</v>
      </c>
      <c r="R2570" s="1302">
        <v>0.60000002384185791</v>
      </c>
      <c r="S2570" s="1302">
        <v>0.5</v>
      </c>
      <c r="T2570" s="1302">
        <v>0.35294118523597717</v>
      </c>
      <c r="U2570" s="1302">
        <v>0.5625</v>
      </c>
      <c r="V2570" s="1302">
        <v>0.375</v>
      </c>
    </row>
    <row r="2571" spans="1:22" ht="15" x14ac:dyDescent="0.25">
      <c r="A2571" s="1301" t="s">
        <v>709</v>
      </c>
      <c r="B2571" s="153" t="s">
        <v>998</v>
      </c>
      <c r="C2571" s="1301" t="s">
        <v>94</v>
      </c>
      <c r="D2571" s="1302">
        <v>0.1666666716337204</v>
      </c>
      <c r="E2571" s="1302">
        <v>0</v>
      </c>
      <c r="F2571" s="1302">
        <v>0.1428571492433548</v>
      </c>
      <c r="G2571" s="1302">
        <v>0.15000000596046448</v>
      </c>
      <c r="H2571" s="1302">
        <v>8.3333335816860199E-2</v>
      </c>
      <c r="I2571" s="1302">
        <v>0.125</v>
      </c>
      <c r="J2571" s="1302">
        <v>4.76190485060215E-2</v>
      </c>
      <c r="K2571" s="1302">
        <v>6.25E-2</v>
      </c>
      <c r="L2571" s="1302">
        <v>9.0909093618392944E-2</v>
      </c>
      <c r="M2571" s="1302">
        <v>9.0909093618392944E-2</v>
      </c>
      <c r="N2571" s="1302">
        <v>9.0909093618392944E-2</v>
      </c>
      <c r="O2571" s="1302">
        <v>0</v>
      </c>
      <c r="P2571" s="1302">
        <v>0</v>
      </c>
      <c r="Q2571" s="1302">
        <v>0</v>
      </c>
      <c r="R2571" s="1302">
        <v>0.20000000298023224</v>
      </c>
      <c r="S2571" s="1302">
        <v>0</v>
      </c>
      <c r="T2571" s="1302">
        <v>0.11764705926179886</v>
      </c>
      <c r="U2571" s="1302">
        <v>6.25E-2</v>
      </c>
      <c r="V2571" s="1302">
        <v>4.1666667908430099E-2</v>
      </c>
    </row>
    <row r="2572" spans="1:22" ht="15" x14ac:dyDescent="0.25">
      <c r="A2572" s="1301" t="s">
        <v>709</v>
      </c>
      <c r="B2572" s="153" t="s">
        <v>998</v>
      </c>
      <c r="C2572" s="1301" t="s">
        <v>95</v>
      </c>
      <c r="D2572" s="1302">
        <v>0.1666666716337204</v>
      </c>
      <c r="E2572" s="1302">
        <v>0</v>
      </c>
      <c r="F2572" s="1302">
        <v>7.1428574621677399E-2</v>
      </c>
      <c r="G2572" s="1302">
        <v>0.15000000596046448</v>
      </c>
      <c r="H2572" s="1302">
        <v>8.3333335816860199E-2</v>
      </c>
      <c r="I2572" s="1302">
        <v>0.125</v>
      </c>
      <c r="J2572" s="1302">
        <v>0</v>
      </c>
      <c r="K2572" s="1302">
        <v>0</v>
      </c>
      <c r="L2572" s="1302">
        <v>0</v>
      </c>
      <c r="M2572" s="1302">
        <v>9.0909093618392944E-2</v>
      </c>
      <c r="N2572" s="1302">
        <v>9.0909093618392944E-2</v>
      </c>
      <c r="O2572" s="1302">
        <v>0</v>
      </c>
      <c r="P2572" s="1302">
        <v>0</v>
      </c>
      <c r="Q2572" s="1302">
        <v>0</v>
      </c>
      <c r="R2572" s="1302">
        <v>0.20000000298023224</v>
      </c>
      <c r="S2572" s="1302">
        <v>0</v>
      </c>
      <c r="T2572" s="1302">
        <v>0.11764705926179886</v>
      </c>
      <c r="U2572" s="1302">
        <v>0</v>
      </c>
      <c r="V2572" s="1302">
        <v>0</v>
      </c>
    </row>
    <row r="2573" spans="1:22" ht="15" x14ac:dyDescent="0.25">
      <c r="A2573" s="1301" t="s">
        <v>709</v>
      </c>
      <c r="B2573" s="153" t="s">
        <v>999</v>
      </c>
      <c r="C2573" s="1301" t="s">
        <v>87</v>
      </c>
      <c r="D2573" s="1302">
        <v>11</v>
      </c>
      <c r="E2573" s="1302">
        <v>8</v>
      </c>
      <c r="F2573" s="1302">
        <v>9</v>
      </c>
      <c r="G2573" s="1302">
        <v>0</v>
      </c>
      <c r="H2573" s="1302">
        <v>0</v>
      </c>
      <c r="I2573" s="1302">
        <v>0</v>
      </c>
      <c r="J2573" s="1302">
        <v>0</v>
      </c>
      <c r="K2573" s="1302">
        <v>0</v>
      </c>
      <c r="L2573" s="1302">
        <v>0</v>
      </c>
      <c r="M2573" s="1302">
        <v>0</v>
      </c>
      <c r="N2573" s="1302">
        <v>0</v>
      </c>
      <c r="O2573" s="1302">
        <v>0</v>
      </c>
      <c r="P2573" s="1302">
        <v>0</v>
      </c>
      <c r="Q2573" s="1302">
        <v>0</v>
      </c>
      <c r="R2573" s="1302">
        <v>0</v>
      </c>
      <c r="S2573" s="1302">
        <v>0</v>
      </c>
      <c r="T2573" s="1302">
        <v>0</v>
      </c>
      <c r="U2573" s="1302">
        <v>0</v>
      </c>
      <c r="V2573" s="1302">
        <v>0</v>
      </c>
    </row>
    <row r="2574" spans="1:22" ht="15" x14ac:dyDescent="0.25">
      <c r="A2574" s="1301" t="s">
        <v>709</v>
      </c>
      <c r="B2574" s="153" t="s">
        <v>999</v>
      </c>
      <c r="C2574" s="1301" t="s">
        <v>700</v>
      </c>
      <c r="D2574" s="1302">
        <v>5</v>
      </c>
      <c r="E2574" s="1302">
        <v>0</v>
      </c>
      <c r="F2574" s="1302">
        <v>3</v>
      </c>
      <c r="G2574" s="1302">
        <v>0</v>
      </c>
      <c r="H2574" s="1302">
        <v>0</v>
      </c>
      <c r="I2574" s="1302">
        <v>0</v>
      </c>
      <c r="J2574" s="1302">
        <v>0</v>
      </c>
      <c r="K2574" s="1302">
        <v>0</v>
      </c>
      <c r="L2574" s="1302">
        <v>0</v>
      </c>
      <c r="M2574" s="1302">
        <v>0</v>
      </c>
      <c r="N2574" s="1302">
        <v>0</v>
      </c>
      <c r="O2574" s="1302">
        <v>0</v>
      </c>
      <c r="P2574" s="1302">
        <v>0</v>
      </c>
      <c r="Q2574" s="1302">
        <v>0</v>
      </c>
      <c r="R2574" s="1302">
        <v>0</v>
      </c>
      <c r="S2574" s="1302">
        <v>0</v>
      </c>
      <c r="T2574" s="1302">
        <v>0</v>
      </c>
      <c r="U2574" s="1302">
        <v>0</v>
      </c>
      <c r="V2574" s="1302">
        <v>0</v>
      </c>
    </row>
    <row r="2575" spans="1:22" ht="15" x14ac:dyDescent="0.25">
      <c r="A2575" s="1301" t="s">
        <v>709</v>
      </c>
      <c r="B2575" s="153" t="s">
        <v>999</v>
      </c>
      <c r="C2575" s="1301" t="s">
        <v>88</v>
      </c>
      <c r="D2575" s="1302">
        <v>6</v>
      </c>
      <c r="E2575" s="1302">
        <v>1</v>
      </c>
      <c r="F2575" s="1302">
        <v>5</v>
      </c>
      <c r="G2575" s="1302">
        <v>0</v>
      </c>
      <c r="H2575" s="1302">
        <v>0</v>
      </c>
      <c r="I2575" s="1302">
        <v>0</v>
      </c>
      <c r="J2575" s="1302">
        <v>0</v>
      </c>
      <c r="K2575" s="1302">
        <v>0</v>
      </c>
      <c r="L2575" s="1302">
        <v>0</v>
      </c>
      <c r="M2575" s="1302">
        <v>0</v>
      </c>
      <c r="N2575" s="1302">
        <v>0</v>
      </c>
      <c r="O2575" s="1302">
        <v>0</v>
      </c>
      <c r="P2575" s="1302">
        <v>0</v>
      </c>
      <c r="Q2575" s="1302">
        <v>0</v>
      </c>
      <c r="R2575" s="1302">
        <v>0</v>
      </c>
      <c r="S2575" s="1302">
        <v>0</v>
      </c>
      <c r="T2575" s="1302">
        <v>0</v>
      </c>
      <c r="U2575" s="1302">
        <v>0</v>
      </c>
      <c r="V2575" s="1302">
        <v>0</v>
      </c>
    </row>
    <row r="2576" spans="1:22" ht="15" x14ac:dyDescent="0.25">
      <c r="A2576" s="1301" t="s">
        <v>709</v>
      </c>
      <c r="B2576" s="153" t="s">
        <v>999</v>
      </c>
      <c r="C2576" s="1301" t="s">
        <v>89</v>
      </c>
      <c r="D2576" s="1302">
        <v>6</v>
      </c>
      <c r="E2576" s="1302">
        <v>1</v>
      </c>
      <c r="F2576" s="1302">
        <v>6</v>
      </c>
      <c r="G2576" s="1302">
        <v>0</v>
      </c>
      <c r="H2576" s="1302">
        <v>0</v>
      </c>
      <c r="I2576" s="1302">
        <v>0</v>
      </c>
      <c r="J2576" s="1302">
        <v>0</v>
      </c>
      <c r="K2576" s="1302">
        <v>0</v>
      </c>
      <c r="L2576" s="1302">
        <v>0</v>
      </c>
      <c r="M2576" s="1302">
        <v>0</v>
      </c>
      <c r="N2576" s="1302">
        <v>0</v>
      </c>
      <c r="O2576" s="1302">
        <v>0</v>
      </c>
      <c r="P2576" s="1302">
        <v>0</v>
      </c>
      <c r="Q2576" s="1302">
        <v>0</v>
      </c>
      <c r="R2576" s="1302">
        <v>0</v>
      </c>
      <c r="S2576" s="1302">
        <v>0</v>
      </c>
      <c r="T2576" s="1302">
        <v>0</v>
      </c>
      <c r="U2576" s="1302">
        <v>0</v>
      </c>
      <c r="V2576" s="1302">
        <v>0</v>
      </c>
    </row>
    <row r="2577" spans="1:22" ht="15" x14ac:dyDescent="0.25">
      <c r="A2577" s="1301" t="s">
        <v>709</v>
      </c>
      <c r="B2577" s="153" t="s">
        <v>999</v>
      </c>
      <c r="C2577" s="1301" t="s">
        <v>90</v>
      </c>
      <c r="D2577" s="1302">
        <v>2</v>
      </c>
      <c r="E2577" s="1302">
        <v>0</v>
      </c>
      <c r="F2577" s="1302">
        <v>1</v>
      </c>
      <c r="G2577" s="1302">
        <v>0</v>
      </c>
      <c r="H2577" s="1302">
        <v>0</v>
      </c>
      <c r="I2577" s="1302">
        <v>0</v>
      </c>
      <c r="J2577" s="1302">
        <v>0</v>
      </c>
      <c r="K2577" s="1302">
        <v>0</v>
      </c>
      <c r="L2577" s="1302">
        <v>0</v>
      </c>
      <c r="M2577" s="1302">
        <v>0</v>
      </c>
      <c r="N2577" s="1302">
        <v>0</v>
      </c>
      <c r="O2577" s="1302">
        <v>0</v>
      </c>
      <c r="P2577" s="1302">
        <v>0</v>
      </c>
      <c r="Q2577" s="1302">
        <v>0</v>
      </c>
      <c r="R2577" s="1302">
        <v>0</v>
      </c>
      <c r="S2577" s="1302">
        <v>0</v>
      </c>
      <c r="T2577" s="1302">
        <v>0</v>
      </c>
      <c r="U2577" s="1302">
        <v>0</v>
      </c>
      <c r="V2577" s="1302">
        <v>0</v>
      </c>
    </row>
    <row r="2578" spans="1:22" ht="15" x14ac:dyDescent="0.25">
      <c r="A2578" s="1301" t="s">
        <v>709</v>
      </c>
      <c r="B2578" s="153" t="s">
        <v>999</v>
      </c>
      <c r="C2578" s="1301" t="s">
        <v>91</v>
      </c>
      <c r="D2578" s="1302">
        <v>1</v>
      </c>
      <c r="E2578" s="1302">
        <v>0</v>
      </c>
      <c r="F2578" s="1302">
        <v>0</v>
      </c>
      <c r="G2578" s="1302">
        <v>0</v>
      </c>
      <c r="H2578" s="1302">
        <v>0</v>
      </c>
      <c r="I2578" s="1302">
        <v>0</v>
      </c>
      <c r="J2578" s="1302">
        <v>0</v>
      </c>
      <c r="K2578" s="1302">
        <v>0</v>
      </c>
      <c r="L2578" s="1302">
        <v>0</v>
      </c>
      <c r="M2578" s="1302">
        <v>0</v>
      </c>
      <c r="N2578" s="1302">
        <v>0</v>
      </c>
      <c r="O2578" s="1302">
        <v>0</v>
      </c>
      <c r="P2578" s="1302">
        <v>0</v>
      </c>
      <c r="Q2578" s="1302">
        <v>0</v>
      </c>
      <c r="R2578" s="1302">
        <v>0</v>
      </c>
      <c r="S2578" s="1302">
        <v>0</v>
      </c>
      <c r="T2578" s="1302">
        <v>0</v>
      </c>
      <c r="U2578" s="1302">
        <v>0</v>
      </c>
      <c r="V2578" s="1302">
        <v>0</v>
      </c>
    </row>
    <row r="2579" spans="1:22" ht="15" x14ac:dyDescent="0.25">
      <c r="A2579" s="1301" t="s">
        <v>709</v>
      </c>
      <c r="B2579" s="153" t="s">
        <v>999</v>
      </c>
      <c r="C2579" s="1301" t="s">
        <v>701</v>
      </c>
      <c r="D2579" s="1302">
        <v>0.45454546809196472</v>
      </c>
      <c r="E2579" s="1302">
        <v>0</v>
      </c>
      <c r="F2579" s="1302">
        <v>0.3333333432674408</v>
      </c>
      <c r="G2579" s="1302">
        <v>0</v>
      </c>
      <c r="H2579" s="1302">
        <v>0</v>
      </c>
      <c r="I2579" s="1302">
        <v>0</v>
      </c>
      <c r="J2579" s="1302">
        <v>0</v>
      </c>
      <c r="K2579" s="1302">
        <v>0</v>
      </c>
      <c r="L2579" s="1302">
        <v>0</v>
      </c>
      <c r="M2579" s="1302">
        <v>0</v>
      </c>
      <c r="N2579" s="1302">
        <v>0</v>
      </c>
      <c r="O2579" s="1302">
        <v>0</v>
      </c>
      <c r="P2579" s="1302">
        <v>0</v>
      </c>
      <c r="Q2579" s="1302">
        <v>0</v>
      </c>
      <c r="R2579" s="1302">
        <v>0</v>
      </c>
      <c r="S2579" s="1302">
        <v>0</v>
      </c>
      <c r="T2579" s="1302">
        <v>0</v>
      </c>
      <c r="U2579" s="1302">
        <v>0</v>
      </c>
      <c r="V2579" s="1302">
        <v>0</v>
      </c>
    </row>
    <row r="2580" spans="1:22" ht="15" x14ac:dyDescent="0.25">
      <c r="A2580" s="1301" t="s">
        <v>709</v>
      </c>
      <c r="B2580" s="153" t="s">
        <v>999</v>
      </c>
      <c r="C2580" s="1301" t="s">
        <v>92</v>
      </c>
      <c r="D2580" s="1302">
        <v>0.54545456171035767</v>
      </c>
      <c r="E2580" s="1302">
        <v>0.125</v>
      </c>
      <c r="F2580" s="1302">
        <v>0.55555558204650879</v>
      </c>
      <c r="G2580" s="1302">
        <v>0</v>
      </c>
      <c r="H2580" s="1302">
        <v>0</v>
      </c>
      <c r="I2580" s="1302">
        <v>0</v>
      </c>
      <c r="J2580" s="1302">
        <v>0</v>
      </c>
      <c r="K2580" s="1302">
        <v>0</v>
      </c>
      <c r="L2580" s="1302">
        <v>0</v>
      </c>
      <c r="M2580" s="1302">
        <v>0</v>
      </c>
      <c r="N2580" s="1302">
        <v>0</v>
      </c>
      <c r="O2580" s="1302">
        <v>0</v>
      </c>
      <c r="P2580" s="1302">
        <v>0</v>
      </c>
      <c r="Q2580" s="1302">
        <v>0</v>
      </c>
      <c r="R2580" s="1302">
        <v>0</v>
      </c>
      <c r="S2580" s="1302">
        <v>0</v>
      </c>
      <c r="T2580" s="1302">
        <v>0</v>
      </c>
      <c r="U2580" s="1302">
        <v>0</v>
      </c>
      <c r="V2580" s="1302">
        <v>0</v>
      </c>
    </row>
    <row r="2581" spans="1:22" ht="15" x14ac:dyDescent="0.25">
      <c r="A2581" s="1301" t="s">
        <v>709</v>
      </c>
      <c r="B2581" s="153" t="s">
        <v>999</v>
      </c>
      <c r="C2581" s="1301" t="s">
        <v>93</v>
      </c>
      <c r="D2581" s="1302">
        <v>0.54545456171035767</v>
      </c>
      <c r="E2581" s="1302">
        <v>0.125</v>
      </c>
      <c r="F2581" s="1302">
        <v>0.66666668653488159</v>
      </c>
      <c r="G2581" s="1302">
        <v>0</v>
      </c>
      <c r="H2581" s="1302">
        <v>0</v>
      </c>
      <c r="I2581" s="1302">
        <v>0</v>
      </c>
      <c r="J2581" s="1302">
        <v>0</v>
      </c>
      <c r="K2581" s="1302">
        <v>0</v>
      </c>
      <c r="L2581" s="1302">
        <v>0</v>
      </c>
      <c r="M2581" s="1302">
        <v>0</v>
      </c>
      <c r="N2581" s="1302">
        <v>0</v>
      </c>
      <c r="O2581" s="1302">
        <v>0</v>
      </c>
      <c r="P2581" s="1302">
        <v>0</v>
      </c>
      <c r="Q2581" s="1302">
        <v>0</v>
      </c>
      <c r="R2581" s="1302">
        <v>0</v>
      </c>
      <c r="S2581" s="1302">
        <v>0</v>
      </c>
      <c r="T2581" s="1302">
        <v>0</v>
      </c>
      <c r="U2581" s="1302">
        <v>0</v>
      </c>
      <c r="V2581" s="1302">
        <v>0</v>
      </c>
    </row>
    <row r="2582" spans="1:22" ht="15" x14ac:dyDescent="0.25">
      <c r="A2582" s="1301" t="s">
        <v>709</v>
      </c>
      <c r="B2582" s="153" t="s">
        <v>999</v>
      </c>
      <c r="C2582" s="1301" t="s">
        <v>94</v>
      </c>
      <c r="D2582" s="1302">
        <v>0.18181818723678589</v>
      </c>
      <c r="E2582" s="1302">
        <v>0</v>
      </c>
      <c r="F2582" s="1302">
        <v>0.1111111119389534</v>
      </c>
      <c r="G2582" s="1302">
        <v>0</v>
      </c>
      <c r="H2582" s="1302">
        <v>0</v>
      </c>
      <c r="I2582" s="1302">
        <v>0</v>
      </c>
      <c r="J2582" s="1302">
        <v>0</v>
      </c>
      <c r="K2582" s="1302">
        <v>0</v>
      </c>
      <c r="L2582" s="1302">
        <v>0</v>
      </c>
      <c r="M2582" s="1302">
        <v>0</v>
      </c>
      <c r="N2582" s="1302">
        <v>0</v>
      </c>
      <c r="O2582" s="1302">
        <v>0</v>
      </c>
      <c r="P2582" s="1302">
        <v>0</v>
      </c>
      <c r="Q2582" s="1302">
        <v>0</v>
      </c>
      <c r="R2582" s="1302">
        <v>0</v>
      </c>
      <c r="S2582" s="1302">
        <v>0</v>
      </c>
      <c r="T2582" s="1302">
        <v>0</v>
      </c>
      <c r="U2582" s="1302">
        <v>0</v>
      </c>
      <c r="V2582" s="1302">
        <v>0</v>
      </c>
    </row>
    <row r="2583" spans="1:22" ht="15" x14ac:dyDescent="0.25">
      <c r="A2583" s="1301" t="s">
        <v>709</v>
      </c>
      <c r="B2583" s="153" t="s">
        <v>999</v>
      </c>
      <c r="C2583" s="1301" t="s">
        <v>95</v>
      </c>
      <c r="D2583" s="1302">
        <v>9.0909093618392944E-2</v>
      </c>
      <c r="E2583" s="1302">
        <v>0</v>
      </c>
      <c r="F2583" s="1302">
        <v>0</v>
      </c>
      <c r="G2583" s="1302">
        <v>0</v>
      </c>
      <c r="H2583" s="1302">
        <v>0</v>
      </c>
      <c r="I2583" s="1302">
        <v>0</v>
      </c>
      <c r="J2583" s="1302">
        <v>0</v>
      </c>
      <c r="K2583" s="1302">
        <v>0</v>
      </c>
      <c r="L2583" s="1302">
        <v>0</v>
      </c>
      <c r="M2583" s="1302">
        <v>0</v>
      </c>
      <c r="N2583" s="1302">
        <v>0</v>
      </c>
      <c r="O2583" s="1302">
        <v>0</v>
      </c>
      <c r="P2583" s="1302">
        <v>0</v>
      </c>
      <c r="Q2583" s="1302">
        <v>0</v>
      </c>
      <c r="R2583" s="1302">
        <v>0</v>
      </c>
      <c r="S2583" s="1302">
        <v>0</v>
      </c>
      <c r="T2583" s="1302">
        <v>0</v>
      </c>
      <c r="U2583" s="1302">
        <v>0</v>
      </c>
      <c r="V2583" s="1302">
        <v>0</v>
      </c>
    </row>
    <row r="2584" spans="1:22" ht="15" x14ac:dyDescent="0.25">
      <c r="A2584" s="1301" t="s">
        <v>709</v>
      </c>
      <c r="B2584" s="153" t="s">
        <v>1000</v>
      </c>
      <c r="C2584" s="1301" t="s">
        <v>87</v>
      </c>
      <c r="D2584" s="1302">
        <v>2</v>
      </c>
      <c r="E2584" s="1302">
        <v>8</v>
      </c>
      <c r="F2584" s="1302">
        <v>1</v>
      </c>
      <c r="G2584" s="1302">
        <v>2</v>
      </c>
      <c r="H2584" s="1302">
        <v>2</v>
      </c>
      <c r="I2584" s="1302">
        <v>1</v>
      </c>
      <c r="J2584" s="1302">
        <v>1</v>
      </c>
      <c r="K2584" s="1302">
        <v>1</v>
      </c>
      <c r="L2584" s="1302">
        <v>2</v>
      </c>
      <c r="M2584" s="1302">
        <v>0</v>
      </c>
      <c r="N2584" s="1302">
        <v>0</v>
      </c>
      <c r="O2584" s="1302">
        <v>0</v>
      </c>
      <c r="P2584" s="1302">
        <v>0</v>
      </c>
      <c r="Q2584" s="1302">
        <v>0</v>
      </c>
      <c r="R2584" s="1302">
        <v>0</v>
      </c>
      <c r="S2584" s="1302">
        <v>0</v>
      </c>
      <c r="T2584" s="1302">
        <v>0</v>
      </c>
      <c r="U2584" s="1302">
        <v>0</v>
      </c>
      <c r="V2584" s="1302">
        <v>0</v>
      </c>
    </row>
    <row r="2585" spans="1:22" ht="15" x14ac:dyDescent="0.25">
      <c r="A2585" s="1301" t="s">
        <v>709</v>
      </c>
      <c r="B2585" s="153" t="s">
        <v>1000</v>
      </c>
      <c r="C2585" s="1301" t="s">
        <v>700</v>
      </c>
      <c r="D2585" s="1302">
        <v>0</v>
      </c>
      <c r="E2585" s="1302">
        <v>2</v>
      </c>
      <c r="F2585" s="1302">
        <v>0</v>
      </c>
      <c r="G2585" s="1302">
        <v>0</v>
      </c>
      <c r="H2585" s="1302">
        <v>0</v>
      </c>
      <c r="I2585" s="1302">
        <v>0</v>
      </c>
      <c r="J2585" s="1302">
        <v>0</v>
      </c>
      <c r="K2585" s="1302">
        <v>0</v>
      </c>
      <c r="L2585" s="1302">
        <v>0</v>
      </c>
      <c r="M2585" s="1302">
        <v>0</v>
      </c>
      <c r="N2585" s="1302">
        <v>0</v>
      </c>
      <c r="O2585" s="1302">
        <v>0</v>
      </c>
      <c r="P2585" s="1302">
        <v>0</v>
      </c>
      <c r="Q2585" s="1302">
        <v>0</v>
      </c>
      <c r="R2585" s="1302">
        <v>0</v>
      </c>
      <c r="S2585" s="1302">
        <v>0</v>
      </c>
      <c r="T2585" s="1302">
        <v>0</v>
      </c>
      <c r="U2585" s="1302">
        <v>0</v>
      </c>
      <c r="V2585" s="1302">
        <v>0</v>
      </c>
    </row>
    <row r="2586" spans="1:22" ht="15" x14ac:dyDescent="0.25">
      <c r="A2586" s="1301" t="s">
        <v>709</v>
      </c>
      <c r="B2586" s="153" t="s">
        <v>1000</v>
      </c>
      <c r="C2586" s="1301" t="s">
        <v>88</v>
      </c>
      <c r="D2586" s="1302">
        <v>0</v>
      </c>
      <c r="E2586" s="1302">
        <v>2</v>
      </c>
      <c r="F2586" s="1302">
        <v>1</v>
      </c>
      <c r="G2586" s="1302">
        <v>0</v>
      </c>
      <c r="H2586" s="1302">
        <v>0</v>
      </c>
      <c r="I2586" s="1302">
        <v>0</v>
      </c>
      <c r="J2586" s="1302">
        <v>0</v>
      </c>
      <c r="K2586" s="1302">
        <v>0</v>
      </c>
      <c r="L2586" s="1302">
        <v>0</v>
      </c>
      <c r="M2586" s="1302">
        <v>0</v>
      </c>
      <c r="N2586" s="1302">
        <v>0</v>
      </c>
      <c r="O2586" s="1302">
        <v>0</v>
      </c>
      <c r="P2586" s="1302">
        <v>0</v>
      </c>
      <c r="Q2586" s="1302">
        <v>0</v>
      </c>
      <c r="R2586" s="1302">
        <v>0</v>
      </c>
      <c r="S2586" s="1302">
        <v>0</v>
      </c>
      <c r="T2586" s="1302">
        <v>0</v>
      </c>
      <c r="U2586" s="1302">
        <v>0</v>
      </c>
      <c r="V2586" s="1302">
        <v>0</v>
      </c>
    </row>
    <row r="2587" spans="1:22" ht="15" x14ac:dyDescent="0.25">
      <c r="A2587" s="1301" t="s">
        <v>709</v>
      </c>
      <c r="B2587" s="153" t="s">
        <v>1000</v>
      </c>
      <c r="C2587" s="1301" t="s">
        <v>89</v>
      </c>
      <c r="D2587" s="1302">
        <v>0</v>
      </c>
      <c r="E2587" s="1302">
        <v>3</v>
      </c>
      <c r="F2587" s="1302">
        <v>1</v>
      </c>
      <c r="G2587" s="1302">
        <v>0</v>
      </c>
      <c r="H2587" s="1302">
        <v>0</v>
      </c>
      <c r="I2587" s="1302">
        <v>0</v>
      </c>
      <c r="J2587" s="1302">
        <v>0</v>
      </c>
      <c r="K2587" s="1302">
        <v>0</v>
      </c>
      <c r="L2587" s="1302">
        <v>0</v>
      </c>
      <c r="M2587" s="1302">
        <v>0</v>
      </c>
      <c r="N2587" s="1302">
        <v>0</v>
      </c>
      <c r="O2587" s="1302">
        <v>0</v>
      </c>
      <c r="P2587" s="1302">
        <v>0</v>
      </c>
      <c r="Q2587" s="1302">
        <v>0</v>
      </c>
      <c r="R2587" s="1302">
        <v>0</v>
      </c>
      <c r="S2587" s="1302">
        <v>0</v>
      </c>
      <c r="T2587" s="1302">
        <v>0</v>
      </c>
      <c r="U2587" s="1302">
        <v>0</v>
      </c>
      <c r="V2587" s="1302">
        <v>0</v>
      </c>
    </row>
    <row r="2588" spans="1:22" ht="15" x14ac:dyDescent="0.25">
      <c r="A2588" s="1301" t="s">
        <v>709</v>
      </c>
      <c r="B2588" s="153" t="s">
        <v>1000</v>
      </c>
      <c r="C2588" s="1301" t="s">
        <v>90</v>
      </c>
      <c r="D2588" s="1302">
        <v>0</v>
      </c>
      <c r="E2588" s="1302">
        <v>1</v>
      </c>
      <c r="F2588" s="1302">
        <v>0</v>
      </c>
      <c r="G2588" s="1302">
        <v>0</v>
      </c>
      <c r="H2588" s="1302">
        <v>0</v>
      </c>
      <c r="I2588" s="1302">
        <v>0</v>
      </c>
      <c r="J2588" s="1302">
        <v>0</v>
      </c>
      <c r="K2588" s="1302">
        <v>0</v>
      </c>
      <c r="L2588" s="1302">
        <v>0</v>
      </c>
      <c r="M2588" s="1302">
        <v>0</v>
      </c>
      <c r="N2588" s="1302">
        <v>0</v>
      </c>
      <c r="O2588" s="1302">
        <v>0</v>
      </c>
      <c r="P2588" s="1302">
        <v>0</v>
      </c>
      <c r="Q2588" s="1302">
        <v>0</v>
      </c>
      <c r="R2588" s="1302">
        <v>0</v>
      </c>
      <c r="S2588" s="1302">
        <v>0</v>
      </c>
      <c r="T2588" s="1302">
        <v>0</v>
      </c>
      <c r="U2588" s="1302">
        <v>0</v>
      </c>
      <c r="V2588" s="1302">
        <v>0</v>
      </c>
    </row>
    <row r="2589" spans="1:22" ht="15" x14ac:dyDescent="0.25">
      <c r="A2589" s="1301" t="s">
        <v>709</v>
      </c>
      <c r="B2589" s="153" t="s">
        <v>1000</v>
      </c>
      <c r="C2589" s="1301" t="s">
        <v>91</v>
      </c>
      <c r="D2589" s="1302">
        <v>0</v>
      </c>
      <c r="E2589" s="1302">
        <v>1</v>
      </c>
      <c r="F2589" s="1302">
        <v>0</v>
      </c>
      <c r="G2589" s="1302">
        <v>0</v>
      </c>
      <c r="H2589" s="1302">
        <v>0</v>
      </c>
      <c r="I2589" s="1302">
        <v>0</v>
      </c>
      <c r="J2589" s="1302">
        <v>0</v>
      </c>
      <c r="K2589" s="1302">
        <v>0</v>
      </c>
      <c r="L2589" s="1302">
        <v>0</v>
      </c>
      <c r="M2589" s="1302">
        <v>0</v>
      </c>
      <c r="N2589" s="1302">
        <v>0</v>
      </c>
      <c r="O2589" s="1302">
        <v>0</v>
      </c>
      <c r="P2589" s="1302">
        <v>0</v>
      </c>
      <c r="Q2589" s="1302">
        <v>0</v>
      </c>
      <c r="R2589" s="1302">
        <v>0</v>
      </c>
      <c r="S2589" s="1302">
        <v>0</v>
      </c>
      <c r="T2589" s="1302">
        <v>0</v>
      </c>
      <c r="U2589" s="1302">
        <v>0</v>
      </c>
      <c r="V2589" s="1302">
        <v>0</v>
      </c>
    </row>
    <row r="2590" spans="1:22" ht="15" x14ac:dyDescent="0.25">
      <c r="A2590" s="1301" t="s">
        <v>709</v>
      </c>
      <c r="B2590" s="153" t="s">
        <v>1000</v>
      </c>
      <c r="C2590" s="1301" t="s">
        <v>701</v>
      </c>
      <c r="D2590" s="1302">
        <v>0</v>
      </c>
      <c r="E2590" s="1302">
        <v>0.25</v>
      </c>
      <c r="F2590" s="1302">
        <v>0</v>
      </c>
      <c r="G2590" s="1302">
        <v>0</v>
      </c>
      <c r="H2590" s="1302">
        <v>0</v>
      </c>
      <c r="I2590" s="1302">
        <v>0</v>
      </c>
      <c r="J2590" s="1302">
        <v>0</v>
      </c>
      <c r="K2590" s="1302">
        <v>0</v>
      </c>
      <c r="L2590" s="1302">
        <v>0</v>
      </c>
      <c r="M2590" s="1302">
        <v>0</v>
      </c>
      <c r="N2590" s="1302">
        <v>0</v>
      </c>
      <c r="O2590" s="1302">
        <v>0</v>
      </c>
      <c r="P2590" s="1302">
        <v>0</v>
      </c>
      <c r="Q2590" s="1302">
        <v>0</v>
      </c>
      <c r="R2590" s="1302">
        <v>0</v>
      </c>
      <c r="S2590" s="1302">
        <v>0</v>
      </c>
      <c r="T2590" s="1302">
        <v>0</v>
      </c>
      <c r="U2590" s="1302">
        <v>0</v>
      </c>
      <c r="V2590" s="1302">
        <v>0</v>
      </c>
    </row>
    <row r="2591" spans="1:22" ht="15" x14ac:dyDescent="0.25">
      <c r="A2591" s="1301" t="s">
        <v>709</v>
      </c>
      <c r="B2591" s="153" t="s">
        <v>1000</v>
      </c>
      <c r="C2591" s="1301" t="s">
        <v>92</v>
      </c>
      <c r="D2591" s="1302">
        <v>0</v>
      </c>
      <c r="E2591" s="1302">
        <v>0.25</v>
      </c>
      <c r="F2591" s="1302">
        <v>1</v>
      </c>
      <c r="G2591" s="1302">
        <v>0</v>
      </c>
      <c r="H2591" s="1302">
        <v>0</v>
      </c>
      <c r="I2591" s="1302">
        <v>0</v>
      </c>
      <c r="J2591" s="1302">
        <v>0</v>
      </c>
      <c r="K2591" s="1302">
        <v>0</v>
      </c>
      <c r="L2591" s="1302">
        <v>0</v>
      </c>
      <c r="M2591" s="1302">
        <v>0</v>
      </c>
      <c r="N2591" s="1302">
        <v>0</v>
      </c>
      <c r="O2591" s="1302">
        <v>0</v>
      </c>
      <c r="P2591" s="1302">
        <v>0</v>
      </c>
      <c r="Q2591" s="1302">
        <v>0</v>
      </c>
      <c r="R2591" s="1302">
        <v>0</v>
      </c>
      <c r="S2591" s="1302">
        <v>0</v>
      </c>
      <c r="T2591" s="1302">
        <v>0</v>
      </c>
      <c r="U2591" s="1302">
        <v>0</v>
      </c>
      <c r="V2591" s="1302">
        <v>0</v>
      </c>
    </row>
    <row r="2592" spans="1:22" ht="15" x14ac:dyDescent="0.25">
      <c r="A2592" s="1301" t="s">
        <v>709</v>
      </c>
      <c r="B2592" s="153" t="s">
        <v>1000</v>
      </c>
      <c r="C2592" s="1301" t="s">
        <v>93</v>
      </c>
      <c r="D2592" s="1302">
        <v>0</v>
      </c>
      <c r="E2592" s="1302">
        <v>0.375</v>
      </c>
      <c r="F2592" s="1302">
        <v>1</v>
      </c>
      <c r="G2592" s="1302">
        <v>0</v>
      </c>
      <c r="H2592" s="1302">
        <v>0</v>
      </c>
      <c r="I2592" s="1302">
        <v>0</v>
      </c>
      <c r="J2592" s="1302">
        <v>0</v>
      </c>
      <c r="K2592" s="1302">
        <v>0</v>
      </c>
      <c r="L2592" s="1302">
        <v>0</v>
      </c>
      <c r="M2592" s="1302">
        <v>0</v>
      </c>
      <c r="N2592" s="1302">
        <v>0</v>
      </c>
      <c r="O2592" s="1302">
        <v>0</v>
      </c>
      <c r="P2592" s="1302">
        <v>0</v>
      </c>
      <c r="Q2592" s="1302">
        <v>0</v>
      </c>
      <c r="R2592" s="1302">
        <v>0</v>
      </c>
      <c r="S2592" s="1302">
        <v>0</v>
      </c>
      <c r="T2592" s="1302">
        <v>0</v>
      </c>
      <c r="U2592" s="1302">
        <v>0</v>
      </c>
      <c r="V2592" s="1302">
        <v>0</v>
      </c>
    </row>
    <row r="2593" spans="1:22" ht="15" x14ac:dyDescent="0.25">
      <c r="A2593" s="1301" t="s">
        <v>709</v>
      </c>
      <c r="B2593" s="153" t="s">
        <v>1000</v>
      </c>
      <c r="C2593" s="1301" t="s">
        <v>94</v>
      </c>
      <c r="D2593" s="1302">
        <v>0</v>
      </c>
      <c r="E2593" s="1302">
        <v>0.125</v>
      </c>
      <c r="F2593" s="1302">
        <v>0</v>
      </c>
      <c r="G2593" s="1302">
        <v>0</v>
      </c>
      <c r="H2593" s="1302">
        <v>0</v>
      </c>
      <c r="I2593" s="1302">
        <v>0</v>
      </c>
      <c r="J2593" s="1302">
        <v>0</v>
      </c>
      <c r="K2593" s="1302">
        <v>0</v>
      </c>
      <c r="L2593" s="1302">
        <v>0</v>
      </c>
      <c r="M2593" s="1302">
        <v>0</v>
      </c>
      <c r="N2593" s="1302">
        <v>0</v>
      </c>
      <c r="O2593" s="1302">
        <v>0</v>
      </c>
      <c r="P2593" s="1302">
        <v>0</v>
      </c>
      <c r="Q2593" s="1302">
        <v>0</v>
      </c>
      <c r="R2593" s="1302">
        <v>0</v>
      </c>
      <c r="S2593" s="1302">
        <v>0</v>
      </c>
      <c r="T2593" s="1302">
        <v>0</v>
      </c>
      <c r="U2593" s="1302">
        <v>0</v>
      </c>
      <c r="V2593" s="1302">
        <v>0</v>
      </c>
    </row>
    <row r="2594" spans="1:22" ht="15" x14ac:dyDescent="0.25">
      <c r="A2594" s="1301" t="s">
        <v>709</v>
      </c>
      <c r="B2594" s="153" t="s">
        <v>1000</v>
      </c>
      <c r="C2594" s="1301" t="s">
        <v>95</v>
      </c>
      <c r="D2594" s="1302">
        <v>0</v>
      </c>
      <c r="E2594" s="1302">
        <v>0.125</v>
      </c>
      <c r="F2594" s="1302">
        <v>0</v>
      </c>
      <c r="G2594" s="1302">
        <v>0</v>
      </c>
      <c r="H2594" s="1302">
        <v>0</v>
      </c>
      <c r="I2594" s="1302">
        <v>0</v>
      </c>
      <c r="J2594" s="1302">
        <v>0</v>
      </c>
      <c r="K2594" s="1302">
        <v>0</v>
      </c>
      <c r="L2594" s="1302">
        <v>0</v>
      </c>
      <c r="M2594" s="1302">
        <v>0</v>
      </c>
      <c r="N2594" s="1302">
        <v>0</v>
      </c>
      <c r="O2594" s="1302">
        <v>0</v>
      </c>
      <c r="P2594" s="1302">
        <v>0</v>
      </c>
      <c r="Q2594" s="1302">
        <v>0</v>
      </c>
      <c r="R2594" s="1302">
        <v>0</v>
      </c>
      <c r="S2594" s="1302">
        <v>0</v>
      </c>
      <c r="T2594" s="1302">
        <v>0</v>
      </c>
      <c r="U2594" s="1302">
        <v>0</v>
      </c>
      <c r="V2594" s="1302">
        <v>0</v>
      </c>
    </row>
    <row r="2595" spans="1:22" ht="15" x14ac:dyDescent="0.25">
      <c r="A2595" s="1301" t="s">
        <v>709</v>
      </c>
      <c r="B2595" s="153" t="s">
        <v>1001</v>
      </c>
      <c r="C2595" s="1301" t="s">
        <v>87</v>
      </c>
      <c r="D2595" s="1302">
        <v>8</v>
      </c>
      <c r="E2595" s="1302">
        <v>10</v>
      </c>
      <c r="F2595" s="1302">
        <v>19</v>
      </c>
      <c r="G2595" s="1302">
        <v>0</v>
      </c>
      <c r="H2595" s="1302">
        <v>0</v>
      </c>
      <c r="I2595" s="1302">
        <v>0</v>
      </c>
      <c r="J2595" s="1302">
        <v>0</v>
      </c>
      <c r="K2595" s="1302">
        <v>0</v>
      </c>
      <c r="L2595" s="1302">
        <v>0</v>
      </c>
      <c r="M2595" s="1302">
        <v>0</v>
      </c>
      <c r="N2595" s="1302">
        <v>0</v>
      </c>
      <c r="O2595" s="1302">
        <v>0</v>
      </c>
      <c r="P2595" s="1302">
        <v>0</v>
      </c>
      <c r="Q2595" s="1302">
        <v>0</v>
      </c>
      <c r="R2595" s="1302">
        <v>0</v>
      </c>
      <c r="S2595" s="1302">
        <v>0</v>
      </c>
      <c r="T2595" s="1302">
        <v>0</v>
      </c>
      <c r="U2595" s="1302">
        <v>0</v>
      </c>
      <c r="V2595" s="1302">
        <v>0</v>
      </c>
    </row>
    <row r="2596" spans="1:22" ht="15" x14ac:dyDescent="0.25">
      <c r="A2596" s="1301" t="s">
        <v>709</v>
      </c>
      <c r="B2596" s="153" t="s">
        <v>1001</v>
      </c>
      <c r="C2596" s="1301" t="s">
        <v>700</v>
      </c>
      <c r="D2596" s="1302">
        <v>2</v>
      </c>
      <c r="E2596" s="1302">
        <v>0</v>
      </c>
      <c r="F2596" s="1302">
        <v>6</v>
      </c>
      <c r="G2596" s="1302">
        <v>0</v>
      </c>
      <c r="H2596" s="1302">
        <v>0</v>
      </c>
      <c r="I2596" s="1302">
        <v>0</v>
      </c>
      <c r="J2596" s="1302">
        <v>0</v>
      </c>
      <c r="K2596" s="1302">
        <v>0</v>
      </c>
      <c r="L2596" s="1302">
        <v>0</v>
      </c>
      <c r="M2596" s="1302">
        <v>0</v>
      </c>
      <c r="N2596" s="1302">
        <v>0</v>
      </c>
      <c r="O2596" s="1302">
        <v>0</v>
      </c>
      <c r="P2596" s="1302">
        <v>0</v>
      </c>
      <c r="Q2596" s="1302">
        <v>0</v>
      </c>
      <c r="R2596" s="1302">
        <v>0</v>
      </c>
      <c r="S2596" s="1302">
        <v>0</v>
      </c>
      <c r="T2596" s="1302">
        <v>0</v>
      </c>
      <c r="U2596" s="1302">
        <v>0</v>
      </c>
      <c r="V2596" s="1302">
        <v>0</v>
      </c>
    </row>
    <row r="2597" spans="1:22" ht="15" x14ac:dyDescent="0.25">
      <c r="A2597" s="1301" t="s">
        <v>709</v>
      </c>
      <c r="B2597" s="153" t="s">
        <v>1001</v>
      </c>
      <c r="C2597" s="1301" t="s">
        <v>88</v>
      </c>
      <c r="D2597" s="1302">
        <v>3</v>
      </c>
      <c r="E2597" s="1302">
        <v>0</v>
      </c>
      <c r="F2597" s="1302">
        <v>7</v>
      </c>
      <c r="G2597" s="1302">
        <v>0</v>
      </c>
      <c r="H2597" s="1302">
        <v>0</v>
      </c>
      <c r="I2597" s="1302">
        <v>0</v>
      </c>
      <c r="J2597" s="1302">
        <v>0</v>
      </c>
      <c r="K2597" s="1302">
        <v>0</v>
      </c>
      <c r="L2597" s="1302">
        <v>0</v>
      </c>
      <c r="M2597" s="1302">
        <v>0</v>
      </c>
      <c r="N2597" s="1302">
        <v>0</v>
      </c>
      <c r="O2597" s="1302">
        <v>0</v>
      </c>
      <c r="P2597" s="1302">
        <v>0</v>
      </c>
      <c r="Q2597" s="1302">
        <v>0</v>
      </c>
      <c r="R2597" s="1302">
        <v>0</v>
      </c>
      <c r="S2597" s="1302">
        <v>0</v>
      </c>
      <c r="T2597" s="1302">
        <v>0</v>
      </c>
      <c r="U2597" s="1302">
        <v>0</v>
      </c>
      <c r="V2597" s="1302">
        <v>0</v>
      </c>
    </row>
    <row r="2598" spans="1:22" ht="15" x14ac:dyDescent="0.25">
      <c r="A2598" s="1301" t="s">
        <v>709</v>
      </c>
      <c r="B2598" s="153" t="s">
        <v>1001</v>
      </c>
      <c r="C2598" s="1301" t="s">
        <v>89</v>
      </c>
      <c r="D2598" s="1302">
        <v>3</v>
      </c>
      <c r="E2598" s="1302">
        <v>0</v>
      </c>
      <c r="F2598" s="1302">
        <v>7</v>
      </c>
      <c r="G2598" s="1302">
        <v>0</v>
      </c>
      <c r="H2598" s="1302">
        <v>0</v>
      </c>
      <c r="I2598" s="1302">
        <v>0</v>
      </c>
      <c r="J2598" s="1302">
        <v>0</v>
      </c>
      <c r="K2598" s="1302">
        <v>0</v>
      </c>
      <c r="L2598" s="1302">
        <v>0</v>
      </c>
      <c r="M2598" s="1302">
        <v>0</v>
      </c>
      <c r="N2598" s="1302">
        <v>0</v>
      </c>
      <c r="O2598" s="1302">
        <v>0</v>
      </c>
      <c r="P2598" s="1302">
        <v>0</v>
      </c>
      <c r="Q2598" s="1302">
        <v>0</v>
      </c>
      <c r="R2598" s="1302">
        <v>0</v>
      </c>
      <c r="S2598" s="1302">
        <v>0</v>
      </c>
      <c r="T2598" s="1302">
        <v>0</v>
      </c>
      <c r="U2598" s="1302">
        <v>0</v>
      </c>
      <c r="V2598" s="1302">
        <v>0</v>
      </c>
    </row>
    <row r="2599" spans="1:22" ht="15" x14ac:dyDescent="0.25">
      <c r="A2599" s="1301" t="s">
        <v>709</v>
      </c>
      <c r="B2599" s="153" t="s">
        <v>1001</v>
      </c>
      <c r="C2599" s="1301" t="s">
        <v>90</v>
      </c>
      <c r="D2599" s="1302">
        <v>0</v>
      </c>
      <c r="E2599" s="1302">
        <v>0</v>
      </c>
      <c r="F2599" s="1302">
        <v>2</v>
      </c>
      <c r="G2599" s="1302">
        <v>0</v>
      </c>
      <c r="H2599" s="1302">
        <v>0</v>
      </c>
      <c r="I2599" s="1302">
        <v>0</v>
      </c>
      <c r="J2599" s="1302">
        <v>0</v>
      </c>
      <c r="K2599" s="1302">
        <v>0</v>
      </c>
      <c r="L2599" s="1302">
        <v>0</v>
      </c>
      <c r="M2599" s="1302">
        <v>0</v>
      </c>
      <c r="N2599" s="1302">
        <v>0</v>
      </c>
      <c r="O2599" s="1302">
        <v>0</v>
      </c>
      <c r="P2599" s="1302">
        <v>0</v>
      </c>
      <c r="Q2599" s="1302">
        <v>0</v>
      </c>
      <c r="R2599" s="1302">
        <v>0</v>
      </c>
      <c r="S2599" s="1302">
        <v>0</v>
      </c>
      <c r="T2599" s="1302">
        <v>0</v>
      </c>
      <c r="U2599" s="1302">
        <v>0</v>
      </c>
      <c r="V2599" s="1302">
        <v>0</v>
      </c>
    </row>
    <row r="2600" spans="1:22" ht="15" x14ac:dyDescent="0.25">
      <c r="A2600" s="1301" t="s">
        <v>709</v>
      </c>
      <c r="B2600" s="153" t="s">
        <v>1001</v>
      </c>
      <c r="C2600" s="1301" t="s">
        <v>91</v>
      </c>
      <c r="D2600" s="1302">
        <v>0</v>
      </c>
      <c r="E2600" s="1302">
        <v>0</v>
      </c>
      <c r="F2600" s="1302">
        <v>2</v>
      </c>
      <c r="G2600" s="1302">
        <v>0</v>
      </c>
      <c r="H2600" s="1302">
        <v>0</v>
      </c>
      <c r="I2600" s="1302">
        <v>0</v>
      </c>
      <c r="J2600" s="1302">
        <v>0</v>
      </c>
      <c r="K2600" s="1302">
        <v>0</v>
      </c>
      <c r="L2600" s="1302">
        <v>0</v>
      </c>
      <c r="M2600" s="1302">
        <v>0</v>
      </c>
      <c r="N2600" s="1302">
        <v>0</v>
      </c>
      <c r="O2600" s="1302">
        <v>0</v>
      </c>
      <c r="P2600" s="1302">
        <v>0</v>
      </c>
      <c r="Q2600" s="1302">
        <v>0</v>
      </c>
      <c r="R2600" s="1302">
        <v>0</v>
      </c>
      <c r="S2600" s="1302">
        <v>0</v>
      </c>
      <c r="T2600" s="1302">
        <v>0</v>
      </c>
      <c r="U2600" s="1302">
        <v>0</v>
      </c>
      <c r="V2600" s="1302">
        <v>0</v>
      </c>
    </row>
    <row r="2601" spans="1:22" ht="15" x14ac:dyDescent="0.25">
      <c r="A2601" s="1301" t="s">
        <v>709</v>
      </c>
      <c r="B2601" s="153" t="s">
        <v>1001</v>
      </c>
      <c r="C2601" s="1301" t="s">
        <v>701</v>
      </c>
      <c r="D2601" s="1302">
        <v>0.25</v>
      </c>
      <c r="E2601" s="1302">
        <v>0</v>
      </c>
      <c r="F2601" s="1302">
        <v>0.31578946113586426</v>
      </c>
      <c r="G2601" s="1302">
        <v>0</v>
      </c>
      <c r="H2601" s="1302">
        <v>0</v>
      </c>
      <c r="I2601" s="1302">
        <v>0</v>
      </c>
      <c r="J2601" s="1302">
        <v>0</v>
      </c>
      <c r="K2601" s="1302">
        <v>0</v>
      </c>
      <c r="L2601" s="1302">
        <v>0</v>
      </c>
      <c r="M2601" s="1302">
        <v>0</v>
      </c>
      <c r="N2601" s="1302">
        <v>0</v>
      </c>
      <c r="O2601" s="1302">
        <v>0</v>
      </c>
      <c r="P2601" s="1302">
        <v>0</v>
      </c>
      <c r="Q2601" s="1302">
        <v>0</v>
      </c>
      <c r="R2601" s="1302">
        <v>0</v>
      </c>
      <c r="S2601" s="1302">
        <v>0</v>
      </c>
      <c r="T2601" s="1302">
        <v>0</v>
      </c>
      <c r="U2601" s="1302">
        <v>0</v>
      </c>
      <c r="V2601" s="1302">
        <v>0</v>
      </c>
    </row>
    <row r="2602" spans="1:22" ht="15" x14ac:dyDescent="0.25">
      <c r="A2602" s="1301" t="s">
        <v>709</v>
      </c>
      <c r="B2602" s="153" t="s">
        <v>1001</v>
      </c>
      <c r="C2602" s="1301" t="s">
        <v>92</v>
      </c>
      <c r="D2602" s="1302">
        <v>0.375</v>
      </c>
      <c r="E2602" s="1302">
        <v>0</v>
      </c>
      <c r="F2602" s="1302">
        <v>0.3684210479259491</v>
      </c>
      <c r="G2602" s="1302">
        <v>0</v>
      </c>
      <c r="H2602" s="1302">
        <v>0</v>
      </c>
      <c r="I2602" s="1302">
        <v>0</v>
      </c>
      <c r="J2602" s="1302">
        <v>0</v>
      </c>
      <c r="K2602" s="1302">
        <v>0</v>
      </c>
      <c r="L2602" s="1302">
        <v>0</v>
      </c>
      <c r="M2602" s="1302">
        <v>0</v>
      </c>
      <c r="N2602" s="1302">
        <v>0</v>
      </c>
      <c r="O2602" s="1302">
        <v>0</v>
      </c>
      <c r="P2602" s="1302">
        <v>0</v>
      </c>
      <c r="Q2602" s="1302">
        <v>0</v>
      </c>
      <c r="R2602" s="1302">
        <v>0</v>
      </c>
      <c r="S2602" s="1302">
        <v>0</v>
      </c>
      <c r="T2602" s="1302">
        <v>0</v>
      </c>
      <c r="U2602" s="1302">
        <v>0</v>
      </c>
      <c r="V2602" s="1302">
        <v>0</v>
      </c>
    </row>
    <row r="2603" spans="1:22" ht="15" x14ac:dyDescent="0.25">
      <c r="A2603" s="1301" t="s">
        <v>709</v>
      </c>
      <c r="B2603" s="153" t="s">
        <v>1001</v>
      </c>
      <c r="C2603" s="1301" t="s">
        <v>93</v>
      </c>
      <c r="D2603" s="1302">
        <v>0.375</v>
      </c>
      <c r="E2603" s="1302">
        <v>0</v>
      </c>
      <c r="F2603" s="1302">
        <v>0.3684210479259491</v>
      </c>
      <c r="G2603" s="1302">
        <v>0</v>
      </c>
      <c r="H2603" s="1302">
        <v>0</v>
      </c>
      <c r="I2603" s="1302">
        <v>0</v>
      </c>
      <c r="J2603" s="1302">
        <v>0</v>
      </c>
      <c r="K2603" s="1302">
        <v>0</v>
      </c>
      <c r="L2603" s="1302">
        <v>0</v>
      </c>
      <c r="M2603" s="1302">
        <v>0</v>
      </c>
      <c r="N2603" s="1302">
        <v>0</v>
      </c>
      <c r="O2603" s="1302">
        <v>0</v>
      </c>
      <c r="P2603" s="1302">
        <v>0</v>
      </c>
      <c r="Q2603" s="1302">
        <v>0</v>
      </c>
      <c r="R2603" s="1302">
        <v>0</v>
      </c>
      <c r="S2603" s="1302">
        <v>0</v>
      </c>
      <c r="T2603" s="1302">
        <v>0</v>
      </c>
      <c r="U2603" s="1302">
        <v>0</v>
      </c>
      <c r="V2603" s="1302">
        <v>0</v>
      </c>
    </row>
    <row r="2604" spans="1:22" ht="15" x14ac:dyDescent="0.25">
      <c r="A2604" s="1301" t="s">
        <v>709</v>
      </c>
      <c r="B2604" s="153" t="s">
        <v>1001</v>
      </c>
      <c r="C2604" s="1301" t="s">
        <v>94</v>
      </c>
      <c r="D2604" s="1302">
        <v>0</v>
      </c>
      <c r="E2604" s="1302">
        <v>0</v>
      </c>
      <c r="F2604" s="1302">
        <v>0.10526315867900848</v>
      </c>
      <c r="G2604" s="1302">
        <v>0</v>
      </c>
      <c r="H2604" s="1302">
        <v>0</v>
      </c>
      <c r="I2604" s="1302">
        <v>0</v>
      </c>
      <c r="J2604" s="1302">
        <v>0</v>
      </c>
      <c r="K2604" s="1302">
        <v>0</v>
      </c>
      <c r="L2604" s="1302">
        <v>0</v>
      </c>
      <c r="M2604" s="1302">
        <v>0</v>
      </c>
      <c r="N2604" s="1302">
        <v>0</v>
      </c>
      <c r="O2604" s="1302">
        <v>0</v>
      </c>
      <c r="P2604" s="1302">
        <v>0</v>
      </c>
      <c r="Q2604" s="1302">
        <v>0</v>
      </c>
      <c r="R2604" s="1302">
        <v>0</v>
      </c>
      <c r="S2604" s="1302">
        <v>0</v>
      </c>
      <c r="T2604" s="1302">
        <v>0</v>
      </c>
      <c r="U2604" s="1302">
        <v>0</v>
      </c>
      <c r="V2604" s="1302">
        <v>0</v>
      </c>
    </row>
    <row r="2605" spans="1:22" ht="15" x14ac:dyDescent="0.25">
      <c r="A2605" s="1301" t="s">
        <v>709</v>
      </c>
      <c r="B2605" s="153" t="s">
        <v>1001</v>
      </c>
      <c r="C2605" s="1301" t="s">
        <v>95</v>
      </c>
      <c r="D2605" s="1302">
        <v>0</v>
      </c>
      <c r="E2605" s="1302">
        <v>0</v>
      </c>
      <c r="F2605" s="1302">
        <v>0.10526315867900848</v>
      </c>
      <c r="G2605" s="1302">
        <v>0</v>
      </c>
      <c r="H2605" s="1302">
        <v>0</v>
      </c>
      <c r="I2605" s="1302">
        <v>0</v>
      </c>
      <c r="J2605" s="1302">
        <v>0</v>
      </c>
      <c r="K2605" s="1302">
        <v>0</v>
      </c>
      <c r="L2605" s="1302">
        <v>0</v>
      </c>
      <c r="M2605" s="1302">
        <v>0</v>
      </c>
      <c r="N2605" s="1302">
        <v>0</v>
      </c>
      <c r="O2605" s="1302">
        <v>0</v>
      </c>
      <c r="P2605" s="1302">
        <v>0</v>
      </c>
      <c r="Q2605" s="1302">
        <v>0</v>
      </c>
      <c r="R2605" s="1302">
        <v>0</v>
      </c>
      <c r="S2605" s="1302">
        <v>0</v>
      </c>
      <c r="T2605" s="1302">
        <v>0</v>
      </c>
      <c r="U2605" s="1302">
        <v>0</v>
      </c>
      <c r="V2605" s="1302">
        <v>0</v>
      </c>
    </row>
    <row r="2606" spans="1:22" ht="15" x14ac:dyDescent="0.25">
      <c r="A2606" s="1301" t="s">
        <v>709</v>
      </c>
      <c r="B2606" s="153" t="s">
        <v>1002</v>
      </c>
      <c r="C2606" s="1301" t="s">
        <v>87</v>
      </c>
      <c r="D2606" s="1302">
        <v>0</v>
      </c>
      <c r="E2606" s="1302">
        <v>0</v>
      </c>
      <c r="F2606" s="1302">
        <v>0</v>
      </c>
      <c r="G2606" s="1302">
        <v>10</v>
      </c>
      <c r="H2606" s="1302">
        <v>0</v>
      </c>
      <c r="I2606" s="1302">
        <v>0</v>
      </c>
      <c r="J2606" s="1302">
        <v>0</v>
      </c>
      <c r="K2606" s="1302">
        <v>0</v>
      </c>
      <c r="L2606" s="1302">
        <v>0</v>
      </c>
      <c r="M2606" s="1302">
        <v>0</v>
      </c>
      <c r="N2606" s="1302">
        <v>0</v>
      </c>
      <c r="O2606" s="1302">
        <v>0</v>
      </c>
      <c r="P2606" s="1302">
        <v>0</v>
      </c>
      <c r="Q2606" s="1302">
        <v>0</v>
      </c>
      <c r="R2606" s="1302">
        <v>0</v>
      </c>
      <c r="S2606" s="1302">
        <v>0</v>
      </c>
      <c r="T2606" s="1302">
        <v>0</v>
      </c>
      <c r="U2606" s="1302">
        <v>0</v>
      </c>
      <c r="V2606" s="1302">
        <v>0</v>
      </c>
    </row>
    <row r="2607" spans="1:22" ht="15" x14ac:dyDescent="0.25">
      <c r="A2607" s="1301" t="s">
        <v>709</v>
      </c>
      <c r="B2607" s="153" t="s">
        <v>1002</v>
      </c>
      <c r="C2607" s="1301" t="s">
        <v>700</v>
      </c>
      <c r="D2607" s="1302">
        <v>0</v>
      </c>
      <c r="E2607" s="1302">
        <v>0</v>
      </c>
      <c r="F2607" s="1302">
        <v>0</v>
      </c>
      <c r="G2607" s="1302">
        <v>0</v>
      </c>
      <c r="H2607" s="1302">
        <v>0</v>
      </c>
      <c r="I2607" s="1302">
        <v>0</v>
      </c>
      <c r="J2607" s="1302">
        <v>0</v>
      </c>
      <c r="K2607" s="1302">
        <v>0</v>
      </c>
      <c r="L2607" s="1302">
        <v>0</v>
      </c>
      <c r="M2607" s="1302">
        <v>0</v>
      </c>
      <c r="N2607" s="1302">
        <v>0</v>
      </c>
      <c r="O2607" s="1302">
        <v>0</v>
      </c>
      <c r="P2607" s="1302">
        <v>0</v>
      </c>
      <c r="Q2607" s="1302">
        <v>0</v>
      </c>
      <c r="R2607" s="1302">
        <v>0</v>
      </c>
      <c r="S2607" s="1302">
        <v>0</v>
      </c>
      <c r="T2607" s="1302">
        <v>0</v>
      </c>
      <c r="U2607" s="1302">
        <v>0</v>
      </c>
      <c r="V2607" s="1302">
        <v>0</v>
      </c>
    </row>
    <row r="2608" spans="1:22" ht="15" x14ac:dyDescent="0.25">
      <c r="A2608" s="1301" t="s">
        <v>709</v>
      </c>
      <c r="B2608" s="153" t="s">
        <v>1002</v>
      </c>
      <c r="C2608" s="1301" t="s">
        <v>88</v>
      </c>
      <c r="D2608" s="1302">
        <v>0</v>
      </c>
      <c r="E2608" s="1302">
        <v>0</v>
      </c>
      <c r="F2608" s="1302">
        <v>0</v>
      </c>
      <c r="G2608" s="1302">
        <v>0</v>
      </c>
      <c r="H2608" s="1302">
        <v>0</v>
      </c>
      <c r="I2608" s="1302">
        <v>0</v>
      </c>
      <c r="J2608" s="1302">
        <v>0</v>
      </c>
      <c r="K2608" s="1302">
        <v>0</v>
      </c>
      <c r="L2608" s="1302">
        <v>0</v>
      </c>
      <c r="M2608" s="1302">
        <v>0</v>
      </c>
      <c r="N2608" s="1302">
        <v>0</v>
      </c>
      <c r="O2608" s="1302">
        <v>0</v>
      </c>
      <c r="P2608" s="1302">
        <v>0</v>
      </c>
      <c r="Q2608" s="1302">
        <v>0</v>
      </c>
      <c r="R2608" s="1302">
        <v>0</v>
      </c>
      <c r="S2608" s="1302">
        <v>0</v>
      </c>
      <c r="T2608" s="1302">
        <v>0</v>
      </c>
      <c r="U2608" s="1302">
        <v>0</v>
      </c>
      <c r="V2608" s="1302">
        <v>0</v>
      </c>
    </row>
    <row r="2609" spans="1:22" ht="15" x14ac:dyDescent="0.25">
      <c r="A2609" s="1301" t="s">
        <v>709</v>
      </c>
      <c r="B2609" s="153" t="s">
        <v>1002</v>
      </c>
      <c r="C2609" s="1301" t="s">
        <v>89</v>
      </c>
      <c r="D2609" s="1302">
        <v>0</v>
      </c>
      <c r="E2609" s="1302">
        <v>0</v>
      </c>
      <c r="F2609" s="1302">
        <v>0</v>
      </c>
      <c r="G2609" s="1302">
        <v>0</v>
      </c>
      <c r="H2609" s="1302">
        <v>0</v>
      </c>
      <c r="I2609" s="1302">
        <v>0</v>
      </c>
      <c r="J2609" s="1302">
        <v>0</v>
      </c>
      <c r="K2609" s="1302">
        <v>0</v>
      </c>
      <c r="L2609" s="1302">
        <v>0</v>
      </c>
      <c r="M2609" s="1302">
        <v>0</v>
      </c>
      <c r="N2609" s="1302">
        <v>0</v>
      </c>
      <c r="O2609" s="1302">
        <v>0</v>
      </c>
      <c r="P2609" s="1302">
        <v>0</v>
      </c>
      <c r="Q2609" s="1302">
        <v>0</v>
      </c>
      <c r="R2609" s="1302">
        <v>0</v>
      </c>
      <c r="S2609" s="1302">
        <v>0</v>
      </c>
      <c r="T2609" s="1302">
        <v>0</v>
      </c>
      <c r="U2609" s="1302">
        <v>0</v>
      </c>
      <c r="V2609" s="1302">
        <v>0</v>
      </c>
    </row>
    <row r="2610" spans="1:22" ht="15" x14ac:dyDescent="0.25">
      <c r="A2610" s="1301" t="s">
        <v>709</v>
      </c>
      <c r="B2610" s="153" t="s">
        <v>1002</v>
      </c>
      <c r="C2610" s="1301" t="s">
        <v>90</v>
      </c>
      <c r="D2610" s="1302">
        <v>0</v>
      </c>
      <c r="E2610" s="1302">
        <v>0</v>
      </c>
      <c r="F2610" s="1302">
        <v>0</v>
      </c>
      <c r="G2610" s="1302">
        <v>0</v>
      </c>
      <c r="H2610" s="1302">
        <v>0</v>
      </c>
      <c r="I2610" s="1302">
        <v>0</v>
      </c>
      <c r="J2610" s="1302">
        <v>0</v>
      </c>
      <c r="K2610" s="1302">
        <v>0</v>
      </c>
      <c r="L2610" s="1302">
        <v>0</v>
      </c>
      <c r="M2610" s="1302">
        <v>0</v>
      </c>
      <c r="N2610" s="1302">
        <v>0</v>
      </c>
      <c r="O2610" s="1302">
        <v>0</v>
      </c>
      <c r="P2610" s="1302">
        <v>0</v>
      </c>
      <c r="Q2610" s="1302">
        <v>0</v>
      </c>
      <c r="R2610" s="1302">
        <v>0</v>
      </c>
      <c r="S2610" s="1302">
        <v>0</v>
      </c>
      <c r="T2610" s="1302">
        <v>0</v>
      </c>
      <c r="U2610" s="1302">
        <v>0</v>
      </c>
      <c r="V2610" s="1302">
        <v>0</v>
      </c>
    </row>
    <row r="2611" spans="1:22" ht="15" x14ac:dyDescent="0.25">
      <c r="A2611" s="1301" t="s">
        <v>709</v>
      </c>
      <c r="B2611" s="153" t="s">
        <v>1002</v>
      </c>
      <c r="C2611" s="1301" t="s">
        <v>91</v>
      </c>
      <c r="D2611" s="1302">
        <v>0</v>
      </c>
      <c r="E2611" s="1302">
        <v>0</v>
      </c>
      <c r="F2611" s="1302">
        <v>0</v>
      </c>
      <c r="G2611" s="1302">
        <v>0</v>
      </c>
      <c r="H2611" s="1302">
        <v>0</v>
      </c>
      <c r="I2611" s="1302">
        <v>0</v>
      </c>
      <c r="J2611" s="1302">
        <v>0</v>
      </c>
      <c r="K2611" s="1302">
        <v>0</v>
      </c>
      <c r="L2611" s="1302">
        <v>0</v>
      </c>
      <c r="M2611" s="1302">
        <v>0</v>
      </c>
      <c r="N2611" s="1302">
        <v>0</v>
      </c>
      <c r="O2611" s="1302">
        <v>0</v>
      </c>
      <c r="P2611" s="1302">
        <v>0</v>
      </c>
      <c r="Q2611" s="1302">
        <v>0</v>
      </c>
      <c r="R2611" s="1302">
        <v>0</v>
      </c>
      <c r="S2611" s="1302">
        <v>0</v>
      </c>
      <c r="T2611" s="1302">
        <v>0</v>
      </c>
      <c r="U2611" s="1302">
        <v>0</v>
      </c>
      <c r="V2611" s="1302">
        <v>0</v>
      </c>
    </row>
    <row r="2612" spans="1:22" ht="15" x14ac:dyDescent="0.25">
      <c r="A2612" s="1301" t="s">
        <v>709</v>
      </c>
      <c r="B2612" s="153" t="s">
        <v>1002</v>
      </c>
      <c r="C2612" s="1301" t="s">
        <v>701</v>
      </c>
      <c r="D2612" s="1302">
        <v>0</v>
      </c>
      <c r="E2612" s="1302">
        <v>0</v>
      </c>
      <c r="F2612" s="1302">
        <v>0</v>
      </c>
      <c r="G2612" s="1302">
        <v>0</v>
      </c>
      <c r="H2612" s="1302">
        <v>0</v>
      </c>
      <c r="I2612" s="1302">
        <v>0</v>
      </c>
      <c r="J2612" s="1302">
        <v>0</v>
      </c>
      <c r="K2612" s="1302">
        <v>0</v>
      </c>
      <c r="L2612" s="1302">
        <v>0</v>
      </c>
      <c r="M2612" s="1302">
        <v>0</v>
      </c>
      <c r="N2612" s="1302">
        <v>0</v>
      </c>
      <c r="O2612" s="1302">
        <v>0</v>
      </c>
      <c r="P2612" s="1302">
        <v>0</v>
      </c>
      <c r="Q2612" s="1302">
        <v>0</v>
      </c>
      <c r="R2612" s="1302">
        <v>0</v>
      </c>
      <c r="S2612" s="1302">
        <v>0</v>
      </c>
      <c r="T2612" s="1302">
        <v>0</v>
      </c>
      <c r="U2612" s="1302">
        <v>0</v>
      </c>
      <c r="V2612" s="1302">
        <v>0</v>
      </c>
    </row>
    <row r="2613" spans="1:22" ht="15" x14ac:dyDescent="0.25">
      <c r="A2613" s="1301" t="s">
        <v>709</v>
      </c>
      <c r="B2613" s="153" t="s">
        <v>1002</v>
      </c>
      <c r="C2613" s="1301" t="s">
        <v>92</v>
      </c>
      <c r="D2613" s="1302">
        <v>0</v>
      </c>
      <c r="E2613" s="1302">
        <v>0</v>
      </c>
      <c r="F2613" s="1302">
        <v>0</v>
      </c>
      <c r="G2613" s="1302">
        <v>0</v>
      </c>
      <c r="H2613" s="1302">
        <v>0</v>
      </c>
      <c r="I2613" s="1302">
        <v>0</v>
      </c>
      <c r="J2613" s="1302">
        <v>0</v>
      </c>
      <c r="K2613" s="1302">
        <v>0</v>
      </c>
      <c r="L2613" s="1302">
        <v>0</v>
      </c>
      <c r="M2613" s="1302">
        <v>0</v>
      </c>
      <c r="N2613" s="1302">
        <v>0</v>
      </c>
      <c r="O2613" s="1302">
        <v>0</v>
      </c>
      <c r="P2613" s="1302">
        <v>0</v>
      </c>
      <c r="Q2613" s="1302">
        <v>0</v>
      </c>
      <c r="R2613" s="1302">
        <v>0</v>
      </c>
      <c r="S2613" s="1302">
        <v>0</v>
      </c>
      <c r="T2613" s="1302">
        <v>0</v>
      </c>
      <c r="U2613" s="1302">
        <v>0</v>
      </c>
      <c r="V2613" s="1302">
        <v>0</v>
      </c>
    </row>
    <row r="2614" spans="1:22" ht="15" x14ac:dyDescent="0.25">
      <c r="A2614" s="1301" t="s">
        <v>709</v>
      </c>
      <c r="B2614" s="153" t="s">
        <v>1002</v>
      </c>
      <c r="C2614" s="1301" t="s">
        <v>93</v>
      </c>
      <c r="D2614" s="1302">
        <v>0</v>
      </c>
      <c r="E2614" s="1302">
        <v>0</v>
      </c>
      <c r="F2614" s="1302">
        <v>0</v>
      </c>
      <c r="G2614" s="1302">
        <v>0</v>
      </c>
      <c r="H2614" s="1302">
        <v>0</v>
      </c>
      <c r="I2614" s="1302">
        <v>0</v>
      </c>
      <c r="J2614" s="1302">
        <v>0</v>
      </c>
      <c r="K2614" s="1302">
        <v>0</v>
      </c>
      <c r="L2614" s="1302">
        <v>0</v>
      </c>
      <c r="M2614" s="1302">
        <v>0</v>
      </c>
      <c r="N2614" s="1302">
        <v>0</v>
      </c>
      <c r="O2614" s="1302">
        <v>0</v>
      </c>
      <c r="P2614" s="1302">
        <v>0</v>
      </c>
      <c r="Q2614" s="1302">
        <v>0</v>
      </c>
      <c r="R2614" s="1302">
        <v>0</v>
      </c>
      <c r="S2614" s="1302">
        <v>0</v>
      </c>
      <c r="T2614" s="1302">
        <v>0</v>
      </c>
      <c r="U2614" s="1302">
        <v>0</v>
      </c>
      <c r="V2614" s="1302">
        <v>0</v>
      </c>
    </row>
    <row r="2615" spans="1:22" ht="15" x14ac:dyDescent="0.25">
      <c r="A2615" s="1301" t="s">
        <v>709</v>
      </c>
      <c r="B2615" s="153" t="s">
        <v>1002</v>
      </c>
      <c r="C2615" s="1301" t="s">
        <v>94</v>
      </c>
      <c r="D2615" s="1302">
        <v>0</v>
      </c>
      <c r="E2615" s="1302">
        <v>0</v>
      </c>
      <c r="F2615" s="1302">
        <v>0</v>
      </c>
      <c r="G2615" s="1302">
        <v>0</v>
      </c>
      <c r="H2615" s="1302">
        <v>0</v>
      </c>
      <c r="I2615" s="1302">
        <v>0</v>
      </c>
      <c r="J2615" s="1302">
        <v>0</v>
      </c>
      <c r="K2615" s="1302">
        <v>0</v>
      </c>
      <c r="L2615" s="1302">
        <v>0</v>
      </c>
      <c r="M2615" s="1302">
        <v>0</v>
      </c>
      <c r="N2615" s="1302">
        <v>0</v>
      </c>
      <c r="O2615" s="1302">
        <v>0</v>
      </c>
      <c r="P2615" s="1302">
        <v>0</v>
      </c>
      <c r="Q2615" s="1302">
        <v>0</v>
      </c>
      <c r="R2615" s="1302">
        <v>0</v>
      </c>
      <c r="S2615" s="1302">
        <v>0</v>
      </c>
      <c r="T2615" s="1302">
        <v>0</v>
      </c>
      <c r="U2615" s="1302">
        <v>0</v>
      </c>
      <c r="V2615" s="1302">
        <v>0</v>
      </c>
    </row>
    <row r="2616" spans="1:22" ht="15" x14ac:dyDescent="0.25">
      <c r="A2616" s="1301" t="s">
        <v>709</v>
      </c>
      <c r="B2616" s="153" t="s">
        <v>1002</v>
      </c>
      <c r="C2616" s="1301" t="s">
        <v>95</v>
      </c>
      <c r="D2616" s="1302">
        <v>0</v>
      </c>
      <c r="E2616" s="1302">
        <v>0</v>
      </c>
      <c r="F2616" s="1302">
        <v>0</v>
      </c>
      <c r="G2616" s="1302">
        <v>0</v>
      </c>
      <c r="H2616" s="1302">
        <v>0</v>
      </c>
      <c r="I2616" s="1302">
        <v>0</v>
      </c>
      <c r="J2616" s="1302">
        <v>0</v>
      </c>
      <c r="K2616" s="1302">
        <v>0</v>
      </c>
      <c r="L2616" s="1302">
        <v>0</v>
      </c>
      <c r="M2616" s="1302">
        <v>0</v>
      </c>
      <c r="N2616" s="1302">
        <v>0</v>
      </c>
      <c r="O2616" s="1302">
        <v>0</v>
      </c>
      <c r="P2616" s="1302">
        <v>0</v>
      </c>
      <c r="Q2616" s="1302">
        <v>0</v>
      </c>
      <c r="R2616" s="1302">
        <v>0</v>
      </c>
      <c r="S2616" s="1302">
        <v>0</v>
      </c>
      <c r="T2616" s="1302">
        <v>0</v>
      </c>
      <c r="U2616" s="1302">
        <v>0</v>
      </c>
      <c r="V2616" s="1302">
        <v>0</v>
      </c>
    </row>
    <row r="2617" spans="1:22" ht="15" x14ac:dyDescent="0.25">
      <c r="A2617" s="1301" t="s">
        <v>709</v>
      </c>
      <c r="B2617" s="153" t="s">
        <v>1003</v>
      </c>
      <c r="C2617" s="1301" t="s">
        <v>87</v>
      </c>
      <c r="D2617" s="1302">
        <v>0</v>
      </c>
      <c r="E2617" s="1302">
        <v>0</v>
      </c>
      <c r="F2617" s="1302">
        <v>0</v>
      </c>
      <c r="G2617" s="1302">
        <v>0</v>
      </c>
      <c r="H2617" s="1302">
        <v>0</v>
      </c>
      <c r="I2617" s="1302">
        <v>0</v>
      </c>
      <c r="J2617" s="1302">
        <v>0</v>
      </c>
      <c r="K2617" s="1302">
        <v>0</v>
      </c>
      <c r="L2617" s="1302">
        <v>0</v>
      </c>
      <c r="M2617" s="1302">
        <v>0</v>
      </c>
      <c r="N2617" s="1302">
        <v>0</v>
      </c>
      <c r="O2617" s="1302">
        <v>0</v>
      </c>
      <c r="P2617" s="1302">
        <v>0</v>
      </c>
      <c r="Q2617" s="1302">
        <v>0</v>
      </c>
      <c r="R2617" s="1302">
        <v>0</v>
      </c>
      <c r="S2617" s="1302">
        <v>2</v>
      </c>
      <c r="T2617" s="1302">
        <v>8</v>
      </c>
      <c r="U2617" s="1302">
        <v>11</v>
      </c>
      <c r="V2617" s="1302">
        <v>0</v>
      </c>
    </row>
    <row r="2618" spans="1:22" ht="15" x14ac:dyDescent="0.25">
      <c r="A2618" s="1301" t="s">
        <v>709</v>
      </c>
      <c r="B2618" s="153" t="s">
        <v>1003</v>
      </c>
      <c r="C2618" s="1301" t="s">
        <v>700</v>
      </c>
      <c r="D2618" s="1302">
        <v>0</v>
      </c>
      <c r="E2618" s="1302">
        <v>0</v>
      </c>
      <c r="F2618" s="1302">
        <v>0</v>
      </c>
      <c r="G2618" s="1302">
        <v>0</v>
      </c>
      <c r="H2618" s="1302">
        <v>0</v>
      </c>
      <c r="I2618" s="1302">
        <v>0</v>
      </c>
      <c r="J2618" s="1302">
        <v>0</v>
      </c>
      <c r="K2618" s="1302">
        <v>0</v>
      </c>
      <c r="L2618" s="1302">
        <v>0</v>
      </c>
      <c r="M2618" s="1302">
        <v>0</v>
      </c>
      <c r="N2618" s="1302">
        <v>0</v>
      </c>
      <c r="O2618" s="1302">
        <v>0</v>
      </c>
      <c r="P2618" s="1302">
        <v>0</v>
      </c>
      <c r="Q2618" s="1302">
        <v>0</v>
      </c>
      <c r="R2618" s="1302">
        <v>0</v>
      </c>
      <c r="S2618" s="1302">
        <v>0</v>
      </c>
      <c r="T2618" s="1302">
        <v>0</v>
      </c>
      <c r="U2618" s="1302">
        <v>0</v>
      </c>
      <c r="V2618" s="1302">
        <v>0</v>
      </c>
    </row>
    <row r="2619" spans="1:22" ht="15" x14ac:dyDescent="0.25">
      <c r="A2619" s="1301" t="s">
        <v>709</v>
      </c>
      <c r="B2619" s="153" t="s">
        <v>1003</v>
      </c>
      <c r="C2619" s="1301" t="s">
        <v>88</v>
      </c>
      <c r="D2619" s="1302">
        <v>0</v>
      </c>
      <c r="E2619" s="1302">
        <v>0</v>
      </c>
      <c r="F2619" s="1302">
        <v>0</v>
      </c>
      <c r="G2619" s="1302">
        <v>0</v>
      </c>
      <c r="H2619" s="1302">
        <v>0</v>
      </c>
      <c r="I2619" s="1302">
        <v>0</v>
      </c>
      <c r="J2619" s="1302">
        <v>0</v>
      </c>
      <c r="K2619" s="1302">
        <v>0</v>
      </c>
      <c r="L2619" s="1302">
        <v>0</v>
      </c>
      <c r="M2619" s="1302">
        <v>0</v>
      </c>
      <c r="N2619" s="1302">
        <v>0</v>
      </c>
      <c r="O2619" s="1302">
        <v>0</v>
      </c>
      <c r="P2619" s="1302">
        <v>0</v>
      </c>
      <c r="Q2619" s="1302">
        <v>0</v>
      </c>
      <c r="R2619" s="1302">
        <v>0</v>
      </c>
      <c r="S2619" s="1302">
        <v>0</v>
      </c>
      <c r="T2619" s="1302">
        <v>0</v>
      </c>
      <c r="U2619" s="1302">
        <v>0</v>
      </c>
      <c r="V2619" s="1302">
        <v>0</v>
      </c>
    </row>
    <row r="2620" spans="1:22" ht="15" x14ac:dyDescent="0.25">
      <c r="A2620" s="1301" t="s">
        <v>709</v>
      </c>
      <c r="B2620" s="153" t="s">
        <v>1003</v>
      </c>
      <c r="C2620" s="1301" t="s">
        <v>89</v>
      </c>
      <c r="D2620" s="1302">
        <v>0</v>
      </c>
      <c r="E2620" s="1302">
        <v>0</v>
      </c>
      <c r="F2620" s="1302">
        <v>0</v>
      </c>
      <c r="G2620" s="1302">
        <v>0</v>
      </c>
      <c r="H2620" s="1302">
        <v>0</v>
      </c>
      <c r="I2620" s="1302">
        <v>0</v>
      </c>
      <c r="J2620" s="1302">
        <v>0</v>
      </c>
      <c r="K2620" s="1302">
        <v>0</v>
      </c>
      <c r="L2620" s="1302">
        <v>0</v>
      </c>
      <c r="M2620" s="1302">
        <v>0</v>
      </c>
      <c r="N2620" s="1302">
        <v>0</v>
      </c>
      <c r="O2620" s="1302">
        <v>0</v>
      </c>
      <c r="P2620" s="1302">
        <v>0</v>
      </c>
      <c r="Q2620" s="1302">
        <v>0</v>
      </c>
      <c r="R2620" s="1302">
        <v>0</v>
      </c>
      <c r="S2620" s="1302">
        <v>0</v>
      </c>
      <c r="T2620" s="1302">
        <v>0</v>
      </c>
      <c r="U2620" s="1302">
        <v>0</v>
      </c>
      <c r="V2620" s="1302">
        <v>0</v>
      </c>
    </row>
    <row r="2621" spans="1:22" ht="15" x14ac:dyDescent="0.25">
      <c r="A2621" s="1301" t="s">
        <v>709</v>
      </c>
      <c r="B2621" s="153" t="s">
        <v>1003</v>
      </c>
      <c r="C2621" s="1301" t="s">
        <v>90</v>
      </c>
      <c r="D2621" s="1302">
        <v>0</v>
      </c>
      <c r="E2621" s="1302">
        <v>0</v>
      </c>
      <c r="F2621" s="1302">
        <v>0</v>
      </c>
      <c r="G2621" s="1302">
        <v>0</v>
      </c>
      <c r="H2621" s="1302">
        <v>0</v>
      </c>
      <c r="I2621" s="1302">
        <v>0</v>
      </c>
      <c r="J2621" s="1302">
        <v>0</v>
      </c>
      <c r="K2621" s="1302">
        <v>0</v>
      </c>
      <c r="L2621" s="1302">
        <v>0</v>
      </c>
      <c r="M2621" s="1302">
        <v>0</v>
      </c>
      <c r="N2621" s="1302">
        <v>0</v>
      </c>
      <c r="O2621" s="1302">
        <v>0</v>
      </c>
      <c r="P2621" s="1302">
        <v>0</v>
      </c>
      <c r="Q2621" s="1302">
        <v>0</v>
      </c>
      <c r="R2621" s="1302">
        <v>0</v>
      </c>
      <c r="S2621" s="1302">
        <v>0</v>
      </c>
      <c r="T2621" s="1302">
        <v>0</v>
      </c>
      <c r="U2621" s="1302">
        <v>0</v>
      </c>
      <c r="V2621" s="1302">
        <v>0</v>
      </c>
    </row>
    <row r="2622" spans="1:22" ht="15" x14ac:dyDescent="0.25">
      <c r="A2622" s="1301" t="s">
        <v>709</v>
      </c>
      <c r="B2622" s="153" t="s">
        <v>1003</v>
      </c>
      <c r="C2622" s="1301" t="s">
        <v>91</v>
      </c>
      <c r="D2622" s="1302">
        <v>0</v>
      </c>
      <c r="E2622" s="1302">
        <v>0</v>
      </c>
      <c r="F2622" s="1302">
        <v>0</v>
      </c>
      <c r="G2622" s="1302">
        <v>0</v>
      </c>
      <c r="H2622" s="1302">
        <v>0</v>
      </c>
      <c r="I2622" s="1302">
        <v>0</v>
      </c>
      <c r="J2622" s="1302">
        <v>0</v>
      </c>
      <c r="K2622" s="1302">
        <v>0</v>
      </c>
      <c r="L2622" s="1302">
        <v>0</v>
      </c>
      <c r="M2622" s="1302">
        <v>0</v>
      </c>
      <c r="N2622" s="1302">
        <v>0</v>
      </c>
      <c r="O2622" s="1302">
        <v>0</v>
      </c>
      <c r="P2622" s="1302">
        <v>0</v>
      </c>
      <c r="Q2622" s="1302">
        <v>0</v>
      </c>
      <c r="R2622" s="1302">
        <v>0</v>
      </c>
      <c r="S2622" s="1302">
        <v>0</v>
      </c>
      <c r="T2622" s="1302">
        <v>0</v>
      </c>
      <c r="U2622" s="1302">
        <v>0</v>
      </c>
      <c r="V2622" s="1302">
        <v>0</v>
      </c>
    </row>
    <row r="2623" spans="1:22" ht="15" x14ac:dyDescent="0.25">
      <c r="A2623" s="1301" t="s">
        <v>709</v>
      </c>
      <c r="B2623" s="153" t="s">
        <v>1003</v>
      </c>
      <c r="C2623" s="1301" t="s">
        <v>701</v>
      </c>
      <c r="D2623" s="1302">
        <v>0</v>
      </c>
      <c r="E2623" s="1302">
        <v>0</v>
      </c>
      <c r="F2623" s="1302">
        <v>0</v>
      </c>
      <c r="G2623" s="1302">
        <v>0</v>
      </c>
      <c r="H2623" s="1302">
        <v>0</v>
      </c>
      <c r="I2623" s="1302">
        <v>0</v>
      </c>
      <c r="J2623" s="1302">
        <v>0</v>
      </c>
      <c r="K2623" s="1302">
        <v>0</v>
      </c>
      <c r="L2623" s="1302">
        <v>0</v>
      </c>
      <c r="M2623" s="1302">
        <v>0</v>
      </c>
      <c r="N2623" s="1302">
        <v>0</v>
      </c>
      <c r="O2623" s="1302">
        <v>0</v>
      </c>
      <c r="P2623" s="1302">
        <v>0</v>
      </c>
      <c r="Q2623" s="1302">
        <v>0</v>
      </c>
      <c r="R2623" s="1302">
        <v>0</v>
      </c>
      <c r="S2623" s="1302">
        <v>0</v>
      </c>
      <c r="T2623" s="1302">
        <v>0</v>
      </c>
      <c r="U2623" s="1302">
        <v>0</v>
      </c>
      <c r="V2623" s="1302">
        <v>0</v>
      </c>
    </row>
    <row r="2624" spans="1:22" ht="15" x14ac:dyDescent="0.25">
      <c r="A2624" s="1301" t="s">
        <v>709</v>
      </c>
      <c r="B2624" s="153" t="s">
        <v>1003</v>
      </c>
      <c r="C2624" s="1301" t="s">
        <v>92</v>
      </c>
      <c r="D2624" s="1302">
        <v>0</v>
      </c>
      <c r="E2624" s="1302">
        <v>0</v>
      </c>
      <c r="F2624" s="1302">
        <v>0</v>
      </c>
      <c r="G2624" s="1302">
        <v>0</v>
      </c>
      <c r="H2624" s="1302">
        <v>0</v>
      </c>
      <c r="I2624" s="1302">
        <v>0</v>
      </c>
      <c r="J2624" s="1302">
        <v>0</v>
      </c>
      <c r="K2624" s="1302">
        <v>0</v>
      </c>
      <c r="L2624" s="1302">
        <v>0</v>
      </c>
      <c r="M2624" s="1302">
        <v>0</v>
      </c>
      <c r="N2624" s="1302">
        <v>0</v>
      </c>
      <c r="O2624" s="1302">
        <v>0</v>
      </c>
      <c r="P2624" s="1302">
        <v>0</v>
      </c>
      <c r="Q2624" s="1302">
        <v>0</v>
      </c>
      <c r="R2624" s="1302">
        <v>0</v>
      </c>
      <c r="S2624" s="1302">
        <v>0</v>
      </c>
      <c r="T2624" s="1302">
        <v>0</v>
      </c>
      <c r="U2624" s="1302">
        <v>0</v>
      </c>
      <c r="V2624" s="1302">
        <v>0</v>
      </c>
    </row>
    <row r="2625" spans="1:22" ht="15" x14ac:dyDescent="0.25">
      <c r="A2625" s="1301" t="s">
        <v>709</v>
      </c>
      <c r="B2625" s="153" t="s">
        <v>1003</v>
      </c>
      <c r="C2625" s="1301" t="s">
        <v>93</v>
      </c>
      <c r="D2625" s="1302">
        <v>0</v>
      </c>
      <c r="E2625" s="1302">
        <v>0</v>
      </c>
      <c r="F2625" s="1302">
        <v>0</v>
      </c>
      <c r="G2625" s="1302">
        <v>0</v>
      </c>
      <c r="H2625" s="1302">
        <v>0</v>
      </c>
      <c r="I2625" s="1302">
        <v>0</v>
      </c>
      <c r="J2625" s="1302">
        <v>0</v>
      </c>
      <c r="K2625" s="1302">
        <v>0</v>
      </c>
      <c r="L2625" s="1302">
        <v>0</v>
      </c>
      <c r="M2625" s="1302">
        <v>0</v>
      </c>
      <c r="N2625" s="1302">
        <v>0</v>
      </c>
      <c r="O2625" s="1302">
        <v>0</v>
      </c>
      <c r="P2625" s="1302">
        <v>0</v>
      </c>
      <c r="Q2625" s="1302">
        <v>0</v>
      </c>
      <c r="R2625" s="1302">
        <v>0</v>
      </c>
      <c r="S2625" s="1302">
        <v>0</v>
      </c>
      <c r="T2625" s="1302">
        <v>0</v>
      </c>
      <c r="U2625" s="1302">
        <v>0</v>
      </c>
      <c r="V2625" s="1302">
        <v>0</v>
      </c>
    </row>
    <row r="2626" spans="1:22" ht="15" x14ac:dyDescent="0.25">
      <c r="A2626" s="1301" t="s">
        <v>709</v>
      </c>
      <c r="B2626" s="153" t="s">
        <v>1003</v>
      </c>
      <c r="C2626" s="1301" t="s">
        <v>94</v>
      </c>
      <c r="D2626" s="1302">
        <v>0</v>
      </c>
      <c r="E2626" s="1302">
        <v>0</v>
      </c>
      <c r="F2626" s="1302">
        <v>0</v>
      </c>
      <c r="G2626" s="1302">
        <v>0</v>
      </c>
      <c r="H2626" s="1302">
        <v>0</v>
      </c>
      <c r="I2626" s="1302">
        <v>0</v>
      </c>
      <c r="J2626" s="1302">
        <v>0</v>
      </c>
      <c r="K2626" s="1302">
        <v>0</v>
      </c>
      <c r="L2626" s="1302">
        <v>0</v>
      </c>
      <c r="M2626" s="1302">
        <v>0</v>
      </c>
      <c r="N2626" s="1302">
        <v>0</v>
      </c>
      <c r="O2626" s="1302">
        <v>0</v>
      </c>
      <c r="P2626" s="1302">
        <v>0</v>
      </c>
      <c r="Q2626" s="1302">
        <v>0</v>
      </c>
      <c r="R2626" s="1302">
        <v>0</v>
      </c>
      <c r="S2626" s="1302">
        <v>0</v>
      </c>
      <c r="T2626" s="1302">
        <v>0</v>
      </c>
      <c r="U2626" s="1302">
        <v>0</v>
      </c>
      <c r="V2626" s="1302">
        <v>0</v>
      </c>
    </row>
    <row r="2627" spans="1:22" ht="15" x14ac:dyDescent="0.25">
      <c r="A2627" s="1301" t="s">
        <v>709</v>
      </c>
      <c r="B2627" s="153" t="s">
        <v>1003</v>
      </c>
      <c r="C2627" s="1301" t="s">
        <v>95</v>
      </c>
      <c r="D2627" s="1302">
        <v>0</v>
      </c>
      <c r="E2627" s="1302">
        <v>0</v>
      </c>
      <c r="F2627" s="1302">
        <v>0</v>
      </c>
      <c r="G2627" s="1302">
        <v>0</v>
      </c>
      <c r="H2627" s="1302">
        <v>0</v>
      </c>
      <c r="I2627" s="1302">
        <v>0</v>
      </c>
      <c r="J2627" s="1302">
        <v>0</v>
      </c>
      <c r="K2627" s="1302">
        <v>0</v>
      </c>
      <c r="L2627" s="1302">
        <v>0</v>
      </c>
      <c r="M2627" s="1302">
        <v>0</v>
      </c>
      <c r="N2627" s="1302">
        <v>0</v>
      </c>
      <c r="O2627" s="1302">
        <v>0</v>
      </c>
      <c r="P2627" s="1302">
        <v>0</v>
      </c>
      <c r="Q2627" s="1302">
        <v>0</v>
      </c>
      <c r="R2627" s="1302">
        <v>0</v>
      </c>
      <c r="S2627" s="1302">
        <v>0</v>
      </c>
      <c r="T2627" s="1302">
        <v>0</v>
      </c>
      <c r="U2627" s="1302">
        <v>0</v>
      </c>
      <c r="V2627" s="1302">
        <v>0</v>
      </c>
    </row>
    <row r="2628" spans="1:22" ht="15" x14ac:dyDescent="0.25">
      <c r="A2628" s="1301" t="s">
        <v>709</v>
      </c>
      <c r="B2628" s="153" t="s">
        <v>1004</v>
      </c>
      <c r="C2628" s="1301" t="s">
        <v>87</v>
      </c>
      <c r="D2628" s="1302">
        <v>0</v>
      </c>
      <c r="E2628" s="1302">
        <v>0</v>
      </c>
      <c r="F2628" s="1302">
        <v>0</v>
      </c>
      <c r="G2628" s="1302">
        <v>0</v>
      </c>
      <c r="H2628" s="1302">
        <v>0</v>
      </c>
      <c r="I2628" s="1302">
        <v>3</v>
      </c>
      <c r="J2628" s="1302">
        <v>0</v>
      </c>
      <c r="K2628" s="1302">
        <v>2</v>
      </c>
      <c r="L2628" s="1302">
        <v>0</v>
      </c>
      <c r="M2628" s="1302">
        <v>2</v>
      </c>
      <c r="N2628" s="1302">
        <v>0</v>
      </c>
      <c r="O2628" s="1302">
        <v>0</v>
      </c>
      <c r="P2628" s="1302">
        <v>0</v>
      </c>
      <c r="Q2628" s="1302">
        <v>0</v>
      </c>
      <c r="R2628" s="1302">
        <v>1</v>
      </c>
      <c r="S2628" s="1302">
        <v>0</v>
      </c>
      <c r="T2628" s="1302">
        <v>0</v>
      </c>
      <c r="U2628" s="1302">
        <v>11</v>
      </c>
      <c r="V2628" s="1302">
        <v>12</v>
      </c>
    </row>
    <row r="2629" spans="1:22" ht="15" x14ac:dyDescent="0.25">
      <c r="A2629" s="1301" t="s">
        <v>709</v>
      </c>
      <c r="B2629" s="153" t="s">
        <v>1004</v>
      </c>
      <c r="C2629" s="1301" t="s">
        <v>700</v>
      </c>
      <c r="D2629" s="1302">
        <v>0</v>
      </c>
      <c r="E2629" s="1302">
        <v>0</v>
      </c>
      <c r="F2629" s="1302">
        <v>0</v>
      </c>
      <c r="G2629" s="1302">
        <v>0</v>
      </c>
      <c r="H2629" s="1302">
        <v>0</v>
      </c>
      <c r="I2629" s="1302">
        <v>2</v>
      </c>
      <c r="J2629" s="1302">
        <v>0</v>
      </c>
      <c r="K2629" s="1302">
        <v>1</v>
      </c>
      <c r="L2629" s="1302">
        <v>0</v>
      </c>
      <c r="M2629" s="1302">
        <v>0</v>
      </c>
      <c r="N2629" s="1302">
        <v>0</v>
      </c>
      <c r="O2629" s="1302">
        <v>0</v>
      </c>
      <c r="P2629" s="1302">
        <v>0</v>
      </c>
      <c r="Q2629" s="1302">
        <v>0</v>
      </c>
      <c r="R2629" s="1302">
        <v>0</v>
      </c>
      <c r="S2629" s="1302">
        <v>0</v>
      </c>
      <c r="T2629" s="1302">
        <v>0</v>
      </c>
      <c r="U2629" s="1302">
        <v>0</v>
      </c>
      <c r="V2629" s="1302">
        <v>1</v>
      </c>
    </row>
    <row r="2630" spans="1:22" ht="15" x14ac:dyDescent="0.25">
      <c r="A2630" s="1301" t="s">
        <v>709</v>
      </c>
      <c r="B2630" s="153" t="s">
        <v>1004</v>
      </c>
      <c r="C2630" s="1301" t="s">
        <v>88</v>
      </c>
      <c r="D2630" s="1302">
        <v>0</v>
      </c>
      <c r="E2630" s="1302">
        <v>0</v>
      </c>
      <c r="F2630" s="1302">
        <v>0</v>
      </c>
      <c r="G2630" s="1302">
        <v>0</v>
      </c>
      <c r="H2630" s="1302">
        <v>0</v>
      </c>
      <c r="I2630" s="1302">
        <v>2</v>
      </c>
      <c r="J2630" s="1302">
        <v>0</v>
      </c>
      <c r="K2630" s="1302">
        <v>1</v>
      </c>
      <c r="L2630" s="1302">
        <v>0</v>
      </c>
      <c r="M2630" s="1302">
        <v>0</v>
      </c>
      <c r="N2630" s="1302">
        <v>0</v>
      </c>
      <c r="O2630" s="1302">
        <v>0</v>
      </c>
      <c r="P2630" s="1302">
        <v>0</v>
      </c>
      <c r="Q2630" s="1302">
        <v>0</v>
      </c>
      <c r="R2630" s="1302">
        <v>0</v>
      </c>
      <c r="S2630" s="1302">
        <v>0</v>
      </c>
      <c r="T2630" s="1302">
        <v>0</v>
      </c>
      <c r="U2630" s="1302">
        <v>3</v>
      </c>
      <c r="V2630" s="1302">
        <v>5</v>
      </c>
    </row>
    <row r="2631" spans="1:22" ht="15" x14ac:dyDescent="0.25">
      <c r="A2631" s="1301" t="s">
        <v>709</v>
      </c>
      <c r="B2631" s="153" t="s">
        <v>1004</v>
      </c>
      <c r="C2631" s="1301" t="s">
        <v>89</v>
      </c>
      <c r="D2631" s="1302">
        <v>0</v>
      </c>
      <c r="E2631" s="1302">
        <v>0</v>
      </c>
      <c r="F2631" s="1302">
        <v>0</v>
      </c>
      <c r="G2631" s="1302">
        <v>0</v>
      </c>
      <c r="H2631" s="1302">
        <v>0</v>
      </c>
      <c r="I2631" s="1302">
        <v>2</v>
      </c>
      <c r="J2631" s="1302">
        <v>0</v>
      </c>
      <c r="K2631" s="1302">
        <v>1</v>
      </c>
      <c r="L2631" s="1302">
        <v>0</v>
      </c>
      <c r="M2631" s="1302">
        <v>0</v>
      </c>
      <c r="N2631" s="1302">
        <v>0</v>
      </c>
      <c r="O2631" s="1302">
        <v>0</v>
      </c>
      <c r="P2631" s="1302">
        <v>0</v>
      </c>
      <c r="Q2631" s="1302">
        <v>0</v>
      </c>
      <c r="R2631" s="1302">
        <v>0</v>
      </c>
      <c r="S2631" s="1302">
        <v>0</v>
      </c>
      <c r="T2631" s="1302">
        <v>0</v>
      </c>
      <c r="U2631" s="1302">
        <v>3</v>
      </c>
      <c r="V2631" s="1302">
        <v>5</v>
      </c>
    </row>
    <row r="2632" spans="1:22" ht="15" x14ac:dyDescent="0.25">
      <c r="A2632" s="1301" t="s">
        <v>709</v>
      </c>
      <c r="B2632" s="153" t="s">
        <v>1004</v>
      </c>
      <c r="C2632" s="1301" t="s">
        <v>90</v>
      </c>
      <c r="D2632" s="1302">
        <v>0</v>
      </c>
      <c r="E2632" s="1302">
        <v>0</v>
      </c>
      <c r="F2632" s="1302">
        <v>0</v>
      </c>
      <c r="G2632" s="1302">
        <v>0</v>
      </c>
      <c r="H2632" s="1302">
        <v>0</v>
      </c>
      <c r="I2632" s="1302">
        <v>0</v>
      </c>
      <c r="J2632" s="1302">
        <v>0</v>
      </c>
      <c r="K2632" s="1302">
        <v>1</v>
      </c>
      <c r="L2632" s="1302">
        <v>0</v>
      </c>
      <c r="M2632" s="1302">
        <v>0</v>
      </c>
      <c r="N2632" s="1302">
        <v>0</v>
      </c>
      <c r="O2632" s="1302">
        <v>0</v>
      </c>
      <c r="P2632" s="1302">
        <v>0</v>
      </c>
      <c r="Q2632" s="1302">
        <v>0</v>
      </c>
      <c r="R2632" s="1302">
        <v>0</v>
      </c>
      <c r="S2632" s="1302">
        <v>0</v>
      </c>
      <c r="T2632" s="1302">
        <v>0</v>
      </c>
      <c r="U2632" s="1302">
        <v>2</v>
      </c>
      <c r="V2632" s="1302">
        <v>1</v>
      </c>
    </row>
    <row r="2633" spans="1:22" ht="15" x14ac:dyDescent="0.25">
      <c r="A2633" s="1301" t="s">
        <v>709</v>
      </c>
      <c r="B2633" s="153" t="s">
        <v>1004</v>
      </c>
      <c r="C2633" s="1301" t="s">
        <v>91</v>
      </c>
      <c r="D2633" s="1302">
        <v>0</v>
      </c>
      <c r="E2633" s="1302">
        <v>0</v>
      </c>
      <c r="F2633" s="1302">
        <v>0</v>
      </c>
      <c r="G2633" s="1302">
        <v>0</v>
      </c>
      <c r="H2633" s="1302">
        <v>0</v>
      </c>
      <c r="I2633" s="1302">
        <v>0</v>
      </c>
      <c r="J2633" s="1302">
        <v>0</v>
      </c>
      <c r="K2633" s="1302">
        <v>0</v>
      </c>
      <c r="L2633" s="1302">
        <v>0</v>
      </c>
      <c r="M2633" s="1302">
        <v>0</v>
      </c>
      <c r="N2633" s="1302">
        <v>0</v>
      </c>
      <c r="O2633" s="1302">
        <v>0</v>
      </c>
      <c r="P2633" s="1302">
        <v>0</v>
      </c>
      <c r="Q2633" s="1302">
        <v>0</v>
      </c>
      <c r="R2633" s="1302">
        <v>0</v>
      </c>
      <c r="S2633" s="1302">
        <v>0</v>
      </c>
      <c r="T2633" s="1302">
        <v>0</v>
      </c>
      <c r="U2633" s="1302">
        <v>1</v>
      </c>
      <c r="V2633" s="1302">
        <v>1</v>
      </c>
    </row>
    <row r="2634" spans="1:22" ht="15" x14ac:dyDescent="0.25">
      <c r="A2634" s="1301" t="s">
        <v>709</v>
      </c>
      <c r="B2634" s="153" t="s">
        <v>1004</v>
      </c>
      <c r="C2634" s="1301" t="s">
        <v>701</v>
      </c>
      <c r="D2634" s="1302">
        <v>0</v>
      </c>
      <c r="E2634" s="1302">
        <v>0</v>
      </c>
      <c r="F2634" s="1302">
        <v>0</v>
      </c>
      <c r="G2634" s="1302">
        <v>0</v>
      </c>
      <c r="H2634" s="1302">
        <v>0</v>
      </c>
      <c r="I2634" s="1302">
        <v>0.66666668653488159</v>
      </c>
      <c r="J2634" s="1302">
        <v>0</v>
      </c>
      <c r="K2634" s="1302">
        <v>0.5</v>
      </c>
      <c r="L2634" s="1302">
        <v>0</v>
      </c>
      <c r="M2634" s="1302">
        <v>0</v>
      </c>
      <c r="N2634" s="1302">
        <v>0</v>
      </c>
      <c r="O2634" s="1302">
        <v>0</v>
      </c>
      <c r="P2634" s="1302">
        <v>0</v>
      </c>
      <c r="Q2634" s="1302">
        <v>0</v>
      </c>
      <c r="R2634" s="1302">
        <v>0</v>
      </c>
      <c r="S2634" s="1302">
        <v>0</v>
      </c>
      <c r="T2634" s="1302">
        <v>0</v>
      </c>
      <c r="U2634" s="1302">
        <v>0</v>
      </c>
      <c r="V2634" s="1302">
        <v>8.3333335816860199E-2</v>
      </c>
    </row>
    <row r="2635" spans="1:22" ht="15" x14ac:dyDescent="0.25">
      <c r="A2635" s="1301" t="s">
        <v>709</v>
      </c>
      <c r="B2635" s="153" t="s">
        <v>1004</v>
      </c>
      <c r="C2635" s="1301" t="s">
        <v>92</v>
      </c>
      <c r="D2635" s="1302">
        <v>0</v>
      </c>
      <c r="E2635" s="1302">
        <v>0</v>
      </c>
      <c r="F2635" s="1302">
        <v>0</v>
      </c>
      <c r="G2635" s="1302">
        <v>0</v>
      </c>
      <c r="H2635" s="1302">
        <v>0</v>
      </c>
      <c r="I2635" s="1302">
        <v>0.66666668653488159</v>
      </c>
      <c r="J2635" s="1302">
        <v>0</v>
      </c>
      <c r="K2635" s="1302">
        <v>0.5</v>
      </c>
      <c r="L2635" s="1302">
        <v>0</v>
      </c>
      <c r="M2635" s="1302">
        <v>0</v>
      </c>
      <c r="N2635" s="1302">
        <v>0</v>
      </c>
      <c r="O2635" s="1302">
        <v>0</v>
      </c>
      <c r="P2635" s="1302">
        <v>0</v>
      </c>
      <c r="Q2635" s="1302">
        <v>0</v>
      </c>
      <c r="R2635" s="1302">
        <v>0</v>
      </c>
      <c r="S2635" s="1302">
        <v>0</v>
      </c>
      <c r="T2635" s="1302">
        <v>0</v>
      </c>
      <c r="U2635" s="1302">
        <v>0.27272728085517883</v>
      </c>
      <c r="V2635" s="1302">
        <v>0.4166666567325592</v>
      </c>
    </row>
    <row r="2636" spans="1:22" ht="15" x14ac:dyDescent="0.25">
      <c r="A2636" s="1301" t="s">
        <v>709</v>
      </c>
      <c r="B2636" s="153" t="s">
        <v>1004</v>
      </c>
      <c r="C2636" s="1301" t="s">
        <v>93</v>
      </c>
      <c r="D2636" s="1302">
        <v>0</v>
      </c>
      <c r="E2636" s="1302">
        <v>0</v>
      </c>
      <c r="F2636" s="1302">
        <v>0</v>
      </c>
      <c r="G2636" s="1302">
        <v>0</v>
      </c>
      <c r="H2636" s="1302">
        <v>0</v>
      </c>
      <c r="I2636" s="1302">
        <v>0.66666668653488159</v>
      </c>
      <c r="J2636" s="1302">
        <v>0</v>
      </c>
      <c r="K2636" s="1302">
        <v>0.5</v>
      </c>
      <c r="L2636" s="1302">
        <v>0</v>
      </c>
      <c r="M2636" s="1302">
        <v>0</v>
      </c>
      <c r="N2636" s="1302">
        <v>0</v>
      </c>
      <c r="O2636" s="1302">
        <v>0</v>
      </c>
      <c r="P2636" s="1302">
        <v>0</v>
      </c>
      <c r="Q2636" s="1302">
        <v>0</v>
      </c>
      <c r="R2636" s="1302">
        <v>0</v>
      </c>
      <c r="S2636" s="1302">
        <v>0</v>
      </c>
      <c r="T2636" s="1302">
        <v>0</v>
      </c>
      <c r="U2636" s="1302">
        <v>0.27272728085517883</v>
      </c>
      <c r="V2636" s="1302">
        <v>0.4166666567325592</v>
      </c>
    </row>
    <row r="2637" spans="1:22" ht="15" x14ac:dyDescent="0.25">
      <c r="A2637" s="1301" t="s">
        <v>709</v>
      </c>
      <c r="B2637" s="153" t="s">
        <v>1004</v>
      </c>
      <c r="C2637" s="1301" t="s">
        <v>94</v>
      </c>
      <c r="D2637" s="1302">
        <v>0</v>
      </c>
      <c r="E2637" s="1302">
        <v>0</v>
      </c>
      <c r="F2637" s="1302">
        <v>0</v>
      </c>
      <c r="G2637" s="1302">
        <v>0</v>
      </c>
      <c r="H2637" s="1302">
        <v>0</v>
      </c>
      <c r="I2637" s="1302">
        <v>0</v>
      </c>
      <c r="J2637" s="1302">
        <v>0</v>
      </c>
      <c r="K2637" s="1302">
        <v>0.5</v>
      </c>
      <c r="L2637" s="1302">
        <v>0</v>
      </c>
      <c r="M2637" s="1302">
        <v>0</v>
      </c>
      <c r="N2637" s="1302">
        <v>0</v>
      </c>
      <c r="O2637" s="1302">
        <v>0</v>
      </c>
      <c r="P2637" s="1302">
        <v>0</v>
      </c>
      <c r="Q2637" s="1302">
        <v>0</v>
      </c>
      <c r="R2637" s="1302">
        <v>0</v>
      </c>
      <c r="S2637" s="1302">
        <v>0</v>
      </c>
      <c r="T2637" s="1302">
        <v>0</v>
      </c>
      <c r="U2637" s="1302">
        <v>0.18181818723678589</v>
      </c>
      <c r="V2637" s="1302">
        <v>8.3333335816860199E-2</v>
      </c>
    </row>
    <row r="2638" spans="1:22" ht="15" x14ac:dyDescent="0.25">
      <c r="A2638" s="1301" t="s">
        <v>709</v>
      </c>
      <c r="B2638" s="153" t="s">
        <v>1004</v>
      </c>
      <c r="C2638" s="1301" t="s">
        <v>95</v>
      </c>
      <c r="D2638" s="1302">
        <v>0</v>
      </c>
      <c r="E2638" s="1302">
        <v>0</v>
      </c>
      <c r="F2638" s="1302">
        <v>0</v>
      </c>
      <c r="G2638" s="1302">
        <v>0</v>
      </c>
      <c r="H2638" s="1302">
        <v>0</v>
      </c>
      <c r="I2638" s="1302">
        <v>0</v>
      </c>
      <c r="J2638" s="1302">
        <v>0</v>
      </c>
      <c r="K2638" s="1302">
        <v>0</v>
      </c>
      <c r="L2638" s="1302">
        <v>0</v>
      </c>
      <c r="M2638" s="1302">
        <v>0</v>
      </c>
      <c r="N2638" s="1302">
        <v>0</v>
      </c>
      <c r="O2638" s="1302">
        <v>0</v>
      </c>
      <c r="P2638" s="1302">
        <v>0</v>
      </c>
      <c r="Q2638" s="1302">
        <v>0</v>
      </c>
      <c r="R2638" s="1302">
        <v>0</v>
      </c>
      <c r="S2638" s="1302">
        <v>0</v>
      </c>
      <c r="T2638" s="1302">
        <v>0</v>
      </c>
      <c r="U2638" s="1302">
        <v>9.0909093618392944E-2</v>
      </c>
      <c r="V2638" s="1302">
        <v>8.3333335816860199E-2</v>
      </c>
    </row>
    <row r="2639" spans="1:22" ht="15" x14ac:dyDescent="0.25">
      <c r="A2639" s="1301" t="s">
        <v>709</v>
      </c>
      <c r="B2639" s="153" t="s">
        <v>1005</v>
      </c>
      <c r="C2639" s="1301" t="s">
        <v>87</v>
      </c>
      <c r="D2639" s="1302">
        <v>0</v>
      </c>
      <c r="E2639" s="1302">
        <v>0</v>
      </c>
      <c r="F2639" s="1302">
        <v>12</v>
      </c>
      <c r="G2639" s="1302">
        <v>14</v>
      </c>
      <c r="H2639" s="1302">
        <v>9</v>
      </c>
      <c r="I2639" s="1302">
        <v>14</v>
      </c>
      <c r="J2639" s="1302">
        <v>7</v>
      </c>
      <c r="K2639" s="1302">
        <v>19</v>
      </c>
      <c r="L2639" s="1302">
        <v>18</v>
      </c>
      <c r="M2639" s="1302">
        <v>18</v>
      </c>
      <c r="N2639" s="1302">
        <v>23</v>
      </c>
      <c r="O2639" s="1302">
        <v>33</v>
      </c>
      <c r="P2639" s="1302">
        <v>18</v>
      </c>
      <c r="Q2639" s="1302">
        <v>0</v>
      </c>
      <c r="R2639" s="1302">
        <v>2</v>
      </c>
      <c r="S2639" s="1302">
        <v>5</v>
      </c>
      <c r="T2639" s="1302">
        <v>7</v>
      </c>
      <c r="U2639" s="1302">
        <v>8</v>
      </c>
      <c r="V2639" s="1302">
        <v>11</v>
      </c>
    </row>
    <row r="2640" spans="1:22" ht="15" x14ac:dyDescent="0.25">
      <c r="A2640" s="1301" t="s">
        <v>709</v>
      </c>
      <c r="B2640" s="153" t="s">
        <v>1005</v>
      </c>
      <c r="C2640" s="1301" t="s">
        <v>700</v>
      </c>
      <c r="D2640" s="1302">
        <v>0</v>
      </c>
      <c r="E2640" s="1302">
        <v>0</v>
      </c>
      <c r="F2640" s="1302">
        <v>3</v>
      </c>
      <c r="G2640" s="1302">
        <v>5</v>
      </c>
      <c r="H2640" s="1302">
        <v>0</v>
      </c>
      <c r="I2640" s="1302">
        <v>8</v>
      </c>
      <c r="J2640" s="1302">
        <v>4</v>
      </c>
      <c r="K2640" s="1302">
        <v>5</v>
      </c>
      <c r="L2640" s="1302">
        <v>1</v>
      </c>
      <c r="M2640" s="1302">
        <v>5</v>
      </c>
      <c r="N2640" s="1302">
        <v>10</v>
      </c>
      <c r="O2640" s="1302">
        <v>5</v>
      </c>
      <c r="P2640" s="1302">
        <v>6</v>
      </c>
      <c r="Q2640" s="1302">
        <v>0</v>
      </c>
      <c r="R2640" s="1302">
        <v>0</v>
      </c>
      <c r="S2640" s="1302">
        <v>1</v>
      </c>
      <c r="T2640" s="1302">
        <v>1</v>
      </c>
      <c r="U2640" s="1302">
        <v>4</v>
      </c>
      <c r="V2640" s="1302">
        <v>1</v>
      </c>
    </row>
    <row r="2641" spans="1:22" ht="15" x14ac:dyDescent="0.25">
      <c r="A2641" s="1301" t="s">
        <v>709</v>
      </c>
      <c r="B2641" s="153" t="s">
        <v>1005</v>
      </c>
      <c r="C2641" s="1301" t="s">
        <v>88</v>
      </c>
      <c r="D2641" s="1302">
        <v>0</v>
      </c>
      <c r="E2641" s="1302">
        <v>0</v>
      </c>
      <c r="F2641" s="1302">
        <v>6</v>
      </c>
      <c r="G2641" s="1302">
        <v>5</v>
      </c>
      <c r="H2641" s="1302">
        <v>2</v>
      </c>
      <c r="I2641" s="1302">
        <v>10</v>
      </c>
      <c r="J2641" s="1302">
        <v>6</v>
      </c>
      <c r="K2641" s="1302">
        <v>9</v>
      </c>
      <c r="L2641" s="1302">
        <v>6</v>
      </c>
      <c r="M2641" s="1302">
        <v>10</v>
      </c>
      <c r="N2641" s="1302">
        <v>17</v>
      </c>
      <c r="O2641" s="1302">
        <v>16</v>
      </c>
      <c r="P2641" s="1302">
        <v>10</v>
      </c>
      <c r="Q2641" s="1302">
        <v>0</v>
      </c>
      <c r="R2641" s="1302">
        <v>2</v>
      </c>
      <c r="S2641" s="1302">
        <v>1</v>
      </c>
      <c r="T2641" s="1302">
        <v>2</v>
      </c>
      <c r="U2641" s="1302">
        <v>7</v>
      </c>
      <c r="V2641" s="1302">
        <v>6</v>
      </c>
    </row>
    <row r="2642" spans="1:22" ht="15" x14ac:dyDescent="0.25">
      <c r="A2642" s="1301" t="s">
        <v>709</v>
      </c>
      <c r="B2642" s="153" t="s">
        <v>1005</v>
      </c>
      <c r="C2642" s="1301" t="s">
        <v>89</v>
      </c>
      <c r="D2642" s="1302">
        <v>0</v>
      </c>
      <c r="E2642" s="1302">
        <v>0</v>
      </c>
      <c r="F2642" s="1302">
        <v>10</v>
      </c>
      <c r="G2642" s="1302">
        <v>9</v>
      </c>
      <c r="H2642" s="1302">
        <v>2</v>
      </c>
      <c r="I2642" s="1302">
        <v>10</v>
      </c>
      <c r="J2642" s="1302">
        <v>6</v>
      </c>
      <c r="K2642" s="1302">
        <v>10</v>
      </c>
      <c r="L2642" s="1302">
        <v>6</v>
      </c>
      <c r="M2642" s="1302">
        <v>12</v>
      </c>
      <c r="N2642" s="1302">
        <v>19</v>
      </c>
      <c r="O2642" s="1302">
        <v>20</v>
      </c>
      <c r="P2642" s="1302">
        <v>10</v>
      </c>
      <c r="Q2642" s="1302">
        <v>0</v>
      </c>
      <c r="R2642" s="1302">
        <v>2</v>
      </c>
      <c r="S2642" s="1302">
        <v>1</v>
      </c>
      <c r="T2642" s="1302">
        <v>2</v>
      </c>
      <c r="U2642" s="1302">
        <v>7</v>
      </c>
      <c r="V2642" s="1302">
        <v>6</v>
      </c>
    </row>
    <row r="2643" spans="1:22" ht="15" x14ac:dyDescent="0.25">
      <c r="A2643" s="1301" t="s">
        <v>709</v>
      </c>
      <c r="B2643" s="153" t="s">
        <v>1005</v>
      </c>
      <c r="C2643" s="1301" t="s">
        <v>90</v>
      </c>
      <c r="D2643" s="1302">
        <v>0</v>
      </c>
      <c r="E2643" s="1302">
        <v>0</v>
      </c>
      <c r="F2643" s="1302">
        <v>3</v>
      </c>
      <c r="G2643" s="1302">
        <v>3</v>
      </c>
      <c r="H2643" s="1302">
        <v>1</v>
      </c>
      <c r="I2643" s="1302">
        <v>2</v>
      </c>
      <c r="J2643" s="1302">
        <v>3</v>
      </c>
      <c r="K2643" s="1302">
        <v>2</v>
      </c>
      <c r="L2643" s="1302">
        <v>0</v>
      </c>
      <c r="M2643" s="1302">
        <v>6</v>
      </c>
      <c r="N2643" s="1302">
        <v>5</v>
      </c>
      <c r="O2643" s="1302">
        <v>2</v>
      </c>
      <c r="P2643" s="1302">
        <v>1</v>
      </c>
      <c r="Q2643" s="1302">
        <v>0</v>
      </c>
      <c r="R2643" s="1302">
        <v>0</v>
      </c>
      <c r="S2643" s="1302">
        <v>0</v>
      </c>
      <c r="T2643" s="1302">
        <v>0</v>
      </c>
      <c r="U2643" s="1302">
        <v>1</v>
      </c>
      <c r="V2643" s="1302">
        <v>3</v>
      </c>
    </row>
    <row r="2644" spans="1:22" ht="15" x14ac:dyDescent="0.25">
      <c r="A2644" s="1301" t="s">
        <v>709</v>
      </c>
      <c r="B2644" s="153" t="s">
        <v>1005</v>
      </c>
      <c r="C2644" s="1301" t="s">
        <v>91</v>
      </c>
      <c r="D2644" s="1302">
        <v>0</v>
      </c>
      <c r="E2644" s="1302">
        <v>0</v>
      </c>
      <c r="F2644" s="1302">
        <v>3</v>
      </c>
      <c r="G2644" s="1302">
        <v>1</v>
      </c>
      <c r="H2644" s="1302">
        <v>1</v>
      </c>
      <c r="I2644" s="1302">
        <v>2</v>
      </c>
      <c r="J2644" s="1302">
        <v>1</v>
      </c>
      <c r="K2644" s="1302">
        <v>2</v>
      </c>
      <c r="L2644" s="1302">
        <v>0</v>
      </c>
      <c r="M2644" s="1302">
        <v>3</v>
      </c>
      <c r="N2644" s="1302">
        <v>4</v>
      </c>
      <c r="O2644" s="1302">
        <v>2</v>
      </c>
      <c r="P2644" s="1302">
        <v>1</v>
      </c>
      <c r="Q2644" s="1302">
        <v>0</v>
      </c>
      <c r="R2644" s="1302">
        <v>0</v>
      </c>
      <c r="S2644" s="1302">
        <v>0</v>
      </c>
      <c r="T2644" s="1302">
        <v>0</v>
      </c>
      <c r="U2644" s="1302">
        <v>1</v>
      </c>
      <c r="V2644" s="1302">
        <v>0</v>
      </c>
    </row>
    <row r="2645" spans="1:22" ht="15" x14ac:dyDescent="0.25">
      <c r="A2645" s="1301" t="s">
        <v>709</v>
      </c>
      <c r="B2645" s="153" t="s">
        <v>1005</v>
      </c>
      <c r="C2645" s="1301" t="s">
        <v>701</v>
      </c>
      <c r="D2645" s="1302">
        <v>0</v>
      </c>
      <c r="E2645" s="1302">
        <v>0</v>
      </c>
      <c r="F2645" s="1302">
        <v>0.25</v>
      </c>
      <c r="G2645" s="1302">
        <v>0.3571428656578064</v>
      </c>
      <c r="H2645" s="1302">
        <v>0</v>
      </c>
      <c r="I2645" s="1302">
        <v>0.57142859697341919</v>
      </c>
      <c r="J2645" s="1302">
        <v>0.57142859697341919</v>
      </c>
      <c r="K2645" s="1302">
        <v>0.26315790414810181</v>
      </c>
      <c r="L2645" s="1302">
        <v>5.55555559694767E-2</v>
      </c>
      <c r="M2645" s="1302">
        <v>0.27777779102325439</v>
      </c>
      <c r="N2645" s="1302">
        <v>0.43478259444236755</v>
      </c>
      <c r="O2645" s="1302">
        <v>0.15151515603065491</v>
      </c>
      <c r="P2645" s="1302">
        <v>0.3333333432674408</v>
      </c>
      <c r="Q2645" s="1302">
        <v>0</v>
      </c>
      <c r="R2645" s="1302">
        <v>0</v>
      </c>
      <c r="S2645" s="1302">
        <v>0.20000000298023224</v>
      </c>
      <c r="T2645" s="1302">
        <v>0.1428571492433548</v>
      </c>
      <c r="U2645" s="1302">
        <v>0.5</v>
      </c>
      <c r="V2645" s="1302">
        <v>9.0909093618392944E-2</v>
      </c>
    </row>
    <row r="2646" spans="1:22" ht="15" x14ac:dyDescent="0.25">
      <c r="A2646" s="1301" t="s">
        <v>709</v>
      </c>
      <c r="B2646" s="153" t="s">
        <v>1005</v>
      </c>
      <c r="C2646" s="1301" t="s">
        <v>92</v>
      </c>
      <c r="D2646" s="1302">
        <v>0</v>
      </c>
      <c r="E2646" s="1302">
        <v>0</v>
      </c>
      <c r="F2646" s="1302">
        <v>0.5</v>
      </c>
      <c r="G2646" s="1302">
        <v>0.3571428656578064</v>
      </c>
      <c r="H2646" s="1302">
        <v>0.2222222238779068</v>
      </c>
      <c r="I2646" s="1302">
        <v>0.71428573131561279</v>
      </c>
      <c r="J2646" s="1302">
        <v>0.8571428656578064</v>
      </c>
      <c r="K2646" s="1302">
        <v>0.47368422150611877</v>
      </c>
      <c r="L2646" s="1302">
        <v>0.3333333432674408</v>
      </c>
      <c r="M2646" s="1302">
        <v>0.55555558204650879</v>
      </c>
      <c r="N2646" s="1302">
        <v>0.73913043737411499</v>
      </c>
      <c r="O2646" s="1302">
        <v>0.4848484992980957</v>
      </c>
      <c r="P2646" s="1302">
        <v>0.55555558204650879</v>
      </c>
      <c r="Q2646" s="1302">
        <v>0</v>
      </c>
      <c r="R2646" s="1302">
        <v>1</v>
      </c>
      <c r="S2646" s="1302">
        <v>0.20000000298023224</v>
      </c>
      <c r="T2646" s="1302">
        <v>0.28571429848670959</v>
      </c>
      <c r="U2646" s="1302">
        <v>0.875</v>
      </c>
      <c r="V2646" s="1302">
        <v>0.54545456171035767</v>
      </c>
    </row>
    <row r="2647" spans="1:22" ht="15" x14ac:dyDescent="0.25">
      <c r="A2647" s="1301" t="s">
        <v>709</v>
      </c>
      <c r="B2647" s="153" t="s">
        <v>1005</v>
      </c>
      <c r="C2647" s="1301" t="s">
        <v>93</v>
      </c>
      <c r="D2647" s="1302">
        <v>0</v>
      </c>
      <c r="E2647" s="1302">
        <v>0</v>
      </c>
      <c r="F2647" s="1302">
        <v>0.83333331346511841</v>
      </c>
      <c r="G2647" s="1302">
        <v>0.6428571343421936</v>
      </c>
      <c r="H2647" s="1302">
        <v>0.2222222238779068</v>
      </c>
      <c r="I2647" s="1302">
        <v>0.71428573131561279</v>
      </c>
      <c r="J2647" s="1302">
        <v>0.8571428656578064</v>
      </c>
      <c r="K2647" s="1302">
        <v>0.52631580829620361</v>
      </c>
      <c r="L2647" s="1302">
        <v>0.3333333432674408</v>
      </c>
      <c r="M2647" s="1302">
        <v>0.66666668653488159</v>
      </c>
      <c r="N2647" s="1302">
        <v>0.82608693838119507</v>
      </c>
      <c r="O2647" s="1302">
        <v>0.60606062412261963</v>
      </c>
      <c r="P2647" s="1302">
        <v>0.55555558204650879</v>
      </c>
      <c r="Q2647" s="1302">
        <v>0</v>
      </c>
      <c r="R2647" s="1302">
        <v>1</v>
      </c>
      <c r="S2647" s="1302">
        <v>0.20000000298023224</v>
      </c>
      <c r="T2647" s="1302">
        <v>0.28571429848670959</v>
      </c>
      <c r="U2647" s="1302">
        <v>0.875</v>
      </c>
      <c r="V2647" s="1302">
        <v>0.54545456171035767</v>
      </c>
    </row>
    <row r="2648" spans="1:22" ht="15" x14ac:dyDescent="0.25">
      <c r="A2648" s="1301" t="s">
        <v>709</v>
      </c>
      <c r="B2648" s="153" t="s">
        <v>1005</v>
      </c>
      <c r="C2648" s="1301" t="s">
        <v>94</v>
      </c>
      <c r="D2648" s="1302">
        <v>0</v>
      </c>
      <c r="E2648" s="1302">
        <v>0</v>
      </c>
      <c r="F2648" s="1302">
        <v>0.25</v>
      </c>
      <c r="G2648" s="1302">
        <v>0.2142857164144516</v>
      </c>
      <c r="H2648" s="1302">
        <v>0.1111111119389534</v>
      </c>
      <c r="I2648" s="1302">
        <v>0.1428571492433548</v>
      </c>
      <c r="J2648" s="1302">
        <v>0.4285714328289032</v>
      </c>
      <c r="K2648" s="1302">
        <v>0.10526315867900848</v>
      </c>
      <c r="L2648" s="1302">
        <v>0</v>
      </c>
      <c r="M2648" s="1302">
        <v>0.3333333432674408</v>
      </c>
      <c r="N2648" s="1302">
        <v>0.21739129722118378</v>
      </c>
      <c r="O2648" s="1302">
        <v>6.0606062412261963E-2</v>
      </c>
      <c r="P2648" s="1302">
        <v>5.55555559694767E-2</v>
      </c>
      <c r="Q2648" s="1302">
        <v>0</v>
      </c>
      <c r="R2648" s="1302">
        <v>0</v>
      </c>
      <c r="S2648" s="1302">
        <v>0</v>
      </c>
      <c r="T2648" s="1302">
        <v>0</v>
      </c>
      <c r="U2648" s="1302">
        <v>0.125</v>
      </c>
      <c r="V2648" s="1302">
        <v>0.27272728085517883</v>
      </c>
    </row>
    <row r="2649" spans="1:22" ht="15" x14ac:dyDescent="0.25">
      <c r="A2649" s="1301" t="s">
        <v>709</v>
      </c>
      <c r="B2649" s="153" t="s">
        <v>1005</v>
      </c>
      <c r="C2649" s="1301" t="s">
        <v>95</v>
      </c>
      <c r="D2649" s="1302">
        <v>0</v>
      </c>
      <c r="E2649" s="1302">
        <v>0</v>
      </c>
      <c r="F2649" s="1302">
        <v>0.25</v>
      </c>
      <c r="G2649" s="1302">
        <v>7.1428574621677399E-2</v>
      </c>
      <c r="H2649" s="1302">
        <v>0.1111111119389534</v>
      </c>
      <c r="I2649" s="1302">
        <v>0.1428571492433548</v>
      </c>
      <c r="J2649" s="1302">
        <v>0.1428571492433548</v>
      </c>
      <c r="K2649" s="1302">
        <v>0.10526315867900848</v>
      </c>
      <c r="L2649" s="1302">
        <v>0</v>
      </c>
      <c r="M2649" s="1302">
        <v>0.1666666716337204</v>
      </c>
      <c r="N2649" s="1302">
        <v>0.17391304671764374</v>
      </c>
      <c r="O2649" s="1302">
        <v>6.0606062412261963E-2</v>
      </c>
      <c r="P2649" s="1302">
        <v>5.55555559694767E-2</v>
      </c>
      <c r="Q2649" s="1302">
        <v>0</v>
      </c>
      <c r="R2649" s="1302">
        <v>0</v>
      </c>
      <c r="S2649" s="1302">
        <v>0</v>
      </c>
      <c r="T2649" s="1302">
        <v>0</v>
      </c>
      <c r="U2649" s="1302">
        <v>0.125</v>
      </c>
      <c r="V2649" s="1302">
        <v>0</v>
      </c>
    </row>
    <row r="2650" spans="1:22" ht="15" x14ac:dyDescent="0.25">
      <c r="A2650" s="1301" t="s">
        <v>709</v>
      </c>
      <c r="B2650" s="153" t="s">
        <v>1006</v>
      </c>
      <c r="C2650" s="1301" t="s">
        <v>87</v>
      </c>
      <c r="D2650" s="1302">
        <v>0</v>
      </c>
      <c r="E2650" s="1302">
        <v>0</v>
      </c>
      <c r="F2650" s="1302">
        <v>1</v>
      </c>
      <c r="G2650" s="1302">
        <v>1</v>
      </c>
      <c r="H2650" s="1302">
        <v>1</v>
      </c>
      <c r="I2650" s="1302">
        <v>1</v>
      </c>
      <c r="J2650" s="1302">
        <v>0</v>
      </c>
      <c r="K2650" s="1302">
        <v>0</v>
      </c>
      <c r="L2650" s="1302">
        <v>0</v>
      </c>
      <c r="M2650" s="1302">
        <v>0</v>
      </c>
      <c r="N2650" s="1302">
        <v>0</v>
      </c>
      <c r="O2650" s="1302">
        <v>0</v>
      </c>
      <c r="P2650" s="1302">
        <v>0</v>
      </c>
      <c r="Q2650" s="1302">
        <v>0</v>
      </c>
      <c r="R2650" s="1302">
        <v>0</v>
      </c>
      <c r="S2650" s="1302">
        <v>0</v>
      </c>
      <c r="T2650" s="1302">
        <v>0</v>
      </c>
      <c r="U2650" s="1302">
        <v>0</v>
      </c>
      <c r="V2650" s="1302">
        <v>0</v>
      </c>
    </row>
    <row r="2651" spans="1:22" ht="15" x14ac:dyDescent="0.25">
      <c r="A2651" s="1301" t="s">
        <v>709</v>
      </c>
      <c r="B2651" s="153" t="s">
        <v>1006</v>
      </c>
      <c r="C2651" s="1301" t="s">
        <v>700</v>
      </c>
      <c r="D2651" s="1302">
        <v>0</v>
      </c>
      <c r="E2651" s="1302">
        <v>0</v>
      </c>
      <c r="F2651" s="1302">
        <v>0</v>
      </c>
      <c r="G2651" s="1302">
        <v>1</v>
      </c>
      <c r="H2651" s="1302">
        <v>1</v>
      </c>
      <c r="I2651" s="1302">
        <v>1</v>
      </c>
      <c r="J2651" s="1302">
        <v>0</v>
      </c>
      <c r="K2651" s="1302">
        <v>0</v>
      </c>
      <c r="L2651" s="1302">
        <v>0</v>
      </c>
      <c r="M2651" s="1302">
        <v>0</v>
      </c>
      <c r="N2651" s="1302">
        <v>0</v>
      </c>
      <c r="O2651" s="1302">
        <v>0</v>
      </c>
      <c r="P2651" s="1302">
        <v>0</v>
      </c>
      <c r="Q2651" s="1302">
        <v>0</v>
      </c>
      <c r="R2651" s="1302">
        <v>0</v>
      </c>
      <c r="S2651" s="1302">
        <v>0</v>
      </c>
      <c r="T2651" s="1302">
        <v>0</v>
      </c>
      <c r="U2651" s="1302">
        <v>0</v>
      </c>
      <c r="V2651" s="1302">
        <v>0</v>
      </c>
    </row>
    <row r="2652" spans="1:22" ht="15" x14ac:dyDescent="0.25">
      <c r="A2652" s="1301" t="s">
        <v>709</v>
      </c>
      <c r="B2652" s="153" t="s">
        <v>1006</v>
      </c>
      <c r="C2652" s="1301" t="s">
        <v>88</v>
      </c>
      <c r="D2652" s="1302">
        <v>0</v>
      </c>
      <c r="E2652" s="1302">
        <v>0</v>
      </c>
      <c r="F2652" s="1302">
        <v>0</v>
      </c>
      <c r="G2652" s="1302">
        <v>1</v>
      </c>
      <c r="H2652" s="1302">
        <v>1</v>
      </c>
      <c r="I2652" s="1302">
        <v>1</v>
      </c>
      <c r="J2652" s="1302">
        <v>0</v>
      </c>
      <c r="K2652" s="1302">
        <v>0</v>
      </c>
      <c r="L2652" s="1302">
        <v>0</v>
      </c>
      <c r="M2652" s="1302">
        <v>0</v>
      </c>
      <c r="N2652" s="1302">
        <v>0</v>
      </c>
      <c r="O2652" s="1302">
        <v>0</v>
      </c>
      <c r="P2652" s="1302">
        <v>0</v>
      </c>
      <c r="Q2652" s="1302">
        <v>0</v>
      </c>
      <c r="R2652" s="1302">
        <v>0</v>
      </c>
      <c r="S2652" s="1302">
        <v>0</v>
      </c>
      <c r="T2652" s="1302">
        <v>0</v>
      </c>
      <c r="U2652" s="1302">
        <v>0</v>
      </c>
      <c r="V2652" s="1302">
        <v>0</v>
      </c>
    </row>
    <row r="2653" spans="1:22" ht="15" x14ac:dyDescent="0.25">
      <c r="A2653" s="1301" t="s">
        <v>709</v>
      </c>
      <c r="B2653" s="153" t="s">
        <v>1006</v>
      </c>
      <c r="C2653" s="1301" t="s">
        <v>89</v>
      </c>
      <c r="D2653" s="1302">
        <v>0</v>
      </c>
      <c r="E2653" s="1302">
        <v>0</v>
      </c>
      <c r="F2653" s="1302">
        <v>0</v>
      </c>
      <c r="G2653" s="1302">
        <v>1</v>
      </c>
      <c r="H2653" s="1302">
        <v>1</v>
      </c>
      <c r="I2653" s="1302">
        <v>1</v>
      </c>
      <c r="J2653" s="1302">
        <v>0</v>
      </c>
      <c r="K2653" s="1302">
        <v>0</v>
      </c>
      <c r="L2653" s="1302">
        <v>0</v>
      </c>
      <c r="M2653" s="1302">
        <v>0</v>
      </c>
      <c r="N2653" s="1302">
        <v>0</v>
      </c>
      <c r="O2653" s="1302">
        <v>0</v>
      </c>
      <c r="P2653" s="1302">
        <v>0</v>
      </c>
      <c r="Q2653" s="1302">
        <v>0</v>
      </c>
      <c r="R2653" s="1302">
        <v>0</v>
      </c>
      <c r="S2653" s="1302">
        <v>0</v>
      </c>
      <c r="T2653" s="1302">
        <v>0</v>
      </c>
      <c r="U2653" s="1302">
        <v>0</v>
      </c>
      <c r="V2653" s="1302">
        <v>0</v>
      </c>
    </row>
    <row r="2654" spans="1:22" ht="15" x14ac:dyDescent="0.25">
      <c r="A2654" s="1301" t="s">
        <v>709</v>
      </c>
      <c r="B2654" s="153" t="s">
        <v>1006</v>
      </c>
      <c r="C2654" s="1301" t="s">
        <v>90</v>
      </c>
      <c r="D2654" s="1302">
        <v>0</v>
      </c>
      <c r="E2654" s="1302">
        <v>0</v>
      </c>
      <c r="F2654" s="1302">
        <v>0</v>
      </c>
      <c r="G2654" s="1302">
        <v>1</v>
      </c>
      <c r="H2654" s="1302">
        <v>0</v>
      </c>
      <c r="I2654" s="1302">
        <v>0</v>
      </c>
      <c r="J2654" s="1302">
        <v>0</v>
      </c>
      <c r="K2654" s="1302">
        <v>0</v>
      </c>
      <c r="L2654" s="1302">
        <v>0</v>
      </c>
      <c r="M2654" s="1302">
        <v>0</v>
      </c>
      <c r="N2654" s="1302">
        <v>0</v>
      </c>
      <c r="O2654" s="1302">
        <v>0</v>
      </c>
      <c r="P2654" s="1302">
        <v>0</v>
      </c>
      <c r="Q2654" s="1302">
        <v>0</v>
      </c>
      <c r="R2654" s="1302">
        <v>0</v>
      </c>
      <c r="S2654" s="1302">
        <v>0</v>
      </c>
      <c r="T2654" s="1302">
        <v>0</v>
      </c>
      <c r="U2654" s="1302">
        <v>0</v>
      </c>
      <c r="V2654" s="1302">
        <v>0</v>
      </c>
    </row>
    <row r="2655" spans="1:22" ht="15" x14ac:dyDescent="0.25">
      <c r="A2655" s="1301" t="s">
        <v>709</v>
      </c>
      <c r="B2655" s="153" t="s">
        <v>1006</v>
      </c>
      <c r="C2655" s="1301" t="s">
        <v>91</v>
      </c>
      <c r="D2655" s="1302">
        <v>0</v>
      </c>
      <c r="E2655" s="1302">
        <v>0</v>
      </c>
      <c r="F2655" s="1302">
        <v>0</v>
      </c>
      <c r="G2655" s="1302">
        <v>1</v>
      </c>
      <c r="H2655" s="1302">
        <v>0</v>
      </c>
      <c r="I2655" s="1302">
        <v>0</v>
      </c>
      <c r="J2655" s="1302">
        <v>0</v>
      </c>
      <c r="K2655" s="1302">
        <v>0</v>
      </c>
      <c r="L2655" s="1302">
        <v>0</v>
      </c>
      <c r="M2655" s="1302">
        <v>0</v>
      </c>
      <c r="N2655" s="1302">
        <v>0</v>
      </c>
      <c r="O2655" s="1302">
        <v>0</v>
      </c>
      <c r="P2655" s="1302">
        <v>0</v>
      </c>
      <c r="Q2655" s="1302">
        <v>0</v>
      </c>
      <c r="R2655" s="1302">
        <v>0</v>
      </c>
      <c r="S2655" s="1302">
        <v>0</v>
      </c>
      <c r="T2655" s="1302">
        <v>0</v>
      </c>
      <c r="U2655" s="1302">
        <v>0</v>
      </c>
      <c r="V2655" s="1302">
        <v>0</v>
      </c>
    </row>
    <row r="2656" spans="1:22" ht="15" x14ac:dyDescent="0.25">
      <c r="A2656" s="1301" t="s">
        <v>709</v>
      </c>
      <c r="B2656" s="153" t="s">
        <v>1006</v>
      </c>
      <c r="C2656" s="1301" t="s">
        <v>701</v>
      </c>
      <c r="D2656" s="1302">
        <v>0</v>
      </c>
      <c r="E2656" s="1302">
        <v>0</v>
      </c>
      <c r="F2656" s="1302">
        <v>0</v>
      </c>
      <c r="G2656" s="1302">
        <v>1</v>
      </c>
      <c r="H2656" s="1302">
        <v>1</v>
      </c>
      <c r="I2656" s="1302">
        <v>1</v>
      </c>
      <c r="J2656" s="1302">
        <v>0</v>
      </c>
      <c r="K2656" s="1302">
        <v>0</v>
      </c>
      <c r="L2656" s="1302">
        <v>0</v>
      </c>
      <c r="M2656" s="1302">
        <v>0</v>
      </c>
      <c r="N2656" s="1302">
        <v>0</v>
      </c>
      <c r="O2656" s="1302">
        <v>0</v>
      </c>
      <c r="P2656" s="1302">
        <v>0</v>
      </c>
      <c r="Q2656" s="1302">
        <v>0</v>
      </c>
      <c r="R2656" s="1302">
        <v>0</v>
      </c>
      <c r="S2656" s="1302">
        <v>0</v>
      </c>
      <c r="T2656" s="1302">
        <v>0</v>
      </c>
      <c r="U2656" s="1302">
        <v>0</v>
      </c>
      <c r="V2656" s="1302">
        <v>0</v>
      </c>
    </row>
    <row r="2657" spans="1:22" ht="15" x14ac:dyDescent="0.25">
      <c r="A2657" s="1301" t="s">
        <v>709</v>
      </c>
      <c r="B2657" s="153" t="s">
        <v>1006</v>
      </c>
      <c r="C2657" s="1301" t="s">
        <v>92</v>
      </c>
      <c r="D2657" s="1302">
        <v>0</v>
      </c>
      <c r="E2657" s="1302">
        <v>0</v>
      </c>
      <c r="F2657" s="1302">
        <v>0</v>
      </c>
      <c r="G2657" s="1302">
        <v>1</v>
      </c>
      <c r="H2657" s="1302">
        <v>1</v>
      </c>
      <c r="I2657" s="1302">
        <v>1</v>
      </c>
      <c r="J2657" s="1302">
        <v>0</v>
      </c>
      <c r="K2657" s="1302">
        <v>0</v>
      </c>
      <c r="L2657" s="1302">
        <v>0</v>
      </c>
      <c r="M2657" s="1302">
        <v>0</v>
      </c>
      <c r="N2657" s="1302">
        <v>0</v>
      </c>
      <c r="O2657" s="1302">
        <v>0</v>
      </c>
      <c r="P2657" s="1302">
        <v>0</v>
      </c>
      <c r="Q2657" s="1302">
        <v>0</v>
      </c>
      <c r="R2657" s="1302">
        <v>0</v>
      </c>
      <c r="S2657" s="1302">
        <v>0</v>
      </c>
      <c r="T2657" s="1302">
        <v>0</v>
      </c>
      <c r="U2657" s="1302">
        <v>0</v>
      </c>
      <c r="V2657" s="1302">
        <v>0</v>
      </c>
    </row>
    <row r="2658" spans="1:22" ht="15" x14ac:dyDescent="0.25">
      <c r="A2658" s="1301" t="s">
        <v>709</v>
      </c>
      <c r="B2658" s="153" t="s">
        <v>1006</v>
      </c>
      <c r="C2658" s="1301" t="s">
        <v>93</v>
      </c>
      <c r="D2658" s="1302">
        <v>0</v>
      </c>
      <c r="E2658" s="1302">
        <v>0</v>
      </c>
      <c r="F2658" s="1302">
        <v>0</v>
      </c>
      <c r="G2658" s="1302">
        <v>1</v>
      </c>
      <c r="H2658" s="1302">
        <v>1</v>
      </c>
      <c r="I2658" s="1302">
        <v>1</v>
      </c>
      <c r="J2658" s="1302">
        <v>0</v>
      </c>
      <c r="K2658" s="1302">
        <v>0</v>
      </c>
      <c r="L2658" s="1302">
        <v>0</v>
      </c>
      <c r="M2658" s="1302">
        <v>0</v>
      </c>
      <c r="N2658" s="1302">
        <v>0</v>
      </c>
      <c r="O2658" s="1302">
        <v>0</v>
      </c>
      <c r="P2658" s="1302">
        <v>0</v>
      </c>
      <c r="Q2658" s="1302">
        <v>0</v>
      </c>
      <c r="R2658" s="1302">
        <v>0</v>
      </c>
      <c r="S2658" s="1302">
        <v>0</v>
      </c>
      <c r="T2658" s="1302">
        <v>0</v>
      </c>
      <c r="U2658" s="1302">
        <v>0</v>
      </c>
      <c r="V2658" s="1302">
        <v>0</v>
      </c>
    </row>
    <row r="2659" spans="1:22" ht="15" x14ac:dyDescent="0.25">
      <c r="A2659" s="1301" t="s">
        <v>709</v>
      </c>
      <c r="B2659" s="153" t="s">
        <v>1006</v>
      </c>
      <c r="C2659" s="1301" t="s">
        <v>94</v>
      </c>
      <c r="D2659" s="1302">
        <v>0</v>
      </c>
      <c r="E2659" s="1302">
        <v>0</v>
      </c>
      <c r="F2659" s="1302">
        <v>0</v>
      </c>
      <c r="G2659" s="1302">
        <v>1</v>
      </c>
      <c r="H2659" s="1302">
        <v>0</v>
      </c>
      <c r="I2659" s="1302">
        <v>0</v>
      </c>
      <c r="J2659" s="1302">
        <v>0</v>
      </c>
      <c r="K2659" s="1302">
        <v>0</v>
      </c>
      <c r="L2659" s="1302">
        <v>0</v>
      </c>
      <c r="M2659" s="1302">
        <v>0</v>
      </c>
      <c r="N2659" s="1302">
        <v>0</v>
      </c>
      <c r="O2659" s="1302">
        <v>0</v>
      </c>
      <c r="P2659" s="1302">
        <v>0</v>
      </c>
      <c r="Q2659" s="1302">
        <v>0</v>
      </c>
      <c r="R2659" s="1302">
        <v>0</v>
      </c>
      <c r="S2659" s="1302">
        <v>0</v>
      </c>
      <c r="T2659" s="1302">
        <v>0</v>
      </c>
      <c r="U2659" s="1302">
        <v>0</v>
      </c>
      <c r="V2659" s="1302">
        <v>0</v>
      </c>
    </row>
    <row r="2660" spans="1:22" ht="15" x14ac:dyDescent="0.25">
      <c r="A2660" s="1301" t="s">
        <v>709</v>
      </c>
      <c r="B2660" s="153" t="s">
        <v>1006</v>
      </c>
      <c r="C2660" s="1301" t="s">
        <v>95</v>
      </c>
      <c r="D2660" s="1302">
        <v>0</v>
      </c>
      <c r="E2660" s="1302">
        <v>0</v>
      </c>
      <c r="F2660" s="1302">
        <v>0</v>
      </c>
      <c r="G2660" s="1302">
        <v>1</v>
      </c>
      <c r="H2660" s="1302">
        <v>0</v>
      </c>
      <c r="I2660" s="1302">
        <v>0</v>
      </c>
      <c r="J2660" s="1302">
        <v>0</v>
      </c>
      <c r="K2660" s="1302">
        <v>0</v>
      </c>
      <c r="L2660" s="1302">
        <v>0</v>
      </c>
      <c r="M2660" s="1302">
        <v>0</v>
      </c>
      <c r="N2660" s="1302">
        <v>0</v>
      </c>
      <c r="O2660" s="1302">
        <v>0</v>
      </c>
      <c r="P2660" s="1302">
        <v>0</v>
      </c>
      <c r="Q2660" s="1302">
        <v>0</v>
      </c>
      <c r="R2660" s="1302">
        <v>0</v>
      </c>
      <c r="S2660" s="1302">
        <v>0</v>
      </c>
      <c r="T2660" s="1302">
        <v>0</v>
      </c>
      <c r="U2660" s="1302">
        <v>0</v>
      </c>
      <c r="V2660" s="1302">
        <v>0</v>
      </c>
    </row>
    <row r="2661" spans="1:22" ht="15" x14ac:dyDescent="0.25">
      <c r="A2661" s="1301" t="s">
        <v>709</v>
      </c>
      <c r="B2661" s="153" t="s">
        <v>1007</v>
      </c>
      <c r="C2661" s="1301" t="s">
        <v>87</v>
      </c>
      <c r="D2661" s="1302">
        <v>20</v>
      </c>
      <c r="E2661" s="1302">
        <v>21</v>
      </c>
      <c r="F2661" s="1302">
        <v>0</v>
      </c>
      <c r="G2661" s="1302">
        <v>9</v>
      </c>
      <c r="H2661" s="1302">
        <v>6</v>
      </c>
      <c r="I2661" s="1302">
        <v>13</v>
      </c>
      <c r="J2661" s="1302">
        <v>6</v>
      </c>
      <c r="K2661" s="1302">
        <v>7</v>
      </c>
      <c r="L2661" s="1302">
        <v>2</v>
      </c>
      <c r="M2661" s="1302">
        <v>0</v>
      </c>
      <c r="N2661" s="1302">
        <v>0</v>
      </c>
      <c r="O2661" s="1302">
        <v>0</v>
      </c>
      <c r="P2661" s="1302">
        <v>0</v>
      </c>
      <c r="Q2661" s="1302">
        <v>0</v>
      </c>
      <c r="R2661" s="1302">
        <v>0</v>
      </c>
      <c r="S2661" s="1302">
        <v>0</v>
      </c>
      <c r="T2661" s="1302">
        <v>0</v>
      </c>
      <c r="U2661" s="1302">
        <v>1</v>
      </c>
      <c r="V2661" s="1302">
        <v>0</v>
      </c>
    </row>
    <row r="2662" spans="1:22" ht="15" x14ac:dyDescent="0.25">
      <c r="A2662" s="1301" t="s">
        <v>709</v>
      </c>
      <c r="B2662" s="153" t="s">
        <v>1007</v>
      </c>
      <c r="C2662" s="1301" t="s">
        <v>700</v>
      </c>
      <c r="D2662" s="1302">
        <v>1</v>
      </c>
      <c r="E2662" s="1302">
        <v>2</v>
      </c>
      <c r="F2662" s="1302">
        <v>0</v>
      </c>
      <c r="G2662" s="1302">
        <v>0</v>
      </c>
      <c r="H2662" s="1302">
        <v>3</v>
      </c>
      <c r="I2662" s="1302">
        <v>1</v>
      </c>
      <c r="J2662" s="1302">
        <v>0</v>
      </c>
      <c r="K2662" s="1302">
        <v>0</v>
      </c>
      <c r="L2662" s="1302">
        <v>0</v>
      </c>
      <c r="M2662" s="1302">
        <v>0</v>
      </c>
      <c r="N2662" s="1302">
        <v>0</v>
      </c>
      <c r="O2662" s="1302">
        <v>0</v>
      </c>
      <c r="P2662" s="1302">
        <v>0</v>
      </c>
      <c r="Q2662" s="1302">
        <v>0</v>
      </c>
      <c r="R2662" s="1302">
        <v>0</v>
      </c>
      <c r="S2662" s="1302">
        <v>0</v>
      </c>
      <c r="T2662" s="1302">
        <v>0</v>
      </c>
      <c r="U2662" s="1302">
        <v>0</v>
      </c>
      <c r="V2662" s="1302">
        <v>0</v>
      </c>
    </row>
    <row r="2663" spans="1:22" ht="15" x14ac:dyDescent="0.25">
      <c r="A2663" s="1301" t="s">
        <v>709</v>
      </c>
      <c r="B2663" s="153" t="s">
        <v>1007</v>
      </c>
      <c r="C2663" s="1301" t="s">
        <v>88</v>
      </c>
      <c r="D2663" s="1302">
        <v>6</v>
      </c>
      <c r="E2663" s="1302">
        <v>4</v>
      </c>
      <c r="F2663" s="1302">
        <v>0</v>
      </c>
      <c r="G2663" s="1302">
        <v>4</v>
      </c>
      <c r="H2663" s="1302">
        <v>5</v>
      </c>
      <c r="I2663" s="1302">
        <v>4</v>
      </c>
      <c r="J2663" s="1302">
        <v>1</v>
      </c>
      <c r="K2663" s="1302">
        <v>3</v>
      </c>
      <c r="L2663" s="1302">
        <v>0</v>
      </c>
      <c r="M2663" s="1302">
        <v>0</v>
      </c>
      <c r="N2663" s="1302">
        <v>0</v>
      </c>
      <c r="O2663" s="1302">
        <v>0</v>
      </c>
      <c r="P2663" s="1302">
        <v>0</v>
      </c>
      <c r="Q2663" s="1302">
        <v>0</v>
      </c>
      <c r="R2663" s="1302">
        <v>0</v>
      </c>
      <c r="S2663" s="1302">
        <v>0</v>
      </c>
      <c r="T2663" s="1302">
        <v>0</v>
      </c>
      <c r="U2663" s="1302">
        <v>0</v>
      </c>
      <c r="V2663" s="1302">
        <v>0</v>
      </c>
    </row>
    <row r="2664" spans="1:22" ht="15" x14ac:dyDescent="0.25">
      <c r="A2664" s="1301" t="s">
        <v>709</v>
      </c>
      <c r="B2664" s="153" t="s">
        <v>1007</v>
      </c>
      <c r="C2664" s="1301" t="s">
        <v>89</v>
      </c>
      <c r="D2664" s="1302">
        <v>8</v>
      </c>
      <c r="E2664" s="1302">
        <v>6</v>
      </c>
      <c r="F2664" s="1302">
        <v>0</v>
      </c>
      <c r="G2664" s="1302">
        <v>6</v>
      </c>
      <c r="H2664" s="1302">
        <v>5</v>
      </c>
      <c r="I2664" s="1302">
        <v>4</v>
      </c>
      <c r="J2664" s="1302">
        <v>1</v>
      </c>
      <c r="K2664" s="1302">
        <v>3</v>
      </c>
      <c r="L2664" s="1302">
        <v>0</v>
      </c>
      <c r="M2664" s="1302">
        <v>0</v>
      </c>
      <c r="N2664" s="1302">
        <v>0</v>
      </c>
      <c r="O2664" s="1302">
        <v>0</v>
      </c>
      <c r="P2664" s="1302">
        <v>0</v>
      </c>
      <c r="Q2664" s="1302">
        <v>0</v>
      </c>
      <c r="R2664" s="1302">
        <v>0</v>
      </c>
      <c r="S2664" s="1302">
        <v>0</v>
      </c>
      <c r="T2664" s="1302">
        <v>0</v>
      </c>
      <c r="U2664" s="1302">
        <v>0</v>
      </c>
      <c r="V2664" s="1302">
        <v>0</v>
      </c>
    </row>
    <row r="2665" spans="1:22" ht="15" x14ac:dyDescent="0.25">
      <c r="A2665" s="1301" t="s">
        <v>709</v>
      </c>
      <c r="B2665" s="153" t="s">
        <v>1007</v>
      </c>
      <c r="C2665" s="1301" t="s">
        <v>90</v>
      </c>
      <c r="D2665" s="1302">
        <v>2</v>
      </c>
      <c r="E2665" s="1302">
        <v>0</v>
      </c>
      <c r="F2665" s="1302">
        <v>0</v>
      </c>
      <c r="G2665" s="1302">
        <v>0</v>
      </c>
      <c r="H2665" s="1302">
        <v>1</v>
      </c>
      <c r="I2665" s="1302">
        <v>0</v>
      </c>
      <c r="J2665" s="1302">
        <v>0</v>
      </c>
      <c r="K2665" s="1302">
        <v>0</v>
      </c>
      <c r="L2665" s="1302">
        <v>0</v>
      </c>
      <c r="M2665" s="1302">
        <v>0</v>
      </c>
      <c r="N2665" s="1302">
        <v>0</v>
      </c>
      <c r="O2665" s="1302">
        <v>0</v>
      </c>
      <c r="P2665" s="1302">
        <v>0</v>
      </c>
      <c r="Q2665" s="1302">
        <v>0</v>
      </c>
      <c r="R2665" s="1302">
        <v>0</v>
      </c>
      <c r="S2665" s="1302">
        <v>0</v>
      </c>
      <c r="T2665" s="1302">
        <v>0</v>
      </c>
      <c r="U2665" s="1302">
        <v>0</v>
      </c>
      <c r="V2665" s="1302">
        <v>0</v>
      </c>
    </row>
    <row r="2666" spans="1:22" ht="15" x14ac:dyDescent="0.25">
      <c r="A2666" s="1301" t="s">
        <v>709</v>
      </c>
      <c r="B2666" s="153" t="s">
        <v>1007</v>
      </c>
      <c r="C2666" s="1301" t="s">
        <v>91</v>
      </c>
      <c r="D2666" s="1302">
        <v>2</v>
      </c>
      <c r="E2666" s="1302">
        <v>0</v>
      </c>
      <c r="F2666" s="1302">
        <v>0</v>
      </c>
      <c r="G2666" s="1302">
        <v>0</v>
      </c>
      <c r="H2666" s="1302">
        <v>0</v>
      </c>
      <c r="I2666" s="1302">
        <v>0</v>
      </c>
      <c r="J2666" s="1302">
        <v>0</v>
      </c>
      <c r="K2666" s="1302">
        <v>0</v>
      </c>
      <c r="L2666" s="1302">
        <v>0</v>
      </c>
      <c r="M2666" s="1302">
        <v>0</v>
      </c>
      <c r="N2666" s="1302">
        <v>0</v>
      </c>
      <c r="O2666" s="1302">
        <v>0</v>
      </c>
      <c r="P2666" s="1302">
        <v>0</v>
      </c>
      <c r="Q2666" s="1302">
        <v>0</v>
      </c>
      <c r="R2666" s="1302">
        <v>0</v>
      </c>
      <c r="S2666" s="1302">
        <v>0</v>
      </c>
      <c r="T2666" s="1302">
        <v>0</v>
      </c>
      <c r="U2666" s="1302">
        <v>0</v>
      </c>
      <c r="V2666" s="1302">
        <v>0</v>
      </c>
    </row>
    <row r="2667" spans="1:22" ht="15" x14ac:dyDescent="0.25">
      <c r="A2667" s="1301" t="s">
        <v>709</v>
      </c>
      <c r="B2667" s="153" t="s">
        <v>1007</v>
      </c>
      <c r="C2667" s="1301" t="s">
        <v>701</v>
      </c>
      <c r="D2667" s="1302">
        <v>5.000000074505806E-2</v>
      </c>
      <c r="E2667" s="1302">
        <v>9.5238097012042999E-2</v>
      </c>
      <c r="F2667" s="1302">
        <v>0</v>
      </c>
      <c r="G2667" s="1302">
        <v>0</v>
      </c>
      <c r="H2667" s="1302">
        <v>0.5</v>
      </c>
      <c r="I2667" s="1302">
        <v>7.6923079788684845E-2</v>
      </c>
      <c r="J2667" s="1302">
        <v>0</v>
      </c>
      <c r="K2667" s="1302">
        <v>0</v>
      </c>
      <c r="L2667" s="1302">
        <v>0</v>
      </c>
      <c r="M2667" s="1302">
        <v>0</v>
      </c>
      <c r="N2667" s="1302">
        <v>0</v>
      </c>
      <c r="O2667" s="1302">
        <v>0</v>
      </c>
      <c r="P2667" s="1302">
        <v>0</v>
      </c>
      <c r="Q2667" s="1302">
        <v>0</v>
      </c>
      <c r="R2667" s="1302">
        <v>0</v>
      </c>
      <c r="S2667" s="1302">
        <v>0</v>
      </c>
      <c r="T2667" s="1302">
        <v>0</v>
      </c>
      <c r="U2667" s="1302">
        <v>0</v>
      </c>
      <c r="V2667" s="1302">
        <v>0</v>
      </c>
    </row>
    <row r="2668" spans="1:22" ht="15" x14ac:dyDescent="0.25">
      <c r="A2668" s="1301" t="s">
        <v>709</v>
      </c>
      <c r="B2668" s="153" t="s">
        <v>1007</v>
      </c>
      <c r="C2668" s="1301" t="s">
        <v>92</v>
      </c>
      <c r="D2668" s="1302">
        <v>0.30000001192092896</v>
      </c>
      <c r="E2668" s="1302">
        <v>0.190476194024086</v>
      </c>
      <c r="F2668" s="1302">
        <v>0</v>
      </c>
      <c r="G2668" s="1302">
        <v>0.4444444477558136</v>
      </c>
      <c r="H2668" s="1302">
        <v>0.83333331346511841</v>
      </c>
      <c r="I2668" s="1302">
        <v>0.30769231915473938</v>
      </c>
      <c r="J2668" s="1302">
        <v>0.1666666716337204</v>
      </c>
      <c r="K2668" s="1302">
        <v>0.4285714328289032</v>
      </c>
      <c r="L2668" s="1302">
        <v>0</v>
      </c>
      <c r="M2668" s="1302">
        <v>0</v>
      </c>
      <c r="N2668" s="1302">
        <v>0</v>
      </c>
      <c r="O2668" s="1302">
        <v>0</v>
      </c>
      <c r="P2668" s="1302">
        <v>0</v>
      </c>
      <c r="Q2668" s="1302">
        <v>0</v>
      </c>
      <c r="R2668" s="1302">
        <v>0</v>
      </c>
      <c r="S2668" s="1302">
        <v>0</v>
      </c>
      <c r="T2668" s="1302">
        <v>0</v>
      </c>
      <c r="U2668" s="1302">
        <v>0</v>
      </c>
      <c r="V2668" s="1302">
        <v>0</v>
      </c>
    </row>
    <row r="2669" spans="1:22" ht="15" x14ac:dyDescent="0.25">
      <c r="A2669" s="1301" t="s">
        <v>709</v>
      </c>
      <c r="B2669" s="153" t="s">
        <v>1007</v>
      </c>
      <c r="C2669" s="1301" t="s">
        <v>93</v>
      </c>
      <c r="D2669" s="1302">
        <v>0.40000000596046448</v>
      </c>
      <c r="E2669" s="1302">
        <v>0.28571429848670959</v>
      </c>
      <c r="F2669" s="1302">
        <v>0</v>
      </c>
      <c r="G2669" s="1302">
        <v>0.66666668653488159</v>
      </c>
      <c r="H2669" s="1302">
        <v>0.83333331346511841</v>
      </c>
      <c r="I2669" s="1302">
        <v>0.30769231915473938</v>
      </c>
      <c r="J2669" s="1302">
        <v>0.1666666716337204</v>
      </c>
      <c r="K2669" s="1302">
        <v>0.4285714328289032</v>
      </c>
      <c r="L2669" s="1302">
        <v>0</v>
      </c>
      <c r="M2669" s="1302">
        <v>0</v>
      </c>
      <c r="N2669" s="1302">
        <v>0</v>
      </c>
      <c r="O2669" s="1302">
        <v>0</v>
      </c>
      <c r="P2669" s="1302">
        <v>0</v>
      </c>
      <c r="Q2669" s="1302">
        <v>0</v>
      </c>
      <c r="R2669" s="1302">
        <v>0</v>
      </c>
      <c r="S2669" s="1302">
        <v>0</v>
      </c>
      <c r="T2669" s="1302">
        <v>0</v>
      </c>
      <c r="U2669" s="1302">
        <v>0</v>
      </c>
      <c r="V2669" s="1302">
        <v>0</v>
      </c>
    </row>
    <row r="2670" spans="1:22" ht="15" x14ac:dyDescent="0.25">
      <c r="A2670" t="s">
        <v>709</v>
      </c>
      <c r="B2670" t="s">
        <v>1007</v>
      </c>
      <c r="C2670" t="s">
        <v>94</v>
      </c>
      <c r="D2670">
        <v>0.10000000149011612</v>
      </c>
      <c r="E2670">
        <v>0</v>
      </c>
      <c r="F2670">
        <v>0</v>
      </c>
      <c r="G2670">
        <v>0</v>
      </c>
      <c r="H2670">
        <v>0.1666666716337204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 s="1435">
        <v>0</v>
      </c>
    </row>
    <row r="2671" spans="1:22" ht="15" x14ac:dyDescent="0.25">
      <c r="A2671" t="s">
        <v>709</v>
      </c>
      <c r="B2671" t="s">
        <v>1007</v>
      </c>
      <c r="C2671" t="s">
        <v>95</v>
      </c>
      <c r="D2671">
        <v>0.10000000149011612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 s="1435">
        <v>0</v>
      </c>
    </row>
    <row r="2672" spans="1:22" ht="15" x14ac:dyDescent="0.25">
      <c r="A2672" t="s">
        <v>709</v>
      </c>
      <c r="B2672" t="s">
        <v>1008</v>
      </c>
      <c r="C2672" t="s">
        <v>87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5</v>
      </c>
      <c r="U2672">
        <v>2</v>
      </c>
      <c r="V2672" s="1435">
        <v>2</v>
      </c>
    </row>
    <row r="2673" spans="1:22" ht="15" x14ac:dyDescent="0.25">
      <c r="A2673" t="s">
        <v>709</v>
      </c>
      <c r="B2673" t="s">
        <v>1008</v>
      </c>
      <c r="C2673" t="s">
        <v>700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 s="1435">
        <v>0</v>
      </c>
    </row>
    <row r="2674" spans="1:22" ht="15" x14ac:dyDescent="0.25">
      <c r="A2674" t="s">
        <v>709</v>
      </c>
      <c r="B2674" t="s">
        <v>1008</v>
      </c>
      <c r="C2674" t="s">
        <v>88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 s="1435">
        <v>0</v>
      </c>
    </row>
    <row r="2675" spans="1:22" ht="15" x14ac:dyDescent="0.25">
      <c r="A2675" t="s">
        <v>709</v>
      </c>
      <c r="B2675" t="s">
        <v>1008</v>
      </c>
      <c r="C2675" t="s">
        <v>89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3</v>
      </c>
      <c r="U2675">
        <v>1</v>
      </c>
      <c r="V2675" s="1435">
        <v>0</v>
      </c>
    </row>
    <row r="2676" spans="1:22" ht="15" x14ac:dyDescent="0.25">
      <c r="A2676" t="s">
        <v>709</v>
      </c>
      <c r="B2676" t="s">
        <v>1008</v>
      </c>
      <c r="C2676" t="s">
        <v>90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 s="1435">
        <v>0</v>
      </c>
    </row>
    <row r="2677" spans="1:22" ht="15" x14ac:dyDescent="0.25">
      <c r="A2677" t="s">
        <v>709</v>
      </c>
      <c r="B2677" t="s">
        <v>1008</v>
      </c>
      <c r="C2677" t="s">
        <v>91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 s="1435">
        <v>0</v>
      </c>
    </row>
    <row r="2678" spans="1:22" ht="15" x14ac:dyDescent="0.25">
      <c r="A2678" t="s">
        <v>709</v>
      </c>
      <c r="B2678" t="s">
        <v>1008</v>
      </c>
      <c r="C2678" t="s">
        <v>701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0.20000000298023224</v>
      </c>
      <c r="U2678">
        <v>0</v>
      </c>
      <c r="V2678" s="1435">
        <v>0</v>
      </c>
    </row>
    <row r="2679" spans="1:22" ht="15" x14ac:dyDescent="0.25">
      <c r="A2679" t="s">
        <v>709</v>
      </c>
      <c r="B2679" t="s">
        <v>1008</v>
      </c>
      <c r="C2679" t="s">
        <v>92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0.20000000298023224</v>
      </c>
      <c r="U2679">
        <v>0</v>
      </c>
      <c r="V2679" s="1435">
        <v>0</v>
      </c>
    </row>
    <row r="2680" spans="1:22" ht="15" x14ac:dyDescent="0.25">
      <c r="A2680" t="s">
        <v>709</v>
      </c>
      <c r="B2680" t="s">
        <v>1008</v>
      </c>
      <c r="C2680" t="s">
        <v>93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0.60000002384185791</v>
      </c>
      <c r="U2680">
        <v>0.5</v>
      </c>
      <c r="V2680" s="1435">
        <v>0</v>
      </c>
    </row>
    <row r="2681" spans="1:22" ht="15" x14ac:dyDescent="0.25">
      <c r="A2681" t="s">
        <v>709</v>
      </c>
      <c r="B2681" t="s">
        <v>1008</v>
      </c>
      <c r="C2681" t="s">
        <v>94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0.40000000596046448</v>
      </c>
      <c r="U2681">
        <v>0</v>
      </c>
      <c r="V2681" s="1435">
        <v>0</v>
      </c>
    </row>
    <row r="2682" spans="1:22" ht="15" x14ac:dyDescent="0.25">
      <c r="A2682" t="s">
        <v>709</v>
      </c>
      <c r="B2682" t="s">
        <v>1008</v>
      </c>
      <c r="C2682" t="s">
        <v>95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0.20000000298023224</v>
      </c>
      <c r="U2682">
        <v>0</v>
      </c>
      <c r="V2682" s="1435">
        <v>0</v>
      </c>
    </row>
  </sheetData>
  <mergeCells count="1">
    <mergeCell ref="F2:G2"/>
  </mergeCells>
  <conditionalFormatting sqref="A4:U4 A5:C2669">
    <cfRule type="expression" dxfId="91" priority="5">
      <formula>$C4="Total recruited AL"</formula>
    </cfRule>
    <cfRule type="expression" dxfId="90" priority="6">
      <formula>$C4="Total"</formula>
    </cfRule>
  </conditionalFormatting>
  <conditionalFormatting sqref="C5:U2669">
    <cfRule type="expression" dxfId="89" priority="4">
      <formula>LEFT($C5,1)="%"</formula>
    </cfRule>
  </conditionalFormatting>
  <conditionalFormatting sqref="V4">
    <cfRule type="expression" dxfId="88" priority="2">
      <formula>$C4="Total recruited AL"</formula>
    </cfRule>
    <cfRule type="expression" dxfId="87" priority="3">
      <formula>$C4="Total"</formula>
    </cfRule>
  </conditionalFormatting>
  <conditionalFormatting sqref="V5:V2669">
    <cfRule type="expression" dxfId="86" priority="1">
      <formula>LEFT($C5,1)="%"</formula>
    </cfRule>
  </conditionalFormatting>
  <hyperlinks>
    <hyperlink ref="F2" location="Cover!A1" display="Back to cover page" xr:uid="{00000000-0004-0000-0B00-000000000000}"/>
  </hyperlink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5">
    <tabColor theme="9" tint="-0.249977111117893"/>
  </sheetPr>
  <dimension ref="A1:BD74"/>
  <sheetViews>
    <sheetView showGridLines="0" topLeftCell="A4" zoomScaleNormal="100" workbookViewId="0">
      <selection activeCell="AN69" sqref="A69:XFD69"/>
    </sheetView>
  </sheetViews>
  <sheetFormatPr defaultColWidth="9.140625" defaultRowHeight="15" x14ac:dyDescent="0.25"/>
  <cols>
    <col min="1" max="1" width="23.5703125" bestFit="1" customWidth="1" collapsed="1"/>
    <col min="2" max="2" width="16.5703125" bestFit="1" customWidth="1" collapsed="1"/>
    <col min="3" max="3" width="28.42578125" bestFit="1" customWidth="1" collapsed="1"/>
    <col min="4" max="4" width="60.7109375" bestFit="1" customWidth="1" collapsed="1"/>
    <col min="5" max="5" width="10.28515625" bestFit="1" customWidth="1" collapsed="1"/>
    <col min="6" max="6" width="27.7109375" bestFit="1" customWidth="1" collapsed="1"/>
    <col min="7" max="9" width="11.28515625" bestFit="1" customWidth="1" collapsed="1"/>
    <col min="10" max="10" width="7.85546875" customWidth="1" collapsed="1"/>
    <col min="11" max="11" width="10.140625" customWidth="1" collapsed="1"/>
    <col min="12" max="14" width="6.7109375" customWidth="1" collapsed="1"/>
    <col min="15" max="15" width="13.42578125" bestFit="1" customWidth="1" collapsed="1"/>
    <col min="16" max="16" width="10.5703125" customWidth="1" collapsed="1"/>
    <col min="17" max="17" width="9.42578125" customWidth="1" collapsed="1"/>
    <col min="18" max="21" width="8.42578125" customWidth="1" collapsed="1"/>
    <col min="22" max="22" width="8.42578125" style="126" customWidth="1" collapsed="1"/>
    <col min="23" max="23" width="8.42578125" style="139" customWidth="1" collapsed="1"/>
    <col min="24" max="25" width="8.42578125" style="153" customWidth="1" collapsed="1"/>
    <col min="26" max="26" width="9.28515625" style="153" customWidth="1" collapsed="1"/>
    <col min="27" max="27" width="10" bestFit="1" customWidth="1" collapsed="1"/>
    <col min="28" max="28" width="10.140625" bestFit="1" customWidth="1" collapsed="1"/>
    <col min="29" max="29" width="9.28515625" bestFit="1" customWidth="1" collapsed="1"/>
    <col min="30" max="30" width="9.5703125" bestFit="1" customWidth="1" collapsed="1"/>
    <col min="31" max="31" width="10" bestFit="1" customWidth="1" collapsed="1"/>
    <col min="32" max="32" width="9.42578125" bestFit="1" customWidth="1" collapsed="1"/>
    <col min="33" max="33" width="10.28515625" bestFit="1" customWidth="1" collapsed="1"/>
    <col min="35" max="41" width="9.140625" collapsed="1"/>
    <col min="42" max="42" width="10.5703125" bestFit="1" customWidth="1" collapsed="1"/>
    <col min="43" max="43" width="10.85546875" bestFit="1" customWidth="1" collapsed="1"/>
    <col min="44" max="44" width="11.28515625" bestFit="1" customWidth="1" collapsed="1"/>
    <col min="45" max="45" width="10.7109375" bestFit="1" customWidth="1" collapsed="1"/>
    <col min="46" max="46" width="11.5703125" bestFit="1" customWidth="1" collapsed="1"/>
    <col min="47" max="47" width="10.5703125" bestFit="1" customWidth="1" collapsed="1"/>
    <col min="48" max="48" width="10" bestFit="1" customWidth="1" collapsed="1"/>
    <col min="49" max="49" width="11" bestFit="1" customWidth="1" collapsed="1"/>
    <col min="50" max="50" width="10.85546875" bestFit="1" customWidth="1" collapsed="1"/>
    <col min="51" max="51" width="10.7109375" bestFit="1" customWidth="1" collapsed="1"/>
    <col min="52" max="52" width="11.28515625" bestFit="1" customWidth="1" collapsed="1"/>
    <col min="53" max="53" width="11" bestFit="1" customWidth="1" collapsed="1"/>
    <col min="54" max="54" width="11.28515625" bestFit="1" customWidth="1" collapsed="1"/>
    <col min="55" max="55" width="14.28515625" bestFit="1" customWidth="1" collapsed="1"/>
    <col min="56" max="56" width="13.28515625" bestFit="1" customWidth="1" collapsed="1"/>
    <col min="57" max="16384" width="9.140625" collapsed="1"/>
  </cols>
  <sheetData>
    <row r="1" spans="1:56" s="153" customFormat="1" ht="18" x14ac:dyDescent="0.25">
      <c r="A1" s="1311" t="s">
        <v>223</v>
      </c>
      <c r="G1" s="1312"/>
      <c r="H1" s="1312"/>
      <c r="I1" s="1312"/>
      <c r="J1" s="10"/>
      <c r="K1" s="10"/>
      <c r="L1" s="10"/>
      <c r="M1" s="10"/>
      <c r="N1" s="10"/>
      <c r="O1" s="10"/>
      <c r="P1" s="10"/>
      <c r="Q1" s="10"/>
      <c r="R1" s="10"/>
      <c r="S1" s="10"/>
      <c r="T1" s="1313"/>
      <c r="U1" s="1313"/>
      <c r="V1" s="1313"/>
      <c r="W1" s="1313"/>
      <c r="X1" s="1313"/>
      <c r="Y1" s="1313"/>
      <c r="Z1" s="1313"/>
      <c r="AA1" s="1313"/>
      <c r="AB1" s="1313"/>
      <c r="AC1" s="1313"/>
      <c r="AD1" s="1313"/>
      <c r="AE1" s="1313"/>
      <c r="AF1" s="1313"/>
      <c r="AG1" s="1313"/>
      <c r="AH1" s="1313"/>
      <c r="AI1" s="1313"/>
      <c r="AJ1" s="1313"/>
      <c r="AK1" s="1313"/>
      <c r="AL1" s="1313"/>
      <c r="AM1" s="1313"/>
      <c r="AN1" s="1313"/>
      <c r="AO1" s="1313"/>
      <c r="AP1" s="1313"/>
      <c r="AQ1" s="1313"/>
      <c r="AR1" s="1313"/>
      <c r="AS1" s="1313"/>
      <c r="AT1" s="1313"/>
      <c r="AU1" s="1313"/>
      <c r="AV1" s="1313"/>
      <c r="AW1" s="1313"/>
      <c r="AX1" s="1313"/>
      <c r="AY1" s="1313"/>
      <c r="AZ1" s="1313"/>
      <c r="BA1" s="1313"/>
      <c r="BB1" s="1313"/>
    </row>
    <row r="2" spans="1:56" s="153" customFormat="1" ht="15.75" x14ac:dyDescent="0.25">
      <c r="A2" s="1314" t="s">
        <v>380</v>
      </c>
      <c r="B2" s="1315" t="s">
        <v>1154</v>
      </c>
      <c r="C2" s="1316"/>
      <c r="G2" s="1312"/>
      <c r="H2" s="1312"/>
      <c r="I2" s="1312"/>
      <c r="J2" s="10"/>
      <c r="K2" s="10"/>
      <c r="L2" s="10"/>
      <c r="M2" s="10"/>
      <c r="N2" s="10"/>
      <c r="O2" s="10"/>
      <c r="P2" s="10"/>
      <c r="Q2" s="10"/>
      <c r="R2" s="10"/>
      <c r="S2" s="10"/>
      <c r="T2" s="1313"/>
      <c r="U2" s="1313"/>
      <c r="V2" s="1313"/>
      <c r="W2" s="1313"/>
      <c r="X2" s="1313"/>
      <c r="Y2" s="1313"/>
      <c r="Z2" s="1313"/>
      <c r="AA2" s="1313"/>
      <c r="AB2" s="1313"/>
      <c r="AC2" s="1313"/>
      <c r="AD2" s="1313"/>
      <c r="AE2" s="1313"/>
      <c r="AF2" s="1313"/>
      <c r="AG2" s="1313"/>
      <c r="AH2" s="1313"/>
      <c r="AI2" s="1313"/>
      <c r="AJ2" s="1313"/>
      <c r="AK2" s="1313"/>
      <c r="AL2" s="1313"/>
      <c r="AM2" s="1313"/>
      <c r="AN2" s="1313"/>
      <c r="AO2" s="1313"/>
      <c r="AP2" s="1313"/>
      <c r="AQ2" s="1313"/>
      <c r="AR2" s="1313"/>
      <c r="AS2" s="1313"/>
      <c r="AT2" s="1313"/>
      <c r="AU2" s="1313"/>
      <c r="AV2" s="1313"/>
      <c r="AW2" s="1313"/>
      <c r="AX2" s="1313"/>
      <c r="AY2" s="1313"/>
      <c r="AZ2" s="1313"/>
      <c r="BA2" s="1313"/>
      <c r="BB2" s="1313"/>
    </row>
    <row r="3" spans="1:56" s="153" customFormat="1" x14ac:dyDescent="0.25">
      <c r="A3" s="19"/>
      <c r="G3" s="1312"/>
      <c r="H3" s="1312"/>
      <c r="I3" s="1312"/>
      <c r="J3" s="10"/>
      <c r="K3" s="10"/>
      <c r="L3" s="10"/>
      <c r="M3" s="10"/>
      <c r="N3" s="10"/>
      <c r="O3" s="10"/>
      <c r="P3" s="10"/>
      <c r="Q3" s="10"/>
      <c r="R3" s="10"/>
      <c r="S3" s="10"/>
      <c r="T3" s="1313"/>
      <c r="U3" s="1313"/>
      <c r="V3" s="1313"/>
      <c r="W3" s="1313"/>
      <c r="X3" s="1313"/>
      <c r="Y3" s="1313"/>
      <c r="Z3" s="1313"/>
      <c r="AA3" s="1313"/>
      <c r="AB3" s="1313"/>
      <c r="AC3" s="1313"/>
      <c r="AD3" s="1313"/>
      <c r="AE3" s="1313"/>
      <c r="AF3" s="1313"/>
      <c r="AG3" s="1313"/>
      <c r="AH3" s="1313"/>
      <c r="AI3" s="1313"/>
      <c r="AJ3" s="1313"/>
      <c r="AK3" s="1313"/>
      <c r="AL3" s="1313"/>
      <c r="AM3" s="1313"/>
      <c r="AN3" s="1313"/>
      <c r="AO3" s="1313"/>
      <c r="AP3" s="1313"/>
      <c r="AQ3" s="1313"/>
      <c r="AR3" s="1313"/>
      <c r="AS3" s="1313"/>
      <c r="AT3" s="1313"/>
      <c r="AU3" s="1313"/>
      <c r="AV3" s="1313"/>
      <c r="AW3" s="1313"/>
      <c r="AX3" s="1313"/>
      <c r="AY3" s="1313"/>
      <c r="AZ3" s="1313"/>
      <c r="BA3" s="1313"/>
      <c r="BB3" s="1313"/>
    </row>
    <row r="4" spans="1:56" s="153" customFormat="1" x14ac:dyDescent="0.25">
      <c r="A4" s="1317" t="str">
        <f>"Sort by APE " &amp; TEXT(A2,"mmm'yy")</f>
        <v>Sort by APE As at</v>
      </c>
      <c r="B4" s="1318" t="str">
        <f>TEXT(DATEVALUE($B$2),"mmm")&amp;" APE"</f>
        <v>Jul APE</v>
      </c>
      <c r="G4" s="1312"/>
      <c r="H4" s="1312"/>
      <c r="I4" s="1312"/>
      <c r="J4" s="10"/>
      <c r="K4" s="10"/>
      <c r="L4" s="10"/>
      <c r="M4" s="10"/>
      <c r="N4" s="10"/>
      <c r="O4" s="10"/>
      <c r="P4" s="10"/>
      <c r="Q4" s="10"/>
      <c r="R4" s="10"/>
      <c r="S4" s="10"/>
      <c r="T4" s="1313"/>
      <c r="U4" s="1313"/>
      <c r="V4" s="1313"/>
      <c r="W4" s="1313"/>
      <c r="X4" s="1313"/>
      <c r="Y4" s="1313"/>
      <c r="Z4" s="1313"/>
      <c r="AA4" s="1313"/>
      <c r="AB4" s="1313"/>
      <c r="AC4" s="1313"/>
      <c r="AD4" s="1313"/>
      <c r="AE4" s="1313"/>
      <c r="AF4" s="1313"/>
      <c r="AG4" s="1313"/>
      <c r="AH4" s="1313"/>
      <c r="AI4" s="1313"/>
      <c r="AJ4" s="1313"/>
      <c r="AK4" s="1313"/>
      <c r="AL4" s="1313"/>
      <c r="AM4" s="1313"/>
      <c r="AN4" s="1313"/>
      <c r="AO4" s="1313"/>
      <c r="AP4" s="1313"/>
      <c r="AQ4" s="1313"/>
      <c r="AR4" s="1313"/>
      <c r="AS4" s="1313"/>
      <c r="AT4" s="1313"/>
      <c r="AU4" s="1313"/>
      <c r="AV4" s="1313"/>
      <c r="AW4" s="1313"/>
      <c r="AX4" s="1313"/>
      <c r="AY4" s="1313"/>
      <c r="AZ4" s="1313"/>
      <c r="BA4" s="1313"/>
      <c r="BB4" s="1313"/>
    </row>
    <row r="5" spans="1:56" s="153" customFormat="1" x14ac:dyDescent="0.25">
      <c r="G5" s="1312"/>
      <c r="H5" s="1312"/>
      <c r="I5" s="1312"/>
      <c r="J5" s="10"/>
      <c r="K5" s="10"/>
      <c r="L5" s="10"/>
      <c r="M5" s="10"/>
      <c r="N5" s="10"/>
      <c r="O5" s="10"/>
      <c r="P5" s="10"/>
      <c r="Q5" s="10"/>
      <c r="R5" s="10"/>
      <c r="S5" s="10"/>
      <c r="T5" s="1313"/>
      <c r="U5" s="1313"/>
      <c r="V5" s="1313"/>
      <c r="W5" s="1313"/>
      <c r="X5" s="1313"/>
      <c r="Y5" s="1313"/>
      <c r="Z5" s="1313"/>
      <c r="AA5" s="1313"/>
      <c r="AB5" s="1313"/>
      <c r="AC5" s="1313"/>
      <c r="AD5" s="1313"/>
      <c r="AE5" s="1313"/>
      <c r="AF5" s="1313"/>
      <c r="AG5" s="1313"/>
      <c r="AH5" s="1313"/>
      <c r="AI5" s="1313"/>
      <c r="AJ5" s="1313"/>
      <c r="AK5" s="1313"/>
      <c r="AL5" s="1313"/>
      <c r="AM5" s="1313"/>
      <c r="AN5" s="1313"/>
      <c r="AO5" s="1313"/>
      <c r="AP5" s="1313"/>
      <c r="AQ5" s="1313"/>
      <c r="AR5" s="1313"/>
      <c r="AS5" s="1313"/>
      <c r="AT5" s="1313"/>
      <c r="AU5" s="1313"/>
      <c r="AV5" s="1313"/>
      <c r="AW5" s="1313"/>
      <c r="AX5" s="1313"/>
      <c r="AY5" s="1313"/>
      <c r="AZ5" s="1313"/>
      <c r="BA5" s="1313"/>
      <c r="BB5" s="1313"/>
    </row>
    <row r="6" spans="1:56" s="153" customFormat="1" x14ac:dyDescent="0.25">
      <c r="G6" s="1312"/>
      <c r="H6" s="1312"/>
      <c r="I6" s="1312"/>
      <c r="J6" s="10"/>
      <c r="K6" s="10"/>
      <c r="L6" s="10"/>
      <c r="M6" s="10"/>
      <c r="N6" s="10"/>
      <c r="O6" s="10"/>
      <c r="P6" s="10"/>
      <c r="Q6" s="10"/>
      <c r="R6" s="10"/>
      <c r="S6" s="10"/>
      <c r="T6" s="1313"/>
      <c r="U6" s="1313"/>
      <c r="V6" s="1313"/>
      <c r="W6" s="1313"/>
      <c r="X6" s="1313"/>
      <c r="Y6" s="1313"/>
      <c r="Z6" s="1313"/>
      <c r="AA6" s="1313"/>
      <c r="AB6" s="1313"/>
      <c r="AC6" s="1313"/>
      <c r="AD6" s="1313"/>
      <c r="AE6" s="1313"/>
      <c r="AF6" s="1313"/>
      <c r="AG6" s="1313"/>
      <c r="AH6" s="1313"/>
      <c r="AI6" s="1313"/>
      <c r="AJ6" s="1313"/>
      <c r="AK6" s="1313"/>
      <c r="AL6" s="1313"/>
      <c r="AM6" s="1313"/>
      <c r="AN6" s="1313"/>
      <c r="AO6" s="1313"/>
      <c r="AP6" s="1313"/>
      <c r="AQ6" s="1313"/>
      <c r="AR6" s="1313"/>
      <c r="AS6" s="1313"/>
      <c r="AT6" s="1313"/>
      <c r="AU6" s="1313"/>
      <c r="AV6" s="1313"/>
      <c r="AW6" s="1313"/>
      <c r="AX6" s="1313"/>
      <c r="AY6" s="1313"/>
      <c r="AZ6" s="1313"/>
      <c r="BA6" s="1313"/>
      <c r="BB6" s="1313"/>
    </row>
    <row r="7" spans="1:56" s="153" customFormat="1" x14ac:dyDescent="0.25">
      <c r="G7" s="1312"/>
      <c r="H7" s="1312"/>
      <c r="I7" s="1312"/>
      <c r="J7" s="10"/>
      <c r="K7" s="10"/>
      <c r="L7" s="10"/>
      <c r="M7" s="10"/>
      <c r="N7" s="10"/>
      <c r="O7" s="10"/>
      <c r="P7" s="10"/>
      <c r="Q7" s="10"/>
      <c r="R7" s="10"/>
      <c r="S7" s="10"/>
      <c r="T7" s="1313"/>
      <c r="U7" s="1313"/>
      <c r="V7" s="1313"/>
      <c r="W7" s="1313"/>
      <c r="X7" s="1313"/>
      <c r="Y7" s="1313"/>
      <c r="Z7" s="1313"/>
      <c r="AA7" s="1313"/>
      <c r="AB7" s="1313"/>
      <c r="AC7" s="1313"/>
      <c r="AD7" s="1313"/>
      <c r="AE7" s="1313"/>
      <c r="AF7" s="1313"/>
      <c r="AG7" s="1313"/>
      <c r="AH7" s="1313"/>
      <c r="AI7" s="1313"/>
      <c r="AJ7" s="1313"/>
      <c r="AK7" s="1313"/>
      <c r="AL7" s="1313"/>
      <c r="AM7" s="1313"/>
      <c r="AN7" s="1313"/>
      <c r="AO7" s="1313"/>
      <c r="AP7" s="1313"/>
      <c r="AQ7" s="1313"/>
      <c r="AR7" s="1313"/>
      <c r="AS7" s="1313"/>
      <c r="AT7" s="1313"/>
      <c r="AU7" s="1313"/>
      <c r="AV7" s="1313"/>
      <c r="AW7" s="1313"/>
      <c r="AX7" s="1313"/>
      <c r="AY7" s="1313"/>
      <c r="AZ7" s="1313"/>
      <c r="BA7" s="1313"/>
      <c r="BB7" s="1313"/>
    </row>
    <row r="8" spans="1:56" s="153" customFormat="1" x14ac:dyDescent="0.25">
      <c r="G8" s="1312"/>
      <c r="H8" s="1312"/>
      <c r="I8" s="1312"/>
      <c r="J8" s="1331" t="s">
        <v>234</v>
      </c>
      <c r="K8" s="1331"/>
      <c r="L8" s="1331"/>
      <c r="M8" s="1331"/>
      <c r="N8" s="1331"/>
      <c r="O8" s="1331"/>
      <c r="P8" s="1319" t="s">
        <v>235</v>
      </c>
      <c r="Q8" s="1320"/>
      <c r="R8" s="1320"/>
      <c r="S8" s="1320"/>
      <c r="T8" s="1320"/>
      <c r="U8" s="1320"/>
      <c r="V8" s="1320"/>
      <c r="W8" s="1320"/>
      <c r="X8" s="1320"/>
      <c r="Y8" s="1320"/>
      <c r="Z8" s="1320"/>
      <c r="AA8" s="1320"/>
      <c r="AB8" s="1320"/>
      <c r="AC8" s="1320"/>
      <c r="AD8" s="1320"/>
      <c r="AE8" s="1320"/>
      <c r="AF8" s="1320"/>
      <c r="AG8" s="1320"/>
      <c r="AH8" s="1320"/>
      <c r="AI8" s="1320"/>
      <c r="AJ8" s="1320"/>
      <c r="AK8" s="1320"/>
      <c r="AL8" s="1320"/>
      <c r="AM8" s="1320"/>
      <c r="AN8" s="1320"/>
      <c r="AO8" s="1320"/>
      <c r="AP8" s="1320"/>
      <c r="AQ8" s="1320"/>
      <c r="AR8" s="1320"/>
      <c r="AS8" s="1320"/>
      <c r="AT8" s="1320"/>
      <c r="AU8" s="1320"/>
      <c r="AV8" s="1320"/>
      <c r="AW8" s="1320"/>
      <c r="AX8" s="1320"/>
      <c r="AY8" s="1320"/>
      <c r="AZ8" s="1320"/>
      <c r="BA8" s="1320"/>
      <c r="BB8" s="1320"/>
      <c r="BC8" s="1332" t="s">
        <v>236</v>
      </c>
      <c r="BD8" s="1332"/>
    </row>
    <row r="9" spans="1:56" s="153" customFormat="1" ht="24.75" customHeight="1" x14ac:dyDescent="0.25">
      <c r="A9" s="1404" t="s">
        <v>230</v>
      </c>
      <c r="B9" s="1404" t="s">
        <v>229</v>
      </c>
      <c r="C9" s="1404" t="s">
        <v>1202</v>
      </c>
      <c r="D9" s="1404" t="s">
        <v>237</v>
      </c>
      <c r="E9" s="1404" t="s">
        <v>1203</v>
      </c>
      <c r="F9" s="1404" t="s">
        <v>1204</v>
      </c>
      <c r="G9" s="1411" t="s">
        <v>1205</v>
      </c>
      <c r="H9" s="1411" t="s">
        <v>238</v>
      </c>
      <c r="I9" s="1411" t="s">
        <v>1206</v>
      </c>
      <c r="J9" s="1412" t="s">
        <v>239</v>
      </c>
      <c r="K9" s="1412" t="s">
        <v>240</v>
      </c>
      <c r="L9" s="1412" t="s">
        <v>343</v>
      </c>
      <c r="M9" s="1412" t="s">
        <v>241</v>
      </c>
      <c r="N9" s="1412" t="s">
        <v>694</v>
      </c>
      <c r="O9" s="1412" t="s">
        <v>1013</v>
      </c>
      <c r="P9" s="1412" t="s">
        <v>1176</v>
      </c>
      <c r="Q9" s="1412" t="s">
        <v>1177</v>
      </c>
      <c r="R9" s="1412" t="s">
        <v>1178</v>
      </c>
      <c r="S9" s="1412" t="s">
        <v>1179</v>
      </c>
      <c r="T9" s="1413" t="s">
        <v>1180</v>
      </c>
      <c r="U9" s="1413" t="s">
        <v>1181</v>
      </c>
      <c r="V9" s="1413" t="s">
        <v>1182</v>
      </c>
      <c r="W9" s="1413" t="s">
        <v>1183</v>
      </c>
      <c r="X9" s="1413" t="s">
        <v>1184</v>
      </c>
      <c r="Y9" s="1413" t="s">
        <v>1185</v>
      </c>
      <c r="Z9" s="1413" t="s">
        <v>1186</v>
      </c>
      <c r="AA9" s="1413" t="s">
        <v>1187</v>
      </c>
      <c r="AB9" s="1413" t="s">
        <v>1188</v>
      </c>
      <c r="AC9" s="1413" t="s">
        <v>1189</v>
      </c>
      <c r="AD9" s="1413" t="s">
        <v>1190</v>
      </c>
      <c r="AE9" s="1413" t="s">
        <v>1191</v>
      </c>
      <c r="AF9" s="1413" t="s">
        <v>1192</v>
      </c>
      <c r="AG9" s="1413" t="s">
        <v>1193</v>
      </c>
      <c r="AH9" s="1413" t="s">
        <v>1194</v>
      </c>
      <c r="AI9" s="1413" t="s">
        <v>1195</v>
      </c>
      <c r="AJ9" s="1413" t="s">
        <v>1196</v>
      </c>
      <c r="AK9" s="1413" t="s">
        <v>1197</v>
      </c>
      <c r="AL9" s="1413" t="s">
        <v>1198</v>
      </c>
      <c r="AM9" s="1413" t="s">
        <v>1199</v>
      </c>
      <c r="AN9" s="1413" t="s">
        <v>1200</v>
      </c>
      <c r="AO9" s="1413" t="s">
        <v>1201</v>
      </c>
      <c r="AP9" s="1413" t="s">
        <v>1207</v>
      </c>
      <c r="AQ9" s="1413" t="s">
        <v>1208</v>
      </c>
      <c r="AR9" s="1413" t="s">
        <v>1209</v>
      </c>
      <c r="AS9" s="1413" t="s">
        <v>1210</v>
      </c>
      <c r="AT9" s="1413" t="s">
        <v>1211</v>
      </c>
      <c r="AU9" s="1413" t="s">
        <v>1212</v>
      </c>
      <c r="AV9" s="1413" t="s">
        <v>1213</v>
      </c>
      <c r="AW9" s="1413" t="s">
        <v>1214</v>
      </c>
      <c r="AX9" s="1413" t="s">
        <v>1215</v>
      </c>
      <c r="AY9" s="1413" t="s">
        <v>1216</v>
      </c>
      <c r="AZ9" s="1413" t="s">
        <v>1217</v>
      </c>
      <c r="BA9" s="1413" t="s">
        <v>1218</v>
      </c>
      <c r="BB9" s="1413" t="s">
        <v>1219</v>
      </c>
      <c r="BC9" s="1404" t="s">
        <v>1220</v>
      </c>
      <c r="BD9" s="1404" t="s">
        <v>1221</v>
      </c>
    </row>
    <row r="10" spans="1:56" s="153" customFormat="1" x14ac:dyDescent="0.25">
      <c r="A10" s="153" t="s">
        <v>517</v>
      </c>
      <c r="B10" s="1281" t="s">
        <v>794</v>
      </c>
      <c r="C10" s="1281" t="s">
        <v>451</v>
      </c>
      <c r="D10" s="1281" t="s">
        <v>566</v>
      </c>
      <c r="E10" s="1281" t="s">
        <v>618</v>
      </c>
      <c r="F10" s="1281" t="s">
        <v>671</v>
      </c>
      <c r="G10" s="1323">
        <v>43090</v>
      </c>
      <c r="H10" s="1324">
        <v>43096</v>
      </c>
      <c r="I10" s="1324">
        <v>43105</v>
      </c>
      <c r="J10" s="1352">
        <v>45</v>
      </c>
      <c r="K10" s="1352">
        <v>46</v>
      </c>
      <c r="L10" s="1352">
        <v>1</v>
      </c>
      <c r="M10" s="1352">
        <v>11</v>
      </c>
      <c r="N10" s="1352">
        <v>15</v>
      </c>
      <c r="O10" s="1353">
        <v>8.8999999999999996E-2</v>
      </c>
      <c r="P10" s="1356">
        <v>189.977</v>
      </c>
      <c r="Q10" s="1322">
        <v>406.57299999999998</v>
      </c>
      <c r="R10" s="1322">
        <v>598.09900000000005</v>
      </c>
      <c r="S10" s="1322">
        <v>273.05</v>
      </c>
      <c r="T10" s="1322">
        <v>1013.003</v>
      </c>
      <c r="U10" s="1322">
        <v>1009.431</v>
      </c>
      <c r="V10" s="1322">
        <v>485.649</v>
      </c>
      <c r="W10" s="1322">
        <v>0</v>
      </c>
      <c r="X10" s="1322">
        <v>0</v>
      </c>
      <c r="Y10" s="1322">
        <v>0</v>
      </c>
      <c r="Z10" s="1322">
        <v>0</v>
      </c>
      <c r="AA10" s="1322">
        <v>0</v>
      </c>
      <c r="AB10" s="10">
        <v>3975.7820000000002</v>
      </c>
      <c r="AC10" s="1349">
        <v>189.1771</v>
      </c>
      <c r="AD10" s="10">
        <v>420.36489999999998</v>
      </c>
      <c r="AE10" s="10">
        <v>559.66200000000003</v>
      </c>
      <c r="AF10" s="10">
        <v>299.11399999999998</v>
      </c>
      <c r="AG10" s="10">
        <v>1034.585</v>
      </c>
      <c r="AH10" s="10">
        <v>1021.809</v>
      </c>
      <c r="AI10" s="10">
        <v>490.065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4014.777</v>
      </c>
      <c r="AP10" s="1349">
        <v>11</v>
      </c>
      <c r="AQ10" s="10">
        <v>20</v>
      </c>
      <c r="AR10" s="10">
        <v>26</v>
      </c>
      <c r="AS10" s="10">
        <v>11</v>
      </c>
      <c r="AT10" s="10">
        <v>37</v>
      </c>
      <c r="AU10" s="10">
        <v>45</v>
      </c>
      <c r="AV10" s="10">
        <v>21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171</v>
      </c>
      <c r="BC10" s="1351">
        <v>0.79638264569836459</v>
      </c>
      <c r="BD10" s="1325">
        <v>0.86515889739384799</v>
      </c>
    </row>
    <row r="11" spans="1:56" s="153" customFormat="1" x14ac:dyDescent="0.25">
      <c r="A11" s="153" t="s">
        <v>521</v>
      </c>
      <c r="B11" s="125" t="s">
        <v>802</v>
      </c>
      <c r="C11" s="125" t="s">
        <v>449</v>
      </c>
      <c r="D11" s="125" t="s">
        <v>568</v>
      </c>
      <c r="E11" s="125" t="s">
        <v>620</v>
      </c>
      <c r="F11" s="125" t="s">
        <v>673</v>
      </c>
      <c r="G11" s="1321">
        <v>43182</v>
      </c>
      <c r="H11" s="1321">
        <v>43236</v>
      </c>
      <c r="I11" s="1321">
        <v>43238</v>
      </c>
      <c r="J11" s="1352">
        <v>88</v>
      </c>
      <c r="K11" s="1352">
        <v>96</v>
      </c>
      <c r="L11" s="1352">
        <v>8</v>
      </c>
      <c r="M11" s="1352">
        <v>20</v>
      </c>
      <c r="N11" s="1352">
        <v>23</v>
      </c>
      <c r="O11" s="1353">
        <v>4.6300000000000001E-2</v>
      </c>
      <c r="P11" s="1356">
        <v>438.44799999999998</v>
      </c>
      <c r="Q11" s="1322">
        <v>152.255</v>
      </c>
      <c r="R11" s="1322">
        <v>178.333</v>
      </c>
      <c r="S11" s="1322">
        <v>249.666</v>
      </c>
      <c r="T11" s="1322">
        <v>635.44399999999996</v>
      </c>
      <c r="U11" s="1322">
        <v>591.072</v>
      </c>
      <c r="V11" s="1322">
        <v>546.37199999999996</v>
      </c>
      <c r="W11" s="1322">
        <v>0</v>
      </c>
      <c r="X11" s="1322">
        <v>0</v>
      </c>
      <c r="Y11" s="1322">
        <v>0</v>
      </c>
      <c r="Z11" s="1322">
        <v>0</v>
      </c>
      <c r="AA11" s="1322">
        <v>0</v>
      </c>
      <c r="AB11" s="10">
        <v>2791.59</v>
      </c>
      <c r="AC11" s="1349">
        <v>443.98599999999999</v>
      </c>
      <c r="AD11" s="10">
        <v>145.85599999999999</v>
      </c>
      <c r="AE11" s="10">
        <v>178.333</v>
      </c>
      <c r="AF11" s="10">
        <v>249.666</v>
      </c>
      <c r="AG11" s="10">
        <v>628.86199999999997</v>
      </c>
      <c r="AH11" s="10">
        <v>591.072</v>
      </c>
      <c r="AI11" s="10">
        <v>546.37199999999996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2784.1469999999999</v>
      </c>
      <c r="AP11" s="1349">
        <v>24</v>
      </c>
      <c r="AQ11" s="10">
        <v>11</v>
      </c>
      <c r="AR11" s="10">
        <v>13</v>
      </c>
      <c r="AS11" s="10">
        <v>16</v>
      </c>
      <c r="AT11" s="10">
        <v>34</v>
      </c>
      <c r="AU11" s="10">
        <v>40</v>
      </c>
      <c r="AV11" s="10">
        <v>35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173</v>
      </c>
      <c r="BC11" s="1350">
        <v>0.63259972533528552</v>
      </c>
      <c r="BD11" s="125">
        <v>0.75537634029599865</v>
      </c>
    </row>
    <row r="12" spans="1:56" s="153" customFormat="1" x14ac:dyDescent="0.25">
      <c r="A12" s="153" t="s">
        <v>524</v>
      </c>
      <c r="B12" s="125" t="s">
        <v>799</v>
      </c>
      <c r="C12" s="125" t="s">
        <v>434</v>
      </c>
      <c r="D12" s="125" t="s">
        <v>554</v>
      </c>
      <c r="E12" s="125" t="s">
        <v>606</v>
      </c>
      <c r="F12" s="125" t="s">
        <v>659</v>
      </c>
      <c r="G12" s="1321">
        <v>42709</v>
      </c>
      <c r="H12" s="1321">
        <v>42720</v>
      </c>
      <c r="I12" s="1321">
        <v>42725</v>
      </c>
      <c r="J12" s="1352">
        <v>154</v>
      </c>
      <c r="K12" s="1352">
        <v>170</v>
      </c>
      <c r="L12" s="1352">
        <v>16</v>
      </c>
      <c r="M12" s="1352">
        <v>27</v>
      </c>
      <c r="N12" s="1352">
        <v>38</v>
      </c>
      <c r="O12" s="1353">
        <v>7.1599999999999997E-2</v>
      </c>
      <c r="P12" s="1356">
        <v>598.45600000000002</v>
      </c>
      <c r="Q12" s="1322">
        <v>257.13799999999998</v>
      </c>
      <c r="R12" s="1322">
        <v>795.70600000000002</v>
      </c>
      <c r="S12" s="1322">
        <v>197.22200000000001</v>
      </c>
      <c r="T12" s="1322">
        <v>1008.452</v>
      </c>
      <c r="U12" s="1322">
        <v>1145.761</v>
      </c>
      <c r="V12" s="1322">
        <v>979.25699999999995</v>
      </c>
      <c r="W12" s="1322">
        <v>0</v>
      </c>
      <c r="X12" s="1322">
        <v>0</v>
      </c>
      <c r="Y12" s="1322">
        <v>0</v>
      </c>
      <c r="Z12" s="1322">
        <v>0</v>
      </c>
      <c r="AA12" s="1322">
        <v>0</v>
      </c>
      <c r="AB12" s="10">
        <v>4981.9920000000002</v>
      </c>
      <c r="AC12" s="1349">
        <v>604.45699999999999</v>
      </c>
      <c r="AD12" s="10">
        <v>257.13799999999998</v>
      </c>
      <c r="AE12" s="10">
        <v>795.70600000000002</v>
      </c>
      <c r="AF12" s="10">
        <v>197.22200000000001</v>
      </c>
      <c r="AG12" s="10">
        <v>1003.018</v>
      </c>
      <c r="AH12" s="10">
        <v>1151.1949999999999</v>
      </c>
      <c r="AI12" s="10">
        <v>971.37300000000005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4980.1090000000004</v>
      </c>
      <c r="AP12" s="1349">
        <v>41</v>
      </c>
      <c r="AQ12" s="10">
        <v>19</v>
      </c>
      <c r="AR12" s="10">
        <v>58</v>
      </c>
      <c r="AS12" s="10">
        <v>13</v>
      </c>
      <c r="AT12" s="10">
        <v>71</v>
      </c>
      <c r="AU12" s="10">
        <v>76</v>
      </c>
      <c r="AV12" s="10">
        <v>64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342</v>
      </c>
      <c r="BC12" s="1350">
        <v>0.71303737738260353</v>
      </c>
      <c r="BD12" s="125">
        <v>0.86009841358821748</v>
      </c>
    </row>
    <row r="13" spans="1:56" s="153" customFormat="1" x14ac:dyDescent="0.25">
      <c r="A13" s="153" t="s">
        <v>521</v>
      </c>
      <c r="B13" s="125" t="s">
        <v>802</v>
      </c>
      <c r="C13" s="125" t="s">
        <v>460</v>
      </c>
      <c r="D13" s="125" t="s">
        <v>550</v>
      </c>
      <c r="E13" s="125" t="s">
        <v>602</v>
      </c>
      <c r="F13" s="125" t="s">
        <v>655</v>
      </c>
      <c r="G13" s="1323">
        <v>43020</v>
      </c>
      <c r="H13" s="1324">
        <v>43036</v>
      </c>
      <c r="I13" s="1324">
        <v>43050</v>
      </c>
      <c r="J13" s="1352">
        <v>96</v>
      </c>
      <c r="K13" s="1352">
        <v>103</v>
      </c>
      <c r="L13" s="1352">
        <v>7</v>
      </c>
      <c r="M13" s="1352">
        <v>17</v>
      </c>
      <c r="N13" s="1352">
        <v>21</v>
      </c>
      <c r="O13" s="1353">
        <v>4.8000000000000001E-2</v>
      </c>
      <c r="P13" s="1356">
        <v>873.202</v>
      </c>
      <c r="Q13" s="1322">
        <v>888.77599999999995</v>
      </c>
      <c r="R13" s="1322">
        <v>2117.2510000000002</v>
      </c>
      <c r="S13" s="1322">
        <v>1191.104</v>
      </c>
      <c r="T13" s="1322">
        <v>1233.0060000000001</v>
      </c>
      <c r="U13" s="1322">
        <v>2860.3240000000001</v>
      </c>
      <c r="V13" s="1322">
        <v>472.12700000000001</v>
      </c>
      <c r="W13" s="1322">
        <v>0</v>
      </c>
      <c r="X13" s="1322">
        <v>0</v>
      </c>
      <c r="Y13" s="1322">
        <v>0</v>
      </c>
      <c r="Z13" s="1322">
        <v>0</v>
      </c>
      <c r="AA13" s="1322">
        <v>0</v>
      </c>
      <c r="AB13" s="10">
        <v>9635.7900000000009</v>
      </c>
      <c r="AC13" s="1349">
        <v>873.202</v>
      </c>
      <c r="AD13" s="10">
        <v>888.77599999999995</v>
      </c>
      <c r="AE13" s="10">
        <v>2117.2498999999998</v>
      </c>
      <c r="AF13" s="10">
        <v>1184.9070999999999</v>
      </c>
      <c r="AG13" s="10">
        <v>1239.204</v>
      </c>
      <c r="AH13" s="10">
        <v>2860.038</v>
      </c>
      <c r="AI13" s="10">
        <v>472.12700000000001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9635.5040000000008</v>
      </c>
      <c r="AP13" s="1349">
        <v>37</v>
      </c>
      <c r="AQ13" s="10">
        <v>45</v>
      </c>
      <c r="AR13" s="10">
        <v>136</v>
      </c>
      <c r="AS13" s="10">
        <v>56</v>
      </c>
      <c r="AT13" s="10">
        <v>80</v>
      </c>
      <c r="AU13" s="10">
        <v>169</v>
      </c>
      <c r="AV13" s="10">
        <v>29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552</v>
      </c>
      <c r="BC13" s="1351">
        <v>0.6002710213570982</v>
      </c>
      <c r="BD13" s="1325">
        <v>0.85168898508842361</v>
      </c>
    </row>
    <row r="14" spans="1:56" s="153" customFormat="1" x14ac:dyDescent="0.25">
      <c r="A14" s="153" t="s">
        <v>523</v>
      </c>
      <c r="B14" s="125" t="s">
        <v>804</v>
      </c>
      <c r="C14" s="125" t="s">
        <v>447</v>
      </c>
      <c r="D14" s="125" t="s">
        <v>565</v>
      </c>
      <c r="E14" s="125" t="s">
        <v>617</v>
      </c>
      <c r="F14" s="125" t="s">
        <v>670</v>
      </c>
      <c r="G14" s="1321">
        <v>42689</v>
      </c>
      <c r="H14" s="1321">
        <v>42698</v>
      </c>
      <c r="I14" s="1321">
        <v>42717</v>
      </c>
      <c r="J14" s="1352">
        <v>72</v>
      </c>
      <c r="K14" s="1352">
        <v>84</v>
      </c>
      <c r="L14" s="1352">
        <v>12</v>
      </c>
      <c r="M14" s="1352">
        <v>15</v>
      </c>
      <c r="N14" s="1352">
        <v>30</v>
      </c>
      <c r="O14" s="1353">
        <v>0.15870000000000001</v>
      </c>
      <c r="P14" s="1356">
        <v>535.06600000000003</v>
      </c>
      <c r="Q14" s="1322">
        <v>357.82900000000001</v>
      </c>
      <c r="R14" s="1322">
        <v>622.07399999999996</v>
      </c>
      <c r="S14" s="1322">
        <v>511.05500000000001</v>
      </c>
      <c r="T14" s="1322">
        <v>1570.9780000000001</v>
      </c>
      <c r="U14" s="1322">
        <v>1844.7560000000001</v>
      </c>
      <c r="V14" s="1322">
        <v>1341.3810000000001</v>
      </c>
      <c r="W14" s="1322">
        <v>0</v>
      </c>
      <c r="X14" s="1322">
        <v>0</v>
      </c>
      <c r="Y14" s="1322">
        <v>0</v>
      </c>
      <c r="Z14" s="1322">
        <v>0</v>
      </c>
      <c r="AA14" s="1322">
        <v>0</v>
      </c>
      <c r="AB14" s="10">
        <v>6783.1390000000001</v>
      </c>
      <c r="AC14" s="1349">
        <v>543.44000000000005</v>
      </c>
      <c r="AD14" s="10">
        <v>357.82900000000001</v>
      </c>
      <c r="AE14" s="10">
        <v>644.86400000000003</v>
      </c>
      <c r="AF14" s="10">
        <v>501.60700000000003</v>
      </c>
      <c r="AG14" s="10">
        <v>1544.712</v>
      </c>
      <c r="AH14" s="10">
        <v>1844.421</v>
      </c>
      <c r="AI14" s="10">
        <v>1355.6010000000001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6792.4740000000002</v>
      </c>
      <c r="AP14" s="1349">
        <v>27</v>
      </c>
      <c r="AQ14" s="10">
        <v>14</v>
      </c>
      <c r="AR14" s="10">
        <v>40</v>
      </c>
      <c r="AS14" s="10">
        <v>28</v>
      </c>
      <c r="AT14" s="10">
        <v>81</v>
      </c>
      <c r="AU14" s="10">
        <v>95</v>
      </c>
      <c r="AV14" s="10">
        <v>71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356</v>
      </c>
      <c r="BC14" s="1350">
        <v>0.62895423897475244</v>
      </c>
      <c r="BD14" s="125">
        <v>0.80795833913877124</v>
      </c>
    </row>
    <row r="15" spans="1:56" s="153" customFormat="1" x14ac:dyDescent="0.25">
      <c r="A15" s="153" t="s">
        <v>520</v>
      </c>
      <c r="B15" s="125" t="s">
        <v>807</v>
      </c>
      <c r="C15" s="125" t="s">
        <v>422</v>
      </c>
      <c r="D15" s="125" t="s">
        <v>536</v>
      </c>
      <c r="E15" s="125" t="s">
        <v>587</v>
      </c>
      <c r="F15" s="125" t="s">
        <v>640</v>
      </c>
      <c r="G15" s="1321">
        <v>42670</v>
      </c>
      <c r="H15" s="1321">
        <v>42671</v>
      </c>
      <c r="I15" s="1321">
        <v>42688</v>
      </c>
      <c r="J15" s="1352">
        <v>46</v>
      </c>
      <c r="K15" s="1352">
        <v>47</v>
      </c>
      <c r="L15" s="1352">
        <v>1</v>
      </c>
      <c r="M15" s="1352">
        <v>5</v>
      </c>
      <c r="N15" s="1352">
        <v>12</v>
      </c>
      <c r="O15" s="1353">
        <v>0.1043</v>
      </c>
      <c r="P15" s="1356">
        <v>1757.8030000000001</v>
      </c>
      <c r="Q15" s="1322">
        <v>1491.9549999999999</v>
      </c>
      <c r="R15" s="1322">
        <v>2910.9960000000001</v>
      </c>
      <c r="S15" s="1322">
        <v>1163.625</v>
      </c>
      <c r="T15" s="1322">
        <v>1874.3710000000001</v>
      </c>
      <c r="U15" s="1322">
        <v>2797.51</v>
      </c>
      <c r="V15" s="1322">
        <v>-613.90200000000004</v>
      </c>
      <c r="W15" s="1322">
        <v>0</v>
      </c>
      <c r="X15" s="1322">
        <v>0</v>
      </c>
      <c r="Y15" s="1322">
        <v>0</v>
      </c>
      <c r="Z15" s="1322">
        <v>0</v>
      </c>
      <c r="AA15" s="1322">
        <v>0</v>
      </c>
      <c r="AB15" s="10">
        <v>11382.358</v>
      </c>
      <c r="AC15" s="1349">
        <v>1775.0980999999999</v>
      </c>
      <c r="AD15" s="10">
        <v>1515.46</v>
      </c>
      <c r="AE15" s="10">
        <v>2919.9389000000001</v>
      </c>
      <c r="AF15" s="10">
        <v>1174.748</v>
      </c>
      <c r="AG15" s="10">
        <v>1887.2629999999999</v>
      </c>
      <c r="AH15" s="10">
        <v>2751.74</v>
      </c>
      <c r="AI15" s="10">
        <v>-668.77800000000002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11355.47</v>
      </c>
      <c r="AP15" s="1349">
        <v>71</v>
      </c>
      <c r="AQ15" s="10">
        <v>81</v>
      </c>
      <c r="AR15" s="10">
        <v>146</v>
      </c>
      <c r="AS15" s="10">
        <v>54</v>
      </c>
      <c r="AT15" s="10">
        <v>91</v>
      </c>
      <c r="AU15" s="10">
        <v>136</v>
      </c>
      <c r="AV15" s="10">
        <v>-33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546</v>
      </c>
      <c r="BC15" s="1350">
        <v>0.69929133437761704</v>
      </c>
      <c r="BD15" s="125">
        <v>0.91107145437092163</v>
      </c>
    </row>
    <row r="16" spans="1:56" s="153" customFormat="1" x14ac:dyDescent="0.25">
      <c r="A16" s="153" t="s">
        <v>524</v>
      </c>
      <c r="B16" s="125" t="s">
        <v>799</v>
      </c>
      <c r="C16" s="125" t="s">
        <v>439</v>
      </c>
      <c r="D16" s="125" t="s">
        <v>552</v>
      </c>
      <c r="E16" s="125" t="s">
        <v>604</v>
      </c>
      <c r="F16" s="125" t="s">
        <v>657</v>
      </c>
      <c r="G16" s="1321">
        <v>43256</v>
      </c>
      <c r="H16" s="1321">
        <v>43271</v>
      </c>
      <c r="I16" s="1321">
        <v>43276</v>
      </c>
      <c r="J16" s="1352">
        <v>88</v>
      </c>
      <c r="K16" s="1352">
        <v>108</v>
      </c>
      <c r="L16" s="1352">
        <v>20</v>
      </c>
      <c r="M16" s="1352">
        <v>24</v>
      </c>
      <c r="N16" s="1352">
        <v>27</v>
      </c>
      <c r="O16" s="1353">
        <v>4.1099999999999998E-2</v>
      </c>
      <c r="P16" s="1356">
        <v>323.40800000000002</v>
      </c>
      <c r="Q16" s="1322">
        <v>386.77300000000002</v>
      </c>
      <c r="R16" s="1322">
        <v>672.62800000000004</v>
      </c>
      <c r="S16" s="1322">
        <v>264.46300000000002</v>
      </c>
      <c r="T16" s="1322">
        <v>331.19799999999998</v>
      </c>
      <c r="U16" s="1322">
        <v>550.07600000000002</v>
      </c>
      <c r="V16" s="1322">
        <v>639.26</v>
      </c>
      <c r="W16" s="1322">
        <v>0</v>
      </c>
      <c r="X16" s="1322">
        <v>0</v>
      </c>
      <c r="Y16" s="1322">
        <v>0</v>
      </c>
      <c r="Z16" s="1322">
        <v>0</v>
      </c>
      <c r="AA16" s="1322">
        <v>0</v>
      </c>
      <c r="AB16" s="10">
        <v>3167.806</v>
      </c>
      <c r="AC16" s="1349">
        <v>593.072</v>
      </c>
      <c r="AD16" s="10">
        <v>377.07299999999998</v>
      </c>
      <c r="AE16" s="10">
        <v>679.03499999999997</v>
      </c>
      <c r="AF16" s="10">
        <v>264.46300000000002</v>
      </c>
      <c r="AG16" s="10">
        <v>346.49400000000003</v>
      </c>
      <c r="AH16" s="10">
        <v>550.07600000000002</v>
      </c>
      <c r="AI16" s="10">
        <v>632.54200000000003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3442.7550000000001</v>
      </c>
      <c r="AP16" s="1349">
        <v>40</v>
      </c>
      <c r="AQ16" s="10">
        <v>26</v>
      </c>
      <c r="AR16" s="10">
        <v>44</v>
      </c>
      <c r="AS16" s="10">
        <v>21</v>
      </c>
      <c r="AT16" s="10">
        <v>22</v>
      </c>
      <c r="AU16" s="10">
        <v>36</v>
      </c>
      <c r="AV16" s="10">
        <v>42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231</v>
      </c>
      <c r="BC16" s="1350">
        <v>0.55568146285402731</v>
      </c>
      <c r="BD16" s="125">
        <v>0.72834469080933839</v>
      </c>
    </row>
    <row r="17" spans="1:56" s="153" customFormat="1" x14ac:dyDescent="0.25">
      <c r="A17" s="153" t="s">
        <v>519</v>
      </c>
      <c r="B17" s="1281" t="s">
        <v>801</v>
      </c>
      <c r="C17" s="1326" t="s">
        <v>423</v>
      </c>
      <c r="D17" s="1326" t="s">
        <v>535</v>
      </c>
      <c r="E17" s="1326" t="s">
        <v>586</v>
      </c>
      <c r="F17" s="1326" t="s">
        <v>639</v>
      </c>
      <c r="G17" s="1327">
        <v>42807</v>
      </c>
      <c r="H17" s="1328">
        <v>42845</v>
      </c>
      <c r="I17" s="1328">
        <v>42852</v>
      </c>
      <c r="J17" s="1354">
        <v>238</v>
      </c>
      <c r="K17" s="1354">
        <v>303</v>
      </c>
      <c r="L17" s="1354">
        <v>65</v>
      </c>
      <c r="M17" s="1354">
        <v>34</v>
      </c>
      <c r="N17" s="1354">
        <v>71</v>
      </c>
      <c r="O17" s="1355">
        <v>5.8500000000000003E-2</v>
      </c>
      <c r="P17" s="1356">
        <v>1591.287</v>
      </c>
      <c r="Q17" s="1329">
        <v>203.16499999999999</v>
      </c>
      <c r="R17" s="1329">
        <v>1317.662</v>
      </c>
      <c r="S17" s="1329">
        <v>666.69399999999996</v>
      </c>
      <c r="T17" s="1322">
        <v>691.36</v>
      </c>
      <c r="U17" s="1322">
        <v>1017.982</v>
      </c>
      <c r="V17" s="1322">
        <v>1454.325</v>
      </c>
      <c r="W17" s="1322">
        <v>0</v>
      </c>
      <c r="X17" s="1322">
        <v>0</v>
      </c>
      <c r="Y17" s="1322">
        <v>0</v>
      </c>
      <c r="Z17" s="1322">
        <v>0</v>
      </c>
      <c r="AA17" s="1322">
        <v>0</v>
      </c>
      <c r="AB17" s="10">
        <v>6942.4750000000004</v>
      </c>
      <c r="AC17" s="1349">
        <v>1591.287</v>
      </c>
      <c r="AD17" s="10">
        <v>192.167</v>
      </c>
      <c r="AE17" s="10">
        <v>1310.251</v>
      </c>
      <c r="AF17" s="10">
        <v>666.52099999999996</v>
      </c>
      <c r="AG17" s="10">
        <v>685.25509999999997</v>
      </c>
      <c r="AH17" s="10">
        <v>1008.7069</v>
      </c>
      <c r="AI17" s="10">
        <v>1454.325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6908.5129999999999</v>
      </c>
      <c r="AP17" s="1349">
        <v>126</v>
      </c>
      <c r="AQ17" s="10">
        <v>17</v>
      </c>
      <c r="AR17" s="10">
        <v>98</v>
      </c>
      <c r="AS17" s="10">
        <v>50</v>
      </c>
      <c r="AT17" s="10">
        <v>49</v>
      </c>
      <c r="AU17" s="10">
        <v>75</v>
      </c>
      <c r="AV17" s="10">
        <v>103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518</v>
      </c>
      <c r="BC17" s="1351">
        <v>0.79873228096894477</v>
      </c>
      <c r="BD17" s="1330">
        <v>0.91166088339178653</v>
      </c>
    </row>
    <row r="18" spans="1:56" s="153" customFormat="1" x14ac:dyDescent="0.25">
      <c r="A18" s="153" t="s">
        <v>525</v>
      </c>
      <c r="B18" s="125" t="s">
        <v>783</v>
      </c>
      <c r="C18" s="125" t="s">
        <v>450</v>
      </c>
      <c r="D18" s="125" t="s">
        <v>574</v>
      </c>
      <c r="E18" s="125" t="s">
        <v>627</v>
      </c>
      <c r="F18" s="125" t="s">
        <v>680</v>
      </c>
      <c r="G18" s="1321">
        <v>42894</v>
      </c>
      <c r="H18" s="1321">
        <v>42922</v>
      </c>
      <c r="I18" s="1321">
        <v>42934</v>
      </c>
      <c r="J18" s="1352">
        <v>88</v>
      </c>
      <c r="K18" s="1352">
        <v>94</v>
      </c>
      <c r="L18" s="1352">
        <v>6</v>
      </c>
      <c r="M18" s="1352">
        <v>10</v>
      </c>
      <c r="N18" s="1352">
        <v>9</v>
      </c>
      <c r="O18" s="1353">
        <v>1.4999999999999999E-2</v>
      </c>
      <c r="P18" s="1356">
        <v>91.281000000000006</v>
      </c>
      <c r="Q18" s="1322">
        <v>119.137</v>
      </c>
      <c r="R18" s="1322">
        <v>211.08099999999999</v>
      </c>
      <c r="S18" s="1322">
        <v>170.31</v>
      </c>
      <c r="T18" s="1322">
        <v>310.97300000000001</v>
      </c>
      <c r="U18" s="1322">
        <v>155.47900000000001</v>
      </c>
      <c r="V18" s="1322">
        <v>211.565</v>
      </c>
      <c r="W18" s="1322">
        <v>0</v>
      </c>
      <c r="X18" s="1322">
        <v>0</v>
      </c>
      <c r="Y18" s="1322">
        <v>0</v>
      </c>
      <c r="Z18" s="1322">
        <v>0</v>
      </c>
      <c r="AA18" s="1322">
        <v>0</v>
      </c>
      <c r="AB18" s="10">
        <v>1269.826</v>
      </c>
      <c r="AC18" s="1349">
        <v>86.683999999999997</v>
      </c>
      <c r="AD18" s="10">
        <v>122.312</v>
      </c>
      <c r="AE18" s="10">
        <v>211.08099999999999</v>
      </c>
      <c r="AF18" s="10">
        <v>170.31</v>
      </c>
      <c r="AG18" s="10">
        <v>294</v>
      </c>
      <c r="AH18" s="10">
        <v>164.71799999999999</v>
      </c>
      <c r="AI18" s="10">
        <v>206.93799999999999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1256.0429999999999</v>
      </c>
      <c r="AP18" s="1349">
        <v>8</v>
      </c>
      <c r="AQ18" s="10">
        <v>10</v>
      </c>
      <c r="AR18" s="10">
        <v>17</v>
      </c>
      <c r="AS18" s="10">
        <v>12</v>
      </c>
      <c r="AT18" s="10">
        <v>23</v>
      </c>
      <c r="AU18" s="10">
        <v>9</v>
      </c>
      <c r="AV18" s="10">
        <v>14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93</v>
      </c>
      <c r="BC18" s="1350">
        <v>0.53843913930932108</v>
      </c>
      <c r="BD18" s="125">
        <v>0.72976158672920033</v>
      </c>
    </row>
    <row r="19" spans="1:56" s="153" customFormat="1" x14ac:dyDescent="0.25">
      <c r="A19" s="153" t="s">
        <v>522</v>
      </c>
      <c r="B19" s="125" t="s">
        <v>796</v>
      </c>
      <c r="C19" s="125" t="s">
        <v>440</v>
      </c>
      <c r="D19" s="125" t="s">
        <v>563</v>
      </c>
      <c r="E19" s="125" t="s">
        <v>615</v>
      </c>
      <c r="F19" s="125" t="s">
        <v>668</v>
      </c>
      <c r="G19" s="1321">
        <v>43040</v>
      </c>
      <c r="H19" s="1321">
        <v>43047</v>
      </c>
      <c r="I19" s="1321">
        <v>43047</v>
      </c>
      <c r="J19" s="1352">
        <v>98</v>
      </c>
      <c r="K19" s="1352">
        <v>118</v>
      </c>
      <c r="L19" s="1352">
        <v>20</v>
      </c>
      <c r="M19" s="1352">
        <v>25</v>
      </c>
      <c r="N19" s="1352">
        <v>34</v>
      </c>
      <c r="O19" s="1353">
        <v>0.1037</v>
      </c>
      <c r="P19" s="1356">
        <v>750.81899999999996</v>
      </c>
      <c r="Q19" s="1322">
        <v>358.41</v>
      </c>
      <c r="R19" s="1322">
        <v>1384.049</v>
      </c>
      <c r="S19" s="1322">
        <v>860.7</v>
      </c>
      <c r="T19" s="1322">
        <v>1686.942</v>
      </c>
      <c r="U19" s="1322">
        <v>1251.124</v>
      </c>
      <c r="V19" s="1322">
        <v>978.68100000000004</v>
      </c>
      <c r="W19" s="1322">
        <v>0</v>
      </c>
      <c r="X19" s="1322">
        <v>0</v>
      </c>
      <c r="Y19" s="1322">
        <v>0</v>
      </c>
      <c r="Z19" s="1322">
        <v>0</v>
      </c>
      <c r="AA19" s="1322">
        <v>0</v>
      </c>
      <c r="AB19" s="10">
        <v>7270.7250000000004</v>
      </c>
      <c r="AC19" s="1349">
        <v>688.98299999999995</v>
      </c>
      <c r="AD19" s="10">
        <v>380.47800000000001</v>
      </c>
      <c r="AE19" s="10">
        <v>1347.4649999999999</v>
      </c>
      <c r="AF19" s="10">
        <v>865.32799999999997</v>
      </c>
      <c r="AG19" s="10">
        <v>1668.1010000000001</v>
      </c>
      <c r="AH19" s="10">
        <v>1230.1179999999999</v>
      </c>
      <c r="AI19" s="10">
        <v>1022.018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7202.491</v>
      </c>
      <c r="AP19" s="1349">
        <v>49</v>
      </c>
      <c r="AQ19" s="10">
        <v>24</v>
      </c>
      <c r="AR19" s="10">
        <v>82</v>
      </c>
      <c r="AS19" s="10">
        <v>55</v>
      </c>
      <c r="AT19" s="10">
        <v>100</v>
      </c>
      <c r="AU19" s="10">
        <v>74</v>
      </c>
      <c r="AV19" s="10">
        <v>57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441</v>
      </c>
      <c r="BC19" s="1350">
        <v>0.75355939650018444</v>
      </c>
      <c r="BD19" s="125">
        <v>0.86526302731696381</v>
      </c>
    </row>
    <row r="20" spans="1:56" s="153" customFormat="1" x14ac:dyDescent="0.25">
      <c r="A20" s="153" t="s">
        <v>519</v>
      </c>
      <c r="B20" s="125" t="s">
        <v>781</v>
      </c>
      <c r="C20" s="125" t="s">
        <v>427</v>
      </c>
      <c r="D20" s="125" t="s">
        <v>543</v>
      </c>
      <c r="E20" s="125" t="s">
        <v>595</v>
      </c>
      <c r="F20" s="125" t="s">
        <v>648</v>
      </c>
      <c r="G20" s="1321">
        <v>42935</v>
      </c>
      <c r="H20" s="1321">
        <v>42961</v>
      </c>
      <c r="I20" s="1321">
        <v>42963</v>
      </c>
      <c r="J20" s="1352">
        <v>201</v>
      </c>
      <c r="K20" s="1352">
        <v>247</v>
      </c>
      <c r="L20" s="1352">
        <v>46</v>
      </c>
      <c r="M20" s="1352">
        <v>18</v>
      </c>
      <c r="N20" s="1352">
        <v>65</v>
      </c>
      <c r="O20" s="1353">
        <v>5.96E-2</v>
      </c>
      <c r="P20" s="1356">
        <v>685.93</v>
      </c>
      <c r="Q20" s="1322">
        <v>308.358</v>
      </c>
      <c r="R20" s="1322">
        <v>1124.2760000000001</v>
      </c>
      <c r="S20" s="1322">
        <v>1142.7550000000001</v>
      </c>
      <c r="T20" s="1322">
        <v>1490.9680000000001</v>
      </c>
      <c r="U20" s="1322">
        <v>1411.6079999999999</v>
      </c>
      <c r="V20" s="1322">
        <v>1658.3040000000001</v>
      </c>
      <c r="W20" s="1322">
        <v>0</v>
      </c>
      <c r="X20" s="1322">
        <v>0</v>
      </c>
      <c r="Y20" s="1322">
        <v>0</v>
      </c>
      <c r="Z20" s="1322">
        <v>0</v>
      </c>
      <c r="AA20" s="1322">
        <v>0</v>
      </c>
      <c r="AB20" s="10">
        <v>7822.1989999999996</v>
      </c>
      <c r="AC20" s="1349">
        <v>689.26900000000001</v>
      </c>
      <c r="AD20" s="10">
        <v>308.358</v>
      </c>
      <c r="AE20" s="10">
        <v>1134.731</v>
      </c>
      <c r="AF20" s="10">
        <v>1146.173</v>
      </c>
      <c r="AG20" s="10">
        <v>1490.9680000000001</v>
      </c>
      <c r="AH20" s="10">
        <v>1411.6079999999999</v>
      </c>
      <c r="AI20" s="10">
        <v>1654.0429999999999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7835.15</v>
      </c>
      <c r="AP20" s="1349">
        <v>50</v>
      </c>
      <c r="AQ20" s="10">
        <v>24</v>
      </c>
      <c r="AR20" s="10">
        <v>81</v>
      </c>
      <c r="AS20" s="10">
        <v>83</v>
      </c>
      <c r="AT20" s="10">
        <v>106</v>
      </c>
      <c r="AU20" s="10">
        <v>103</v>
      </c>
      <c r="AV20" s="10">
        <v>123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570</v>
      </c>
      <c r="BC20" s="1350">
        <v>0.61012068784910545</v>
      </c>
      <c r="BD20" s="125">
        <v>0.77357025359460663</v>
      </c>
    </row>
    <row r="21" spans="1:56" s="153" customFormat="1" x14ac:dyDescent="0.25">
      <c r="A21" s="153" t="s">
        <v>519</v>
      </c>
      <c r="B21" s="125" t="s">
        <v>781</v>
      </c>
      <c r="C21" s="125" t="s">
        <v>453</v>
      </c>
      <c r="D21" s="125" t="s">
        <v>576</v>
      </c>
      <c r="E21" s="125" t="s">
        <v>629</v>
      </c>
      <c r="F21" s="125" t="s">
        <v>682</v>
      </c>
      <c r="G21" s="1321">
        <v>42577</v>
      </c>
      <c r="H21" s="1321">
        <v>42636</v>
      </c>
      <c r="I21" s="1321">
        <v>42637</v>
      </c>
      <c r="J21" s="1352">
        <v>27</v>
      </c>
      <c r="K21" s="1352">
        <v>26</v>
      </c>
      <c r="L21" s="1352">
        <v>0</v>
      </c>
      <c r="M21" s="1352">
        <v>5</v>
      </c>
      <c r="N21" s="1352">
        <v>8</v>
      </c>
      <c r="O21" s="1353">
        <v>2.1700000000000001E-2</v>
      </c>
      <c r="P21" s="1356">
        <v>147.648</v>
      </c>
      <c r="Q21" s="1322">
        <v>99.376999999999995</v>
      </c>
      <c r="R21" s="1322">
        <v>185.274</v>
      </c>
      <c r="S21" s="1322">
        <v>124.036</v>
      </c>
      <c r="T21" s="1322">
        <v>222.441</v>
      </c>
      <c r="U21" s="1322">
        <v>204.88200000000001</v>
      </c>
      <c r="V21" s="1322">
        <v>373.52</v>
      </c>
      <c r="W21" s="1322">
        <v>0</v>
      </c>
      <c r="X21" s="1322">
        <v>0</v>
      </c>
      <c r="Y21" s="1322">
        <v>0</v>
      </c>
      <c r="Z21" s="1322">
        <v>0</v>
      </c>
      <c r="AA21" s="1322">
        <v>0</v>
      </c>
      <c r="AB21" s="10">
        <v>1357.1780000000001</v>
      </c>
      <c r="AC21" s="1349">
        <v>154.40600000000001</v>
      </c>
      <c r="AD21" s="10">
        <v>106.13500000000001</v>
      </c>
      <c r="AE21" s="10">
        <v>199.13300000000001</v>
      </c>
      <c r="AF21" s="10">
        <v>127.483</v>
      </c>
      <c r="AG21" s="10">
        <v>192.87299999999999</v>
      </c>
      <c r="AH21" s="10">
        <v>215.423</v>
      </c>
      <c r="AI21" s="10">
        <v>307.48200000000003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1302.9349999999999</v>
      </c>
      <c r="AP21" s="1349">
        <v>6</v>
      </c>
      <c r="AQ21" s="10">
        <v>8</v>
      </c>
      <c r="AR21" s="10">
        <v>13</v>
      </c>
      <c r="AS21" s="10">
        <v>9</v>
      </c>
      <c r="AT21" s="10">
        <v>16</v>
      </c>
      <c r="AU21" s="10">
        <v>13</v>
      </c>
      <c r="AV21" s="10">
        <v>28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93</v>
      </c>
      <c r="BC21" s="1350">
        <v>0.63476449578600791</v>
      </c>
      <c r="BD21" s="125">
        <v>0.7367603278722431</v>
      </c>
    </row>
    <row r="22" spans="1:56" s="153" customFormat="1" x14ac:dyDescent="0.25">
      <c r="A22" s="153" t="s">
        <v>523</v>
      </c>
      <c r="B22" s="125" t="s">
        <v>795</v>
      </c>
      <c r="C22" s="125" t="s">
        <v>436</v>
      </c>
      <c r="D22" s="125" t="s">
        <v>540</v>
      </c>
      <c r="E22" s="125" t="s">
        <v>591</v>
      </c>
      <c r="F22" s="125" t="s">
        <v>644</v>
      </c>
      <c r="G22" s="1321">
        <v>42712</v>
      </c>
      <c r="H22" s="1321">
        <v>42719</v>
      </c>
      <c r="I22" s="1321">
        <v>42719</v>
      </c>
      <c r="J22" s="1352">
        <v>124</v>
      </c>
      <c r="K22" s="1352">
        <v>133</v>
      </c>
      <c r="L22" s="1352">
        <v>9</v>
      </c>
      <c r="M22" s="1352">
        <v>29</v>
      </c>
      <c r="N22" s="1352">
        <v>28</v>
      </c>
      <c r="O22" s="1353">
        <v>0.10290000000000001</v>
      </c>
      <c r="P22" s="1356">
        <v>336.80700000000002</v>
      </c>
      <c r="Q22" s="1322">
        <v>658.07299999999998</v>
      </c>
      <c r="R22" s="1322">
        <v>1628.6210000000001</v>
      </c>
      <c r="S22" s="1322">
        <v>825.47400000000005</v>
      </c>
      <c r="T22" s="1322">
        <v>2204.81</v>
      </c>
      <c r="U22" s="1322">
        <v>3150.14</v>
      </c>
      <c r="V22" s="1322">
        <v>926.86500000000001</v>
      </c>
      <c r="W22" s="1322">
        <v>0</v>
      </c>
      <c r="X22" s="1322">
        <v>0</v>
      </c>
      <c r="Y22" s="1322">
        <v>0</v>
      </c>
      <c r="Z22" s="1322">
        <v>0</v>
      </c>
      <c r="AA22" s="1322">
        <v>0</v>
      </c>
      <c r="AB22" s="10">
        <v>9730.7900000000009</v>
      </c>
      <c r="AC22" s="1349">
        <v>402.55200000000002</v>
      </c>
      <c r="AD22" s="10">
        <v>628.19110000000001</v>
      </c>
      <c r="AE22" s="10">
        <v>1663.127</v>
      </c>
      <c r="AF22" s="10">
        <v>815.78099999999995</v>
      </c>
      <c r="AG22" s="10">
        <v>2209.8229999999999</v>
      </c>
      <c r="AH22" s="10">
        <v>3185.7919999999999</v>
      </c>
      <c r="AI22" s="10">
        <v>950.61080000000004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9855.8768999999993</v>
      </c>
      <c r="AP22" s="1349">
        <v>19</v>
      </c>
      <c r="AQ22" s="10">
        <v>32</v>
      </c>
      <c r="AR22" s="10">
        <v>73</v>
      </c>
      <c r="AS22" s="10">
        <v>38</v>
      </c>
      <c r="AT22" s="10">
        <v>132</v>
      </c>
      <c r="AU22" s="10">
        <v>156</v>
      </c>
      <c r="AV22" s="10">
        <v>29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479</v>
      </c>
      <c r="BC22" s="1350">
        <v>0.62517061360329018</v>
      </c>
      <c r="BD22" s="125">
        <v>0.85783402456970981</v>
      </c>
    </row>
    <row r="23" spans="1:56" s="153" customFormat="1" x14ac:dyDescent="0.25">
      <c r="A23" s="153" t="s">
        <v>522</v>
      </c>
      <c r="B23" s="125" t="s">
        <v>796</v>
      </c>
      <c r="C23" s="125" t="s">
        <v>421</v>
      </c>
      <c r="D23" s="125" t="s">
        <v>539</v>
      </c>
      <c r="E23" s="125" t="s">
        <v>590</v>
      </c>
      <c r="F23" s="125" t="s">
        <v>643</v>
      </c>
      <c r="G23" s="1321">
        <v>42711</v>
      </c>
      <c r="H23" s="1321">
        <v>42730</v>
      </c>
      <c r="I23" s="1321">
        <v>42730</v>
      </c>
      <c r="J23" s="1352">
        <v>192</v>
      </c>
      <c r="K23" s="1352">
        <v>209</v>
      </c>
      <c r="L23" s="1352">
        <v>17</v>
      </c>
      <c r="M23" s="1352">
        <v>31</v>
      </c>
      <c r="N23" s="1352">
        <v>41</v>
      </c>
      <c r="O23" s="1353">
        <v>6.8900000000000003E-2</v>
      </c>
      <c r="P23" s="1356">
        <v>1075.5039999999999</v>
      </c>
      <c r="Q23" s="1322">
        <v>488.411</v>
      </c>
      <c r="R23" s="1322">
        <v>1549.511</v>
      </c>
      <c r="S23" s="1322">
        <v>1002.927</v>
      </c>
      <c r="T23" s="1322">
        <v>1496.8430000000001</v>
      </c>
      <c r="U23" s="1322">
        <v>1904.89</v>
      </c>
      <c r="V23" s="1322">
        <v>972.75400000000002</v>
      </c>
      <c r="W23" s="1322">
        <v>0</v>
      </c>
      <c r="X23" s="1322">
        <v>0</v>
      </c>
      <c r="Y23" s="1322">
        <v>0</v>
      </c>
      <c r="Z23" s="1322">
        <v>0</v>
      </c>
      <c r="AA23" s="1322">
        <v>0</v>
      </c>
      <c r="AB23" s="10">
        <v>8490.84</v>
      </c>
      <c r="AC23" s="1349">
        <v>1082.1500000000001</v>
      </c>
      <c r="AD23" s="10">
        <v>501.19200000000001</v>
      </c>
      <c r="AE23" s="10">
        <v>1554.42</v>
      </c>
      <c r="AF23" s="10">
        <v>967.58600000000001</v>
      </c>
      <c r="AG23" s="10">
        <v>1457.3052</v>
      </c>
      <c r="AH23" s="10">
        <v>1736.6509000000001</v>
      </c>
      <c r="AI23" s="10">
        <v>950.76909999999998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8250.0732000000007</v>
      </c>
      <c r="AP23" s="1349">
        <v>77</v>
      </c>
      <c r="AQ23" s="10">
        <v>36</v>
      </c>
      <c r="AR23" s="10">
        <v>111</v>
      </c>
      <c r="AS23" s="10">
        <v>68</v>
      </c>
      <c r="AT23" s="10">
        <v>101</v>
      </c>
      <c r="AU23" s="10">
        <v>125</v>
      </c>
      <c r="AV23" s="10">
        <v>60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578</v>
      </c>
      <c r="BC23" s="1350">
        <v>0.71352140207595616</v>
      </c>
      <c r="BD23" s="125">
        <v>0.89566542951325889</v>
      </c>
    </row>
    <row r="24" spans="1:56" s="153" customFormat="1" x14ac:dyDescent="0.25">
      <c r="A24" s="153" t="s">
        <v>517</v>
      </c>
      <c r="B24" s="125" t="s">
        <v>788</v>
      </c>
      <c r="C24" s="125" t="s">
        <v>441</v>
      </c>
      <c r="D24" s="125" t="s">
        <v>567</v>
      </c>
      <c r="E24" s="125" t="s">
        <v>619</v>
      </c>
      <c r="F24" s="125" t="s">
        <v>672</v>
      </c>
      <c r="G24" s="1321">
        <v>42706</v>
      </c>
      <c r="H24" s="1321">
        <v>42727</v>
      </c>
      <c r="I24" s="1321">
        <v>42727</v>
      </c>
      <c r="J24" s="1352">
        <v>54</v>
      </c>
      <c r="K24" s="1352">
        <v>61</v>
      </c>
      <c r="L24" s="1352">
        <v>8</v>
      </c>
      <c r="M24" s="1352">
        <v>11</v>
      </c>
      <c r="N24" s="1352">
        <v>25</v>
      </c>
      <c r="O24" s="1353">
        <v>0.2049</v>
      </c>
      <c r="P24" s="1356">
        <v>405.423</v>
      </c>
      <c r="Q24" s="1322">
        <v>105.80200000000001</v>
      </c>
      <c r="R24" s="1322">
        <v>849.56799999999998</v>
      </c>
      <c r="S24" s="1322">
        <v>730.625</v>
      </c>
      <c r="T24" s="1322">
        <v>1038.597</v>
      </c>
      <c r="U24" s="1322">
        <v>1457.066</v>
      </c>
      <c r="V24" s="1322">
        <v>949.62099999999998</v>
      </c>
      <c r="W24" s="1322">
        <v>0</v>
      </c>
      <c r="X24" s="1322">
        <v>0</v>
      </c>
      <c r="Y24" s="1322">
        <v>0</v>
      </c>
      <c r="Z24" s="1322">
        <v>0</v>
      </c>
      <c r="AA24" s="1322">
        <v>0</v>
      </c>
      <c r="AB24" s="10">
        <v>5536.7020000000002</v>
      </c>
      <c r="AC24" s="1349">
        <v>401.40800000000002</v>
      </c>
      <c r="AD24" s="10">
        <v>121.92700000000001</v>
      </c>
      <c r="AE24" s="10">
        <v>836.07100000000003</v>
      </c>
      <c r="AF24" s="10">
        <v>689.85500000000002</v>
      </c>
      <c r="AG24" s="10">
        <v>1111.3732</v>
      </c>
      <c r="AH24" s="10">
        <v>1294.0798</v>
      </c>
      <c r="AI24" s="10">
        <v>940.80200000000002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5395.5159999999996</v>
      </c>
      <c r="AP24" s="1349">
        <v>23</v>
      </c>
      <c r="AQ24" s="10">
        <v>7</v>
      </c>
      <c r="AR24" s="10">
        <v>48</v>
      </c>
      <c r="AS24" s="10">
        <v>40</v>
      </c>
      <c r="AT24" s="10">
        <v>57</v>
      </c>
      <c r="AU24" s="10">
        <v>77</v>
      </c>
      <c r="AV24" s="10">
        <v>39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291</v>
      </c>
      <c r="BC24" s="1350">
        <v>0.71369991655395681</v>
      </c>
      <c r="BD24" s="125">
        <v>0.84024666548321558</v>
      </c>
    </row>
    <row r="25" spans="1:56" s="153" customFormat="1" x14ac:dyDescent="0.25">
      <c r="A25" s="153" t="s">
        <v>523</v>
      </c>
      <c r="B25" s="125" t="s">
        <v>804</v>
      </c>
      <c r="C25" s="125" t="s">
        <v>435</v>
      </c>
      <c r="D25" s="125" t="s">
        <v>542</v>
      </c>
      <c r="E25" s="125" t="s">
        <v>594</v>
      </c>
      <c r="F25" s="125" t="s">
        <v>647</v>
      </c>
      <c r="G25" s="1321">
        <v>42886</v>
      </c>
      <c r="H25" s="1321">
        <v>42899</v>
      </c>
      <c r="I25" s="1321">
        <v>42908</v>
      </c>
      <c r="J25" s="1352">
        <v>70</v>
      </c>
      <c r="K25" s="1352">
        <v>72</v>
      </c>
      <c r="L25" s="1352">
        <v>2</v>
      </c>
      <c r="M25" s="1352">
        <v>14</v>
      </c>
      <c r="N25" s="1352">
        <v>26</v>
      </c>
      <c r="O25" s="1353">
        <v>9.9199999999999997E-2</v>
      </c>
      <c r="P25" s="1356">
        <v>413.447</v>
      </c>
      <c r="Q25" s="1322">
        <v>441.55099999999999</v>
      </c>
      <c r="R25" s="1322">
        <v>959.27300000000002</v>
      </c>
      <c r="S25" s="1322">
        <v>456.85300000000001</v>
      </c>
      <c r="T25" s="1322">
        <v>2038.52</v>
      </c>
      <c r="U25" s="1322">
        <v>1165.598</v>
      </c>
      <c r="V25" s="1322">
        <v>611.76599999999996</v>
      </c>
      <c r="W25" s="1322">
        <v>0</v>
      </c>
      <c r="X25" s="1322">
        <v>0</v>
      </c>
      <c r="Y25" s="1322">
        <v>0</v>
      </c>
      <c r="Z25" s="1322">
        <v>0</v>
      </c>
      <c r="AA25" s="1322">
        <v>0</v>
      </c>
      <c r="AB25" s="10">
        <v>6087.0079999999998</v>
      </c>
      <c r="AC25" s="1349">
        <v>430.58300000000003</v>
      </c>
      <c r="AD25" s="10">
        <v>445.55500000000001</v>
      </c>
      <c r="AE25" s="10">
        <v>980.99</v>
      </c>
      <c r="AF25" s="10">
        <v>461.30200000000002</v>
      </c>
      <c r="AG25" s="10">
        <v>2038.2650000000001</v>
      </c>
      <c r="AH25" s="10">
        <v>1150.7950000000001</v>
      </c>
      <c r="AI25" s="10">
        <v>598.30999999999995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6105.8</v>
      </c>
      <c r="AP25" s="1349">
        <v>9</v>
      </c>
      <c r="AQ25" s="10">
        <v>21</v>
      </c>
      <c r="AR25" s="10">
        <v>60</v>
      </c>
      <c r="AS25" s="10">
        <v>25</v>
      </c>
      <c r="AT25" s="10">
        <v>127</v>
      </c>
      <c r="AU25" s="10">
        <v>70</v>
      </c>
      <c r="AV25" s="10">
        <v>41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353</v>
      </c>
      <c r="BC25" s="1350">
        <v>0.72939895215831041</v>
      </c>
      <c r="BD25" s="125">
        <v>0.84918461199546524</v>
      </c>
    </row>
    <row r="26" spans="1:56" s="153" customFormat="1" x14ac:dyDescent="0.25">
      <c r="A26" s="153" t="s">
        <v>521</v>
      </c>
      <c r="B26" s="125" t="s">
        <v>782</v>
      </c>
      <c r="C26" s="125" t="s">
        <v>425</v>
      </c>
      <c r="D26" s="125" t="s">
        <v>537</v>
      </c>
      <c r="E26" s="125" t="s">
        <v>588</v>
      </c>
      <c r="F26" s="125" t="s">
        <v>641</v>
      </c>
      <c r="G26" s="1321">
        <v>42797</v>
      </c>
      <c r="H26" s="1321">
        <v>42832</v>
      </c>
      <c r="I26" s="1321">
        <v>42846</v>
      </c>
      <c r="J26" s="1352">
        <v>64</v>
      </c>
      <c r="K26" s="1352">
        <v>77</v>
      </c>
      <c r="L26" s="1352">
        <v>13</v>
      </c>
      <c r="M26" s="1352">
        <v>10</v>
      </c>
      <c r="N26" s="1352">
        <v>26</v>
      </c>
      <c r="O26" s="1353">
        <v>7.3400000000000007E-2</v>
      </c>
      <c r="P26" s="1356">
        <v>1493.9169999999999</v>
      </c>
      <c r="Q26" s="1322">
        <v>816.30100000000004</v>
      </c>
      <c r="R26" s="1322">
        <v>1393.125</v>
      </c>
      <c r="S26" s="1322">
        <v>1286.932</v>
      </c>
      <c r="T26" s="1322">
        <v>1803.318</v>
      </c>
      <c r="U26" s="1322">
        <v>2761.451</v>
      </c>
      <c r="V26" s="1322">
        <v>941.62199999999996</v>
      </c>
      <c r="W26" s="1322">
        <v>0</v>
      </c>
      <c r="X26" s="1322">
        <v>0</v>
      </c>
      <c r="Y26" s="1322">
        <v>0</v>
      </c>
      <c r="Z26" s="1322">
        <v>0</v>
      </c>
      <c r="AA26" s="1322">
        <v>0</v>
      </c>
      <c r="AB26" s="10">
        <v>10496.665999999999</v>
      </c>
      <c r="AC26" s="1349">
        <v>1493.9169999999999</v>
      </c>
      <c r="AD26" s="10">
        <v>816.30100000000004</v>
      </c>
      <c r="AE26" s="10">
        <v>1401.211</v>
      </c>
      <c r="AF26" s="10">
        <v>1308.336</v>
      </c>
      <c r="AG26" s="10">
        <v>1808.319</v>
      </c>
      <c r="AH26" s="10">
        <v>2761.451</v>
      </c>
      <c r="AI26" s="10">
        <v>941.62199999999996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10531.156999999999</v>
      </c>
      <c r="AP26" s="1349">
        <v>83</v>
      </c>
      <c r="AQ26" s="10">
        <v>58</v>
      </c>
      <c r="AR26" s="10">
        <v>88</v>
      </c>
      <c r="AS26" s="10">
        <v>76</v>
      </c>
      <c r="AT26" s="10">
        <v>102</v>
      </c>
      <c r="AU26" s="10">
        <v>118</v>
      </c>
      <c r="AV26" s="10">
        <v>48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573</v>
      </c>
      <c r="BC26" s="1350">
        <v>0.76269201255621677</v>
      </c>
      <c r="BD26" s="125">
        <v>0.95247428291803704</v>
      </c>
    </row>
    <row r="27" spans="1:56" s="153" customFormat="1" x14ac:dyDescent="0.25">
      <c r="A27" s="153" t="s">
        <v>524</v>
      </c>
      <c r="B27" s="125" t="s">
        <v>803</v>
      </c>
      <c r="C27" s="125" t="s">
        <v>428</v>
      </c>
      <c r="D27" s="125" t="s">
        <v>702</v>
      </c>
      <c r="E27" s="125" t="s">
        <v>592</v>
      </c>
      <c r="F27" s="125" t="s">
        <v>645</v>
      </c>
      <c r="G27" s="1321">
        <v>42709</v>
      </c>
      <c r="H27" s="1321">
        <v>42730</v>
      </c>
      <c r="I27" s="1321">
        <v>42732</v>
      </c>
      <c r="J27" s="1352">
        <v>160</v>
      </c>
      <c r="K27" s="1352">
        <v>190</v>
      </c>
      <c r="L27" s="1352">
        <v>34</v>
      </c>
      <c r="M27" s="1352">
        <v>25</v>
      </c>
      <c r="N27" s="1352">
        <v>42</v>
      </c>
      <c r="O27" s="1353">
        <v>4.7100000000000003E-2</v>
      </c>
      <c r="P27" s="1356">
        <v>826.54200000000003</v>
      </c>
      <c r="Q27" s="1322">
        <v>401.02</v>
      </c>
      <c r="R27" s="1322">
        <v>816.46500000000003</v>
      </c>
      <c r="S27" s="1322">
        <v>1059.0630000000001</v>
      </c>
      <c r="T27" s="1322">
        <v>803.41800000000001</v>
      </c>
      <c r="U27" s="1322">
        <v>1230.559</v>
      </c>
      <c r="V27" s="1322">
        <v>1180.5709999999999</v>
      </c>
      <c r="W27" s="1322">
        <v>0</v>
      </c>
      <c r="X27" s="1322">
        <v>0</v>
      </c>
      <c r="Y27" s="1322">
        <v>0</v>
      </c>
      <c r="Z27" s="1322">
        <v>0</v>
      </c>
      <c r="AA27" s="1322">
        <v>0</v>
      </c>
      <c r="AB27" s="10">
        <v>6317.6379999999999</v>
      </c>
      <c r="AC27" s="1349">
        <v>832.8</v>
      </c>
      <c r="AD27" s="10">
        <v>403.29599999999999</v>
      </c>
      <c r="AE27" s="10">
        <v>832.875</v>
      </c>
      <c r="AF27" s="10">
        <v>1077.58</v>
      </c>
      <c r="AG27" s="10">
        <v>806.53390000000002</v>
      </c>
      <c r="AH27" s="10">
        <v>1251.8490999999999</v>
      </c>
      <c r="AI27" s="10">
        <v>1156.3150000000001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6361.2489999999998</v>
      </c>
      <c r="AP27" s="1349">
        <v>45</v>
      </c>
      <c r="AQ27" s="10">
        <v>24</v>
      </c>
      <c r="AR27" s="10">
        <v>53</v>
      </c>
      <c r="AS27" s="10">
        <v>61</v>
      </c>
      <c r="AT27" s="10">
        <v>45</v>
      </c>
      <c r="AU27" s="10">
        <v>69</v>
      </c>
      <c r="AV27" s="10">
        <v>67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364</v>
      </c>
      <c r="BC27" s="1350">
        <v>0.76647421113385128</v>
      </c>
      <c r="BD27" s="125">
        <v>0.87299196068718132</v>
      </c>
    </row>
    <row r="28" spans="1:56" s="153" customFormat="1" x14ac:dyDescent="0.25">
      <c r="A28" s="153" t="s">
        <v>524</v>
      </c>
      <c r="B28" s="125" t="s">
        <v>786</v>
      </c>
      <c r="C28" s="125" t="s">
        <v>437</v>
      </c>
      <c r="D28" s="125" t="s">
        <v>556</v>
      </c>
      <c r="E28" s="125" t="s">
        <v>608</v>
      </c>
      <c r="F28" s="125" t="s">
        <v>661</v>
      </c>
      <c r="G28" s="1321">
        <v>42935</v>
      </c>
      <c r="H28" s="1321">
        <v>42970</v>
      </c>
      <c r="I28" s="1321">
        <v>42972</v>
      </c>
      <c r="J28" s="1290">
        <v>121</v>
      </c>
      <c r="K28" s="1290">
        <v>148</v>
      </c>
      <c r="L28" s="1290">
        <v>27</v>
      </c>
      <c r="M28" s="1290">
        <v>22</v>
      </c>
      <c r="N28" s="1290">
        <v>34</v>
      </c>
      <c r="O28" s="125">
        <v>9.8400000000000001E-2</v>
      </c>
      <c r="P28" s="1358">
        <v>822.47299999999996</v>
      </c>
      <c r="Q28" s="1357">
        <v>509.78300000000002</v>
      </c>
      <c r="R28" s="1357">
        <v>1279.8720000000001</v>
      </c>
      <c r="S28" s="1357">
        <v>489.82100000000003</v>
      </c>
      <c r="T28" s="1357">
        <v>1426.52</v>
      </c>
      <c r="U28" s="1357">
        <v>1759.8510000000001</v>
      </c>
      <c r="V28" s="1357">
        <v>589.23400000000004</v>
      </c>
      <c r="W28" s="1357">
        <v>0</v>
      </c>
      <c r="X28" s="1357">
        <v>0</v>
      </c>
      <c r="Y28" s="1357">
        <v>0</v>
      </c>
      <c r="Z28" s="1357">
        <v>0</v>
      </c>
      <c r="AA28" s="1357">
        <v>0</v>
      </c>
      <c r="AB28" s="1290">
        <v>6877.5540000000001</v>
      </c>
      <c r="AC28" s="1359">
        <v>826.77800000000002</v>
      </c>
      <c r="AD28" s="1290">
        <v>509.78300000000002</v>
      </c>
      <c r="AE28" s="1290">
        <v>1286.443</v>
      </c>
      <c r="AF28" s="1290">
        <v>505.904</v>
      </c>
      <c r="AG28" s="1290">
        <v>1426.52</v>
      </c>
      <c r="AH28" s="1290">
        <v>1759.8510000000001</v>
      </c>
      <c r="AI28" s="1290">
        <v>593.93100000000004</v>
      </c>
      <c r="AJ28" s="1290">
        <v>0</v>
      </c>
      <c r="AK28" s="1290">
        <v>0</v>
      </c>
      <c r="AL28" s="1290">
        <v>0</v>
      </c>
      <c r="AM28" s="1290">
        <v>0</v>
      </c>
      <c r="AN28" s="1290">
        <v>0</v>
      </c>
      <c r="AO28" s="1290">
        <v>6909.21</v>
      </c>
      <c r="AP28" s="1359">
        <v>64</v>
      </c>
      <c r="AQ28" s="1290">
        <v>34</v>
      </c>
      <c r="AR28" s="1290">
        <v>88</v>
      </c>
      <c r="AS28" s="1290">
        <v>32</v>
      </c>
      <c r="AT28" s="1290">
        <v>97</v>
      </c>
      <c r="AU28" s="1290">
        <v>122</v>
      </c>
      <c r="AV28" s="1290">
        <v>42</v>
      </c>
      <c r="AW28" s="1290">
        <v>0</v>
      </c>
      <c r="AX28" s="1290">
        <v>0</v>
      </c>
      <c r="AY28" s="1290">
        <v>0</v>
      </c>
      <c r="AZ28" s="1290">
        <v>0</v>
      </c>
      <c r="BA28" s="1290">
        <v>0</v>
      </c>
      <c r="BB28" s="1290">
        <v>479</v>
      </c>
      <c r="BC28" s="1350">
        <v>0.62910217502424204</v>
      </c>
      <c r="BD28" s="125">
        <v>0.88979815635356974</v>
      </c>
    </row>
    <row r="29" spans="1:56" s="153" customFormat="1" x14ac:dyDescent="0.25">
      <c r="A29" s="153" t="s">
        <v>517</v>
      </c>
      <c r="B29" s="125" t="s">
        <v>788</v>
      </c>
      <c r="C29" s="125" t="s">
        <v>424</v>
      </c>
      <c r="D29" s="125" t="s">
        <v>538</v>
      </c>
      <c r="E29" s="125" t="s">
        <v>589</v>
      </c>
      <c r="F29" s="125" t="s">
        <v>642</v>
      </c>
      <c r="G29" s="1321">
        <v>43273</v>
      </c>
      <c r="H29" s="1321">
        <v>43279</v>
      </c>
      <c r="I29" s="1321">
        <v>43292</v>
      </c>
      <c r="J29" s="1290">
        <v>57</v>
      </c>
      <c r="K29" s="1290">
        <v>61</v>
      </c>
      <c r="L29" s="1290">
        <v>4</v>
      </c>
      <c r="M29" s="1290">
        <v>14</v>
      </c>
      <c r="N29" s="1290">
        <v>28</v>
      </c>
      <c r="O29" s="125">
        <v>0.15820000000000001</v>
      </c>
      <c r="P29" s="1358">
        <v>1103.722</v>
      </c>
      <c r="Q29" s="1357">
        <v>763.31799999999998</v>
      </c>
      <c r="R29" s="1357">
        <v>1051.5540000000001</v>
      </c>
      <c r="S29" s="1357">
        <v>1158.0989999999999</v>
      </c>
      <c r="T29" s="1357">
        <v>2344.0079999999998</v>
      </c>
      <c r="U29" s="1357">
        <v>1628.49</v>
      </c>
      <c r="V29" s="1357">
        <v>944.17</v>
      </c>
      <c r="W29" s="1357">
        <v>0</v>
      </c>
      <c r="X29" s="1357">
        <v>0</v>
      </c>
      <c r="Y29" s="1357">
        <v>0</v>
      </c>
      <c r="Z29" s="1357">
        <v>0</v>
      </c>
      <c r="AA29" s="1357">
        <v>0</v>
      </c>
      <c r="AB29" s="1290">
        <v>8993.3610000000008</v>
      </c>
      <c r="AC29" s="1359">
        <v>1110.0299</v>
      </c>
      <c r="AD29" s="1290">
        <v>793.30700000000002</v>
      </c>
      <c r="AE29" s="1290">
        <v>1108.8741</v>
      </c>
      <c r="AF29" s="1290">
        <v>1141.2389000000001</v>
      </c>
      <c r="AG29" s="1290">
        <v>2249.9839999999999</v>
      </c>
      <c r="AH29" s="1290">
        <v>1696.857</v>
      </c>
      <c r="AI29" s="1290">
        <v>970.98779999999999</v>
      </c>
      <c r="AJ29" s="1290">
        <v>0</v>
      </c>
      <c r="AK29" s="1290">
        <v>0</v>
      </c>
      <c r="AL29" s="1290">
        <v>0</v>
      </c>
      <c r="AM29" s="1290">
        <v>0</v>
      </c>
      <c r="AN29" s="1290">
        <v>0</v>
      </c>
      <c r="AO29" s="1290">
        <v>9071.2787000000008</v>
      </c>
      <c r="AP29" s="1359">
        <v>50</v>
      </c>
      <c r="AQ29" s="1290">
        <v>40</v>
      </c>
      <c r="AR29" s="1290">
        <v>71</v>
      </c>
      <c r="AS29" s="1290">
        <v>55</v>
      </c>
      <c r="AT29" s="1290">
        <v>105</v>
      </c>
      <c r="AU29" s="1290">
        <v>77</v>
      </c>
      <c r="AV29" s="1290">
        <v>45</v>
      </c>
      <c r="AW29" s="1290">
        <v>0</v>
      </c>
      <c r="AX29" s="1290">
        <v>0</v>
      </c>
      <c r="AY29" s="1290">
        <v>0</v>
      </c>
      <c r="AZ29" s="1290">
        <v>0</v>
      </c>
      <c r="BA29" s="1290">
        <v>0</v>
      </c>
      <c r="BB29" s="1290">
        <v>443</v>
      </c>
      <c r="BC29" s="1350">
        <v>0.73492367604530928</v>
      </c>
      <c r="BD29" s="125">
        <v>0.89901056406928481</v>
      </c>
    </row>
    <row r="30" spans="1:56" s="153" customFormat="1" x14ac:dyDescent="0.25">
      <c r="A30" s="153" t="s">
        <v>519</v>
      </c>
      <c r="B30" s="125" t="s">
        <v>801</v>
      </c>
      <c r="C30" s="125" t="s">
        <v>431</v>
      </c>
      <c r="D30" s="125" t="s">
        <v>558</v>
      </c>
      <c r="E30" s="125" t="s">
        <v>610</v>
      </c>
      <c r="F30" s="125" t="s">
        <v>663</v>
      </c>
      <c r="G30" s="1321">
        <v>43066</v>
      </c>
      <c r="H30" s="1321">
        <v>43080</v>
      </c>
      <c r="I30" s="1321">
        <v>43081</v>
      </c>
      <c r="J30" s="1352">
        <v>221</v>
      </c>
      <c r="K30" s="1352">
        <v>265</v>
      </c>
      <c r="L30" s="1352">
        <v>44</v>
      </c>
      <c r="M30" s="1352">
        <v>43</v>
      </c>
      <c r="N30" s="1352">
        <v>36</v>
      </c>
      <c r="O30" s="1353">
        <v>3.5700000000000003E-2</v>
      </c>
      <c r="P30" s="1356">
        <v>908.62099999999998</v>
      </c>
      <c r="Q30" s="1322">
        <v>349.21100000000001</v>
      </c>
      <c r="R30" s="1322">
        <v>1284.066</v>
      </c>
      <c r="S30" s="1322">
        <v>522.71600000000001</v>
      </c>
      <c r="T30" s="1322">
        <v>450.80599999999998</v>
      </c>
      <c r="U30" s="1322">
        <v>1235.3489999999999</v>
      </c>
      <c r="V30" s="1322">
        <v>651.51</v>
      </c>
      <c r="W30" s="1322">
        <v>0</v>
      </c>
      <c r="X30" s="1322">
        <v>0</v>
      </c>
      <c r="Y30" s="1322">
        <v>0</v>
      </c>
      <c r="Z30" s="1322">
        <v>0</v>
      </c>
      <c r="AA30" s="1322">
        <v>0</v>
      </c>
      <c r="AB30" s="10">
        <v>5402.2790000000005</v>
      </c>
      <c r="AC30" s="1349">
        <v>912.9</v>
      </c>
      <c r="AD30" s="10">
        <v>359.64800000000002</v>
      </c>
      <c r="AE30" s="10">
        <v>1284.066</v>
      </c>
      <c r="AF30" s="10">
        <v>516.71500000000003</v>
      </c>
      <c r="AG30" s="10">
        <v>450.80599999999998</v>
      </c>
      <c r="AH30" s="10">
        <v>1230.202</v>
      </c>
      <c r="AI30" s="10">
        <v>654.38080000000002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5408.7178000000004</v>
      </c>
      <c r="AP30" s="1349">
        <v>66</v>
      </c>
      <c r="AQ30" s="10">
        <v>26</v>
      </c>
      <c r="AR30" s="10">
        <v>89</v>
      </c>
      <c r="AS30" s="10">
        <v>38</v>
      </c>
      <c r="AT30" s="10">
        <v>32</v>
      </c>
      <c r="AU30" s="10">
        <v>83</v>
      </c>
      <c r="AV30" s="10">
        <v>46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380</v>
      </c>
      <c r="BC30" s="1350">
        <v>0.79738196385789772</v>
      </c>
      <c r="BD30" s="125">
        <v>0.95946293682992823</v>
      </c>
    </row>
    <row r="31" spans="1:56" s="153" customFormat="1" x14ac:dyDescent="0.25">
      <c r="A31" s="153" t="s">
        <v>519</v>
      </c>
      <c r="B31" s="125" t="s">
        <v>781</v>
      </c>
      <c r="C31" s="125" t="s">
        <v>429</v>
      </c>
      <c r="D31" s="125" t="s">
        <v>557</v>
      </c>
      <c r="E31" s="125" t="s">
        <v>609</v>
      </c>
      <c r="F31" s="125" t="s">
        <v>662</v>
      </c>
      <c r="G31" s="1321">
        <v>43196</v>
      </c>
      <c r="H31" s="1321">
        <v>43213</v>
      </c>
      <c r="I31" s="1321">
        <v>43233</v>
      </c>
      <c r="J31" s="1352">
        <v>128</v>
      </c>
      <c r="K31" s="1352">
        <v>162</v>
      </c>
      <c r="L31" s="1352">
        <v>34</v>
      </c>
      <c r="M31" s="1352">
        <v>22</v>
      </c>
      <c r="N31" s="1352">
        <v>23</v>
      </c>
      <c r="O31" s="1353">
        <v>4.5600000000000002E-2</v>
      </c>
      <c r="P31" s="1356">
        <v>984.80600000000004</v>
      </c>
      <c r="Q31" s="1322">
        <v>322.47899999999998</v>
      </c>
      <c r="R31" s="1322">
        <v>668.33500000000004</v>
      </c>
      <c r="S31" s="1322">
        <v>442.28899999999999</v>
      </c>
      <c r="T31" s="1322">
        <v>742.87</v>
      </c>
      <c r="U31" s="1322">
        <v>737.59500000000003</v>
      </c>
      <c r="V31" s="1322">
        <v>546.31299999999999</v>
      </c>
      <c r="W31" s="1322">
        <v>0</v>
      </c>
      <c r="X31" s="1322">
        <v>0</v>
      </c>
      <c r="Y31" s="1322">
        <v>0</v>
      </c>
      <c r="Z31" s="1322">
        <v>0</v>
      </c>
      <c r="AA31" s="1322">
        <v>0</v>
      </c>
      <c r="AB31" s="10">
        <v>4444.6869999999999</v>
      </c>
      <c r="AC31" s="1349">
        <v>984.80600000000004</v>
      </c>
      <c r="AD31" s="10">
        <v>327.505</v>
      </c>
      <c r="AE31" s="10">
        <v>675.35599999999999</v>
      </c>
      <c r="AF31" s="10">
        <v>445.53800000000001</v>
      </c>
      <c r="AG31" s="10">
        <v>742.87</v>
      </c>
      <c r="AH31" s="10">
        <v>731.39099999999996</v>
      </c>
      <c r="AI31" s="10">
        <v>561.322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4468.7879999999996</v>
      </c>
      <c r="AP31" s="1349">
        <v>69</v>
      </c>
      <c r="AQ31" s="10">
        <v>25</v>
      </c>
      <c r="AR31" s="10">
        <v>50</v>
      </c>
      <c r="AS31" s="10">
        <v>32</v>
      </c>
      <c r="AT31" s="10">
        <v>53</v>
      </c>
      <c r="AU31" s="10">
        <v>48</v>
      </c>
      <c r="AV31" s="10">
        <v>37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314</v>
      </c>
      <c r="BC31" s="1350">
        <v>0.76642216021722265</v>
      </c>
      <c r="BD31" s="125">
        <v>0.95672780034441451</v>
      </c>
    </row>
    <row r="32" spans="1:56" s="153" customFormat="1" x14ac:dyDescent="0.25">
      <c r="A32" s="153" t="s">
        <v>520</v>
      </c>
      <c r="B32" s="1281" t="s">
        <v>807</v>
      </c>
      <c r="C32" s="1281" t="s">
        <v>426</v>
      </c>
      <c r="D32" s="1281" t="s">
        <v>551</v>
      </c>
      <c r="E32" s="1281" t="s">
        <v>603</v>
      </c>
      <c r="F32" s="1281" t="s">
        <v>656</v>
      </c>
      <c r="G32" s="1323">
        <v>42888</v>
      </c>
      <c r="H32" s="1324">
        <v>42909</v>
      </c>
      <c r="I32" s="1324">
        <v>42927</v>
      </c>
      <c r="J32" s="1352">
        <v>51</v>
      </c>
      <c r="K32" s="1352">
        <v>62</v>
      </c>
      <c r="L32" s="1352">
        <v>11</v>
      </c>
      <c r="M32" s="1352">
        <v>11</v>
      </c>
      <c r="N32" s="1352">
        <v>10</v>
      </c>
      <c r="O32" s="1353">
        <v>3.6600000000000001E-2</v>
      </c>
      <c r="P32" s="1356">
        <v>695.44100000000003</v>
      </c>
      <c r="Q32" s="1322">
        <v>255.50200000000001</v>
      </c>
      <c r="R32" s="1322">
        <v>306.96100000000001</v>
      </c>
      <c r="S32" s="1322">
        <v>240.614</v>
      </c>
      <c r="T32" s="1322">
        <v>489.02199999999999</v>
      </c>
      <c r="U32" s="1322">
        <v>1858.8510000000001</v>
      </c>
      <c r="V32" s="1322">
        <v>1097.0029999999999</v>
      </c>
      <c r="W32" s="1322">
        <v>0</v>
      </c>
      <c r="X32" s="1322">
        <v>0</v>
      </c>
      <c r="Y32" s="1322">
        <v>0</v>
      </c>
      <c r="Z32" s="1322">
        <v>0</v>
      </c>
      <c r="AA32" s="1322">
        <v>0</v>
      </c>
      <c r="AB32" s="10">
        <v>4943.3940000000002</v>
      </c>
      <c r="AC32" s="1349">
        <v>697.71900000000005</v>
      </c>
      <c r="AD32" s="10">
        <v>260.19400000000002</v>
      </c>
      <c r="AE32" s="10">
        <v>306.60399999999998</v>
      </c>
      <c r="AF32" s="10">
        <v>219.417</v>
      </c>
      <c r="AG32" s="10">
        <v>475.93200000000002</v>
      </c>
      <c r="AH32" s="10">
        <v>1879.482</v>
      </c>
      <c r="AI32" s="10">
        <v>1112.57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4951.9179999999997</v>
      </c>
      <c r="AP32" s="1349">
        <v>38</v>
      </c>
      <c r="AQ32" s="10">
        <v>10</v>
      </c>
      <c r="AR32" s="10">
        <v>16</v>
      </c>
      <c r="AS32" s="10">
        <v>14</v>
      </c>
      <c r="AT32" s="10">
        <v>17</v>
      </c>
      <c r="AU32" s="10">
        <v>51</v>
      </c>
      <c r="AV32" s="10">
        <v>36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182</v>
      </c>
      <c r="BC32" s="1351">
        <v>0.73379331143866044</v>
      </c>
      <c r="BD32" s="1325">
        <v>0.87623810390746126</v>
      </c>
    </row>
    <row r="33" spans="1:56" s="153" customFormat="1" x14ac:dyDescent="0.25">
      <c r="A33" s="153" t="s">
        <v>523</v>
      </c>
      <c r="B33" s="1281" t="s">
        <v>795</v>
      </c>
      <c r="C33" s="1326" t="s">
        <v>448</v>
      </c>
      <c r="D33" s="1326" t="s">
        <v>545</v>
      </c>
      <c r="E33" s="1326" t="s">
        <v>597</v>
      </c>
      <c r="F33" s="1326" t="s">
        <v>650</v>
      </c>
      <c r="G33" s="1327">
        <v>43091</v>
      </c>
      <c r="H33" s="1328">
        <v>43096</v>
      </c>
      <c r="I33" s="1328">
        <v>43109</v>
      </c>
      <c r="J33" s="1354">
        <v>54</v>
      </c>
      <c r="K33" s="1354">
        <v>65</v>
      </c>
      <c r="L33" s="1354">
        <v>11</v>
      </c>
      <c r="M33" s="1354">
        <v>12</v>
      </c>
      <c r="N33" s="1354">
        <v>19</v>
      </c>
      <c r="O33" s="1355">
        <v>8.8999999999999996E-2</v>
      </c>
      <c r="P33" s="1356">
        <v>807.00699999999995</v>
      </c>
      <c r="Q33" s="1329">
        <v>338.654</v>
      </c>
      <c r="R33" s="1329">
        <v>1179.8689999999999</v>
      </c>
      <c r="S33" s="1329">
        <v>700.77700000000004</v>
      </c>
      <c r="T33" s="1322">
        <v>759.21600000000001</v>
      </c>
      <c r="U33" s="1322">
        <v>1661.7170000000001</v>
      </c>
      <c r="V33" s="1322">
        <v>433.09399999999999</v>
      </c>
      <c r="W33" s="1322">
        <v>0</v>
      </c>
      <c r="X33" s="1322">
        <v>0</v>
      </c>
      <c r="Y33" s="1322">
        <v>0</v>
      </c>
      <c r="Z33" s="1322">
        <v>0</v>
      </c>
      <c r="AA33" s="1322">
        <v>0</v>
      </c>
      <c r="AB33" s="10">
        <v>5880.3339999999998</v>
      </c>
      <c r="AC33" s="1349">
        <v>788.85289999999998</v>
      </c>
      <c r="AD33" s="10">
        <v>318.28399999999999</v>
      </c>
      <c r="AE33" s="10">
        <v>1165.1389999999999</v>
      </c>
      <c r="AF33" s="10">
        <v>714.42700000000002</v>
      </c>
      <c r="AG33" s="10">
        <v>751.42700000000002</v>
      </c>
      <c r="AH33" s="10">
        <v>1654.0050000000001</v>
      </c>
      <c r="AI33" s="10">
        <v>429.29199999999997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5821.4269000000004</v>
      </c>
      <c r="AP33" s="1349">
        <v>26</v>
      </c>
      <c r="AQ33" s="10">
        <v>17</v>
      </c>
      <c r="AR33" s="10">
        <v>61</v>
      </c>
      <c r="AS33" s="10">
        <v>27</v>
      </c>
      <c r="AT33" s="10">
        <v>34</v>
      </c>
      <c r="AU33" s="10">
        <v>44</v>
      </c>
      <c r="AV33" s="10">
        <v>24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233</v>
      </c>
      <c r="BC33" s="1351">
        <v>0.81475238920327975</v>
      </c>
      <c r="BD33" s="1330">
        <v>0.90750787604893324</v>
      </c>
    </row>
    <row r="34" spans="1:56" s="153" customFormat="1" x14ac:dyDescent="0.25">
      <c r="A34" s="153" t="s">
        <v>518</v>
      </c>
      <c r="B34" s="125" t="s">
        <v>805</v>
      </c>
      <c r="C34" s="125" t="s">
        <v>454</v>
      </c>
      <c r="D34" s="125" t="s">
        <v>575</v>
      </c>
      <c r="E34" s="125" t="s">
        <v>628</v>
      </c>
      <c r="F34" s="125" t="s">
        <v>681</v>
      </c>
      <c r="G34" s="1321">
        <v>42660</v>
      </c>
      <c r="H34" s="1321">
        <v>42699</v>
      </c>
      <c r="I34" s="1321">
        <v>42703</v>
      </c>
      <c r="J34" s="1352">
        <v>67</v>
      </c>
      <c r="K34" s="1352">
        <v>80</v>
      </c>
      <c r="L34" s="1352">
        <v>13</v>
      </c>
      <c r="M34" s="1352">
        <v>17</v>
      </c>
      <c r="N34" s="1352">
        <v>16</v>
      </c>
      <c r="O34" s="1353">
        <v>5.3600000000000002E-2</v>
      </c>
      <c r="P34" s="1356">
        <v>265.19499999999999</v>
      </c>
      <c r="Q34" s="1322">
        <v>175.22</v>
      </c>
      <c r="R34" s="1322">
        <v>1054.81</v>
      </c>
      <c r="S34" s="1322">
        <v>470.423</v>
      </c>
      <c r="T34" s="1322">
        <v>939.25300000000004</v>
      </c>
      <c r="U34" s="1322">
        <v>943.07799999999997</v>
      </c>
      <c r="V34" s="1322">
        <v>475.77100000000002</v>
      </c>
      <c r="W34" s="1322">
        <v>0</v>
      </c>
      <c r="X34" s="1322">
        <v>0</v>
      </c>
      <c r="Y34" s="1322">
        <v>0</v>
      </c>
      <c r="Z34" s="1322">
        <v>0</v>
      </c>
      <c r="AA34" s="1322">
        <v>0</v>
      </c>
      <c r="AB34" s="10">
        <v>4323.75</v>
      </c>
      <c r="AC34" s="1349">
        <v>218.89</v>
      </c>
      <c r="AD34" s="10">
        <v>184.88</v>
      </c>
      <c r="AE34" s="10">
        <v>1061.0889999999999</v>
      </c>
      <c r="AF34" s="10">
        <v>490.47199999999998</v>
      </c>
      <c r="AG34" s="10">
        <v>906.66489999999999</v>
      </c>
      <c r="AH34" s="10">
        <v>936.34199999999998</v>
      </c>
      <c r="AI34" s="10">
        <v>492.84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4291.1778999999997</v>
      </c>
      <c r="AP34" s="1349">
        <v>17</v>
      </c>
      <c r="AQ34" s="10">
        <v>13</v>
      </c>
      <c r="AR34" s="10">
        <v>63</v>
      </c>
      <c r="AS34" s="10">
        <v>28</v>
      </c>
      <c r="AT34" s="10">
        <v>52</v>
      </c>
      <c r="AU34" s="10">
        <v>55</v>
      </c>
      <c r="AV34" s="10">
        <v>25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253</v>
      </c>
      <c r="BC34" s="1350">
        <v>0.65269114391934024</v>
      </c>
      <c r="BD34" s="125">
        <v>0.82059414817028442</v>
      </c>
    </row>
    <row r="35" spans="1:56" s="153" customFormat="1" x14ac:dyDescent="0.25">
      <c r="A35" s="153" t="s">
        <v>523</v>
      </c>
      <c r="B35" s="125" t="s">
        <v>804</v>
      </c>
      <c r="C35" s="125" t="s">
        <v>456</v>
      </c>
      <c r="D35" s="125" t="s">
        <v>560</v>
      </c>
      <c r="E35" s="125" t="s">
        <v>612</v>
      </c>
      <c r="F35" s="125" t="s">
        <v>665</v>
      </c>
      <c r="G35" s="1321">
        <v>42797</v>
      </c>
      <c r="H35" s="1321">
        <v>42821</v>
      </c>
      <c r="I35" s="1321">
        <v>42838</v>
      </c>
      <c r="J35" s="1352">
        <v>66</v>
      </c>
      <c r="K35" s="1352">
        <v>85</v>
      </c>
      <c r="L35" s="1352">
        <v>19</v>
      </c>
      <c r="M35" s="1352">
        <v>18</v>
      </c>
      <c r="N35" s="1352">
        <v>25</v>
      </c>
      <c r="O35" s="1353">
        <v>6.7400000000000002E-2</v>
      </c>
      <c r="P35" s="1356">
        <v>198.27699999999999</v>
      </c>
      <c r="Q35" s="1322">
        <v>74.372</v>
      </c>
      <c r="R35" s="1322">
        <v>640.06399999999996</v>
      </c>
      <c r="S35" s="1322">
        <v>161.82499999999999</v>
      </c>
      <c r="T35" s="1322">
        <v>573.04100000000005</v>
      </c>
      <c r="U35" s="1322">
        <v>1160.1610000000001</v>
      </c>
      <c r="V35" s="1322">
        <v>1000.19</v>
      </c>
      <c r="W35" s="1322">
        <v>0</v>
      </c>
      <c r="X35" s="1322">
        <v>0</v>
      </c>
      <c r="Y35" s="1322">
        <v>0</v>
      </c>
      <c r="Z35" s="1322">
        <v>0</v>
      </c>
      <c r="AA35" s="1322">
        <v>0</v>
      </c>
      <c r="AB35" s="10">
        <v>3807.93</v>
      </c>
      <c r="AC35" s="1349">
        <v>206.57300000000001</v>
      </c>
      <c r="AD35" s="10">
        <v>74.372</v>
      </c>
      <c r="AE35" s="10">
        <v>661.29</v>
      </c>
      <c r="AF35" s="10">
        <v>143.47300000000001</v>
      </c>
      <c r="AG35" s="10">
        <v>610.19299999999998</v>
      </c>
      <c r="AH35" s="10">
        <v>1198.3589999999999</v>
      </c>
      <c r="AI35" s="10">
        <v>1000.19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3894.45</v>
      </c>
      <c r="AP35" s="1349">
        <v>4</v>
      </c>
      <c r="AQ35" s="10">
        <v>4</v>
      </c>
      <c r="AR35" s="10">
        <v>28</v>
      </c>
      <c r="AS35" s="10">
        <v>2</v>
      </c>
      <c r="AT35" s="10">
        <v>19</v>
      </c>
      <c r="AU35" s="10">
        <v>59</v>
      </c>
      <c r="AV35" s="10">
        <v>59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175</v>
      </c>
      <c r="BC35" s="1350">
        <v>0.65848403995000104</v>
      </c>
      <c r="BD35" s="125">
        <v>0.79455826516480221</v>
      </c>
    </row>
    <row r="36" spans="1:56" s="153" customFormat="1" x14ac:dyDescent="0.25">
      <c r="A36" s="153" t="s">
        <v>521</v>
      </c>
      <c r="B36" s="125" t="s">
        <v>802</v>
      </c>
      <c r="C36" s="125" t="s">
        <v>442</v>
      </c>
      <c r="D36" s="125" t="s">
        <v>541</v>
      </c>
      <c r="E36" s="125" t="s">
        <v>593</v>
      </c>
      <c r="F36" s="125" t="s">
        <v>646</v>
      </c>
      <c r="G36" s="1321">
        <v>42807</v>
      </c>
      <c r="H36" s="1321">
        <v>42874</v>
      </c>
      <c r="I36" s="1321">
        <v>42885</v>
      </c>
      <c r="J36" s="1352">
        <v>73</v>
      </c>
      <c r="K36" s="1352">
        <v>85</v>
      </c>
      <c r="L36" s="1352">
        <v>12</v>
      </c>
      <c r="M36" s="1352">
        <v>15</v>
      </c>
      <c r="N36" s="1352">
        <v>16</v>
      </c>
      <c r="O36" s="1353">
        <v>5.8200000000000002E-2</v>
      </c>
      <c r="P36" s="1356">
        <v>506.83300000000003</v>
      </c>
      <c r="Q36" s="1322">
        <v>361.85899999999998</v>
      </c>
      <c r="R36" s="1322">
        <v>1091.0129999999999</v>
      </c>
      <c r="S36" s="1322">
        <v>436.59800000000001</v>
      </c>
      <c r="T36" s="1322">
        <v>1336.7439999999999</v>
      </c>
      <c r="U36" s="1322">
        <v>1177.386</v>
      </c>
      <c r="V36" s="1322">
        <v>567.94899999999996</v>
      </c>
      <c r="W36" s="1322">
        <v>0</v>
      </c>
      <c r="X36" s="1322">
        <v>0</v>
      </c>
      <c r="Y36" s="1322">
        <v>0</v>
      </c>
      <c r="Z36" s="1322">
        <v>0</v>
      </c>
      <c r="AA36" s="1322">
        <v>0</v>
      </c>
      <c r="AB36" s="10">
        <v>5478.3819999999996</v>
      </c>
      <c r="AC36" s="1349">
        <v>506.83300000000003</v>
      </c>
      <c r="AD36" s="10">
        <v>361.85899999999998</v>
      </c>
      <c r="AE36" s="10">
        <v>1091.0129999999999</v>
      </c>
      <c r="AF36" s="10">
        <v>436.59800000000001</v>
      </c>
      <c r="AG36" s="10">
        <v>1336.7439999999999</v>
      </c>
      <c r="AH36" s="10">
        <v>1177.386</v>
      </c>
      <c r="AI36" s="10">
        <v>567.94899999999996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5478.3819999999996</v>
      </c>
      <c r="AP36" s="1349">
        <v>26</v>
      </c>
      <c r="AQ36" s="10">
        <v>20</v>
      </c>
      <c r="AR36" s="10">
        <v>57</v>
      </c>
      <c r="AS36" s="10">
        <v>25</v>
      </c>
      <c r="AT36" s="10">
        <v>69</v>
      </c>
      <c r="AU36" s="10">
        <v>65</v>
      </c>
      <c r="AV36" s="10">
        <v>33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295</v>
      </c>
      <c r="BC36" s="1350">
        <v>0.81463328870081253</v>
      </c>
      <c r="BD36" s="125">
        <v>0.95025349448880025</v>
      </c>
    </row>
    <row r="37" spans="1:56" s="153" customFormat="1" x14ac:dyDescent="0.25">
      <c r="A37" s="153" t="s">
        <v>524</v>
      </c>
      <c r="B37" s="125" t="s">
        <v>786</v>
      </c>
      <c r="C37" s="125" t="s">
        <v>433</v>
      </c>
      <c r="D37" s="125" t="s">
        <v>559</v>
      </c>
      <c r="E37" s="125" t="s">
        <v>611</v>
      </c>
      <c r="F37" s="125" t="s">
        <v>664</v>
      </c>
      <c r="G37" s="1321">
        <v>43077</v>
      </c>
      <c r="H37" s="1321">
        <v>43124</v>
      </c>
      <c r="I37" s="1321">
        <v>43175</v>
      </c>
      <c r="J37" s="1352">
        <v>80</v>
      </c>
      <c r="K37" s="1352">
        <v>91</v>
      </c>
      <c r="L37" s="1352">
        <v>11</v>
      </c>
      <c r="M37" s="1352">
        <v>24</v>
      </c>
      <c r="N37" s="1352">
        <v>17</v>
      </c>
      <c r="O37" s="1353">
        <v>3.15E-2</v>
      </c>
      <c r="P37" s="1356">
        <v>572.60500000000002</v>
      </c>
      <c r="Q37" s="1322">
        <v>376.4</v>
      </c>
      <c r="R37" s="1322">
        <v>683.38499999999999</v>
      </c>
      <c r="S37" s="1322">
        <v>574.97</v>
      </c>
      <c r="T37" s="1322">
        <v>646.18799999999999</v>
      </c>
      <c r="U37" s="1322">
        <v>471.125</v>
      </c>
      <c r="V37" s="1322">
        <v>362.85500000000002</v>
      </c>
      <c r="W37" s="1322">
        <v>0</v>
      </c>
      <c r="X37" s="1322">
        <v>0</v>
      </c>
      <c r="Y37" s="1322">
        <v>0</v>
      </c>
      <c r="Z37" s="1322">
        <v>0</v>
      </c>
      <c r="AA37" s="1322">
        <v>0</v>
      </c>
      <c r="AB37" s="10">
        <v>3687.5279999999998</v>
      </c>
      <c r="AC37" s="1349">
        <v>567.48</v>
      </c>
      <c r="AD37" s="10">
        <v>365.005</v>
      </c>
      <c r="AE37" s="10">
        <v>699.11599999999999</v>
      </c>
      <c r="AF37" s="10">
        <v>574.97</v>
      </c>
      <c r="AG37" s="10">
        <v>646.41499999999996</v>
      </c>
      <c r="AH37" s="10">
        <v>471.125</v>
      </c>
      <c r="AI37" s="10">
        <v>362.85500000000002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3686.9659999999999</v>
      </c>
      <c r="AP37" s="1349">
        <v>43</v>
      </c>
      <c r="AQ37" s="10">
        <v>23</v>
      </c>
      <c r="AR37" s="10">
        <v>49</v>
      </c>
      <c r="AS37" s="10">
        <v>40</v>
      </c>
      <c r="AT37" s="10">
        <v>41</v>
      </c>
      <c r="AU37" s="10">
        <v>30</v>
      </c>
      <c r="AV37" s="10">
        <v>22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248</v>
      </c>
      <c r="BC37" s="1350">
        <v>0.7608632758893169</v>
      </c>
      <c r="BD37" s="125">
        <v>0.8628137108993067</v>
      </c>
    </row>
    <row r="38" spans="1:56" s="153" customFormat="1" x14ac:dyDescent="0.25">
      <c r="A38" s="153" t="s">
        <v>525</v>
      </c>
      <c r="B38" s="125" t="s">
        <v>783</v>
      </c>
      <c r="C38" s="125" t="s">
        <v>457</v>
      </c>
      <c r="D38" s="125" t="s">
        <v>571</v>
      </c>
      <c r="E38" s="125" t="s">
        <v>624</v>
      </c>
      <c r="F38" s="125" t="s">
        <v>677</v>
      </c>
      <c r="G38" s="1321">
        <v>42930</v>
      </c>
      <c r="H38" s="1321">
        <v>42961</v>
      </c>
      <c r="I38" s="1321">
        <v>43003</v>
      </c>
      <c r="J38" s="1352">
        <v>67</v>
      </c>
      <c r="K38" s="1352">
        <v>71</v>
      </c>
      <c r="L38" s="1352">
        <v>4</v>
      </c>
      <c r="M38" s="1352">
        <v>15</v>
      </c>
      <c r="N38" s="1352">
        <v>11</v>
      </c>
      <c r="O38" s="1353">
        <v>3.6700000000000003E-2</v>
      </c>
      <c r="P38" s="1356">
        <v>613.09900000000005</v>
      </c>
      <c r="Q38" s="1322">
        <v>241.42099999999999</v>
      </c>
      <c r="R38" s="1322">
        <v>677.24</v>
      </c>
      <c r="S38" s="1322">
        <v>143.89099999999999</v>
      </c>
      <c r="T38" s="1322">
        <v>307.24200000000002</v>
      </c>
      <c r="U38" s="1322">
        <v>642.65800000000002</v>
      </c>
      <c r="V38" s="1322">
        <v>281.57900000000001</v>
      </c>
      <c r="W38" s="1322">
        <v>0</v>
      </c>
      <c r="X38" s="1322">
        <v>0</v>
      </c>
      <c r="Y38" s="1322">
        <v>0</v>
      </c>
      <c r="Z38" s="1322">
        <v>0</v>
      </c>
      <c r="AA38" s="1322">
        <v>0</v>
      </c>
      <c r="AB38" s="10">
        <v>2907.13</v>
      </c>
      <c r="AC38" s="1349">
        <v>623.524</v>
      </c>
      <c r="AD38" s="10">
        <v>241.42099999999999</v>
      </c>
      <c r="AE38" s="10">
        <v>677.24</v>
      </c>
      <c r="AF38" s="10">
        <v>143.89099999999999</v>
      </c>
      <c r="AG38" s="10">
        <v>308.589</v>
      </c>
      <c r="AH38" s="10">
        <v>642.65800000000002</v>
      </c>
      <c r="AI38" s="10">
        <v>274.04399999999998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2911.3670000000002</v>
      </c>
      <c r="AP38" s="1349">
        <v>40</v>
      </c>
      <c r="AQ38" s="10">
        <v>14</v>
      </c>
      <c r="AR38" s="10">
        <v>41</v>
      </c>
      <c r="AS38" s="10">
        <v>9</v>
      </c>
      <c r="AT38" s="10">
        <v>20</v>
      </c>
      <c r="AU38" s="10">
        <v>41</v>
      </c>
      <c r="AV38" s="10">
        <v>18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183</v>
      </c>
      <c r="BC38" s="1350">
        <v>0.76275398805129646</v>
      </c>
      <c r="BD38" s="125">
        <v>0.92358234513789261</v>
      </c>
    </row>
    <row r="39" spans="1:56" s="153" customFormat="1" x14ac:dyDescent="0.25">
      <c r="A39" s="153" t="s">
        <v>522</v>
      </c>
      <c r="B39" s="125" t="s">
        <v>798</v>
      </c>
      <c r="C39" s="125" t="s">
        <v>438</v>
      </c>
      <c r="D39" s="125" t="s">
        <v>562</v>
      </c>
      <c r="E39" s="125" t="s">
        <v>614</v>
      </c>
      <c r="F39" s="125" t="s">
        <v>667</v>
      </c>
      <c r="G39" s="1321">
        <v>42614</v>
      </c>
      <c r="H39" s="1321">
        <v>42614</v>
      </c>
      <c r="I39" s="1321">
        <v>42632</v>
      </c>
      <c r="J39" s="1352">
        <v>88</v>
      </c>
      <c r="K39" s="1352">
        <v>101</v>
      </c>
      <c r="L39" s="1352">
        <v>13</v>
      </c>
      <c r="M39" s="1352">
        <v>26</v>
      </c>
      <c r="N39" s="1352">
        <v>31</v>
      </c>
      <c r="O39" s="1353">
        <v>0.10059999999999999</v>
      </c>
      <c r="P39" s="1356">
        <v>371.221</v>
      </c>
      <c r="Q39" s="1322">
        <v>333.4</v>
      </c>
      <c r="R39" s="1322">
        <v>950.33500000000004</v>
      </c>
      <c r="S39" s="1322">
        <v>476.39100000000002</v>
      </c>
      <c r="T39" s="1322">
        <v>789.27599999999995</v>
      </c>
      <c r="U39" s="1322">
        <v>951.18700000000001</v>
      </c>
      <c r="V39" s="1322">
        <v>859.53800000000001</v>
      </c>
      <c r="W39" s="1322">
        <v>0</v>
      </c>
      <c r="X39" s="1322">
        <v>0</v>
      </c>
      <c r="Y39" s="1322">
        <v>0</v>
      </c>
      <c r="Z39" s="1322">
        <v>0</v>
      </c>
      <c r="AA39" s="1322">
        <v>0</v>
      </c>
      <c r="AB39" s="10">
        <v>4731.348</v>
      </c>
      <c r="AC39" s="1349">
        <v>350.49689999999998</v>
      </c>
      <c r="AD39" s="10">
        <v>309.11070000000001</v>
      </c>
      <c r="AE39" s="10">
        <v>948.87310000000002</v>
      </c>
      <c r="AF39" s="10">
        <v>495.78899999999999</v>
      </c>
      <c r="AG39" s="10">
        <v>815.577</v>
      </c>
      <c r="AH39" s="10">
        <v>922.07579999999996</v>
      </c>
      <c r="AI39" s="10">
        <v>838.84900000000005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4680.7714999999998</v>
      </c>
      <c r="AP39" s="1349">
        <v>26</v>
      </c>
      <c r="AQ39" s="10">
        <v>20</v>
      </c>
      <c r="AR39" s="10">
        <v>58</v>
      </c>
      <c r="AS39" s="10">
        <v>26</v>
      </c>
      <c r="AT39" s="10">
        <v>46</v>
      </c>
      <c r="AU39" s="10">
        <v>55</v>
      </c>
      <c r="AV39" s="10">
        <v>47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278</v>
      </c>
      <c r="BC39" s="1350">
        <v>0.83141174453136457</v>
      </c>
      <c r="BD39" s="125">
        <v>0.94201530099533271</v>
      </c>
    </row>
    <row r="40" spans="1:56" s="153" customFormat="1" x14ac:dyDescent="0.25">
      <c r="A40" s="153" t="s">
        <v>517</v>
      </c>
      <c r="B40" s="125" t="s">
        <v>794</v>
      </c>
      <c r="C40" s="125" t="s">
        <v>452</v>
      </c>
      <c r="D40" s="125" t="s">
        <v>570</v>
      </c>
      <c r="E40" s="125" t="s">
        <v>623</v>
      </c>
      <c r="F40" s="125" t="s">
        <v>676</v>
      </c>
      <c r="G40" s="1321">
        <v>42892</v>
      </c>
      <c r="H40" s="1321">
        <v>42916</v>
      </c>
      <c r="I40" s="1321">
        <v>42929</v>
      </c>
      <c r="J40" s="1352">
        <v>39</v>
      </c>
      <c r="K40" s="1352">
        <v>42</v>
      </c>
      <c r="L40" s="1352">
        <v>3</v>
      </c>
      <c r="M40" s="1352">
        <v>12</v>
      </c>
      <c r="N40" s="1352">
        <v>9</v>
      </c>
      <c r="O40" s="1353">
        <v>4.7899999999999998E-2</v>
      </c>
      <c r="P40" s="1356">
        <v>167.541</v>
      </c>
      <c r="Q40" s="1322">
        <v>302.17500000000001</v>
      </c>
      <c r="R40" s="1322">
        <v>351.16199999999998</v>
      </c>
      <c r="S40" s="1322">
        <v>47.734000000000002</v>
      </c>
      <c r="T40" s="1322">
        <v>310.74700000000001</v>
      </c>
      <c r="U40" s="1322">
        <v>312.005</v>
      </c>
      <c r="V40" s="1322">
        <v>461.64400000000001</v>
      </c>
      <c r="W40" s="1322">
        <v>0</v>
      </c>
      <c r="X40" s="1322">
        <v>0</v>
      </c>
      <c r="Y40" s="1322">
        <v>0</v>
      </c>
      <c r="Z40" s="1322">
        <v>0</v>
      </c>
      <c r="AA40" s="1322">
        <v>0</v>
      </c>
      <c r="AB40" s="10">
        <v>1953.008</v>
      </c>
      <c r="AC40" s="1349">
        <v>183.40299999999999</v>
      </c>
      <c r="AD40" s="10">
        <v>281.161</v>
      </c>
      <c r="AE40" s="10">
        <v>344.89</v>
      </c>
      <c r="AF40" s="10">
        <v>81.602000000000004</v>
      </c>
      <c r="AG40" s="10">
        <v>403.44499999999999</v>
      </c>
      <c r="AH40" s="10">
        <v>295.50599999999997</v>
      </c>
      <c r="AI40" s="10">
        <v>476.09199999999998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2066.0990000000002</v>
      </c>
      <c r="AP40" s="1349">
        <v>6</v>
      </c>
      <c r="AQ40" s="10">
        <v>13</v>
      </c>
      <c r="AR40" s="10">
        <v>18</v>
      </c>
      <c r="AS40" s="10">
        <v>4</v>
      </c>
      <c r="AT40" s="10">
        <v>16</v>
      </c>
      <c r="AU40" s="10">
        <v>16</v>
      </c>
      <c r="AV40" s="10">
        <v>16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89</v>
      </c>
      <c r="BC40" s="1350">
        <v>0.64366355101622386</v>
      </c>
      <c r="BD40" s="125">
        <v>0.80752278045472037</v>
      </c>
    </row>
    <row r="41" spans="1:56" s="153" customFormat="1" x14ac:dyDescent="0.25">
      <c r="A41" s="153" t="s">
        <v>522</v>
      </c>
      <c r="B41" s="125" t="s">
        <v>797</v>
      </c>
      <c r="C41" s="125" t="s">
        <v>462</v>
      </c>
      <c r="D41" s="125" t="s">
        <v>578</v>
      </c>
      <c r="E41" s="125" t="s">
        <v>631</v>
      </c>
      <c r="F41" s="125" t="s">
        <v>684</v>
      </c>
      <c r="G41" s="1321">
        <v>43077</v>
      </c>
      <c r="H41" s="1321">
        <v>43097</v>
      </c>
      <c r="I41" s="1321">
        <v>43117</v>
      </c>
      <c r="J41" s="1352">
        <v>47</v>
      </c>
      <c r="K41" s="1352">
        <v>48</v>
      </c>
      <c r="L41" s="1352">
        <v>1</v>
      </c>
      <c r="M41" s="1352">
        <v>11</v>
      </c>
      <c r="N41" s="1352">
        <v>2</v>
      </c>
      <c r="O41" s="1353">
        <v>1.15E-2</v>
      </c>
      <c r="P41" s="1356">
        <v>177.303</v>
      </c>
      <c r="Q41" s="1322">
        <v>259.03199999999998</v>
      </c>
      <c r="R41" s="1322">
        <v>389.67899999999997</v>
      </c>
      <c r="S41" s="1322">
        <v>197.404</v>
      </c>
      <c r="T41" s="1322">
        <v>127.64400000000001</v>
      </c>
      <c r="U41" s="1322">
        <v>100.916</v>
      </c>
      <c r="V41" s="1322">
        <v>27.66</v>
      </c>
      <c r="W41" s="1322">
        <v>0</v>
      </c>
      <c r="X41" s="1322">
        <v>0</v>
      </c>
      <c r="Y41" s="1322">
        <v>0</v>
      </c>
      <c r="Z41" s="1322">
        <v>0</v>
      </c>
      <c r="AA41" s="1322">
        <v>0</v>
      </c>
      <c r="AB41" s="10">
        <v>1279.6379999999999</v>
      </c>
      <c r="AC41" s="1349">
        <v>167.10599999999999</v>
      </c>
      <c r="AD41" s="10">
        <v>255.58600000000001</v>
      </c>
      <c r="AE41" s="10">
        <v>380.72300000000001</v>
      </c>
      <c r="AF41" s="10">
        <v>200.803</v>
      </c>
      <c r="AG41" s="10">
        <v>127.64400000000001</v>
      </c>
      <c r="AH41" s="10">
        <v>100.916</v>
      </c>
      <c r="AI41" s="10">
        <v>22.59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1255.3679999999999</v>
      </c>
      <c r="AP41" s="1349">
        <v>15</v>
      </c>
      <c r="AQ41" s="10">
        <v>21</v>
      </c>
      <c r="AR41" s="10">
        <v>32</v>
      </c>
      <c r="AS41" s="10">
        <v>16</v>
      </c>
      <c r="AT41" s="10">
        <v>11</v>
      </c>
      <c r="AU41" s="10">
        <v>9</v>
      </c>
      <c r="AV41" s="10">
        <v>2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106</v>
      </c>
      <c r="BC41" s="1350">
        <v>0.82772715058199009</v>
      </c>
      <c r="BD41" s="125">
        <v>0.9649996226662777</v>
      </c>
    </row>
    <row r="42" spans="1:56" s="153" customFormat="1" x14ac:dyDescent="0.25">
      <c r="A42" s="153" t="s">
        <v>524</v>
      </c>
      <c r="B42" s="125" t="s">
        <v>803</v>
      </c>
      <c r="C42" s="125" t="s">
        <v>458</v>
      </c>
      <c r="D42" s="125" t="s">
        <v>561</v>
      </c>
      <c r="E42" s="125" t="s">
        <v>613</v>
      </c>
      <c r="F42" s="125" t="s">
        <v>666</v>
      </c>
      <c r="G42" s="1321"/>
      <c r="H42" s="1321">
        <v>43308</v>
      </c>
      <c r="I42" s="1321">
        <v>43322</v>
      </c>
      <c r="J42" s="1290">
        <v>74</v>
      </c>
      <c r="K42" s="1290">
        <v>86</v>
      </c>
      <c r="L42" s="1290">
        <v>12</v>
      </c>
      <c r="M42" s="1290">
        <v>13</v>
      </c>
      <c r="N42" s="1290">
        <v>22</v>
      </c>
      <c r="O42" s="125">
        <v>7.2400000000000006E-2</v>
      </c>
      <c r="P42" s="1358">
        <v>176.136</v>
      </c>
      <c r="Q42" s="1357">
        <v>251.392</v>
      </c>
      <c r="R42" s="1357">
        <v>362.68</v>
      </c>
      <c r="S42" s="1357">
        <v>352.41199999999998</v>
      </c>
      <c r="T42" s="1357">
        <v>479.13900000000001</v>
      </c>
      <c r="U42" s="1357">
        <v>865.67499999999995</v>
      </c>
      <c r="V42" s="1357">
        <v>453.56700000000001</v>
      </c>
      <c r="W42" s="1357">
        <v>0</v>
      </c>
      <c r="X42" s="1357">
        <v>0</v>
      </c>
      <c r="Y42" s="1357">
        <v>0</v>
      </c>
      <c r="Z42" s="1357">
        <v>0</v>
      </c>
      <c r="AA42" s="1357">
        <v>0</v>
      </c>
      <c r="AB42" s="1290">
        <v>2941.0010000000002</v>
      </c>
      <c r="AC42" s="1359">
        <v>273.82400000000001</v>
      </c>
      <c r="AD42" s="1290">
        <v>280.09199999999998</v>
      </c>
      <c r="AE42" s="1290">
        <v>362.68</v>
      </c>
      <c r="AF42" s="1290">
        <v>358.97399999999999</v>
      </c>
      <c r="AG42" s="1290">
        <v>479.13900000000001</v>
      </c>
      <c r="AH42" s="1290">
        <v>865.67499999999995</v>
      </c>
      <c r="AI42" s="1290">
        <v>453.56700000000001</v>
      </c>
      <c r="AJ42" s="1290">
        <v>0</v>
      </c>
      <c r="AK42" s="1290">
        <v>0</v>
      </c>
      <c r="AL42" s="1290">
        <v>0</v>
      </c>
      <c r="AM42" s="1290">
        <v>0</v>
      </c>
      <c r="AN42" s="1290">
        <v>0</v>
      </c>
      <c r="AO42" s="1290">
        <v>3073.951</v>
      </c>
      <c r="AP42" s="1359">
        <v>14</v>
      </c>
      <c r="AQ42" s="1290">
        <v>13</v>
      </c>
      <c r="AR42" s="1290">
        <v>20</v>
      </c>
      <c r="AS42" s="1290">
        <v>17</v>
      </c>
      <c r="AT42" s="1290">
        <v>21</v>
      </c>
      <c r="AU42" s="1290">
        <v>50</v>
      </c>
      <c r="AV42" s="1290">
        <v>32</v>
      </c>
      <c r="AW42" s="1290">
        <v>0</v>
      </c>
      <c r="AX42" s="1290">
        <v>0</v>
      </c>
      <c r="AY42" s="1290">
        <v>0</v>
      </c>
      <c r="AZ42" s="1290">
        <v>0</v>
      </c>
      <c r="BA42" s="1290">
        <v>0</v>
      </c>
      <c r="BB42" s="1290">
        <v>167</v>
      </c>
      <c r="BC42" s="1350">
        <v>0.63330479756417901</v>
      </c>
      <c r="BD42" s="125">
        <v>0.84560704962288658</v>
      </c>
    </row>
    <row r="43" spans="1:56" s="153" customFormat="1" x14ac:dyDescent="0.25">
      <c r="A43" s="153" t="s">
        <v>518</v>
      </c>
      <c r="B43" s="125" t="s">
        <v>806</v>
      </c>
      <c r="C43" s="125" t="s">
        <v>446</v>
      </c>
      <c r="D43" s="125" t="s">
        <v>553</v>
      </c>
      <c r="E43" s="125" t="s">
        <v>605</v>
      </c>
      <c r="F43" s="125" t="s">
        <v>658</v>
      </c>
      <c r="G43" s="1321">
        <v>42543</v>
      </c>
      <c r="H43" s="1321">
        <v>42556</v>
      </c>
      <c r="I43" s="1321">
        <v>42573</v>
      </c>
      <c r="J43" s="1352">
        <v>65</v>
      </c>
      <c r="K43" s="1352">
        <v>83</v>
      </c>
      <c r="L43" s="1352">
        <v>18</v>
      </c>
      <c r="M43" s="1352">
        <v>12</v>
      </c>
      <c r="N43" s="1352">
        <v>21</v>
      </c>
      <c r="O43" s="1353">
        <v>0.12690000000000001</v>
      </c>
      <c r="P43" s="1356">
        <v>1547.4870000000001</v>
      </c>
      <c r="Q43" s="1322">
        <v>1690.896</v>
      </c>
      <c r="R43" s="1322">
        <v>2814.8119999999999</v>
      </c>
      <c r="S43" s="1322">
        <v>1667.7139999999999</v>
      </c>
      <c r="T43" s="1322">
        <v>1698.7180000000001</v>
      </c>
      <c r="U43" s="1322">
        <v>1762</v>
      </c>
      <c r="V43" s="1322">
        <v>442.61399999999998</v>
      </c>
      <c r="W43" s="1322">
        <v>0</v>
      </c>
      <c r="X43" s="1322">
        <v>0</v>
      </c>
      <c r="Y43" s="1322">
        <v>0</v>
      </c>
      <c r="Z43" s="1322">
        <v>0</v>
      </c>
      <c r="AA43" s="1322">
        <v>0</v>
      </c>
      <c r="AB43" s="10">
        <v>11624.241</v>
      </c>
      <c r="AC43" s="1349">
        <v>1542.0319999999999</v>
      </c>
      <c r="AD43" s="10">
        <v>1699.229</v>
      </c>
      <c r="AE43" s="10">
        <v>2831.2739999999999</v>
      </c>
      <c r="AF43" s="10">
        <v>1674.2760000000001</v>
      </c>
      <c r="AG43" s="10">
        <v>1728.559</v>
      </c>
      <c r="AH43" s="10">
        <v>1778.462</v>
      </c>
      <c r="AI43" s="10">
        <v>442.61399999999998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11696.446</v>
      </c>
      <c r="AP43" s="1349">
        <v>58</v>
      </c>
      <c r="AQ43" s="10">
        <v>85</v>
      </c>
      <c r="AR43" s="10">
        <v>125</v>
      </c>
      <c r="AS43" s="10">
        <v>68</v>
      </c>
      <c r="AT43" s="10">
        <v>68</v>
      </c>
      <c r="AU43" s="10">
        <v>82</v>
      </c>
      <c r="AV43" s="10">
        <v>25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511</v>
      </c>
      <c r="BC43" s="1350">
        <v>0.70135470220486162</v>
      </c>
      <c r="BD43" s="125">
        <v>0.98932973950345782</v>
      </c>
    </row>
    <row r="44" spans="1:56" s="153" customFormat="1" x14ac:dyDescent="0.25">
      <c r="A44" s="153" t="s">
        <v>525</v>
      </c>
      <c r="B44" s="125" t="s">
        <v>800</v>
      </c>
      <c r="C44" s="125" t="s">
        <v>443</v>
      </c>
      <c r="D44" s="125" t="s">
        <v>548</v>
      </c>
      <c r="E44" s="125" t="s">
        <v>600</v>
      </c>
      <c r="F44" s="125" t="s">
        <v>653</v>
      </c>
      <c r="G44" s="1321">
        <v>43033</v>
      </c>
      <c r="H44" s="1321">
        <v>43053</v>
      </c>
      <c r="I44" s="1321">
        <v>43066</v>
      </c>
      <c r="J44" s="1352">
        <v>147</v>
      </c>
      <c r="K44" s="1352">
        <v>208</v>
      </c>
      <c r="L44" s="1352">
        <v>63</v>
      </c>
      <c r="M44" s="1352">
        <v>39</v>
      </c>
      <c r="N44" s="1352">
        <v>58</v>
      </c>
      <c r="O44" s="1353">
        <v>7.9699999999999993E-2</v>
      </c>
      <c r="P44" s="1356">
        <v>612.42399999999998</v>
      </c>
      <c r="Q44" s="1322">
        <v>341.23700000000002</v>
      </c>
      <c r="R44" s="1322">
        <v>716.64700000000005</v>
      </c>
      <c r="S44" s="1322">
        <v>801.08</v>
      </c>
      <c r="T44" s="1322">
        <v>1055.585</v>
      </c>
      <c r="U44" s="1322">
        <v>840.01199999999994</v>
      </c>
      <c r="V44" s="1322">
        <v>1573.634</v>
      </c>
      <c r="W44" s="1322">
        <v>0</v>
      </c>
      <c r="X44" s="1322">
        <v>0</v>
      </c>
      <c r="Y44" s="1322">
        <v>0</v>
      </c>
      <c r="Z44" s="1322">
        <v>0</v>
      </c>
      <c r="AA44" s="1322">
        <v>0</v>
      </c>
      <c r="AB44" s="10">
        <v>5940.6189999999997</v>
      </c>
      <c r="AC44" s="1349">
        <v>571.67999999999995</v>
      </c>
      <c r="AD44" s="10">
        <v>326.26400000000001</v>
      </c>
      <c r="AE44" s="10">
        <v>700.87890000000004</v>
      </c>
      <c r="AF44" s="10">
        <v>784.69</v>
      </c>
      <c r="AG44" s="10">
        <v>994.45910000000003</v>
      </c>
      <c r="AH44" s="10">
        <v>811.41700000000003</v>
      </c>
      <c r="AI44" s="10">
        <v>1574.848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5764.2370000000001</v>
      </c>
      <c r="AP44" s="1349">
        <v>44</v>
      </c>
      <c r="AQ44" s="10">
        <v>28</v>
      </c>
      <c r="AR44" s="10">
        <v>49</v>
      </c>
      <c r="AS44" s="10">
        <v>54</v>
      </c>
      <c r="AT44" s="10">
        <v>68</v>
      </c>
      <c r="AU44" s="10">
        <v>60</v>
      </c>
      <c r="AV44" s="10">
        <v>101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404</v>
      </c>
      <c r="BC44" s="1350">
        <v>0.6830699250655019</v>
      </c>
      <c r="BD44" s="125">
        <v>0.80259228836038266</v>
      </c>
    </row>
    <row r="45" spans="1:56" s="153" customFormat="1" x14ac:dyDescent="0.25">
      <c r="A45" s="153" t="s">
        <v>518</v>
      </c>
      <c r="B45" s="125" t="s">
        <v>805</v>
      </c>
      <c r="C45" s="125" t="s">
        <v>461</v>
      </c>
      <c r="D45" s="125" t="s">
        <v>572</v>
      </c>
      <c r="E45" s="125" t="s">
        <v>625</v>
      </c>
      <c r="F45" s="125" t="s">
        <v>678</v>
      </c>
      <c r="G45" s="1321">
        <v>42935</v>
      </c>
      <c r="H45" s="1321">
        <v>42949</v>
      </c>
      <c r="I45" s="1321">
        <v>42949</v>
      </c>
      <c r="J45" s="1352">
        <v>68</v>
      </c>
      <c r="K45" s="1352">
        <v>79</v>
      </c>
      <c r="L45" s="1352">
        <v>11</v>
      </c>
      <c r="M45" s="1352">
        <v>12</v>
      </c>
      <c r="N45" s="1352">
        <v>15</v>
      </c>
      <c r="O45" s="1353">
        <v>4.3700000000000003E-2</v>
      </c>
      <c r="P45" s="1356">
        <v>217.93899999999999</v>
      </c>
      <c r="Q45" s="1322">
        <v>116.051</v>
      </c>
      <c r="R45" s="1322">
        <v>321.51100000000002</v>
      </c>
      <c r="S45" s="1322">
        <v>731.99300000000005</v>
      </c>
      <c r="T45" s="1322">
        <v>580.21500000000003</v>
      </c>
      <c r="U45" s="1322">
        <v>1064.4880000000001</v>
      </c>
      <c r="V45" s="1322">
        <v>1017.6660000000001</v>
      </c>
      <c r="W45" s="1322">
        <v>0</v>
      </c>
      <c r="X45" s="1322">
        <v>0</v>
      </c>
      <c r="Y45" s="1322">
        <v>0</v>
      </c>
      <c r="Z45" s="1322">
        <v>0</v>
      </c>
      <c r="AA45" s="1322">
        <v>0</v>
      </c>
      <c r="AB45" s="10">
        <v>4049.8629999999998</v>
      </c>
      <c r="AC45" s="1349">
        <v>212.459</v>
      </c>
      <c r="AD45" s="10">
        <v>107.73099999999999</v>
      </c>
      <c r="AE45" s="10">
        <v>345.66199999999998</v>
      </c>
      <c r="AF45" s="10">
        <v>645.24599999999998</v>
      </c>
      <c r="AG45" s="10">
        <v>674.81200000000001</v>
      </c>
      <c r="AH45" s="10">
        <v>1087.354</v>
      </c>
      <c r="AI45" s="10">
        <v>1035.528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4108.7920000000004</v>
      </c>
      <c r="AP45" s="1349">
        <v>14</v>
      </c>
      <c r="AQ45" s="10">
        <v>6</v>
      </c>
      <c r="AR45" s="10">
        <v>20</v>
      </c>
      <c r="AS45" s="10">
        <v>38</v>
      </c>
      <c r="AT45" s="10">
        <v>42</v>
      </c>
      <c r="AU45" s="10">
        <v>60</v>
      </c>
      <c r="AV45" s="10">
        <v>54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234</v>
      </c>
      <c r="BC45" s="1350">
        <v>0.56189737747114799</v>
      </c>
      <c r="BD45" s="125">
        <v>0.81683769615844781</v>
      </c>
    </row>
    <row r="46" spans="1:56" s="153" customFormat="1" x14ac:dyDescent="0.25">
      <c r="A46" s="153" t="s">
        <v>517</v>
      </c>
      <c r="B46" s="125" t="s">
        <v>789</v>
      </c>
      <c r="C46" s="125" t="s">
        <v>455</v>
      </c>
      <c r="D46" s="125" t="s">
        <v>569</v>
      </c>
      <c r="E46" s="125" t="s">
        <v>621</v>
      </c>
      <c r="F46" s="125" t="s">
        <v>674</v>
      </c>
      <c r="G46" s="1321">
        <v>42632</v>
      </c>
      <c r="H46" s="1321">
        <v>42643</v>
      </c>
      <c r="I46" s="1321">
        <v>42643</v>
      </c>
      <c r="J46" s="1352">
        <v>40</v>
      </c>
      <c r="K46" s="1352">
        <v>43</v>
      </c>
      <c r="L46" s="1352">
        <v>3</v>
      </c>
      <c r="M46" s="1352">
        <v>10</v>
      </c>
      <c r="N46" s="1352">
        <v>15</v>
      </c>
      <c r="O46" s="1353">
        <v>0.10489999999999999</v>
      </c>
      <c r="P46" s="1356">
        <v>286.98500000000001</v>
      </c>
      <c r="Q46" s="1322">
        <v>246.63300000000001</v>
      </c>
      <c r="R46" s="1322">
        <v>432.77199999999999</v>
      </c>
      <c r="S46" s="1322">
        <v>229.02099999999999</v>
      </c>
      <c r="T46" s="1322">
        <v>393.44400000000002</v>
      </c>
      <c r="U46" s="1322">
        <v>452.86799999999999</v>
      </c>
      <c r="V46" s="1322">
        <v>431.928</v>
      </c>
      <c r="W46" s="1322">
        <v>0</v>
      </c>
      <c r="X46" s="1322">
        <v>0</v>
      </c>
      <c r="Y46" s="1322">
        <v>0</v>
      </c>
      <c r="Z46" s="1322">
        <v>0</v>
      </c>
      <c r="AA46" s="1322">
        <v>0</v>
      </c>
      <c r="AB46" s="10">
        <v>2473.6509999999998</v>
      </c>
      <c r="AC46" s="1349">
        <v>302.95299999999997</v>
      </c>
      <c r="AD46" s="10">
        <v>246.63300000000001</v>
      </c>
      <c r="AE46" s="10">
        <v>432.04599999999999</v>
      </c>
      <c r="AF46" s="10">
        <v>214.97200000000001</v>
      </c>
      <c r="AG46" s="10">
        <v>393.44400000000002</v>
      </c>
      <c r="AH46" s="10">
        <v>392.74099999999999</v>
      </c>
      <c r="AI46" s="10">
        <v>434.98009999999999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2417.7691</v>
      </c>
      <c r="AP46" s="1349">
        <v>13</v>
      </c>
      <c r="AQ46" s="10">
        <v>12</v>
      </c>
      <c r="AR46" s="10">
        <v>25</v>
      </c>
      <c r="AS46" s="10">
        <v>12</v>
      </c>
      <c r="AT46" s="10">
        <v>20</v>
      </c>
      <c r="AU46" s="10">
        <v>23</v>
      </c>
      <c r="AV46" s="10">
        <v>23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128</v>
      </c>
      <c r="BC46" s="1350">
        <v>0.72310810025046102</v>
      </c>
      <c r="BD46" s="125">
        <v>0.81893323552931774</v>
      </c>
    </row>
    <row r="47" spans="1:56" s="153" customFormat="1" x14ac:dyDescent="0.25">
      <c r="A47" s="153" t="s">
        <v>517</v>
      </c>
      <c r="B47" s="125" t="s">
        <v>789</v>
      </c>
      <c r="C47" s="125" t="s">
        <v>432</v>
      </c>
      <c r="D47" s="125" t="s">
        <v>546</v>
      </c>
      <c r="E47" s="125" t="s">
        <v>598</v>
      </c>
      <c r="F47" s="125" t="s">
        <v>651</v>
      </c>
      <c r="G47" s="1321">
        <v>43042</v>
      </c>
      <c r="H47" s="1321">
        <v>43053</v>
      </c>
      <c r="I47" s="1321">
        <v>43061</v>
      </c>
      <c r="J47" s="1290">
        <v>36</v>
      </c>
      <c r="K47" s="1290">
        <v>44</v>
      </c>
      <c r="L47" s="1290">
        <v>8</v>
      </c>
      <c r="M47" s="1290">
        <v>10</v>
      </c>
      <c r="N47" s="1290">
        <v>7</v>
      </c>
      <c r="O47" s="125">
        <v>4.2299999999999997E-2</v>
      </c>
      <c r="P47" s="1358">
        <v>336.51</v>
      </c>
      <c r="Q47" s="1357">
        <v>193.898</v>
      </c>
      <c r="R47" s="1357">
        <v>305.36200000000002</v>
      </c>
      <c r="S47" s="1357">
        <v>390.31</v>
      </c>
      <c r="T47" s="1357">
        <v>381.07600000000002</v>
      </c>
      <c r="U47" s="1357">
        <v>293.351</v>
      </c>
      <c r="V47" s="1357">
        <v>470.57600000000002</v>
      </c>
      <c r="W47" s="1357">
        <v>0</v>
      </c>
      <c r="X47" s="1357">
        <v>0</v>
      </c>
      <c r="Y47" s="1357">
        <v>0</v>
      </c>
      <c r="Z47" s="1357">
        <v>0</v>
      </c>
      <c r="AA47" s="1357">
        <v>0</v>
      </c>
      <c r="AB47" s="1290">
        <v>2371.0830000000001</v>
      </c>
      <c r="AC47" s="1359">
        <v>341.40499999999997</v>
      </c>
      <c r="AD47" s="1290">
        <v>184.41</v>
      </c>
      <c r="AE47" s="1290">
        <v>320.26600000000002</v>
      </c>
      <c r="AF47" s="1290">
        <v>381.827</v>
      </c>
      <c r="AG47" s="1290">
        <v>387.43</v>
      </c>
      <c r="AH47" s="1290">
        <v>318.86700000000002</v>
      </c>
      <c r="AI47" s="1290">
        <v>509.45400000000001</v>
      </c>
      <c r="AJ47" s="1290">
        <v>0</v>
      </c>
      <c r="AK47" s="1290">
        <v>0</v>
      </c>
      <c r="AL47" s="1290">
        <v>0</v>
      </c>
      <c r="AM47" s="1290">
        <v>0</v>
      </c>
      <c r="AN47" s="1290">
        <v>0</v>
      </c>
      <c r="AO47" s="1290">
        <v>2443.6590000000001</v>
      </c>
      <c r="AP47" s="1359">
        <v>19</v>
      </c>
      <c r="AQ47" s="1290">
        <v>7</v>
      </c>
      <c r="AR47" s="1290">
        <v>13</v>
      </c>
      <c r="AS47" s="1290">
        <v>15</v>
      </c>
      <c r="AT47" s="1290">
        <v>16</v>
      </c>
      <c r="AU47" s="1290">
        <v>17</v>
      </c>
      <c r="AV47" s="1290">
        <v>13</v>
      </c>
      <c r="AW47" s="1290">
        <v>0</v>
      </c>
      <c r="AX47" s="1290">
        <v>0</v>
      </c>
      <c r="AY47" s="1290">
        <v>0</v>
      </c>
      <c r="AZ47" s="1290">
        <v>0</v>
      </c>
      <c r="BA47" s="1290">
        <v>0</v>
      </c>
      <c r="BB47" s="1290">
        <v>100</v>
      </c>
      <c r="BC47" s="1350">
        <v>0.63706344573874385</v>
      </c>
      <c r="BD47" s="125">
        <v>0.73316054251068119</v>
      </c>
    </row>
    <row r="48" spans="1:56" s="153" customFormat="1" x14ac:dyDescent="0.25">
      <c r="A48" s="153" t="s">
        <v>517</v>
      </c>
      <c r="B48" s="125" t="s">
        <v>794</v>
      </c>
      <c r="C48" s="125" t="s">
        <v>444</v>
      </c>
      <c r="D48" s="125" t="s">
        <v>547</v>
      </c>
      <c r="E48" s="125" t="s">
        <v>599</v>
      </c>
      <c r="F48" s="125" t="s">
        <v>652</v>
      </c>
      <c r="G48" s="1321">
        <v>42965</v>
      </c>
      <c r="H48" s="1321">
        <v>42990</v>
      </c>
      <c r="I48" s="1321">
        <v>43004</v>
      </c>
      <c r="J48" s="1352">
        <v>58</v>
      </c>
      <c r="K48" s="1352">
        <v>67</v>
      </c>
      <c r="L48" s="1352">
        <v>9</v>
      </c>
      <c r="M48" s="1352">
        <v>9</v>
      </c>
      <c r="N48" s="1352">
        <v>12</v>
      </c>
      <c r="O48" s="1353">
        <v>0.05</v>
      </c>
      <c r="P48" s="1356">
        <v>1374.4849999999999</v>
      </c>
      <c r="Q48" s="1322">
        <v>1365.048</v>
      </c>
      <c r="R48" s="1322">
        <v>3580.674</v>
      </c>
      <c r="S48" s="1322">
        <v>932.11500000000001</v>
      </c>
      <c r="T48" s="1322">
        <v>1703.115</v>
      </c>
      <c r="U48" s="1322">
        <v>1977.694</v>
      </c>
      <c r="V48" s="1322">
        <v>478.17399999999998</v>
      </c>
      <c r="W48" s="1322">
        <v>0</v>
      </c>
      <c r="X48" s="1322">
        <v>0</v>
      </c>
      <c r="Y48" s="1322">
        <v>0</v>
      </c>
      <c r="Z48" s="1322">
        <v>0</v>
      </c>
      <c r="AA48" s="1322">
        <v>0</v>
      </c>
      <c r="AB48" s="10">
        <v>11411.305</v>
      </c>
      <c r="AC48" s="1349">
        <v>1356.9949999999999</v>
      </c>
      <c r="AD48" s="10">
        <v>1283.3589999999999</v>
      </c>
      <c r="AE48" s="10">
        <v>3227.3885</v>
      </c>
      <c r="AF48" s="10">
        <v>1260.7855</v>
      </c>
      <c r="AG48" s="10">
        <v>1693.1859999999999</v>
      </c>
      <c r="AH48" s="10">
        <v>1855.915</v>
      </c>
      <c r="AI48" s="10">
        <v>657.43200000000002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11335.061</v>
      </c>
      <c r="AP48" s="1349">
        <v>55</v>
      </c>
      <c r="AQ48" s="10">
        <v>61</v>
      </c>
      <c r="AR48" s="10">
        <v>143</v>
      </c>
      <c r="AS48" s="10">
        <v>45</v>
      </c>
      <c r="AT48" s="10">
        <v>76</v>
      </c>
      <c r="AU48" s="10">
        <v>93</v>
      </c>
      <c r="AV48" s="10">
        <v>19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492</v>
      </c>
      <c r="BC48" s="1350">
        <v>0.70431669015000731</v>
      </c>
      <c r="BD48" s="125">
        <v>0.85740016105311867</v>
      </c>
    </row>
    <row r="49" spans="1:56" s="153" customFormat="1" x14ac:dyDescent="0.25">
      <c r="A49" s="153" t="s">
        <v>523</v>
      </c>
      <c r="B49" s="125" t="s">
        <v>795</v>
      </c>
      <c r="C49" s="125" t="s">
        <v>430</v>
      </c>
      <c r="D49" s="125" t="s">
        <v>544</v>
      </c>
      <c r="E49" s="125" t="s">
        <v>596</v>
      </c>
      <c r="F49" s="125" t="s">
        <v>649</v>
      </c>
      <c r="G49" s="1321">
        <v>42977</v>
      </c>
      <c r="H49" s="1321">
        <v>42999</v>
      </c>
      <c r="I49" s="1321">
        <v>43008</v>
      </c>
      <c r="J49" s="1352">
        <v>73</v>
      </c>
      <c r="K49" s="1352">
        <v>79</v>
      </c>
      <c r="L49" s="1352">
        <v>6</v>
      </c>
      <c r="M49" s="1352">
        <v>14</v>
      </c>
      <c r="N49" s="1352">
        <v>20</v>
      </c>
      <c r="O49" s="1353">
        <v>9.7299999999999998E-2</v>
      </c>
      <c r="P49" s="1356">
        <v>937.245</v>
      </c>
      <c r="Q49" s="1322">
        <v>829.80399999999997</v>
      </c>
      <c r="R49" s="1322">
        <v>2473.2420000000002</v>
      </c>
      <c r="S49" s="1322">
        <v>981.08299999999997</v>
      </c>
      <c r="T49" s="1322">
        <v>1409.06</v>
      </c>
      <c r="U49" s="1322">
        <v>1677.575</v>
      </c>
      <c r="V49" s="1322">
        <v>422.71499999999997</v>
      </c>
      <c r="W49" s="1322">
        <v>0</v>
      </c>
      <c r="X49" s="1322">
        <v>0</v>
      </c>
      <c r="Y49" s="1322">
        <v>0</v>
      </c>
      <c r="Z49" s="1322">
        <v>0</v>
      </c>
      <c r="AA49" s="1322">
        <v>0</v>
      </c>
      <c r="AB49" s="10">
        <v>8730.7240000000002</v>
      </c>
      <c r="AC49" s="1349">
        <v>907.03800000000001</v>
      </c>
      <c r="AD49" s="10">
        <v>711.33699999999999</v>
      </c>
      <c r="AE49" s="10">
        <v>2604.6680000000001</v>
      </c>
      <c r="AF49" s="10">
        <v>968.01499999999999</v>
      </c>
      <c r="AG49" s="10">
        <v>1405.2049999999999</v>
      </c>
      <c r="AH49" s="10">
        <v>1714.4389000000001</v>
      </c>
      <c r="AI49" s="10">
        <v>421.16800000000001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8731.8698999999997</v>
      </c>
      <c r="AP49" s="1349">
        <v>39</v>
      </c>
      <c r="AQ49" s="10">
        <v>32</v>
      </c>
      <c r="AR49" s="10">
        <v>201</v>
      </c>
      <c r="AS49" s="10">
        <v>20</v>
      </c>
      <c r="AT49" s="10">
        <v>47</v>
      </c>
      <c r="AU49" s="10">
        <v>63</v>
      </c>
      <c r="AV49" s="10">
        <v>10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412</v>
      </c>
      <c r="BC49" s="1350">
        <v>0.72761544699627001</v>
      </c>
      <c r="BD49" s="125">
        <v>0.8645971105758592</v>
      </c>
    </row>
    <row r="50" spans="1:56" s="153" customFormat="1" x14ac:dyDescent="0.25">
      <c r="A50" s="153" t="s">
        <v>517</v>
      </c>
      <c r="B50" s="125" t="s">
        <v>788</v>
      </c>
      <c r="C50" s="125" t="s">
        <v>527</v>
      </c>
      <c r="D50" s="125" t="s">
        <v>1122</v>
      </c>
      <c r="E50" s="125" t="s">
        <v>622</v>
      </c>
      <c r="F50" s="125" t="s">
        <v>675</v>
      </c>
      <c r="G50" s="1321">
        <v>42961</v>
      </c>
      <c r="H50" s="1321">
        <v>43007</v>
      </c>
      <c r="I50" s="1321">
        <v>43007</v>
      </c>
      <c r="J50" s="1352">
        <v>38</v>
      </c>
      <c r="K50" s="1352">
        <v>42</v>
      </c>
      <c r="L50" s="1352">
        <v>4</v>
      </c>
      <c r="M50" s="1352">
        <v>13</v>
      </c>
      <c r="N50" s="1352">
        <v>20</v>
      </c>
      <c r="O50" s="1353">
        <v>8.6199999999999999E-2</v>
      </c>
      <c r="P50" s="1356">
        <v>388.476</v>
      </c>
      <c r="Q50" s="1322">
        <v>231.982</v>
      </c>
      <c r="R50" s="1322">
        <v>1019.131</v>
      </c>
      <c r="S50" s="1322">
        <v>619.58799999999997</v>
      </c>
      <c r="T50" s="1322">
        <v>659.55200000000002</v>
      </c>
      <c r="U50" s="1322">
        <v>767.02200000000005</v>
      </c>
      <c r="V50" s="1322">
        <v>716.22</v>
      </c>
      <c r="W50" s="1322">
        <v>0</v>
      </c>
      <c r="X50" s="1322">
        <v>0</v>
      </c>
      <c r="Y50" s="1322">
        <v>0</v>
      </c>
      <c r="Z50" s="1322">
        <v>0</v>
      </c>
      <c r="AA50" s="1322">
        <v>0</v>
      </c>
      <c r="AB50" s="10">
        <v>4401.9709999999995</v>
      </c>
      <c r="AC50" s="1349">
        <v>426.37799999999999</v>
      </c>
      <c r="AD50" s="10">
        <v>241.994</v>
      </c>
      <c r="AE50" s="10">
        <v>987.08799999999997</v>
      </c>
      <c r="AF50" s="10">
        <v>605.43799999999999</v>
      </c>
      <c r="AG50" s="10">
        <v>612.12400000000002</v>
      </c>
      <c r="AH50" s="10">
        <v>726.66200000000003</v>
      </c>
      <c r="AI50" s="10">
        <v>741.52509999999995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4341.2091</v>
      </c>
      <c r="AP50" s="1349">
        <v>16</v>
      </c>
      <c r="AQ50" s="10">
        <v>15</v>
      </c>
      <c r="AR50" s="10">
        <v>46</v>
      </c>
      <c r="AS50" s="10">
        <v>30</v>
      </c>
      <c r="AT50" s="10">
        <v>29</v>
      </c>
      <c r="AU50" s="10">
        <v>32</v>
      </c>
      <c r="AV50" s="10">
        <v>32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200</v>
      </c>
      <c r="BC50" s="1350">
        <v>0.73380824444832748</v>
      </c>
      <c r="BD50" s="125">
        <v>0.82214407775702936</v>
      </c>
    </row>
    <row r="51" spans="1:56" s="153" customFormat="1" x14ac:dyDescent="0.25">
      <c r="A51" s="153" t="s">
        <v>519</v>
      </c>
      <c r="B51" s="125" t="s">
        <v>781</v>
      </c>
      <c r="C51" s="125" t="s">
        <v>528</v>
      </c>
      <c r="D51" s="125" t="s">
        <v>573</v>
      </c>
      <c r="E51" s="125" t="s">
        <v>626</v>
      </c>
      <c r="F51" s="125" t="s">
        <v>679</v>
      </c>
      <c r="G51" s="1321">
        <v>42906</v>
      </c>
      <c r="H51" s="1321">
        <v>42940</v>
      </c>
      <c r="I51" s="1321">
        <v>42962</v>
      </c>
      <c r="J51" s="1352">
        <v>87</v>
      </c>
      <c r="K51" s="1352">
        <v>111</v>
      </c>
      <c r="L51" s="1352">
        <v>24</v>
      </c>
      <c r="M51" s="1352">
        <v>15</v>
      </c>
      <c r="N51" s="1352">
        <v>20</v>
      </c>
      <c r="O51" s="1353">
        <v>5.57E-2</v>
      </c>
      <c r="P51" s="1356">
        <v>510.07299999999998</v>
      </c>
      <c r="Q51" s="1322">
        <v>259.66199999999998</v>
      </c>
      <c r="R51" s="1322">
        <v>963.29300000000001</v>
      </c>
      <c r="S51" s="1322">
        <v>573.10799999999995</v>
      </c>
      <c r="T51" s="1322">
        <v>560.57500000000005</v>
      </c>
      <c r="U51" s="1322">
        <v>570.16700000000003</v>
      </c>
      <c r="V51" s="1322">
        <v>344.36500000000001</v>
      </c>
      <c r="W51" s="1322">
        <v>0</v>
      </c>
      <c r="X51" s="1322">
        <v>0</v>
      </c>
      <c r="Y51" s="1322">
        <v>0</v>
      </c>
      <c r="Z51" s="1322">
        <v>0</v>
      </c>
      <c r="AA51" s="1322">
        <v>0</v>
      </c>
      <c r="AB51" s="10">
        <v>3781.2429999999999</v>
      </c>
      <c r="AC51" s="1349">
        <v>510.07299999999998</v>
      </c>
      <c r="AD51" s="10">
        <v>279.37299999999999</v>
      </c>
      <c r="AE51" s="10">
        <v>972.89</v>
      </c>
      <c r="AF51" s="10">
        <v>542.66899999999998</v>
      </c>
      <c r="AG51" s="10">
        <v>563.37</v>
      </c>
      <c r="AH51" s="10">
        <v>577.04</v>
      </c>
      <c r="AI51" s="10">
        <v>346.84100000000001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3792.2559999999999</v>
      </c>
      <c r="AP51" s="1349">
        <v>35</v>
      </c>
      <c r="AQ51" s="10">
        <v>17</v>
      </c>
      <c r="AR51" s="10">
        <v>65</v>
      </c>
      <c r="AS51" s="10">
        <v>41</v>
      </c>
      <c r="AT51" s="10">
        <v>39</v>
      </c>
      <c r="AU51" s="10">
        <v>38</v>
      </c>
      <c r="AV51" s="10">
        <v>24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259</v>
      </c>
      <c r="BC51" s="1350">
        <v>0.77261318203983853</v>
      </c>
      <c r="BD51" s="125">
        <v>0.93032075074873954</v>
      </c>
    </row>
    <row r="52" spans="1:56" s="153" customFormat="1" x14ac:dyDescent="0.25">
      <c r="A52" s="153" t="s">
        <v>522</v>
      </c>
      <c r="B52" s="125" t="s">
        <v>798</v>
      </c>
      <c r="C52" s="125" t="s">
        <v>531</v>
      </c>
      <c r="D52" s="125" t="s">
        <v>582</v>
      </c>
      <c r="E52" s="125" t="s">
        <v>635</v>
      </c>
      <c r="F52" s="125" t="s">
        <v>688</v>
      </c>
      <c r="G52" s="1321">
        <v>43033</v>
      </c>
      <c r="H52" s="1321">
        <v>43056</v>
      </c>
      <c r="I52" s="1321">
        <v>43060</v>
      </c>
      <c r="J52" s="1352">
        <v>115</v>
      </c>
      <c r="K52" s="1352">
        <v>122</v>
      </c>
      <c r="L52" s="1352">
        <v>9</v>
      </c>
      <c r="M52" s="1352">
        <v>19</v>
      </c>
      <c r="N52" s="1352">
        <v>15</v>
      </c>
      <c r="O52" s="1353">
        <v>6.93E-2</v>
      </c>
      <c r="P52" s="1356">
        <v>235.53100000000001</v>
      </c>
      <c r="Q52" s="1322">
        <v>113.89400000000001</v>
      </c>
      <c r="R52" s="1322">
        <v>234.55799999999999</v>
      </c>
      <c r="S52" s="1322">
        <v>211.244</v>
      </c>
      <c r="T52" s="1322">
        <v>208.65299999999999</v>
      </c>
      <c r="U52" s="1322">
        <v>301.786</v>
      </c>
      <c r="V52" s="1322">
        <v>220.85400000000001</v>
      </c>
      <c r="W52" s="1322">
        <v>0</v>
      </c>
      <c r="X52" s="1322">
        <v>0</v>
      </c>
      <c r="Y52" s="1322">
        <v>0</v>
      </c>
      <c r="Z52" s="1322">
        <v>0</v>
      </c>
      <c r="AA52" s="1322">
        <v>0</v>
      </c>
      <c r="AB52" s="10">
        <v>1526.52</v>
      </c>
      <c r="AC52" s="1349">
        <v>220.28790000000001</v>
      </c>
      <c r="AD52" s="10">
        <v>107.68389999999999</v>
      </c>
      <c r="AE52" s="10">
        <v>234.55799999999999</v>
      </c>
      <c r="AF52" s="10">
        <v>214.244</v>
      </c>
      <c r="AG52" s="10">
        <v>208.65299999999999</v>
      </c>
      <c r="AH52" s="10">
        <v>301.786</v>
      </c>
      <c r="AI52" s="10">
        <v>220.85400000000001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1508.0668000000001</v>
      </c>
      <c r="AP52" s="1349">
        <v>15</v>
      </c>
      <c r="AQ52" s="10">
        <v>8</v>
      </c>
      <c r="AR52" s="10">
        <v>14</v>
      </c>
      <c r="AS52" s="10">
        <v>14</v>
      </c>
      <c r="AT52" s="10">
        <v>15</v>
      </c>
      <c r="AU52" s="10">
        <v>20</v>
      </c>
      <c r="AV52" s="10">
        <v>17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103</v>
      </c>
      <c r="BC52" s="1350">
        <v>0.72310810025046102</v>
      </c>
      <c r="BD52" s="125">
        <v>0.9589168601689193</v>
      </c>
    </row>
    <row r="53" spans="1:56" s="153" customFormat="1" x14ac:dyDescent="0.25">
      <c r="A53" s="153" t="s">
        <v>522</v>
      </c>
      <c r="B53" s="125" t="s">
        <v>798</v>
      </c>
      <c r="C53" s="125" t="s">
        <v>529</v>
      </c>
      <c r="D53" s="125" t="s">
        <v>577</v>
      </c>
      <c r="E53" s="125" t="s">
        <v>630</v>
      </c>
      <c r="F53" s="125" t="s">
        <v>683</v>
      </c>
      <c r="G53" s="1321">
        <v>43068</v>
      </c>
      <c r="H53" s="1321">
        <v>43094</v>
      </c>
      <c r="I53" s="1321">
        <v>43095</v>
      </c>
      <c r="J53" s="1352">
        <v>66</v>
      </c>
      <c r="K53" s="1352">
        <v>75</v>
      </c>
      <c r="L53" s="1352">
        <v>9</v>
      </c>
      <c r="M53" s="1352">
        <v>26</v>
      </c>
      <c r="N53" s="1352">
        <v>20</v>
      </c>
      <c r="O53" s="1353">
        <v>8.5300000000000001E-2</v>
      </c>
      <c r="P53" s="1356">
        <v>499.89600000000002</v>
      </c>
      <c r="Q53" s="1322">
        <v>163.81100000000001</v>
      </c>
      <c r="R53" s="1322">
        <v>322.06900000000002</v>
      </c>
      <c r="S53" s="1322">
        <v>180.84299999999999</v>
      </c>
      <c r="T53" s="1322">
        <v>213.15</v>
      </c>
      <c r="U53" s="1322">
        <v>203.00700000000001</v>
      </c>
      <c r="V53" s="1322">
        <v>423.70299999999997</v>
      </c>
      <c r="W53" s="1322">
        <v>0</v>
      </c>
      <c r="X53" s="1322">
        <v>0</v>
      </c>
      <c r="Y53" s="1322">
        <v>0</v>
      </c>
      <c r="Z53" s="1322">
        <v>0</v>
      </c>
      <c r="AA53" s="1322">
        <v>0</v>
      </c>
      <c r="AB53" s="10">
        <v>2006.479</v>
      </c>
      <c r="AC53" s="1349">
        <v>489.38799999999998</v>
      </c>
      <c r="AD53" s="10">
        <v>168.12799999999999</v>
      </c>
      <c r="AE53" s="10">
        <v>331.82</v>
      </c>
      <c r="AF53" s="10">
        <v>175.75800000000001</v>
      </c>
      <c r="AG53" s="10">
        <v>194.404</v>
      </c>
      <c r="AH53" s="10">
        <v>202.05189999999999</v>
      </c>
      <c r="AI53" s="10">
        <v>419.67610000000002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1981.2260000000001</v>
      </c>
      <c r="AP53" s="1349">
        <v>36</v>
      </c>
      <c r="AQ53" s="10">
        <v>12</v>
      </c>
      <c r="AR53" s="10">
        <v>23</v>
      </c>
      <c r="AS53" s="10">
        <v>12</v>
      </c>
      <c r="AT53" s="10">
        <v>14</v>
      </c>
      <c r="AU53" s="10">
        <v>13</v>
      </c>
      <c r="AV53" s="10">
        <v>27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137</v>
      </c>
      <c r="BC53" s="1350">
        <v>0.67407585102780143</v>
      </c>
      <c r="BD53" s="125">
        <v>0.92531083109999479</v>
      </c>
    </row>
    <row r="54" spans="1:56" s="153" customFormat="1" x14ac:dyDescent="0.25">
      <c r="A54" s="153" t="s">
        <v>522</v>
      </c>
      <c r="B54" s="125" t="s">
        <v>796</v>
      </c>
      <c r="C54" s="125" t="s">
        <v>690</v>
      </c>
      <c r="D54" s="125" t="s">
        <v>730</v>
      </c>
      <c r="E54" s="125" t="s">
        <v>703</v>
      </c>
      <c r="F54" s="125" t="s">
        <v>704</v>
      </c>
      <c r="G54" s="1321">
        <v>43035</v>
      </c>
      <c r="H54" s="1321">
        <v>43053</v>
      </c>
      <c r="I54" s="1321">
        <v>43069</v>
      </c>
      <c r="J54" s="1352">
        <v>74</v>
      </c>
      <c r="K54" s="1352">
        <v>90</v>
      </c>
      <c r="L54" s="1352">
        <v>16</v>
      </c>
      <c r="M54" s="1352">
        <v>13</v>
      </c>
      <c r="N54" s="1352">
        <v>23</v>
      </c>
      <c r="O54" s="1353">
        <v>0.1043</v>
      </c>
      <c r="P54" s="1356">
        <v>375.19200000000001</v>
      </c>
      <c r="Q54" s="1322">
        <v>276.99200000000002</v>
      </c>
      <c r="R54" s="1322">
        <v>715.98800000000006</v>
      </c>
      <c r="S54" s="1322">
        <v>525.01300000000003</v>
      </c>
      <c r="T54" s="1322">
        <v>727.81</v>
      </c>
      <c r="U54" s="1322">
        <v>705.95500000000004</v>
      </c>
      <c r="V54" s="1322">
        <v>569.50900000000001</v>
      </c>
      <c r="W54" s="1322">
        <v>0</v>
      </c>
      <c r="X54" s="1322">
        <v>0</v>
      </c>
      <c r="Y54" s="1322">
        <v>0</v>
      </c>
      <c r="Z54" s="1322">
        <v>0</v>
      </c>
      <c r="AA54" s="1322">
        <v>0</v>
      </c>
      <c r="AB54" s="10">
        <v>3896.4589999999998</v>
      </c>
      <c r="AC54" s="1349">
        <v>375.19200000000001</v>
      </c>
      <c r="AD54" s="10">
        <v>267.875</v>
      </c>
      <c r="AE54" s="10">
        <v>693.46699999999998</v>
      </c>
      <c r="AF54" s="10">
        <v>528.43600000000004</v>
      </c>
      <c r="AG54" s="10">
        <v>727.81</v>
      </c>
      <c r="AH54" s="10">
        <v>702.23</v>
      </c>
      <c r="AI54" s="10">
        <v>579.90899999999999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3874.9189999999999</v>
      </c>
      <c r="AP54" s="1349">
        <v>29</v>
      </c>
      <c r="AQ54" s="10">
        <v>21</v>
      </c>
      <c r="AR54" s="10">
        <v>55</v>
      </c>
      <c r="AS54" s="10">
        <v>35</v>
      </c>
      <c r="AT54" s="10">
        <v>45</v>
      </c>
      <c r="AU54" s="10">
        <v>48</v>
      </c>
      <c r="AV54" s="10">
        <v>37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270</v>
      </c>
      <c r="BC54" s="1350">
        <v>0.86221080534434136</v>
      </c>
      <c r="BD54" s="125">
        <v>0.96074006098597853</v>
      </c>
    </row>
    <row r="55" spans="1:56" s="153" customFormat="1" x14ac:dyDescent="0.25">
      <c r="A55" s="153" t="s">
        <v>520</v>
      </c>
      <c r="B55" s="125" t="s">
        <v>808</v>
      </c>
      <c r="C55" s="125" t="s">
        <v>530</v>
      </c>
      <c r="D55" s="125" t="s">
        <v>579</v>
      </c>
      <c r="E55" s="125" t="s">
        <v>632</v>
      </c>
      <c r="F55" s="125" t="s">
        <v>685</v>
      </c>
      <c r="G55" s="1321">
        <v>42723</v>
      </c>
      <c r="H55" s="1321">
        <v>42733</v>
      </c>
      <c r="I55" s="1321">
        <v>42733</v>
      </c>
      <c r="J55" s="1352">
        <v>52</v>
      </c>
      <c r="K55" s="1352">
        <v>58</v>
      </c>
      <c r="L55" s="1352">
        <v>6</v>
      </c>
      <c r="M55" s="1352">
        <v>17</v>
      </c>
      <c r="N55" s="1352">
        <v>22</v>
      </c>
      <c r="O55" s="1353">
        <v>0.1019</v>
      </c>
      <c r="P55" s="1356">
        <v>514.02499999999998</v>
      </c>
      <c r="Q55" s="1322">
        <v>165.75200000000001</v>
      </c>
      <c r="R55" s="1322">
        <v>301.98700000000002</v>
      </c>
      <c r="S55" s="1322">
        <v>434.90300000000002</v>
      </c>
      <c r="T55" s="1322">
        <v>499.375</v>
      </c>
      <c r="U55" s="1322">
        <v>356.00700000000001</v>
      </c>
      <c r="V55" s="1322">
        <v>639.79499999999996</v>
      </c>
      <c r="W55" s="1322">
        <v>0</v>
      </c>
      <c r="X55" s="1322">
        <v>0</v>
      </c>
      <c r="Y55" s="1322">
        <v>0</v>
      </c>
      <c r="Z55" s="1322">
        <v>0</v>
      </c>
      <c r="AA55" s="1322">
        <v>0</v>
      </c>
      <c r="AB55" s="10">
        <v>2911.8440000000001</v>
      </c>
      <c r="AC55" s="1349">
        <v>574.65899999999999</v>
      </c>
      <c r="AD55" s="10">
        <v>185.767</v>
      </c>
      <c r="AE55" s="10">
        <v>288.46960000000001</v>
      </c>
      <c r="AF55" s="10">
        <v>444.22500000000002</v>
      </c>
      <c r="AG55" s="10">
        <v>513.68600000000004</v>
      </c>
      <c r="AH55" s="10">
        <v>373.2568</v>
      </c>
      <c r="AI55" s="10">
        <v>638.66409999999996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3018.7275</v>
      </c>
      <c r="AP55" s="1349">
        <v>26</v>
      </c>
      <c r="AQ55" s="10">
        <v>10</v>
      </c>
      <c r="AR55" s="10">
        <v>17</v>
      </c>
      <c r="AS55" s="10">
        <v>21</v>
      </c>
      <c r="AT55" s="10">
        <v>20</v>
      </c>
      <c r="AU55" s="10">
        <v>21</v>
      </c>
      <c r="AV55" s="10">
        <v>29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144</v>
      </c>
      <c r="BC55" s="1350">
        <v>0.68076788596892679</v>
      </c>
      <c r="BD55" s="125">
        <v>0.82944919878392187</v>
      </c>
    </row>
    <row r="56" spans="1:56" s="153" customFormat="1" x14ac:dyDescent="0.25">
      <c r="A56" s="153" t="s">
        <v>518</v>
      </c>
      <c r="B56" s="125" t="s">
        <v>806</v>
      </c>
      <c r="C56" s="125" t="s">
        <v>532</v>
      </c>
      <c r="D56" s="125" t="s">
        <v>583</v>
      </c>
      <c r="E56" s="125" t="s">
        <v>636</v>
      </c>
      <c r="F56" s="125" t="s">
        <v>689</v>
      </c>
      <c r="G56" s="1321">
        <v>42951</v>
      </c>
      <c r="H56" s="1321">
        <v>42963</v>
      </c>
      <c r="I56" s="1321">
        <v>42964</v>
      </c>
      <c r="J56" s="1352">
        <v>42</v>
      </c>
      <c r="K56" s="1352">
        <v>59</v>
      </c>
      <c r="L56" s="1352">
        <v>17</v>
      </c>
      <c r="M56" s="1352">
        <v>6</v>
      </c>
      <c r="N56" s="1352">
        <v>16</v>
      </c>
      <c r="O56" s="1353">
        <v>0.1159</v>
      </c>
      <c r="P56" s="1356">
        <v>87.38</v>
      </c>
      <c r="Q56" s="1322">
        <v>48.789000000000001</v>
      </c>
      <c r="R56" s="1322">
        <v>48.095999999999997</v>
      </c>
      <c r="S56" s="1322">
        <v>120.667</v>
      </c>
      <c r="T56" s="1322">
        <v>273.66399999999999</v>
      </c>
      <c r="U56" s="1322">
        <v>898.69299999999998</v>
      </c>
      <c r="V56" s="1322">
        <v>511.86500000000001</v>
      </c>
      <c r="W56" s="1322">
        <v>0</v>
      </c>
      <c r="X56" s="1322">
        <v>0</v>
      </c>
      <c r="Y56" s="1322">
        <v>0</v>
      </c>
      <c r="Z56" s="1322">
        <v>0</v>
      </c>
      <c r="AA56" s="1322">
        <v>0</v>
      </c>
      <c r="AB56" s="10">
        <v>1989.154</v>
      </c>
      <c r="AC56" s="1349">
        <v>87.38</v>
      </c>
      <c r="AD56" s="10">
        <v>40.572000000000003</v>
      </c>
      <c r="AE56" s="10">
        <v>56.313000000000002</v>
      </c>
      <c r="AF56" s="10">
        <v>120.667</v>
      </c>
      <c r="AG56" s="10">
        <v>273.66399999999999</v>
      </c>
      <c r="AH56" s="10">
        <v>898.69299999999998</v>
      </c>
      <c r="AI56" s="10">
        <v>511.86500000000001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1989.154</v>
      </c>
      <c r="AP56" s="1349">
        <v>5</v>
      </c>
      <c r="AQ56" s="10">
        <v>3</v>
      </c>
      <c r="AR56" s="10">
        <v>3</v>
      </c>
      <c r="AS56" s="10">
        <v>7</v>
      </c>
      <c r="AT56" s="10">
        <v>10</v>
      </c>
      <c r="AU56" s="10">
        <v>50</v>
      </c>
      <c r="AV56" s="10">
        <v>26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104</v>
      </c>
      <c r="BC56" s="1350">
        <v>0.7608632758893169</v>
      </c>
      <c r="BD56" s="125">
        <v>0.99230635050254168</v>
      </c>
    </row>
    <row r="57" spans="1:56" s="153" customFormat="1" x14ac:dyDescent="0.25">
      <c r="A57" s="153" t="s">
        <v>517</v>
      </c>
      <c r="B57" s="125" t="s">
        <v>794</v>
      </c>
      <c r="C57" s="125" t="s">
        <v>526</v>
      </c>
      <c r="D57" s="125" t="s">
        <v>549</v>
      </c>
      <c r="E57" s="125" t="s">
        <v>601</v>
      </c>
      <c r="F57" s="125" t="s">
        <v>654</v>
      </c>
      <c r="G57" s="1321">
        <v>43066</v>
      </c>
      <c r="H57" s="1321">
        <v>43087</v>
      </c>
      <c r="I57" s="1321">
        <v>43088</v>
      </c>
      <c r="J57" s="1352">
        <v>86</v>
      </c>
      <c r="K57" s="1352">
        <v>98</v>
      </c>
      <c r="L57" s="1352">
        <v>12</v>
      </c>
      <c r="M57" s="1352">
        <v>15</v>
      </c>
      <c r="N57" s="1352">
        <v>41</v>
      </c>
      <c r="O57" s="1353">
        <v>0.25</v>
      </c>
      <c r="P57" s="1356">
        <v>1294.598</v>
      </c>
      <c r="Q57" s="1322">
        <v>897.43200000000002</v>
      </c>
      <c r="R57" s="1322">
        <v>2490.4259999999999</v>
      </c>
      <c r="S57" s="1322">
        <v>1487.232</v>
      </c>
      <c r="T57" s="1322">
        <v>1684.394</v>
      </c>
      <c r="U57" s="1322">
        <v>2434.7130000000002</v>
      </c>
      <c r="V57" s="1322">
        <v>1848.6880000000001</v>
      </c>
      <c r="W57" s="1322">
        <v>0</v>
      </c>
      <c r="X57" s="1322">
        <v>0</v>
      </c>
      <c r="Y57" s="1322">
        <v>0</v>
      </c>
      <c r="Z57" s="1322">
        <v>0</v>
      </c>
      <c r="AA57" s="1322">
        <v>0</v>
      </c>
      <c r="AB57" s="10">
        <v>12137.483</v>
      </c>
      <c r="AC57" s="1349">
        <v>1294.598</v>
      </c>
      <c r="AD57" s="10">
        <v>903.78499999999997</v>
      </c>
      <c r="AE57" s="10">
        <v>2520.692</v>
      </c>
      <c r="AF57" s="10">
        <v>1523.0889999999999</v>
      </c>
      <c r="AG57" s="10">
        <v>1684.394</v>
      </c>
      <c r="AH57" s="10">
        <v>2448.9589999999998</v>
      </c>
      <c r="AI57" s="10">
        <v>1848.6880000000001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12224.205</v>
      </c>
      <c r="AP57" s="1349">
        <v>50</v>
      </c>
      <c r="AQ57" s="10">
        <v>41</v>
      </c>
      <c r="AR57" s="10">
        <v>105</v>
      </c>
      <c r="AS57" s="10">
        <v>72</v>
      </c>
      <c r="AT57" s="10">
        <v>87</v>
      </c>
      <c r="AU57" s="10">
        <v>121</v>
      </c>
      <c r="AV57" s="10">
        <v>79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555</v>
      </c>
      <c r="BC57" s="1350">
        <v>0.77261318203983853</v>
      </c>
      <c r="BD57" s="125">
        <v>1.0001661134778379</v>
      </c>
    </row>
    <row r="58" spans="1:56" s="153" customFormat="1" x14ac:dyDescent="0.25">
      <c r="A58" s="153" t="s">
        <v>525</v>
      </c>
      <c r="B58" s="125" t="s">
        <v>800</v>
      </c>
      <c r="C58" s="125" t="s">
        <v>728</v>
      </c>
      <c r="D58" s="125" t="s">
        <v>731</v>
      </c>
      <c r="E58" s="125" t="s">
        <v>732</v>
      </c>
      <c r="F58" s="125" t="s">
        <v>734</v>
      </c>
      <c r="G58" s="1321">
        <v>43214</v>
      </c>
      <c r="H58" s="1321">
        <v>43243</v>
      </c>
      <c r="I58" s="1321">
        <v>43244</v>
      </c>
      <c r="J58" s="1352">
        <v>59</v>
      </c>
      <c r="K58" s="1352">
        <v>74</v>
      </c>
      <c r="L58" s="1352">
        <v>15</v>
      </c>
      <c r="M58" s="1352">
        <v>10</v>
      </c>
      <c r="N58" s="1352">
        <v>18</v>
      </c>
      <c r="O58" s="1353">
        <v>0.15859999999999999</v>
      </c>
      <c r="P58" s="1356">
        <v>0</v>
      </c>
      <c r="Q58" s="1322">
        <v>0</v>
      </c>
      <c r="R58" s="1322">
        <v>0</v>
      </c>
      <c r="S58" s="1322">
        <v>195.06299999999999</v>
      </c>
      <c r="T58" s="1322">
        <v>403.95699999999999</v>
      </c>
      <c r="U58" s="1322">
        <v>1158.8879999999999</v>
      </c>
      <c r="V58" s="1322">
        <v>706.05100000000004</v>
      </c>
      <c r="W58" s="1322">
        <v>0</v>
      </c>
      <c r="X58" s="1322">
        <v>0</v>
      </c>
      <c r="Y58" s="1322">
        <v>0</v>
      </c>
      <c r="Z58" s="1322">
        <v>0</v>
      </c>
      <c r="AA58" s="1322">
        <v>0</v>
      </c>
      <c r="AB58" s="10">
        <v>2463.9589999999998</v>
      </c>
      <c r="AC58" s="1349">
        <v>0</v>
      </c>
      <c r="AD58" s="10">
        <v>0</v>
      </c>
      <c r="AE58" s="10">
        <v>0</v>
      </c>
      <c r="AF58" s="10">
        <v>188.20099999999999</v>
      </c>
      <c r="AG58" s="10">
        <v>409.27100000000002</v>
      </c>
      <c r="AH58" s="10">
        <v>1158.8879999999999</v>
      </c>
      <c r="AI58" s="10">
        <v>664.91589999999997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2421.2759000000001</v>
      </c>
      <c r="AP58" s="1349">
        <v>0</v>
      </c>
      <c r="AQ58" s="10">
        <v>0</v>
      </c>
      <c r="AR58" s="10">
        <v>0</v>
      </c>
      <c r="AS58" s="10">
        <v>12</v>
      </c>
      <c r="AT58" s="10">
        <v>24</v>
      </c>
      <c r="AU58" s="10">
        <v>65</v>
      </c>
      <c r="AV58" s="10">
        <v>31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132</v>
      </c>
      <c r="BC58" s="1350">
        <v>0.58512726713681462</v>
      </c>
      <c r="BD58" s="125">
        <v>0.99472372799147757</v>
      </c>
    </row>
    <row r="59" spans="1:56" s="153" customFormat="1" x14ac:dyDescent="0.25">
      <c r="A59" s="153" t="s">
        <v>522</v>
      </c>
      <c r="B59" s="125" t="s">
        <v>797</v>
      </c>
      <c r="C59" s="125" t="s">
        <v>729</v>
      </c>
      <c r="D59" s="125" t="s">
        <v>740</v>
      </c>
      <c r="E59" s="125" t="s">
        <v>733</v>
      </c>
      <c r="F59" s="125" t="s">
        <v>735</v>
      </c>
      <c r="G59" s="1321">
        <v>43252</v>
      </c>
      <c r="H59" s="1321">
        <v>43265</v>
      </c>
      <c r="I59" s="1321">
        <v>43279</v>
      </c>
      <c r="J59" s="1352">
        <v>30</v>
      </c>
      <c r="K59" s="1352">
        <v>37</v>
      </c>
      <c r="L59" s="1352">
        <v>7</v>
      </c>
      <c r="M59" s="1352">
        <v>7</v>
      </c>
      <c r="N59" s="1352">
        <v>2</v>
      </c>
      <c r="O59" s="1353">
        <v>1.6899999999999998E-2</v>
      </c>
      <c r="P59" s="1356">
        <v>0</v>
      </c>
      <c r="Q59" s="1322">
        <v>0</v>
      </c>
      <c r="R59" s="1322">
        <v>0</v>
      </c>
      <c r="S59" s="1322">
        <v>12.013999999999999</v>
      </c>
      <c r="T59" s="1322">
        <v>66.691000000000003</v>
      </c>
      <c r="U59" s="1322">
        <v>77.138999999999996</v>
      </c>
      <c r="V59" s="1322">
        <v>52.98</v>
      </c>
      <c r="W59" s="1322">
        <v>0</v>
      </c>
      <c r="X59" s="1322">
        <v>0</v>
      </c>
      <c r="Y59" s="1322">
        <v>0</v>
      </c>
      <c r="Z59" s="1322">
        <v>0</v>
      </c>
      <c r="AA59" s="1322">
        <v>0</v>
      </c>
      <c r="AB59" s="10">
        <v>208.82400000000001</v>
      </c>
      <c r="AC59" s="1349">
        <v>0</v>
      </c>
      <c r="AD59" s="10">
        <v>0</v>
      </c>
      <c r="AE59" s="10">
        <v>0</v>
      </c>
      <c r="AF59" s="10">
        <v>12.013999999999999</v>
      </c>
      <c r="AG59" s="10">
        <v>63.698</v>
      </c>
      <c r="AH59" s="10">
        <v>75.575000000000003</v>
      </c>
      <c r="AI59" s="10">
        <v>37.067999999999998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188.35499999999999</v>
      </c>
      <c r="AP59" s="1349">
        <v>0</v>
      </c>
      <c r="AQ59" s="10">
        <v>0</v>
      </c>
      <c r="AR59" s="10">
        <v>0</v>
      </c>
      <c r="AS59" s="10">
        <v>1</v>
      </c>
      <c r="AT59" s="10">
        <v>5</v>
      </c>
      <c r="AU59" s="10">
        <v>5</v>
      </c>
      <c r="AV59" s="10">
        <v>3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14</v>
      </c>
      <c r="BC59" s="1350">
        <v>0.71556127286537019</v>
      </c>
      <c r="BD59" s="125">
        <v>0.8353100790578013</v>
      </c>
    </row>
    <row r="60" spans="1:56" s="153" customFormat="1" x14ac:dyDescent="0.25">
      <c r="A60" s="153" t="s">
        <v>521</v>
      </c>
      <c r="B60" s="125" t="s">
        <v>782</v>
      </c>
      <c r="C60" s="125" t="s">
        <v>736</v>
      </c>
      <c r="D60" s="125" t="s">
        <v>737</v>
      </c>
      <c r="E60" s="125" t="s">
        <v>588</v>
      </c>
      <c r="F60" s="125" t="s">
        <v>641</v>
      </c>
      <c r="G60" s="1321">
        <v>42951</v>
      </c>
      <c r="H60" s="1321">
        <v>42964</v>
      </c>
      <c r="I60" s="1321">
        <v>42970</v>
      </c>
      <c r="J60" s="1352">
        <v>147</v>
      </c>
      <c r="K60" s="1352">
        <v>226</v>
      </c>
      <c r="L60" s="1352">
        <v>79</v>
      </c>
      <c r="M60" s="1352">
        <v>27</v>
      </c>
      <c r="N60" s="1352">
        <v>72</v>
      </c>
      <c r="O60" s="1353">
        <v>0.1769</v>
      </c>
      <c r="P60" s="1356">
        <v>0</v>
      </c>
      <c r="Q60" s="1322">
        <v>0</v>
      </c>
      <c r="R60" s="1322">
        <v>0</v>
      </c>
      <c r="S60" s="1322">
        <v>0</v>
      </c>
      <c r="T60" s="1322">
        <v>415.346</v>
      </c>
      <c r="U60" s="1322">
        <v>1047.854</v>
      </c>
      <c r="V60" s="1322">
        <v>1770.5840000000001</v>
      </c>
      <c r="W60" s="1322">
        <v>0</v>
      </c>
      <c r="X60" s="1322">
        <v>0</v>
      </c>
      <c r="Y60" s="1322">
        <v>0</v>
      </c>
      <c r="Z60" s="1322">
        <v>0</v>
      </c>
      <c r="AA60" s="1322">
        <v>0</v>
      </c>
      <c r="AB60" s="10">
        <v>3233.7840000000001</v>
      </c>
      <c r="AC60" s="1349">
        <v>0</v>
      </c>
      <c r="AD60" s="10">
        <v>0</v>
      </c>
      <c r="AE60" s="10">
        <v>0</v>
      </c>
      <c r="AF60" s="10">
        <v>0</v>
      </c>
      <c r="AG60" s="10">
        <v>415.346</v>
      </c>
      <c r="AH60" s="10">
        <v>1047.854</v>
      </c>
      <c r="AI60" s="10">
        <v>1770.5840000000001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3233.7840000000001</v>
      </c>
      <c r="AP60" s="1349">
        <v>0</v>
      </c>
      <c r="AQ60" s="10">
        <v>0</v>
      </c>
      <c r="AR60" s="10">
        <v>0</v>
      </c>
      <c r="AS60" s="10">
        <v>0</v>
      </c>
      <c r="AT60" s="10">
        <v>30</v>
      </c>
      <c r="AU60" s="10">
        <v>69</v>
      </c>
      <c r="AV60" s="10">
        <v>117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216</v>
      </c>
      <c r="BC60" s="1350">
        <v>0.89620312058323504</v>
      </c>
      <c r="BD60" s="125">
        <v>0.96305227006337779</v>
      </c>
    </row>
    <row r="61" spans="1:56" s="153" customFormat="1" x14ac:dyDescent="0.25">
      <c r="A61" s="153" t="s">
        <v>518</v>
      </c>
      <c r="B61" s="125" t="s">
        <v>805</v>
      </c>
      <c r="C61" s="125" t="s">
        <v>738</v>
      </c>
      <c r="D61" s="125" t="s">
        <v>739</v>
      </c>
      <c r="E61" s="125" t="s">
        <v>741</v>
      </c>
      <c r="F61" s="125" t="s">
        <v>742</v>
      </c>
      <c r="G61" s="1321">
        <v>43073</v>
      </c>
      <c r="H61" s="1321">
        <v>43094</v>
      </c>
      <c r="I61" s="1321">
        <v>43095</v>
      </c>
      <c r="J61" s="1352">
        <v>45</v>
      </c>
      <c r="K61" s="1352">
        <v>52</v>
      </c>
      <c r="L61" s="1352">
        <v>7</v>
      </c>
      <c r="M61" s="1352">
        <v>16</v>
      </c>
      <c r="N61" s="1352">
        <v>11</v>
      </c>
      <c r="O61" s="1353">
        <v>9.2399999999999996E-2</v>
      </c>
      <c r="P61" s="1356">
        <v>0</v>
      </c>
      <c r="Q61" s="1322">
        <v>0</v>
      </c>
      <c r="R61" s="1322">
        <v>0</v>
      </c>
      <c r="S61" s="1322">
        <v>0</v>
      </c>
      <c r="T61" s="1322">
        <v>571.33600000000001</v>
      </c>
      <c r="U61" s="1322">
        <v>453.95499999999998</v>
      </c>
      <c r="V61" s="1322">
        <v>319.577</v>
      </c>
      <c r="W61" s="1322">
        <v>0</v>
      </c>
      <c r="X61" s="1322">
        <v>0</v>
      </c>
      <c r="Y61" s="1322">
        <v>0</v>
      </c>
      <c r="Z61" s="1322">
        <v>0</v>
      </c>
      <c r="AA61" s="1322">
        <v>0</v>
      </c>
      <c r="AB61" s="10">
        <v>1344.8679999999999</v>
      </c>
      <c r="AC61" s="1349">
        <v>0</v>
      </c>
      <c r="AD61" s="10">
        <v>0</v>
      </c>
      <c r="AE61" s="10">
        <v>0</v>
      </c>
      <c r="AF61" s="10">
        <v>0</v>
      </c>
      <c r="AG61" s="10">
        <v>496.06200000000001</v>
      </c>
      <c r="AH61" s="10">
        <v>440.09</v>
      </c>
      <c r="AI61" s="10">
        <v>287.62490000000003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1223.7769000000001</v>
      </c>
      <c r="AP61" s="1349">
        <v>0</v>
      </c>
      <c r="AQ61" s="10">
        <v>0</v>
      </c>
      <c r="AR61" s="10">
        <v>0</v>
      </c>
      <c r="AS61" s="10">
        <v>0</v>
      </c>
      <c r="AT61" s="10">
        <v>23</v>
      </c>
      <c r="AU61" s="10">
        <v>24</v>
      </c>
      <c r="AV61" s="10">
        <v>19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66</v>
      </c>
      <c r="BC61" s="1350">
        <v>0.58512726713681462</v>
      </c>
      <c r="BD61" s="125">
        <v>0.91429378805761408</v>
      </c>
    </row>
    <row r="62" spans="1:56" s="153" customFormat="1" x14ac:dyDescent="0.25">
      <c r="A62" s="153" t="s">
        <v>519</v>
      </c>
      <c r="B62" s="125" t="s">
        <v>801</v>
      </c>
      <c r="C62" s="125" t="s">
        <v>1126</v>
      </c>
      <c r="D62" s="125" t="s">
        <v>1145</v>
      </c>
      <c r="E62" s="125" t="s">
        <v>1127</v>
      </c>
      <c r="F62" s="125" t="s">
        <v>1128</v>
      </c>
      <c r="G62" s="1321">
        <v>42677</v>
      </c>
      <c r="H62" s="1321">
        <v>42703</v>
      </c>
      <c r="I62" s="1321">
        <v>42718</v>
      </c>
      <c r="J62" s="1352">
        <v>105</v>
      </c>
      <c r="K62" s="1352">
        <v>143</v>
      </c>
      <c r="L62" s="1352">
        <v>39</v>
      </c>
      <c r="M62" s="1352">
        <v>41</v>
      </c>
      <c r="N62" s="1352">
        <v>43</v>
      </c>
      <c r="O62" s="1353">
        <v>0.32329999999999998</v>
      </c>
      <c r="P62" s="1356">
        <v>0</v>
      </c>
      <c r="Q62" s="1322">
        <v>0</v>
      </c>
      <c r="R62" s="1322">
        <v>0</v>
      </c>
      <c r="S62" s="1322">
        <v>0</v>
      </c>
      <c r="T62" s="1322">
        <v>0</v>
      </c>
      <c r="U62" s="1322">
        <v>803.23199999999997</v>
      </c>
      <c r="V62" s="1322">
        <v>1215.2449999999999</v>
      </c>
      <c r="W62" s="1322">
        <v>0</v>
      </c>
      <c r="X62" s="1322">
        <v>0</v>
      </c>
      <c r="Y62" s="1322">
        <v>0</v>
      </c>
      <c r="Z62" s="1322">
        <v>0</v>
      </c>
      <c r="AA62" s="1322">
        <v>0</v>
      </c>
      <c r="AB62" s="10">
        <v>2018.4770000000001</v>
      </c>
      <c r="AC62" s="1349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803.23199999999997</v>
      </c>
      <c r="AI62" s="10">
        <v>1215.2449999999999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2018.4770000000001</v>
      </c>
      <c r="AP62" s="1349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55</v>
      </c>
      <c r="AV62" s="10">
        <v>84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139</v>
      </c>
      <c r="BC62" s="1350">
        <v>0.53843913930932108</v>
      </c>
      <c r="BD62" s="125">
        <v>1</v>
      </c>
    </row>
    <row r="63" spans="1:56" s="153" customFormat="1" x14ac:dyDescent="0.25">
      <c r="A63" s="153" t="s">
        <v>519</v>
      </c>
      <c r="B63" s="125" t="s">
        <v>801</v>
      </c>
      <c r="C63" s="125" t="s">
        <v>1123</v>
      </c>
      <c r="D63" s="125" t="s">
        <v>1144</v>
      </c>
      <c r="E63" s="125" t="s">
        <v>1124</v>
      </c>
      <c r="F63" s="125" t="s">
        <v>1125</v>
      </c>
      <c r="G63" s="1321">
        <v>43196</v>
      </c>
      <c r="H63" s="1321">
        <v>43217</v>
      </c>
      <c r="I63" s="1321">
        <v>43217</v>
      </c>
      <c r="J63" s="1352">
        <v>82</v>
      </c>
      <c r="K63" s="1352">
        <v>94</v>
      </c>
      <c r="L63" s="1352">
        <v>12</v>
      </c>
      <c r="M63" s="1352">
        <v>17</v>
      </c>
      <c r="N63" s="1352">
        <v>13</v>
      </c>
      <c r="O63" s="1353">
        <v>1.9400000000000001E-2</v>
      </c>
      <c r="P63" s="1356">
        <v>0</v>
      </c>
      <c r="Q63" s="1322">
        <v>0</v>
      </c>
      <c r="R63" s="1322">
        <v>0</v>
      </c>
      <c r="S63" s="1322">
        <v>0</v>
      </c>
      <c r="T63" s="1322">
        <v>0</v>
      </c>
      <c r="U63" s="1322">
        <v>480.63</v>
      </c>
      <c r="V63" s="1322">
        <v>298.70400000000001</v>
      </c>
      <c r="W63" s="1322">
        <v>0</v>
      </c>
      <c r="X63" s="1322">
        <v>0</v>
      </c>
      <c r="Y63" s="1322">
        <v>0</v>
      </c>
      <c r="Z63" s="1322">
        <v>0</v>
      </c>
      <c r="AA63" s="1322">
        <v>0</v>
      </c>
      <c r="AB63" s="10">
        <v>779.33399999999995</v>
      </c>
      <c r="AC63" s="1349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480.63</v>
      </c>
      <c r="AI63" s="10">
        <v>298.43900000000002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779.06899999999996</v>
      </c>
      <c r="AP63" s="1349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34</v>
      </c>
      <c r="AV63" s="10">
        <v>22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56</v>
      </c>
      <c r="BC63" s="1350">
        <v>0.71556127286537019</v>
      </c>
      <c r="BD63" s="125">
        <v>0.82048743270582591</v>
      </c>
    </row>
    <row r="64" spans="1:56" s="153" customFormat="1" x14ac:dyDescent="0.25">
      <c r="A64" s="153" t="s">
        <v>523</v>
      </c>
      <c r="B64" s="125" t="s">
        <v>804</v>
      </c>
      <c r="C64" s="125" t="s">
        <v>1146</v>
      </c>
      <c r="D64" s="125" t="s">
        <v>1147</v>
      </c>
      <c r="E64" s="125" t="s">
        <v>1148</v>
      </c>
      <c r="F64" s="125" t="s">
        <v>1149</v>
      </c>
      <c r="G64" s="1321">
        <v>42957</v>
      </c>
      <c r="H64" s="1321">
        <v>42996</v>
      </c>
      <c r="I64" s="1321">
        <v>43006</v>
      </c>
      <c r="J64" s="1352">
        <v>89</v>
      </c>
      <c r="K64" s="1352">
        <v>112</v>
      </c>
      <c r="L64" s="1352">
        <v>25</v>
      </c>
      <c r="M64" s="1352">
        <v>22</v>
      </c>
      <c r="N64" s="1352">
        <v>30</v>
      </c>
      <c r="O64" s="1353">
        <v>9.7199999999999995E-2</v>
      </c>
      <c r="P64" s="1356">
        <v>0</v>
      </c>
      <c r="Q64" s="1322">
        <v>0</v>
      </c>
      <c r="R64" s="1322">
        <v>0</v>
      </c>
      <c r="S64" s="1322">
        <v>0</v>
      </c>
      <c r="T64" s="1322">
        <v>0</v>
      </c>
      <c r="U64" s="1322">
        <v>1351.838</v>
      </c>
      <c r="V64" s="1322">
        <v>754.17399999999998</v>
      </c>
      <c r="W64" s="1322">
        <v>0</v>
      </c>
      <c r="X64" s="1322">
        <v>0</v>
      </c>
      <c r="Y64" s="1322">
        <v>0</v>
      </c>
      <c r="Z64" s="1322">
        <v>0</v>
      </c>
      <c r="AA64" s="1322">
        <v>0</v>
      </c>
      <c r="AB64" s="10">
        <v>2106.0120000000002</v>
      </c>
      <c r="AC64" s="1349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1356.8379</v>
      </c>
      <c r="AI64" s="10">
        <v>710.74099999999999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2067.5789</v>
      </c>
      <c r="AP64" s="1349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25</v>
      </c>
      <c r="AV64" s="10">
        <v>36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61</v>
      </c>
      <c r="BC64" s="1350">
        <v>0.84434509844566497</v>
      </c>
      <c r="BD64" s="125">
        <v>0.90222577020981898</v>
      </c>
    </row>
    <row r="65" spans="1:56" s="153" customFormat="1" x14ac:dyDescent="0.25">
      <c r="A65" s="153" t="s">
        <v>517</v>
      </c>
      <c r="B65" s="1281" t="s">
        <v>791</v>
      </c>
      <c r="C65" s="1281" t="s">
        <v>420</v>
      </c>
      <c r="D65" s="1281" t="s">
        <v>533</v>
      </c>
      <c r="E65" s="1281" t="s">
        <v>584</v>
      </c>
      <c r="F65" s="1281" t="s">
        <v>637</v>
      </c>
      <c r="G65" s="1323">
        <v>42563</v>
      </c>
      <c r="H65" s="1324">
        <v>42614</v>
      </c>
      <c r="I65" s="1324">
        <v>42641</v>
      </c>
      <c r="J65" s="1352">
        <v>38</v>
      </c>
      <c r="K65" s="1352">
        <v>38</v>
      </c>
      <c r="L65" s="1352">
        <v>0</v>
      </c>
      <c r="M65" s="1352">
        <v>8</v>
      </c>
      <c r="N65" s="1352">
        <v>0</v>
      </c>
      <c r="O65" s="1353">
        <v>0.152</v>
      </c>
      <c r="P65" s="1356">
        <v>1510.836</v>
      </c>
      <c r="Q65" s="1322">
        <v>1342.9380000000001</v>
      </c>
      <c r="R65" s="1322">
        <v>2558.346</v>
      </c>
      <c r="S65" s="1322">
        <v>2168.9940000000001</v>
      </c>
      <c r="T65" s="1322">
        <v>2399.857</v>
      </c>
      <c r="U65" s="1322">
        <v>1871.98</v>
      </c>
      <c r="V65" s="1322">
        <v>0</v>
      </c>
      <c r="W65" s="1322">
        <v>0</v>
      </c>
      <c r="X65" s="1322">
        <v>0</v>
      </c>
      <c r="Y65" s="1322">
        <v>0</v>
      </c>
      <c r="Z65" s="1322">
        <v>0</v>
      </c>
      <c r="AA65" s="1322">
        <v>0</v>
      </c>
      <c r="AB65" s="10">
        <v>11852.950999999999</v>
      </c>
      <c r="AC65" s="1349">
        <v>1510.836</v>
      </c>
      <c r="AD65" s="10">
        <v>1349.896</v>
      </c>
      <c r="AE65" s="10">
        <v>2558.346</v>
      </c>
      <c r="AF65" s="10">
        <v>2168.9940000000001</v>
      </c>
      <c r="AG65" s="10">
        <v>2399.857</v>
      </c>
      <c r="AH65" s="10">
        <v>1871.98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11859.909</v>
      </c>
      <c r="AP65" s="1349">
        <v>58</v>
      </c>
      <c r="AQ65" s="10">
        <v>62</v>
      </c>
      <c r="AR65" s="10">
        <v>119</v>
      </c>
      <c r="AS65" s="10">
        <v>94</v>
      </c>
      <c r="AT65" s="10">
        <v>101</v>
      </c>
      <c r="AU65" s="10">
        <v>71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505</v>
      </c>
      <c r="BC65" s="1351">
        <v>0.20166372544361114</v>
      </c>
      <c r="BD65" s="1325">
        <v>0.5688743517420829</v>
      </c>
    </row>
    <row r="66" spans="1:56" s="153" customFormat="1" x14ac:dyDescent="0.25">
      <c r="A66" s="153" t="s">
        <v>519</v>
      </c>
      <c r="B66" s="125" t="s">
        <v>801</v>
      </c>
      <c r="C66" s="125" t="s">
        <v>445</v>
      </c>
      <c r="D66" s="125" t="s">
        <v>564</v>
      </c>
      <c r="E66" s="125" t="s">
        <v>616</v>
      </c>
      <c r="F66" s="125" t="s">
        <v>669</v>
      </c>
      <c r="G66" s="1321">
        <v>42671</v>
      </c>
      <c r="H66" s="1321">
        <v>42677</v>
      </c>
      <c r="I66" s="1321">
        <v>42704</v>
      </c>
      <c r="J66" s="1352">
        <v>0</v>
      </c>
      <c r="K66" s="1352">
        <v>0</v>
      </c>
      <c r="L66" s="1352">
        <v>0</v>
      </c>
      <c r="M66" s="1352">
        <v>0</v>
      </c>
      <c r="N66" s="1352">
        <v>0</v>
      </c>
      <c r="O66" s="1353">
        <v>2.6200000000000001E-2</v>
      </c>
      <c r="P66" s="1356">
        <v>336.77800000000002</v>
      </c>
      <c r="Q66" s="1322">
        <v>196.97</v>
      </c>
      <c r="R66" s="1322">
        <v>504.18700000000001</v>
      </c>
      <c r="S66" s="1322">
        <v>215.69</v>
      </c>
      <c r="T66" s="1322">
        <v>144.86500000000001</v>
      </c>
      <c r="U66" s="1322">
        <v>55.991</v>
      </c>
      <c r="V66" s="1322">
        <v>-13.993</v>
      </c>
      <c r="W66" s="1322">
        <v>0</v>
      </c>
      <c r="X66" s="1322">
        <v>0</v>
      </c>
      <c r="Y66" s="1322">
        <v>0</v>
      </c>
      <c r="Z66" s="1322">
        <v>0</v>
      </c>
      <c r="AA66" s="1322">
        <v>0</v>
      </c>
      <c r="AB66" s="10">
        <v>1440.4880000000001</v>
      </c>
      <c r="AC66" s="1349">
        <v>346.72800000000001</v>
      </c>
      <c r="AD66" s="10">
        <v>196.97</v>
      </c>
      <c r="AE66" s="10">
        <v>497.77100000000002</v>
      </c>
      <c r="AF66" s="10">
        <v>215.69</v>
      </c>
      <c r="AG66" s="10">
        <v>144.86500000000001</v>
      </c>
      <c r="AH66" s="10">
        <v>55.991</v>
      </c>
      <c r="AI66" s="10">
        <v>-13.993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1444.0219999999999</v>
      </c>
      <c r="AP66" s="1349">
        <v>26</v>
      </c>
      <c r="AQ66" s="10">
        <v>14</v>
      </c>
      <c r="AR66" s="10">
        <v>38</v>
      </c>
      <c r="AS66" s="10">
        <v>14</v>
      </c>
      <c r="AT66" s="10">
        <v>12</v>
      </c>
      <c r="AU66" s="10">
        <v>4</v>
      </c>
      <c r="AV66" s="10">
        <v>-1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107</v>
      </c>
      <c r="BC66" s="1350">
        <v>0</v>
      </c>
      <c r="BD66" s="125">
        <v>0</v>
      </c>
    </row>
    <row r="67" spans="1:56" s="153" customFormat="1" x14ac:dyDescent="0.25">
      <c r="A67" s="153" t="s">
        <v>523</v>
      </c>
      <c r="B67" s="125" t="s">
        <v>787</v>
      </c>
      <c r="C67" s="125" t="s">
        <v>464</v>
      </c>
      <c r="D67" s="125" t="s">
        <v>580</v>
      </c>
      <c r="E67" s="125" t="s">
        <v>633</v>
      </c>
      <c r="F67" s="125" t="s">
        <v>686</v>
      </c>
      <c r="G67" s="1321">
        <v>42943</v>
      </c>
      <c r="H67" s="1321">
        <v>42968</v>
      </c>
      <c r="I67" s="1321">
        <v>42968</v>
      </c>
      <c r="J67" s="1352">
        <v>0</v>
      </c>
      <c r="K67" s="1352">
        <v>0</v>
      </c>
      <c r="L67" s="1352">
        <v>0</v>
      </c>
      <c r="M67" s="1352">
        <v>0</v>
      </c>
      <c r="N67" s="1352">
        <v>0</v>
      </c>
      <c r="O67" s="1353">
        <v>6.0000000000000001E-3</v>
      </c>
      <c r="P67" s="1356">
        <v>329.43400000000003</v>
      </c>
      <c r="Q67" s="1322">
        <v>140.69</v>
      </c>
      <c r="R67" s="1322">
        <v>850.49400000000003</v>
      </c>
      <c r="S67" s="1322">
        <v>624.37099999999998</v>
      </c>
      <c r="T67" s="1322">
        <v>108.76900000000001</v>
      </c>
      <c r="U67" s="1322">
        <v>0</v>
      </c>
      <c r="V67" s="1322">
        <v>0</v>
      </c>
      <c r="W67" s="1322">
        <v>0</v>
      </c>
      <c r="X67" s="1322">
        <v>0</v>
      </c>
      <c r="Y67" s="1322">
        <v>0</v>
      </c>
      <c r="Z67" s="1322">
        <v>0</v>
      </c>
      <c r="AA67" s="1322">
        <v>0</v>
      </c>
      <c r="AB67" s="10">
        <v>2053.7579999999998</v>
      </c>
      <c r="AC67" s="1349">
        <v>329.43400000000003</v>
      </c>
      <c r="AD67" s="10">
        <v>145.34899999999999</v>
      </c>
      <c r="AE67" s="10">
        <v>850.49400000000003</v>
      </c>
      <c r="AF67" s="10">
        <v>642.65499999999997</v>
      </c>
      <c r="AG67" s="10">
        <v>109.089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2077.0210000000002</v>
      </c>
      <c r="AP67" s="1349">
        <v>18</v>
      </c>
      <c r="AQ67" s="10">
        <v>10</v>
      </c>
      <c r="AR67" s="10">
        <v>52</v>
      </c>
      <c r="AS67" s="10">
        <v>34</v>
      </c>
      <c r="AT67" s="10">
        <v>6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120</v>
      </c>
      <c r="BC67" s="1350">
        <v>0</v>
      </c>
      <c r="BD67" s="125">
        <v>0</v>
      </c>
    </row>
    <row r="68" spans="1:56" s="153" customFormat="1" x14ac:dyDescent="0.25">
      <c r="A68" s="153" t="s">
        <v>518</v>
      </c>
      <c r="B68" s="125" t="s">
        <v>806</v>
      </c>
      <c r="C68" s="125" t="s">
        <v>419</v>
      </c>
      <c r="D68" s="125" t="s">
        <v>534</v>
      </c>
      <c r="E68" s="125" t="s">
        <v>585</v>
      </c>
      <c r="F68" s="125" t="s">
        <v>638</v>
      </c>
      <c r="G68" s="1321">
        <v>42719</v>
      </c>
      <c r="H68" s="1321">
        <v>42733</v>
      </c>
      <c r="I68" s="1321">
        <v>42735</v>
      </c>
      <c r="J68" s="1352">
        <v>24</v>
      </c>
      <c r="K68" s="1352">
        <v>22</v>
      </c>
      <c r="L68" s="1352">
        <v>0</v>
      </c>
      <c r="M68" s="1352">
        <v>5</v>
      </c>
      <c r="N68" s="1352">
        <v>0</v>
      </c>
      <c r="O68" s="1353"/>
      <c r="P68" s="1329">
        <v>1024.999</v>
      </c>
      <c r="Q68" s="1322">
        <v>1303.3910000000001</v>
      </c>
      <c r="R68" s="1322">
        <v>2464.5889999999999</v>
      </c>
      <c r="S68" s="1322">
        <v>702.851</v>
      </c>
      <c r="T68" s="1322">
        <v>498.976</v>
      </c>
      <c r="U68" s="1322">
        <v>195.83099999999999</v>
      </c>
      <c r="V68" s="1322">
        <v>-105.404</v>
      </c>
      <c r="W68" s="1322">
        <v>0</v>
      </c>
      <c r="X68" s="1322">
        <v>0</v>
      </c>
      <c r="Y68" s="1322">
        <v>0</v>
      </c>
      <c r="Z68" s="1322">
        <v>0</v>
      </c>
      <c r="AA68" s="1322">
        <v>0</v>
      </c>
      <c r="AB68" s="10">
        <v>6085.2330000000002</v>
      </c>
      <c r="AC68" s="1288">
        <v>897.55899999999997</v>
      </c>
      <c r="AD68" s="10">
        <v>1430.8309999999999</v>
      </c>
      <c r="AE68" s="10">
        <v>2464.5889999999999</v>
      </c>
      <c r="AF68" s="10">
        <v>702.851</v>
      </c>
      <c r="AG68" s="10">
        <v>498.976</v>
      </c>
      <c r="AH68" s="10">
        <v>195.83099999999999</v>
      </c>
      <c r="AI68" s="10">
        <v>-105.404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6085.2330000000002</v>
      </c>
      <c r="AP68" s="1288">
        <v>15</v>
      </c>
      <c r="AQ68" s="10">
        <v>70</v>
      </c>
      <c r="AR68" s="10">
        <v>137</v>
      </c>
      <c r="AS68" s="10">
        <v>38</v>
      </c>
      <c r="AT68" s="10">
        <v>29</v>
      </c>
      <c r="AU68" s="10">
        <v>13</v>
      </c>
      <c r="AV68" s="10">
        <v>-7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295</v>
      </c>
      <c r="BC68" s="1360">
        <v>0.21598752234282689</v>
      </c>
      <c r="BD68" s="125">
        <v>0.54730014129830107</v>
      </c>
    </row>
    <row r="69" spans="1:56" s="153" customFormat="1" x14ac:dyDescent="0.25">
      <c r="A69" s="153" t="s">
        <v>518</v>
      </c>
      <c r="B69" s="125" t="s">
        <v>806</v>
      </c>
      <c r="C69" s="125" t="s">
        <v>459</v>
      </c>
      <c r="D69" s="125" t="s">
        <v>555</v>
      </c>
      <c r="E69" s="125" t="s">
        <v>607</v>
      </c>
      <c r="F69" s="125" t="s">
        <v>660</v>
      </c>
      <c r="G69" s="1321">
        <v>42566</v>
      </c>
      <c r="H69" s="1321">
        <v>42662</v>
      </c>
      <c r="I69" s="1321">
        <v>42665</v>
      </c>
      <c r="J69" s="1352">
        <v>0</v>
      </c>
      <c r="K69" s="1352">
        <v>0</v>
      </c>
      <c r="L69" s="1352">
        <v>0</v>
      </c>
      <c r="M69" s="1352">
        <v>0</v>
      </c>
      <c r="N69" s="1352">
        <v>0</v>
      </c>
      <c r="O69" s="1353">
        <v>1.78E-2</v>
      </c>
      <c r="P69" s="1329">
        <v>165.23599999999999</v>
      </c>
      <c r="Q69" s="1322">
        <v>19.744</v>
      </c>
      <c r="R69" s="1322">
        <v>100.592</v>
      </c>
      <c r="S69" s="1322">
        <v>16.327999999999999</v>
      </c>
      <c r="T69" s="1322">
        <v>0</v>
      </c>
      <c r="U69" s="1322">
        <v>0</v>
      </c>
      <c r="V69" s="1322">
        <v>0</v>
      </c>
      <c r="W69" s="1322">
        <v>0</v>
      </c>
      <c r="X69" s="1322">
        <v>0</v>
      </c>
      <c r="Y69" s="1322">
        <v>0</v>
      </c>
      <c r="Z69" s="1322">
        <v>0</v>
      </c>
      <c r="AA69" s="1322">
        <v>0</v>
      </c>
      <c r="AB69" s="10">
        <v>301.89999999999998</v>
      </c>
      <c r="AC69" s="1288">
        <v>152.70699999999999</v>
      </c>
      <c r="AD69" s="10">
        <v>7.9809999999999999</v>
      </c>
      <c r="AE69" s="10">
        <v>108.56</v>
      </c>
      <c r="AF69" s="10">
        <v>4.0819999999999999</v>
      </c>
      <c r="AG69" s="10">
        <v>3.0449999999999999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276.375</v>
      </c>
      <c r="AP69" s="1288">
        <v>6</v>
      </c>
      <c r="AQ69" s="10">
        <v>1</v>
      </c>
      <c r="AR69" s="10">
        <v>6</v>
      </c>
      <c r="AS69" s="10">
        <v>1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14</v>
      </c>
      <c r="BC69" s="1360"/>
      <c r="BD69" s="125"/>
    </row>
    <row r="70" spans="1:56" x14ac:dyDescent="0.25">
      <c r="A70" s="153" t="s">
        <v>525</v>
      </c>
      <c r="B70" s="125" t="s">
        <v>783</v>
      </c>
      <c r="C70" s="125" t="s">
        <v>463</v>
      </c>
      <c r="D70" s="125" t="s">
        <v>581</v>
      </c>
      <c r="E70" s="125" t="s">
        <v>634</v>
      </c>
      <c r="F70" s="125" t="s">
        <v>687</v>
      </c>
      <c r="G70" s="1321">
        <v>42657</v>
      </c>
      <c r="H70" s="1321">
        <v>42688</v>
      </c>
      <c r="I70" s="1321">
        <v>42699</v>
      </c>
      <c r="J70" s="1352">
        <v>10</v>
      </c>
      <c r="K70" s="1352">
        <v>10</v>
      </c>
      <c r="L70" s="1352">
        <v>0</v>
      </c>
      <c r="M70" s="1352">
        <v>3</v>
      </c>
      <c r="N70" s="1352">
        <v>0</v>
      </c>
      <c r="O70" s="1353">
        <v>1.43E-2</v>
      </c>
      <c r="P70" s="1329">
        <v>120.703</v>
      </c>
      <c r="Q70" s="1322">
        <v>193.51599999999999</v>
      </c>
      <c r="R70" s="1322">
        <v>180.40600000000001</v>
      </c>
      <c r="S70" s="1322">
        <v>110.303</v>
      </c>
      <c r="T70" s="1322">
        <v>2.6339999999999999</v>
      </c>
      <c r="U70" s="1322">
        <v>0.05</v>
      </c>
      <c r="V70" s="1322">
        <v>0</v>
      </c>
      <c r="W70" s="1322">
        <v>0</v>
      </c>
      <c r="X70" s="1322">
        <v>0</v>
      </c>
      <c r="Y70" s="1322">
        <v>0</v>
      </c>
      <c r="Z70" s="1322">
        <v>0</v>
      </c>
      <c r="AA70" s="1322">
        <v>0</v>
      </c>
      <c r="AB70" s="10">
        <v>607.61199999999997</v>
      </c>
      <c r="AC70" s="1288">
        <v>123.739</v>
      </c>
      <c r="AD70" s="10">
        <v>172.26599999999999</v>
      </c>
      <c r="AE70" s="10">
        <v>190.619</v>
      </c>
      <c r="AF70" s="10">
        <v>82.463999999999999</v>
      </c>
      <c r="AG70" s="10">
        <v>-13.585000000000001</v>
      </c>
      <c r="AH70" s="10">
        <v>6.89</v>
      </c>
      <c r="AI70" s="10">
        <v>3.5950000000000002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565.98800000000006</v>
      </c>
      <c r="AP70" s="1288">
        <v>8</v>
      </c>
      <c r="AQ70" s="10">
        <v>12</v>
      </c>
      <c r="AR70" s="10">
        <v>12</v>
      </c>
      <c r="AS70" s="10">
        <v>7</v>
      </c>
      <c r="AT70" s="10">
        <v>1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40</v>
      </c>
      <c r="BC70" s="1360">
        <v>0.57936812104506796</v>
      </c>
      <c r="BD70" s="125">
        <v>0.74667230271830731</v>
      </c>
    </row>
    <row r="71" spans="1:56" x14ac:dyDescent="0.25">
      <c r="A71" s="153" t="s">
        <v>520</v>
      </c>
      <c r="B71" s="125" t="s">
        <v>808</v>
      </c>
      <c r="C71" s="125" t="s">
        <v>1150</v>
      </c>
      <c r="D71" s="125" t="s">
        <v>1151</v>
      </c>
      <c r="E71" s="125" t="s">
        <v>1152</v>
      </c>
      <c r="F71" s="125" t="s">
        <v>1153</v>
      </c>
      <c r="G71" s="1321">
        <v>42664</v>
      </c>
      <c r="H71" s="1321">
        <v>42695</v>
      </c>
      <c r="I71" s="1321">
        <v>42696</v>
      </c>
      <c r="J71" s="1352">
        <v>45</v>
      </c>
      <c r="K71" s="1352">
        <v>55</v>
      </c>
      <c r="L71" s="1352">
        <v>10</v>
      </c>
      <c r="M71" s="1352">
        <v>10</v>
      </c>
      <c r="N71" s="1352">
        <v>19</v>
      </c>
      <c r="O71" s="1353">
        <v>0.1956</v>
      </c>
      <c r="P71" s="1329">
        <v>0</v>
      </c>
      <c r="Q71" s="1322">
        <v>0</v>
      </c>
      <c r="R71" s="1322">
        <v>0</v>
      </c>
      <c r="S71" s="1322">
        <v>0</v>
      </c>
      <c r="T71" s="1322">
        <v>0</v>
      </c>
      <c r="U71" s="1322">
        <v>0</v>
      </c>
      <c r="V71" s="1322">
        <v>504.08699999999999</v>
      </c>
      <c r="W71" s="1322">
        <v>0</v>
      </c>
      <c r="X71" s="1322">
        <v>0</v>
      </c>
      <c r="Y71" s="1322">
        <v>0</v>
      </c>
      <c r="Z71" s="1322">
        <v>0</v>
      </c>
      <c r="AA71" s="1322">
        <v>0</v>
      </c>
      <c r="AB71" s="10">
        <v>504.08699999999999</v>
      </c>
      <c r="AC71" s="1288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504.08699999999999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504.08699999999999</v>
      </c>
      <c r="AP71" s="1288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25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25</v>
      </c>
      <c r="BC71" s="1360">
        <v>0.69929133437761704</v>
      </c>
      <c r="BD71" s="125">
        <v>1.0001170303074243</v>
      </c>
    </row>
    <row r="72" spans="1:56" x14ac:dyDescent="0.25">
      <c r="A72" s="153"/>
      <c r="B72" s="125"/>
      <c r="C72" s="125"/>
      <c r="D72" s="125" t="s">
        <v>1129</v>
      </c>
      <c r="E72" s="125"/>
      <c r="F72" s="125"/>
      <c r="G72" s="1321"/>
      <c r="H72" s="1321">
        <v>43191</v>
      </c>
      <c r="I72" s="1321"/>
      <c r="J72" s="1290"/>
      <c r="K72" s="1290"/>
      <c r="L72" s="1290"/>
      <c r="M72" s="1290"/>
      <c r="N72" s="1290"/>
      <c r="O72" s="125"/>
      <c r="P72" s="1357"/>
      <c r="Q72" s="1357"/>
      <c r="R72" s="1357"/>
      <c r="S72" s="1357"/>
      <c r="T72" s="1357"/>
      <c r="U72" s="1357"/>
      <c r="V72" s="1357"/>
      <c r="W72" s="1357"/>
      <c r="X72" s="1357"/>
      <c r="Y72" s="1357"/>
      <c r="Z72" s="1357"/>
      <c r="AA72" s="1357"/>
      <c r="AB72" s="1290"/>
      <c r="AC72" s="1290"/>
      <c r="AD72" s="1290"/>
      <c r="AE72" s="1290"/>
      <c r="AF72" s="1290"/>
      <c r="AG72" s="1290"/>
      <c r="AH72" s="1290"/>
      <c r="AI72" s="1290"/>
      <c r="AJ72" s="1290"/>
      <c r="AK72" s="1290"/>
      <c r="AL72" s="1290"/>
      <c r="AM72" s="1290"/>
      <c r="AN72" s="1290"/>
      <c r="AO72" s="1290"/>
      <c r="AP72" s="1290"/>
      <c r="AQ72" s="1290"/>
      <c r="AR72" s="1290"/>
      <c r="AS72" s="1290"/>
      <c r="AT72" s="1290"/>
      <c r="AU72" s="1290"/>
      <c r="AV72" s="1290"/>
      <c r="AW72" s="1290"/>
      <c r="AX72" s="1290"/>
      <c r="AY72" s="1290"/>
      <c r="AZ72" s="1290"/>
      <c r="BA72" s="1290"/>
      <c r="BB72" s="1290"/>
      <c r="BC72" s="125"/>
      <c r="BD72" s="125"/>
    </row>
    <row r="73" spans="1:56" x14ac:dyDescent="0.25">
      <c r="A73" s="153"/>
      <c r="B73" s="125"/>
      <c r="C73" s="125"/>
      <c r="D73" s="125" t="s">
        <v>1130</v>
      </c>
      <c r="E73" s="125"/>
      <c r="F73" s="125"/>
      <c r="G73" s="1321"/>
      <c r="H73" s="1321">
        <v>43191</v>
      </c>
      <c r="I73" s="1321"/>
      <c r="J73" s="1290"/>
      <c r="K73" s="1290"/>
      <c r="L73" s="1290"/>
      <c r="M73" s="1290"/>
      <c r="N73" s="1290"/>
      <c r="O73" s="125"/>
      <c r="P73" s="1357"/>
      <c r="Q73" s="1357"/>
      <c r="R73" s="1357"/>
      <c r="S73" s="1357"/>
      <c r="T73" s="1357"/>
      <c r="U73" s="1357"/>
      <c r="V73" s="1357"/>
      <c r="W73" s="1357"/>
      <c r="X73" s="1357"/>
      <c r="Y73" s="1357"/>
      <c r="Z73" s="1357"/>
      <c r="AA73" s="1357"/>
      <c r="AB73" s="1290"/>
      <c r="AC73" s="1290"/>
      <c r="AD73" s="1290"/>
      <c r="AE73" s="1290"/>
      <c r="AF73" s="1290"/>
      <c r="AG73" s="1290"/>
      <c r="AH73" s="1290"/>
      <c r="AI73" s="1290"/>
      <c r="AJ73" s="1290"/>
      <c r="AK73" s="1290"/>
      <c r="AL73" s="1290"/>
      <c r="AM73" s="1290"/>
      <c r="AN73" s="1290"/>
      <c r="AO73" s="1290"/>
      <c r="AP73" s="1290"/>
      <c r="AQ73" s="1290"/>
      <c r="AR73" s="1290"/>
      <c r="AS73" s="1290"/>
      <c r="AT73" s="1290"/>
      <c r="AU73" s="1290"/>
      <c r="AV73" s="1290"/>
      <c r="AW73" s="1290"/>
      <c r="AX73" s="1290"/>
      <c r="AY73" s="1290"/>
      <c r="AZ73" s="1290"/>
      <c r="BA73" s="1290"/>
      <c r="BB73" s="1290"/>
      <c r="BC73" s="125"/>
      <c r="BD73" s="125"/>
    </row>
    <row r="74" spans="1:56" x14ac:dyDescent="0.25">
      <c r="A74" s="153"/>
      <c r="B74" s="125"/>
      <c r="C74" s="125"/>
      <c r="D74" s="125" t="s">
        <v>1131</v>
      </c>
      <c r="E74" s="125"/>
      <c r="F74" s="125"/>
      <c r="G74" s="1321"/>
      <c r="H74" s="1321">
        <v>43191</v>
      </c>
      <c r="I74" s="1321"/>
      <c r="J74" s="1290"/>
      <c r="K74" s="1290"/>
      <c r="L74" s="1290"/>
      <c r="M74" s="1290"/>
      <c r="N74" s="1290"/>
      <c r="O74" s="125"/>
      <c r="P74" s="1357"/>
      <c r="Q74" s="1357"/>
      <c r="R74" s="1357"/>
      <c r="S74" s="1357"/>
      <c r="T74" s="1357"/>
      <c r="U74" s="1357"/>
      <c r="V74" s="1357"/>
      <c r="W74" s="1357"/>
      <c r="X74" s="1357"/>
      <c r="Y74" s="1357"/>
      <c r="Z74" s="1357"/>
      <c r="AA74" s="1357"/>
      <c r="AB74" s="1290"/>
      <c r="AC74" s="1290"/>
      <c r="AD74" s="1290"/>
      <c r="AE74" s="1290"/>
      <c r="AF74" s="1290"/>
      <c r="AG74" s="1290"/>
      <c r="AH74" s="1290"/>
      <c r="AI74" s="1290"/>
      <c r="AJ74" s="1290"/>
      <c r="AK74" s="1290"/>
      <c r="AL74" s="1290"/>
      <c r="AM74" s="1290"/>
      <c r="AN74" s="1290"/>
      <c r="AO74" s="1290"/>
      <c r="AP74" s="1290"/>
      <c r="AQ74" s="1290"/>
      <c r="AR74" s="1290"/>
      <c r="AS74" s="1290"/>
      <c r="AT74" s="1290"/>
      <c r="AU74" s="1290"/>
      <c r="AV74" s="1290"/>
      <c r="AW74" s="1290"/>
      <c r="AX74" s="1290"/>
      <c r="AY74" s="1290"/>
      <c r="AZ74" s="1290"/>
      <c r="BA74" s="1290"/>
      <c r="BB74" s="1290"/>
      <c r="BC74" s="125"/>
      <c r="BD74" s="125"/>
    </row>
  </sheetData>
  <conditionalFormatting sqref="P9:R74 T9:AA74">
    <cfRule type="expression" dxfId="85" priority="2">
      <formula>P$9=$B$4</formula>
    </cfRule>
  </conditionalFormatting>
  <conditionalFormatting sqref="S9:S74">
    <cfRule type="expression" dxfId="84" priority="1">
      <formula>S$9=$B$4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8">
    <tabColor rgb="FF00B0F0"/>
  </sheetPr>
  <dimension ref="A1:AG760"/>
  <sheetViews>
    <sheetView showGridLines="0" topLeftCell="A2" zoomScale="80" zoomScaleNormal="80" workbookViewId="0">
      <selection activeCell="A6" sqref="A6:XFD6"/>
    </sheetView>
  </sheetViews>
  <sheetFormatPr defaultColWidth="9" defaultRowHeight="12.75" x14ac:dyDescent="0.2"/>
  <cols>
    <col min="1" max="1" width="11.42578125" style="1337" bestFit="1" customWidth="1" collapsed="1"/>
    <col min="2" max="2" width="40" style="1337" bestFit="1" customWidth="1" collapsed="1"/>
    <col min="3" max="3" width="20" style="1337" bestFit="1" customWidth="1" collapsed="1"/>
    <col min="4" max="4" width="8" style="43" bestFit="1" customWidth="1" collapsed="1"/>
    <col min="5" max="5" width="8.42578125" style="43" customWidth="1" collapsed="1"/>
    <col min="6" max="20" width="7.7109375" style="43" bestFit="1" customWidth="1" collapsed="1"/>
    <col min="21" max="22" width="7.7109375" style="43" customWidth="1" collapsed="1"/>
    <col min="23" max="16384" width="9" style="43" collapsed="1"/>
  </cols>
  <sheetData>
    <row r="1" spans="1:33" s="1273" customFormat="1" hidden="1" x14ac:dyDescent="0.2">
      <c r="A1" s="1336" t="s">
        <v>346</v>
      </c>
      <c r="B1" s="1336" t="s">
        <v>350</v>
      </c>
      <c r="C1" s="1336" t="s">
        <v>349</v>
      </c>
      <c r="D1" s="1273" t="s">
        <v>348</v>
      </c>
      <c r="E1" s="1274" t="s">
        <v>344</v>
      </c>
      <c r="F1" s="1274" t="s">
        <v>345</v>
      </c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1274"/>
      <c r="R1" s="1274"/>
      <c r="S1" s="1274"/>
      <c r="T1" s="1274"/>
      <c r="U1" s="1274"/>
      <c r="V1" s="1274" t="str">
        <f>TEXT(Cover!$G$3,"yyyy")&amp;"01"</f>
        <v>201801</v>
      </c>
      <c r="W1" s="1272" t="str">
        <f>TEXT(Cover!$G$3,"yyyy")&amp;"02"</f>
        <v>201802</v>
      </c>
      <c r="X1" s="1272" t="str">
        <f>TEXT(Cover!$G$3,"yyyy")&amp;"03"</f>
        <v>201803</v>
      </c>
      <c r="Y1" s="1272" t="str">
        <f>TEXT(Cover!$G$3,"yyyy")&amp;"04"</f>
        <v>201804</v>
      </c>
      <c r="Z1" s="1272" t="str">
        <f>TEXT(Cover!$G$3,"yyyy")&amp;"05"</f>
        <v>201805</v>
      </c>
      <c r="AA1" s="1272" t="str">
        <f>TEXT(Cover!$G$3,"yyyy")&amp;"06"</f>
        <v>201806</v>
      </c>
      <c r="AB1" s="1272" t="str">
        <f>TEXT(Cover!$G$3,"yyyy")&amp;"07"</f>
        <v>201807</v>
      </c>
      <c r="AC1" s="1272" t="str">
        <f>TEXT(Cover!$G$3,"yyyy")&amp;"08"</f>
        <v>201808</v>
      </c>
      <c r="AD1" s="1272" t="str">
        <f>TEXT(Cover!$G$3,"yyyy")&amp;"09"</f>
        <v>201809</v>
      </c>
      <c r="AE1" s="1272" t="str">
        <f>TEXT(Cover!$G$3,"yyyy")&amp;"10"</f>
        <v>201810</v>
      </c>
      <c r="AF1" s="1272" t="str">
        <f>TEXT(Cover!$G$3,"yyyy")&amp;"11"</f>
        <v>201811</v>
      </c>
      <c r="AG1" s="1272" t="str">
        <f>TEXT(Cover!$G$3,"yyyy")&amp;"12"</f>
        <v>201812</v>
      </c>
    </row>
    <row r="2" spans="1:33" ht="15" customHeight="1" x14ac:dyDescent="0.2">
      <c r="E2" s="1474" t="s">
        <v>247</v>
      </c>
      <c r="F2" s="1474"/>
      <c r="G2" s="101"/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</row>
    <row r="4" spans="1:33" ht="30" x14ac:dyDescent="0.25">
      <c r="A4" s="1414" t="s">
        <v>769</v>
      </c>
      <c r="B4" s="1414" t="s">
        <v>755</v>
      </c>
      <c r="C4" s="1414" t="s">
        <v>748</v>
      </c>
      <c r="D4" s="1406" t="s">
        <v>757</v>
      </c>
      <c r="E4" s="1406" t="s">
        <v>758</v>
      </c>
      <c r="F4" s="1406" t="s">
        <v>759</v>
      </c>
      <c r="G4" s="1406" t="s">
        <v>760</v>
      </c>
      <c r="H4" s="1406" t="s">
        <v>761</v>
      </c>
      <c r="I4" s="1406" t="s">
        <v>762</v>
      </c>
      <c r="J4" s="1406" t="s">
        <v>763</v>
      </c>
      <c r="K4" s="1406" t="s">
        <v>764</v>
      </c>
      <c r="L4" s="1406" t="s">
        <v>765</v>
      </c>
      <c r="M4" s="1406" t="s">
        <v>766</v>
      </c>
      <c r="N4" s="1406" t="s">
        <v>767</v>
      </c>
      <c r="O4" s="1406" t="s">
        <v>768</v>
      </c>
      <c r="P4" s="1406" t="s">
        <v>749</v>
      </c>
      <c r="Q4" s="1406" t="s">
        <v>750</v>
      </c>
      <c r="R4" s="1406" t="s">
        <v>751</v>
      </c>
      <c r="S4" s="1406" t="s">
        <v>752</v>
      </c>
      <c r="T4" s="1406" t="s">
        <v>753</v>
      </c>
      <c r="U4" s="1406" t="s">
        <v>1009</v>
      </c>
      <c r="V4" s="1406" t="s">
        <v>1155</v>
      </c>
    </row>
    <row r="5" spans="1:33" ht="15" x14ac:dyDescent="0.25">
      <c r="A5" s="1346" t="s">
        <v>401</v>
      </c>
      <c r="B5" s="1347" t="s">
        <v>756</v>
      </c>
      <c r="C5" s="1347" t="s">
        <v>376</v>
      </c>
      <c r="D5" s="1288">
        <v>1324</v>
      </c>
      <c r="E5" s="1289">
        <v>1843</v>
      </c>
      <c r="F5" s="1289">
        <v>2898</v>
      </c>
      <c r="G5" s="1289">
        <v>2703</v>
      </c>
      <c r="H5" s="1289">
        <v>3247</v>
      </c>
      <c r="I5" s="1348">
        <v>3336</v>
      </c>
      <c r="J5" s="1348">
        <v>2560</v>
      </c>
      <c r="K5" s="1348">
        <v>2788</v>
      </c>
      <c r="L5" s="1348">
        <v>3499</v>
      </c>
      <c r="M5" s="1348">
        <v>2432</v>
      </c>
      <c r="N5" s="1348">
        <v>2808</v>
      </c>
      <c r="O5" s="1348">
        <v>4778</v>
      </c>
      <c r="P5" s="1341">
        <v>1951</v>
      </c>
      <c r="Q5" s="1348">
        <v>1353</v>
      </c>
      <c r="R5" s="1348">
        <v>3322</v>
      </c>
      <c r="S5" s="1348">
        <v>1917</v>
      </c>
      <c r="T5" s="1348">
        <v>2845</v>
      </c>
      <c r="U5" s="1415">
        <v>3371</v>
      </c>
      <c r="V5" s="1415">
        <v>2269</v>
      </c>
    </row>
    <row r="6" spans="1:33" ht="15" x14ac:dyDescent="0.25">
      <c r="A6" s="1338" t="s">
        <v>401</v>
      </c>
      <c r="B6" s="1338" t="s">
        <v>756</v>
      </c>
      <c r="C6" s="1338" t="s">
        <v>379</v>
      </c>
      <c r="D6" s="10">
        <v>211</v>
      </c>
      <c r="E6" s="10">
        <v>302</v>
      </c>
      <c r="F6" s="10">
        <v>482</v>
      </c>
      <c r="G6" s="10">
        <v>549</v>
      </c>
      <c r="H6" s="10">
        <v>673</v>
      </c>
      <c r="I6" s="1334">
        <v>788</v>
      </c>
      <c r="J6" s="1334">
        <v>682</v>
      </c>
      <c r="K6" s="1334">
        <v>844</v>
      </c>
      <c r="L6" s="1334">
        <v>845</v>
      </c>
      <c r="M6" s="1334">
        <v>676</v>
      </c>
      <c r="N6" s="1334">
        <v>1045</v>
      </c>
      <c r="O6" s="1334">
        <v>1830</v>
      </c>
      <c r="P6" s="1342">
        <v>842</v>
      </c>
      <c r="Q6" s="1334">
        <v>409</v>
      </c>
      <c r="R6" s="1334">
        <v>1196</v>
      </c>
      <c r="S6" s="1334">
        <v>929</v>
      </c>
      <c r="T6" s="1334">
        <v>1344</v>
      </c>
      <c r="U6" s="1334">
        <v>1512</v>
      </c>
      <c r="V6" s="1334">
        <v>1400</v>
      </c>
    </row>
    <row r="7" spans="1:33" ht="15" x14ac:dyDescent="0.25">
      <c r="A7" s="1338" t="s">
        <v>401</v>
      </c>
      <c r="B7" s="1338" t="s">
        <v>756</v>
      </c>
      <c r="C7" s="1338" t="s">
        <v>377</v>
      </c>
      <c r="D7" s="1281">
        <v>0.13171036204744069</v>
      </c>
      <c r="E7" s="1281">
        <v>0.13011632916846186</v>
      </c>
      <c r="F7" s="1281">
        <v>0.13685406019307211</v>
      </c>
      <c r="G7" s="1281">
        <v>0.17534334078569147</v>
      </c>
      <c r="H7" s="1281">
        <v>0.19747652582159625</v>
      </c>
      <c r="I7" s="1335">
        <v>0.22354609929078015</v>
      </c>
      <c r="J7" s="1335">
        <v>0.25562218890554722</v>
      </c>
      <c r="K7" s="1335">
        <v>0.29023383768913341</v>
      </c>
      <c r="L7" s="1335">
        <v>0.23176083379045528</v>
      </c>
      <c r="M7" s="1335">
        <v>0.26740506329113922</v>
      </c>
      <c r="N7" s="1335">
        <v>0.36146662054652368</v>
      </c>
      <c r="O7" s="1335">
        <v>0.3652694610778443</v>
      </c>
      <c r="P7" s="1343">
        <v>0.42871690427698572</v>
      </c>
      <c r="Q7" s="1335">
        <v>0.28802816901408451</v>
      </c>
      <c r="R7" s="1335">
        <v>0.35021961932650075</v>
      </c>
      <c r="S7" s="1335">
        <v>0.48360229047371162</v>
      </c>
      <c r="T7" s="1335">
        <v>0.46074734316078164</v>
      </c>
      <c r="U7" s="1335">
        <v>0.42760180995475111</v>
      </c>
      <c r="V7" s="1335">
        <v>0.61565523306948111</v>
      </c>
    </row>
    <row r="8" spans="1:33" ht="15" x14ac:dyDescent="0.25">
      <c r="A8" s="1338" t="s">
        <v>691</v>
      </c>
      <c r="B8" s="1338" t="s">
        <v>374</v>
      </c>
      <c r="C8" s="1338" t="s">
        <v>376</v>
      </c>
      <c r="D8" s="49">
        <v>765</v>
      </c>
      <c r="E8" s="49">
        <v>1117</v>
      </c>
      <c r="F8" s="49">
        <v>1717</v>
      </c>
      <c r="G8" s="49">
        <v>1581</v>
      </c>
      <c r="H8" s="49">
        <v>1414</v>
      </c>
      <c r="I8" s="49">
        <v>1801</v>
      </c>
      <c r="J8" s="49">
        <v>1434</v>
      </c>
      <c r="K8" s="49">
        <v>1491</v>
      </c>
      <c r="L8" s="49">
        <v>1712</v>
      </c>
      <c r="M8" s="49">
        <v>1133</v>
      </c>
      <c r="N8" s="49">
        <v>1528</v>
      </c>
      <c r="O8" s="49">
        <v>2739</v>
      </c>
      <c r="P8" s="1344">
        <v>1105</v>
      </c>
      <c r="Q8" s="49">
        <v>624</v>
      </c>
      <c r="R8" s="49">
        <v>1692</v>
      </c>
      <c r="S8" s="49">
        <v>966</v>
      </c>
      <c r="T8" s="49">
        <v>1559</v>
      </c>
      <c r="U8" s="49">
        <v>1922</v>
      </c>
      <c r="V8" s="49">
        <v>1468</v>
      </c>
    </row>
    <row r="9" spans="1:33" ht="15" x14ac:dyDescent="0.25">
      <c r="A9" s="1338" t="s">
        <v>691</v>
      </c>
      <c r="B9" s="1338" t="s">
        <v>374</v>
      </c>
      <c r="C9" s="1338" t="s">
        <v>379</v>
      </c>
      <c r="D9" s="1290">
        <v>131</v>
      </c>
      <c r="E9" s="1290">
        <v>192</v>
      </c>
      <c r="F9" s="1290">
        <v>334</v>
      </c>
      <c r="G9" s="1290">
        <v>389</v>
      </c>
      <c r="H9" s="1290">
        <v>490</v>
      </c>
      <c r="I9" s="1">
        <v>620</v>
      </c>
      <c r="J9" s="1">
        <v>519</v>
      </c>
      <c r="K9" s="1">
        <v>620</v>
      </c>
      <c r="L9" s="1">
        <v>615</v>
      </c>
      <c r="M9" s="1">
        <v>507</v>
      </c>
      <c r="N9" s="1">
        <v>725</v>
      </c>
      <c r="O9" s="1">
        <v>1279</v>
      </c>
      <c r="P9" s="1345">
        <v>594</v>
      </c>
      <c r="Q9" s="1">
        <v>271</v>
      </c>
      <c r="R9" s="1">
        <v>780</v>
      </c>
      <c r="S9" s="1">
        <v>591</v>
      </c>
      <c r="T9" s="1">
        <v>828</v>
      </c>
      <c r="U9" s="1">
        <v>974</v>
      </c>
      <c r="V9" s="1437">
        <v>932</v>
      </c>
    </row>
    <row r="10" spans="1:33" ht="15" x14ac:dyDescent="0.25">
      <c r="A10" s="1338" t="s">
        <v>691</v>
      </c>
      <c r="B10" s="1338" t="s">
        <v>374</v>
      </c>
      <c r="C10" s="1338" t="s">
        <v>377</v>
      </c>
      <c r="D10" s="1">
        <v>0.14364035087719298</v>
      </c>
      <c r="E10" s="1">
        <v>0.13665480427046264</v>
      </c>
      <c r="F10" s="1">
        <v>0.15942720763723151</v>
      </c>
      <c r="G10" s="1">
        <v>0.20746666666666666</v>
      </c>
      <c r="H10" s="1">
        <v>0.32819825853985263</v>
      </c>
      <c r="I10" s="1">
        <v>0.32648762506582413</v>
      </c>
      <c r="J10" s="1">
        <v>0.34669338677354711</v>
      </c>
      <c r="K10" s="1">
        <v>0.40025823111684961</v>
      </c>
      <c r="L10" s="1">
        <v>0.34667418263810595</v>
      </c>
      <c r="M10" s="1">
        <v>0.42784810126582279</v>
      </c>
      <c r="N10" s="1">
        <v>0.46385156749840051</v>
      </c>
      <c r="O10" s="1">
        <v>0.44225449515905946</v>
      </c>
      <c r="P10" s="1345">
        <v>0.54147675478577939</v>
      </c>
      <c r="Q10" s="1">
        <v>0.40751879699248122</v>
      </c>
      <c r="R10" s="1">
        <v>0.44622425629290619</v>
      </c>
      <c r="S10" s="1">
        <v>0.62210526315789472</v>
      </c>
      <c r="T10" s="1">
        <v>0.51977401129943501</v>
      </c>
      <c r="U10" s="1">
        <v>0.48217821782178216</v>
      </c>
      <c r="V10" s="1437">
        <v>0.64812239221140477</v>
      </c>
    </row>
    <row r="11" spans="1:33" ht="15" x14ac:dyDescent="0.25">
      <c r="A11" s="1338" t="s">
        <v>691</v>
      </c>
      <c r="B11" s="1338" t="s">
        <v>375</v>
      </c>
      <c r="C11" s="1338" t="s">
        <v>376</v>
      </c>
      <c r="D11" s="1">
        <v>559</v>
      </c>
      <c r="E11" s="1">
        <v>726</v>
      </c>
      <c r="F11" s="1">
        <v>1181</v>
      </c>
      <c r="G11" s="1">
        <v>1122</v>
      </c>
      <c r="H11" s="1">
        <v>1833</v>
      </c>
      <c r="I11" s="1">
        <v>1535</v>
      </c>
      <c r="J11" s="1">
        <v>1126</v>
      </c>
      <c r="K11" s="1">
        <v>1297</v>
      </c>
      <c r="L11" s="1">
        <v>1787</v>
      </c>
      <c r="M11" s="1">
        <v>1299</v>
      </c>
      <c r="N11" s="1">
        <v>1280</v>
      </c>
      <c r="O11" s="1">
        <v>2039</v>
      </c>
      <c r="P11" s="1345">
        <v>846</v>
      </c>
      <c r="Q11" s="1">
        <v>729</v>
      </c>
      <c r="R11" s="1">
        <v>1630</v>
      </c>
      <c r="S11" s="1">
        <v>951</v>
      </c>
      <c r="T11" s="1">
        <v>1286</v>
      </c>
      <c r="U11" s="1">
        <v>1449</v>
      </c>
      <c r="V11" s="1437">
        <v>801</v>
      </c>
    </row>
    <row r="12" spans="1:33" ht="15" x14ac:dyDescent="0.25">
      <c r="A12" s="1338" t="s">
        <v>691</v>
      </c>
      <c r="B12" s="1338" t="s">
        <v>375</v>
      </c>
      <c r="C12" s="1338" t="s">
        <v>379</v>
      </c>
      <c r="D12" s="1">
        <v>80</v>
      </c>
      <c r="E12" s="1">
        <v>110</v>
      </c>
      <c r="F12" s="1">
        <v>148</v>
      </c>
      <c r="G12" s="1">
        <v>160</v>
      </c>
      <c r="H12" s="1">
        <v>183</v>
      </c>
      <c r="I12" s="1">
        <v>168</v>
      </c>
      <c r="J12" s="1">
        <v>163</v>
      </c>
      <c r="K12" s="1">
        <v>224</v>
      </c>
      <c r="L12" s="1">
        <v>230</v>
      </c>
      <c r="M12" s="1">
        <v>169</v>
      </c>
      <c r="N12" s="1">
        <v>320</v>
      </c>
      <c r="O12" s="1">
        <v>551</v>
      </c>
      <c r="P12" s="1345">
        <v>248</v>
      </c>
      <c r="Q12" s="1">
        <v>138</v>
      </c>
      <c r="R12" s="1">
        <v>416</v>
      </c>
      <c r="S12" s="1">
        <v>338</v>
      </c>
      <c r="T12" s="1">
        <v>516</v>
      </c>
      <c r="U12" s="1">
        <v>538</v>
      </c>
      <c r="V12" s="1437">
        <v>468</v>
      </c>
    </row>
    <row r="13" spans="1:33" ht="15" x14ac:dyDescent="0.25">
      <c r="A13" s="1338" t="s">
        <v>691</v>
      </c>
      <c r="B13" s="1338" t="s">
        <v>375</v>
      </c>
      <c r="C13" s="1338" t="s">
        <v>377</v>
      </c>
      <c r="D13" s="1">
        <v>0.11594202898550725</v>
      </c>
      <c r="E13" s="1">
        <v>0.12008733624454149</v>
      </c>
      <c r="F13" s="1">
        <v>0.10371408549404344</v>
      </c>
      <c r="G13" s="1">
        <v>0.12738853503184713</v>
      </c>
      <c r="H13" s="1">
        <v>9.5561357702349872E-2</v>
      </c>
      <c r="I13" s="1">
        <v>0.10332103321033211</v>
      </c>
      <c r="J13" s="1">
        <v>0.13919726729291204</v>
      </c>
      <c r="K13" s="1">
        <v>0.1648270787343635</v>
      </c>
      <c r="L13" s="1">
        <v>0.12286324786324786</v>
      </c>
      <c r="M13" s="1">
        <v>0.12583767684288905</v>
      </c>
      <c r="N13" s="1">
        <v>0.24096385542168675</v>
      </c>
      <c r="O13" s="1">
        <v>0.26015108593012276</v>
      </c>
      <c r="P13" s="1345">
        <v>0.28604382929642447</v>
      </c>
      <c r="Q13" s="1">
        <v>0.1827814569536424</v>
      </c>
      <c r="R13" s="1">
        <v>0.24955008998200359</v>
      </c>
      <c r="S13" s="1">
        <v>0.34809474768280124</v>
      </c>
      <c r="T13" s="1">
        <v>0.38972809667673713</v>
      </c>
      <c r="U13" s="1">
        <v>0.35488126649076518</v>
      </c>
      <c r="V13" s="1437">
        <v>0.55980861244019142</v>
      </c>
    </row>
    <row r="14" spans="1:33" ht="15" x14ac:dyDescent="0.25">
      <c r="A14" s="1338" t="s">
        <v>707</v>
      </c>
      <c r="B14" s="1338" t="s">
        <v>770</v>
      </c>
      <c r="C14" s="1338" t="s">
        <v>376</v>
      </c>
      <c r="D14" s="1">
        <v>413</v>
      </c>
      <c r="E14" s="1">
        <v>585</v>
      </c>
      <c r="F14" s="1">
        <v>936</v>
      </c>
      <c r="G14" s="1">
        <v>304</v>
      </c>
      <c r="H14" s="1">
        <v>156</v>
      </c>
      <c r="I14" s="1">
        <v>281</v>
      </c>
      <c r="J14" s="1">
        <v>271</v>
      </c>
      <c r="K14" s="1">
        <v>277</v>
      </c>
      <c r="L14" s="1">
        <v>280</v>
      </c>
      <c r="M14" s="1">
        <v>367</v>
      </c>
      <c r="N14" s="1">
        <v>558</v>
      </c>
      <c r="O14" s="1">
        <v>865</v>
      </c>
      <c r="P14" s="1345">
        <v>398</v>
      </c>
      <c r="Q14" s="1">
        <v>140</v>
      </c>
      <c r="R14" s="1">
        <v>445</v>
      </c>
      <c r="S14" s="1">
        <v>277</v>
      </c>
      <c r="T14" s="1">
        <v>358</v>
      </c>
      <c r="U14" s="1">
        <v>454</v>
      </c>
      <c r="V14" s="1437">
        <v>470</v>
      </c>
    </row>
    <row r="15" spans="1:33" ht="15" x14ac:dyDescent="0.25">
      <c r="A15" s="1338" t="s">
        <v>707</v>
      </c>
      <c r="B15" s="1338" t="s">
        <v>770</v>
      </c>
      <c r="C15" s="1338" t="s">
        <v>379</v>
      </c>
      <c r="D15" s="1">
        <v>68</v>
      </c>
      <c r="E15" s="1">
        <v>120</v>
      </c>
      <c r="F15" s="1">
        <v>203</v>
      </c>
      <c r="G15" s="1">
        <v>83</v>
      </c>
      <c r="H15" s="1">
        <v>49</v>
      </c>
      <c r="I15" s="1">
        <v>101</v>
      </c>
      <c r="J15" s="1">
        <v>113</v>
      </c>
      <c r="K15" s="1">
        <v>141</v>
      </c>
      <c r="L15" s="1">
        <v>147</v>
      </c>
      <c r="M15" s="1">
        <v>194</v>
      </c>
      <c r="N15" s="1">
        <v>331</v>
      </c>
      <c r="O15" s="1">
        <v>492</v>
      </c>
      <c r="P15" s="1345">
        <v>262</v>
      </c>
      <c r="Q15" s="1">
        <v>92</v>
      </c>
      <c r="R15" s="1">
        <v>282</v>
      </c>
      <c r="S15" s="1">
        <v>202</v>
      </c>
      <c r="T15" s="1">
        <v>243</v>
      </c>
      <c r="U15" s="1">
        <v>324</v>
      </c>
      <c r="V15" s="1437">
        <v>344</v>
      </c>
    </row>
    <row r="16" spans="1:33" ht="15" x14ac:dyDescent="0.25">
      <c r="A16" s="1338" t="s">
        <v>707</v>
      </c>
      <c r="B16" s="1338" t="s">
        <v>770</v>
      </c>
      <c r="C16" s="1338" t="s">
        <v>377</v>
      </c>
      <c r="D16" s="1">
        <v>0.14255765199161424</v>
      </c>
      <c r="E16" s="1">
        <v>0.15789473684210525</v>
      </c>
      <c r="F16" s="1">
        <v>0.17791411042944785</v>
      </c>
      <c r="G16" s="1">
        <v>0.2344632768361582</v>
      </c>
      <c r="H16" s="1">
        <v>0.3081761006289308</v>
      </c>
      <c r="I16" s="1">
        <v>0.35689045936395758</v>
      </c>
      <c r="J16" s="1">
        <v>0.41697416974169743</v>
      </c>
      <c r="K16" s="1">
        <v>0.5</v>
      </c>
      <c r="L16" s="1">
        <v>0.50689655172413794</v>
      </c>
      <c r="M16" s="1">
        <v>0.52010723860589814</v>
      </c>
      <c r="N16" s="1">
        <v>0.57968476357267951</v>
      </c>
      <c r="O16" s="1">
        <v>0.55343082114735653</v>
      </c>
      <c r="P16" s="1345">
        <v>0.65994962216624686</v>
      </c>
      <c r="Q16" s="1">
        <v>0.647887323943662</v>
      </c>
      <c r="R16" s="1">
        <v>0.62527716186252769</v>
      </c>
      <c r="S16" s="1">
        <v>0.71886120996441283</v>
      </c>
      <c r="T16" s="1">
        <v>0.67500000000000004</v>
      </c>
      <c r="U16" s="1">
        <v>0.70129870129870131</v>
      </c>
      <c r="V16" s="1437">
        <v>0.72881355932203384</v>
      </c>
    </row>
    <row r="17" spans="1:22" ht="15" x14ac:dyDescent="0.25">
      <c r="A17" s="1338" t="s">
        <v>707</v>
      </c>
      <c r="B17" s="1338" t="s">
        <v>771</v>
      </c>
      <c r="C17" s="1338" t="s">
        <v>376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345">
        <v>0</v>
      </c>
      <c r="Q17" s="1">
        <v>0</v>
      </c>
      <c r="R17" s="1">
        <v>0</v>
      </c>
      <c r="S17" s="1">
        <v>0</v>
      </c>
      <c r="T17" s="1">
        <v>3</v>
      </c>
      <c r="U17" s="1">
        <v>5</v>
      </c>
      <c r="V17" s="1437">
        <v>12</v>
      </c>
    </row>
    <row r="18" spans="1:22" ht="15" x14ac:dyDescent="0.25">
      <c r="A18" s="1338" t="s">
        <v>707</v>
      </c>
      <c r="B18" s="1338" t="s">
        <v>771</v>
      </c>
      <c r="C18" s="1338" t="s">
        <v>379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345">
        <v>0</v>
      </c>
      <c r="Q18" s="1">
        <v>0</v>
      </c>
      <c r="R18" s="1">
        <v>0</v>
      </c>
      <c r="S18" s="1">
        <v>0</v>
      </c>
      <c r="T18" s="1">
        <v>3</v>
      </c>
      <c r="U18" s="1">
        <v>2</v>
      </c>
      <c r="V18" s="1437">
        <v>6</v>
      </c>
    </row>
    <row r="19" spans="1:22" ht="15" x14ac:dyDescent="0.25">
      <c r="A19" s="1338" t="s">
        <v>707</v>
      </c>
      <c r="B19" s="1338" t="s">
        <v>771</v>
      </c>
      <c r="C19" s="1338" t="s">
        <v>377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345">
        <v>0</v>
      </c>
      <c r="Q19" s="1">
        <v>0</v>
      </c>
      <c r="R19" s="1">
        <v>0</v>
      </c>
      <c r="S19" s="1">
        <v>0</v>
      </c>
      <c r="T19" s="1">
        <v>1</v>
      </c>
      <c r="U19" s="1">
        <v>0.4</v>
      </c>
      <c r="V19" s="1437">
        <v>0.5</v>
      </c>
    </row>
    <row r="20" spans="1:22" ht="15" x14ac:dyDescent="0.25">
      <c r="A20" s="1338" t="s">
        <v>707</v>
      </c>
      <c r="B20" s="1338" t="s">
        <v>772</v>
      </c>
      <c r="C20" s="1338" t="s">
        <v>376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345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437">
        <v>0</v>
      </c>
    </row>
    <row r="21" spans="1:22" ht="15" x14ac:dyDescent="0.25">
      <c r="A21" s="1338" t="s">
        <v>707</v>
      </c>
      <c r="B21" s="1338" t="s">
        <v>772</v>
      </c>
      <c r="C21" s="1338" t="s">
        <v>379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345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437">
        <v>0</v>
      </c>
    </row>
    <row r="22" spans="1:22" ht="15" x14ac:dyDescent="0.25">
      <c r="A22" s="1338" t="s">
        <v>707</v>
      </c>
      <c r="B22" s="1338" t="s">
        <v>772</v>
      </c>
      <c r="C22" s="1338" t="s">
        <v>377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345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437">
        <v>0</v>
      </c>
    </row>
    <row r="23" spans="1:22" ht="15" x14ac:dyDescent="0.25">
      <c r="A23" s="1338" t="s">
        <v>707</v>
      </c>
      <c r="B23" s="1338" t="s">
        <v>773</v>
      </c>
      <c r="C23" s="1338" t="s">
        <v>376</v>
      </c>
      <c r="D23" s="1">
        <v>0</v>
      </c>
      <c r="E23" s="1">
        <v>0</v>
      </c>
      <c r="F23" s="1">
        <v>0</v>
      </c>
      <c r="G23" s="1">
        <v>194</v>
      </c>
      <c r="H23" s="1">
        <v>215</v>
      </c>
      <c r="I23" s="1">
        <v>292</v>
      </c>
      <c r="J23" s="1">
        <v>175</v>
      </c>
      <c r="K23" s="1">
        <v>216</v>
      </c>
      <c r="L23" s="1">
        <v>299</v>
      </c>
      <c r="M23" s="1">
        <v>278</v>
      </c>
      <c r="N23" s="1">
        <v>362</v>
      </c>
      <c r="O23" s="1">
        <v>568</v>
      </c>
      <c r="P23" s="1345">
        <v>240</v>
      </c>
      <c r="Q23" s="1">
        <v>132</v>
      </c>
      <c r="R23" s="1">
        <v>306</v>
      </c>
      <c r="S23" s="1">
        <v>190</v>
      </c>
      <c r="T23" s="1">
        <v>290</v>
      </c>
      <c r="U23" s="1">
        <v>371</v>
      </c>
      <c r="V23" s="1437">
        <v>267</v>
      </c>
    </row>
    <row r="24" spans="1:22" ht="15" x14ac:dyDescent="0.25">
      <c r="A24" s="1338" t="s">
        <v>707</v>
      </c>
      <c r="B24" s="1338" t="s">
        <v>773</v>
      </c>
      <c r="C24" s="1338" t="s">
        <v>379</v>
      </c>
      <c r="D24" s="1">
        <v>0</v>
      </c>
      <c r="E24" s="1">
        <v>0</v>
      </c>
      <c r="F24" s="1">
        <v>0</v>
      </c>
      <c r="G24" s="1">
        <v>30</v>
      </c>
      <c r="H24" s="1">
        <v>58</v>
      </c>
      <c r="I24" s="1">
        <v>79</v>
      </c>
      <c r="J24" s="1">
        <v>30</v>
      </c>
      <c r="K24" s="1">
        <v>50</v>
      </c>
      <c r="L24" s="1">
        <v>82</v>
      </c>
      <c r="M24" s="1">
        <v>105</v>
      </c>
      <c r="N24" s="1">
        <v>141</v>
      </c>
      <c r="O24" s="1">
        <v>247</v>
      </c>
      <c r="P24" s="1345">
        <v>101</v>
      </c>
      <c r="Q24" s="1">
        <v>56</v>
      </c>
      <c r="R24" s="1">
        <v>171</v>
      </c>
      <c r="S24" s="1">
        <v>128</v>
      </c>
      <c r="T24" s="1">
        <v>175</v>
      </c>
      <c r="U24" s="1">
        <v>230</v>
      </c>
      <c r="V24" s="1437">
        <v>159</v>
      </c>
    </row>
    <row r="25" spans="1:22" ht="15" x14ac:dyDescent="0.25">
      <c r="A25" s="1338" t="s">
        <v>707</v>
      </c>
      <c r="B25" s="1338" t="s">
        <v>773</v>
      </c>
      <c r="C25" s="1338" t="s">
        <v>377</v>
      </c>
      <c r="D25" s="1">
        <v>0</v>
      </c>
      <c r="E25" s="1">
        <v>0</v>
      </c>
      <c r="F25" s="1">
        <v>0</v>
      </c>
      <c r="G25" s="1">
        <v>0.11904761904761904</v>
      </c>
      <c r="H25" s="1">
        <v>0.24786324786324787</v>
      </c>
      <c r="I25" s="1">
        <v>0.25401929260450162</v>
      </c>
      <c r="J25" s="1">
        <v>0.15625</v>
      </c>
      <c r="K25" s="1">
        <v>0.21186440677966101</v>
      </c>
      <c r="L25" s="1">
        <v>0.26710097719869708</v>
      </c>
      <c r="M25" s="1">
        <v>0.36082474226804123</v>
      </c>
      <c r="N25" s="1">
        <v>0.38315217391304346</v>
      </c>
      <c r="O25" s="1">
        <v>0.40691927512355847</v>
      </c>
      <c r="P25" s="1345">
        <v>0.40725806451612906</v>
      </c>
      <c r="Q25" s="1">
        <v>0.4</v>
      </c>
      <c r="R25" s="1">
        <v>0.53605015673981193</v>
      </c>
      <c r="S25" s="1">
        <v>0.68449197860962563</v>
      </c>
      <c r="T25" s="1">
        <v>0.58333333333333337</v>
      </c>
      <c r="U25" s="1">
        <v>0.59431524547803616</v>
      </c>
      <c r="V25" s="1437">
        <v>0.58671586715867163</v>
      </c>
    </row>
    <row r="26" spans="1:22" ht="15" x14ac:dyDescent="0.25">
      <c r="A26" s="1338" t="s">
        <v>707</v>
      </c>
      <c r="B26" s="1338" t="s">
        <v>774</v>
      </c>
      <c r="C26" s="1338" t="s">
        <v>376</v>
      </c>
      <c r="D26" s="1">
        <v>0</v>
      </c>
      <c r="E26" s="1">
        <v>0</v>
      </c>
      <c r="F26" s="1">
        <v>0</v>
      </c>
      <c r="G26" s="1">
        <v>222</v>
      </c>
      <c r="H26" s="1">
        <v>341</v>
      </c>
      <c r="I26" s="1">
        <v>293</v>
      </c>
      <c r="J26" s="1">
        <v>227</v>
      </c>
      <c r="K26" s="1">
        <v>224</v>
      </c>
      <c r="L26" s="1">
        <v>273</v>
      </c>
      <c r="M26" s="1">
        <v>218</v>
      </c>
      <c r="N26" s="1">
        <v>247</v>
      </c>
      <c r="O26" s="1">
        <v>588</v>
      </c>
      <c r="P26" s="1345">
        <v>186</v>
      </c>
      <c r="Q26" s="1">
        <v>132</v>
      </c>
      <c r="R26" s="1">
        <v>512</v>
      </c>
      <c r="S26" s="1">
        <v>233</v>
      </c>
      <c r="T26" s="1">
        <v>466</v>
      </c>
      <c r="U26" s="1">
        <v>479</v>
      </c>
      <c r="V26" s="1437">
        <v>309</v>
      </c>
    </row>
    <row r="27" spans="1:22" ht="15" x14ac:dyDescent="0.25">
      <c r="A27" s="1338" t="s">
        <v>707</v>
      </c>
      <c r="B27" s="1338" t="s">
        <v>774</v>
      </c>
      <c r="C27" s="1338" t="s">
        <v>379</v>
      </c>
      <c r="D27" s="1">
        <v>0</v>
      </c>
      <c r="E27" s="1">
        <v>0</v>
      </c>
      <c r="F27" s="1">
        <v>0</v>
      </c>
      <c r="G27" s="1">
        <v>27</v>
      </c>
      <c r="H27" s="1">
        <v>76</v>
      </c>
      <c r="I27" s="1">
        <v>51</v>
      </c>
      <c r="J27" s="1">
        <v>37</v>
      </c>
      <c r="K27" s="1">
        <v>54</v>
      </c>
      <c r="L27" s="1">
        <v>47</v>
      </c>
      <c r="M27" s="1">
        <v>47</v>
      </c>
      <c r="N27" s="1">
        <v>81</v>
      </c>
      <c r="O27" s="1">
        <v>179</v>
      </c>
      <c r="P27" s="1345">
        <v>75</v>
      </c>
      <c r="Q27" s="1">
        <v>36</v>
      </c>
      <c r="R27" s="1">
        <v>126</v>
      </c>
      <c r="S27" s="1">
        <v>118</v>
      </c>
      <c r="T27" s="1">
        <v>142</v>
      </c>
      <c r="U27" s="1">
        <v>145</v>
      </c>
      <c r="V27" s="1437">
        <v>138</v>
      </c>
    </row>
    <row r="28" spans="1:22" ht="15" x14ac:dyDescent="0.25">
      <c r="A28" s="1338" t="s">
        <v>707</v>
      </c>
      <c r="B28" s="1338" t="s">
        <v>774</v>
      </c>
      <c r="C28" s="1338" t="s">
        <v>377</v>
      </c>
      <c r="D28" s="1">
        <v>0</v>
      </c>
      <c r="E28" s="1">
        <v>0</v>
      </c>
      <c r="F28" s="1">
        <v>0</v>
      </c>
      <c r="G28" s="1">
        <v>9.5406360424028266E-2</v>
      </c>
      <c r="H28" s="1">
        <v>0.20105820105820105</v>
      </c>
      <c r="I28" s="1">
        <v>0.15501519756838905</v>
      </c>
      <c r="J28" s="1">
        <v>0.14566929133858267</v>
      </c>
      <c r="K28" s="1">
        <v>0.23175965665236051</v>
      </c>
      <c r="L28" s="1">
        <v>0.15719063545150502</v>
      </c>
      <c r="M28" s="1">
        <v>0.1910569105691057</v>
      </c>
      <c r="N28" s="1">
        <v>0.31395348837209303</v>
      </c>
      <c r="O28" s="1">
        <v>0.27925117004680189</v>
      </c>
      <c r="P28" s="1345">
        <v>0.45180722891566266</v>
      </c>
      <c r="Q28" s="1">
        <v>0.24324324324324326</v>
      </c>
      <c r="R28" s="1">
        <v>0.23119266055045873</v>
      </c>
      <c r="S28" s="1">
        <v>0.55140186915887845</v>
      </c>
      <c r="T28" s="1">
        <v>0.29460580912863071</v>
      </c>
      <c r="U28" s="1">
        <v>0.27001862197392923</v>
      </c>
      <c r="V28" s="1437">
        <v>0.51111111111111107</v>
      </c>
    </row>
    <row r="29" spans="1:22" ht="15" x14ac:dyDescent="0.25">
      <c r="A29" s="1338" t="s">
        <v>707</v>
      </c>
      <c r="B29" s="1338" t="s">
        <v>775</v>
      </c>
      <c r="C29" s="1338" t="s">
        <v>376</v>
      </c>
      <c r="D29" s="1">
        <v>303</v>
      </c>
      <c r="E29" s="1">
        <v>355</v>
      </c>
      <c r="F29" s="1">
        <v>672</v>
      </c>
      <c r="G29" s="1">
        <v>650</v>
      </c>
      <c r="H29" s="1">
        <v>1342</v>
      </c>
      <c r="I29" s="1">
        <v>984</v>
      </c>
      <c r="J29" s="1">
        <v>606</v>
      </c>
      <c r="K29" s="1">
        <v>636</v>
      </c>
      <c r="L29" s="1">
        <v>966</v>
      </c>
      <c r="M29" s="1">
        <v>736</v>
      </c>
      <c r="N29" s="1">
        <v>377</v>
      </c>
      <c r="O29" s="1">
        <v>826</v>
      </c>
      <c r="P29" s="1345">
        <v>323</v>
      </c>
      <c r="Q29" s="1">
        <v>292</v>
      </c>
      <c r="R29" s="1">
        <v>634</v>
      </c>
      <c r="S29" s="1">
        <v>409</v>
      </c>
      <c r="T29" s="1">
        <v>546</v>
      </c>
      <c r="U29" s="1">
        <v>575</v>
      </c>
      <c r="V29" s="1437">
        <v>288</v>
      </c>
    </row>
    <row r="30" spans="1:22" ht="15" x14ac:dyDescent="0.25">
      <c r="A30" s="1338" t="s">
        <v>707</v>
      </c>
      <c r="B30" s="1338" t="s">
        <v>775</v>
      </c>
      <c r="C30" s="1338" t="s">
        <v>379</v>
      </c>
      <c r="D30" s="1">
        <v>19</v>
      </c>
      <c r="E30" s="1">
        <v>30</v>
      </c>
      <c r="F30" s="1">
        <v>44</v>
      </c>
      <c r="G30" s="1">
        <v>40</v>
      </c>
      <c r="H30" s="1">
        <v>58</v>
      </c>
      <c r="I30" s="1">
        <v>37</v>
      </c>
      <c r="J30" s="1">
        <v>26</v>
      </c>
      <c r="K30" s="1">
        <v>39</v>
      </c>
      <c r="L30" s="1">
        <v>39</v>
      </c>
      <c r="M30" s="1">
        <v>25</v>
      </c>
      <c r="N30" s="1">
        <v>94</v>
      </c>
      <c r="O30" s="1">
        <v>194</v>
      </c>
      <c r="P30" s="1345">
        <v>73</v>
      </c>
      <c r="Q30" s="1">
        <v>32</v>
      </c>
      <c r="R30" s="1">
        <v>118</v>
      </c>
      <c r="S30" s="1">
        <v>105</v>
      </c>
      <c r="T30" s="1">
        <v>174</v>
      </c>
      <c r="U30" s="1">
        <v>170</v>
      </c>
      <c r="V30" s="1437">
        <v>131</v>
      </c>
    </row>
    <row r="31" spans="1:22" ht="15" x14ac:dyDescent="0.25">
      <c r="A31" s="1338" t="s">
        <v>707</v>
      </c>
      <c r="B31" s="1338" t="s">
        <v>775</v>
      </c>
      <c r="C31" s="1338" t="s">
        <v>377</v>
      </c>
      <c r="D31" s="1">
        <v>4.7979797979797977E-2</v>
      </c>
      <c r="E31" s="1">
        <v>5.9523809523809521E-2</v>
      </c>
      <c r="F31" s="1">
        <v>5.2132701421800945E-2</v>
      </c>
      <c r="G31" s="1">
        <v>5.4127198917456022E-2</v>
      </c>
      <c r="H31" s="1">
        <v>4.1937816341287057E-2</v>
      </c>
      <c r="I31" s="1">
        <v>3.5852713178294575E-2</v>
      </c>
      <c r="J31" s="1">
        <v>4.1533546325878593E-2</v>
      </c>
      <c r="K31" s="1">
        <v>5.8823529411764705E-2</v>
      </c>
      <c r="L31" s="1">
        <v>3.896103896103896E-2</v>
      </c>
      <c r="M31" s="1">
        <v>3.2938076416337288E-2</v>
      </c>
      <c r="N31" s="1">
        <v>0.22982885085574573</v>
      </c>
      <c r="O31" s="1">
        <v>0.22298850574712645</v>
      </c>
      <c r="P31" s="1345">
        <v>0.21987951807228914</v>
      </c>
      <c r="Q31" s="1">
        <v>0.10738255033557047</v>
      </c>
      <c r="R31" s="1">
        <v>0.18070444104134761</v>
      </c>
      <c r="S31" s="1">
        <v>0.25301204819277107</v>
      </c>
      <c r="T31" s="1">
        <v>0.30851063829787234</v>
      </c>
      <c r="U31" s="1">
        <v>0.2814569536423841</v>
      </c>
      <c r="V31" s="1437">
        <v>0.42810457516339867</v>
      </c>
    </row>
    <row r="32" spans="1:22" ht="15" x14ac:dyDescent="0.25">
      <c r="A32" s="1338" t="s">
        <v>707</v>
      </c>
      <c r="B32" s="1338" t="s">
        <v>776</v>
      </c>
      <c r="C32" s="1338" t="s">
        <v>376</v>
      </c>
      <c r="D32" s="1">
        <v>146</v>
      </c>
      <c r="E32" s="1">
        <v>218</v>
      </c>
      <c r="F32" s="1">
        <v>253</v>
      </c>
      <c r="G32" s="1">
        <v>242</v>
      </c>
      <c r="H32" s="1">
        <v>274</v>
      </c>
      <c r="I32" s="1">
        <v>284</v>
      </c>
      <c r="J32" s="1">
        <v>225</v>
      </c>
      <c r="K32" s="1">
        <v>307</v>
      </c>
      <c r="L32" s="1">
        <v>382</v>
      </c>
      <c r="M32" s="1">
        <v>251</v>
      </c>
      <c r="N32" s="1">
        <v>332</v>
      </c>
      <c r="O32" s="1">
        <v>471</v>
      </c>
      <c r="P32" s="1345">
        <v>241</v>
      </c>
      <c r="Q32" s="1">
        <v>138</v>
      </c>
      <c r="R32" s="1">
        <v>386</v>
      </c>
      <c r="S32" s="1">
        <v>239</v>
      </c>
      <c r="T32" s="1">
        <v>350</v>
      </c>
      <c r="U32" s="1">
        <v>355</v>
      </c>
      <c r="V32" s="1437">
        <v>282</v>
      </c>
    </row>
    <row r="33" spans="1:22" ht="15" x14ac:dyDescent="0.25">
      <c r="A33" s="1338" t="s">
        <v>707</v>
      </c>
      <c r="B33" s="1338" t="s">
        <v>776</v>
      </c>
      <c r="C33" s="1338" t="s">
        <v>379</v>
      </c>
      <c r="D33" s="1">
        <v>36</v>
      </c>
      <c r="E33" s="1">
        <v>50</v>
      </c>
      <c r="F33" s="1">
        <v>58</v>
      </c>
      <c r="G33" s="1">
        <v>59</v>
      </c>
      <c r="H33" s="1">
        <v>82</v>
      </c>
      <c r="I33" s="1">
        <v>77</v>
      </c>
      <c r="J33" s="1">
        <v>68</v>
      </c>
      <c r="K33" s="1">
        <v>107</v>
      </c>
      <c r="L33" s="1">
        <v>143</v>
      </c>
      <c r="M33" s="1">
        <v>98</v>
      </c>
      <c r="N33" s="1">
        <v>132</v>
      </c>
      <c r="O33" s="1">
        <v>236</v>
      </c>
      <c r="P33" s="1345">
        <v>114</v>
      </c>
      <c r="Q33" s="1">
        <v>75</v>
      </c>
      <c r="R33" s="1">
        <v>227</v>
      </c>
      <c r="S33" s="1">
        <v>167</v>
      </c>
      <c r="T33" s="1">
        <v>235</v>
      </c>
      <c r="U33" s="1">
        <v>247</v>
      </c>
      <c r="V33" s="1437">
        <v>210</v>
      </c>
    </row>
    <row r="34" spans="1:22" ht="15" x14ac:dyDescent="0.25">
      <c r="A34" s="1338" t="s">
        <v>707</v>
      </c>
      <c r="B34" s="1338" t="s">
        <v>776</v>
      </c>
      <c r="C34" s="1338" t="s">
        <v>377</v>
      </c>
      <c r="D34" s="1">
        <v>0.22085889570552147</v>
      </c>
      <c r="E34" s="1">
        <v>0.21739130434782608</v>
      </c>
      <c r="F34" s="1">
        <v>0.20069204152249134</v>
      </c>
      <c r="G34" s="1">
        <v>0.22605363984674329</v>
      </c>
      <c r="H34" s="1">
        <v>0.27796610169491526</v>
      </c>
      <c r="I34" s="1">
        <v>0.26101694915254237</v>
      </c>
      <c r="J34" s="1">
        <v>0.28333333333333333</v>
      </c>
      <c r="K34" s="1">
        <v>0.33126934984520123</v>
      </c>
      <c r="L34" s="1">
        <v>0.35572139303482586</v>
      </c>
      <c r="M34" s="1">
        <v>0.36842105263157893</v>
      </c>
      <c r="N34" s="1">
        <v>0.39402985074626867</v>
      </c>
      <c r="O34" s="1">
        <v>0.48065173116089616</v>
      </c>
      <c r="P34" s="1345">
        <v>0.46153846153846156</v>
      </c>
      <c r="Q34" s="1">
        <v>0.51020408163265307</v>
      </c>
      <c r="R34" s="1">
        <v>0.5717884130982368</v>
      </c>
      <c r="S34" s="1">
        <v>0.68724279835390945</v>
      </c>
      <c r="T34" s="1">
        <v>0.65459610027855153</v>
      </c>
      <c r="U34" s="1">
        <v>0.66219839142091153</v>
      </c>
      <c r="V34" s="1437">
        <v>0.73684210526315785</v>
      </c>
    </row>
    <row r="35" spans="1:22" ht="15" x14ac:dyDescent="0.25">
      <c r="A35" s="1338" t="s">
        <v>707</v>
      </c>
      <c r="B35" s="1338" t="s">
        <v>777</v>
      </c>
      <c r="C35" s="1338" t="s">
        <v>376</v>
      </c>
      <c r="D35" s="1">
        <v>0</v>
      </c>
      <c r="E35" s="1">
        <v>0</v>
      </c>
      <c r="F35" s="1">
        <v>0</v>
      </c>
      <c r="G35" s="1">
        <v>138</v>
      </c>
      <c r="H35" s="1">
        <v>155</v>
      </c>
      <c r="I35" s="1">
        <v>163</v>
      </c>
      <c r="J35" s="1">
        <v>155</v>
      </c>
      <c r="K35" s="1">
        <v>179</v>
      </c>
      <c r="L35" s="1">
        <v>167</v>
      </c>
      <c r="M35" s="1">
        <v>116</v>
      </c>
      <c r="N35" s="1">
        <v>142</v>
      </c>
      <c r="O35" s="1">
        <v>254</v>
      </c>
      <c r="P35" s="1345">
        <v>115</v>
      </c>
      <c r="Q35" s="1">
        <v>103</v>
      </c>
      <c r="R35" s="1">
        <v>138</v>
      </c>
      <c r="S35" s="1">
        <v>95</v>
      </c>
      <c r="T35" s="1">
        <v>133</v>
      </c>
      <c r="U35" s="1">
        <v>175</v>
      </c>
      <c r="V35" s="1437">
        <v>163</v>
      </c>
    </row>
    <row r="36" spans="1:22" ht="15" x14ac:dyDescent="0.25">
      <c r="A36" s="1338" t="s">
        <v>707</v>
      </c>
      <c r="B36" s="1338" t="s">
        <v>777</v>
      </c>
      <c r="C36" s="1338" t="s">
        <v>379</v>
      </c>
      <c r="D36" s="1">
        <v>0</v>
      </c>
      <c r="E36" s="1">
        <v>0</v>
      </c>
      <c r="F36" s="1">
        <v>0</v>
      </c>
      <c r="G36" s="1">
        <v>46</v>
      </c>
      <c r="H36" s="1">
        <v>55</v>
      </c>
      <c r="I36" s="1">
        <v>62</v>
      </c>
      <c r="J36" s="1">
        <v>50</v>
      </c>
      <c r="K36" s="1">
        <v>74</v>
      </c>
      <c r="L36" s="1">
        <v>62</v>
      </c>
      <c r="M36" s="1">
        <v>69</v>
      </c>
      <c r="N36" s="1">
        <v>61</v>
      </c>
      <c r="O36" s="1">
        <v>113</v>
      </c>
      <c r="P36" s="1345">
        <v>63</v>
      </c>
      <c r="Q36" s="1">
        <v>44</v>
      </c>
      <c r="R36" s="1">
        <v>84</v>
      </c>
      <c r="S36" s="1">
        <v>56</v>
      </c>
      <c r="T36" s="1">
        <v>95</v>
      </c>
      <c r="U36" s="1">
        <v>112</v>
      </c>
      <c r="V36" s="1437">
        <v>124</v>
      </c>
    </row>
    <row r="37" spans="1:22" ht="15" x14ac:dyDescent="0.25">
      <c r="A37" s="1338" t="s">
        <v>707</v>
      </c>
      <c r="B37" s="1338" t="s">
        <v>777</v>
      </c>
      <c r="C37" s="1338" t="s">
        <v>377</v>
      </c>
      <c r="D37" s="1">
        <v>0</v>
      </c>
      <c r="E37" s="1">
        <v>0</v>
      </c>
      <c r="F37" s="1">
        <v>0</v>
      </c>
      <c r="G37" s="1">
        <v>0.28930817610062892</v>
      </c>
      <c r="H37" s="1">
        <v>0.33950617283950618</v>
      </c>
      <c r="I37" s="1">
        <v>0.37575757575757573</v>
      </c>
      <c r="J37" s="1">
        <v>0.3125</v>
      </c>
      <c r="K37" s="1">
        <v>0.39784946236559138</v>
      </c>
      <c r="L37" s="1">
        <v>0.36046511627906974</v>
      </c>
      <c r="M37" s="1">
        <v>0.56097560975609762</v>
      </c>
      <c r="N37" s="1">
        <v>0.4206896551724138</v>
      </c>
      <c r="O37" s="1">
        <v>0.41851851851851851</v>
      </c>
      <c r="P37" s="1345">
        <v>0.53846153846153844</v>
      </c>
      <c r="Q37" s="1">
        <v>0.41121495327102803</v>
      </c>
      <c r="R37" s="1">
        <v>0.6</v>
      </c>
      <c r="S37" s="1">
        <v>0.58947368421052626</v>
      </c>
      <c r="T37" s="1">
        <v>0.69852941176470584</v>
      </c>
      <c r="U37" s="1">
        <v>0.64</v>
      </c>
      <c r="V37" s="1437">
        <v>0.75609756097560976</v>
      </c>
    </row>
    <row r="38" spans="1:22" ht="15" x14ac:dyDescent="0.25">
      <c r="A38" s="1338" t="s">
        <v>707</v>
      </c>
      <c r="B38" s="1338" t="s">
        <v>778</v>
      </c>
      <c r="C38" s="1338" t="s">
        <v>376</v>
      </c>
      <c r="D38" s="1">
        <v>35</v>
      </c>
      <c r="E38" s="1">
        <v>67</v>
      </c>
      <c r="F38" s="1">
        <v>116</v>
      </c>
      <c r="G38" s="1">
        <v>101</v>
      </c>
      <c r="H38" s="1">
        <v>91</v>
      </c>
      <c r="I38" s="1">
        <v>63</v>
      </c>
      <c r="J38" s="1">
        <v>116</v>
      </c>
      <c r="K38" s="1">
        <v>155</v>
      </c>
      <c r="L38" s="1">
        <v>205</v>
      </c>
      <c r="M38" s="1">
        <v>118</v>
      </c>
      <c r="N38" s="1">
        <v>355</v>
      </c>
      <c r="O38" s="1">
        <v>424</v>
      </c>
      <c r="P38" s="1345">
        <v>121</v>
      </c>
      <c r="Q38" s="1">
        <v>183</v>
      </c>
      <c r="R38" s="1">
        <v>370</v>
      </c>
      <c r="S38" s="1">
        <v>180</v>
      </c>
      <c r="T38" s="1">
        <v>227</v>
      </c>
      <c r="U38" s="1">
        <v>275</v>
      </c>
      <c r="V38" s="1437">
        <v>155</v>
      </c>
    </row>
    <row r="39" spans="1:22" ht="15" x14ac:dyDescent="0.25">
      <c r="A39" s="1338" t="s">
        <v>707</v>
      </c>
      <c r="B39" s="1338" t="s">
        <v>778</v>
      </c>
      <c r="C39" s="1338" t="s">
        <v>379</v>
      </c>
      <c r="D39" s="1">
        <v>2</v>
      </c>
      <c r="E39" s="1">
        <v>5</v>
      </c>
      <c r="F39" s="1">
        <v>9</v>
      </c>
      <c r="G39" s="1">
        <v>20</v>
      </c>
      <c r="H39" s="1">
        <v>12</v>
      </c>
      <c r="I39" s="1">
        <v>11</v>
      </c>
      <c r="J39" s="1">
        <v>32</v>
      </c>
      <c r="K39" s="1">
        <v>29</v>
      </c>
      <c r="L39" s="1">
        <v>13</v>
      </c>
      <c r="M39" s="1">
        <v>11</v>
      </c>
      <c r="N39" s="1">
        <v>31</v>
      </c>
      <c r="O39" s="1">
        <v>56</v>
      </c>
      <c r="P39" s="1345">
        <v>28</v>
      </c>
      <c r="Q39" s="1">
        <v>17</v>
      </c>
      <c r="R39" s="1">
        <v>31</v>
      </c>
      <c r="S39" s="1">
        <v>43</v>
      </c>
      <c r="T39" s="1">
        <v>65</v>
      </c>
      <c r="U39" s="1">
        <v>93</v>
      </c>
      <c r="V39" s="1437">
        <v>75</v>
      </c>
    </row>
    <row r="40" spans="1:22" ht="15" x14ac:dyDescent="0.25">
      <c r="A40" s="1338" t="s">
        <v>707</v>
      </c>
      <c r="B40" s="1338" t="s">
        <v>778</v>
      </c>
      <c r="C40" s="1338" t="s">
        <v>377</v>
      </c>
      <c r="D40" s="1">
        <v>4.1666666666666664E-2</v>
      </c>
      <c r="E40" s="1">
        <v>6.1728395061728392E-2</v>
      </c>
      <c r="F40" s="1">
        <v>6.8181818181818177E-2</v>
      </c>
      <c r="G40" s="1">
        <v>0.17241379310344829</v>
      </c>
      <c r="H40" s="1">
        <v>0.11538461538461539</v>
      </c>
      <c r="I40" s="1">
        <v>0.15068493150684931</v>
      </c>
      <c r="J40" s="1">
        <v>0.25806451612903225</v>
      </c>
      <c r="K40" s="1">
        <v>0.1746987951807229</v>
      </c>
      <c r="L40" s="1">
        <v>5.829596412556054E-2</v>
      </c>
      <c r="M40" s="1">
        <v>9.3220338983050849E-2</v>
      </c>
      <c r="N40" s="1">
        <v>8.4931506849315067E-2</v>
      </c>
      <c r="O40" s="1">
        <v>0.12873563218390804</v>
      </c>
      <c r="P40" s="1345">
        <v>0.22580645161290322</v>
      </c>
      <c r="Q40" s="1">
        <v>8.9947089947089942E-2</v>
      </c>
      <c r="R40" s="1">
        <v>8.3109919571045576E-2</v>
      </c>
      <c r="S40" s="1">
        <v>0.22513089005235601</v>
      </c>
      <c r="T40" s="1">
        <v>0.27659574468085107</v>
      </c>
      <c r="U40" s="1">
        <v>0.31958762886597936</v>
      </c>
      <c r="V40" s="1437">
        <v>0.44910179640718562</v>
      </c>
    </row>
    <row r="41" spans="1:22" ht="15" x14ac:dyDescent="0.25">
      <c r="A41" s="1338" t="s">
        <v>707</v>
      </c>
      <c r="B41" s="1338" t="s">
        <v>779</v>
      </c>
      <c r="C41" s="1338" t="s">
        <v>376</v>
      </c>
      <c r="D41" s="1">
        <v>0</v>
      </c>
      <c r="E41" s="1">
        <v>0</v>
      </c>
      <c r="F41" s="1">
        <v>0</v>
      </c>
      <c r="G41" s="1">
        <v>156</v>
      </c>
      <c r="H41" s="1">
        <v>203</v>
      </c>
      <c r="I41" s="1">
        <v>301</v>
      </c>
      <c r="J41" s="1">
        <v>232</v>
      </c>
      <c r="K41" s="1">
        <v>212</v>
      </c>
      <c r="L41" s="1">
        <v>300</v>
      </c>
      <c r="M41" s="1">
        <v>171</v>
      </c>
      <c r="N41" s="1">
        <v>220</v>
      </c>
      <c r="O41" s="1">
        <v>465</v>
      </c>
      <c r="P41" s="1345">
        <v>168</v>
      </c>
      <c r="Q41" s="1">
        <v>122</v>
      </c>
      <c r="R41" s="1">
        <v>292</v>
      </c>
      <c r="S41" s="1">
        <v>171</v>
      </c>
      <c r="T41" s="1">
        <v>312</v>
      </c>
      <c r="U41" s="1">
        <v>445</v>
      </c>
      <c r="V41" s="1437">
        <v>260</v>
      </c>
    </row>
    <row r="42" spans="1:22" ht="15" x14ac:dyDescent="0.25">
      <c r="A42" s="1338" t="s">
        <v>707</v>
      </c>
      <c r="B42" s="1338" t="s">
        <v>779</v>
      </c>
      <c r="C42" s="1338" t="s">
        <v>379</v>
      </c>
      <c r="D42" s="1">
        <v>0</v>
      </c>
      <c r="E42" s="1">
        <v>0</v>
      </c>
      <c r="F42" s="1">
        <v>0</v>
      </c>
      <c r="G42" s="1">
        <v>51</v>
      </c>
      <c r="H42" s="1">
        <v>72</v>
      </c>
      <c r="I42" s="1">
        <v>114</v>
      </c>
      <c r="J42" s="1">
        <v>91</v>
      </c>
      <c r="K42" s="1">
        <v>95</v>
      </c>
      <c r="L42" s="1">
        <v>89</v>
      </c>
      <c r="M42" s="1">
        <v>91</v>
      </c>
      <c r="N42" s="1">
        <v>111</v>
      </c>
      <c r="O42" s="1">
        <v>248</v>
      </c>
      <c r="P42" s="1345">
        <v>93</v>
      </c>
      <c r="Q42" s="1">
        <v>44</v>
      </c>
      <c r="R42" s="1">
        <v>117</v>
      </c>
      <c r="S42" s="1">
        <v>87</v>
      </c>
      <c r="T42" s="1">
        <v>173</v>
      </c>
      <c r="U42" s="1">
        <v>163</v>
      </c>
      <c r="V42" s="1437">
        <v>167</v>
      </c>
    </row>
    <row r="43" spans="1:22" ht="15" x14ac:dyDescent="0.25">
      <c r="A43" s="1338" t="s">
        <v>707</v>
      </c>
      <c r="B43" s="1338" t="s">
        <v>779</v>
      </c>
      <c r="C43" s="1338" t="s">
        <v>377</v>
      </c>
      <c r="D43" s="1">
        <v>0</v>
      </c>
      <c r="E43" s="1">
        <v>0</v>
      </c>
      <c r="F43" s="1">
        <v>0</v>
      </c>
      <c r="G43" s="1">
        <v>0.26984126984126983</v>
      </c>
      <c r="H43" s="1">
        <v>0.34782608695652173</v>
      </c>
      <c r="I43" s="1">
        <v>0.3619047619047619</v>
      </c>
      <c r="J43" s="1">
        <v>0.37916666666666665</v>
      </c>
      <c r="K43" s="1">
        <v>0.43981481481481483</v>
      </c>
      <c r="L43" s="1">
        <v>0.28434504792332266</v>
      </c>
      <c r="M43" s="1">
        <v>0.53529411764705881</v>
      </c>
      <c r="N43" s="1">
        <v>0.5</v>
      </c>
      <c r="O43" s="1">
        <v>0.51028806584362141</v>
      </c>
      <c r="P43" s="1345">
        <v>0.54385964912280704</v>
      </c>
      <c r="Q43" s="1">
        <v>0.32835820895522388</v>
      </c>
      <c r="R43" s="1">
        <v>0.39795918367346939</v>
      </c>
      <c r="S43" s="1">
        <v>0.50289017341040465</v>
      </c>
      <c r="T43" s="1">
        <v>0.54920634920634925</v>
      </c>
      <c r="U43" s="1">
        <v>0.35357917570498915</v>
      </c>
      <c r="V43" s="1437">
        <v>0.63740458015267176</v>
      </c>
    </row>
    <row r="44" spans="1:22" ht="15" x14ac:dyDescent="0.25">
      <c r="A44" s="1338" t="s">
        <v>707</v>
      </c>
      <c r="B44" s="1338" t="s">
        <v>780</v>
      </c>
      <c r="C44" s="1338" t="s">
        <v>376</v>
      </c>
      <c r="D44" s="1">
        <v>75</v>
      </c>
      <c r="E44" s="1">
        <v>86</v>
      </c>
      <c r="F44" s="1">
        <v>140</v>
      </c>
      <c r="G44" s="1">
        <v>129</v>
      </c>
      <c r="H44" s="1">
        <v>126</v>
      </c>
      <c r="I44" s="1">
        <v>204</v>
      </c>
      <c r="J44" s="1">
        <v>179</v>
      </c>
      <c r="K44" s="1">
        <v>199</v>
      </c>
      <c r="L44" s="1">
        <v>234</v>
      </c>
      <c r="M44" s="1">
        <v>194</v>
      </c>
      <c r="N44" s="1">
        <v>216</v>
      </c>
      <c r="O44" s="1">
        <v>318</v>
      </c>
      <c r="P44" s="1345">
        <v>161</v>
      </c>
      <c r="Q44" s="1">
        <v>116</v>
      </c>
      <c r="R44" s="1">
        <v>240</v>
      </c>
      <c r="S44" s="1">
        <v>123</v>
      </c>
      <c r="T44" s="1">
        <v>160</v>
      </c>
      <c r="U44" s="1">
        <v>239</v>
      </c>
      <c r="V44" s="1437">
        <v>64</v>
      </c>
    </row>
    <row r="45" spans="1:22" ht="15" x14ac:dyDescent="0.25">
      <c r="A45" s="1338" t="s">
        <v>707</v>
      </c>
      <c r="B45" s="1338" t="s">
        <v>780</v>
      </c>
      <c r="C45" s="1338" t="s">
        <v>379</v>
      </c>
      <c r="D45" s="1">
        <v>23</v>
      </c>
      <c r="E45" s="1">
        <v>25</v>
      </c>
      <c r="F45" s="1">
        <v>37</v>
      </c>
      <c r="G45" s="1">
        <v>41</v>
      </c>
      <c r="H45" s="1">
        <v>31</v>
      </c>
      <c r="I45" s="1">
        <v>43</v>
      </c>
      <c r="J45" s="1">
        <v>37</v>
      </c>
      <c r="K45" s="1">
        <v>49</v>
      </c>
      <c r="L45" s="1">
        <v>35</v>
      </c>
      <c r="M45" s="1">
        <v>35</v>
      </c>
      <c r="N45" s="1">
        <v>63</v>
      </c>
      <c r="O45" s="1">
        <v>65</v>
      </c>
      <c r="P45" s="1345">
        <v>33</v>
      </c>
      <c r="Q45" s="1">
        <v>14</v>
      </c>
      <c r="R45" s="1">
        <v>40</v>
      </c>
      <c r="S45" s="1">
        <v>23</v>
      </c>
      <c r="T45" s="1">
        <v>39</v>
      </c>
      <c r="U45" s="1">
        <v>26</v>
      </c>
      <c r="V45" s="1437">
        <v>46</v>
      </c>
    </row>
    <row r="46" spans="1:22" ht="15" x14ac:dyDescent="0.25">
      <c r="A46" s="1338" t="s">
        <v>707</v>
      </c>
      <c r="B46" s="1338" t="s">
        <v>780</v>
      </c>
      <c r="C46" s="1338" t="s">
        <v>377</v>
      </c>
      <c r="D46" s="1">
        <v>0.27710843373493976</v>
      </c>
      <c r="E46" s="1">
        <v>0.24752475247524752</v>
      </c>
      <c r="F46" s="1">
        <v>0.22839506172839505</v>
      </c>
      <c r="G46" s="1">
        <v>0.29285714285714287</v>
      </c>
      <c r="H46" s="1">
        <v>0.23308270676691728</v>
      </c>
      <c r="I46" s="1">
        <v>0.19026548672566371</v>
      </c>
      <c r="J46" s="1">
        <v>0.20441988950276244</v>
      </c>
      <c r="K46" s="1">
        <v>0.23671497584541062</v>
      </c>
      <c r="L46" s="1">
        <v>0.14227642276422764</v>
      </c>
      <c r="M46" s="1">
        <v>0.17499999999999999</v>
      </c>
      <c r="N46" s="1">
        <v>0.28767123287671231</v>
      </c>
      <c r="O46" s="1">
        <v>0.20186335403726707</v>
      </c>
      <c r="P46" s="1345">
        <v>0.20121951219512196</v>
      </c>
      <c r="Q46" s="1">
        <v>0.11570247933884298</v>
      </c>
      <c r="R46" s="1">
        <v>0.16393442622950818</v>
      </c>
      <c r="S46" s="1">
        <v>0.18852459016393441</v>
      </c>
      <c r="T46" s="1">
        <v>0.2392638036809816</v>
      </c>
      <c r="U46" s="1">
        <v>0.10699588477366255</v>
      </c>
      <c r="V46" s="1437">
        <v>0.69696969696969702</v>
      </c>
    </row>
    <row r="47" spans="1:22" ht="15" x14ac:dyDescent="0.25">
      <c r="A47" s="1338" t="s">
        <v>708</v>
      </c>
      <c r="B47" s="1338" t="s">
        <v>781</v>
      </c>
      <c r="C47" s="1338" t="s">
        <v>376</v>
      </c>
      <c r="D47" s="1">
        <v>69</v>
      </c>
      <c r="E47" s="1">
        <v>120</v>
      </c>
      <c r="F47" s="1">
        <v>205</v>
      </c>
      <c r="G47" s="1">
        <v>356</v>
      </c>
      <c r="H47" s="1">
        <v>212</v>
      </c>
      <c r="I47" s="1">
        <v>294</v>
      </c>
      <c r="J47" s="1">
        <v>246</v>
      </c>
      <c r="K47" s="1">
        <v>246</v>
      </c>
      <c r="L47" s="1">
        <v>233</v>
      </c>
      <c r="M47" s="1">
        <v>118</v>
      </c>
      <c r="N47" s="1">
        <v>250</v>
      </c>
      <c r="O47" s="1">
        <v>362</v>
      </c>
      <c r="P47" s="1345">
        <v>162</v>
      </c>
      <c r="Q47" s="1">
        <v>74</v>
      </c>
      <c r="R47" s="1">
        <v>206</v>
      </c>
      <c r="S47" s="1">
        <v>163</v>
      </c>
      <c r="T47" s="1">
        <v>213</v>
      </c>
      <c r="U47" s="1">
        <v>197</v>
      </c>
      <c r="V47" s="1437">
        <v>213</v>
      </c>
    </row>
    <row r="48" spans="1:22" ht="15" x14ac:dyDescent="0.25">
      <c r="A48" s="1338" t="s">
        <v>708</v>
      </c>
      <c r="B48" s="1338" t="s">
        <v>781</v>
      </c>
      <c r="C48" s="1338" t="s">
        <v>379</v>
      </c>
      <c r="D48" s="1">
        <v>0</v>
      </c>
      <c r="E48" s="1">
        <v>0</v>
      </c>
      <c r="F48" s="1">
        <v>131</v>
      </c>
      <c r="G48" s="1">
        <v>0</v>
      </c>
      <c r="H48" s="1">
        <v>180</v>
      </c>
      <c r="I48" s="1">
        <v>0</v>
      </c>
      <c r="J48" s="1">
        <v>198</v>
      </c>
      <c r="K48" s="1">
        <v>0</v>
      </c>
      <c r="L48" s="1">
        <v>188</v>
      </c>
      <c r="M48" s="1">
        <v>1</v>
      </c>
      <c r="N48" s="1">
        <v>331</v>
      </c>
      <c r="O48" s="1">
        <v>492</v>
      </c>
      <c r="P48" s="1345">
        <v>0</v>
      </c>
      <c r="Q48" s="1">
        <v>0</v>
      </c>
      <c r="R48" s="1">
        <v>0</v>
      </c>
      <c r="S48" s="1">
        <v>0</v>
      </c>
      <c r="T48" s="1">
        <v>243</v>
      </c>
      <c r="U48" s="1">
        <v>324</v>
      </c>
      <c r="V48" s="1437">
        <v>344</v>
      </c>
    </row>
    <row r="49" spans="1:22" ht="15" x14ac:dyDescent="0.25">
      <c r="A49" s="1338" t="s">
        <v>708</v>
      </c>
      <c r="B49" s="1338" t="s">
        <v>781</v>
      </c>
      <c r="C49" s="1338" t="s">
        <v>377</v>
      </c>
      <c r="D49" s="1">
        <v>0</v>
      </c>
      <c r="E49" s="1">
        <v>0</v>
      </c>
      <c r="F49" s="1">
        <v>0.5527426160337553</v>
      </c>
      <c r="G49" s="1">
        <v>0</v>
      </c>
      <c r="H49" s="1">
        <v>0.82191780821917804</v>
      </c>
      <c r="I49" s="1">
        <v>0</v>
      </c>
      <c r="J49" s="1">
        <v>0.79518072289156627</v>
      </c>
      <c r="K49" s="1">
        <v>0</v>
      </c>
      <c r="L49" s="1">
        <v>0.81034482758620685</v>
      </c>
      <c r="M49" s="1">
        <v>8.4033613445378148E-3</v>
      </c>
      <c r="N49" s="1">
        <v>1.29296875</v>
      </c>
      <c r="O49" s="1">
        <v>1.3333333333333333</v>
      </c>
      <c r="P49" s="1345">
        <v>0</v>
      </c>
      <c r="Q49" s="1">
        <v>0</v>
      </c>
      <c r="R49" s="1">
        <v>0</v>
      </c>
      <c r="S49" s="1">
        <v>0</v>
      </c>
      <c r="T49" s="1">
        <v>1.1355140186915889</v>
      </c>
      <c r="U49" s="1">
        <v>1.6039603960396041</v>
      </c>
      <c r="V49" s="1437">
        <v>1.6226415094339623</v>
      </c>
    </row>
    <row r="50" spans="1:22" ht="15" x14ac:dyDescent="0.25">
      <c r="A50" s="1338" t="s">
        <v>708</v>
      </c>
      <c r="B50" s="1338" t="s">
        <v>782</v>
      </c>
      <c r="C50" s="1338" t="s">
        <v>376</v>
      </c>
      <c r="D50" s="1">
        <v>125</v>
      </c>
      <c r="E50" s="1">
        <v>140</v>
      </c>
      <c r="F50" s="1">
        <v>236</v>
      </c>
      <c r="G50" s="1">
        <v>141</v>
      </c>
      <c r="H50" s="1">
        <v>134</v>
      </c>
      <c r="I50" s="1">
        <v>180</v>
      </c>
      <c r="J50" s="1">
        <v>161</v>
      </c>
      <c r="K50" s="1">
        <v>150</v>
      </c>
      <c r="L50" s="1">
        <v>233</v>
      </c>
      <c r="M50" s="1">
        <v>121</v>
      </c>
      <c r="N50" s="1">
        <v>149</v>
      </c>
      <c r="O50" s="1">
        <v>237</v>
      </c>
      <c r="P50" s="1345">
        <v>109</v>
      </c>
      <c r="Q50" s="1">
        <v>68</v>
      </c>
      <c r="R50" s="1">
        <v>100</v>
      </c>
      <c r="S50" s="1">
        <v>89</v>
      </c>
      <c r="T50" s="1">
        <v>166</v>
      </c>
      <c r="U50" s="1">
        <v>186</v>
      </c>
      <c r="V50" s="1437">
        <v>163</v>
      </c>
    </row>
    <row r="51" spans="1:22" ht="15" x14ac:dyDescent="0.25">
      <c r="A51" s="1338" t="s">
        <v>708</v>
      </c>
      <c r="B51" s="1338" t="s">
        <v>782</v>
      </c>
      <c r="C51" s="1338" t="s">
        <v>379</v>
      </c>
      <c r="D51" s="1">
        <v>0</v>
      </c>
      <c r="E51" s="1">
        <v>0</v>
      </c>
      <c r="F51" s="1">
        <v>0</v>
      </c>
      <c r="G51" s="1">
        <v>0</v>
      </c>
      <c r="H51" s="1">
        <v>72</v>
      </c>
      <c r="I51" s="1">
        <v>0</v>
      </c>
      <c r="J51" s="1">
        <v>91</v>
      </c>
      <c r="K51" s="1">
        <v>0</v>
      </c>
      <c r="L51" s="1">
        <v>89</v>
      </c>
      <c r="M51" s="1">
        <v>0</v>
      </c>
      <c r="N51" s="1">
        <v>111</v>
      </c>
      <c r="O51" s="1">
        <v>0</v>
      </c>
      <c r="P51" s="1345">
        <v>0</v>
      </c>
      <c r="Q51" s="1">
        <v>0</v>
      </c>
      <c r="R51" s="1">
        <v>0</v>
      </c>
      <c r="S51" s="1">
        <v>0</v>
      </c>
      <c r="T51" s="1">
        <v>0</v>
      </c>
      <c r="U51" s="1">
        <v>163</v>
      </c>
      <c r="V51" s="1437">
        <v>0</v>
      </c>
    </row>
    <row r="52" spans="1:22" ht="15" x14ac:dyDescent="0.25">
      <c r="A52" s="1338" t="s">
        <v>708</v>
      </c>
      <c r="B52" s="1338" t="s">
        <v>782</v>
      </c>
      <c r="C52" s="1338" t="s">
        <v>377</v>
      </c>
      <c r="D52" s="1">
        <v>0</v>
      </c>
      <c r="E52" s="1">
        <v>0</v>
      </c>
      <c r="F52" s="1">
        <v>0</v>
      </c>
      <c r="G52" s="1">
        <v>0</v>
      </c>
      <c r="H52" s="1">
        <v>0.52554744525547448</v>
      </c>
      <c r="I52" s="1">
        <v>0</v>
      </c>
      <c r="J52" s="1">
        <v>0.55828220858895705</v>
      </c>
      <c r="K52" s="1">
        <v>0</v>
      </c>
      <c r="L52" s="1">
        <v>0.36776859504132231</v>
      </c>
      <c r="M52" s="1">
        <v>0</v>
      </c>
      <c r="N52" s="1">
        <v>0.74</v>
      </c>
      <c r="O52" s="1">
        <v>0</v>
      </c>
      <c r="P52" s="1345">
        <v>0</v>
      </c>
      <c r="Q52" s="1">
        <v>0</v>
      </c>
      <c r="R52" s="1">
        <v>0</v>
      </c>
      <c r="S52" s="1">
        <v>0</v>
      </c>
      <c r="T52" s="1">
        <v>0</v>
      </c>
      <c r="U52" s="1">
        <v>0.87165775401069523</v>
      </c>
      <c r="V52" s="1437">
        <v>0</v>
      </c>
    </row>
    <row r="53" spans="1:22" ht="15" x14ac:dyDescent="0.25">
      <c r="A53" s="1338" t="s">
        <v>708</v>
      </c>
      <c r="B53" s="1338" t="s">
        <v>783</v>
      </c>
      <c r="C53" s="1338" t="s">
        <v>376</v>
      </c>
      <c r="D53" s="1">
        <v>50</v>
      </c>
      <c r="E53" s="1">
        <v>94</v>
      </c>
      <c r="F53" s="1">
        <v>129</v>
      </c>
      <c r="G53" s="1">
        <v>70</v>
      </c>
      <c r="H53" s="1">
        <v>78</v>
      </c>
      <c r="I53" s="1">
        <v>89</v>
      </c>
      <c r="J53" s="1">
        <v>94</v>
      </c>
      <c r="K53" s="1">
        <v>97</v>
      </c>
      <c r="L53" s="1">
        <v>96</v>
      </c>
      <c r="M53" s="1">
        <v>71</v>
      </c>
      <c r="N53" s="1">
        <v>79</v>
      </c>
      <c r="O53" s="1">
        <v>115</v>
      </c>
      <c r="P53" s="1345">
        <v>57</v>
      </c>
      <c r="Q53" s="1">
        <v>33</v>
      </c>
      <c r="R53" s="1">
        <v>69</v>
      </c>
      <c r="S53" s="1">
        <v>29</v>
      </c>
      <c r="T53" s="1">
        <v>44</v>
      </c>
      <c r="U53" s="1">
        <v>49</v>
      </c>
      <c r="V53" s="1437">
        <v>32</v>
      </c>
    </row>
    <row r="54" spans="1:22" ht="15" x14ac:dyDescent="0.25">
      <c r="A54" s="1338" t="s">
        <v>708</v>
      </c>
      <c r="B54" s="1338" t="s">
        <v>783</v>
      </c>
      <c r="C54" s="1338" t="s">
        <v>379</v>
      </c>
      <c r="D54" s="1">
        <v>0</v>
      </c>
      <c r="E54" s="1">
        <v>72</v>
      </c>
      <c r="F54" s="1">
        <v>0</v>
      </c>
      <c r="G54" s="1">
        <v>0</v>
      </c>
      <c r="H54" s="1">
        <v>0</v>
      </c>
      <c r="I54" s="1">
        <v>0</v>
      </c>
      <c r="J54" s="1">
        <v>50</v>
      </c>
      <c r="K54" s="1">
        <v>0</v>
      </c>
      <c r="L54" s="1">
        <v>0</v>
      </c>
      <c r="M54" s="1">
        <v>69</v>
      </c>
      <c r="N54" s="1">
        <v>0</v>
      </c>
      <c r="O54" s="1">
        <v>0</v>
      </c>
      <c r="P54" s="1345">
        <v>0</v>
      </c>
      <c r="Q54" s="1">
        <v>44</v>
      </c>
      <c r="R54" s="1">
        <v>0</v>
      </c>
      <c r="S54" s="1">
        <v>0</v>
      </c>
      <c r="T54" s="1">
        <v>95</v>
      </c>
      <c r="U54" s="1">
        <v>0</v>
      </c>
      <c r="V54" s="1437">
        <v>124</v>
      </c>
    </row>
    <row r="55" spans="1:22" ht="15" x14ac:dyDescent="0.25">
      <c r="A55" s="1338" t="s">
        <v>708</v>
      </c>
      <c r="B55" s="1338" t="s">
        <v>783</v>
      </c>
      <c r="C55" s="1338" t="s">
        <v>377</v>
      </c>
      <c r="D55" s="1">
        <v>0</v>
      </c>
      <c r="E55" s="1">
        <v>0.72</v>
      </c>
      <c r="F55" s="1">
        <v>0</v>
      </c>
      <c r="G55" s="1">
        <v>0</v>
      </c>
      <c r="H55" s="1">
        <v>0</v>
      </c>
      <c r="I55" s="1">
        <v>0</v>
      </c>
      <c r="J55" s="1">
        <v>0.52631578947368418</v>
      </c>
      <c r="K55" s="1">
        <v>0</v>
      </c>
      <c r="L55" s="1">
        <v>0</v>
      </c>
      <c r="M55" s="1">
        <v>0.9452054794520548</v>
      </c>
      <c r="N55" s="1">
        <v>0</v>
      </c>
      <c r="O55" s="1">
        <v>0</v>
      </c>
      <c r="P55" s="1345">
        <v>0</v>
      </c>
      <c r="Q55" s="1">
        <v>1.2941176470588236</v>
      </c>
      <c r="R55" s="1">
        <v>0</v>
      </c>
      <c r="S55" s="1">
        <v>0</v>
      </c>
      <c r="T55" s="1">
        <v>2.1590909090909092</v>
      </c>
      <c r="U55" s="1">
        <v>0</v>
      </c>
      <c r="V55" s="1437">
        <v>3.875</v>
      </c>
    </row>
    <row r="56" spans="1:22" ht="15" x14ac:dyDescent="0.25">
      <c r="A56" s="1338" t="s">
        <v>708</v>
      </c>
      <c r="B56" s="1338" t="s">
        <v>784</v>
      </c>
      <c r="C56" s="1338" t="s">
        <v>376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2</v>
      </c>
      <c r="J56" s="1">
        <v>15</v>
      </c>
      <c r="K56" s="1">
        <v>12</v>
      </c>
      <c r="L56" s="1">
        <v>23</v>
      </c>
      <c r="M56" s="1">
        <v>10</v>
      </c>
      <c r="N56" s="1">
        <v>20</v>
      </c>
      <c r="O56" s="1">
        <v>29</v>
      </c>
      <c r="P56" s="1345">
        <v>11</v>
      </c>
      <c r="Q56" s="1">
        <v>11</v>
      </c>
      <c r="R56" s="1">
        <v>17</v>
      </c>
      <c r="S56" s="1">
        <v>7</v>
      </c>
      <c r="T56" s="1">
        <v>6</v>
      </c>
      <c r="U56" s="1">
        <v>4</v>
      </c>
      <c r="V56" s="1437">
        <v>12</v>
      </c>
    </row>
    <row r="57" spans="1:22" ht="15" x14ac:dyDescent="0.25">
      <c r="A57" s="1338" t="s">
        <v>708</v>
      </c>
      <c r="B57" s="1338" t="s">
        <v>784</v>
      </c>
      <c r="C57" s="1338" t="s">
        <v>379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35</v>
      </c>
      <c r="N57" s="1">
        <v>0</v>
      </c>
      <c r="O57" s="1">
        <v>0</v>
      </c>
      <c r="P57" s="1345">
        <v>33</v>
      </c>
      <c r="Q57" s="1">
        <v>14</v>
      </c>
      <c r="R57" s="1">
        <v>0</v>
      </c>
      <c r="S57" s="1">
        <v>0</v>
      </c>
      <c r="T57" s="1">
        <v>42</v>
      </c>
      <c r="U57" s="1">
        <v>2</v>
      </c>
      <c r="V57" s="1437">
        <v>6</v>
      </c>
    </row>
    <row r="58" spans="1:22" ht="15" x14ac:dyDescent="0.25">
      <c r="A58" s="1338" t="s">
        <v>708</v>
      </c>
      <c r="B58" s="1338" t="s">
        <v>784</v>
      </c>
      <c r="C58" s="1338" t="s">
        <v>377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3.5</v>
      </c>
      <c r="N58" s="1">
        <v>0</v>
      </c>
      <c r="O58" s="1">
        <v>0</v>
      </c>
      <c r="P58" s="1345">
        <v>2.75</v>
      </c>
      <c r="Q58" s="1">
        <v>1.1666666666666667</v>
      </c>
      <c r="R58" s="1">
        <v>0</v>
      </c>
      <c r="S58" s="1">
        <v>0</v>
      </c>
      <c r="T58" s="1">
        <v>7</v>
      </c>
      <c r="U58" s="1">
        <v>0.5</v>
      </c>
      <c r="V58" s="1437">
        <v>0.5</v>
      </c>
    </row>
    <row r="59" spans="1:22" ht="15" x14ac:dyDescent="0.25">
      <c r="A59" s="1338" t="s">
        <v>708</v>
      </c>
      <c r="B59" s="1338" t="s">
        <v>785</v>
      </c>
      <c r="C59" s="1338" t="s">
        <v>376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345">
        <v>0</v>
      </c>
      <c r="Q59" s="1">
        <v>0</v>
      </c>
      <c r="R59" s="1">
        <v>0</v>
      </c>
      <c r="S59" s="1">
        <v>0</v>
      </c>
      <c r="T59" s="1">
        <v>0</v>
      </c>
      <c r="U59" s="1">
        <v>1</v>
      </c>
      <c r="V59" s="1437">
        <v>0</v>
      </c>
    </row>
    <row r="60" spans="1:22" ht="15" x14ac:dyDescent="0.25">
      <c r="A60" s="1338" t="s">
        <v>708</v>
      </c>
      <c r="B60" s="1338" t="s">
        <v>786</v>
      </c>
      <c r="C60" s="1338" t="s">
        <v>376</v>
      </c>
      <c r="D60" s="1">
        <v>0</v>
      </c>
      <c r="E60" s="1">
        <v>0</v>
      </c>
      <c r="F60" s="1">
        <v>0</v>
      </c>
      <c r="G60" s="1">
        <v>88</v>
      </c>
      <c r="H60" s="1">
        <v>117</v>
      </c>
      <c r="I60" s="1">
        <v>122</v>
      </c>
      <c r="J60" s="1">
        <v>80</v>
      </c>
      <c r="K60" s="1">
        <v>111</v>
      </c>
      <c r="L60" s="1">
        <v>144</v>
      </c>
      <c r="M60" s="1">
        <v>79</v>
      </c>
      <c r="N60" s="1">
        <v>138</v>
      </c>
      <c r="O60" s="1">
        <v>188</v>
      </c>
      <c r="P60" s="1345">
        <v>104</v>
      </c>
      <c r="Q60" s="1">
        <v>52</v>
      </c>
      <c r="R60" s="1">
        <v>133</v>
      </c>
      <c r="S60" s="1">
        <v>79</v>
      </c>
      <c r="T60" s="1">
        <v>137</v>
      </c>
      <c r="U60" s="1">
        <v>142</v>
      </c>
      <c r="V60" s="1437">
        <v>66</v>
      </c>
    </row>
    <row r="61" spans="1:22" ht="15" x14ac:dyDescent="0.25">
      <c r="A61" s="1338" t="s">
        <v>708</v>
      </c>
      <c r="B61" s="1338" t="s">
        <v>786</v>
      </c>
      <c r="C61" s="1338" t="s">
        <v>379</v>
      </c>
      <c r="D61" s="1">
        <v>0</v>
      </c>
      <c r="E61" s="1">
        <v>0</v>
      </c>
      <c r="F61" s="1">
        <v>0</v>
      </c>
      <c r="G61" s="1">
        <v>30</v>
      </c>
      <c r="H61" s="1">
        <v>58</v>
      </c>
      <c r="I61" s="1">
        <v>79</v>
      </c>
      <c r="J61" s="1">
        <v>30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345">
        <v>0</v>
      </c>
      <c r="Q61" s="1">
        <v>56</v>
      </c>
      <c r="R61" s="1">
        <v>0</v>
      </c>
      <c r="S61" s="1">
        <v>0</v>
      </c>
      <c r="T61" s="1">
        <v>175</v>
      </c>
      <c r="U61" s="1">
        <v>0</v>
      </c>
      <c r="V61" s="1437">
        <v>0</v>
      </c>
    </row>
    <row r="62" spans="1:22" ht="15" x14ac:dyDescent="0.25">
      <c r="A62" s="1338" t="s">
        <v>708</v>
      </c>
      <c r="B62" s="1338" t="s">
        <v>786</v>
      </c>
      <c r="C62" s="1338" t="s">
        <v>377</v>
      </c>
      <c r="D62" s="1">
        <v>0</v>
      </c>
      <c r="E62" s="1">
        <v>0</v>
      </c>
      <c r="F62" s="1">
        <v>0</v>
      </c>
      <c r="G62" s="1">
        <v>0.24193548387096775</v>
      </c>
      <c r="H62" s="1">
        <v>0.44961240310077522</v>
      </c>
      <c r="I62" s="1">
        <v>0.58518518518518514</v>
      </c>
      <c r="J62" s="1">
        <v>0.32967032967032966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345">
        <v>0</v>
      </c>
      <c r="Q62" s="1">
        <v>0.98245614035087714</v>
      </c>
      <c r="R62" s="1">
        <v>0</v>
      </c>
      <c r="S62" s="1">
        <v>0</v>
      </c>
      <c r="T62" s="1">
        <v>1.2411347517730495</v>
      </c>
      <c r="U62" s="1">
        <v>0</v>
      </c>
      <c r="V62" s="1437">
        <v>0</v>
      </c>
    </row>
    <row r="63" spans="1:22" ht="15" x14ac:dyDescent="0.25">
      <c r="A63" s="1338" t="s">
        <v>708</v>
      </c>
      <c r="B63" s="1338" t="s">
        <v>787</v>
      </c>
      <c r="C63" s="1338" t="s">
        <v>376</v>
      </c>
      <c r="D63" s="1">
        <v>55</v>
      </c>
      <c r="E63" s="1">
        <v>69</v>
      </c>
      <c r="F63" s="1">
        <v>100</v>
      </c>
      <c r="G63" s="1">
        <v>49</v>
      </c>
      <c r="H63" s="1">
        <v>86</v>
      </c>
      <c r="I63" s="1">
        <v>72</v>
      </c>
      <c r="J63" s="1">
        <v>50</v>
      </c>
      <c r="K63" s="1">
        <v>31</v>
      </c>
      <c r="L63" s="1">
        <v>37</v>
      </c>
      <c r="M63" s="1">
        <v>39</v>
      </c>
      <c r="N63" s="1">
        <v>26</v>
      </c>
      <c r="O63" s="1">
        <v>68</v>
      </c>
      <c r="P63" s="1345">
        <v>23</v>
      </c>
      <c r="Q63" s="1">
        <v>14</v>
      </c>
      <c r="R63" s="1">
        <v>77</v>
      </c>
      <c r="S63" s="1">
        <v>36</v>
      </c>
      <c r="T63" s="1">
        <v>24</v>
      </c>
      <c r="U63" s="1">
        <v>52</v>
      </c>
      <c r="V63" s="1437">
        <v>-2</v>
      </c>
    </row>
    <row r="64" spans="1:22" ht="15" x14ac:dyDescent="0.25">
      <c r="A64" s="1338" t="s">
        <v>708</v>
      </c>
      <c r="B64" s="1338" t="s">
        <v>787</v>
      </c>
      <c r="C64" s="1338" t="s">
        <v>379</v>
      </c>
      <c r="D64" s="1">
        <v>0</v>
      </c>
      <c r="E64" s="1">
        <v>0</v>
      </c>
      <c r="F64" s="1">
        <v>0</v>
      </c>
      <c r="G64" s="1">
        <v>0</v>
      </c>
      <c r="H64" s="1">
        <v>76</v>
      </c>
      <c r="I64" s="1">
        <v>51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345">
        <v>0</v>
      </c>
      <c r="Q64" s="1">
        <v>0</v>
      </c>
      <c r="R64" s="1">
        <v>0</v>
      </c>
      <c r="S64" s="1">
        <v>118</v>
      </c>
      <c r="T64" s="1">
        <v>0</v>
      </c>
      <c r="U64" s="1">
        <v>0</v>
      </c>
      <c r="V64" s="1437">
        <v>0</v>
      </c>
    </row>
    <row r="65" spans="1:22" ht="15" x14ac:dyDescent="0.25">
      <c r="A65" s="1338" t="s">
        <v>708</v>
      </c>
      <c r="B65" s="1338" t="s">
        <v>787</v>
      </c>
      <c r="C65" s="1338" t="s">
        <v>377</v>
      </c>
      <c r="D65" s="1">
        <v>0</v>
      </c>
      <c r="E65" s="1">
        <v>0</v>
      </c>
      <c r="F65" s="1">
        <v>0</v>
      </c>
      <c r="G65" s="1">
        <v>0</v>
      </c>
      <c r="H65" s="1">
        <v>0.80851063829787229</v>
      </c>
      <c r="I65" s="1">
        <v>0.65384615384615385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345">
        <v>0</v>
      </c>
      <c r="Q65" s="1">
        <v>0</v>
      </c>
      <c r="R65" s="1">
        <v>0</v>
      </c>
      <c r="S65" s="1">
        <v>3.2777777777777777</v>
      </c>
      <c r="T65" s="1">
        <v>0</v>
      </c>
      <c r="U65" s="1">
        <v>0</v>
      </c>
      <c r="V65" s="1437">
        <v>0</v>
      </c>
    </row>
    <row r="66" spans="1:22" ht="15" x14ac:dyDescent="0.25">
      <c r="A66" s="1338" t="s">
        <v>708</v>
      </c>
      <c r="B66" s="1338" t="s">
        <v>772</v>
      </c>
      <c r="C66" s="1338" t="s">
        <v>376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345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437">
        <v>0</v>
      </c>
    </row>
    <row r="67" spans="1:22" ht="15" x14ac:dyDescent="0.25">
      <c r="A67" s="1338" t="s">
        <v>708</v>
      </c>
      <c r="B67" s="1338" t="s">
        <v>772</v>
      </c>
      <c r="C67" s="1338" t="s">
        <v>379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345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437">
        <v>0</v>
      </c>
    </row>
    <row r="68" spans="1:22" ht="15" x14ac:dyDescent="0.25">
      <c r="A68" s="1338" t="s">
        <v>708</v>
      </c>
      <c r="B68" s="1338" t="s">
        <v>772</v>
      </c>
      <c r="C68" s="1338" t="s">
        <v>377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345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437">
        <v>0</v>
      </c>
    </row>
    <row r="69" spans="1:22" ht="15" x14ac:dyDescent="0.25">
      <c r="A69" s="1338" t="s">
        <v>708</v>
      </c>
      <c r="B69" s="1338" t="s">
        <v>788</v>
      </c>
      <c r="C69" s="1338" t="s">
        <v>376</v>
      </c>
      <c r="D69" s="1">
        <v>30</v>
      </c>
      <c r="E69" s="1">
        <v>49</v>
      </c>
      <c r="F69" s="1">
        <v>93</v>
      </c>
      <c r="G69" s="1">
        <v>84</v>
      </c>
      <c r="H69" s="1">
        <v>117</v>
      </c>
      <c r="I69" s="1">
        <v>93</v>
      </c>
      <c r="J69" s="1">
        <v>67</v>
      </c>
      <c r="K69" s="1">
        <v>64</v>
      </c>
      <c r="L69" s="1">
        <v>91</v>
      </c>
      <c r="M69" s="1">
        <v>64</v>
      </c>
      <c r="N69" s="1">
        <v>122</v>
      </c>
      <c r="O69" s="1">
        <v>245</v>
      </c>
      <c r="P69" s="1345">
        <v>146</v>
      </c>
      <c r="Q69" s="1">
        <v>141</v>
      </c>
      <c r="R69" s="1">
        <v>323</v>
      </c>
      <c r="S69" s="1">
        <v>180</v>
      </c>
      <c r="T69" s="1">
        <v>225</v>
      </c>
      <c r="U69" s="1">
        <v>235</v>
      </c>
      <c r="V69" s="1437">
        <v>94</v>
      </c>
    </row>
    <row r="70" spans="1:22" ht="15" x14ac:dyDescent="0.25">
      <c r="A70" s="1338" t="s">
        <v>708</v>
      </c>
      <c r="B70" s="1338" t="s">
        <v>788</v>
      </c>
      <c r="C70" s="1338" t="s">
        <v>379</v>
      </c>
      <c r="D70" s="1">
        <v>0</v>
      </c>
      <c r="E70" s="1">
        <v>30</v>
      </c>
      <c r="F70" s="1">
        <v>0</v>
      </c>
      <c r="G70" s="1">
        <v>0</v>
      </c>
      <c r="H70" s="1">
        <v>58</v>
      </c>
      <c r="I70" s="1">
        <v>37</v>
      </c>
      <c r="J70" s="1">
        <v>0</v>
      </c>
      <c r="K70" s="1">
        <v>0</v>
      </c>
      <c r="L70" s="1">
        <v>0</v>
      </c>
      <c r="M70" s="1">
        <v>25</v>
      </c>
      <c r="N70" s="1">
        <v>0</v>
      </c>
      <c r="O70" s="1">
        <v>0</v>
      </c>
      <c r="P70" s="1345">
        <v>0</v>
      </c>
      <c r="Q70" s="1">
        <v>32</v>
      </c>
      <c r="R70" s="1">
        <v>118</v>
      </c>
      <c r="S70" s="1">
        <v>105</v>
      </c>
      <c r="T70" s="1">
        <v>0</v>
      </c>
      <c r="U70" s="1">
        <v>170</v>
      </c>
      <c r="V70" s="1437">
        <v>0</v>
      </c>
    </row>
    <row r="71" spans="1:22" ht="15" x14ac:dyDescent="0.25">
      <c r="A71" s="1338" t="s">
        <v>708</v>
      </c>
      <c r="B71" s="1338" t="s">
        <v>788</v>
      </c>
      <c r="C71" s="1338" t="s">
        <v>377</v>
      </c>
      <c r="D71" s="1">
        <v>0</v>
      </c>
      <c r="E71" s="1">
        <v>0.43478260869565216</v>
      </c>
      <c r="F71" s="1">
        <v>0</v>
      </c>
      <c r="G71" s="1">
        <v>0</v>
      </c>
      <c r="H71" s="1">
        <v>0.43939393939393939</v>
      </c>
      <c r="I71" s="1">
        <v>0.34905660377358488</v>
      </c>
      <c r="J71" s="1">
        <v>0</v>
      </c>
      <c r="K71" s="1">
        <v>0</v>
      </c>
      <c r="L71" s="1">
        <v>0</v>
      </c>
      <c r="M71" s="1">
        <v>0.37878787878787878</v>
      </c>
      <c r="N71" s="1">
        <v>0</v>
      </c>
      <c r="O71" s="1">
        <v>0</v>
      </c>
      <c r="P71" s="1345">
        <v>0</v>
      </c>
      <c r="Q71" s="1">
        <v>0.22377622377622378</v>
      </c>
      <c r="R71" s="1">
        <v>0.36085626911314983</v>
      </c>
      <c r="S71" s="1">
        <v>0.57065217391304346</v>
      </c>
      <c r="T71" s="1">
        <v>0</v>
      </c>
      <c r="U71" s="1">
        <v>0.70539419087136934</v>
      </c>
      <c r="V71" s="1437">
        <v>0</v>
      </c>
    </row>
    <row r="72" spans="1:22" ht="15" x14ac:dyDescent="0.25">
      <c r="A72" s="1338" t="s">
        <v>708</v>
      </c>
      <c r="B72" s="1338" t="s">
        <v>789</v>
      </c>
      <c r="C72" s="1338" t="s">
        <v>376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1</v>
      </c>
      <c r="L72" s="1">
        <v>7</v>
      </c>
      <c r="M72" s="1">
        <v>13</v>
      </c>
      <c r="N72" s="1">
        <v>39</v>
      </c>
      <c r="O72" s="1">
        <v>51</v>
      </c>
      <c r="P72" s="1345">
        <v>22</v>
      </c>
      <c r="Q72" s="1">
        <v>19</v>
      </c>
      <c r="R72" s="1">
        <v>25</v>
      </c>
      <c r="S72" s="1">
        <v>36</v>
      </c>
      <c r="T72" s="1">
        <v>31</v>
      </c>
      <c r="U72" s="1">
        <v>35</v>
      </c>
      <c r="V72" s="1437">
        <v>40</v>
      </c>
    </row>
    <row r="73" spans="1:22" ht="15" x14ac:dyDescent="0.25">
      <c r="A73" s="1338" t="s">
        <v>708</v>
      </c>
      <c r="B73" s="1338" t="s">
        <v>789</v>
      </c>
      <c r="C73" s="1338" t="s">
        <v>379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94</v>
      </c>
      <c r="O73" s="1">
        <v>0</v>
      </c>
      <c r="P73" s="1345">
        <v>0</v>
      </c>
      <c r="Q73" s="1">
        <v>0</v>
      </c>
      <c r="R73" s="1">
        <v>0</v>
      </c>
      <c r="S73" s="1">
        <v>0</v>
      </c>
      <c r="T73" s="1">
        <v>174</v>
      </c>
      <c r="U73" s="1">
        <v>0</v>
      </c>
      <c r="V73" s="1437">
        <v>0</v>
      </c>
    </row>
    <row r="74" spans="1:22" ht="15" x14ac:dyDescent="0.25">
      <c r="A74" s="1338" t="s">
        <v>708</v>
      </c>
      <c r="B74" s="1338" t="s">
        <v>789</v>
      </c>
      <c r="C74" s="1338" t="s">
        <v>377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2.088888888888889</v>
      </c>
      <c r="O74" s="1">
        <v>0</v>
      </c>
      <c r="P74" s="1345">
        <v>0</v>
      </c>
      <c r="Q74" s="1">
        <v>0</v>
      </c>
      <c r="R74" s="1">
        <v>0</v>
      </c>
      <c r="S74" s="1">
        <v>0</v>
      </c>
      <c r="T74" s="1">
        <v>5.2727272727272725</v>
      </c>
      <c r="U74" s="1">
        <v>0</v>
      </c>
      <c r="V74" s="1437">
        <v>0</v>
      </c>
    </row>
    <row r="75" spans="1:22" ht="15" x14ac:dyDescent="0.25">
      <c r="A75" s="1338" t="s">
        <v>708</v>
      </c>
      <c r="B75" s="1338" t="s">
        <v>790</v>
      </c>
      <c r="C75" s="1338" t="s">
        <v>376</v>
      </c>
      <c r="D75" s="1">
        <v>54</v>
      </c>
      <c r="E75" s="1">
        <v>68</v>
      </c>
      <c r="F75" s="1">
        <v>122</v>
      </c>
      <c r="G75" s="1">
        <v>93</v>
      </c>
      <c r="H75" s="1">
        <v>781</v>
      </c>
      <c r="I75" s="1">
        <v>99</v>
      </c>
      <c r="J75" s="1">
        <v>79</v>
      </c>
      <c r="K75" s="1">
        <v>89</v>
      </c>
      <c r="L75" s="1">
        <v>73</v>
      </c>
      <c r="M75" s="1">
        <v>101</v>
      </c>
      <c r="N75" s="1">
        <v>102</v>
      </c>
      <c r="O75" s="1">
        <v>229</v>
      </c>
      <c r="P75" s="1345">
        <v>87</v>
      </c>
      <c r="Q75" s="1">
        <v>84</v>
      </c>
      <c r="R75" s="1">
        <v>161</v>
      </c>
      <c r="S75" s="1">
        <v>106</v>
      </c>
      <c r="T75" s="1">
        <v>149</v>
      </c>
      <c r="U75" s="1">
        <v>120</v>
      </c>
      <c r="V75" s="1437">
        <v>13</v>
      </c>
    </row>
    <row r="76" spans="1:22" ht="15" x14ac:dyDescent="0.25">
      <c r="A76" s="1338" t="s">
        <v>708</v>
      </c>
      <c r="B76" s="1338" t="s">
        <v>790</v>
      </c>
      <c r="C76" s="1338" t="s">
        <v>379</v>
      </c>
      <c r="D76" s="1">
        <v>0</v>
      </c>
      <c r="E76" s="1">
        <v>0</v>
      </c>
      <c r="F76" s="1">
        <v>44</v>
      </c>
      <c r="G76" s="1">
        <v>40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345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437">
        <v>131</v>
      </c>
    </row>
    <row r="77" spans="1:22" ht="15" x14ac:dyDescent="0.25">
      <c r="A77" s="1338" t="s">
        <v>708</v>
      </c>
      <c r="B77" s="1338" t="s">
        <v>790</v>
      </c>
      <c r="C77" s="1338" t="s">
        <v>377</v>
      </c>
      <c r="D77" s="1">
        <v>0</v>
      </c>
      <c r="E77" s="1">
        <v>0</v>
      </c>
      <c r="F77" s="1">
        <v>0.31205673758865249</v>
      </c>
      <c r="G77" s="1">
        <v>0.3669724770642202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345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437">
        <v>11.391304347826088</v>
      </c>
    </row>
    <row r="78" spans="1:22" ht="15" x14ac:dyDescent="0.25">
      <c r="A78" s="1338" t="s">
        <v>708</v>
      </c>
      <c r="B78" s="1338" t="s">
        <v>791</v>
      </c>
      <c r="C78" s="1338" t="s">
        <v>376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345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437">
        <v>4</v>
      </c>
    </row>
    <row r="79" spans="1:22" ht="15" x14ac:dyDescent="0.25">
      <c r="A79" s="1338" t="s">
        <v>708</v>
      </c>
      <c r="B79" s="1338" t="s">
        <v>1156</v>
      </c>
      <c r="C79" s="1338" t="s">
        <v>376</v>
      </c>
      <c r="D79" s="1">
        <v>201</v>
      </c>
      <c r="E79" s="1">
        <v>205</v>
      </c>
      <c r="F79" s="1">
        <v>404</v>
      </c>
      <c r="G79" s="1">
        <v>415</v>
      </c>
      <c r="H79" s="1">
        <v>396</v>
      </c>
      <c r="I79" s="1">
        <v>752</v>
      </c>
      <c r="J79" s="1">
        <v>415</v>
      </c>
      <c r="K79" s="1">
        <v>400</v>
      </c>
      <c r="L79" s="1">
        <v>667</v>
      </c>
      <c r="M79" s="1">
        <v>510</v>
      </c>
      <c r="N79" s="1">
        <v>48</v>
      </c>
      <c r="O79" s="1">
        <v>146</v>
      </c>
      <c r="P79" s="1345">
        <v>-6</v>
      </c>
      <c r="Q79" s="1">
        <v>0</v>
      </c>
      <c r="R79" s="1">
        <v>0</v>
      </c>
      <c r="S79" s="1">
        <v>-1</v>
      </c>
      <c r="T79" s="1">
        <v>-1</v>
      </c>
      <c r="U79" s="1">
        <v>0</v>
      </c>
      <c r="V79" s="1437">
        <v>0</v>
      </c>
    </row>
    <row r="80" spans="1:22" ht="15" x14ac:dyDescent="0.25">
      <c r="A80" s="1338" t="s">
        <v>708</v>
      </c>
      <c r="B80" s="1338" t="s">
        <v>1156</v>
      </c>
      <c r="C80" s="1338" t="s">
        <v>379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194</v>
      </c>
      <c r="P80" s="1345">
        <v>73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437">
        <v>0</v>
      </c>
    </row>
    <row r="81" spans="1:22" ht="15" x14ac:dyDescent="0.25">
      <c r="A81" s="1338" t="s">
        <v>708</v>
      </c>
      <c r="B81" s="1338" t="s">
        <v>1156</v>
      </c>
      <c r="C81" s="1338" t="s">
        <v>377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1.2679738562091503</v>
      </c>
      <c r="P81" s="1345">
        <v>-8.1111111111111107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437">
        <v>0</v>
      </c>
    </row>
    <row r="82" spans="1:22" ht="15" x14ac:dyDescent="0.25">
      <c r="A82" s="1338" t="s">
        <v>708</v>
      </c>
      <c r="B82" s="1338" t="s">
        <v>792</v>
      </c>
      <c r="C82" s="1338" t="s">
        <v>376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345">
        <v>0</v>
      </c>
      <c r="Q82" s="1">
        <v>0</v>
      </c>
      <c r="R82" s="1">
        <v>0</v>
      </c>
      <c r="S82" s="1">
        <v>1</v>
      </c>
      <c r="T82" s="1">
        <v>3</v>
      </c>
      <c r="U82" s="1">
        <v>9</v>
      </c>
      <c r="V82" s="1437">
        <v>9</v>
      </c>
    </row>
    <row r="83" spans="1:22" ht="15" x14ac:dyDescent="0.25">
      <c r="A83" s="1338" t="s">
        <v>708</v>
      </c>
      <c r="B83" s="1338" t="s">
        <v>793</v>
      </c>
      <c r="C83" s="1338" t="s">
        <v>376</v>
      </c>
      <c r="D83" s="1">
        <v>18</v>
      </c>
      <c r="E83" s="1">
        <v>33</v>
      </c>
      <c r="F83" s="1">
        <v>53</v>
      </c>
      <c r="G83" s="1">
        <v>58</v>
      </c>
      <c r="H83" s="1">
        <v>48</v>
      </c>
      <c r="I83" s="1">
        <v>40</v>
      </c>
      <c r="J83" s="1">
        <v>41</v>
      </c>
      <c r="K83" s="1">
        <v>52</v>
      </c>
      <c r="L83" s="1">
        <v>60</v>
      </c>
      <c r="M83" s="1">
        <v>0</v>
      </c>
      <c r="N83" s="1">
        <v>-1</v>
      </c>
      <c r="O83" s="1">
        <v>0</v>
      </c>
      <c r="P83" s="1345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437">
        <v>0</v>
      </c>
    </row>
    <row r="84" spans="1:22" ht="15" x14ac:dyDescent="0.25">
      <c r="A84" s="1338" t="s">
        <v>708</v>
      </c>
      <c r="B84" s="1338" t="s">
        <v>793</v>
      </c>
      <c r="C84" s="1338" t="s">
        <v>379</v>
      </c>
      <c r="D84" s="1">
        <v>19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26</v>
      </c>
      <c r="K84" s="1">
        <v>39</v>
      </c>
      <c r="L84" s="1">
        <v>39</v>
      </c>
      <c r="M84" s="1">
        <v>0</v>
      </c>
      <c r="N84" s="1">
        <v>0</v>
      </c>
      <c r="O84" s="1">
        <v>0</v>
      </c>
      <c r="P84" s="1345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437">
        <v>0</v>
      </c>
    </row>
    <row r="85" spans="1:22" ht="15" x14ac:dyDescent="0.25">
      <c r="A85" s="1338" t="s">
        <v>708</v>
      </c>
      <c r="B85" s="1338" t="s">
        <v>793</v>
      </c>
      <c r="C85" s="1338" t="s">
        <v>377</v>
      </c>
      <c r="D85" s="1">
        <v>0.90476190476190477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0.57777777777777772</v>
      </c>
      <c r="K85" s="1">
        <v>0.67241379310344829</v>
      </c>
      <c r="L85" s="1">
        <v>0.62903225806451613</v>
      </c>
      <c r="M85" s="1">
        <v>0</v>
      </c>
      <c r="N85" s="1">
        <v>0</v>
      </c>
      <c r="O85" s="1">
        <v>0</v>
      </c>
      <c r="P85" s="1345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437">
        <v>0</v>
      </c>
    </row>
    <row r="86" spans="1:22" ht="15" x14ac:dyDescent="0.25">
      <c r="A86" s="1338" t="s">
        <v>708</v>
      </c>
      <c r="B86" s="1338" t="s">
        <v>794</v>
      </c>
      <c r="C86" s="1338" t="s">
        <v>376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4</v>
      </c>
      <c r="K86" s="1">
        <v>30</v>
      </c>
      <c r="L86" s="1">
        <v>68</v>
      </c>
      <c r="M86" s="1">
        <v>48</v>
      </c>
      <c r="N86" s="1">
        <v>68</v>
      </c>
      <c r="O86" s="1">
        <v>155</v>
      </c>
      <c r="P86" s="1345">
        <v>75</v>
      </c>
      <c r="Q86" s="1">
        <v>48</v>
      </c>
      <c r="R86" s="1">
        <v>125</v>
      </c>
      <c r="S86" s="1">
        <v>87</v>
      </c>
      <c r="T86" s="1">
        <v>139</v>
      </c>
      <c r="U86" s="1">
        <v>177</v>
      </c>
      <c r="V86" s="1437">
        <v>128</v>
      </c>
    </row>
    <row r="87" spans="1:22" ht="15" x14ac:dyDescent="0.25">
      <c r="A87" s="1338" t="s">
        <v>708</v>
      </c>
      <c r="B87" s="1338" t="s">
        <v>795</v>
      </c>
      <c r="C87" s="1338" t="s">
        <v>376</v>
      </c>
      <c r="D87" s="1">
        <v>206</v>
      </c>
      <c r="E87" s="1">
        <v>308</v>
      </c>
      <c r="F87" s="1">
        <v>480</v>
      </c>
      <c r="G87" s="1">
        <v>124</v>
      </c>
      <c r="H87" s="1">
        <v>94</v>
      </c>
      <c r="I87" s="1">
        <v>91</v>
      </c>
      <c r="J87" s="1">
        <v>75</v>
      </c>
      <c r="K87" s="1">
        <v>61</v>
      </c>
      <c r="L87" s="1">
        <v>116</v>
      </c>
      <c r="M87" s="1">
        <v>66</v>
      </c>
      <c r="N87" s="1">
        <v>98</v>
      </c>
      <c r="O87" s="1">
        <v>269</v>
      </c>
      <c r="P87" s="1345">
        <v>97</v>
      </c>
      <c r="Q87" s="1">
        <v>71</v>
      </c>
      <c r="R87" s="1">
        <v>320</v>
      </c>
      <c r="S87" s="1">
        <v>101</v>
      </c>
      <c r="T87" s="1">
        <v>210</v>
      </c>
      <c r="U87" s="1">
        <v>211</v>
      </c>
      <c r="V87" s="1437">
        <v>99</v>
      </c>
    </row>
    <row r="88" spans="1:22" ht="15" x14ac:dyDescent="0.25">
      <c r="A88" s="1338" t="s">
        <v>708</v>
      </c>
      <c r="B88" s="1338" t="s">
        <v>795</v>
      </c>
      <c r="C88" s="1338" t="s">
        <v>379</v>
      </c>
      <c r="D88" s="1">
        <v>0</v>
      </c>
      <c r="E88" s="1">
        <v>120</v>
      </c>
      <c r="F88" s="1">
        <v>203</v>
      </c>
      <c r="G88" s="1">
        <v>83</v>
      </c>
      <c r="H88" s="1">
        <v>0</v>
      </c>
      <c r="I88" s="1">
        <v>0</v>
      </c>
      <c r="J88" s="1">
        <v>37</v>
      </c>
      <c r="K88" s="1">
        <v>0</v>
      </c>
      <c r="L88" s="1">
        <v>0</v>
      </c>
      <c r="M88" s="1">
        <v>0</v>
      </c>
      <c r="N88" s="1">
        <v>81</v>
      </c>
      <c r="O88" s="1">
        <v>0</v>
      </c>
      <c r="P88" s="1345">
        <v>75</v>
      </c>
      <c r="Q88" s="1">
        <v>36</v>
      </c>
      <c r="R88" s="1">
        <v>0</v>
      </c>
      <c r="S88" s="1">
        <v>0</v>
      </c>
      <c r="T88" s="1">
        <v>142</v>
      </c>
      <c r="U88" s="1">
        <v>0</v>
      </c>
      <c r="V88" s="1437">
        <v>0</v>
      </c>
    </row>
    <row r="89" spans="1:22" ht="15" x14ac:dyDescent="0.25">
      <c r="A89" s="1338" t="s">
        <v>708</v>
      </c>
      <c r="B89" s="1338" t="s">
        <v>795</v>
      </c>
      <c r="C89" s="1338" t="s">
        <v>377</v>
      </c>
      <c r="D89" s="1">
        <v>0</v>
      </c>
      <c r="E89" s="1">
        <v>0.31168831168831168</v>
      </c>
      <c r="F89" s="1">
        <v>0.36909090909090908</v>
      </c>
      <c r="G89" s="1">
        <v>0.53205128205128205</v>
      </c>
      <c r="H89" s="1">
        <v>0</v>
      </c>
      <c r="I89" s="1">
        <v>0</v>
      </c>
      <c r="J89" s="1">
        <v>0.4157303370786517</v>
      </c>
      <c r="K89" s="1">
        <v>0</v>
      </c>
      <c r="L89" s="1">
        <v>0</v>
      </c>
      <c r="M89" s="1">
        <v>0</v>
      </c>
      <c r="N89" s="1">
        <v>0.76415094339622647</v>
      </c>
      <c r="O89" s="1">
        <v>0</v>
      </c>
      <c r="P89" s="1345">
        <v>0.8928571428571429</v>
      </c>
      <c r="Q89" s="1">
        <v>0.45</v>
      </c>
      <c r="R89" s="1">
        <v>0</v>
      </c>
      <c r="S89" s="1">
        <v>0</v>
      </c>
      <c r="T89" s="1">
        <v>0.66666666666666663</v>
      </c>
      <c r="U89" s="1">
        <v>0</v>
      </c>
      <c r="V89" s="1437">
        <v>0</v>
      </c>
    </row>
    <row r="90" spans="1:22" ht="15" x14ac:dyDescent="0.25">
      <c r="A90" s="1338" t="s">
        <v>708</v>
      </c>
      <c r="B90" s="1338" t="s">
        <v>796</v>
      </c>
      <c r="C90" s="1338" t="s">
        <v>376</v>
      </c>
      <c r="D90" s="1">
        <v>146</v>
      </c>
      <c r="E90" s="1">
        <v>218</v>
      </c>
      <c r="F90" s="1">
        <v>253</v>
      </c>
      <c r="G90" s="1">
        <v>242</v>
      </c>
      <c r="H90" s="1">
        <v>274</v>
      </c>
      <c r="I90" s="1">
        <v>284</v>
      </c>
      <c r="J90" s="1">
        <v>225</v>
      </c>
      <c r="K90" s="1">
        <v>307</v>
      </c>
      <c r="L90" s="1">
        <v>364</v>
      </c>
      <c r="M90" s="1">
        <v>231</v>
      </c>
      <c r="N90" s="1">
        <v>304</v>
      </c>
      <c r="O90" s="1">
        <v>421</v>
      </c>
      <c r="P90" s="1345">
        <v>193</v>
      </c>
      <c r="Q90" s="1">
        <v>97</v>
      </c>
      <c r="R90" s="1">
        <v>276</v>
      </c>
      <c r="S90" s="1">
        <v>157</v>
      </c>
      <c r="T90" s="1">
        <v>244</v>
      </c>
      <c r="U90" s="1">
        <v>240</v>
      </c>
      <c r="V90" s="1437">
        <v>154</v>
      </c>
    </row>
    <row r="91" spans="1:22" ht="15" x14ac:dyDescent="0.25">
      <c r="A91" s="1338" t="s">
        <v>708</v>
      </c>
      <c r="B91" s="1338" t="s">
        <v>796</v>
      </c>
      <c r="C91" s="1338" t="s">
        <v>379</v>
      </c>
      <c r="D91" s="1">
        <v>36</v>
      </c>
      <c r="E91" s="1">
        <v>50</v>
      </c>
      <c r="F91" s="1">
        <v>58</v>
      </c>
      <c r="G91" s="1">
        <v>59</v>
      </c>
      <c r="H91" s="1">
        <v>82</v>
      </c>
      <c r="I91" s="1">
        <v>77</v>
      </c>
      <c r="J91" s="1">
        <v>68</v>
      </c>
      <c r="K91" s="1">
        <v>107</v>
      </c>
      <c r="L91" s="1">
        <v>143</v>
      </c>
      <c r="M91" s="1">
        <v>98</v>
      </c>
      <c r="N91" s="1">
        <v>0</v>
      </c>
      <c r="O91" s="1">
        <v>236</v>
      </c>
      <c r="P91" s="1345">
        <v>114</v>
      </c>
      <c r="Q91" s="1">
        <v>75</v>
      </c>
      <c r="R91" s="1">
        <v>227</v>
      </c>
      <c r="S91" s="1">
        <v>0</v>
      </c>
      <c r="T91" s="1">
        <v>235</v>
      </c>
      <c r="U91" s="1">
        <v>247</v>
      </c>
      <c r="V91" s="1437">
        <v>210</v>
      </c>
    </row>
    <row r="92" spans="1:22" ht="15" x14ac:dyDescent="0.25">
      <c r="A92" s="1338" t="s">
        <v>708</v>
      </c>
      <c r="B92" s="1338" t="s">
        <v>796</v>
      </c>
      <c r="C92" s="1338" t="s">
        <v>377</v>
      </c>
      <c r="D92" s="1">
        <v>0.22085889570552147</v>
      </c>
      <c r="E92" s="1">
        <v>0.21739130434782608</v>
      </c>
      <c r="F92" s="1">
        <v>0.20069204152249134</v>
      </c>
      <c r="G92" s="1">
        <v>0.22605363984674329</v>
      </c>
      <c r="H92" s="1">
        <v>0.27796610169491526</v>
      </c>
      <c r="I92" s="1">
        <v>0.26101694915254237</v>
      </c>
      <c r="J92" s="1">
        <v>0.28333333333333333</v>
      </c>
      <c r="K92" s="1">
        <v>0.33126934984520123</v>
      </c>
      <c r="L92" s="1">
        <v>0.37434554973821987</v>
      </c>
      <c r="M92" s="1">
        <v>0.40329218106995884</v>
      </c>
      <c r="N92" s="1">
        <v>0</v>
      </c>
      <c r="O92" s="1">
        <v>0.53636363636363638</v>
      </c>
      <c r="P92" s="1345">
        <v>0.57286432160804024</v>
      </c>
      <c r="Q92" s="1">
        <v>0.74257425742574257</v>
      </c>
      <c r="R92" s="1">
        <v>0.79649122807017547</v>
      </c>
      <c r="S92" s="1">
        <v>0</v>
      </c>
      <c r="T92" s="1">
        <v>0.95528455284552849</v>
      </c>
      <c r="U92" s="1">
        <v>1</v>
      </c>
      <c r="V92" s="1437">
        <v>1.3636363636363635</v>
      </c>
    </row>
    <row r="93" spans="1:22" ht="15" x14ac:dyDescent="0.25">
      <c r="A93" s="1338" t="s">
        <v>708</v>
      </c>
      <c r="B93" s="1338" t="s">
        <v>797</v>
      </c>
      <c r="C93" s="1338" t="s">
        <v>376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18</v>
      </c>
      <c r="M93" s="1">
        <v>20</v>
      </c>
      <c r="N93" s="1">
        <v>28</v>
      </c>
      <c r="O93" s="1">
        <v>50</v>
      </c>
      <c r="P93" s="1345">
        <v>16</v>
      </c>
      <c r="Q93" s="1">
        <v>21</v>
      </c>
      <c r="R93" s="1">
        <v>52</v>
      </c>
      <c r="S93" s="1">
        <v>31</v>
      </c>
      <c r="T93" s="1">
        <v>34</v>
      </c>
      <c r="U93" s="1">
        <v>26</v>
      </c>
      <c r="V93" s="1437">
        <v>16</v>
      </c>
    </row>
    <row r="94" spans="1:22" ht="15" x14ac:dyDescent="0.25">
      <c r="A94" s="1338" t="s">
        <v>708</v>
      </c>
      <c r="B94" s="1338" t="s">
        <v>797</v>
      </c>
      <c r="C94" s="1338" t="s">
        <v>379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132</v>
      </c>
      <c r="O94" s="1">
        <v>0</v>
      </c>
      <c r="P94" s="1345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437">
        <v>0</v>
      </c>
    </row>
    <row r="95" spans="1:22" ht="15" x14ac:dyDescent="0.25">
      <c r="A95" s="1338" t="s">
        <v>708</v>
      </c>
      <c r="B95" s="1338" t="s">
        <v>797</v>
      </c>
      <c r="C95" s="1338" t="s">
        <v>377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4.258064516129032</v>
      </c>
      <c r="O95" s="1">
        <v>0</v>
      </c>
      <c r="P95" s="1345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437">
        <v>0</v>
      </c>
    </row>
    <row r="96" spans="1:22" ht="15" x14ac:dyDescent="0.25">
      <c r="A96" s="1338" t="s">
        <v>708</v>
      </c>
      <c r="B96" s="1338" t="s">
        <v>798</v>
      </c>
      <c r="C96" s="1338" t="s">
        <v>376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345">
        <v>32</v>
      </c>
      <c r="Q96" s="1">
        <v>20</v>
      </c>
      <c r="R96" s="1">
        <v>58</v>
      </c>
      <c r="S96" s="1">
        <v>51</v>
      </c>
      <c r="T96" s="1">
        <v>72</v>
      </c>
      <c r="U96" s="1">
        <v>83</v>
      </c>
      <c r="V96" s="1437">
        <v>91</v>
      </c>
    </row>
    <row r="97" spans="1:22" ht="15" x14ac:dyDescent="0.25">
      <c r="A97" s="1338" t="s">
        <v>708</v>
      </c>
      <c r="B97" s="1338" t="s">
        <v>798</v>
      </c>
      <c r="C97" s="1338" t="s">
        <v>379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345">
        <v>0</v>
      </c>
      <c r="Q97" s="1">
        <v>0</v>
      </c>
      <c r="R97" s="1">
        <v>0</v>
      </c>
      <c r="S97" s="1">
        <v>167</v>
      </c>
      <c r="T97" s="1">
        <v>0</v>
      </c>
      <c r="U97" s="1">
        <v>0</v>
      </c>
      <c r="V97" s="1437">
        <v>0</v>
      </c>
    </row>
    <row r="98" spans="1:22" ht="15" x14ac:dyDescent="0.25">
      <c r="A98" s="1338" t="s">
        <v>708</v>
      </c>
      <c r="B98" s="1338" t="s">
        <v>798</v>
      </c>
      <c r="C98" s="1338" t="s">
        <v>377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345">
        <v>0</v>
      </c>
      <c r="Q98" s="1">
        <v>0</v>
      </c>
      <c r="R98" s="1">
        <v>0</v>
      </c>
      <c r="S98" s="1">
        <v>3.2745098039215685</v>
      </c>
      <c r="T98" s="1">
        <v>0</v>
      </c>
      <c r="U98" s="1">
        <v>0</v>
      </c>
      <c r="V98" s="1437">
        <v>0</v>
      </c>
    </row>
    <row r="99" spans="1:22" ht="15" x14ac:dyDescent="0.25">
      <c r="A99" s="1338" t="s">
        <v>708</v>
      </c>
      <c r="B99" s="1338" t="s">
        <v>1115</v>
      </c>
      <c r="C99" s="1338" t="s">
        <v>376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345">
        <v>0</v>
      </c>
      <c r="Q99" s="1">
        <v>0</v>
      </c>
      <c r="R99" s="1">
        <v>0</v>
      </c>
      <c r="S99" s="1">
        <v>0</v>
      </c>
      <c r="T99" s="1">
        <v>0</v>
      </c>
      <c r="U99" s="1">
        <v>6</v>
      </c>
      <c r="V99" s="1437">
        <v>21</v>
      </c>
    </row>
    <row r="100" spans="1:22" ht="15" x14ac:dyDescent="0.25">
      <c r="A100" s="1338" t="s">
        <v>708</v>
      </c>
      <c r="B100" s="1338" t="s">
        <v>799</v>
      </c>
      <c r="C100" s="1338" t="s">
        <v>376</v>
      </c>
      <c r="D100" s="1">
        <v>115</v>
      </c>
      <c r="E100" s="1">
        <v>146</v>
      </c>
      <c r="F100" s="1">
        <v>212</v>
      </c>
      <c r="G100" s="1">
        <v>149</v>
      </c>
      <c r="H100" s="1">
        <v>135</v>
      </c>
      <c r="I100" s="1">
        <v>178</v>
      </c>
      <c r="J100" s="1">
        <v>128</v>
      </c>
      <c r="K100" s="1">
        <v>137</v>
      </c>
      <c r="L100" s="1">
        <v>160</v>
      </c>
      <c r="M100" s="1">
        <v>108</v>
      </c>
      <c r="N100" s="1">
        <v>124</v>
      </c>
      <c r="O100" s="1">
        <v>199</v>
      </c>
      <c r="P100" s="1345">
        <v>77</v>
      </c>
      <c r="Q100" s="1">
        <v>44</v>
      </c>
      <c r="R100" s="1">
        <v>100</v>
      </c>
      <c r="S100" s="1">
        <v>33</v>
      </c>
      <c r="T100" s="1">
        <v>88</v>
      </c>
      <c r="U100" s="1">
        <v>111</v>
      </c>
      <c r="V100" s="1437">
        <v>101</v>
      </c>
    </row>
    <row r="101" spans="1:22" ht="15" x14ac:dyDescent="0.25">
      <c r="A101" s="1338" t="s">
        <v>708</v>
      </c>
      <c r="B101" s="1338" t="s">
        <v>799</v>
      </c>
      <c r="C101" s="1338" t="s">
        <v>379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213</v>
      </c>
      <c r="J101" s="1">
        <v>0</v>
      </c>
      <c r="K101" s="1">
        <v>206</v>
      </c>
      <c r="L101" s="1">
        <v>0</v>
      </c>
      <c r="M101" s="1">
        <v>0</v>
      </c>
      <c r="N101" s="1">
        <v>0</v>
      </c>
      <c r="O101" s="1">
        <v>247</v>
      </c>
      <c r="P101" s="1345">
        <v>0</v>
      </c>
      <c r="Q101" s="1">
        <v>0</v>
      </c>
      <c r="R101" s="1">
        <v>0</v>
      </c>
      <c r="S101" s="1">
        <v>128</v>
      </c>
      <c r="T101" s="1">
        <v>0</v>
      </c>
      <c r="U101" s="1">
        <v>0</v>
      </c>
      <c r="V101" s="1437">
        <v>0</v>
      </c>
    </row>
    <row r="102" spans="1:22" ht="15" x14ac:dyDescent="0.25">
      <c r="A102" s="1338" t="s">
        <v>708</v>
      </c>
      <c r="B102" s="1338" t="s">
        <v>799</v>
      </c>
      <c r="C102" s="1338" t="s">
        <v>377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1.126984126984127</v>
      </c>
      <c r="J102" s="1">
        <v>0</v>
      </c>
      <c r="K102" s="1">
        <v>1.4609929078014185</v>
      </c>
      <c r="L102" s="1">
        <v>0</v>
      </c>
      <c r="M102" s="1">
        <v>0</v>
      </c>
      <c r="N102" s="1">
        <v>0</v>
      </c>
      <c r="O102" s="1">
        <v>1.2107843137254901</v>
      </c>
      <c r="P102" s="1345">
        <v>0</v>
      </c>
      <c r="Q102" s="1">
        <v>0</v>
      </c>
      <c r="R102" s="1">
        <v>0</v>
      </c>
      <c r="S102" s="1">
        <v>3.7647058823529411</v>
      </c>
      <c r="T102" s="1">
        <v>0</v>
      </c>
      <c r="U102" s="1">
        <v>0</v>
      </c>
      <c r="V102" s="1437">
        <v>0</v>
      </c>
    </row>
    <row r="103" spans="1:22" ht="15" x14ac:dyDescent="0.25">
      <c r="A103" s="1338" t="s">
        <v>708</v>
      </c>
      <c r="B103" s="1338" t="s">
        <v>800</v>
      </c>
      <c r="C103" s="1338" t="s">
        <v>376</v>
      </c>
      <c r="D103" s="1">
        <v>0</v>
      </c>
      <c r="E103" s="1">
        <v>0</v>
      </c>
      <c r="F103" s="1">
        <v>0</v>
      </c>
      <c r="G103" s="1">
        <v>82</v>
      </c>
      <c r="H103" s="1">
        <v>77</v>
      </c>
      <c r="I103" s="1">
        <v>73</v>
      </c>
      <c r="J103" s="1">
        <v>61</v>
      </c>
      <c r="K103" s="1">
        <v>82</v>
      </c>
      <c r="L103" s="1">
        <v>71</v>
      </c>
      <c r="M103" s="1">
        <v>45</v>
      </c>
      <c r="N103" s="1">
        <v>63</v>
      </c>
      <c r="O103" s="1">
        <v>139</v>
      </c>
      <c r="P103" s="1345">
        <v>58</v>
      </c>
      <c r="Q103" s="1">
        <v>68</v>
      </c>
      <c r="R103" s="1">
        <v>69</v>
      </c>
      <c r="S103" s="1">
        <v>66</v>
      </c>
      <c r="T103" s="1">
        <v>89</v>
      </c>
      <c r="U103" s="1">
        <v>125</v>
      </c>
      <c r="V103" s="1437">
        <v>131</v>
      </c>
    </row>
    <row r="104" spans="1:22" ht="15" x14ac:dyDescent="0.25">
      <c r="A104" s="1338" t="s">
        <v>708</v>
      </c>
      <c r="B104" s="1338" t="s">
        <v>800</v>
      </c>
      <c r="C104" s="1338" t="s">
        <v>379</v>
      </c>
      <c r="D104" s="1">
        <v>0</v>
      </c>
      <c r="E104" s="1">
        <v>0</v>
      </c>
      <c r="F104" s="1">
        <v>0</v>
      </c>
      <c r="G104" s="1">
        <v>46</v>
      </c>
      <c r="H104" s="1">
        <v>55</v>
      </c>
      <c r="I104" s="1">
        <v>62</v>
      </c>
      <c r="J104" s="1">
        <v>0</v>
      </c>
      <c r="K104" s="1">
        <v>74</v>
      </c>
      <c r="L104" s="1">
        <v>62</v>
      </c>
      <c r="M104" s="1">
        <v>0</v>
      </c>
      <c r="N104" s="1">
        <v>61</v>
      </c>
      <c r="O104" s="1">
        <v>113</v>
      </c>
      <c r="P104" s="1345">
        <v>63</v>
      </c>
      <c r="Q104" s="1">
        <v>0</v>
      </c>
      <c r="R104" s="1">
        <v>84</v>
      </c>
      <c r="S104" s="1">
        <v>56</v>
      </c>
      <c r="T104" s="1">
        <v>0</v>
      </c>
      <c r="U104" s="1">
        <v>112</v>
      </c>
      <c r="V104" s="1437">
        <v>0</v>
      </c>
    </row>
    <row r="105" spans="1:22" ht="15" x14ac:dyDescent="0.25">
      <c r="A105" s="1338" t="s">
        <v>708</v>
      </c>
      <c r="B105" s="1338" t="s">
        <v>800</v>
      </c>
      <c r="C105" s="1338" t="s">
        <v>377</v>
      </c>
      <c r="D105" s="1">
        <v>0</v>
      </c>
      <c r="E105" s="1">
        <v>0</v>
      </c>
      <c r="F105" s="1">
        <v>0</v>
      </c>
      <c r="G105" s="1">
        <v>0.46938775510204084</v>
      </c>
      <c r="H105" s="1">
        <v>0.67073170731707321</v>
      </c>
      <c r="I105" s="1">
        <v>0.83783783783783783</v>
      </c>
      <c r="J105" s="1">
        <v>0</v>
      </c>
      <c r="K105" s="1">
        <v>0.86046511627906974</v>
      </c>
      <c r="L105" s="1">
        <v>0.81578947368421051</v>
      </c>
      <c r="M105" s="1">
        <v>0</v>
      </c>
      <c r="N105" s="1">
        <v>0.96825396825396826</v>
      </c>
      <c r="O105" s="1">
        <v>0.7483443708609272</v>
      </c>
      <c r="P105" s="1345">
        <v>1.05</v>
      </c>
      <c r="Q105" s="1">
        <v>0</v>
      </c>
      <c r="R105" s="1">
        <v>1.2</v>
      </c>
      <c r="S105" s="1">
        <v>0.83582089552238803</v>
      </c>
      <c r="T105" s="1">
        <v>0</v>
      </c>
      <c r="U105" s="1">
        <v>0.89600000000000002</v>
      </c>
      <c r="V105" s="1437">
        <v>0</v>
      </c>
    </row>
    <row r="106" spans="1:22" ht="15" x14ac:dyDescent="0.25">
      <c r="A106" s="1338" t="s">
        <v>708</v>
      </c>
      <c r="B106" s="1338" t="s">
        <v>801</v>
      </c>
      <c r="C106" s="1338" t="s">
        <v>376</v>
      </c>
      <c r="D106" s="1">
        <v>0</v>
      </c>
      <c r="E106" s="1">
        <v>0</v>
      </c>
      <c r="F106" s="1">
        <v>0</v>
      </c>
      <c r="G106" s="1">
        <v>173</v>
      </c>
      <c r="H106" s="1">
        <v>161</v>
      </c>
      <c r="I106" s="1">
        <v>281</v>
      </c>
      <c r="J106" s="1">
        <v>271</v>
      </c>
      <c r="K106" s="1">
        <v>279</v>
      </c>
      <c r="L106" s="1">
        <v>280</v>
      </c>
      <c r="M106" s="1">
        <v>221</v>
      </c>
      <c r="N106" s="1">
        <v>303</v>
      </c>
      <c r="O106" s="1">
        <v>504</v>
      </c>
      <c r="P106" s="1345">
        <v>236</v>
      </c>
      <c r="Q106" s="1">
        <v>67</v>
      </c>
      <c r="R106" s="1">
        <v>240</v>
      </c>
      <c r="S106" s="1">
        <v>115</v>
      </c>
      <c r="T106" s="1">
        <v>145</v>
      </c>
      <c r="U106" s="1">
        <v>257</v>
      </c>
      <c r="V106" s="1437">
        <v>257</v>
      </c>
    </row>
    <row r="107" spans="1:22" ht="15" x14ac:dyDescent="0.25">
      <c r="A107" s="1338" t="s">
        <v>708</v>
      </c>
      <c r="B107" s="1338" t="s">
        <v>801</v>
      </c>
      <c r="C107" s="1338" t="s">
        <v>379</v>
      </c>
      <c r="D107" s="1">
        <v>0</v>
      </c>
      <c r="E107" s="1">
        <v>0</v>
      </c>
      <c r="F107" s="1">
        <v>0</v>
      </c>
      <c r="G107" s="1">
        <v>0</v>
      </c>
      <c r="H107" s="1">
        <v>49</v>
      </c>
      <c r="I107" s="1">
        <v>101</v>
      </c>
      <c r="J107" s="1">
        <v>113</v>
      </c>
      <c r="K107" s="1">
        <v>141</v>
      </c>
      <c r="L107" s="1">
        <v>147</v>
      </c>
      <c r="M107" s="1">
        <v>194</v>
      </c>
      <c r="N107" s="1">
        <v>0</v>
      </c>
      <c r="O107" s="1">
        <v>0</v>
      </c>
      <c r="P107" s="1345">
        <v>262</v>
      </c>
      <c r="Q107" s="1">
        <v>92</v>
      </c>
      <c r="R107" s="1">
        <v>282</v>
      </c>
      <c r="S107" s="1">
        <v>202</v>
      </c>
      <c r="T107" s="1">
        <v>0</v>
      </c>
      <c r="U107" s="1">
        <v>0</v>
      </c>
      <c r="V107" s="1437">
        <v>0</v>
      </c>
    </row>
    <row r="108" spans="1:22" ht="15" x14ac:dyDescent="0.25">
      <c r="A108" s="1338" t="s">
        <v>708</v>
      </c>
      <c r="B108" s="1338" t="s">
        <v>801</v>
      </c>
      <c r="C108" s="1338" t="s">
        <v>377</v>
      </c>
      <c r="D108" s="1">
        <v>0</v>
      </c>
      <c r="E108" s="1">
        <v>0</v>
      </c>
      <c r="F108" s="1">
        <v>0</v>
      </c>
      <c r="G108" s="1">
        <v>0</v>
      </c>
      <c r="H108" s="1">
        <v>0.28823529411764703</v>
      </c>
      <c r="I108" s="1">
        <v>0.35438596491228069</v>
      </c>
      <c r="J108" s="1">
        <v>0.41544117647058826</v>
      </c>
      <c r="K108" s="1">
        <v>0.49473684210526314</v>
      </c>
      <c r="L108" s="1">
        <v>0.50689655172413794</v>
      </c>
      <c r="M108" s="1">
        <v>0.8584070796460177</v>
      </c>
      <c r="N108" s="1">
        <v>0</v>
      </c>
      <c r="O108" s="1">
        <v>0</v>
      </c>
      <c r="P108" s="1345">
        <v>1.1054852320675106</v>
      </c>
      <c r="Q108" s="1">
        <v>1.3529411764705883</v>
      </c>
      <c r="R108" s="1">
        <v>1.1604938271604939</v>
      </c>
      <c r="S108" s="1">
        <v>1.7413793103448276</v>
      </c>
      <c r="T108" s="1">
        <v>0</v>
      </c>
      <c r="U108" s="1">
        <v>0</v>
      </c>
      <c r="V108" s="1437">
        <v>0</v>
      </c>
    </row>
    <row r="109" spans="1:22" ht="15" x14ac:dyDescent="0.25">
      <c r="A109" s="1338" t="s">
        <v>708</v>
      </c>
      <c r="B109" s="1338" t="s">
        <v>802</v>
      </c>
      <c r="C109" s="1338" t="s">
        <v>376</v>
      </c>
      <c r="D109" s="1">
        <v>28</v>
      </c>
      <c r="E109" s="1">
        <v>68</v>
      </c>
      <c r="F109" s="1">
        <v>120</v>
      </c>
      <c r="G109" s="1">
        <v>86</v>
      </c>
      <c r="H109" s="1">
        <v>68</v>
      </c>
      <c r="I109" s="1">
        <v>121</v>
      </c>
      <c r="J109" s="1">
        <v>71</v>
      </c>
      <c r="K109" s="1">
        <v>62</v>
      </c>
      <c r="L109" s="1">
        <v>67</v>
      </c>
      <c r="M109" s="1">
        <v>49</v>
      </c>
      <c r="N109" s="1">
        <v>70</v>
      </c>
      <c r="O109" s="1">
        <v>227</v>
      </c>
      <c r="P109" s="1345">
        <v>59</v>
      </c>
      <c r="Q109" s="1">
        <v>54</v>
      </c>
      <c r="R109" s="1">
        <v>192</v>
      </c>
      <c r="S109" s="1">
        <v>81</v>
      </c>
      <c r="T109" s="1">
        <v>146</v>
      </c>
      <c r="U109" s="1">
        <v>259</v>
      </c>
      <c r="V109" s="1437">
        <v>97</v>
      </c>
    </row>
    <row r="110" spans="1:22" ht="15" x14ac:dyDescent="0.25">
      <c r="A110" s="1338" t="s">
        <v>708</v>
      </c>
      <c r="B110" s="1338" t="s">
        <v>802</v>
      </c>
      <c r="C110" s="1338" t="s">
        <v>379</v>
      </c>
      <c r="D110" s="1">
        <v>68</v>
      </c>
      <c r="E110" s="1">
        <v>0</v>
      </c>
      <c r="F110" s="1">
        <v>0</v>
      </c>
      <c r="G110" s="1">
        <v>51</v>
      </c>
      <c r="H110" s="1">
        <v>0</v>
      </c>
      <c r="I110" s="1">
        <v>114</v>
      </c>
      <c r="J110" s="1">
        <v>0</v>
      </c>
      <c r="K110" s="1">
        <v>95</v>
      </c>
      <c r="L110" s="1">
        <v>0</v>
      </c>
      <c r="M110" s="1">
        <v>91</v>
      </c>
      <c r="N110" s="1">
        <v>0</v>
      </c>
      <c r="O110" s="1">
        <v>248</v>
      </c>
      <c r="P110" s="1345">
        <v>93</v>
      </c>
      <c r="Q110" s="1">
        <v>44</v>
      </c>
      <c r="R110" s="1">
        <v>117</v>
      </c>
      <c r="S110" s="1">
        <v>87</v>
      </c>
      <c r="T110" s="1">
        <v>173</v>
      </c>
      <c r="U110" s="1">
        <v>0</v>
      </c>
      <c r="V110" s="1437">
        <v>167</v>
      </c>
    </row>
    <row r="111" spans="1:22" ht="15" x14ac:dyDescent="0.25">
      <c r="A111" s="1338" t="s">
        <v>708</v>
      </c>
      <c r="B111" s="1338" t="s">
        <v>802</v>
      </c>
      <c r="C111" s="1338" t="s">
        <v>377</v>
      </c>
      <c r="D111" s="1">
        <v>1.36</v>
      </c>
      <c r="E111" s="1">
        <v>0</v>
      </c>
      <c r="F111" s="1">
        <v>0</v>
      </c>
      <c r="G111" s="1">
        <v>0.46788990825688076</v>
      </c>
      <c r="H111" s="1">
        <v>0</v>
      </c>
      <c r="I111" s="1">
        <v>0.91200000000000003</v>
      </c>
      <c r="J111" s="1">
        <v>0</v>
      </c>
      <c r="K111" s="1">
        <v>1.5573770491803278</v>
      </c>
      <c r="L111" s="1">
        <v>0</v>
      </c>
      <c r="M111" s="1">
        <v>1.82</v>
      </c>
      <c r="N111" s="1">
        <v>0</v>
      </c>
      <c r="O111" s="1">
        <v>1.0508474576271187</v>
      </c>
      <c r="P111" s="1345">
        <v>1.453125</v>
      </c>
      <c r="Q111" s="1">
        <v>0.67692307692307696</v>
      </c>
      <c r="R111" s="1">
        <v>0.60621761658031093</v>
      </c>
      <c r="S111" s="1">
        <v>1.0740740740740742</v>
      </c>
      <c r="T111" s="1">
        <v>1.1610738255033557</v>
      </c>
      <c r="U111" s="1">
        <v>0</v>
      </c>
      <c r="V111" s="1437">
        <v>1.7216494845360826</v>
      </c>
    </row>
    <row r="112" spans="1:22" ht="15" x14ac:dyDescent="0.25">
      <c r="A112" s="1338" t="s">
        <v>708</v>
      </c>
      <c r="B112" s="1338" t="s">
        <v>803</v>
      </c>
      <c r="C112" s="1338" t="s">
        <v>376</v>
      </c>
      <c r="D112" s="1">
        <v>63</v>
      </c>
      <c r="E112" s="1">
        <v>102</v>
      </c>
      <c r="F112" s="1">
        <v>160</v>
      </c>
      <c r="G112" s="1">
        <v>135</v>
      </c>
      <c r="H112" s="1">
        <v>97</v>
      </c>
      <c r="I112" s="1">
        <v>170</v>
      </c>
      <c r="J112" s="1">
        <v>95</v>
      </c>
      <c r="K112" s="1">
        <v>105</v>
      </c>
      <c r="L112" s="1">
        <v>155</v>
      </c>
      <c r="M112" s="1">
        <v>89</v>
      </c>
      <c r="N112" s="1">
        <v>99</v>
      </c>
      <c r="O112" s="1">
        <v>180</v>
      </c>
      <c r="P112" s="1345">
        <v>57</v>
      </c>
      <c r="Q112" s="1">
        <v>33</v>
      </c>
      <c r="R112" s="1">
        <v>72</v>
      </c>
      <c r="S112" s="1">
        <v>78</v>
      </c>
      <c r="T112" s="1">
        <v>65</v>
      </c>
      <c r="U112" s="1">
        <v>117</v>
      </c>
      <c r="V112" s="1437">
        <v>99</v>
      </c>
    </row>
    <row r="113" spans="1:22" ht="15" x14ac:dyDescent="0.25">
      <c r="A113" s="1338" t="s">
        <v>708</v>
      </c>
      <c r="B113" s="1338" t="s">
        <v>803</v>
      </c>
      <c r="C113" s="1338" t="s">
        <v>379</v>
      </c>
      <c r="D113" s="1">
        <v>63</v>
      </c>
      <c r="E113" s="1">
        <v>0</v>
      </c>
      <c r="F113" s="1">
        <v>0</v>
      </c>
      <c r="G113" s="1">
        <v>152</v>
      </c>
      <c r="H113" s="1">
        <v>0</v>
      </c>
      <c r="I113" s="1">
        <v>0</v>
      </c>
      <c r="J113" s="1">
        <v>0</v>
      </c>
      <c r="K113" s="1">
        <v>50</v>
      </c>
      <c r="L113" s="1">
        <v>82</v>
      </c>
      <c r="M113" s="1">
        <v>105</v>
      </c>
      <c r="N113" s="1">
        <v>141</v>
      </c>
      <c r="O113" s="1">
        <v>0</v>
      </c>
      <c r="P113" s="1345">
        <v>101</v>
      </c>
      <c r="Q113" s="1">
        <v>-1</v>
      </c>
      <c r="R113" s="1">
        <v>171</v>
      </c>
      <c r="S113" s="1">
        <v>0</v>
      </c>
      <c r="T113" s="1">
        <v>0</v>
      </c>
      <c r="U113" s="1">
        <v>230</v>
      </c>
      <c r="V113" s="1437">
        <v>159</v>
      </c>
    </row>
    <row r="114" spans="1:22" ht="15" x14ac:dyDescent="0.25">
      <c r="A114" s="1338" t="s">
        <v>708</v>
      </c>
      <c r="B114" s="1338" t="s">
        <v>803</v>
      </c>
      <c r="C114" s="1338" t="s">
        <v>377</v>
      </c>
      <c r="D114" s="1">
        <v>0.6428571428571429</v>
      </c>
      <c r="E114" s="1">
        <v>0</v>
      </c>
      <c r="F114" s="1">
        <v>0</v>
      </c>
      <c r="G114" s="1">
        <v>0.88372093023255816</v>
      </c>
      <c r="H114" s="1">
        <v>0</v>
      </c>
      <c r="I114" s="1">
        <v>0</v>
      </c>
      <c r="J114" s="1">
        <v>0</v>
      </c>
      <c r="K114" s="1">
        <v>0.43478260869565216</v>
      </c>
      <c r="L114" s="1">
        <v>0.52903225806451615</v>
      </c>
      <c r="M114" s="1">
        <v>1.1538461538461537</v>
      </c>
      <c r="N114" s="1">
        <v>1.3960396039603959</v>
      </c>
      <c r="O114" s="1">
        <v>0</v>
      </c>
      <c r="P114" s="1345">
        <v>1.7118644067796611</v>
      </c>
      <c r="Q114" s="1">
        <v>-2.9411764705882353E-2</v>
      </c>
      <c r="R114" s="1">
        <v>2.3424657534246576</v>
      </c>
      <c r="S114" s="1">
        <v>0</v>
      </c>
      <c r="T114" s="1">
        <v>0</v>
      </c>
      <c r="U114" s="1">
        <v>1.9327731092436975</v>
      </c>
      <c r="V114" s="1437">
        <v>1.606060606060606</v>
      </c>
    </row>
    <row r="115" spans="1:22" ht="15" x14ac:dyDescent="0.25">
      <c r="A115" s="1338" t="s">
        <v>708</v>
      </c>
      <c r="B115" s="1338" t="s">
        <v>804</v>
      </c>
      <c r="C115" s="1338" t="s">
        <v>376</v>
      </c>
      <c r="D115" s="1">
        <v>55</v>
      </c>
      <c r="E115" s="1">
        <v>70</v>
      </c>
      <c r="F115" s="1">
        <v>75</v>
      </c>
      <c r="G115" s="1">
        <v>128</v>
      </c>
      <c r="H115" s="1">
        <v>156</v>
      </c>
      <c r="I115" s="1">
        <v>130</v>
      </c>
      <c r="J115" s="1">
        <v>102</v>
      </c>
      <c r="K115" s="1">
        <v>130</v>
      </c>
      <c r="L115" s="1">
        <v>120</v>
      </c>
      <c r="M115" s="1">
        <v>111</v>
      </c>
      <c r="N115" s="1">
        <v>122</v>
      </c>
      <c r="O115" s="1">
        <v>251</v>
      </c>
      <c r="P115" s="1345">
        <v>66</v>
      </c>
      <c r="Q115" s="1">
        <v>46</v>
      </c>
      <c r="R115" s="1">
        <v>115</v>
      </c>
      <c r="S115" s="1">
        <v>96</v>
      </c>
      <c r="T115" s="1">
        <v>232</v>
      </c>
      <c r="U115" s="1">
        <v>216</v>
      </c>
      <c r="V115" s="1437">
        <v>212</v>
      </c>
    </row>
    <row r="116" spans="1:22" ht="15" x14ac:dyDescent="0.25">
      <c r="A116" s="1338" t="s">
        <v>708</v>
      </c>
      <c r="B116" s="1338" t="s">
        <v>804</v>
      </c>
      <c r="C116" s="1338" t="s">
        <v>379</v>
      </c>
      <c r="D116" s="1">
        <v>0</v>
      </c>
      <c r="E116" s="1">
        <v>0</v>
      </c>
      <c r="F116" s="1">
        <v>0</v>
      </c>
      <c r="G116" s="1">
        <v>27</v>
      </c>
      <c r="H116" s="1">
        <v>0</v>
      </c>
      <c r="I116" s="1">
        <v>0</v>
      </c>
      <c r="J116" s="1">
        <v>0</v>
      </c>
      <c r="K116" s="1">
        <v>54</v>
      </c>
      <c r="L116" s="1">
        <v>47</v>
      </c>
      <c r="M116" s="1">
        <v>47</v>
      </c>
      <c r="N116" s="1">
        <v>0</v>
      </c>
      <c r="O116" s="1">
        <v>179</v>
      </c>
      <c r="P116" s="1345">
        <v>0</v>
      </c>
      <c r="Q116" s="1">
        <v>0</v>
      </c>
      <c r="R116" s="1">
        <v>126</v>
      </c>
      <c r="S116" s="1">
        <v>0</v>
      </c>
      <c r="T116" s="1">
        <v>0</v>
      </c>
      <c r="U116" s="1">
        <v>145</v>
      </c>
      <c r="V116" s="1437">
        <v>138</v>
      </c>
    </row>
    <row r="117" spans="1:22" ht="15" x14ac:dyDescent="0.25">
      <c r="A117" s="1338" t="s">
        <v>708</v>
      </c>
      <c r="B117" s="1338" t="s">
        <v>804</v>
      </c>
      <c r="C117" s="1338" t="s">
        <v>377</v>
      </c>
      <c r="D117" s="1">
        <v>0</v>
      </c>
      <c r="E117" s="1">
        <v>0</v>
      </c>
      <c r="F117" s="1">
        <v>0</v>
      </c>
      <c r="G117" s="1">
        <v>0.17088607594936708</v>
      </c>
      <c r="H117" s="1">
        <v>0</v>
      </c>
      <c r="I117" s="1">
        <v>0</v>
      </c>
      <c r="J117" s="1">
        <v>0</v>
      </c>
      <c r="K117" s="1">
        <v>0.38028169014084506</v>
      </c>
      <c r="L117" s="1">
        <v>0.3671875</v>
      </c>
      <c r="M117" s="1">
        <v>0.40869565217391307</v>
      </c>
      <c r="N117" s="1">
        <v>0</v>
      </c>
      <c r="O117" s="1">
        <v>0.64620938628158842</v>
      </c>
      <c r="P117" s="1345">
        <v>0</v>
      </c>
      <c r="Q117" s="1">
        <v>0</v>
      </c>
      <c r="R117" s="1">
        <v>0.96923076923076923</v>
      </c>
      <c r="S117" s="1">
        <v>0</v>
      </c>
      <c r="T117" s="1">
        <v>0</v>
      </c>
      <c r="U117" s="1">
        <v>0.67441860465116277</v>
      </c>
      <c r="V117" s="1437">
        <v>0.65714285714285714</v>
      </c>
    </row>
    <row r="118" spans="1:22" ht="15" x14ac:dyDescent="0.25">
      <c r="A118" s="1338" t="s">
        <v>708</v>
      </c>
      <c r="B118" s="1338" t="s">
        <v>805</v>
      </c>
      <c r="C118" s="1338" t="s">
        <v>376</v>
      </c>
      <c r="D118" s="1">
        <v>25</v>
      </c>
      <c r="E118" s="1">
        <v>44</v>
      </c>
      <c r="F118" s="1">
        <v>85</v>
      </c>
      <c r="G118" s="1">
        <v>69</v>
      </c>
      <c r="H118" s="1">
        <v>86</v>
      </c>
      <c r="I118" s="1">
        <v>58</v>
      </c>
      <c r="J118" s="1">
        <v>66</v>
      </c>
      <c r="K118" s="1">
        <v>80</v>
      </c>
      <c r="L118" s="1">
        <v>52</v>
      </c>
      <c r="M118" s="1">
        <v>49</v>
      </c>
      <c r="N118" s="1">
        <v>66</v>
      </c>
      <c r="O118" s="1">
        <v>116</v>
      </c>
      <c r="P118" s="1345">
        <v>38</v>
      </c>
      <c r="Q118" s="1">
        <v>23</v>
      </c>
      <c r="R118" s="1">
        <v>99</v>
      </c>
      <c r="S118" s="1">
        <v>77</v>
      </c>
      <c r="T118" s="1">
        <v>124</v>
      </c>
      <c r="U118" s="1">
        <v>138</v>
      </c>
      <c r="V118" s="1437">
        <v>99</v>
      </c>
    </row>
    <row r="119" spans="1:22" ht="15" x14ac:dyDescent="0.25">
      <c r="A119" s="1338" t="s">
        <v>708</v>
      </c>
      <c r="B119" s="1338" t="s">
        <v>805</v>
      </c>
      <c r="C119" s="1338" t="s">
        <v>379</v>
      </c>
      <c r="D119" s="1">
        <v>0</v>
      </c>
      <c r="E119" s="1">
        <v>5</v>
      </c>
      <c r="F119" s="1">
        <v>0</v>
      </c>
      <c r="G119" s="1">
        <v>0</v>
      </c>
      <c r="H119" s="1">
        <v>0</v>
      </c>
      <c r="I119" s="1">
        <v>0</v>
      </c>
      <c r="J119" s="1">
        <v>32</v>
      </c>
      <c r="K119" s="1">
        <v>29</v>
      </c>
      <c r="L119" s="1">
        <v>0</v>
      </c>
      <c r="M119" s="1">
        <v>0</v>
      </c>
      <c r="N119" s="1">
        <v>0</v>
      </c>
      <c r="O119" s="1">
        <v>56</v>
      </c>
      <c r="P119" s="1345">
        <v>28</v>
      </c>
      <c r="Q119" s="1">
        <v>0</v>
      </c>
      <c r="R119" s="1">
        <v>0</v>
      </c>
      <c r="S119" s="1">
        <v>0</v>
      </c>
      <c r="T119" s="1">
        <v>65</v>
      </c>
      <c r="U119" s="1">
        <v>0</v>
      </c>
      <c r="V119" s="1437">
        <v>75</v>
      </c>
    </row>
    <row r="120" spans="1:22" ht="15" x14ac:dyDescent="0.25">
      <c r="A120" s="1338" t="s">
        <v>708</v>
      </c>
      <c r="B120" s="1338" t="s">
        <v>805</v>
      </c>
      <c r="C120" s="1338" t="s">
        <v>377</v>
      </c>
      <c r="D120" s="1">
        <v>0</v>
      </c>
      <c r="E120" s="1">
        <v>9.8039215686274508E-2</v>
      </c>
      <c r="F120" s="1">
        <v>0</v>
      </c>
      <c r="G120" s="1">
        <v>0</v>
      </c>
      <c r="H120" s="1">
        <v>0</v>
      </c>
      <c r="I120" s="1">
        <v>0</v>
      </c>
      <c r="J120" s="1">
        <v>0.47058823529411764</v>
      </c>
      <c r="K120" s="1">
        <v>0.35802469135802467</v>
      </c>
      <c r="L120" s="1">
        <v>0</v>
      </c>
      <c r="M120" s="1">
        <v>0</v>
      </c>
      <c r="N120" s="1">
        <v>0</v>
      </c>
      <c r="O120" s="1">
        <v>0.45528455284552843</v>
      </c>
      <c r="P120" s="1345">
        <v>0.7</v>
      </c>
      <c r="Q120" s="1">
        <v>0</v>
      </c>
      <c r="R120" s="1">
        <v>0</v>
      </c>
      <c r="S120" s="1">
        <v>0</v>
      </c>
      <c r="T120" s="1">
        <v>0.51181102362204722</v>
      </c>
      <c r="U120" s="1">
        <v>0</v>
      </c>
      <c r="V120" s="1437">
        <v>0.72815533980582525</v>
      </c>
    </row>
    <row r="121" spans="1:22" ht="15" x14ac:dyDescent="0.25">
      <c r="A121" s="1338" t="s">
        <v>708</v>
      </c>
      <c r="B121" s="1338" t="s">
        <v>806</v>
      </c>
      <c r="C121" s="1338" t="s">
        <v>376</v>
      </c>
      <c r="D121" s="1">
        <v>10</v>
      </c>
      <c r="E121" s="1">
        <v>23</v>
      </c>
      <c r="F121" s="1">
        <v>31</v>
      </c>
      <c r="G121" s="1">
        <v>32</v>
      </c>
      <c r="H121" s="1">
        <v>5</v>
      </c>
      <c r="I121" s="1">
        <v>5</v>
      </c>
      <c r="J121" s="1">
        <v>50</v>
      </c>
      <c r="K121" s="1">
        <v>75</v>
      </c>
      <c r="L121" s="1">
        <v>153</v>
      </c>
      <c r="M121" s="1">
        <v>69</v>
      </c>
      <c r="N121" s="1">
        <v>289</v>
      </c>
      <c r="O121" s="1">
        <v>308</v>
      </c>
      <c r="P121" s="1345">
        <v>83</v>
      </c>
      <c r="Q121" s="1">
        <v>160</v>
      </c>
      <c r="R121" s="1">
        <v>271</v>
      </c>
      <c r="S121" s="1">
        <v>103</v>
      </c>
      <c r="T121" s="1">
        <v>103</v>
      </c>
      <c r="U121" s="1">
        <v>137</v>
      </c>
      <c r="V121" s="1437">
        <v>56</v>
      </c>
    </row>
    <row r="122" spans="1:22" ht="15" x14ac:dyDescent="0.25">
      <c r="A122" s="1338" t="s">
        <v>708</v>
      </c>
      <c r="B122" s="1338" t="s">
        <v>806</v>
      </c>
      <c r="C122" s="1338" t="s">
        <v>379</v>
      </c>
      <c r="D122" s="1">
        <v>2</v>
      </c>
      <c r="E122" s="1">
        <v>0</v>
      </c>
      <c r="F122" s="1">
        <v>9</v>
      </c>
      <c r="G122" s="1">
        <v>20</v>
      </c>
      <c r="H122" s="1">
        <v>12</v>
      </c>
      <c r="I122" s="1">
        <v>11</v>
      </c>
      <c r="J122" s="1">
        <v>0</v>
      </c>
      <c r="K122" s="1">
        <v>0</v>
      </c>
      <c r="L122" s="1">
        <v>13</v>
      </c>
      <c r="M122" s="1">
        <v>11</v>
      </c>
      <c r="N122" s="1">
        <v>31</v>
      </c>
      <c r="O122" s="1">
        <v>0</v>
      </c>
      <c r="P122" s="1345">
        <v>0</v>
      </c>
      <c r="Q122" s="1">
        <v>17</v>
      </c>
      <c r="R122" s="1">
        <v>31</v>
      </c>
      <c r="S122" s="1">
        <v>43</v>
      </c>
      <c r="T122" s="1">
        <v>0</v>
      </c>
      <c r="U122" s="1">
        <v>93</v>
      </c>
      <c r="V122" s="1437">
        <v>0</v>
      </c>
    </row>
    <row r="123" spans="1:22" ht="15" x14ac:dyDescent="0.25">
      <c r="A123" s="1338" t="s">
        <v>708</v>
      </c>
      <c r="B123" s="1338" t="s">
        <v>806</v>
      </c>
      <c r="C123" s="1338" t="s">
        <v>377</v>
      </c>
      <c r="D123" s="1">
        <v>0.11764705882352941</v>
      </c>
      <c r="E123" s="1">
        <v>0</v>
      </c>
      <c r="F123" s="1">
        <v>0.25</v>
      </c>
      <c r="G123" s="1">
        <v>0.5</v>
      </c>
      <c r="H123" s="1">
        <v>2</v>
      </c>
      <c r="I123" s="1">
        <v>1.2222222222222223</v>
      </c>
      <c r="J123" s="1">
        <v>0</v>
      </c>
      <c r="K123" s="1">
        <v>0</v>
      </c>
      <c r="L123" s="1">
        <v>7.8313253012048195E-2</v>
      </c>
      <c r="M123" s="1">
        <v>0.15714285714285714</v>
      </c>
      <c r="N123" s="1">
        <v>0.10652920962199312</v>
      </c>
      <c r="O123" s="1">
        <v>0</v>
      </c>
      <c r="P123" s="1345">
        <v>0</v>
      </c>
      <c r="Q123" s="1">
        <v>0.1069182389937107</v>
      </c>
      <c r="R123" s="1">
        <v>0.11439114391143912</v>
      </c>
      <c r="S123" s="1">
        <v>0.37391304347826088</v>
      </c>
      <c r="T123" s="1">
        <v>0</v>
      </c>
      <c r="U123" s="1">
        <v>0.62416107382550334</v>
      </c>
      <c r="V123" s="1437">
        <v>0</v>
      </c>
    </row>
    <row r="124" spans="1:22" ht="15" x14ac:dyDescent="0.25">
      <c r="A124" s="1338" t="s">
        <v>708</v>
      </c>
      <c r="B124" s="1338" t="s">
        <v>807</v>
      </c>
      <c r="C124" s="1338" t="s">
        <v>376</v>
      </c>
      <c r="D124" s="1">
        <v>75</v>
      </c>
      <c r="E124" s="1">
        <v>86</v>
      </c>
      <c r="F124" s="1">
        <v>140</v>
      </c>
      <c r="G124" s="1">
        <v>129</v>
      </c>
      <c r="H124" s="1">
        <v>78</v>
      </c>
      <c r="I124" s="1">
        <v>72</v>
      </c>
      <c r="J124" s="1">
        <v>72</v>
      </c>
      <c r="K124" s="1">
        <v>77</v>
      </c>
      <c r="L124" s="1">
        <v>64</v>
      </c>
      <c r="M124" s="1">
        <v>71</v>
      </c>
      <c r="N124" s="1">
        <v>99</v>
      </c>
      <c r="O124" s="1">
        <v>115</v>
      </c>
      <c r="P124" s="1345">
        <v>62</v>
      </c>
      <c r="Q124" s="1">
        <v>19</v>
      </c>
      <c r="R124" s="1">
        <v>33</v>
      </c>
      <c r="S124" s="1">
        <v>35</v>
      </c>
      <c r="T124" s="1">
        <v>42</v>
      </c>
      <c r="U124" s="1">
        <v>71</v>
      </c>
      <c r="V124" s="1437">
        <v>52</v>
      </c>
    </row>
    <row r="125" spans="1:22" ht="15" x14ac:dyDescent="0.25">
      <c r="A125" s="1338" t="s">
        <v>708</v>
      </c>
      <c r="B125" s="1338" t="s">
        <v>807</v>
      </c>
      <c r="C125" s="1338" t="s">
        <v>379</v>
      </c>
      <c r="D125" s="1">
        <v>23</v>
      </c>
      <c r="E125" s="1">
        <v>25</v>
      </c>
      <c r="F125" s="1">
        <v>37</v>
      </c>
      <c r="G125" s="1">
        <v>41</v>
      </c>
      <c r="H125" s="1">
        <v>31</v>
      </c>
      <c r="I125" s="1">
        <v>43</v>
      </c>
      <c r="J125" s="1">
        <v>37</v>
      </c>
      <c r="K125" s="1">
        <v>49</v>
      </c>
      <c r="L125" s="1">
        <v>35</v>
      </c>
      <c r="M125" s="1">
        <v>0</v>
      </c>
      <c r="N125" s="1">
        <v>63</v>
      </c>
      <c r="O125" s="1">
        <v>65</v>
      </c>
      <c r="P125" s="1345">
        <v>0</v>
      </c>
      <c r="Q125" s="1">
        <v>0</v>
      </c>
      <c r="R125" s="1">
        <v>0</v>
      </c>
      <c r="S125" s="1">
        <v>23</v>
      </c>
      <c r="T125" s="1">
        <v>0</v>
      </c>
      <c r="U125" s="1">
        <v>26</v>
      </c>
      <c r="V125" s="1437">
        <v>0</v>
      </c>
    </row>
    <row r="126" spans="1:22" ht="15" x14ac:dyDescent="0.25">
      <c r="A126" s="1338" t="s">
        <v>708</v>
      </c>
      <c r="B126" s="1338" t="s">
        <v>807</v>
      </c>
      <c r="C126" s="1338" t="s">
        <v>377</v>
      </c>
      <c r="D126" s="1">
        <v>0.27710843373493976</v>
      </c>
      <c r="E126" s="1">
        <v>0.24752475247524752</v>
      </c>
      <c r="F126" s="1">
        <v>0.22839506172839505</v>
      </c>
      <c r="G126" s="1">
        <v>0.29285714285714287</v>
      </c>
      <c r="H126" s="1">
        <v>0.38271604938271603</v>
      </c>
      <c r="I126" s="1">
        <v>0.53086419753086422</v>
      </c>
      <c r="J126" s="1">
        <v>0.50684931506849318</v>
      </c>
      <c r="K126" s="1">
        <v>0.60493827160493829</v>
      </c>
      <c r="L126" s="1">
        <v>0.47945205479452052</v>
      </c>
      <c r="M126" s="1">
        <v>0</v>
      </c>
      <c r="N126" s="1">
        <v>0.62376237623762376</v>
      </c>
      <c r="O126" s="1">
        <v>0.54166666666666663</v>
      </c>
      <c r="P126" s="1345">
        <v>0</v>
      </c>
      <c r="Q126" s="1">
        <v>0</v>
      </c>
      <c r="R126" s="1">
        <v>0</v>
      </c>
      <c r="S126" s="1">
        <v>0.65714285714285714</v>
      </c>
      <c r="T126" s="1">
        <v>0</v>
      </c>
      <c r="U126" s="1">
        <v>0.35616438356164382</v>
      </c>
      <c r="V126" s="1437">
        <v>0</v>
      </c>
    </row>
    <row r="127" spans="1:22" ht="15" x14ac:dyDescent="0.25">
      <c r="A127" s="1338" t="s">
        <v>708</v>
      </c>
      <c r="B127" s="1338" t="s">
        <v>808</v>
      </c>
      <c r="C127" s="1338" t="s">
        <v>376</v>
      </c>
      <c r="D127" s="1">
        <v>0</v>
      </c>
      <c r="E127" s="1">
        <v>0</v>
      </c>
      <c r="F127" s="1">
        <v>0</v>
      </c>
      <c r="G127" s="1">
        <v>0</v>
      </c>
      <c r="H127" s="1">
        <v>48</v>
      </c>
      <c r="I127" s="1">
        <v>130</v>
      </c>
      <c r="J127" s="1">
        <v>92</v>
      </c>
      <c r="K127" s="1">
        <v>110</v>
      </c>
      <c r="L127" s="1">
        <v>147</v>
      </c>
      <c r="M127" s="1">
        <v>113</v>
      </c>
      <c r="N127" s="1">
        <v>97</v>
      </c>
      <c r="O127" s="1">
        <v>174</v>
      </c>
      <c r="P127" s="1345">
        <v>88</v>
      </c>
      <c r="Q127" s="1">
        <v>86</v>
      </c>
      <c r="R127" s="1">
        <v>190</v>
      </c>
      <c r="S127" s="1">
        <v>81</v>
      </c>
      <c r="T127" s="1">
        <v>115</v>
      </c>
      <c r="U127" s="1">
        <v>168</v>
      </c>
      <c r="V127" s="1437">
        <v>12</v>
      </c>
    </row>
    <row r="128" spans="1:22" ht="15" x14ac:dyDescent="0.25">
      <c r="A128" s="1338" t="s">
        <v>708</v>
      </c>
      <c r="B128" s="1338" t="s">
        <v>808</v>
      </c>
      <c r="C128" s="1338" t="s">
        <v>379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345">
        <v>0</v>
      </c>
      <c r="Q128" s="1">
        <v>0</v>
      </c>
      <c r="R128" s="1">
        <v>40</v>
      </c>
      <c r="S128" s="1">
        <v>0</v>
      </c>
      <c r="T128" s="1">
        <v>0</v>
      </c>
      <c r="U128" s="1">
        <v>0</v>
      </c>
      <c r="V128" s="1437">
        <v>46</v>
      </c>
    </row>
    <row r="129" spans="1:22" ht="15" x14ac:dyDescent="0.25">
      <c r="A129" s="1338" t="s">
        <v>708</v>
      </c>
      <c r="B129" s="1338" t="s">
        <v>808</v>
      </c>
      <c r="C129" s="1338" t="s">
        <v>377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345">
        <v>0</v>
      </c>
      <c r="Q129" s="1">
        <v>0</v>
      </c>
      <c r="R129" s="1">
        <v>0.20833333333333334</v>
      </c>
      <c r="S129" s="1">
        <v>0</v>
      </c>
      <c r="T129" s="1">
        <v>0</v>
      </c>
      <c r="U129" s="1">
        <v>0</v>
      </c>
      <c r="V129" s="1437">
        <v>3.5384615384615383</v>
      </c>
    </row>
    <row r="130" spans="1:22" ht="15" x14ac:dyDescent="0.25">
      <c r="A130" s="1338" t="s">
        <v>809</v>
      </c>
      <c r="B130" s="1338" t="s">
        <v>810</v>
      </c>
      <c r="C130" s="1338" t="s">
        <v>376</v>
      </c>
      <c r="D130" s="1">
        <v>10</v>
      </c>
      <c r="E130" s="1">
        <v>16</v>
      </c>
      <c r="F130" s="1">
        <v>14</v>
      </c>
      <c r="G130" s="1">
        <v>28</v>
      </c>
      <c r="H130" s="1">
        <v>687</v>
      </c>
      <c r="I130" s="1">
        <v>26</v>
      </c>
      <c r="J130" s="1">
        <v>18</v>
      </c>
      <c r="K130" s="1">
        <v>34</v>
      </c>
      <c r="L130" s="1">
        <v>44</v>
      </c>
      <c r="M130" s="1">
        <v>22</v>
      </c>
      <c r="N130" s="1">
        <v>26</v>
      </c>
      <c r="O130" s="1">
        <v>45</v>
      </c>
      <c r="P130" s="1345">
        <v>11</v>
      </c>
      <c r="Q130" s="1">
        <v>20</v>
      </c>
      <c r="R130" s="1">
        <v>23</v>
      </c>
      <c r="S130" s="1">
        <v>9</v>
      </c>
      <c r="T130" s="1">
        <v>34</v>
      </c>
      <c r="U130" s="1">
        <v>43</v>
      </c>
      <c r="V130" s="1437">
        <v>16</v>
      </c>
    </row>
    <row r="131" spans="1:22" ht="15" x14ac:dyDescent="0.25">
      <c r="A131" s="1338" t="s">
        <v>809</v>
      </c>
      <c r="B131" s="1338" t="s">
        <v>810</v>
      </c>
      <c r="C131" s="1338" t="s">
        <v>379</v>
      </c>
      <c r="D131" s="1">
        <v>3</v>
      </c>
      <c r="E131" s="1">
        <v>2</v>
      </c>
      <c r="F131" s="1">
        <v>3</v>
      </c>
      <c r="G131" s="1">
        <v>4</v>
      </c>
      <c r="H131" s="1">
        <v>6</v>
      </c>
      <c r="I131" s="1">
        <v>4</v>
      </c>
      <c r="J131" s="1">
        <v>0</v>
      </c>
      <c r="K131" s="1">
        <v>3</v>
      </c>
      <c r="L131" s="1">
        <v>3</v>
      </c>
      <c r="M131" s="1">
        <v>3</v>
      </c>
      <c r="N131" s="1">
        <v>4</v>
      </c>
      <c r="O131" s="1">
        <v>8</v>
      </c>
      <c r="P131" s="1345">
        <v>2</v>
      </c>
      <c r="Q131" s="1">
        <v>1</v>
      </c>
      <c r="R131" s="1">
        <v>1</v>
      </c>
      <c r="S131" s="1">
        <v>0</v>
      </c>
      <c r="T131" s="1">
        <v>10</v>
      </c>
      <c r="U131" s="1">
        <v>14</v>
      </c>
      <c r="V131" s="1437">
        <v>5</v>
      </c>
    </row>
    <row r="132" spans="1:22" ht="15" x14ac:dyDescent="0.25">
      <c r="A132" s="1338" t="s">
        <v>809</v>
      </c>
      <c r="B132" s="1338" t="s">
        <v>810</v>
      </c>
      <c r="C132" s="1338" t="s">
        <v>377</v>
      </c>
      <c r="D132" s="1">
        <v>0.3</v>
      </c>
      <c r="E132" s="1">
        <v>0.1111111111111111</v>
      </c>
      <c r="F132" s="1">
        <v>0.1875</v>
      </c>
      <c r="G132" s="1">
        <v>0.12903225806451613</v>
      </c>
      <c r="H132" s="1">
        <v>8.7209302325581394E-3</v>
      </c>
      <c r="I132" s="1">
        <v>0.13333333333333333</v>
      </c>
      <c r="J132" s="1">
        <v>0</v>
      </c>
      <c r="K132" s="1">
        <v>8.3333333333333329E-2</v>
      </c>
      <c r="L132" s="1">
        <v>6.8181818181818177E-2</v>
      </c>
      <c r="M132" s="1">
        <v>0.13636363636363635</v>
      </c>
      <c r="N132" s="1">
        <v>0.15384615384615385</v>
      </c>
      <c r="O132" s="1">
        <v>0.17777777777777778</v>
      </c>
      <c r="P132" s="1345">
        <v>0.18181818181818182</v>
      </c>
      <c r="Q132" s="1">
        <v>0.05</v>
      </c>
      <c r="R132" s="1">
        <v>3.8461538461538464E-2</v>
      </c>
      <c r="S132" s="1">
        <v>0</v>
      </c>
      <c r="T132" s="1">
        <v>0.27027027027027029</v>
      </c>
      <c r="U132" s="1">
        <v>0.31111111111111112</v>
      </c>
      <c r="V132" s="1437">
        <v>0.23809523809523808</v>
      </c>
    </row>
    <row r="133" spans="1:22" ht="15" x14ac:dyDescent="0.25">
      <c r="A133" s="1338" t="s">
        <v>809</v>
      </c>
      <c r="B133" s="1338" t="s">
        <v>811</v>
      </c>
      <c r="C133" s="1338" t="s">
        <v>376</v>
      </c>
      <c r="D133" s="1">
        <v>86</v>
      </c>
      <c r="E133" s="1">
        <v>76</v>
      </c>
      <c r="F133" s="1">
        <v>126</v>
      </c>
      <c r="G133" s="1">
        <v>91</v>
      </c>
      <c r="H133" s="1">
        <v>77</v>
      </c>
      <c r="I133" s="1">
        <v>80</v>
      </c>
      <c r="J133" s="1">
        <v>92</v>
      </c>
      <c r="K133" s="1">
        <v>69</v>
      </c>
      <c r="L133" s="1">
        <v>80</v>
      </c>
      <c r="M133" s="1">
        <v>39</v>
      </c>
      <c r="N133" s="1">
        <v>41</v>
      </c>
      <c r="O133" s="1">
        <v>61</v>
      </c>
      <c r="P133" s="1345">
        <v>25</v>
      </c>
      <c r="Q133" s="1">
        <v>11</v>
      </c>
      <c r="R133" s="1">
        <v>13</v>
      </c>
      <c r="S133" s="1">
        <v>16</v>
      </c>
      <c r="T133" s="1">
        <v>34</v>
      </c>
      <c r="U133" s="1">
        <v>38</v>
      </c>
      <c r="V133" s="1437">
        <v>36</v>
      </c>
    </row>
    <row r="134" spans="1:22" ht="15" x14ac:dyDescent="0.25">
      <c r="A134" s="1338" t="s">
        <v>809</v>
      </c>
      <c r="B134" s="1338" t="s">
        <v>811</v>
      </c>
      <c r="C134" s="1338" t="s">
        <v>379</v>
      </c>
      <c r="D134" s="1">
        <v>15</v>
      </c>
      <c r="E134" s="1">
        <v>17</v>
      </c>
      <c r="F134" s="1">
        <v>30</v>
      </c>
      <c r="G134" s="1">
        <v>32</v>
      </c>
      <c r="H134" s="1">
        <v>23</v>
      </c>
      <c r="I134" s="1">
        <v>33</v>
      </c>
      <c r="J134" s="1">
        <v>38</v>
      </c>
      <c r="K134" s="1">
        <v>27</v>
      </c>
      <c r="L134" s="1">
        <v>24</v>
      </c>
      <c r="M134" s="1">
        <v>20</v>
      </c>
      <c r="N134" s="1">
        <v>14</v>
      </c>
      <c r="O134" s="1">
        <v>25</v>
      </c>
      <c r="P134" s="1345">
        <v>13</v>
      </c>
      <c r="Q134" s="1">
        <v>6</v>
      </c>
      <c r="R134" s="1">
        <v>7</v>
      </c>
      <c r="S134" s="1">
        <v>12</v>
      </c>
      <c r="T134" s="1">
        <v>24</v>
      </c>
      <c r="U134" s="1">
        <v>22</v>
      </c>
      <c r="V134" s="1437">
        <v>27</v>
      </c>
    </row>
    <row r="135" spans="1:22" ht="15" x14ac:dyDescent="0.25">
      <c r="A135" s="1338" t="s">
        <v>809</v>
      </c>
      <c r="B135" s="1338" t="s">
        <v>811</v>
      </c>
      <c r="C135" s="1338" t="s">
        <v>377</v>
      </c>
      <c r="D135" s="1">
        <v>0.15463917525773196</v>
      </c>
      <c r="E135" s="1">
        <v>0.19101123595505617</v>
      </c>
      <c r="F135" s="1">
        <v>0.21276595744680851</v>
      </c>
      <c r="G135" s="1">
        <v>0.30188679245283018</v>
      </c>
      <c r="H135" s="1">
        <v>0.28749999999999998</v>
      </c>
      <c r="I135" s="1">
        <v>0.38823529411764707</v>
      </c>
      <c r="J135" s="1">
        <v>0.4</v>
      </c>
      <c r="K135" s="1">
        <v>0.375</v>
      </c>
      <c r="L135" s="1">
        <v>0.2857142857142857</v>
      </c>
      <c r="M135" s="1">
        <v>0.52631578947368418</v>
      </c>
      <c r="N135" s="1">
        <v>0.33333333333333331</v>
      </c>
      <c r="O135" s="1">
        <v>0.40322580645161288</v>
      </c>
      <c r="P135" s="1345">
        <v>0.54166666666666663</v>
      </c>
      <c r="Q135" s="1">
        <v>0.54545454545454541</v>
      </c>
      <c r="R135" s="1">
        <v>0.53846153846153844</v>
      </c>
      <c r="S135" s="1">
        <v>0.75</v>
      </c>
      <c r="T135" s="1">
        <v>0.70588235294117652</v>
      </c>
      <c r="U135" s="1">
        <v>0.55000000000000004</v>
      </c>
      <c r="V135" s="1437">
        <v>0.77142857142857146</v>
      </c>
    </row>
    <row r="136" spans="1:22" ht="15" x14ac:dyDescent="0.25">
      <c r="A136" s="1338" t="s">
        <v>809</v>
      </c>
      <c r="B136" s="1338" t="s">
        <v>812</v>
      </c>
      <c r="C136" s="1338" t="s">
        <v>376</v>
      </c>
      <c r="D136" s="1">
        <v>80</v>
      </c>
      <c r="E136" s="1">
        <v>66</v>
      </c>
      <c r="F136" s="1">
        <v>100</v>
      </c>
      <c r="G136" s="1">
        <v>149</v>
      </c>
      <c r="H136" s="1">
        <v>155</v>
      </c>
      <c r="I136" s="1">
        <v>225</v>
      </c>
      <c r="J136" s="1">
        <v>142</v>
      </c>
      <c r="K136" s="1">
        <v>132</v>
      </c>
      <c r="L136" s="1">
        <v>218</v>
      </c>
      <c r="M136" s="1">
        <v>83</v>
      </c>
      <c r="N136" s="1">
        <v>68</v>
      </c>
      <c r="O136" s="1">
        <v>153</v>
      </c>
      <c r="P136" s="1345">
        <v>57</v>
      </c>
      <c r="Q136" s="1">
        <v>61</v>
      </c>
      <c r="R136" s="1">
        <v>119</v>
      </c>
      <c r="S136" s="1">
        <v>94</v>
      </c>
      <c r="T136" s="1">
        <v>96</v>
      </c>
      <c r="U136" s="1">
        <v>69</v>
      </c>
      <c r="V136" s="1437">
        <v>0</v>
      </c>
    </row>
    <row r="137" spans="1:22" ht="15" x14ac:dyDescent="0.25">
      <c r="A137" s="1338" t="s">
        <v>809</v>
      </c>
      <c r="B137" s="1338" t="s">
        <v>812</v>
      </c>
      <c r="C137" s="1338" t="s">
        <v>379</v>
      </c>
      <c r="D137" s="1">
        <v>0</v>
      </c>
      <c r="E137" s="1">
        <v>0</v>
      </c>
      <c r="F137" s="1">
        <v>1</v>
      </c>
      <c r="G137" s="1">
        <v>0</v>
      </c>
      <c r="H137" s="1">
        <v>2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2</v>
      </c>
      <c r="P137" s="1345">
        <v>2</v>
      </c>
      <c r="Q137" s="1">
        <v>1</v>
      </c>
      <c r="R137" s="1">
        <v>0</v>
      </c>
      <c r="S137" s="1">
        <v>-1</v>
      </c>
      <c r="T137" s="1">
        <v>1</v>
      </c>
      <c r="U137" s="1">
        <v>0</v>
      </c>
      <c r="V137" s="1437">
        <v>0</v>
      </c>
    </row>
    <row r="138" spans="1:22" ht="15" x14ac:dyDescent="0.25">
      <c r="A138" s="1338" t="s">
        <v>809</v>
      </c>
      <c r="B138" s="1338" t="s">
        <v>812</v>
      </c>
      <c r="C138" s="1338" t="s">
        <v>377</v>
      </c>
      <c r="D138" s="1">
        <v>0</v>
      </c>
      <c r="E138" s="1">
        <v>0</v>
      </c>
      <c r="F138" s="1">
        <v>5.8823529411764705E-3</v>
      </c>
      <c r="G138" s="1">
        <v>0</v>
      </c>
      <c r="H138" s="1">
        <v>1.282051282051282E-2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1.2658227848101266E-2</v>
      </c>
      <c r="P138" s="1345">
        <v>3.4482758620689655E-2</v>
      </c>
      <c r="Q138" s="1">
        <v>1.6129032258064516E-2</v>
      </c>
      <c r="R138" s="1">
        <v>0</v>
      </c>
      <c r="S138" s="1">
        <v>-1.0638297872340425E-2</v>
      </c>
      <c r="T138" s="1">
        <v>9.9009900990099011E-3</v>
      </c>
      <c r="U138" s="1">
        <v>0</v>
      </c>
      <c r="V138" s="1437">
        <v>0</v>
      </c>
    </row>
    <row r="139" spans="1:22" ht="15" x14ac:dyDescent="0.25">
      <c r="A139" s="1338" t="s">
        <v>809</v>
      </c>
      <c r="B139" s="1338" t="s">
        <v>813</v>
      </c>
      <c r="C139" s="1338" t="s">
        <v>376</v>
      </c>
      <c r="D139" s="1">
        <v>56</v>
      </c>
      <c r="E139" s="1">
        <v>65</v>
      </c>
      <c r="F139" s="1">
        <v>64</v>
      </c>
      <c r="G139" s="1">
        <v>58</v>
      </c>
      <c r="H139" s="1">
        <v>66</v>
      </c>
      <c r="I139" s="1">
        <v>76</v>
      </c>
      <c r="J139" s="1">
        <v>61</v>
      </c>
      <c r="K139" s="1">
        <v>97</v>
      </c>
      <c r="L139" s="1">
        <v>47</v>
      </c>
      <c r="M139" s="1">
        <v>39</v>
      </c>
      <c r="N139" s="1">
        <v>46</v>
      </c>
      <c r="O139" s="1">
        <v>84</v>
      </c>
      <c r="P139" s="1345">
        <v>26</v>
      </c>
      <c r="Q139" s="1">
        <v>13</v>
      </c>
      <c r="R139" s="1">
        <v>37</v>
      </c>
      <c r="S139" s="1">
        <v>14</v>
      </c>
      <c r="T139" s="1">
        <v>12</v>
      </c>
      <c r="U139" s="1">
        <v>4</v>
      </c>
      <c r="V139" s="1437">
        <v>-1</v>
      </c>
    </row>
    <row r="140" spans="1:22" ht="15" x14ac:dyDescent="0.25">
      <c r="A140" s="1338" t="s">
        <v>809</v>
      </c>
      <c r="B140" s="1338" t="s">
        <v>813</v>
      </c>
      <c r="C140" s="1338" t="s">
        <v>379</v>
      </c>
      <c r="D140" s="1">
        <v>7</v>
      </c>
      <c r="E140" s="1">
        <v>17</v>
      </c>
      <c r="F140" s="1">
        <v>13</v>
      </c>
      <c r="G140" s="1">
        <v>12</v>
      </c>
      <c r="H140" s="1">
        <v>17</v>
      </c>
      <c r="I140" s="1">
        <v>28</v>
      </c>
      <c r="J140" s="1">
        <v>33</v>
      </c>
      <c r="K140" s="1">
        <v>48</v>
      </c>
      <c r="L140" s="1">
        <v>21</v>
      </c>
      <c r="M140" s="1">
        <v>20</v>
      </c>
      <c r="N140" s="1">
        <v>23</v>
      </c>
      <c r="O140" s="1">
        <v>59</v>
      </c>
      <c r="P140" s="1345">
        <v>20</v>
      </c>
      <c r="Q140" s="1">
        <v>12</v>
      </c>
      <c r="R140" s="1">
        <v>21</v>
      </c>
      <c r="S140" s="1">
        <v>7</v>
      </c>
      <c r="T140" s="1">
        <v>6</v>
      </c>
      <c r="U140" s="1">
        <v>2</v>
      </c>
      <c r="V140" s="1437">
        <v>-1</v>
      </c>
    </row>
    <row r="141" spans="1:22" ht="15" x14ac:dyDescent="0.25">
      <c r="A141" s="1338" t="s">
        <v>809</v>
      </c>
      <c r="B141" s="1338" t="s">
        <v>813</v>
      </c>
      <c r="C141" s="1338" t="s">
        <v>377</v>
      </c>
      <c r="D141" s="1">
        <v>0.11475409836065574</v>
      </c>
      <c r="E141" s="1">
        <v>0.20481927710843373</v>
      </c>
      <c r="F141" s="1">
        <v>0.16666666666666666</v>
      </c>
      <c r="G141" s="1">
        <v>0.15384615384615385</v>
      </c>
      <c r="H141" s="1">
        <v>0.25</v>
      </c>
      <c r="I141" s="1">
        <v>0.35897435897435898</v>
      </c>
      <c r="J141" s="1">
        <v>0.52380952380952384</v>
      </c>
      <c r="K141" s="1">
        <v>0.48484848484848486</v>
      </c>
      <c r="L141" s="1">
        <v>0.42</v>
      </c>
      <c r="M141" s="1">
        <v>0.48780487804878048</v>
      </c>
      <c r="N141" s="1">
        <v>0.46938775510204084</v>
      </c>
      <c r="O141" s="1">
        <v>0.65555555555555556</v>
      </c>
      <c r="P141" s="1345">
        <v>0.76923076923076927</v>
      </c>
      <c r="Q141" s="1">
        <v>0.8571428571428571</v>
      </c>
      <c r="R141" s="1">
        <v>0.55263157894736847</v>
      </c>
      <c r="S141" s="1">
        <v>0.5</v>
      </c>
      <c r="T141" s="1">
        <v>0.5</v>
      </c>
      <c r="U141" s="1">
        <v>0.5</v>
      </c>
      <c r="V141" s="1437">
        <v>1</v>
      </c>
    </row>
    <row r="142" spans="1:22" ht="15" x14ac:dyDescent="0.25">
      <c r="A142" s="1338" t="s">
        <v>809</v>
      </c>
      <c r="B142" s="1338" t="s">
        <v>814</v>
      </c>
      <c r="C142" s="1338" t="s">
        <v>376</v>
      </c>
      <c r="D142" s="1">
        <v>49</v>
      </c>
      <c r="E142" s="1">
        <v>61</v>
      </c>
      <c r="F142" s="1">
        <v>83</v>
      </c>
      <c r="G142" s="1">
        <v>80</v>
      </c>
      <c r="H142" s="1">
        <v>88</v>
      </c>
      <c r="I142" s="1">
        <v>70</v>
      </c>
      <c r="J142" s="1">
        <v>77</v>
      </c>
      <c r="K142" s="1">
        <v>91</v>
      </c>
      <c r="L142" s="1">
        <v>99</v>
      </c>
      <c r="M142" s="1">
        <v>56</v>
      </c>
      <c r="N142" s="1">
        <v>66</v>
      </c>
      <c r="O142" s="1">
        <v>110</v>
      </c>
      <c r="P142" s="1345">
        <v>39</v>
      </c>
      <c r="Q142" s="1">
        <v>19</v>
      </c>
      <c r="R142" s="1">
        <v>57</v>
      </c>
      <c r="S142" s="1">
        <v>13</v>
      </c>
      <c r="T142" s="1">
        <v>66</v>
      </c>
      <c r="U142" s="1">
        <v>75</v>
      </c>
      <c r="V142" s="1437">
        <v>62</v>
      </c>
    </row>
    <row r="143" spans="1:22" ht="15" x14ac:dyDescent="0.25">
      <c r="A143" s="1338" t="s">
        <v>809</v>
      </c>
      <c r="B143" s="1338" t="s">
        <v>814</v>
      </c>
      <c r="C143" s="1338" t="s">
        <v>379</v>
      </c>
      <c r="D143" s="1">
        <v>14</v>
      </c>
      <c r="E143" s="1">
        <v>20</v>
      </c>
      <c r="F143" s="1">
        <v>35</v>
      </c>
      <c r="G143" s="1">
        <v>26</v>
      </c>
      <c r="H143" s="1">
        <v>44</v>
      </c>
      <c r="I143" s="1">
        <v>42</v>
      </c>
      <c r="J143" s="1">
        <v>42</v>
      </c>
      <c r="K143" s="1">
        <v>65</v>
      </c>
      <c r="L143" s="1">
        <v>57</v>
      </c>
      <c r="M143" s="1">
        <v>34</v>
      </c>
      <c r="N143" s="1">
        <v>39</v>
      </c>
      <c r="O143" s="1">
        <v>63</v>
      </c>
      <c r="P143" s="1345">
        <v>21</v>
      </c>
      <c r="Q143" s="1">
        <v>10</v>
      </c>
      <c r="R143" s="1">
        <v>46</v>
      </c>
      <c r="S143" s="1">
        <v>13</v>
      </c>
      <c r="T143" s="1">
        <v>41</v>
      </c>
      <c r="U143" s="1">
        <v>54</v>
      </c>
      <c r="V143" s="1437">
        <v>42</v>
      </c>
    </row>
    <row r="144" spans="1:22" ht="15" x14ac:dyDescent="0.25">
      <c r="A144" s="1338" t="s">
        <v>809</v>
      </c>
      <c r="B144" s="1338" t="s">
        <v>814</v>
      </c>
      <c r="C144" s="1338" t="s">
        <v>377</v>
      </c>
      <c r="D144" s="1">
        <v>0.26415094339622641</v>
      </c>
      <c r="E144" s="1">
        <v>0.31746031746031744</v>
      </c>
      <c r="F144" s="1">
        <v>0.41176470588235292</v>
      </c>
      <c r="G144" s="1">
        <v>0.2857142857142857</v>
      </c>
      <c r="H144" s="1">
        <v>0.51764705882352946</v>
      </c>
      <c r="I144" s="1">
        <v>0.58333333333333337</v>
      </c>
      <c r="J144" s="1">
        <v>0.53846153846153844</v>
      </c>
      <c r="K144" s="1">
        <v>0.69892473118279574</v>
      </c>
      <c r="L144" s="1">
        <v>0.5757575757575758</v>
      </c>
      <c r="M144" s="1">
        <v>0.61818181818181817</v>
      </c>
      <c r="N144" s="1">
        <v>0.59090909090909094</v>
      </c>
      <c r="O144" s="1">
        <v>0.56756756756756754</v>
      </c>
      <c r="P144" s="1345">
        <v>0.51219512195121952</v>
      </c>
      <c r="Q144" s="1">
        <v>0.52631578947368418</v>
      </c>
      <c r="R144" s="1">
        <v>0.7931034482758621</v>
      </c>
      <c r="S144" s="1">
        <v>1</v>
      </c>
      <c r="T144" s="1">
        <v>0.57746478873239437</v>
      </c>
      <c r="U144" s="1">
        <v>0.71052631578947367</v>
      </c>
      <c r="V144" s="1437">
        <v>0.65625</v>
      </c>
    </row>
    <row r="145" spans="1:22" ht="15" x14ac:dyDescent="0.25">
      <c r="A145" s="1338" t="s">
        <v>809</v>
      </c>
      <c r="B145" s="1338" t="s">
        <v>815</v>
      </c>
      <c r="C145" s="1338" t="s">
        <v>376</v>
      </c>
      <c r="D145" s="1">
        <v>3</v>
      </c>
      <c r="E145" s="1">
        <v>14</v>
      </c>
      <c r="F145" s="1">
        <v>35</v>
      </c>
      <c r="G145" s="1">
        <v>16</v>
      </c>
      <c r="H145" s="1">
        <v>39</v>
      </c>
      <c r="I145" s="1">
        <v>46</v>
      </c>
      <c r="J145" s="1">
        <v>42</v>
      </c>
      <c r="K145" s="1">
        <v>29</v>
      </c>
      <c r="L145" s="1">
        <v>34</v>
      </c>
      <c r="M145" s="1">
        <v>24</v>
      </c>
      <c r="N145" s="1">
        <v>21</v>
      </c>
      <c r="O145" s="1">
        <v>108</v>
      </c>
      <c r="P145" s="1345">
        <v>32</v>
      </c>
      <c r="Q145" s="1">
        <v>35</v>
      </c>
      <c r="R145" s="1">
        <v>135</v>
      </c>
      <c r="S145" s="1">
        <v>56</v>
      </c>
      <c r="T145" s="1">
        <v>78</v>
      </c>
      <c r="U145" s="1">
        <v>156</v>
      </c>
      <c r="V145" s="1437">
        <v>28</v>
      </c>
    </row>
    <row r="146" spans="1:22" ht="15" x14ac:dyDescent="0.25">
      <c r="A146" s="1338" t="s">
        <v>809</v>
      </c>
      <c r="B146" s="1338" t="s">
        <v>815</v>
      </c>
      <c r="C146" s="1338" t="s">
        <v>379</v>
      </c>
      <c r="D146" s="1">
        <v>0</v>
      </c>
      <c r="E146" s="1">
        <v>0</v>
      </c>
      <c r="F146" s="1">
        <v>5</v>
      </c>
      <c r="G146" s="1">
        <v>0</v>
      </c>
      <c r="H146" s="1">
        <v>10</v>
      </c>
      <c r="I146" s="1">
        <v>20</v>
      </c>
      <c r="J146" s="1">
        <v>19</v>
      </c>
      <c r="K146" s="1">
        <v>11</v>
      </c>
      <c r="L146" s="1">
        <v>12</v>
      </c>
      <c r="M146" s="1">
        <v>12</v>
      </c>
      <c r="N146" s="1">
        <v>10</v>
      </c>
      <c r="O146" s="1">
        <v>43</v>
      </c>
      <c r="P146" s="1345">
        <v>10</v>
      </c>
      <c r="Q146" s="1">
        <v>5</v>
      </c>
      <c r="R146" s="1">
        <v>19</v>
      </c>
      <c r="S146" s="1">
        <v>5</v>
      </c>
      <c r="T146" s="1">
        <v>6</v>
      </c>
      <c r="U146" s="1">
        <v>12</v>
      </c>
      <c r="V146" s="1437">
        <v>12</v>
      </c>
    </row>
    <row r="147" spans="1:22" ht="15" x14ac:dyDescent="0.25">
      <c r="A147" s="1338" t="s">
        <v>809</v>
      </c>
      <c r="B147" s="1338" t="s">
        <v>815</v>
      </c>
      <c r="C147" s="1338" t="s">
        <v>377</v>
      </c>
      <c r="D147" s="1">
        <v>0</v>
      </c>
      <c r="E147" s="1">
        <v>0</v>
      </c>
      <c r="F147" s="1">
        <v>6.0240963855421686E-2</v>
      </c>
      <c r="G147" s="1">
        <v>0</v>
      </c>
      <c r="H147" s="1">
        <v>0.25</v>
      </c>
      <c r="I147" s="1">
        <v>0.40816326530612246</v>
      </c>
      <c r="J147" s="1">
        <v>0.38775510204081631</v>
      </c>
      <c r="K147" s="1">
        <v>0.39285714285714285</v>
      </c>
      <c r="L147" s="1">
        <v>0.31578947368421051</v>
      </c>
      <c r="M147" s="1">
        <v>0.52173913043478259</v>
      </c>
      <c r="N147" s="1">
        <v>0.43478260869565216</v>
      </c>
      <c r="O147" s="1">
        <v>0.36752136752136755</v>
      </c>
      <c r="P147" s="1345">
        <v>0.27027027027027029</v>
      </c>
      <c r="Q147" s="1">
        <v>0.1111111111111111</v>
      </c>
      <c r="R147" s="1">
        <v>0.13970588235294118</v>
      </c>
      <c r="S147" s="1">
        <v>8.9285714285714288E-2</v>
      </c>
      <c r="T147" s="1">
        <v>7.4999999999999997E-2</v>
      </c>
      <c r="U147" s="1">
        <v>7.1005917159763315E-2</v>
      </c>
      <c r="V147" s="1437">
        <v>0.41379310344827586</v>
      </c>
    </row>
    <row r="148" spans="1:22" ht="15" x14ac:dyDescent="0.25">
      <c r="A148" s="1338" t="s">
        <v>809</v>
      </c>
      <c r="B148" s="1338" t="s">
        <v>816</v>
      </c>
      <c r="C148" s="1338" t="s">
        <v>376</v>
      </c>
      <c r="D148" s="1">
        <v>24</v>
      </c>
      <c r="E148" s="1">
        <v>35</v>
      </c>
      <c r="F148" s="1">
        <v>62</v>
      </c>
      <c r="G148" s="1">
        <v>43</v>
      </c>
      <c r="H148" s="1">
        <v>32</v>
      </c>
      <c r="I148" s="1">
        <v>46</v>
      </c>
      <c r="J148" s="1">
        <v>36</v>
      </c>
      <c r="K148" s="1">
        <v>47</v>
      </c>
      <c r="L148" s="1">
        <v>30</v>
      </c>
      <c r="M148" s="1">
        <v>30</v>
      </c>
      <c r="N148" s="1">
        <v>39</v>
      </c>
      <c r="O148" s="1">
        <v>63</v>
      </c>
      <c r="P148" s="1345">
        <v>27</v>
      </c>
      <c r="Q148" s="1">
        <v>12</v>
      </c>
      <c r="R148" s="1">
        <v>36</v>
      </c>
      <c r="S148" s="1">
        <v>27</v>
      </c>
      <c r="T148" s="1">
        <v>81</v>
      </c>
      <c r="U148" s="1">
        <v>94</v>
      </c>
      <c r="V148" s="1437">
        <v>71</v>
      </c>
    </row>
    <row r="149" spans="1:22" ht="15" x14ac:dyDescent="0.25">
      <c r="A149" s="1338" t="s">
        <v>809</v>
      </c>
      <c r="B149" s="1338" t="s">
        <v>816</v>
      </c>
      <c r="C149" s="1338" t="s">
        <v>379</v>
      </c>
      <c r="D149" s="1">
        <v>4</v>
      </c>
      <c r="E149" s="1">
        <v>2</v>
      </c>
      <c r="F149" s="1">
        <v>7</v>
      </c>
      <c r="G149" s="1">
        <v>5</v>
      </c>
      <c r="H149" s="1">
        <v>11</v>
      </c>
      <c r="I149" s="1">
        <v>11</v>
      </c>
      <c r="J149" s="1">
        <v>8</v>
      </c>
      <c r="K149" s="1">
        <v>11</v>
      </c>
      <c r="L149" s="1">
        <v>3</v>
      </c>
      <c r="M149" s="1">
        <v>4</v>
      </c>
      <c r="N149" s="1">
        <v>11</v>
      </c>
      <c r="O149" s="1">
        <v>20</v>
      </c>
      <c r="P149" s="1345">
        <v>15</v>
      </c>
      <c r="Q149" s="1">
        <v>6</v>
      </c>
      <c r="R149" s="1">
        <v>18</v>
      </c>
      <c r="S149" s="1">
        <v>21</v>
      </c>
      <c r="T149" s="1">
        <v>37</v>
      </c>
      <c r="U149" s="1">
        <v>54</v>
      </c>
      <c r="V149" s="1437">
        <v>52</v>
      </c>
    </row>
    <row r="150" spans="1:22" ht="15" x14ac:dyDescent="0.25">
      <c r="A150" s="1338" t="s">
        <v>809</v>
      </c>
      <c r="B150" s="1338" t="s">
        <v>816</v>
      </c>
      <c r="C150" s="1338" t="s">
        <v>377</v>
      </c>
      <c r="D150" s="1">
        <v>0.16666666666666666</v>
      </c>
      <c r="E150" s="1">
        <v>5.2631578947368418E-2</v>
      </c>
      <c r="F150" s="1">
        <v>0.109375</v>
      </c>
      <c r="G150" s="1">
        <v>0.11627906976744186</v>
      </c>
      <c r="H150" s="1">
        <v>0.31428571428571428</v>
      </c>
      <c r="I150" s="1">
        <v>0.20754716981132076</v>
      </c>
      <c r="J150" s="1">
        <v>0.2</v>
      </c>
      <c r="K150" s="1">
        <v>0.22916666666666666</v>
      </c>
      <c r="L150" s="1">
        <v>9.6774193548387094E-2</v>
      </c>
      <c r="M150" s="1">
        <v>0.12903225806451613</v>
      </c>
      <c r="N150" s="1">
        <v>0.28205128205128205</v>
      </c>
      <c r="O150" s="1">
        <v>0.30303030303030304</v>
      </c>
      <c r="P150" s="1345">
        <v>0.55555555555555558</v>
      </c>
      <c r="Q150" s="1">
        <v>0.42857142857142855</v>
      </c>
      <c r="R150" s="1">
        <v>0.45</v>
      </c>
      <c r="S150" s="1">
        <v>0.75</v>
      </c>
      <c r="T150" s="1">
        <v>0.4567901234567901</v>
      </c>
      <c r="U150" s="1">
        <v>0.56842105263157894</v>
      </c>
      <c r="V150" s="1437">
        <v>0.73239436619718312</v>
      </c>
    </row>
    <row r="151" spans="1:22" ht="15" x14ac:dyDescent="0.25">
      <c r="A151" s="1338" t="s">
        <v>809</v>
      </c>
      <c r="B151" s="1338" t="s">
        <v>817</v>
      </c>
      <c r="C151" s="1338" t="s">
        <v>376</v>
      </c>
      <c r="D151" s="1">
        <v>15</v>
      </c>
      <c r="E151" s="1">
        <v>23</v>
      </c>
      <c r="F151" s="1">
        <v>60</v>
      </c>
      <c r="G151" s="1">
        <v>29</v>
      </c>
      <c r="H151" s="1">
        <v>46</v>
      </c>
      <c r="I151" s="1">
        <v>130</v>
      </c>
      <c r="J151" s="1">
        <v>87</v>
      </c>
      <c r="K151" s="1">
        <v>97</v>
      </c>
      <c r="L151" s="1">
        <v>142</v>
      </c>
      <c r="M151" s="1">
        <v>103</v>
      </c>
      <c r="N151" s="1">
        <v>89</v>
      </c>
      <c r="O151" s="1">
        <v>157</v>
      </c>
      <c r="P151" s="1345">
        <v>71</v>
      </c>
      <c r="Q151" s="1">
        <v>80</v>
      </c>
      <c r="R151" s="1">
        <v>147</v>
      </c>
      <c r="S151" s="1">
        <v>54</v>
      </c>
      <c r="T151" s="1">
        <v>91</v>
      </c>
      <c r="U151" s="1">
        <v>135</v>
      </c>
      <c r="V151" s="1437">
        <v>-33</v>
      </c>
    </row>
    <row r="152" spans="1:22" ht="15" x14ac:dyDescent="0.25">
      <c r="A152" s="1338" t="s">
        <v>809</v>
      </c>
      <c r="B152" s="1338" t="s">
        <v>817</v>
      </c>
      <c r="C152" s="1338" t="s">
        <v>379</v>
      </c>
      <c r="D152" s="1">
        <v>1</v>
      </c>
      <c r="E152" s="1">
        <v>3</v>
      </c>
      <c r="F152" s="1">
        <v>9</v>
      </c>
      <c r="G152" s="1">
        <v>7</v>
      </c>
      <c r="H152" s="1">
        <v>3</v>
      </c>
      <c r="I152" s="1">
        <v>5</v>
      </c>
      <c r="J152" s="1">
        <v>3</v>
      </c>
      <c r="K152" s="1">
        <v>13</v>
      </c>
      <c r="L152" s="1">
        <v>13</v>
      </c>
      <c r="M152" s="1">
        <v>2</v>
      </c>
      <c r="N152" s="1">
        <v>16</v>
      </c>
      <c r="O152" s="1">
        <v>15</v>
      </c>
      <c r="P152" s="1345">
        <v>7</v>
      </c>
      <c r="Q152" s="1">
        <v>1</v>
      </c>
      <c r="R152" s="1">
        <v>14</v>
      </c>
      <c r="S152" s="1">
        <v>3</v>
      </c>
      <c r="T152" s="1">
        <v>10</v>
      </c>
      <c r="U152" s="1">
        <v>12</v>
      </c>
      <c r="V152" s="1437">
        <v>6</v>
      </c>
    </row>
    <row r="153" spans="1:22" ht="15" x14ac:dyDescent="0.25">
      <c r="A153" s="1338" t="s">
        <v>809</v>
      </c>
      <c r="B153" s="1338" t="s">
        <v>817</v>
      </c>
      <c r="C153" s="1338" t="s">
        <v>377</v>
      </c>
      <c r="D153" s="1">
        <v>6.6666666666666666E-2</v>
      </c>
      <c r="E153" s="1">
        <v>0.12</v>
      </c>
      <c r="F153" s="1">
        <v>0.12162162162162163</v>
      </c>
      <c r="G153" s="1">
        <v>0.21212121212121213</v>
      </c>
      <c r="H153" s="1">
        <v>0.06</v>
      </c>
      <c r="I153" s="1">
        <v>3.4965034965034968E-2</v>
      </c>
      <c r="J153" s="1">
        <v>3.4090909090909088E-2</v>
      </c>
      <c r="K153" s="1">
        <v>0.1326530612244898</v>
      </c>
      <c r="L153" s="1">
        <v>9.0277777777777776E-2</v>
      </c>
      <c r="M153" s="1">
        <v>1.9417475728155338E-2</v>
      </c>
      <c r="N153" s="1">
        <v>0.1797752808988764</v>
      </c>
      <c r="O153" s="1">
        <v>9.6153846153846159E-2</v>
      </c>
      <c r="P153" s="1345">
        <v>9.8591549295774641E-2</v>
      </c>
      <c r="Q153" s="1">
        <v>1.2345679012345678E-2</v>
      </c>
      <c r="R153" s="1">
        <v>9.5890410958904104E-2</v>
      </c>
      <c r="S153" s="1">
        <v>5.5555555555555552E-2</v>
      </c>
      <c r="T153" s="1">
        <v>0.10989010989010989</v>
      </c>
      <c r="U153" s="1">
        <v>8.8235294117647065E-2</v>
      </c>
      <c r="V153" s="1437">
        <v>-0.18181818181818182</v>
      </c>
    </row>
    <row r="154" spans="1:22" ht="15" x14ac:dyDescent="0.25">
      <c r="A154" s="1338" t="s">
        <v>809</v>
      </c>
      <c r="B154" s="1338" t="s">
        <v>818</v>
      </c>
      <c r="C154" s="1338" t="s">
        <v>376</v>
      </c>
      <c r="D154" s="1">
        <v>7</v>
      </c>
      <c r="E154" s="1">
        <v>12</v>
      </c>
      <c r="F154" s="1">
        <v>39</v>
      </c>
      <c r="G154" s="1">
        <v>24</v>
      </c>
      <c r="H154" s="1">
        <v>56</v>
      </c>
      <c r="I154" s="1">
        <v>26</v>
      </c>
      <c r="J154" s="1">
        <v>28</v>
      </c>
      <c r="K154" s="1">
        <v>15</v>
      </c>
      <c r="L154" s="1">
        <v>14</v>
      </c>
      <c r="M154" s="1">
        <v>14</v>
      </c>
      <c r="N154" s="1">
        <v>9</v>
      </c>
      <c r="O154" s="1">
        <v>20</v>
      </c>
      <c r="P154" s="1345">
        <v>18</v>
      </c>
      <c r="Q154" s="1">
        <v>10</v>
      </c>
      <c r="R154" s="1">
        <v>51</v>
      </c>
      <c r="S154" s="1">
        <v>33</v>
      </c>
      <c r="T154" s="1">
        <v>6</v>
      </c>
      <c r="U154" s="1">
        <v>0</v>
      </c>
      <c r="V154" s="1437">
        <v>0</v>
      </c>
    </row>
    <row r="155" spans="1:22" ht="15" x14ac:dyDescent="0.25">
      <c r="A155" s="1338" t="s">
        <v>809</v>
      </c>
      <c r="B155" s="1338" t="s">
        <v>818</v>
      </c>
      <c r="C155" s="1338" t="s">
        <v>379</v>
      </c>
      <c r="D155" s="1">
        <v>1</v>
      </c>
      <c r="E155" s="1">
        <v>3</v>
      </c>
      <c r="F155" s="1">
        <v>12</v>
      </c>
      <c r="G155" s="1">
        <v>8</v>
      </c>
      <c r="H155" s="1">
        <v>11</v>
      </c>
      <c r="I155" s="1">
        <v>5</v>
      </c>
      <c r="J155" s="1">
        <v>3</v>
      </c>
      <c r="K155" s="1">
        <v>4</v>
      </c>
      <c r="L155" s="1">
        <v>3</v>
      </c>
      <c r="M155" s="1">
        <v>3</v>
      </c>
      <c r="N155" s="1">
        <v>8</v>
      </c>
      <c r="O155" s="1">
        <v>12</v>
      </c>
      <c r="P155" s="1345">
        <v>5</v>
      </c>
      <c r="Q155" s="1">
        <v>3</v>
      </c>
      <c r="R155" s="1">
        <v>8</v>
      </c>
      <c r="S155" s="1">
        <v>12</v>
      </c>
      <c r="T155" s="1">
        <v>2</v>
      </c>
      <c r="U155" s="1">
        <v>0</v>
      </c>
      <c r="V155" s="1437">
        <v>0</v>
      </c>
    </row>
    <row r="156" spans="1:22" ht="15" x14ac:dyDescent="0.25">
      <c r="A156" s="1338" t="s">
        <v>809</v>
      </c>
      <c r="B156" s="1338" t="s">
        <v>818</v>
      </c>
      <c r="C156" s="1338" t="s">
        <v>377</v>
      </c>
      <c r="D156" s="1">
        <v>0.25</v>
      </c>
      <c r="E156" s="1">
        <v>0.2</v>
      </c>
      <c r="F156" s="1">
        <v>0.27272727272727271</v>
      </c>
      <c r="G156" s="1">
        <v>0.32</v>
      </c>
      <c r="H156" s="1">
        <v>0.18333333333333332</v>
      </c>
      <c r="I156" s="1">
        <v>0.16666666666666666</v>
      </c>
      <c r="J156" s="1">
        <v>0.1</v>
      </c>
      <c r="K156" s="1">
        <v>0.26666666666666666</v>
      </c>
      <c r="L156" s="1">
        <v>0.1875</v>
      </c>
      <c r="M156" s="1">
        <v>0.1875</v>
      </c>
      <c r="N156" s="1">
        <v>0.8</v>
      </c>
      <c r="O156" s="1">
        <v>0.5714285714285714</v>
      </c>
      <c r="P156" s="1345">
        <v>0.27777777777777779</v>
      </c>
      <c r="Q156" s="1">
        <v>0.3</v>
      </c>
      <c r="R156" s="1">
        <v>0.15384615384615385</v>
      </c>
      <c r="S156" s="1">
        <v>0.35294117647058826</v>
      </c>
      <c r="T156" s="1">
        <v>0.33333333333333331</v>
      </c>
      <c r="U156" s="1">
        <v>0</v>
      </c>
      <c r="V156" s="1437">
        <v>0</v>
      </c>
    </row>
    <row r="157" spans="1:22" ht="15" x14ac:dyDescent="0.25">
      <c r="A157" s="1338" t="s">
        <v>809</v>
      </c>
      <c r="B157" s="1338" t="s">
        <v>819</v>
      </c>
      <c r="C157" s="1338" t="s">
        <v>376</v>
      </c>
      <c r="D157" s="1">
        <v>111</v>
      </c>
      <c r="E157" s="1">
        <v>127</v>
      </c>
      <c r="F157" s="1">
        <v>285</v>
      </c>
      <c r="G157" s="1">
        <v>253</v>
      </c>
      <c r="H157" s="1">
        <v>235</v>
      </c>
      <c r="I157" s="1">
        <v>515</v>
      </c>
      <c r="J157" s="1">
        <v>261</v>
      </c>
      <c r="K157" s="1">
        <v>259</v>
      </c>
      <c r="L157" s="1">
        <v>442</v>
      </c>
      <c r="M157" s="1">
        <v>426</v>
      </c>
      <c r="N157" s="1">
        <v>242</v>
      </c>
      <c r="O157" s="1">
        <v>147</v>
      </c>
      <c r="P157" s="1345">
        <v>14</v>
      </c>
      <c r="Q157" s="1">
        <v>71</v>
      </c>
      <c r="R157" s="1">
        <v>137</v>
      </c>
      <c r="S157" s="1">
        <v>38</v>
      </c>
      <c r="T157" s="1">
        <v>29</v>
      </c>
      <c r="U157" s="1">
        <v>13</v>
      </c>
      <c r="V157" s="1437">
        <v>-7</v>
      </c>
    </row>
    <row r="158" spans="1:22" ht="15" x14ac:dyDescent="0.25">
      <c r="A158" s="1338" t="s">
        <v>809</v>
      </c>
      <c r="B158" s="1338" t="s">
        <v>819</v>
      </c>
      <c r="C158" s="1338" t="s">
        <v>379</v>
      </c>
      <c r="D158" s="1">
        <v>1</v>
      </c>
      <c r="E158" s="1">
        <v>0</v>
      </c>
      <c r="F158" s="1">
        <v>11</v>
      </c>
      <c r="G158" s="1">
        <v>0</v>
      </c>
      <c r="H158" s="1">
        <v>1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345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437">
        <v>0</v>
      </c>
    </row>
    <row r="159" spans="1:22" ht="15" x14ac:dyDescent="0.25">
      <c r="A159" s="1338" t="s">
        <v>809</v>
      </c>
      <c r="B159" s="1338" t="s">
        <v>819</v>
      </c>
      <c r="C159" s="1338" t="s">
        <v>377</v>
      </c>
      <c r="D159" s="1">
        <v>6.4935064935064939E-3</v>
      </c>
      <c r="E159" s="1">
        <v>0</v>
      </c>
      <c r="F159" s="1">
        <v>3.4375000000000003E-2</v>
      </c>
      <c r="G159" s="1">
        <v>0</v>
      </c>
      <c r="H159" s="1">
        <v>3.9840637450199202E-3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345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437">
        <v>0</v>
      </c>
    </row>
    <row r="160" spans="1:22" ht="15" x14ac:dyDescent="0.25">
      <c r="A160" s="1338" t="s">
        <v>809</v>
      </c>
      <c r="B160" s="1338" t="s">
        <v>820</v>
      </c>
      <c r="C160" s="1338" t="s">
        <v>376</v>
      </c>
      <c r="D160" s="1">
        <v>56</v>
      </c>
      <c r="E160" s="1">
        <v>78</v>
      </c>
      <c r="F160" s="1">
        <v>121</v>
      </c>
      <c r="G160" s="1">
        <v>123</v>
      </c>
      <c r="H160" s="1">
        <v>79</v>
      </c>
      <c r="I160" s="1">
        <v>148</v>
      </c>
      <c r="J160" s="1">
        <v>152</v>
      </c>
      <c r="K160" s="1">
        <v>114</v>
      </c>
      <c r="L160" s="1">
        <v>159</v>
      </c>
      <c r="M160" s="1">
        <v>119</v>
      </c>
      <c r="N160" s="1">
        <v>158</v>
      </c>
      <c r="O160" s="1">
        <v>275</v>
      </c>
      <c r="P160" s="1345">
        <v>126</v>
      </c>
      <c r="Q160" s="1">
        <v>17</v>
      </c>
      <c r="R160" s="1">
        <v>96</v>
      </c>
      <c r="S160" s="1">
        <v>50</v>
      </c>
      <c r="T160" s="1">
        <v>49</v>
      </c>
      <c r="U160" s="1">
        <v>74</v>
      </c>
      <c r="V160" s="1437">
        <v>101</v>
      </c>
    </row>
    <row r="161" spans="1:22" ht="15" x14ac:dyDescent="0.25">
      <c r="A161" s="1338" t="s">
        <v>809</v>
      </c>
      <c r="B161" s="1338" t="s">
        <v>820</v>
      </c>
      <c r="C161" s="1338" t="s">
        <v>379</v>
      </c>
      <c r="D161" s="1">
        <v>13</v>
      </c>
      <c r="E161" s="1">
        <v>7</v>
      </c>
      <c r="F161" s="1">
        <v>19</v>
      </c>
      <c r="G161" s="1">
        <v>26</v>
      </c>
      <c r="H161" s="1">
        <v>26</v>
      </c>
      <c r="I161" s="1">
        <v>55</v>
      </c>
      <c r="J161" s="1">
        <v>47</v>
      </c>
      <c r="K161" s="1">
        <v>53</v>
      </c>
      <c r="L161" s="1">
        <v>83</v>
      </c>
      <c r="M161" s="1">
        <v>53</v>
      </c>
      <c r="N161" s="1">
        <v>66</v>
      </c>
      <c r="O161" s="1">
        <v>125</v>
      </c>
      <c r="P161" s="1345">
        <v>67</v>
      </c>
      <c r="Q161" s="1">
        <v>10</v>
      </c>
      <c r="R161" s="1">
        <v>56</v>
      </c>
      <c r="S161" s="1">
        <v>29</v>
      </c>
      <c r="T161" s="1">
        <v>28</v>
      </c>
      <c r="U161" s="1">
        <v>48</v>
      </c>
      <c r="V161" s="1437">
        <v>79</v>
      </c>
    </row>
    <row r="162" spans="1:22" ht="15" x14ac:dyDescent="0.25">
      <c r="A162" s="1338" t="s">
        <v>809</v>
      </c>
      <c r="B162" s="1338" t="s">
        <v>820</v>
      </c>
      <c r="C162" s="1338" t="s">
        <v>377</v>
      </c>
      <c r="D162" s="1">
        <v>0.2</v>
      </c>
      <c r="E162" s="1">
        <v>7.4468085106382975E-2</v>
      </c>
      <c r="F162" s="1">
        <v>0.14615384615384616</v>
      </c>
      <c r="G162" s="1">
        <v>0.19259259259259259</v>
      </c>
      <c r="H162" s="1">
        <v>0.30952380952380953</v>
      </c>
      <c r="I162" s="1">
        <v>0.36666666666666664</v>
      </c>
      <c r="J162" s="1">
        <v>0.31125827814569534</v>
      </c>
      <c r="K162" s="1">
        <v>0.44915254237288138</v>
      </c>
      <c r="L162" s="1">
        <v>0.50303030303030305</v>
      </c>
      <c r="M162" s="1">
        <v>0.4344262295081967</v>
      </c>
      <c r="N162" s="1">
        <v>0.40993788819875776</v>
      </c>
      <c r="O162" s="1">
        <v>0.43859649122807015</v>
      </c>
      <c r="P162" s="1345">
        <v>0.53174603174603174</v>
      </c>
      <c r="Q162" s="1">
        <v>0.58823529411764708</v>
      </c>
      <c r="R162" s="1">
        <v>0.5714285714285714</v>
      </c>
      <c r="S162" s="1">
        <v>0.57999999999999996</v>
      </c>
      <c r="T162" s="1">
        <v>0.5714285714285714</v>
      </c>
      <c r="U162" s="1">
        <v>0.64</v>
      </c>
      <c r="V162" s="1437">
        <v>0.76699029126213591</v>
      </c>
    </row>
    <row r="163" spans="1:22" ht="15" x14ac:dyDescent="0.25">
      <c r="A163" s="1338" t="s">
        <v>809</v>
      </c>
      <c r="B163" s="1338" t="s">
        <v>821</v>
      </c>
      <c r="C163" s="1338" t="s">
        <v>376</v>
      </c>
      <c r="D163" s="1">
        <v>37</v>
      </c>
      <c r="E163" s="1">
        <v>54</v>
      </c>
      <c r="F163" s="1">
        <v>84</v>
      </c>
      <c r="G163" s="1">
        <v>62</v>
      </c>
      <c r="H163" s="1">
        <v>47</v>
      </c>
      <c r="I163" s="1">
        <v>108</v>
      </c>
      <c r="J163" s="1">
        <v>51</v>
      </c>
      <c r="K163" s="1">
        <v>47</v>
      </c>
      <c r="L163" s="1">
        <v>61</v>
      </c>
      <c r="M163" s="1">
        <v>52</v>
      </c>
      <c r="N163" s="1">
        <v>58</v>
      </c>
      <c r="O163" s="1">
        <v>89</v>
      </c>
      <c r="P163" s="1345">
        <v>40</v>
      </c>
      <c r="Q163" s="1">
        <v>25</v>
      </c>
      <c r="R163" s="1">
        <v>43</v>
      </c>
      <c r="S163" s="1">
        <v>20</v>
      </c>
      <c r="T163" s="1">
        <v>22</v>
      </c>
      <c r="U163" s="1">
        <v>36</v>
      </c>
      <c r="V163" s="1437">
        <v>39</v>
      </c>
    </row>
    <row r="164" spans="1:22" ht="15" x14ac:dyDescent="0.25">
      <c r="A164" s="1338" t="s">
        <v>809</v>
      </c>
      <c r="B164" s="1338" t="s">
        <v>821</v>
      </c>
      <c r="C164" s="1338" t="s">
        <v>379</v>
      </c>
      <c r="D164" s="1">
        <v>4</v>
      </c>
      <c r="E164" s="1">
        <v>1</v>
      </c>
      <c r="F164" s="1">
        <v>4</v>
      </c>
      <c r="G164" s="1">
        <v>12</v>
      </c>
      <c r="H164" s="1">
        <v>16</v>
      </c>
      <c r="I164" s="1">
        <v>22</v>
      </c>
      <c r="J164" s="1">
        <v>18</v>
      </c>
      <c r="K164" s="1">
        <v>10</v>
      </c>
      <c r="L164" s="1">
        <v>16</v>
      </c>
      <c r="M164" s="1">
        <v>22</v>
      </c>
      <c r="N164" s="1">
        <v>24</v>
      </c>
      <c r="O164" s="1">
        <v>38</v>
      </c>
      <c r="P164" s="1345">
        <v>24</v>
      </c>
      <c r="Q164" s="1">
        <v>12</v>
      </c>
      <c r="R164" s="1">
        <v>20</v>
      </c>
      <c r="S164" s="1">
        <v>14</v>
      </c>
      <c r="T164" s="1">
        <v>2</v>
      </c>
      <c r="U164" s="1">
        <v>15</v>
      </c>
      <c r="V164" s="1437">
        <v>14</v>
      </c>
    </row>
    <row r="165" spans="1:22" ht="15" x14ac:dyDescent="0.25">
      <c r="A165" s="1338" t="s">
        <v>809</v>
      </c>
      <c r="B165" s="1338" t="s">
        <v>821</v>
      </c>
      <c r="C165" s="1338" t="s">
        <v>377</v>
      </c>
      <c r="D165" s="1">
        <v>9.3023255813953487E-2</v>
      </c>
      <c r="E165" s="1">
        <v>1.4492753623188406E-2</v>
      </c>
      <c r="F165" s="1">
        <v>3.4782608695652174E-2</v>
      </c>
      <c r="G165" s="1">
        <v>0.15789473684210525</v>
      </c>
      <c r="H165" s="1">
        <v>0.30769230769230771</v>
      </c>
      <c r="I165" s="1">
        <v>0.18803418803418803</v>
      </c>
      <c r="J165" s="1">
        <v>0.33962264150943394</v>
      </c>
      <c r="K165" s="1">
        <v>0.20408163265306123</v>
      </c>
      <c r="L165" s="1">
        <v>0.25806451612903225</v>
      </c>
      <c r="M165" s="1">
        <v>0.42307692307692307</v>
      </c>
      <c r="N165" s="1">
        <v>0.41379310344827586</v>
      </c>
      <c r="O165" s="1">
        <v>0.40860215053763443</v>
      </c>
      <c r="P165" s="1345">
        <v>0.6</v>
      </c>
      <c r="Q165" s="1">
        <v>0.46153846153846156</v>
      </c>
      <c r="R165" s="1">
        <v>0.45454545454545453</v>
      </c>
      <c r="S165" s="1">
        <v>0.66666666666666663</v>
      </c>
      <c r="T165" s="1">
        <v>9.0909090909090912E-2</v>
      </c>
      <c r="U165" s="1">
        <v>0.41666666666666669</v>
      </c>
      <c r="V165" s="1437">
        <v>0.33333333333333331</v>
      </c>
    </row>
    <row r="166" spans="1:22" ht="15" x14ac:dyDescent="0.25">
      <c r="A166" s="1338" t="s">
        <v>809</v>
      </c>
      <c r="B166" s="1338" t="s">
        <v>822</v>
      </c>
      <c r="C166" s="1338" t="s">
        <v>376</v>
      </c>
      <c r="D166" s="1">
        <v>28</v>
      </c>
      <c r="E166" s="1">
        <v>59</v>
      </c>
      <c r="F166" s="1">
        <v>68</v>
      </c>
      <c r="G166" s="1">
        <v>59</v>
      </c>
      <c r="H166" s="1">
        <v>39</v>
      </c>
      <c r="I166" s="1">
        <v>63</v>
      </c>
      <c r="J166" s="1">
        <v>55</v>
      </c>
      <c r="K166" s="1">
        <v>35</v>
      </c>
      <c r="L166" s="1">
        <v>52</v>
      </c>
      <c r="M166" s="1">
        <v>28</v>
      </c>
      <c r="N166" s="1">
        <v>45</v>
      </c>
      <c r="O166" s="1">
        <v>54</v>
      </c>
      <c r="P166" s="1345">
        <v>8</v>
      </c>
      <c r="Q166" s="1">
        <v>10</v>
      </c>
      <c r="R166" s="1">
        <v>17</v>
      </c>
      <c r="S166" s="1">
        <v>12</v>
      </c>
      <c r="T166" s="1">
        <v>23</v>
      </c>
      <c r="U166" s="1">
        <v>9</v>
      </c>
      <c r="V166" s="1437">
        <v>14</v>
      </c>
    </row>
    <row r="167" spans="1:22" ht="15" x14ac:dyDescent="0.25">
      <c r="A167" s="1338" t="s">
        <v>809</v>
      </c>
      <c r="B167" s="1338" t="s">
        <v>822</v>
      </c>
      <c r="C167" s="1338" t="s">
        <v>379</v>
      </c>
      <c r="D167" s="1">
        <v>10</v>
      </c>
      <c r="E167" s="1">
        <v>15</v>
      </c>
      <c r="F167" s="1">
        <v>19</v>
      </c>
      <c r="G167" s="1">
        <v>20</v>
      </c>
      <c r="H167" s="1">
        <v>21</v>
      </c>
      <c r="I167" s="1">
        <v>26</v>
      </c>
      <c r="J167" s="1">
        <v>17</v>
      </c>
      <c r="K167" s="1">
        <v>3</v>
      </c>
      <c r="L167" s="1">
        <v>12</v>
      </c>
      <c r="M167" s="1">
        <v>17</v>
      </c>
      <c r="N167" s="1">
        <v>13</v>
      </c>
      <c r="O167" s="1">
        <v>25</v>
      </c>
      <c r="P167" s="1345">
        <v>5</v>
      </c>
      <c r="Q167" s="1">
        <v>2</v>
      </c>
      <c r="R167" s="1">
        <v>1</v>
      </c>
      <c r="S167" s="1">
        <v>6</v>
      </c>
      <c r="T167" s="1">
        <v>11</v>
      </c>
      <c r="U167" s="1">
        <v>6</v>
      </c>
      <c r="V167" s="1437">
        <v>11</v>
      </c>
    </row>
    <row r="168" spans="1:22" ht="15" x14ac:dyDescent="0.25">
      <c r="A168" s="1338" t="s">
        <v>809</v>
      </c>
      <c r="B168" s="1338" t="s">
        <v>822</v>
      </c>
      <c r="C168" s="1338" t="s">
        <v>377</v>
      </c>
      <c r="D168" s="1">
        <v>0.32258064516129031</v>
      </c>
      <c r="E168" s="1">
        <v>0.24193548387096775</v>
      </c>
      <c r="F168" s="1">
        <v>0.23749999999999999</v>
      </c>
      <c r="G168" s="1">
        <v>0.3125</v>
      </c>
      <c r="H168" s="1">
        <v>0.51219512195121952</v>
      </c>
      <c r="I168" s="1">
        <v>0.41269841269841268</v>
      </c>
      <c r="J168" s="1">
        <v>0.30909090909090908</v>
      </c>
      <c r="K168" s="1">
        <v>7.8947368421052627E-2</v>
      </c>
      <c r="L168" s="1">
        <v>0.23076923076923078</v>
      </c>
      <c r="M168" s="1">
        <v>0.56666666666666665</v>
      </c>
      <c r="N168" s="1">
        <v>0.28260869565217389</v>
      </c>
      <c r="O168" s="1">
        <v>0.44642857142857145</v>
      </c>
      <c r="P168" s="1345">
        <v>0.625</v>
      </c>
      <c r="Q168" s="1">
        <v>0.2</v>
      </c>
      <c r="R168" s="1">
        <v>5.8823529411764705E-2</v>
      </c>
      <c r="S168" s="1">
        <v>0.5</v>
      </c>
      <c r="T168" s="1">
        <v>0.47826086956521741</v>
      </c>
      <c r="U168" s="1">
        <v>0.66666666666666663</v>
      </c>
      <c r="V168" s="1437">
        <v>0.7857142857142857</v>
      </c>
    </row>
    <row r="169" spans="1:22" ht="15" x14ac:dyDescent="0.25">
      <c r="A169" s="1338" t="s">
        <v>809</v>
      </c>
      <c r="B169" s="1338" t="s">
        <v>823</v>
      </c>
      <c r="C169" s="1338" t="s">
        <v>376</v>
      </c>
      <c r="D169" s="1">
        <v>49</v>
      </c>
      <c r="E169" s="1">
        <v>66</v>
      </c>
      <c r="F169" s="1">
        <v>77</v>
      </c>
      <c r="G169" s="1">
        <v>39</v>
      </c>
      <c r="H169" s="1">
        <v>83</v>
      </c>
      <c r="I169" s="1">
        <v>83</v>
      </c>
      <c r="J169" s="1">
        <v>75</v>
      </c>
      <c r="K169" s="1">
        <v>96</v>
      </c>
      <c r="L169" s="1">
        <v>108</v>
      </c>
      <c r="M169" s="1">
        <v>79</v>
      </c>
      <c r="N169" s="1">
        <v>59</v>
      </c>
      <c r="O169" s="1">
        <v>74</v>
      </c>
      <c r="P169" s="1345">
        <v>48</v>
      </c>
      <c r="Q169" s="1">
        <v>24</v>
      </c>
      <c r="R169" s="1">
        <v>82</v>
      </c>
      <c r="S169" s="1">
        <v>55</v>
      </c>
      <c r="T169" s="1">
        <v>100</v>
      </c>
      <c r="U169" s="1">
        <v>72</v>
      </c>
      <c r="V169" s="1437">
        <v>58</v>
      </c>
    </row>
    <row r="170" spans="1:22" ht="15" x14ac:dyDescent="0.25">
      <c r="A170" s="1338" t="s">
        <v>809</v>
      </c>
      <c r="B170" s="1338" t="s">
        <v>823</v>
      </c>
      <c r="C170" s="1338" t="s">
        <v>379</v>
      </c>
      <c r="D170" s="1">
        <v>15</v>
      </c>
      <c r="E170" s="1">
        <v>12</v>
      </c>
      <c r="F170" s="1">
        <v>18</v>
      </c>
      <c r="G170" s="1">
        <v>10</v>
      </c>
      <c r="H170" s="1">
        <v>29</v>
      </c>
      <c r="I170" s="1">
        <v>17</v>
      </c>
      <c r="J170" s="1">
        <v>24</v>
      </c>
      <c r="K170" s="1">
        <v>29</v>
      </c>
      <c r="L170" s="1">
        <v>32</v>
      </c>
      <c r="M170" s="1">
        <v>25</v>
      </c>
      <c r="N170" s="1">
        <v>17</v>
      </c>
      <c r="O170" s="1">
        <v>33</v>
      </c>
      <c r="P170" s="1345">
        <v>17</v>
      </c>
      <c r="Q170" s="1">
        <v>16</v>
      </c>
      <c r="R170" s="1">
        <v>62</v>
      </c>
      <c r="S170" s="1">
        <v>34</v>
      </c>
      <c r="T170" s="1">
        <v>75</v>
      </c>
      <c r="U170" s="1">
        <v>54</v>
      </c>
      <c r="V170" s="1437">
        <v>49</v>
      </c>
    </row>
    <row r="171" spans="1:22" ht="15" x14ac:dyDescent="0.25">
      <c r="A171" s="1338" t="s">
        <v>809</v>
      </c>
      <c r="B171" s="1338" t="s">
        <v>823</v>
      </c>
      <c r="C171" s="1338" t="s">
        <v>377</v>
      </c>
      <c r="D171" s="1">
        <v>0.29411764705882354</v>
      </c>
      <c r="E171" s="1">
        <v>0.17391304347826086</v>
      </c>
      <c r="F171" s="1">
        <v>0.22500000000000001</v>
      </c>
      <c r="G171" s="1">
        <v>0.25</v>
      </c>
      <c r="H171" s="1">
        <v>0.33333333333333331</v>
      </c>
      <c r="I171" s="1">
        <v>0.19540229885057472</v>
      </c>
      <c r="J171" s="1">
        <v>0.30769230769230771</v>
      </c>
      <c r="K171" s="1">
        <v>0.29896907216494845</v>
      </c>
      <c r="L171" s="1">
        <v>0.28828828828828829</v>
      </c>
      <c r="M171" s="1">
        <v>0.28735632183908044</v>
      </c>
      <c r="N171" s="1">
        <v>0.33333333333333331</v>
      </c>
      <c r="O171" s="1">
        <v>0.43421052631578949</v>
      </c>
      <c r="P171" s="1345">
        <v>0.34693877551020408</v>
      </c>
      <c r="Q171" s="1">
        <v>0.66666666666666663</v>
      </c>
      <c r="R171" s="1">
        <v>0.75609756097560976</v>
      </c>
      <c r="S171" s="1">
        <v>0.61818181818181817</v>
      </c>
      <c r="T171" s="1">
        <v>0.75</v>
      </c>
      <c r="U171" s="1">
        <v>0.72972972972972971</v>
      </c>
      <c r="V171" s="1437">
        <v>0.85964912280701755</v>
      </c>
    </row>
    <row r="172" spans="1:22" ht="15" x14ac:dyDescent="0.25">
      <c r="A172" s="1338" t="s">
        <v>809</v>
      </c>
      <c r="B172" s="1338" t="s">
        <v>824</v>
      </c>
      <c r="C172" s="1338" t="s">
        <v>376</v>
      </c>
      <c r="D172" s="1">
        <v>71</v>
      </c>
      <c r="E172" s="1">
        <v>95</v>
      </c>
      <c r="F172" s="1">
        <v>216</v>
      </c>
      <c r="G172" s="1">
        <v>189</v>
      </c>
      <c r="H172" s="1">
        <v>105</v>
      </c>
      <c r="I172" s="1">
        <v>151</v>
      </c>
      <c r="J172" s="1">
        <v>116</v>
      </c>
      <c r="K172" s="1">
        <v>107</v>
      </c>
      <c r="L172" s="1">
        <v>84</v>
      </c>
      <c r="M172" s="1">
        <v>36</v>
      </c>
      <c r="N172" s="1">
        <v>110</v>
      </c>
      <c r="O172" s="1">
        <v>163</v>
      </c>
      <c r="P172" s="1345">
        <v>51</v>
      </c>
      <c r="Q172" s="1">
        <v>24</v>
      </c>
      <c r="R172" s="1">
        <v>81</v>
      </c>
      <c r="S172" s="1">
        <v>81</v>
      </c>
      <c r="T172" s="1">
        <v>106</v>
      </c>
      <c r="U172" s="1">
        <v>101</v>
      </c>
      <c r="V172" s="1437">
        <v>123</v>
      </c>
    </row>
    <row r="173" spans="1:22" ht="15" x14ac:dyDescent="0.25">
      <c r="A173" s="1338" t="s">
        <v>809</v>
      </c>
      <c r="B173" s="1338" t="s">
        <v>824</v>
      </c>
      <c r="C173" s="1338" t="s">
        <v>379</v>
      </c>
      <c r="D173" s="1">
        <v>19</v>
      </c>
      <c r="E173" s="1">
        <v>20</v>
      </c>
      <c r="F173" s="1">
        <v>58</v>
      </c>
      <c r="G173" s="1">
        <v>65</v>
      </c>
      <c r="H173" s="1">
        <v>68</v>
      </c>
      <c r="I173" s="1">
        <v>90</v>
      </c>
      <c r="J173" s="1">
        <v>71</v>
      </c>
      <c r="K173" s="1">
        <v>67</v>
      </c>
      <c r="L173" s="1">
        <v>41</v>
      </c>
      <c r="M173" s="1">
        <v>34</v>
      </c>
      <c r="N173" s="1">
        <v>91</v>
      </c>
      <c r="O173" s="1">
        <v>123</v>
      </c>
      <c r="P173" s="1345">
        <v>43</v>
      </c>
      <c r="Q173" s="1">
        <v>12</v>
      </c>
      <c r="R173" s="1">
        <v>63</v>
      </c>
      <c r="S173" s="1">
        <v>66</v>
      </c>
      <c r="T173" s="1">
        <v>88</v>
      </c>
      <c r="U173" s="1">
        <v>80</v>
      </c>
      <c r="V173" s="1437">
        <v>105</v>
      </c>
    </row>
    <row r="174" spans="1:22" ht="15" x14ac:dyDescent="0.25">
      <c r="A174" s="1338" t="s">
        <v>809</v>
      </c>
      <c r="B174" s="1338" t="s">
        <v>824</v>
      </c>
      <c r="C174" s="1338" t="s">
        <v>377</v>
      </c>
      <c r="D174" s="1">
        <v>0.27536231884057971</v>
      </c>
      <c r="E174" s="1">
        <v>0.18691588785046728</v>
      </c>
      <c r="F174" s="1">
        <v>0.25550660792951541</v>
      </c>
      <c r="G174" s="1">
        <v>0.33333333333333331</v>
      </c>
      <c r="H174" s="1">
        <v>0.64761904761904765</v>
      </c>
      <c r="I174" s="1">
        <v>0.58441558441558439</v>
      </c>
      <c r="J174" s="1">
        <v>0.61206896551724133</v>
      </c>
      <c r="K174" s="1">
        <v>0.5982142857142857</v>
      </c>
      <c r="L174" s="1">
        <v>0.48809523809523808</v>
      </c>
      <c r="M174" s="1">
        <v>0.94444444444444442</v>
      </c>
      <c r="N174" s="1">
        <v>0.82727272727272727</v>
      </c>
      <c r="O174" s="1">
        <v>0.73652694610778446</v>
      </c>
      <c r="P174" s="1345">
        <v>0.86</v>
      </c>
      <c r="Q174" s="1">
        <v>0.5</v>
      </c>
      <c r="R174" s="1">
        <v>0.77777777777777779</v>
      </c>
      <c r="S174" s="1">
        <v>0.79518072289156627</v>
      </c>
      <c r="T174" s="1">
        <v>0.83018867924528306</v>
      </c>
      <c r="U174" s="1">
        <v>0.77669902912621358</v>
      </c>
      <c r="V174" s="1437">
        <v>0.85365853658536583</v>
      </c>
    </row>
    <row r="175" spans="1:22" ht="15" x14ac:dyDescent="0.25">
      <c r="A175" s="1338" t="s">
        <v>809</v>
      </c>
      <c r="B175" s="1338" t="s">
        <v>825</v>
      </c>
      <c r="C175" s="1338" t="s">
        <v>376</v>
      </c>
      <c r="D175" s="1">
        <v>14</v>
      </c>
      <c r="E175" s="1">
        <v>43</v>
      </c>
      <c r="F175" s="1">
        <v>78</v>
      </c>
      <c r="G175" s="1">
        <v>70</v>
      </c>
      <c r="H175" s="1">
        <v>42</v>
      </c>
      <c r="I175" s="1">
        <v>68</v>
      </c>
      <c r="J175" s="1">
        <v>29</v>
      </c>
      <c r="K175" s="1">
        <v>41</v>
      </c>
      <c r="L175" s="1">
        <v>41</v>
      </c>
      <c r="M175" s="1">
        <v>13</v>
      </c>
      <c r="N175" s="1">
        <v>32</v>
      </c>
      <c r="O175" s="1">
        <v>41</v>
      </c>
      <c r="P175" s="1345">
        <v>6</v>
      </c>
      <c r="Q175" s="1">
        <v>7</v>
      </c>
      <c r="R175" s="1">
        <v>11</v>
      </c>
      <c r="S175" s="1">
        <v>9</v>
      </c>
      <c r="T175" s="1">
        <v>16</v>
      </c>
      <c r="U175" s="1">
        <v>13</v>
      </c>
      <c r="V175" s="1437">
        <v>28</v>
      </c>
    </row>
    <row r="176" spans="1:22" ht="15" x14ac:dyDescent="0.25">
      <c r="A176" s="1338" t="s">
        <v>809</v>
      </c>
      <c r="B176" s="1338" t="s">
        <v>825</v>
      </c>
      <c r="C176" s="1338" t="s">
        <v>379</v>
      </c>
      <c r="D176" s="1">
        <v>-1</v>
      </c>
      <c r="E176" s="1">
        <v>7</v>
      </c>
      <c r="F176" s="1">
        <v>9</v>
      </c>
      <c r="G176" s="1">
        <v>10</v>
      </c>
      <c r="H176" s="1">
        <v>19</v>
      </c>
      <c r="I176" s="1">
        <v>15</v>
      </c>
      <c r="J176" s="1">
        <v>9</v>
      </c>
      <c r="K176" s="1">
        <v>11</v>
      </c>
      <c r="L176" s="1">
        <v>14</v>
      </c>
      <c r="M176" s="1">
        <v>4</v>
      </c>
      <c r="N176" s="1">
        <v>19</v>
      </c>
      <c r="O176" s="1">
        <v>8</v>
      </c>
      <c r="P176" s="1345">
        <v>6</v>
      </c>
      <c r="Q176" s="1">
        <v>2</v>
      </c>
      <c r="R176" s="1">
        <v>6</v>
      </c>
      <c r="S176" s="1">
        <v>7</v>
      </c>
      <c r="T176" s="1">
        <v>4</v>
      </c>
      <c r="U176" s="1">
        <v>8</v>
      </c>
      <c r="V176" s="1437">
        <v>10</v>
      </c>
    </row>
    <row r="177" spans="1:22" ht="15" x14ac:dyDescent="0.25">
      <c r="A177" s="1338" t="s">
        <v>809</v>
      </c>
      <c r="B177" s="1338" t="s">
        <v>825</v>
      </c>
      <c r="C177" s="1338" t="s">
        <v>377</v>
      </c>
      <c r="D177" s="1">
        <v>-3.7037037037037035E-2</v>
      </c>
      <c r="E177" s="1">
        <v>0.14285714285714285</v>
      </c>
      <c r="F177" s="1">
        <v>0.09</v>
      </c>
      <c r="G177" s="1">
        <v>0.11764705882352941</v>
      </c>
      <c r="H177" s="1">
        <v>0.39583333333333331</v>
      </c>
      <c r="I177" s="1">
        <v>0.19230769230769232</v>
      </c>
      <c r="J177" s="1">
        <v>0.3</v>
      </c>
      <c r="K177" s="1">
        <v>0.26190476190476192</v>
      </c>
      <c r="L177" s="1">
        <v>0.34146341463414637</v>
      </c>
      <c r="M177" s="1">
        <v>0.2857142857142857</v>
      </c>
      <c r="N177" s="1">
        <v>0.55882352941176472</v>
      </c>
      <c r="O177" s="1">
        <v>0.1951219512195122</v>
      </c>
      <c r="P177" s="1345">
        <v>1</v>
      </c>
      <c r="Q177" s="1">
        <v>0.25</v>
      </c>
      <c r="R177" s="1">
        <v>0.46153846153846156</v>
      </c>
      <c r="S177" s="1">
        <v>0.77777777777777779</v>
      </c>
      <c r="T177" s="1">
        <v>0.25</v>
      </c>
      <c r="U177" s="1">
        <v>0.61538461538461542</v>
      </c>
      <c r="V177" s="1437">
        <v>0.35714285714285715</v>
      </c>
    </row>
    <row r="178" spans="1:22" ht="15" x14ac:dyDescent="0.25">
      <c r="A178" s="1338" t="s">
        <v>809</v>
      </c>
      <c r="B178" s="1338" t="s">
        <v>826</v>
      </c>
      <c r="C178" s="1338" t="s">
        <v>376</v>
      </c>
      <c r="D178" s="1">
        <v>1</v>
      </c>
      <c r="E178" s="1">
        <v>13</v>
      </c>
      <c r="F178" s="1">
        <v>11</v>
      </c>
      <c r="G178" s="1">
        <v>12</v>
      </c>
      <c r="H178" s="1">
        <v>34</v>
      </c>
      <c r="I178" s="1">
        <v>43</v>
      </c>
      <c r="J178" s="1">
        <v>36</v>
      </c>
      <c r="K178" s="1">
        <v>24</v>
      </c>
      <c r="L178" s="1">
        <v>59</v>
      </c>
      <c r="M178" s="1">
        <v>42</v>
      </c>
      <c r="N178" s="1">
        <v>39</v>
      </c>
      <c r="O178" s="1">
        <v>105</v>
      </c>
      <c r="P178" s="1345">
        <v>22</v>
      </c>
      <c r="Q178" s="1">
        <v>24</v>
      </c>
      <c r="R178" s="1">
        <v>79</v>
      </c>
      <c r="S178" s="1">
        <v>41</v>
      </c>
      <c r="T178" s="1">
        <v>129</v>
      </c>
      <c r="U178" s="1">
        <v>138</v>
      </c>
      <c r="V178" s="1437">
        <v>44</v>
      </c>
    </row>
    <row r="179" spans="1:22" ht="15" x14ac:dyDescent="0.25">
      <c r="A179" s="1338" t="s">
        <v>809</v>
      </c>
      <c r="B179" s="1338" t="s">
        <v>826</v>
      </c>
      <c r="C179" s="1338" t="s">
        <v>379</v>
      </c>
      <c r="D179" s="1">
        <v>0</v>
      </c>
      <c r="E179" s="1">
        <v>0</v>
      </c>
      <c r="F179" s="1">
        <v>1</v>
      </c>
      <c r="G179" s="1">
        <v>1</v>
      </c>
      <c r="H179" s="1">
        <v>3</v>
      </c>
      <c r="I179" s="1">
        <v>5</v>
      </c>
      <c r="J179" s="1">
        <v>2</v>
      </c>
      <c r="K179" s="1">
        <v>5</v>
      </c>
      <c r="L179" s="1">
        <v>2</v>
      </c>
      <c r="M179" s="1">
        <v>2</v>
      </c>
      <c r="N179" s="1">
        <v>3</v>
      </c>
      <c r="O179" s="1">
        <v>19</v>
      </c>
      <c r="P179" s="1345">
        <v>11</v>
      </c>
      <c r="Q179" s="1">
        <v>1</v>
      </c>
      <c r="R179" s="1">
        <v>27</v>
      </c>
      <c r="S179" s="1">
        <v>17</v>
      </c>
      <c r="T179" s="1">
        <v>38</v>
      </c>
      <c r="U179" s="1">
        <v>13</v>
      </c>
      <c r="V179" s="1437">
        <v>11</v>
      </c>
    </row>
    <row r="180" spans="1:22" ht="15" x14ac:dyDescent="0.25">
      <c r="A180" s="1338" t="s">
        <v>809</v>
      </c>
      <c r="B180" s="1338" t="s">
        <v>826</v>
      </c>
      <c r="C180" s="1338" t="s">
        <v>377</v>
      </c>
      <c r="D180" s="1">
        <v>0</v>
      </c>
      <c r="E180" s="1">
        <v>0</v>
      </c>
      <c r="F180" s="1">
        <v>3.5714285714285712E-2</v>
      </c>
      <c r="G180" s="1">
        <v>7.6923076923076927E-2</v>
      </c>
      <c r="H180" s="1">
        <v>9.0909090909090912E-2</v>
      </c>
      <c r="I180" s="1">
        <v>9.4339622641509441E-2</v>
      </c>
      <c r="J180" s="1">
        <v>4.1666666666666664E-2</v>
      </c>
      <c r="K180" s="1">
        <v>0.27777777777777779</v>
      </c>
      <c r="L180" s="1">
        <v>2.7027027027027029E-2</v>
      </c>
      <c r="M180" s="1">
        <v>3.3333333333333333E-2</v>
      </c>
      <c r="N180" s="1">
        <v>6.6666666666666666E-2</v>
      </c>
      <c r="O180" s="1">
        <v>0.17757009345794392</v>
      </c>
      <c r="P180" s="1345">
        <v>0.57894736842105265</v>
      </c>
      <c r="Q180" s="1">
        <v>3.125E-2</v>
      </c>
      <c r="R180" s="1">
        <v>0.36986301369863012</v>
      </c>
      <c r="S180" s="1">
        <v>0.44736842105263158</v>
      </c>
      <c r="T180" s="1">
        <v>0.2878787878787879</v>
      </c>
      <c r="U180" s="1">
        <v>8.3333333333333329E-2</v>
      </c>
      <c r="V180" s="1437">
        <v>0.37931034482758619</v>
      </c>
    </row>
    <row r="181" spans="1:22" ht="15" x14ac:dyDescent="0.25">
      <c r="A181" s="1338" t="s">
        <v>809</v>
      </c>
      <c r="B181" s="1338" t="s">
        <v>827</v>
      </c>
      <c r="C181" s="1338" t="s">
        <v>376</v>
      </c>
      <c r="D181" s="1">
        <v>69</v>
      </c>
      <c r="E181" s="1">
        <v>84</v>
      </c>
      <c r="F181" s="1">
        <v>108</v>
      </c>
      <c r="G181" s="1">
        <v>133</v>
      </c>
      <c r="H181" s="1">
        <v>132</v>
      </c>
      <c r="I181" s="1">
        <v>153</v>
      </c>
      <c r="J181" s="1">
        <v>89</v>
      </c>
      <c r="K181" s="1">
        <v>142</v>
      </c>
      <c r="L181" s="1">
        <v>158</v>
      </c>
      <c r="M181" s="1">
        <v>119</v>
      </c>
      <c r="N181" s="1">
        <v>168</v>
      </c>
      <c r="O181" s="1">
        <v>187</v>
      </c>
      <c r="P181" s="1345">
        <v>73</v>
      </c>
      <c r="Q181" s="1">
        <v>32</v>
      </c>
      <c r="R181" s="1">
        <v>103</v>
      </c>
      <c r="S181" s="1">
        <v>63</v>
      </c>
      <c r="T181" s="1">
        <v>99</v>
      </c>
      <c r="U181" s="1">
        <v>122</v>
      </c>
      <c r="V181" s="1437">
        <v>59</v>
      </c>
    </row>
    <row r="182" spans="1:22" ht="15" x14ac:dyDescent="0.25">
      <c r="A182" s="1338" t="s">
        <v>809</v>
      </c>
      <c r="B182" s="1338" t="s">
        <v>827</v>
      </c>
      <c r="C182" s="1338" t="s">
        <v>379</v>
      </c>
      <c r="D182" s="1">
        <v>12</v>
      </c>
      <c r="E182" s="1">
        <v>11</v>
      </c>
      <c r="F182" s="1">
        <v>22</v>
      </c>
      <c r="G182" s="1">
        <v>18</v>
      </c>
      <c r="H182" s="1">
        <v>34</v>
      </c>
      <c r="I182" s="1">
        <v>42</v>
      </c>
      <c r="J182" s="1">
        <v>22</v>
      </c>
      <c r="K182" s="1">
        <v>45</v>
      </c>
      <c r="L182" s="1">
        <v>60</v>
      </c>
      <c r="M182" s="1">
        <v>44</v>
      </c>
      <c r="N182" s="1">
        <v>60</v>
      </c>
      <c r="O182" s="1">
        <v>95</v>
      </c>
      <c r="P182" s="1345">
        <v>27</v>
      </c>
      <c r="Q182" s="1">
        <v>16</v>
      </c>
      <c r="R182" s="1">
        <v>52</v>
      </c>
      <c r="S182" s="1">
        <v>43</v>
      </c>
      <c r="T182" s="1">
        <v>58</v>
      </c>
      <c r="U182" s="1">
        <v>71</v>
      </c>
      <c r="V182" s="1437">
        <v>49</v>
      </c>
    </row>
    <row r="183" spans="1:22" ht="15" x14ac:dyDescent="0.25">
      <c r="A183" s="1338" t="s">
        <v>809</v>
      </c>
      <c r="B183" s="1338" t="s">
        <v>827</v>
      </c>
      <c r="C183" s="1338" t="s">
        <v>377</v>
      </c>
      <c r="D183" s="1">
        <v>0.16438356164383561</v>
      </c>
      <c r="E183" s="1">
        <v>0.12790697674418605</v>
      </c>
      <c r="F183" s="1">
        <v>0.18487394957983194</v>
      </c>
      <c r="G183" s="1">
        <v>0.13235294117647059</v>
      </c>
      <c r="H183" s="1">
        <v>0.23776223776223776</v>
      </c>
      <c r="I183" s="1">
        <v>0.26250000000000001</v>
      </c>
      <c r="J183" s="1">
        <v>0.23157894736842105</v>
      </c>
      <c r="K183" s="1">
        <v>0.29411764705882354</v>
      </c>
      <c r="L183" s="1">
        <v>0.3592814371257485</v>
      </c>
      <c r="M183" s="1">
        <v>0.35483870967741937</v>
      </c>
      <c r="N183" s="1">
        <v>0.34482758620689657</v>
      </c>
      <c r="O183" s="1">
        <v>0.47029702970297027</v>
      </c>
      <c r="P183" s="1345">
        <v>0.35064935064935066</v>
      </c>
      <c r="Q183" s="1">
        <v>0.44444444444444442</v>
      </c>
      <c r="R183" s="1">
        <v>0.46846846846846846</v>
      </c>
      <c r="S183" s="1">
        <v>0.63235294117647056</v>
      </c>
      <c r="T183" s="1">
        <v>0.57425742574257421</v>
      </c>
      <c r="U183" s="1">
        <v>0.56799999999999995</v>
      </c>
      <c r="V183" s="1437">
        <v>0.81666666666666665</v>
      </c>
    </row>
    <row r="184" spans="1:22" ht="15" x14ac:dyDescent="0.25">
      <c r="A184" s="1338" t="s">
        <v>809</v>
      </c>
      <c r="B184" s="1338" t="s">
        <v>828</v>
      </c>
      <c r="C184" s="1338" t="s">
        <v>376</v>
      </c>
      <c r="D184" s="1">
        <v>13</v>
      </c>
      <c r="E184" s="1">
        <v>17</v>
      </c>
      <c r="F184" s="1">
        <v>25</v>
      </c>
      <c r="G184" s="1">
        <v>20</v>
      </c>
      <c r="H184" s="1">
        <v>47</v>
      </c>
      <c r="I184" s="1">
        <v>24</v>
      </c>
      <c r="J184" s="1">
        <v>22</v>
      </c>
      <c r="K184" s="1">
        <v>25</v>
      </c>
      <c r="L184" s="1">
        <v>57</v>
      </c>
      <c r="M184" s="1">
        <v>36</v>
      </c>
      <c r="N184" s="1">
        <v>38</v>
      </c>
      <c r="O184" s="1">
        <v>58</v>
      </c>
      <c r="P184" s="1345">
        <v>22</v>
      </c>
      <c r="Q184" s="1">
        <v>7</v>
      </c>
      <c r="R184" s="1">
        <v>47</v>
      </c>
      <c r="S184" s="1">
        <v>37</v>
      </c>
      <c r="T184" s="1">
        <v>53</v>
      </c>
      <c r="U184" s="1">
        <v>73</v>
      </c>
      <c r="V184" s="1437">
        <v>38</v>
      </c>
    </row>
    <row r="185" spans="1:22" ht="15" x14ac:dyDescent="0.25">
      <c r="A185" s="1338" t="s">
        <v>809</v>
      </c>
      <c r="B185" s="1338" t="s">
        <v>828</v>
      </c>
      <c r="C185" s="1338" t="s">
        <v>379</v>
      </c>
      <c r="D185" s="1">
        <v>0</v>
      </c>
      <c r="E185" s="1">
        <v>3</v>
      </c>
      <c r="F185" s="1">
        <v>5</v>
      </c>
      <c r="G185" s="1">
        <v>3</v>
      </c>
      <c r="H185" s="1">
        <v>11</v>
      </c>
      <c r="I185" s="1">
        <v>2</v>
      </c>
      <c r="J185" s="1">
        <v>4</v>
      </c>
      <c r="K185" s="1">
        <v>5</v>
      </c>
      <c r="L185" s="1">
        <v>6</v>
      </c>
      <c r="M185" s="1">
        <v>6</v>
      </c>
      <c r="N185" s="1">
        <v>21</v>
      </c>
      <c r="O185" s="1">
        <v>20</v>
      </c>
      <c r="P185" s="1345">
        <v>5</v>
      </c>
      <c r="Q185" s="1">
        <v>2</v>
      </c>
      <c r="R185" s="1">
        <v>12</v>
      </c>
      <c r="S185" s="1">
        <v>6</v>
      </c>
      <c r="T185" s="1">
        <v>20</v>
      </c>
      <c r="U185" s="1">
        <v>35</v>
      </c>
      <c r="V185" s="1437">
        <v>19</v>
      </c>
    </row>
    <row r="186" spans="1:22" ht="15" x14ac:dyDescent="0.25">
      <c r="A186" s="1338" t="s">
        <v>809</v>
      </c>
      <c r="B186" s="1338" t="s">
        <v>828</v>
      </c>
      <c r="C186" s="1338" t="s">
        <v>377</v>
      </c>
      <c r="D186" s="1">
        <v>0</v>
      </c>
      <c r="E186" s="1">
        <v>0.13636363636363635</v>
      </c>
      <c r="F186" s="1">
        <v>0.16129032258064516</v>
      </c>
      <c r="G186" s="1">
        <v>6.8181818181818177E-2</v>
      </c>
      <c r="H186" s="1">
        <v>0.21568627450980393</v>
      </c>
      <c r="I186" s="1">
        <v>6.25E-2</v>
      </c>
      <c r="J186" s="1">
        <v>0.16</v>
      </c>
      <c r="K186" s="1">
        <v>0.18518518518518517</v>
      </c>
      <c r="L186" s="1">
        <v>8.5714285714285715E-2</v>
      </c>
      <c r="M186" s="1">
        <v>0.16216216216216217</v>
      </c>
      <c r="N186" s="1">
        <v>0.48837209302325579</v>
      </c>
      <c r="O186" s="1">
        <v>0.32786885245901637</v>
      </c>
      <c r="P186" s="1345">
        <v>0.21739130434782608</v>
      </c>
      <c r="Q186" s="1">
        <v>0.2857142857142857</v>
      </c>
      <c r="R186" s="1">
        <v>0.25</v>
      </c>
      <c r="S186" s="1">
        <v>0.15</v>
      </c>
      <c r="T186" s="1">
        <v>0.35087719298245612</v>
      </c>
      <c r="U186" s="1">
        <v>0.45454545454545453</v>
      </c>
      <c r="V186" s="1437">
        <v>0.48717948717948717</v>
      </c>
    </row>
    <row r="187" spans="1:22" ht="15" x14ac:dyDescent="0.25">
      <c r="A187" s="1338" t="s">
        <v>809</v>
      </c>
      <c r="B187" s="1338" t="s">
        <v>829</v>
      </c>
      <c r="C187" s="1338" t="s">
        <v>376</v>
      </c>
      <c r="D187" s="1">
        <v>1</v>
      </c>
      <c r="E187" s="1">
        <v>15</v>
      </c>
      <c r="F187" s="1">
        <v>21</v>
      </c>
      <c r="G187" s="1">
        <v>21</v>
      </c>
      <c r="H187" s="1">
        <v>1</v>
      </c>
      <c r="I187" s="1">
        <v>2</v>
      </c>
      <c r="J187" s="1">
        <v>50</v>
      </c>
      <c r="K187" s="1">
        <v>71</v>
      </c>
      <c r="L187" s="1">
        <v>146</v>
      </c>
      <c r="M187" s="1">
        <v>17</v>
      </c>
      <c r="N187" s="1">
        <v>14</v>
      </c>
      <c r="O187" s="1">
        <v>79</v>
      </c>
      <c r="P187" s="1345">
        <v>6</v>
      </c>
      <c r="Q187" s="1">
        <v>1</v>
      </c>
      <c r="R187" s="1">
        <v>6</v>
      </c>
      <c r="S187" s="1">
        <v>1</v>
      </c>
      <c r="T187" s="1">
        <v>0</v>
      </c>
      <c r="U187" s="1">
        <v>0</v>
      </c>
      <c r="V187" s="1437">
        <v>0</v>
      </c>
    </row>
    <row r="188" spans="1:22" ht="15" x14ac:dyDescent="0.25">
      <c r="A188" s="1338" t="s">
        <v>809</v>
      </c>
      <c r="B188" s="1338" t="s">
        <v>829</v>
      </c>
      <c r="C188" s="1338" t="s">
        <v>379</v>
      </c>
      <c r="D188" s="1">
        <v>0</v>
      </c>
      <c r="E188" s="1">
        <v>0</v>
      </c>
      <c r="F188" s="1">
        <v>4</v>
      </c>
      <c r="G188" s="1">
        <v>9</v>
      </c>
      <c r="H188" s="1">
        <v>2</v>
      </c>
      <c r="I188" s="1">
        <v>1</v>
      </c>
      <c r="J188" s="1">
        <v>6</v>
      </c>
      <c r="K188" s="1">
        <v>6</v>
      </c>
      <c r="L188" s="1">
        <v>5</v>
      </c>
      <c r="M188" s="1">
        <v>1</v>
      </c>
      <c r="N188" s="1">
        <v>0</v>
      </c>
      <c r="O188" s="1">
        <v>5</v>
      </c>
      <c r="P188" s="1345">
        <v>0</v>
      </c>
      <c r="Q188" s="1">
        <v>1</v>
      </c>
      <c r="R188" s="1">
        <v>3</v>
      </c>
      <c r="S188" s="1">
        <v>1</v>
      </c>
      <c r="T188" s="1">
        <v>0</v>
      </c>
      <c r="U188" s="1">
        <v>0</v>
      </c>
      <c r="V188" s="1437">
        <v>0</v>
      </c>
    </row>
    <row r="189" spans="1:22" ht="15" x14ac:dyDescent="0.25">
      <c r="A189" s="1338" t="s">
        <v>809</v>
      </c>
      <c r="B189" s="1338" t="s">
        <v>829</v>
      </c>
      <c r="C189" s="1338" t="s">
        <v>377</v>
      </c>
      <c r="D189" s="1">
        <v>0</v>
      </c>
      <c r="E189" s="1">
        <v>0</v>
      </c>
      <c r="F189" s="1">
        <v>0.17391304347826086</v>
      </c>
      <c r="G189" s="1">
        <v>0.375</v>
      </c>
      <c r="H189" s="1">
        <v>1</v>
      </c>
      <c r="I189" s="1">
        <v>0.2</v>
      </c>
      <c r="J189" s="1">
        <v>0.10714285714285714</v>
      </c>
      <c r="K189" s="1">
        <v>7.407407407407407E-2</v>
      </c>
      <c r="L189" s="1">
        <v>3.1446540880503145E-2</v>
      </c>
      <c r="M189" s="1">
        <v>5.8823529411764705E-2</v>
      </c>
      <c r="N189" s="1">
        <v>0</v>
      </c>
      <c r="O189" s="1">
        <v>6.1728395061728392E-2</v>
      </c>
      <c r="P189" s="1345">
        <v>0</v>
      </c>
      <c r="Q189" s="1">
        <v>1</v>
      </c>
      <c r="R189" s="1">
        <v>0.5</v>
      </c>
      <c r="S189" s="1">
        <v>1</v>
      </c>
      <c r="T189" s="1">
        <v>0</v>
      </c>
      <c r="U189" s="1">
        <v>0</v>
      </c>
      <c r="V189" s="1437">
        <v>0</v>
      </c>
    </row>
    <row r="190" spans="1:22" ht="15" x14ac:dyDescent="0.25">
      <c r="A190" s="1338" t="s">
        <v>809</v>
      </c>
      <c r="B190" s="1338" t="s">
        <v>830</v>
      </c>
      <c r="C190" s="1338" t="s">
        <v>376</v>
      </c>
      <c r="D190" s="1">
        <v>0</v>
      </c>
      <c r="E190" s="1">
        <v>0</v>
      </c>
      <c r="F190" s="1">
        <v>13</v>
      </c>
      <c r="G190" s="1">
        <v>40</v>
      </c>
      <c r="H190" s="1">
        <v>73</v>
      </c>
      <c r="I190" s="1">
        <v>43</v>
      </c>
      <c r="J190" s="1">
        <v>35</v>
      </c>
      <c r="K190" s="1">
        <v>48</v>
      </c>
      <c r="L190" s="1">
        <v>55</v>
      </c>
      <c r="M190" s="1">
        <v>42</v>
      </c>
      <c r="N190" s="1">
        <v>46</v>
      </c>
      <c r="O190" s="1">
        <v>109</v>
      </c>
      <c r="P190" s="1345">
        <v>16</v>
      </c>
      <c r="Q190" s="1">
        <v>16</v>
      </c>
      <c r="R190" s="1">
        <v>51</v>
      </c>
      <c r="S190" s="1">
        <v>31</v>
      </c>
      <c r="T190" s="1">
        <v>117</v>
      </c>
      <c r="U190" s="1">
        <v>75</v>
      </c>
      <c r="V190" s="1437">
        <v>44</v>
      </c>
    </row>
    <row r="191" spans="1:22" ht="15" x14ac:dyDescent="0.25">
      <c r="A191" s="1338" t="s">
        <v>809</v>
      </c>
      <c r="B191" s="1338" t="s">
        <v>830</v>
      </c>
      <c r="C191" s="1338" t="s">
        <v>379</v>
      </c>
      <c r="D191" s="1">
        <v>0</v>
      </c>
      <c r="E191" s="1">
        <v>0</v>
      </c>
      <c r="F191" s="1">
        <v>0</v>
      </c>
      <c r="G191" s="1">
        <v>7</v>
      </c>
      <c r="H191" s="1">
        <v>18</v>
      </c>
      <c r="I191" s="1">
        <v>10</v>
      </c>
      <c r="J191" s="1">
        <v>7</v>
      </c>
      <c r="K191" s="1">
        <v>14</v>
      </c>
      <c r="L191" s="1">
        <v>20</v>
      </c>
      <c r="M191" s="1">
        <v>20</v>
      </c>
      <c r="N191" s="1">
        <v>23</v>
      </c>
      <c r="O191" s="1">
        <v>51</v>
      </c>
      <c r="P191" s="1345">
        <v>6</v>
      </c>
      <c r="Q191" s="1">
        <v>9</v>
      </c>
      <c r="R191" s="1">
        <v>18</v>
      </c>
      <c r="S191" s="1">
        <v>8</v>
      </c>
      <c r="T191" s="1">
        <v>15</v>
      </c>
      <c r="U191" s="1">
        <v>12</v>
      </c>
      <c r="V191" s="1437">
        <v>15</v>
      </c>
    </row>
    <row r="192" spans="1:22" ht="15" x14ac:dyDescent="0.25">
      <c r="A192" s="1338" t="s">
        <v>809</v>
      </c>
      <c r="B192" s="1338" t="s">
        <v>830</v>
      </c>
      <c r="C192" s="1338" t="s">
        <v>377</v>
      </c>
      <c r="D192" s="1">
        <v>0</v>
      </c>
      <c r="E192" s="1">
        <v>0</v>
      </c>
      <c r="F192" s="1">
        <v>0</v>
      </c>
      <c r="G192" s="1">
        <v>0.12280701754385964</v>
      </c>
      <c r="H192" s="1">
        <v>0.23376623376623376</v>
      </c>
      <c r="I192" s="1">
        <v>0.20408163265306123</v>
      </c>
      <c r="J192" s="1">
        <v>0.21212121212121213</v>
      </c>
      <c r="K192" s="1">
        <v>0.26415094339622641</v>
      </c>
      <c r="L192" s="1">
        <v>0.35714285714285715</v>
      </c>
      <c r="M192" s="1">
        <v>0.46511627906976744</v>
      </c>
      <c r="N192" s="1">
        <v>0.5</v>
      </c>
      <c r="O192" s="1">
        <v>0.3984375</v>
      </c>
      <c r="P192" s="1345">
        <v>0.66666666666666663</v>
      </c>
      <c r="Q192" s="1">
        <v>0.42857142857142855</v>
      </c>
      <c r="R192" s="1">
        <v>0.3</v>
      </c>
      <c r="S192" s="1">
        <v>0.32</v>
      </c>
      <c r="T192" s="1">
        <v>0.11811023622047244</v>
      </c>
      <c r="U192" s="1">
        <v>0.17142857142857143</v>
      </c>
      <c r="V192" s="1437">
        <v>0.36585365853658536</v>
      </c>
    </row>
    <row r="193" spans="1:22" ht="15" x14ac:dyDescent="0.25">
      <c r="A193" s="1338" t="s">
        <v>809</v>
      </c>
      <c r="B193" s="1338" t="s">
        <v>831</v>
      </c>
      <c r="C193" s="1338" t="s">
        <v>376</v>
      </c>
      <c r="D193" s="1">
        <v>0</v>
      </c>
      <c r="E193" s="1">
        <v>0</v>
      </c>
      <c r="F193" s="1">
        <v>0</v>
      </c>
      <c r="G193" s="1">
        <v>39</v>
      </c>
      <c r="H193" s="1">
        <v>57</v>
      </c>
      <c r="I193" s="1">
        <v>100</v>
      </c>
      <c r="J193" s="1">
        <v>69</v>
      </c>
      <c r="K193" s="1">
        <v>75</v>
      </c>
      <c r="L193" s="1">
        <v>148</v>
      </c>
      <c r="M193" s="1">
        <v>82</v>
      </c>
      <c r="N193" s="1">
        <v>109</v>
      </c>
      <c r="O193" s="1">
        <v>177</v>
      </c>
      <c r="P193" s="1345">
        <v>84</v>
      </c>
      <c r="Q193" s="1">
        <v>57</v>
      </c>
      <c r="R193" s="1">
        <v>87</v>
      </c>
      <c r="S193" s="1">
        <v>74</v>
      </c>
      <c r="T193" s="1">
        <v>102</v>
      </c>
      <c r="U193" s="1">
        <v>117</v>
      </c>
      <c r="V193" s="1437">
        <v>47</v>
      </c>
    </row>
    <row r="194" spans="1:22" ht="15" x14ac:dyDescent="0.25">
      <c r="A194" s="1338" t="s">
        <v>809</v>
      </c>
      <c r="B194" s="1338" t="s">
        <v>831</v>
      </c>
      <c r="C194" s="1338" t="s">
        <v>379</v>
      </c>
      <c r="D194" s="1">
        <v>0</v>
      </c>
      <c r="E194" s="1">
        <v>0</v>
      </c>
      <c r="F194" s="1">
        <v>0</v>
      </c>
      <c r="G194" s="1">
        <v>16</v>
      </c>
      <c r="H194" s="1">
        <v>30</v>
      </c>
      <c r="I194" s="1">
        <v>45</v>
      </c>
      <c r="J194" s="1">
        <v>29</v>
      </c>
      <c r="K194" s="1">
        <v>38</v>
      </c>
      <c r="L194" s="1">
        <v>41</v>
      </c>
      <c r="M194" s="1">
        <v>49</v>
      </c>
      <c r="N194" s="1">
        <v>56</v>
      </c>
      <c r="O194" s="1">
        <v>98</v>
      </c>
      <c r="P194" s="1345">
        <v>51</v>
      </c>
      <c r="Q194" s="1">
        <v>19</v>
      </c>
      <c r="R194" s="1">
        <v>44</v>
      </c>
      <c r="S194" s="1">
        <v>50</v>
      </c>
      <c r="T194" s="1">
        <v>69</v>
      </c>
      <c r="U194" s="1">
        <v>45</v>
      </c>
      <c r="V194" s="1437">
        <v>22</v>
      </c>
    </row>
    <row r="195" spans="1:22" ht="15" x14ac:dyDescent="0.25">
      <c r="A195" s="1338" t="s">
        <v>809</v>
      </c>
      <c r="B195" s="1338" t="s">
        <v>831</v>
      </c>
      <c r="C195" s="1338" t="s">
        <v>377</v>
      </c>
      <c r="D195" s="1">
        <v>0</v>
      </c>
      <c r="E195" s="1">
        <v>0</v>
      </c>
      <c r="F195" s="1">
        <v>0</v>
      </c>
      <c r="G195" s="1">
        <v>0.34042553191489361</v>
      </c>
      <c r="H195" s="1">
        <v>0.51724137931034486</v>
      </c>
      <c r="I195" s="1">
        <v>0.42857142857142855</v>
      </c>
      <c r="J195" s="1">
        <v>0.4264705882352941</v>
      </c>
      <c r="K195" s="1">
        <v>0.5</v>
      </c>
      <c r="L195" s="1">
        <v>0.26797385620915032</v>
      </c>
      <c r="M195" s="1">
        <v>0.60493827160493829</v>
      </c>
      <c r="N195" s="1">
        <v>0.51376146788990829</v>
      </c>
      <c r="O195" s="1">
        <v>0.52127659574468088</v>
      </c>
      <c r="P195" s="1345">
        <v>0.61445783132530118</v>
      </c>
      <c r="Q195" s="1">
        <v>0.32758620689655171</v>
      </c>
      <c r="R195" s="1">
        <v>0.5</v>
      </c>
      <c r="S195" s="1">
        <v>0.65789473684210531</v>
      </c>
      <c r="T195" s="1">
        <v>0.67647058823529416</v>
      </c>
      <c r="U195" s="1">
        <v>0.38135593220338981</v>
      </c>
      <c r="V195" s="1437">
        <v>0.45833333333333331</v>
      </c>
    </row>
    <row r="196" spans="1:22" ht="15" x14ac:dyDescent="0.25">
      <c r="A196" s="1338" t="s">
        <v>809</v>
      </c>
      <c r="B196" s="1338" t="s">
        <v>832</v>
      </c>
      <c r="C196" s="1338" t="s">
        <v>376</v>
      </c>
      <c r="D196" s="1">
        <v>0</v>
      </c>
      <c r="E196" s="1">
        <v>0</v>
      </c>
      <c r="F196" s="1">
        <v>0</v>
      </c>
      <c r="G196" s="1">
        <v>62</v>
      </c>
      <c r="H196" s="1">
        <v>63</v>
      </c>
      <c r="I196" s="1">
        <v>70</v>
      </c>
      <c r="J196" s="1">
        <v>60</v>
      </c>
      <c r="K196" s="1">
        <v>86</v>
      </c>
      <c r="L196" s="1">
        <v>124</v>
      </c>
      <c r="M196" s="1">
        <v>61</v>
      </c>
      <c r="N196" s="1">
        <v>82</v>
      </c>
      <c r="O196" s="1">
        <v>132</v>
      </c>
      <c r="P196" s="1345">
        <v>44</v>
      </c>
      <c r="Q196" s="1">
        <v>22</v>
      </c>
      <c r="R196" s="1">
        <v>53</v>
      </c>
      <c r="S196" s="1">
        <v>61</v>
      </c>
      <c r="T196" s="1">
        <v>45</v>
      </c>
      <c r="U196" s="1">
        <v>67</v>
      </c>
      <c r="V196" s="1437">
        <v>67</v>
      </c>
    </row>
    <row r="197" spans="1:22" ht="15" x14ac:dyDescent="0.25">
      <c r="A197" s="1338" t="s">
        <v>809</v>
      </c>
      <c r="B197" s="1338" t="s">
        <v>832</v>
      </c>
      <c r="C197" s="1338" t="s">
        <v>379</v>
      </c>
      <c r="D197" s="1">
        <v>0</v>
      </c>
      <c r="E197" s="1">
        <v>0</v>
      </c>
      <c r="F197" s="1">
        <v>0</v>
      </c>
      <c r="G197" s="1">
        <v>5</v>
      </c>
      <c r="H197" s="1">
        <v>17</v>
      </c>
      <c r="I197" s="1">
        <v>19</v>
      </c>
      <c r="J197" s="1">
        <v>16</v>
      </c>
      <c r="K197" s="1">
        <v>16</v>
      </c>
      <c r="L197" s="1">
        <v>41</v>
      </c>
      <c r="M197" s="1">
        <v>21</v>
      </c>
      <c r="N197" s="1">
        <v>21</v>
      </c>
      <c r="O197" s="1">
        <v>61</v>
      </c>
      <c r="P197" s="1345">
        <v>22</v>
      </c>
      <c r="Q197" s="1">
        <v>13</v>
      </c>
      <c r="R197" s="1">
        <v>32</v>
      </c>
      <c r="S197" s="1">
        <v>38</v>
      </c>
      <c r="T197" s="1">
        <v>38</v>
      </c>
      <c r="U197" s="1">
        <v>38</v>
      </c>
      <c r="V197" s="1437">
        <v>47</v>
      </c>
    </row>
    <row r="198" spans="1:22" ht="15" x14ac:dyDescent="0.25">
      <c r="A198" s="1338" t="s">
        <v>809</v>
      </c>
      <c r="B198" s="1338" t="s">
        <v>832</v>
      </c>
      <c r="C198" s="1338" t="s">
        <v>377</v>
      </c>
      <c r="D198" s="1">
        <v>0</v>
      </c>
      <c r="E198" s="1">
        <v>0</v>
      </c>
      <c r="F198" s="1">
        <v>0</v>
      </c>
      <c r="G198" s="1">
        <v>6.5789473684210523E-2</v>
      </c>
      <c r="H198" s="1">
        <v>0.24285714285714285</v>
      </c>
      <c r="I198" s="1">
        <v>0.25333333333333335</v>
      </c>
      <c r="J198" s="1">
        <v>0.25</v>
      </c>
      <c r="K198" s="1">
        <v>0.16666666666666666</v>
      </c>
      <c r="L198" s="1">
        <v>0.33064516129032256</v>
      </c>
      <c r="M198" s="1">
        <v>0.33870967741935482</v>
      </c>
      <c r="N198" s="1">
        <v>0.25</v>
      </c>
      <c r="O198" s="1">
        <v>0.4178082191780822</v>
      </c>
      <c r="P198" s="1345">
        <v>0.48888888888888887</v>
      </c>
      <c r="Q198" s="1">
        <v>0.54166666666666663</v>
      </c>
      <c r="R198" s="1">
        <v>0.60377358490566035</v>
      </c>
      <c r="S198" s="1">
        <v>0.62295081967213117</v>
      </c>
      <c r="T198" s="1">
        <v>0.84444444444444444</v>
      </c>
      <c r="U198" s="1">
        <v>0.55072463768115942</v>
      </c>
      <c r="V198" s="1437">
        <v>0.70149253731343286</v>
      </c>
    </row>
    <row r="199" spans="1:22" ht="15" x14ac:dyDescent="0.25">
      <c r="A199" s="1338" t="s">
        <v>809</v>
      </c>
      <c r="B199" s="1338" t="s">
        <v>833</v>
      </c>
      <c r="C199" s="1338" t="s">
        <v>376</v>
      </c>
      <c r="D199" s="1">
        <v>0</v>
      </c>
      <c r="E199" s="1">
        <v>0</v>
      </c>
      <c r="F199" s="1">
        <v>0</v>
      </c>
      <c r="G199" s="1">
        <v>0</v>
      </c>
      <c r="H199" s="1">
        <v>39</v>
      </c>
      <c r="I199" s="1">
        <v>44</v>
      </c>
      <c r="J199" s="1">
        <v>28</v>
      </c>
      <c r="K199" s="1">
        <v>41</v>
      </c>
      <c r="L199" s="1">
        <v>46</v>
      </c>
      <c r="M199" s="1">
        <v>26</v>
      </c>
      <c r="N199" s="1">
        <v>58</v>
      </c>
      <c r="O199" s="1">
        <v>87</v>
      </c>
      <c r="P199" s="1345">
        <v>60</v>
      </c>
      <c r="Q199" s="1">
        <v>30</v>
      </c>
      <c r="R199" s="1">
        <v>79</v>
      </c>
      <c r="S199" s="1">
        <v>35</v>
      </c>
      <c r="T199" s="1">
        <v>94</v>
      </c>
      <c r="U199" s="1">
        <v>109</v>
      </c>
      <c r="V199" s="1437">
        <v>43</v>
      </c>
    </row>
    <row r="200" spans="1:22" ht="15" x14ac:dyDescent="0.25">
      <c r="A200" s="1338" t="s">
        <v>809</v>
      </c>
      <c r="B200" s="1338" t="s">
        <v>833</v>
      </c>
      <c r="C200" s="1338" t="s">
        <v>379</v>
      </c>
      <c r="D200" s="1">
        <v>0</v>
      </c>
      <c r="E200" s="1">
        <v>0</v>
      </c>
      <c r="F200" s="1">
        <v>0</v>
      </c>
      <c r="G200" s="1">
        <v>0</v>
      </c>
      <c r="H200" s="1">
        <v>9</v>
      </c>
      <c r="I200" s="1">
        <v>11</v>
      </c>
      <c r="J200" s="1">
        <v>4</v>
      </c>
      <c r="K200" s="1">
        <v>12</v>
      </c>
      <c r="L200" s="1">
        <v>10</v>
      </c>
      <c r="M200" s="1">
        <v>5</v>
      </c>
      <c r="N200" s="1">
        <v>28</v>
      </c>
      <c r="O200" s="1">
        <v>34</v>
      </c>
      <c r="P200" s="1345">
        <v>20</v>
      </c>
      <c r="Q200" s="1">
        <v>9</v>
      </c>
      <c r="R200" s="1">
        <v>42</v>
      </c>
      <c r="S200" s="1">
        <v>21</v>
      </c>
      <c r="T200" s="1">
        <v>59</v>
      </c>
      <c r="U200" s="1">
        <v>74</v>
      </c>
      <c r="V200" s="1437">
        <v>24</v>
      </c>
    </row>
    <row r="201" spans="1:22" ht="15" x14ac:dyDescent="0.25">
      <c r="A201" s="1338" t="s">
        <v>809</v>
      </c>
      <c r="B201" s="1338" t="s">
        <v>833</v>
      </c>
      <c r="C201" s="1338" t="s">
        <v>377</v>
      </c>
      <c r="D201" s="1">
        <v>0</v>
      </c>
      <c r="E201" s="1">
        <v>0</v>
      </c>
      <c r="F201" s="1">
        <v>0</v>
      </c>
      <c r="G201" s="1">
        <v>0</v>
      </c>
      <c r="H201" s="1">
        <v>0.19148936170212766</v>
      </c>
      <c r="I201" s="1">
        <v>0.2391304347826087</v>
      </c>
      <c r="J201" s="1">
        <v>0.1111111111111111</v>
      </c>
      <c r="K201" s="1">
        <v>0.2608695652173913</v>
      </c>
      <c r="L201" s="1">
        <v>0.2</v>
      </c>
      <c r="M201" s="1">
        <v>0.15625</v>
      </c>
      <c r="N201" s="1">
        <v>0.45901639344262296</v>
      </c>
      <c r="O201" s="1">
        <v>0.33663366336633666</v>
      </c>
      <c r="P201" s="1345">
        <v>0.3125</v>
      </c>
      <c r="Q201" s="1">
        <v>0.26470588235294118</v>
      </c>
      <c r="R201" s="1">
        <v>0.47727272727272729</v>
      </c>
      <c r="S201" s="1">
        <v>0.65625</v>
      </c>
      <c r="T201" s="1">
        <v>0.60824742268041232</v>
      </c>
      <c r="U201" s="1">
        <v>0.60655737704918034</v>
      </c>
      <c r="V201" s="1437">
        <v>0.5714285714285714</v>
      </c>
    </row>
    <row r="202" spans="1:22" ht="15" x14ac:dyDescent="0.25">
      <c r="A202" s="1338" t="s">
        <v>809</v>
      </c>
      <c r="B202" s="1338" t="s">
        <v>834</v>
      </c>
      <c r="C202" s="1338" t="s">
        <v>376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31</v>
      </c>
      <c r="J202" s="1">
        <v>41</v>
      </c>
      <c r="K202" s="1">
        <v>55</v>
      </c>
      <c r="L202" s="1">
        <v>44</v>
      </c>
      <c r="M202" s="1">
        <v>42</v>
      </c>
      <c r="N202" s="1">
        <v>57</v>
      </c>
      <c r="O202" s="1">
        <v>120</v>
      </c>
      <c r="P202" s="1345">
        <v>47</v>
      </c>
      <c r="Q202" s="1">
        <v>39</v>
      </c>
      <c r="R202" s="1">
        <v>70</v>
      </c>
      <c r="S202" s="1">
        <v>55</v>
      </c>
      <c r="T202" s="1">
        <v>103</v>
      </c>
      <c r="U202" s="1">
        <v>69</v>
      </c>
      <c r="V202" s="1437">
        <v>41</v>
      </c>
    </row>
    <row r="203" spans="1:22" ht="15" x14ac:dyDescent="0.25">
      <c r="A203" s="1338" t="s">
        <v>809</v>
      </c>
      <c r="B203" s="1338" t="s">
        <v>834</v>
      </c>
      <c r="C203" s="1338" t="s">
        <v>379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5</v>
      </c>
      <c r="J203" s="1">
        <v>4</v>
      </c>
      <c r="K203" s="1">
        <v>6</v>
      </c>
      <c r="L203" s="1">
        <v>8</v>
      </c>
      <c r="M203" s="1">
        <v>5</v>
      </c>
      <c r="N203" s="1">
        <v>10</v>
      </c>
      <c r="O203" s="1">
        <v>67</v>
      </c>
      <c r="P203" s="1345">
        <v>20</v>
      </c>
      <c r="Q203" s="1">
        <v>10</v>
      </c>
      <c r="R203" s="1">
        <v>14</v>
      </c>
      <c r="S203" s="1">
        <v>21</v>
      </c>
      <c r="T203" s="1">
        <v>50</v>
      </c>
      <c r="U203" s="1">
        <v>23</v>
      </c>
      <c r="V203" s="1437">
        <v>27</v>
      </c>
    </row>
    <row r="204" spans="1:22" ht="15" x14ac:dyDescent="0.25">
      <c r="A204" s="1338" t="s">
        <v>809</v>
      </c>
      <c r="B204" s="1338" t="s">
        <v>834</v>
      </c>
      <c r="C204" s="1338" t="s">
        <v>377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0.1388888888888889</v>
      </c>
      <c r="J204" s="1">
        <v>9.5238095238095233E-2</v>
      </c>
      <c r="K204" s="1">
        <v>0.10344827586206896</v>
      </c>
      <c r="L204" s="1">
        <v>0.1702127659574468</v>
      </c>
      <c r="M204" s="1">
        <v>0.1111111111111111</v>
      </c>
      <c r="N204" s="1">
        <v>0.14492753623188406</v>
      </c>
      <c r="O204" s="1">
        <v>0.53174603174603174</v>
      </c>
      <c r="P204" s="1345">
        <v>0.4</v>
      </c>
      <c r="Q204" s="1">
        <v>0.25</v>
      </c>
      <c r="R204" s="1">
        <v>0.19718309859154928</v>
      </c>
      <c r="S204" s="1">
        <v>0.38181818181818183</v>
      </c>
      <c r="T204" s="1">
        <v>0.47619047619047616</v>
      </c>
      <c r="U204" s="1">
        <v>0.29870129870129869</v>
      </c>
      <c r="V204" s="1437">
        <v>0.6</v>
      </c>
    </row>
    <row r="205" spans="1:22" ht="15" x14ac:dyDescent="0.25">
      <c r="A205" s="1338" t="s">
        <v>809</v>
      </c>
      <c r="B205" s="1338" t="s">
        <v>835</v>
      </c>
      <c r="C205" s="1338" t="s">
        <v>376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59</v>
      </c>
      <c r="J205" s="1">
        <v>58</v>
      </c>
      <c r="K205" s="1">
        <v>68</v>
      </c>
      <c r="L205" s="1">
        <v>74</v>
      </c>
      <c r="M205" s="1">
        <v>62</v>
      </c>
      <c r="N205" s="1">
        <v>82</v>
      </c>
      <c r="O205" s="1">
        <v>105</v>
      </c>
      <c r="P205" s="1345">
        <v>65</v>
      </c>
      <c r="Q205" s="1">
        <v>26</v>
      </c>
      <c r="R205" s="1">
        <v>89</v>
      </c>
      <c r="S205" s="1">
        <v>37</v>
      </c>
      <c r="T205" s="1">
        <v>32</v>
      </c>
      <c r="U205" s="1">
        <v>82</v>
      </c>
      <c r="V205" s="1437">
        <v>45</v>
      </c>
    </row>
    <row r="206" spans="1:22" ht="15" x14ac:dyDescent="0.25">
      <c r="A206" s="1338" t="s">
        <v>809</v>
      </c>
      <c r="B206" s="1338" t="s">
        <v>835</v>
      </c>
      <c r="C206" s="1338" t="s">
        <v>379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18</v>
      </c>
      <c r="J206" s="1">
        <v>33</v>
      </c>
      <c r="K206" s="1">
        <v>41</v>
      </c>
      <c r="L206" s="1">
        <v>43</v>
      </c>
      <c r="M206" s="1">
        <v>33</v>
      </c>
      <c r="N206" s="1">
        <v>49</v>
      </c>
      <c r="O206" s="1">
        <v>66</v>
      </c>
      <c r="P206" s="1345">
        <v>47</v>
      </c>
      <c r="Q206" s="1">
        <v>21</v>
      </c>
      <c r="R206" s="1">
        <v>58</v>
      </c>
      <c r="S206" s="1">
        <v>32</v>
      </c>
      <c r="T206" s="1">
        <v>18</v>
      </c>
      <c r="U206" s="1">
        <v>59</v>
      </c>
      <c r="V206" s="1437">
        <v>38</v>
      </c>
    </row>
    <row r="207" spans="1:22" ht="15" x14ac:dyDescent="0.25">
      <c r="A207" s="1338" t="s">
        <v>809</v>
      </c>
      <c r="B207" s="1338" t="s">
        <v>835</v>
      </c>
      <c r="C207" s="1338" t="s">
        <v>377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0.30508474576271188</v>
      </c>
      <c r="J207" s="1">
        <v>0.56896551724137934</v>
      </c>
      <c r="K207" s="1">
        <v>0.6029411764705882</v>
      </c>
      <c r="L207" s="1">
        <v>0.57333333333333336</v>
      </c>
      <c r="M207" s="1">
        <v>0.532258064516129</v>
      </c>
      <c r="N207" s="1">
        <v>0.59036144578313254</v>
      </c>
      <c r="O207" s="1">
        <v>0.61682242990654201</v>
      </c>
      <c r="P207" s="1345">
        <v>0.71212121212121215</v>
      </c>
      <c r="Q207" s="1">
        <v>0.80769230769230771</v>
      </c>
      <c r="R207" s="1">
        <v>0.651685393258427</v>
      </c>
      <c r="S207" s="1">
        <v>0.84210526315789469</v>
      </c>
      <c r="T207" s="1">
        <v>0.5625</v>
      </c>
      <c r="U207" s="1">
        <v>0.71084337349397586</v>
      </c>
      <c r="V207" s="1437">
        <v>0.82608695652173914</v>
      </c>
    </row>
    <row r="208" spans="1:22" ht="15" x14ac:dyDescent="0.25">
      <c r="A208" s="1338" t="s">
        <v>809</v>
      </c>
      <c r="B208" s="1338" t="s">
        <v>836</v>
      </c>
      <c r="C208" s="1338" t="s">
        <v>376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19</v>
      </c>
      <c r="J208" s="1">
        <v>66</v>
      </c>
      <c r="K208" s="1">
        <v>74</v>
      </c>
      <c r="L208" s="1">
        <v>70</v>
      </c>
      <c r="M208" s="1">
        <v>51</v>
      </c>
      <c r="N208" s="1">
        <v>90</v>
      </c>
      <c r="O208" s="1">
        <v>102</v>
      </c>
      <c r="P208" s="1345">
        <v>69</v>
      </c>
      <c r="Q208" s="1">
        <v>25</v>
      </c>
      <c r="R208" s="1">
        <v>49</v>
      </c>
      <c r="S208" s="1">
        <v>31</v>
      </c>
      <c r="T208" s="1">
        <v>52</v>
      </c>
      <c r="U208" s="1">
        <v>47</v>
      </c>
      <c r="V208" s="1437">
        <v>38</v>
      </c>
    </row>
    <row r="209" spans="1:22" ht="15" x14ac:dyDescent="0.25">
      <c r="A209" s="1338" t="s">
        <v>809</v>
      </c>
      <c r="B209" s="1338" t="s">
        <v>836</v>
      </c>
      <c r="C209" s="1338" t="s">
        <v>379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14</v>
      </c>
      <c r="J209" s="1">
        <v>39</v>
      </c>
      <c r="K209" s="1">
        <v>41</v>
      </c>
      <c r="L209" s="1">
        <v>39</v>
      </c>
      <c r="M209" s="1">
        <v>36</v>
      </c>
      <c r="N209" s="1">
        <v>61</v>
      </c>
      <c r="O209" s="1">
        <v>63</v>
      </c>
      <c r="P209" s="1345">
        <v>50</v>
      </c>
      <c r="Q209" s="1">
        <v>17</v>
      </c>
      <c r="R209" s="1">
        <v>34</v>
      </c>
      <c r="S209" s="1">
        <v>17</v>
      </c>
      <c r="T209" s="1">
        <v>39</v>
      </c>
      <c r="U209" s="1">
        <v>31</v>
      </c>
      <c r="V209" s="1437">
        <v>22</v>
      </c>
    </row>
    <row r="210" spans="1:22" ht="15" x14ac:dyDescent="0.25">
      <c r="A210" s="1338" t="s">
        <v>809</v>
      </c>
      <c r="B210" s="1338" t="s">
        <v>836</v>
      </c>
      <c r="C210" s="1338" t="s">
        <v>377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0.7</v>
      </c>
      <c r="J210" s="1">
        <v>0.58208955223880599</v>
      </c>
      <c r="K210" s="1">
        <v>0.53246753246753242</v>
      </c>
      <c r="L210" s="1">
        <v>0.56521739130434778</v>
      </c>
      <c r="M210" s="1">
        <v>0.70588235294117652</v>
      </c>
      <c r="N210" s="1">
        <v>0.66304347826086951</v>
      </c>
      <c r="O210" s="1">
        <v>0.61165048543689315</v>
      </c>
      <c r="P210" s="1345">
        <v>0.72463768115942029</v>
      </c>
      <c r="Q210" s="1">
        <v>0.68</v>
      </c>
      <c r="R210" s="1">
        <v>0.68</v>
      </c>
      <c r="S210" s="1">
        <v>0.53125</v>
      </c>
      <c r="T210" s="1">
        <v>0.73584905660377353</v>
      </c>
      <c r="U210" s="1">
        <v>0.64583333333333337</v>
      </c>
      <c r="V210" s="1437">
        <v>0.59459459459459463</v>
      </c>
    </row>
    <row r="211" spans="1:22" ht="15" x14ac:dyDescent="0.25">
      <c r="A211" s="1338" t="s">
        <v>809</v>
      </c>
      <c r="B211" s="1338" t="s">
        <v>837</v>
      </c>
      <c r="C211" s="1338" t="s">
        <v>376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35</v>
      </c>
      <c r="K211" s="1">
        <v>43</v>
      </c>
      <c r="L211" s="1">
        <v>39</v>
      </c>
      <c r="M211" s="1">
        <v>44</v>
      </c>
      <c r="N211" s="1">
        <v>72</v>
      </c>
      <c r="O211" s="1">
        <v>82</v>
      </c>
      <c r="P211" s="1345">
        <v>36</v>
      </c>
      <c r="Q211" s="1">
        <v>9</v>
      </c>
      <c r="R211" s="1">
        <v>16</v>
      </c>
      <c r="S211" s="1">
        <v>14</v>
      </c>
      <c r="T211" s="1">
        <v>15</v>
      </c>
      <c r="U211" s="1">
        <v>50</v>
      </c>
      <c r="V211" s="1437">
        <v>35</v>
      </c>
    </row>
    <row r="212" spans="1:22" ht="15" x14ac:dyDescent="0.25">
      <c r="A212" s="1338" t="s">
        <v>809</v>
      </c>
      <c r="B212" s="1338" t="s">
        <v>837</v>
      </c>
      <c r="C212" s="1338" t="s">
        <v>379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18</v>
      </c>
      <c r="K212" s="1">
        <v>15</v>
      </c>
      <c r="L212" s="1">
        <v>11</v>
      </c>
      <c r="M212" s="1">
        <v>20</v>
      </c>
      <c r="N212" s="1">
        <v>29</v>
      </c>
      <c r="O212" s="1">
        <v>27</v>
      </c>
      <c r="P212" s="1345">
        <v>10</v>
      </c>
      <c r="Q212" s="1">
        <v>4</v>
      </c>
      <c r="R212" s="1">
        <v>6</v>
      </c>
      <c r="S212" s="1">
        <v>0</v>
      </c>
      <c r="T212" s="1">
        <v>5</v>
      </c>
      <c r="U212" s="1">
        <v>2</v>
      </c>
      <c r="V212" s="1437">
        <v>2</v>
      </c>
    </row>
    <row r="213" spans="1:22" ht="15" x14ac:dyDescent="0.25">
      <c r="A213" s="1338" t="s">
        <v>809</v>
      </c>
      <c r="B213" s="1338" t="s">
        <v>837</v>
      </c>
      <c r="C213" s="1338" t="s">
        <v>377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0.47368421052631576</v>
      </c>
      <c r="K213" s="1">
        <v>0.34090909090909088</v>
      </c>
      <c r="L213" s="1">
        <v>0.2558139534883721</v>
      </c>
      <c r="M213" s="1">
        <v>0.42553191489361702</v>
      </c>
      <c r="N213" s="1">
        <v>0.39726027397260272</v>
      </c>
      <c r="O213" s="1">
        <v>0.31764705882352939</v>
      </c>
      <c r="P213" s="1345">
        <v>0.26315789473684209</v>
      </c>
      <c r="Q213" s="1">
        <v>0.4</v>
      </c>
      <c r="R213" s="1">
        <v>0.375</v>
      </c>
      <c r="S213" s="1">
        <v>0</v>
      </c>
      <c r="T213" s="1">
        <v>0.29411764705882354</v>
      </c>
      <c r="U213" s="1">
        <v>3.9215686274509803E-2</v>
      </c>
      <c r="V213" s="1437">
        <v>5.5555555555555552E-2</v>
      </c>
    </row>
    <row r="214" spans="1:22" ht="15" x14ac:dyDescent="0.25">
      <c r="A214" s="1338" t="s">
        <v>809</v>
      </c>
      <c r="B214" s="1338" t="s">
        <v>838</v>
      </c>
      <c r="C214" s="1338" t="s">
        <v>376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26</v>
      </c>
      <c r="K214" s="1">
        <v>15</v>
      </c>
      <c r="L214" s="1">
        <v>34</v>
      </c>
      <c r="M214" s="1">
        <v>12</v>
      </c>
      <c r="N214" s="1">
        <v>28</v>
      </c>
      <c r="O214" s="1">
        <v>84</v>
      </c>
      <c r="P214" s="1345">
        <v>35</v>
      </c>
      <c r="Q214" s="1">
        <v>16</v>
      </c>
      <c r="R214" s="1">
        <v>56</v>
      </c>
      <c r="S214" s="1">
        <v>31</v>
      </c>
      <c r="T214" s="1">
        <v>34</v>
      </c>
      <c r="U214" s="1">
        <v>39</v>
      </c>
      <c r="V214" s="1437">
        <v>26</v>
      </c>
    </row>
    <row r="215" spans="1:22" ht="15" x14ac:dyDescent="0.25">
      <c r="A215" s="1338" t="s">
        <v>809</v>
      </c>
      <c r="B215" s="1338" t="s">
        <v>838</v>
      </c>
      <c r="C215" s="1338" t="s">
        <v>379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4</v>
      </c>
      <c r="K215" s="1">
        <v>6</v>
      </c>
      <c r="L215" s="1">
        <v>7</v>
      </c>
      <c r="M215" s="1">
        <v>2</v>
      </c>
      <c r="N215" s="1">
        <v>14</v>
      </c>
      <c r="O215" s="1">
        <v>25</v>
      </c>
      <c r="P215" s="1345">
        <v>12</v>
      </c>
      <c r="Q215" s="1">
        <v>4</v>
      </c>
      <c r="R215" s="1">
        <v>28</v>
      </c>
      <c r="S215" s="1">
        <v>18</v>
      </c>
      <c r="T215" s="1">
        <v>16</v>
      </c>
      <c r="U215" s="1">
        <v>11</v>
      </c>
      <c r="V215" s="1437">
        <v>12</v>
      </c>
    </row>
    <row r="216" spans="1:22" ht="15" x14ac:dyDescent="0.25">
      <c r="A216" s="1338" t="s">
        <v>809</v>
      </c>
      <c r="B216" s="1338" t="s">
        <v>838</v>
      </c>
      <c r="C216" s="1338" t="s">
        <v>377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0.15384615384615385</v>
      </c>
      <c r="K216" s="1">
        <v>0.375</v>
      </c>
      <c r="L216" s="1">
        <v>0.2</v>
      </c>
      <c r="M216" s="1">
        <v>0.16666666666666666</v>
      </c>
      <c r="N216" s="1">
        <v>0.46666666666666667</v>
      </c>
      <c r="O216" s="1">
        <v>0.26315789473684209</v>
      </c>
      <c r="P216" s="1345">
        <v>0.46153846153846156</v>
      </c>
      <c r="Q216" s="1">
        <v>0.23529411764705882</v>
      </c>
      <c r="R216" s="1">
        <v>0.45901639344262296</v>
      </c>
      <c r="S216" s="1">
        <v>0.66666666666666663</v>
      </c>
      <c r="T216" s="1">
        <v>0.47058823529411764</v>
      </c>
      <c r="U216" s="1">
        <v>0.25</v>
      </c>
      <c r="V216" s="1437">
        <v>0.5</v>
      </c>
    </row>
    <row r="217" spans="1:22" ht="15" x14ac:dyDescent="0.25">
      <c r="A217" s="1338" t="s">
        <v>809</v>
      </c>
      <c r="B217" s="1338" t="s">
        <v>839</v>
      </c>
      <c r="C217" s="1338" t="s">
        <v>376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32</v>
      </c>
      <c r="L217" s="1">
        <v>27</v>
      </c>
      <c r="M217" s="1">
        <v>23</v>
      </c>
      <c r="N217" s="1">
        <v>25</v>
      </c>
      <c r="O217" s="1">
        <v>41</v>
      </c>
      <c r="P217" s="1345">
        <v>17</v>
      </c>
      <c r="Q217" s="1">
        <v>12</v>
      </c>
      <c r="R217" s="1">
        <v>61</v>
      </c>
      <c r="S217" s="1">
        <v>29</v>
      </c>
      <c r="T217" s="1">
        <v>51</v>
      </c>
      <c r="U217" s="1">
        <v>55</v>
      </c>
      <c r="V217" s="1437">
        <v>24</v>
      </c>
    </row>
    <row r="218" spans="1:22" ht="15" x14ac:dyDescent="0.25">
      <c r="A218" s="1338" t="s">
        <v>809</v>
      </c>
      <c r="B218" s="1338" t="s">
        <v>839</v>
      </c>
      <c r="C218" s="1338" t="s">
        <v>379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5</v>
      </c>
      <c r="L218" s="1">
        <v>2</v>
      </c>
      <c r="M218" s="1">
        <v>1</v>
      </c>
      <c r="N218" s="1">
        <v>6</v>
      </c>
      <c r="O218" s="1">
        <v>9</v>
      </c>
      <c r="P218" s="1345">
        <v>2</v>
      </c>
      <c r="Q218" s="1">
        <v>3</v>
      </c>
      <c r="R218" s="1">
        <v>15</v>
      </c>
      <c r="S218" s="1">
        <v>10</v>
      </c>
      <c r="T218" s="1">
        <v>13</v>
      </c>
      <c r="U218" s="1">
        <v>19</v>
      </c>
      <c r="V218" s="1437">
        <v>9</v>
      </c>
    </row>
    <row r="219" spans="1:22" ht="15" x14ac:dyDescent="0.25">
      <c r="A219" s="1338" t="s">
        <v>809</v>
      </c>
      <c r="B219" s="1338" t="s">
        <v>839</v>
      </c>
      <c r="C219" s="1338" t="s">
        <v>377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0.15625</v>
      </c>
      <c r="L219" s="1">
        <v>6.6666666666666666E-2</v>
      </c>
      <c r="M219" s="1">
        <v>4.3478260869565216E-2</v>
      </c>
      <c r="N219" s="1">
        <v>0.23076923076923078</v>
      </c>
      <c r="O219" s="1">
        <v>0.21951219512195122</v>
      </c>
      <c r="P219" s="1345">
        <v>0.11764705882352941</v>
      </c>
      <c r="Q219" s="1">
        <v>0.23076923076923078</v>
      </c>
      <c r="R219" s="1">
        <v>0.23809523809523808</v>
      </c>
      <c r="S219" s="1">
        <v>0.35714285714285715</v>
      </c>
      <c r="T219" s="1">
        <v>0.25</v>
      </c>
      <c r="U219" s="1">
        <v>0.34545454545454546</v>
      </c>
      <c r="V219" s="1437">
        <v>0.36</v>
      </c>
    </row>
    <row r="220" spans="1:22" ht="15" x14ac:dyDescent="0.25">
      <c r="A220" s="1338" t="s">
        <v>809</v>
      </c>
      <c r="B220" s="1338" t="s">
        <v>840</v>
      </c>
      <c r="C220" s="1338" t="s">
        <v>376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15</v>
      </c>
      <c r="L220" s="1">
        <v>23</v>
      </c>
      <c r="M220" s="1">
        <v>25</v>
      </c>
      <c r="N220" s="1">
        <v>17</v>
      </c>
      <c r="O220" s="1">
        <v>48</v>
      </c>
      <c r="P220" s="1345">
        <v>5</v>
      </c>
      <c r="Q220" s="1">
        <v>4</v>
      </c>
      <c r="R220" s="1">
        <v>26</v>
      </c>
      <c r="S220" s="1">
        <v>3</v>
      </c>
      <c r="T220" s="1">
        <v>18</v>
      </c>
      <c r="U220" s="1">
        <v>52</v>
      </c>
      <c r="V220" s="1437">
        <v>59</v>
      </c>
    </row>
    <row r="221" spans="1:22" ht="15" x14ac:dyDescent="0.25">
      <c r="A221" s="1338" t="s">
        <v>809</v>
      </c>
      <c r="B221" s="1338" t="s">
        <v>840</v>
      </c>
      <c r="C221" s="1338" t="s">
        <v>379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4</v>
      </c>
      <c r="M221" s="1">
        <v>3</v>
      </c>
      <c r="N221" s="1">
        <v>7</v>
      </c>
      <c r="O221" s="1">
        <v>9</v>
      </c>
      <c r="P221" s="1345">
        <v>2</v>
      </c>
      <c r="Q221" s="1">
        <v>0</v>
      </c>
      <c r="R221" s="1">
        <v>5</v>
      </c>
      <c r="S221" s="1">
        <v>3</v>
      </c>
      <c r="T221" s="1">
        <v>4</v>
      </c>
      <c r="U221" s="1">
        <v>19</v>
      </c>
      <c r="V221" s="1437">
        <v>25</v>
      </c>
    </row>
    <row r="222" spans="1:22" ht="15" x14ac:dyDescent="0.25">
      <c r="A222" s="1338" t="s">
        <v>809</v>
      </c>
      <c r="B222" s="1338" t="s">
        <v>840</v>
      </c>
      <c r="C222" s="1338" t="s">
        <v>377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0.18181818181818182</v>
      </c>
      <c r="M222" s="1">
        <v>0.1111111111111111</v>
      </c>
      <c r="N222" s="1">
        <v>0.41176470588235292</v>
      </c>
      <c r="O222" s="1">
        <v>0.17307692307692307</v>
      </c>
      <c r="P222" s="1345">
        <v>0.5</v>
      </c>
      <c r="Q222" s="1">
        <v>0</v>
      </c>
      <c r="R222" s="1">
        <v>0.17857142857142858</v>
      </c>
      <c r="S222" s="1">
        <v>1.5</v>
      </c>
      <c r="T222" s="1">
        <v>0.21052631578947367</v>
      </c>
      <c r="U222" s="1">
        <v>0.32203389830508472</v>
      </c>
      <c r="V222" s="1437">
        <v>0.42372881355932202</v>
      </c>
    </row>
    <row r="223" spans="1:22" ht="15" x14ac:dyDescent="0.25">
      <c r="A223" s="1338" t="s">
        <v>809</v>
      </c>
      <c r="B223" s="1338" t="s">
        <v>841</v>
      </c>
      <c r="C223" s="1338" t="s">
        <v>376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14</v>
      </c>
      <c r="L223" s="1">
        <v>29</v>
      </c>
      <c r="M223" s="1">
        <v>23</v>
      </c>
      <c r="N223" s="1">
        <v>45</v>
      </c>
      <c r="O223" s="1">
        <v>119</v>
      </c>
      <c r="P223" s="1345">
        <v>26</v>
      </c>
      <c r="Q223" s="1">
        <v>19</v>
      </c>
      <c r="R223" s="1">
        <v>57</v>
      </c>
      <c r="S223" s="1">
        <v>25</v>
      </c>
      <c r="T223" s="1">
        <v>68</v>
      </c>
      <c r="U223" s="1">
        <v>65</v>
      </c>
      <c r="V223" s="1437">
        <v>33</v>
      </c>
    </row>
    <row r="224" spans="1:22" ht="15" x14ac:dyDescent="0.25">
      <c r="A224" s="1338" t="s">
        <v>809</v>
      </c>
      <c r="B224" s="1338" t="s">
        <v>841</v>
      </c>
      <c r="C224" s="1338" t="s">
        <v>379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6</v>
      </c>
      <c r="L224" s="1">
        <v>7</v>
      </c>
      <c r="M224" s="1">
        <v>8</v>
      </c>
      <c r="N224" s="1">
        <v>28</v>
      </c>
      <c r="O224" s="1">
        <v>82</v>
      </c>
      <c r="P224" s="1345">
        <v>18</v>
      </c>
      <c r="Q224" s="1">
        <v>14</v>
      </c>
      <c r="R224" s="1">
        <v>47</v>
      </c>
      <c r="S224" s="1">
        <v>20</v>
      </c>
      <c r="T224" s="1">
        <v>51</v>
      </c>
      <c r="U224" s="1">
        <v>48</v>
      </c>
      <c r="V224" s="1437">
        <v>24</v>
      </c>
    </row>
    <row r="225" spans="1:22" ht="15" x14ac:dyDescent="0.25">
      <c r="A225" s="1338" t="s">
        <v>809</v>
      </c>
      <c r="B225" s="1338" t="s">
        <v>841</v>
      </c>
      <c r="C225" s="1338" t="s">
        <v>377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0.42857142857142855</v>
      </c>
      <c r="L225" s="1">
        <v>0.2413793103448276</v>
      </c>
      <c r="M225" s="1">
        <v>0.33333333333333331</v>
      </c>
      <c r="N225" s="1">
        <v>0.62222222222222223</v>
      </c>
      <c r="O225" s="1">
        <v>0.68907563025210083</v>
      </c>
      <c r="P225" s="1345">
        <v>0.69230769230769229</v>
      </c>
      <c r="Q225" s="1">
        <v>0.7</v>
      </c>
      <c r="R225" s="1">
        <v>0.82456140350877194</v>
      </c>
      <c r="S225" s="1">
        <v>0.8</v>
      </c>
      <c r="T225" s="1">
        <v>0.73913043478260865</v>
      </c>
      <c r="U225" s="1">
        <v>0.7384615384615385</v>
      </c>
      <c r="V225" s="1437">
        <v>0.72727272727272729</v>
      </c>
    </row>
    <row r="226" spans="1:22" ht="15" x14ac:dyDescent="0.25">
      <c r="A226" s="1338" t="s">
        <v>809</v>
      </c>
      <c r="B226" s="1338" t="s">
        <v>842</v>
      </c>
      <c r="C226" s="1338" t="s">
        <v>376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59</v>
      </c>
      <c r="L226" s="1">
        <v>84</v>
      </c>
      <c r="M226" s="1">
        <v>44</v>
      </c>
      <c r="N226" s="1">
        <v>72</v>
      </c>
      <c r="O226" s="1">
        <v>92</v>
      </c>
      <c r="P226" s="1345">
        <v>43</v>
      </c>
      <c r="Q226" s="1">
        <v>22</v>
      </c>
      <c r="R226" s="1">
        <v>48</v>
      </c>
      <c r="S226" s="1">
        <v>41</v>
      </c>
      <c r="T226" s="1">
        <v>40</v>
      </c>
      <c r="U226" s="1">
        <v>30</v>
      </c>
      <c r="V226" s="1437">
        <v>22</v>
      </c>
    </row>
    <row r="227" spans="1:22" ht="15" x14ac:dyDescent="0.25">
      <c r="A227" s="1338" t="s">
        <v>809</v>
      </c>
      <c r="B227" s="1338" t="s">
        <v>842</v>
      </c>
      <c r="C227" s="1338" t="s">
        <v>379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12</v>
      </c>
      <c r="L227" s="1">
        <v>19</v>
      </c>
      <c r="M227" s="1">
        <v>13</v>
      </c>
      <c r="N227" s="1">
        <v>24</v>
      </c>
      <c r="O227" s="1">
        <v>35</v>
      </c>
      <c r="P227" s="1345">
        <v>10</v>
      </c>
      <c r="Q227" s="1">
        <v>10</v>
      </c>
      <c r="R227" s="1">
        <v>20</v>
      </c>
      <c r="S227" s="1">
        <v>29</v>
      </c>
      <c r="T227" s="1">
        <v>26</v>
      </c>
      <c r="U227" s="1">
        <v>20</v>
      </c>
      <c r="V227" s="1437">
        <v>16</v>
      </c>
    </row>
    <row r="228" spans="1:22" ht="15" x14ac:dyDescent="0.25">
      <c r="A228" s="1338" t="s">
        <v>809</v>
      </c>
      <c r="B228" s="1338" t="s">
        <v>842</v>
      </c>
      <c r="C228" s="1338" t="s">
        <v>377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0.19047619047619047</v>
      </c>
      <c r="L228" s="1">
        <v>0.21839080459770116</v>
      </c>
      <c r="M228" s="1">
        <v>0.27659574468085107</v>
      </c>
      <c r="N228" s="1">
        <v>0.32876712328767121</v>
      </c>
      <c r="O228" s="1">
        <v>0.36842105263157893</v>
      </c>
      <c r="P228" s="1345">
        <v>0.23255813953488372</v>
      </c>
      <c r="Q228" s="1">
        <v>0.43478260869565216</v>
      </c>
      <c r="R228" s="1">
        <v>0.40816326530612246</v>
      </c>
      <c r="S228" s="1">
        <v>0.72499999999999998</v>
      </c>
      <c r="T228" s="1">
        <v>0.63414634146341464</v>
      </c>
      <c r="U228" s="1">
        <v>0.66666666666666663</v>
      </c>
      <c r="V228" s="1437">
        <v>0.72727272727272729</v>
      </c>
    </row>
    <row r="229" spans="1:22" ht="15" x14ac:dyDescent="0.25">
      <c r="A229" s="1338" t="s">
        <v>809</v>
      </c>
      <c r="B229" s="1338" t="s">
        <v>843</v>
      </c>
      <c r="C229" s="1338" t="s">
        <v>376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40</v>
      </c>
      <c r="L229" s="1">
        <v>37</v>
      </c>
      <c r="M229" s="1">
        <v>38</v>
      </c>
      <c r="N229" s="1">
        <v>29</v>
      </c>
      <c r="O229" s="1">
        <v>56</v>
      </c>
      <c r="P229" s="1345">
        <v>40</v>
      </c>
      <c r="Q229" s="1">
        <v>13</v>
      </c>
      <c r="R229" s="1">
        <v>40</v>
      </c>
      <c r="S229" s="1">
        <v>10</v>
      </c>
      <c r="T229" s="1">
        <v>20</v>
      </c>
      <c r="U229" s="1">
        <v>41</v>
      </c>
      <c r="V229" s="1437">
        <v>18</v>
      </c>
    </row>
    <row r="230" spans="1:22" ht="15" x14ac:dyDescent="0.25">
      <c r="A230" s="1338" t="s">
        <v>809</v>
      </c>
      <c r="B230" s="1338" t="s">
        <v>843</v>
      </c>
      <c r="C230" s="1338" t="s">
        <v>379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19</v>
      </c>
      <c r="L230" s="1">
        <v>16</v>
      </c>
      <c r="M230" s="1">
        <v>19</v>
      </c>
      <c r="N230" s="1">
        <v>17</v>
      </c>
      <c r="O230" s="1">
        <v>36</v>
      </c>
      <c r="P230" s="1345">
        <v>26</v>
      </c>
      <c r="Q230" s="1">
        <v>7</v>
      </c>
      <c r="R230" s="1">
        <v>31</v>
      </c>
      <c r="S230" s="1">
        <v>8</v>
      </c>
      <c r="T230" s="1">
        <v>14</v>
      </c>
      <c r="U230" s="1">
        <v>30</v>
      </c>
      <c r="V230" s="1437">
        <v>12</v>
      </c>
    </row>
    <row r="231" spans="1:22" ht="15" x14ac:dyDescent="0.25">
      <c r="A231" s="1338" t="s">
        <v>809</v>
      </c>
      <c r="B231" s="1338" t="s">
        <v>843</v>
      </c>
      <c r="C231" s="1338" t="s">
        <v>377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0.47499999999999998</v>
      </c>
      <c r="L231" s="1">
        <v>0.43243243243243246</v>
      </c>
      <c r="M231" s="1">
        <v>0.5</v>
      </c>
      <c r="N231" s="1">
        <v>0.58620689655172409</v>
      </c>
      <c r="O231" s="1">
        <v>0.62068965517241381</v>
      </c>
      <c r="P231" s="1345">
        <v>0.65</v>
      </c>
      <c r="Q231" s="1">
        <v>0.5</v>
      </c>
      <c r="R231" s="1">
        <v>0.75609756097560976</v>
      </c>
      <c r="S231" s="1">
        <v>0.88888888888888884</v>
      </c>
      <c r="T231" s="1">
        <v>0.7</v>
      </c>
      <c r="U231" s="1">
        <v>0.73170731707317072</v>
      </c>
      <c r="V231" s="1437">
        <v>0.66666666666666663</v>
      </c>
    </row>
    <row r="232" spans="1:22" ht="15" x14ac:dyDescent="0.25">
      <c r="A232" s="1338" t="s">
        <v>809</v>
      </c>
      <c r="B232" s="1338" t="s">
        <v>844</v>
      </c>
      <c r="C232" s="1338" t="s">
        <v>376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19</v>
      </c>
      <c r="L232" s="1">
        <v>25</v>
      </c>
      <c r="M232" s="1">
        <v>3</v>
      </c>
      <c r="N232" s="1">
        <v>14</v>
      </c>
      <c r="O232" s="1">
        <v>22</v>
      </c>
      <c r="P232" s="1345">
        <v>8</v>
      </c>
      <c r="Q232" s="1">
        <v>12</v>
      </c>
      <c r="R232" s="1">
        <v>12</v>
      </c>
      <c r="S232" s="1">
        <v>7</v>
      </c>
      <c r="T232" s="1">
        <v>1</v>
      </c>
      <c r="U232" s="1">
        <v>0</v>
      </c>
      <c r="V232" s="1437">
        <v>0</v>
      </c>
    </row>
    <row r="233" spans="1:22" ht="15" x14ac:dyDescent="0.25">
      <c r="A233" s="1338" t="s">
        <v>809</v>
      </c>
      <c r="B233" s="1338" t="s">
        <v>844</v>
      </c>
      <c r="C233" s="1338" t="s">
        <v>379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13</v>
      </c>
      <c r="L233" s="1">
        <v>14</v>
      </c>
      <c r="M233" s="1">
        <v>3</v>
      </c>
      <c r="N233" s="1">
        <v>12</v>
      </c>
      <c r="O233" s="1">
        <v>11</v>
      </c>
      <c r="P233" s="1345">
        <v>3</v>
      </c>
      <c r="Q233" s="1">
        <v>4</v>
      </c>
      <c r="R233" s="1">
        <v>7</v>
      </c>
      <c r="S233" s="1">
        <v>0</v>
      </c>
      <c r="T233" s="1">
        <v>2</v>
      </c>
      <c r="U233" s="1">
        <v>0</v>
      </c>
      <c r="V233" s="1437">
        <v>0</v>
      </c>
    </row>
    <row r="234" spans="1:22" ht="15" x14ac:dyDescent="0.25">
      <c r="A234" s="1338" t="s">
        <v>809</v>
      </c>
      <c r="B234" s="1338" t="s">
        <v>844</v>
      </c>
      <c r="C234" s="1338" t="s">
        <v>377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0.68421052631578949</v>
      </c>
      <c r="L234" s="1">
        <v>0.56000000000000005</v>
      </c>
      <c r="M234" s="1">
        <v>1</v>
      </c>
      <c r="N234" s="1">
        <v>0.8571428571428571</v>
      </c>
      <c r="O234" s="1">
        <v>0.5</v>
      </c>
      <c r="P234" s="1345">
        <v>0.375</v>
      </c>
      <c r="Q234" s="1">
        <v>0.33333333333333331</v>
      </c>
      <c r="R234" s="1">
        <v>0.58333333333333337</v>
      </c>
      <c r="S234" s="1">
        <v>0</v>
      </c>
      <c r="T234" s="1">
        <v>2</v>
      </c>
      <c r="U234" s="1">
        <v>0</v>
      </c>
      <c r="V234" s="1437">
        <v>0</v>
      </c>
    </row>
    <row r="235" spans="1:22" ht="15" x14ac:dyDescent="0.25">
      <c r="A235" s="1338" t="s">
        <v>809</v>
      </c>
      <c r="B235" s="1338" t="s">
        <v>845</v>
      </c>
      <c r="C235" s="1338" t="s">
        <v>376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34</v>
      </c>
      <c r="L235" s="1">
        <v>69</v>
      </c>
      <c r="M235" s="1">
        <v>16</v>
      </c>
      <c r="N235" s="1">
        <v>54</v>
      </c>
      <c r="O235" s="1">
        <v>78</v>
      </c>
      <c r="P235" s="1345">
        <v>26</v>
      </c>
      <c r="Q235" s="1">
        <v>20</v>
      </c>
      <c r="R235" s="1">
        <v>57</v>
      </c>
      <c r="S235" s="1">
        <v>26</v>
      </c>
      <c r="T235" s="1">
        <v>42</v>
      </c>
      <c r="U235" s="1">
        <v>49</v>
      </c>
      <c r="V235" s="1437">
        <v>51</v>
      </c>
    </row>
    <row r="236" spans="1:22" ht="15" x14ac:dyDescent="0.25">
      <c r="A236" s="1338" t="s">
        <v>809</v>
      </c>
      <c r="B236" s="1338" t="s">
        <v>845</v>
      </c>
      <c r="C236" s="1338" t="s">
        <v>379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22</v>
      </c>
      <c r="L236" s="1">
        <v>25</v>
      </c>
      <c r="M236" s="1">
        <v>10</v>
      </c>
      <c r="N236" s="1">
        <v>32</v>
      </c>
      <c r="O236" s="1">
        <v>40</v>
      </c>
      <c r="P236" s="1345">
        <v>15</v>
      </c>
      <c r="Q236" s="1">
        <v>14</v>
      </c>
      <c r="R236" s="1">
        <v>29</v>
      </c>
      <c r="S236" s="1">
        <v>22</v>
      </c>
      <c r="T236" s="1">
        <v>32</v>
      </c>
      <c r="U236" s="1">
        <v>43</v>
      </c>
      <c r="V236" s="1437">
        <v>47</v>
      </c>
    </row>
    <row r="237" spans="1:22" ht="15" x14ac:dyDescent="0.25">
      <c r="A237" s="1338" t="s">
        <v>809</v>
      </c>
      <c r="B237" s="1338" t="s">
        <v>845</v>
      </c>
      <c r="C237" s="1338" t="s">
        <v>377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0.6470588235294118</v>
      </c>
      <c r="L237" s="1">
        <v>0.33783783783783783</v>
      </c>
      <c r="M237" s="1">
        <v>0.66666666666666663</v>
      </c>
      <c r="N237" s="1">
        <v>0.59259259259259256</v>
      </c>
      <c r="O237" s="1">
        <v>0.50632911392405067</v>
      </c>
      <c r="P237" s="1345">
        <v>0.57692307692307687</v>
      </c>
      <c r="Q237" s="1">
        <v>0.7</v>
      </c>
      <c r="R237" s="1">
        <v>0.5</v>
      </c>
      <c r="S237" s="1">
        <v>0.84615384615384615</v>
      </c>
      <c r="T237" s="1">
        <v>0.69565217391304346</v>
      </c>
      <c r="U237" s="1">
        <v>0.78181818181818186</v>
      </c>
      <c r="V237" s="1437">
        <v>1</v>
      </c>
    </row>
    <row r="238" spans="1:22" ht="15" x14ac:dyDescent="0.25">
      <c r="A238" s="1338" t="s">
        <v>809</v>
      </c>
      <c r="B238" s="1338" t="s">
        <v>846</v>
      </c>
      <c r="C238" s="1338" t="s">
        <v>376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11</v>
      </c>
      <c r="M238" s="1">
        <v>14</v>
      </c>
      <c r="N238" s="1">
        <v>19</v>
      </c>
      <c r="O238" s="1">
        <v>34</v>
      </c>
      <c r="P238" s="1345">
        <v>6</v>
      </c>
      <c r="Q238" s="1">
        <v>13</v>
      </c>
      <c r="R238" s="1">
        <v>15</v>
      </c>
      <c r="S238" s="1">
        <v>3</v>
      </c>
      <c r="T238" s="1">
        <v>16</v>
      </c>
      <c r="U238" s="1">
        <v>13</v>
      </c>
      <c r="V238" s="1437">
        <v>15</v>
      </c>
    </row>
    <row r="239" spans="1:22" ht="15" x14ac:dyDescent="0.25">
      <c r="A239" s="1338" t="s">
        <v>809</v>
      </c>
      <c r="B239" s="1338" t="s">
        <v>846</v>
      </c>
      <c r="C239" s="1338" t="s">
        <v>379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4</v>
      </c>
      <c r="M239" s="1">
        <v>0</v>
      </c>
      <c r="N239" s="1">
        <v>6</v>
      </c>
      <c r="O239" s="1">
        <v>14</v>
      </c>
      <c r="P239" s="1345">
        <v>3</v>
      </c>
      <c r="Q239" s="1">
        <v>2</v>
      </c>
      <c r="R239" s="1">
        <v>6</v>
      </c>
      <c r="S239" s="1">
        <v>1</v>
      </c>
      <c r="T239" s="1">
        <v>3</v>
      </c>
      <c r="U239" s="1">
        <v>5</v>
      </c>
      <c r="V239" s="1437">
        <v>8</v>
      </c>
    </row>
    <row r="240" spans="1:22" ht="15" x14ac:dyDescent="0.25">
      <c r="A240" s="1338" t="s">
        <v>809</v>
      </c>
      <c r="B240" s="1338" t="s">
        <v>846</v>
      </c>
      <c r="C240" s="1338" t="s">
        <v>377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0.2857142857142857</v>
      </c>
      <c r="M240" s="1">
        <v>0</v>
      </c>
      <c r="N240" s="1">
        <v>0.3</v>
      </c>
      <c r="O240" s="1">
        <v>0.41176470588235292</v>
      </c>
      <c r="P240" s="1345">
        <v>0.5</v>
      </c>
      <c r="Q240" s="1">
        <v>0.15384615384615385</v>
      </c>
      <c r="R240" s="1">
        <v>0.33333333333333331</v>
      </c>
      <c r="S240" s="1">
        <v>0.25</v>
      </c>
      <c r="T240" s="1">
        <v>0.1875</v>
      </c>
      <c r="U240" s="1">
        <v>0.3125</v>
      </c>
      <c r="V240" s="1437">
        <v>0.5</v>
      </c>
    </row>
    <row r="241" spans="1:22" ht="15" x14ac:dyDescent="0.25">
      <c r="A241" s="1338" t="s">
        <v>809</v>
      </c>
      <c r="B241" s="1338" t="s">
        <v>847</v>
      </c>
      <c r="C241" s="1338" t="s">
        <v>376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15</v>
      </c>
      <c r="M241" s="1">
        <v>19</v>
      </c>
      <c r="N241" s="1">
        <v>17</v>
      </c>
      <c r="O241" s="1">
        <v>36</v>
      </c>
      <c r="P241" s="1345">
        <v>15</v>
      </c>
      <c r="Q241" s="1">
        <v>18</v>
      </c>
      <c r="R241" s="1">
        <v>31</v>
      </c>
      <c r="S241" s="1">
        <v>16</v>
      </c>
      <c r="T241" s="1">
        <v>11</v>
      </c>
      <c r="U241" s="1">
        <v>6</v>
      </c>
      <c r="V241" s="1437">
        <v>2</v>
      </c>
    </row>
    <row r="242" spans="1:22" ht="15" x14ac:dyDescent="0.25">
      <c r="A242" s="1338" t="s">
        <v>809</v>
      </c>
      <c r="B242" s="1338" t="s">
        <v>847</v>
      </c>
      <c r="C242" s="1338" t="s">
        <v>379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11</v>
      </c>
      <c r="M242" s="1">
        <v>9</v>
      </c>
      <c r="N242" s="1">
        <v>9</v>
      </c>
      <c r="O242" s="1">
        <v>22</v>
      </c>
      <c r="P242" s="1345">
        <v>12</v>
      </c>
      <c r="Q242" s="1">
        <v>11</v>
      </c>
      <c r="R242" s="1">
        <v>15</v>
      </c>
      <c r="S242" s="1">
        <v>10</v>
      </c>
      <c r="T242" s="1">
        <v>6</v>
      </c>
      <c r="U242" s="1">
        <v>5</v>
      </c>
      <c r="V242" s="1437">
        <v>1</v>
      </c>
    </row>
    <row r="243" spans="1:22" ht="15" x14ac:dyDescent="0.25">
      <c r="A243" s="1338" t="s">
        <v>809</v>
      </c>
      <c r="B243" s="1338" t="s">
        <v>847</v>
      </c>
      <c r="C243" s="1338" t="s">
        <v>377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0.6470588235294118</v>
      </c>
      <c r="M243" s="1">
        <v>0.40909090909090912</v>
      </c>
      <c r="N243" s="1">
        <v>0.45</v>
      </c>
      <c r="O243" s="1">
        <v>0.59459459459459463</v>
      </c>
      <c r="P243" s="1345">
        <v>0.8</v>
      </c>
      <c r="Q243" s="1">
        <v>0.52380952380952384</v>
      </c>
      <c r="R243" s="1">
        <v>0.46875</v>
      </c>
      <c r="S243" s="1">
        <v>0.625</v>
      </c>
      <c r="T243" s="1">
        <v>0.54545454545454541</v>
      </c>
      <c r="U243" s="1">
        <v>0.55555555555555558</v>
      </c>
      <c r="V243" s="1437">
        <v>0.5</v>
      </c>
    </row>
    <row r="244" spans="1:22" ht="15" x14ac:dyDescent="0.25">
      <c r="A244" s="1338" t="s">
        <v>809</v>
      </c>
      <c r="B244" s="1338" t="s">
        <v>848</v>
      </c>
      <c r="C244" s="1338" t="s">
        <v>376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33</v>
      </c>
      <c r="M244" s="1">
        <v>28</v>
      </c>
      <c r="N244" s="1">
        <v>18</v>
      </c>
      <c r="O244" s="1">
        <v>48</v>
      </c>
      <c r="P244" s="1345">
        <v>13</v>
      </c>
      <c r="Q244" s="1">
        <v>13</v>
      </c>
      <c r="R244" s="1">
        <v>19</v>
      </c>
      <c r="S244" s="1">
        <v>17</v>
      </c>
      <c r="T244" s="1">
        <v>20</v>
      </c>
      <c r="U244" s="1">
        <v>50</v>
      </c>
      <c r="V244" s="1437">
        <v>32</v>
      </c>
    </row>
    <row r="245" spans="1:22" ht="15" x14ac:dyDescent="0.25">
      <c r="A245" s="1338" t="s">
        <v>809</v>
      </c>
      <c r="B245" s="1338" t="s">
        <v>848</v>
      </c>
      <c r="C245" s="1338" t="s">
        <v>379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6</v>
      </c>
      <c r="M245" s="1">
        <v>7</v>
      </c>
      <c r="N245" s="1">
        <v>4</v>
      </c>
      <c r="O245" s="1">
        <v>10</v>
      </c>
      <c r="P245" s="1345">
        <v>3</v>
      </c>
      <c r="Q245" s="1">
        <v>2</v>
      </c>
      <c r="R245" s="1">
        <v>8</v>
      </c>
      <c r="S245" s="1">
        <v>11</v>
      </c>
      <c r="T245" s="1">
        <v>7</v>
      </c>
      <c r="U245" s="1">
        <v>28</v>
      </c>
      <c r="V245" s="1437">
        <v>15</v>
      </c>
    </row>
    <row r="246" spans="1:22" ht="15" x14ac:dyDescent="0.25">
      <c r="A246" s="1338" t="s">
        <v>809</v>
      </c>
      <c r="B246" s="1338" t="s">
        <v>848</v>
      </c>
      <c r="C246" s="1338" t="s">
        <v>377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0.18181818181818182</v>
      </c>
      <c r="M246" s="1">
        <v>0.2413793103448276</v>
      </c>
      <c r="N246" s="1">
        <v>0.22222222222222221</v>
      </c>
      <c r="O246" s="1">
        <v>0.20833333333333334</v>
      </c>
      <c r="P246" s="1345">
        <v>0.21428571428571427</v>
      </c>
      <c r="Q246" s="1">
        <v>0.15384615384615385</v>
      </c>
      <c r="R246" s="1">
        <v>0.4</v>
      </c>
      <c r="S246" s="1">
        <v>0.6470588235294118</v>
      </c>
      <c r="T246" s="1">
        <v>0.33333333333333331</v>
      </c>
      <c r="U246" s="1">
        <v>0.56000000000000005</v>
      </c>
      <c r="V246" s="1437">
        <v>0.46875</v>
      </c>
    </row>
    <row r="247" spans="1:22" ht="15" x14ac:dyDescent="0.25">
      <c r="A247" s="1338" t="s">
        <v>809</v>
      </c>
      <c r="B247" s="1338" t="s">
        <v>849</v>
      </c>
      <c r="C247" s="1338" t="s">
        <v>376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31</v>
      </c>
      <c r="N247" s="1">
        <v>25</v>
      </c>
      <c r="O247" s="1">
        <v>75</v>
      </c>
      <c r="P247" s="1345">
        <v>58</v>
      </c>
      <c r="Q247" s="1">
        <v>85</v>
      </c>
      <c r="R247" s="1">
        <v>125</v>
      </c>
      <c r="S247" s="1">
        <v>56</v>
      </c>
      <c r="T247" s="1">
        <v>64</v>
      </c>
      <c r="U247" s="1">
        <v>71</v>
      </c>
      <c r="V247" s="1437">
        <v>17</v>
      </c>
    </row>
    <row r="248" spans="1:22" ht="15" x14ac:dyDescent="0.25">
      <c r="A248" s="1338" t="s">
        <v>809</v>
      </c>
      <c r="B248" s="1338" t="s">
        <v>849</v>
      </c>
      <c r="C248" s="1338" t="s">
        <v>379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14</v>
      </c>
      <c r="O248" s="1">
        <v>29</v>
      </c>
      <c r="P248" s="1345">
        <v>18</v>
      </c>
      <c r="Q248" s="1">
        <v>5</v>
      </c>
      <c r="R248" s="1">
        <v>2</v>
      </c>
      <c r="S248" s="1">
        <v>5</v>
      </c>
      <c r="T248" s="1">
        <v>2</v>
      </c>
      <c r="U248" s="1">
        <v>1</v>
      </c>
      <c r="V248" s="1437">
        <v>0</v>
      </c>
    </row>
    <row r="249" spans="1:22" ht="15" x14ac:dyDescent="0.25">
      <c r="A249" s="1338" t="s">
        <v>809</v>
      </c>
      <c r="B249" s="1338" t="s">
        <v>849</v>
      </c>
      <c r="C249" s="1338" t="s">
        <v>377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0.56000000000000005</v>
      </c>
      <c r="O249" s="1">
        <v>0.38666666666666666</v>
      </c>
      <c r="P249" s="1345">
        <v>0.31034482758620691</v>
      </c>
      <c r="Q249" s="1">
        <v>5.8823529411764705E-2</v>
      </c>
      <c r="R249" s="1">
        <v>1.6E-2</v>
      </c>
      <c r="S249" s="1">
        <v>7.3529411764705885E-2</v>
      </c>
      <c r="T249" s="1">
        <v>2.9411764705882353E-2</v>
      </c>
      <c r="U249" s="1">
        <v>1.2195121951219513E-2</v>
      </c>
      <c r="V249" s="1437">
        <v>0</v>
      </c>
    </row>
    <row r="250" spans="1:22" ht="15" x14ac:dyDescent="0.25">
      <c r="A250" s="1338" t="s">
        <v>809</v>
      </c>
      <c r="B250" s="1338" t="s">
        <v>850</v>
      </c>
      <c r="C250" s="1338" t="s">
        <v>376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9</v>
      </c>
      <c r="N250" s="1">
        <v>50</v>
      </c>
      <c r="O250" s="1">
        <v>117</v>
      </c>
      <c r="P250" s="1345">
        <v>42</v>
      </c>
      <c r="Q250" s="1">
        <v>28</v>
      </c>
      <c r="R250" s="1">
        <v>49</v>
      </c>
      <c r="S250" s="1">
        <v>54</v>
      </c>
      <c r="T250" s="1">
        <v>65</v>
      </c>
      <c r="U250" s="1">
        <v>60</v>
      </c>
      <c r="V250" s="1437">
        <v>100</v>
      </c>
    </row>
    <row r="251" spans="1:22" ht="15" x14ac:dyDescent="0.25">
      <c r="A251" s="1338" t="s">
        <v>809</v>
      </c>
      <c r="B251" s="1338" t="s">
        <v>850</v>
      </c>
      <c r="C251" s="1338" t="s">
        <v>379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5</v>
      </c>
      <c r="N251" s="1">
        <v>17</v>
      </c>
      <c r="O251" s="1">
        <v>38</v>
      </c>
      <c r="P251" s="1345">
        <v>24</v>
      </c>
      <c r="Q251" s="1">
        <v>16</v>
      </c>
      <c r="R251" s="1">
        <v>31</v>
      </c>
      <c r="S251" s="1">
        <v>34</v>
      </c>
      <c r="T251" s="1">
        <v>48</v>
      </c>
      <c r="U251" s="1">
        <v>37</v>
      </c>
      <c r="V251" s="1437">
        <v>77</v>
      </c>
    </row>
    <row r="252" spans="1:22" ht="15" x14ac:dyDescent="0.25">
      <c r="A252" s="1338" t="s">
        <v>809</v>
      </c>
      <c r="B252" s="1338" t="s">
        <v>850</v>
      </c>
      <c r="C252" s="1338" t="s">
        <v>377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0.35714285714285715</v>
      </c>
      <c r="N252" s="1">
        <v>0.34</v>
      </c>
      <c r="O252" s="1">
        <v>0.29457364341085274</v>
      </c>
      <c r="P252" s="1345">
        <v>0.54545454545454541</v>
      </c>
      <c r="Q252" s="1">
        <v>0.5714285714285714</v>
      </c>
      <c r="R252" s="1">
        <v>0.63265306122448983</v>
      </c>
      <c r="S252" s="1">
        <v>0.62962962962962965</v>
      </c>
      <c r="T252" s="1">
        <v>0.70588235294117652</v>
      </c>
      <c r="U252" s="1">
        <v>0.6166666666666667</v>
      </c>
      <c r="V252" s="1437">
        <v>0.76237623762376239</v>
      </c>
    </row>
    <row r="253" spans="1:22" ht="15" x14ac:dyDescent="0.25">
      <c r="A253" s="1338" t="s">
        <v>809</v>
      </c>
      <c r="B253" s="1338" t="s">
        <v>851</v>
      </c>
      <c r="C253" s="1338" t="s">
        <v>376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15</v>
      </c>
      <c r="O253" s="1">
        <v>62</v>
      </c>
      <c r="P253" s="1345">
        <v>14</v>
      </c>
      <c r="Q253" s="1">
        <v>6</v>
      </c>
      <c r="R253" s="1">
        <v>20</v>
      </c>
      <c r="S253" s="1">
        <v>38</v>
      </c>
      <c r="T253" s="1">
        <v>42</v>
      </c>
      <c r="U253" s="1">
        <v>60</v>
      </c>
      <c r="V253" s="1437">
        <v>54</v>
      </c>
    </row>
    <row r="254" spans="1:22" ht="15" x14ac:dyDescent="0.25">
      <c r="A254" s="1338" t="s">
        <v>809</v>
      </c>
      <c r="B254" s="1338" t="s">
        <v>851</v>
      </c>
      <c r="C254" s="1338" t="s">
        <v>379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3</v>
      </c>
      <c r="O254" s="1">
        <v>5</v>
      </c>
      <c r="P254" s="1345">
        <v>6</v>
      </c>
      <c r="Q254" s="1">
        <v>4</v>
      </c>
      <c r="R254" s="1">
        <v>7</v>
      </c>
      <c r="S254" s="1">
        <v>18</v>
      </c>
      <c r="T254" s="1">
        <v>34</v>
      </c>
      <c r="U254" s="1">
        <v>36</v>
      </c>
      <c r="V254" s="1437">
        <v>41</v>
      </c>
    </row>
    <row r="255" spans="1:22" ht="15" x14ac:dyDescent="0.25">
      <c r="A255" s="1338" t="s">
        <v>809</v>
      </c>
      <c r="B255" s="1338" t="s">
        <v>851</v>
      </c>
      <c r="C255" s="1338" t="s">
        <v>377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0.17647058823529413</v>
      </c>
      <c r="O255" s="1">
        <v>8.0645161290322578E-2</v>
      </c>
      <c r="P255" s="1345">
        <v>0.42857142857142855</v>
      </c>
      <c r="Q255" s="1">
        <v>0.66666666666666663</v>
      </c>
      <c r="R255" s="1">
        <v>0.35</v>
      </c>
      <c r="S255" s="1">
        <v>0.47368421052631576</v>
      </c>
      <c r="T255" s="1">
        <v>0.80952380952380953</v>
      </c>
      <c r="U255" s="1">
        <v>0.6</v>
      </c>
      <c r="V255" s="1437">
        <v>0.7592592592592593</v>
      </c>
    </row>
    <row r="256" spans="1:22" ht="15" x14ac:dyDescent="0.25">
      <c r="A256" s="1338" t="s">
        <v>809</v>
      </c>
      <c r="B256" s="1338" t="s">
        <v>852</v>
      </c>
      <c r="C256" s="1338" t="s">
        <v>376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25</v>
      </c>
      <c r="O256" s="1">
        <v>51</v>
      </c>
      <c r="P256" s="1345">
        <v>13</v>
      </c>
      <c r="Q256" s="1">
        <v>11</v>
      </c>
      <c r="R256" s="1">
        <v>25</v>
      </c>
      <c r="S256" s="1">
        <v>12</v>
      </c>
      <c r="T256" s="1">
        <v>20</v>
      </c>
      <c r="U256" s="1">
        <v>20</v>
      </c>
      <c r="V256" s="1437">
        <v>24</v>
      </c>
    </row>
    <row r="257" spans="1:22" ht="15" x14ac:dyDescent="0.25">
      <c r="A257" s="1338" t="s">
        <v>809</v>
      </c>
      <c r="B257" s="1338" t="s">
        <v>852</v>
      </c>
      <c r="C257" s="1338" t="s">
        <v>379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5</v>
      </c>
      <c r="O257" s="1">
        <v>12</v>
      </c>
      <c r="P257" s="1345">
        <v>6</v>
      </c>
      <c r="Q257" s="1">
        <v>4</v>
      </c>
      <c r="R257" s="1">
        <v>9</v>
      </c>
      <c r="S257" s="1">
        <v>4</v>
      </c>
      <c r="T257" s="1">
        <v>10</v>
      </c>
      <c r="U257" s="1">
        <v>11</v>
      </c>
      <c r="V257" s="1437">
        <v>15</v>
      </c>
    </row>
    <row r="258" spans="1:22" ht="15" x14ac:dyDescent="0.25">
      <c r="A258" s="1338" t="s">
        <v>809</v>
      </c>
      <c r="B258" s="1338" t="s">
        <v>852</v>
      </c>
      <c r="C258" s="1338" t="s">
        <v>377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0.17857142857142858</v>
      </c>
      <c r="O258" s="1">
        <v>0.21818181818181817</v>
      </c>
      <c r="P258" s="1345">
        <v>0.46153846153846156</v>
      </c>
      <c r="Q258" s="1">
        <v>0.33333333333333331</v>
      </c>
      <c r="R258" s="1">
        <v>0.36</v>
      </c>
      <c r="S258" s="1">
        <v>0.33333333333333331</v>
      </c>
      <c r="T258" s="1">
        <v>0.5</v>
      </c>
      <c r="U258" s="1">
        <v>0.47826086956521741</v>
      </c>
      <c r="V258" s="1437">
        <v>0.65217391304347827</v>
      </c>
    </row>
    <row r="259" spans="1:22" ht="15" x14ac:dyDescent="0.25">
      <c r="A259" s="1338" t="s">
        <v>809</v>
      </c>
      <c r="B259" s="1338" t="s">
        <v>853</v>
      </c>
      <c r="C259" s="1338" t="s">
        <v>376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31</v>
      </c>
      <c r="O259" s="1">
        <v>40</v>
      </c>
      <c r="P259" s="1345">
        <v>16</v>
      </c>
      <c r="Q259" s="1">
        <v>6</v>
      </c>
      <c r="R259" s="1">
        <v>11</v>
      </c>
      <c r="S259" s="1">
        <v>14</v>
      </c>
      <c r="T259" s="1">
        <v>16</v>
      </c>
      <c r="U259" s="1">
        <v>13</v>
      </c>
      <c r="V259" s="1437">
        <v>11</v>
      </c>
    </row>
    <row r="260" spans="1:22" ht="15" x14ac:dyDescent="0.25">
      <c r="A260" s="1338" t="s">
        <v>809</v>
      </c>
      <c r="B260" s="1338" t="s">
        <v>853</v>
      </c>
      <c r="C260" s="1338" t="s">
        <v>379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9</v>
      </c>
      <c r="O260" s="1">
        <v>10</v>
      </c>
      <c r="P260" s="1345">
        <v>3</v>
      </c>
      <c r="Q260" s="1">
        <v>0</v>
      </c>
      <c r="R260" s="1">
        <v>1</v>
      </c>
      <c r="S260" s="1">
        <v>10</v>
      </c>
      <c r="T260" s="1">
        <v>4</v>
      </c>
      <c r="U260" s="1">
        <v>3</v>
      </c>
      <c r="V260" s="1437">
        <v>4</v>
      </c>
    </row>
    <row r="261" spans="1:22" ht="15" x14ac:dyDescent="0.25">
      <c r="A261" s="1338" t="s">
        <v>809</v>
      </c>
      <c r="B261" s="1338" t="s">
        <v>853</v>
      </c>
      <c r="C261" s="1338" t="s">
        <v>377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0.24324324324324326</v>
      </c>
      <c r="O261" s="1">
        <v>0.20833333333333334</v>
      </c>
      <c r="P261" s="1345">
        <v>0.15789473684210525</v>
      </c>
      <c r="Q261" s="1">
        <v>0</v>
      </c>
      <c r="R261" s="1">
        <v>7.6923076923076927E-2</v>
      </c>
      <c r="S261" s="1">
        <v>0.66666666666666663</v>
      </c>
      <c r="T261" s="1">
        <v>0.25</v>
      </c>
      <c r="U261" s="1">
        <v>0.17647058823529413</v>
      </c>
      <c r="V261" s="1437">
        <v>0.30769230769230771</v>
      </c>
    </row>
    <row r="262" spans="1:22" ht="15" x14ac:dyDescent="0.25">
      <c r="A262" s="1338" t="s">
        <v>809</v>
      </c>
      <c r="B262" s="1338" t="s">
        <v>854</v>
      </c>
      <c r="C262" s="1338" t="s">
        <v>376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20</v>
      </c>
      <c r="O262" s="1">
        <v>101</v>
      </c>
      <c r="P262" s="1345">
        <v>57</v>
      </c>
      <c r="Q262" s="1">
        <v>60</v>
      </c>
      <c r="R262" s="1">
        <v>143</v>
      </c>
      <c r="S262" s="1">
        <v>45</v>
      </c>
      <c r="T262" s="1">
        <v>76</v>
      </c>
      <c r="U262" s="1">
        <v>93</v>
      </c>
      <c r="V262" s="1437">
        <v>17</v>
      </c>
    </row>
    <row r="263" spans="1:22" ht="15" x14ac:dyDescent="0.25">
      <c r="A263" s="1338" t="s">
        <v>809</v>
      </c>
      <c r="B263" s="1338" t="s">
        <v>854</v>
      </c>
      <c r="C263" s="1338" t="s">
        <v>379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5</v>
      </c>
      <c r="O263" s="1">
        <v>18</v>
      </c>
      <c r="P263" s="1345">
        <v>15</v>
      </c>
      <c r="Q263" s="1">
        <v>2</v>
      </c>
      <c r="R263" s="1">
        <v>24</v>
      </c>
      <c r="S263" s="1">
        <v>9</v>
      </c>
      <c r="T263" s="1">
        <v>12</v>
      </c>
      <c r="U263" s="1">
        <v>18</v>
      </c>
      <c r="V263" s="1437">
        <v>7</v>
      </c>
    </row>
    <row r="264" spans="1:22" ht="15" x14ac:dyDescent="0.25">
      <c r="A264" s="1338" t="s">
        <v>809</v>
      </c>
      <c r="B264" s="1338" t="s">
        <v>854</v>
      </c>
      <c r="C264" s="1338" t="s">
        <v>377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0.23809523809523808</v>
      </c>
      <c r="O264" s="1">
        <v>0.16666666666666666</v>
      </c>
      <c r="P264" s="1345">
        <v>0.27272727272727271</v>
      </c>
      <c r="Q264" s="1">
        <v>3.2786885245901641E-2</v>
      </c>
      <c r="R264" s="1">
        <v>0.16783216783216784</v>
      </c>
      <c r="S264" s="1">
        <v>0.2</v>
      </c>
      <c r="T264" s="1">
        <v>0.15789473684210525</v>
      </c>
      <c r="U264" s="1">
        <v>0.19354838709677419</v>
      </c>
      <c r="V264" s="1437">
        <v>0.36842105263157893</v>
      </c>
    </row>
    <row r="265" spans="1:22" ht="15" x14ac:dyDescent="0.25">
      <c r="A265" s="1338" t="s">
        <v>809</v>
      </c>
      <c r="B265" s="1338" t="s">
        <v>855</v>
      </c>
      <c r="C265" s="1338" t="s">
        <v>376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28</v>
      </c>
      <c r="O265" s="1">
        <v>80</v>
      </c>
      <c r="P265" s="1345">
        <v>40</v>
      </c>
      <c r="Q265" s="1">
        <v>32</v>
      </c>
      <c r="R265" s="1">
        <v>185</v>
      </c>
      <c r="S265" s="1">
        <v>29</v>
      </c>
      <c r="T265" s="1">
        <v>47</v>
      </c>
      <c r="U265" s="1">
        <v>34</v>
      </c>
      <c r="V265" s="1437">
        <v>29</v>
      </c>
    </row>
    <row r="266" spans="1:22" ht="15" x14ac:dyDescent="0.25">
      <c r="A266" s="1338" t="s">
        <v>809</v>
      </c>
      <c r="B266" s="1338" t="s">
        <v>855</v>
      </c>
      <c r="C266" s="1338" t="s">
        <v>379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4</v>
      </c>
      <c r="O266" s="1">
        <v>22</v>
      </c>
      <c r="P266" s="1345">
        <v>11</v>
      </c>
      <c r="Q266" s="1">
        <v>6</v>
      </c>
      <c r="R266" s="1">
        <v>14</v>
      </c>
      <c r="S266" s="1">
        <v>11</v>
      </c>
      <c r="T266" s="1">
        <v>12</v>
      </c>
      <c r="U266" s="1">
        <v>16</v>
      </c>
      <c r="V266" s="1437">
        <v>6</v>
      </c>
    </row>
    <row r="267" spans="1:22" ht="15" x14ac:dyDescent="0.25">
      <c r="A267" s="1338" t="s">
        <v>809</v>
      </c>
      <c r="B267" s="1338" t="s">
        <v>855</v>
      </c>
      <c r="C267" s="1338" t="s">
        <v>377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0.14285714285714285</v>
      </c>
      <c r="O267" s="1">
        <v>0.24719101123595505</v>
      </c>
      <c r="P267" s="1345">
        <v>0.28205128205128205</v>
      </c>
      <c r="Q267" s="1">
        <v>0.1875</v>
      </c>
      <c r="R267" s="1">
        <v>6.965174129353234E-2</v>
      </c>
      <c r="S267" s="1">
        <v>0.55000000000000004</v>
      </c>
      <c r="T267" s="1">
        <v>0.25531914893617019</v>
      </c>
      <c r="U267" s="1">
        <v>0.25396825396825395</v>
      </c>
      <c r="V267" s="1437">
        <v>0.6</v>
      </c>
    </row>
    <row r="268" spans="1:22" ht="15" x14ac:dyDescent="0.25">
      <c r="A268" s="1338" t="s">
        <v>809</v>
      </c>
      <c r="B268" s="1338" t="s">
        <v>856</v>
      </c>
      <c r="C268" s="1338" t="s">
        <v>376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52</v>
      </c>
      <c r="P268" s="1345">
        <v>15</v>
      </c>
      <c r="Q268" s="1">
        <v>14</v>
      </c>
      <c r="R268" s="1">
        <v>43</v>
      </c>
      <c r="S268" s="1">
        <v>30</v>
      </c>
      <c r="T268" s="1">
        <v>27</v>
      </c>
      <c r="U268" s="1">
        <v>31</v>
      </c>
      <c r="V268" s="1437">
        <v>27</v>
      </c>
    </row>
    <row r="269" spans="1:22" ht="15" x14ac:dyDescent="0.25">
      <c r="A269" s="1338" t="s">
        <v>809</v>
      </c>
      <c r="B269" s="1338" t="s">
        <v>856</v>
      </c>
      <c r="C269" s="1338" t="s">
        <v>379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13</v>
      </c>
      <c r="P269" s="1345">
        <v>7</v>
      </c>
      <c r="Q269" s="1">
        <v>5</v>
      </c>
      <c r="R269" s="1">
        <v>17</v>
      </c>
      <c r="S269" s="1">
        <v>18</v>
      </c>
      <c r="T269" s="1">
        <v>13</v>
      </c>
      <c r="U269" s="1">
        <v>21</v>
      </c>
      <c r="V269" s="1437">
        <v>12</v>
      </c>
    </row>
    <row r="270" spans="1:22" ht="15" x14ac:dyDescent="0.25">
      <c r="A270" s="1338" t="s">
        <v>809</v>
      </c>
      <c r="B270" s="1338" t="s">
        <v>856</v>
      </c>
      <c r="C270" s="1338" t="s">
        <v>377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0.25</v>
      </c>
      <c r="P270" s="1345">
        <v>0.4375</v>
      </c>
      <c r="Q270" s="1">
        <v>0.33333333333333331</v>
      </c>
      <c r="R270" s="1">
        <v>0.36956521739130432</v>
      </c>
      <c r="S270" s="1">
        <v>0.6</v>
      </c>
      <c r="T270" s="1">
        <v>0.44827586206896552</v>
      </c>
      <c r="U270" s="1">
        <v>0.65625</v>
      </c>
      <c r="V270" s="1437">
        <v>0.375</v>
      </c>
    </row>
    <row r="271" spans="1:22" ht="15" x14ac:dyDescent="0.25">
      <c r="A271" s="1338" t="s">
        <v>809</v>
      </c>
      <c r="B271" s="1338" t="s">
        <v>857</v>
      </c>
      <c r="C271" s="1338" t="s">
        <v>376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55</v>
      </c>
      <c r="P271" s="1345">
        <v>36</v>
      </c>
      <c r="Q271" s="1">
        <v>17</v>
      </c>
      <c r="R271" s="1">
        <v>65</v>
      </c>
      <c r="S271" s="1">
        <v>41</v>
      </c>
      <c r="T271" s="1">
        <v>39</v>
      </c>
      <c r="U271" s="1">
        <v>36</v>
      </c>
      <c r="V271" s="1437">
        <v>24</v>
      </c>
    </row>
    <row r="272" spans="1:22" ht="15" x14ac:dyDescent="0.25">
      <c r="A272" s="1338" t="s">
        <v>809</v>
      </c>
      <c r="B272" s="1338" t="s">
        <v>857</v>
      </c>
      <c r="C272" s="1338" t="s">
        <v>379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34</v>
      </c>
      <c r="P272" s="1345">
        <v>22</v>
      </c>
      <c r="Q272" s="1">
        <v>9</v>
      </c>
      <c r="R272" s="1">
        <v>35</v>
      </c>
      <c r="S272" s="1">
        <v>32</v>
      </c>
      <c r="T272" s="1">
        <v>30</v>
      </c>
      <c r="U272" s="1">
        <v>28</v>
      </c>
      <c r="V272" s="1437">
        <v>13</v>
      </c>
    </row>
    <row r="273" spans="1:22" ht="15" x14ac:dyDescent="0.25">
      <c r="A273" s="1338" t="s">
        <v>809</v>
      </c>
      <c r="B273" s="1338" t="s">
        <v>857</v>
      </c>
      <c r="C273" s="1338" t="s">
        <v>377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0.6071428571428571</v>
      </c>
      <c r="P273" s="1345">
        <v>0.62857142857142856</v>
      </c>
      <c r="Q273" s="1">
        <v>0.52941176470588236</v>
      </c>
      <c r="R273" s="1">
        <v>0.53846153846153844</v>
      </c>
      <c r="S273" s="1">
        <v>0.78048780487804881</v>
      </c>
      <c r="T273" s="1">
        <v>0.76923076923076927</v>
      </c>
      <c r="U273" s="1">
        <v>0.73684210526315785</v>
      </c>
      <c r="V273" s="1437">
        <v>0.54166666666666663</v>
      </c>
    </row>
    <row r="274" spans="1:22" ht="15" x14ac:dyDescent="0.25">
      <c r="A274" s="1338" t="s">
        <v>809</v>
      </c>
      <c r="B274" s="1338" t="s">
        <v>858</v>
      </c>
      <c r="C274" s="1338" t="s">
        <v>376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11</v>
      </c>
      <c r="P274" s="1345">
        <v>15</v>
      </c>
      <c r="Q274" s="1">
        <v>8</v>
      </c>
      <c r="R274" s="1">
        <v>14</v>
      </c>
      <c r="S274" s="1">
        <v>14</v>
      </c>
      <c r="T274" s="1">
        <v>15</v>
      </c>
      <c r="U274" s="1">
        <v>20</v>
      </c>
      <c r="V274" s="1437">
        <v>14</v>
      </c>
    </row>
    <row r="275" spans="1:22" ht="15" x14ac:dyDescent="0.25">
      <c r="A275" s="1338" t="s">
        <v>809</v>
      </c>
      <c r="B275" s="1338" t="s">
        <v>858</v>
      </c>
      <c r="C275" s="1338" t="s">
        <v>379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9</v>
      </c>
      <c r="P275" s="1345">
        <v>10</v>
      </c>
      <c r="Q275" s="1">
        <v>5</v>
      </c>
      <c r="R275" s="1">
        <v>11</v>
      </c>
      <c r="S275" s="1">
        <v>10</v>
      </c>
      <c r="T275" s="1">
        <v>9</v>
      </c>
      <c r="U275" s="1">
        <v>18</v>
      </c>
      <c r="V275" s="1437">
        <v>10</v>
      </c>
    </row>
    <row r="276" spans="1:22" ht="15" x14ac:dyDescent="0.25">
      <c r="A276" s="1338" t="s">
        <v>809</v>
      </c>
      <c r="B276" s="1338" t="s">
        <v>858</v>
      </c>
      <c r="C276" s="1338" t="s">
        <v>377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0.81818181818181823</v>
      </c>
      <c r="P276" s="1345">
        <v>0.66666666666666663</v>
      </c>
      <c r="Q276" s="1">
        <v>0.625</v>
      </c>
      <c r="R276" s="1">
        <v>0.7857142857142857</v>
      </c>
      <c r="S276" s="1">
        <v>0.7142857142857143</v>
      </c>
      <c r="T276" s="1">
        <v>0.6</v>
      </c>
      <c r="U276" s="1">
        <v>0.9</v>
      </c>
      <c r="V276" s="1437">
        <v>0.58823529411764708</v>
      </c>
    </row>
    <row r="277" spans="1:22" ht="15" x14ac:dyDescent="0.25">
      <c r="A277" s="1338" t="s">
        <v>809</v>
      </c>
      <c r="B277" s="1338" t="s">
        <v>859</v>
      </c>
      <c r="C277" s="1338" t="s">
        <v>376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33</v>
      </c>
      <c r="P277" s="1345">
        <v>36</v>
      </c>
      <c r="Q277" s="1">
        <v>12</v>
      </c>
      <c r="R277" s="1">
        <v>23</v>
      </c>
      <c r="S277" s="1">
        <v>12</v>
      </c>
      <c r="T277" s="1">
        <v>12</v>
      </c>
      <c r="U277" s="1">
        <v>13</v>
      </c>
      <c r="V277" s="1437">
        <v>26</v>
      </c>
    </row>
    <row r="278" spans="1:22" ht="15" x14ac:dyDescent="0.25">
      <c r="A278" s="1338" t="s">
        <v>809</v>
      </c>
      <c r="B278" s="1338" t="s">
        <v>859</v>
      </c>
      <c r="C278" s="1338" t="s">
        <v>379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11</v>
      </c>
      <c r="P278" s="1345">
        <v>17</v>
      </c>
      <c r="Q278" s="1">
        <v>3</v>
      </c>
      <c r="R278" s="1">
        <v>8</v>
      </c>
      <c r="S278" s="1">
        <v>8</v>
      </c>
      <c r="T278" s="1">
        <v>4</v>
      </c>
      <c r="U278" s="1">
        <v>6</v>
      </c>
      <c r="V278" s="1437">
        <v>16</v>
      </c>
    </row>
    <row r="279" spans="1:22" ht="15" x14ac:dyDescent="0.25">
      <c r="A279" s="1338" t="s">
        <v>809</v>
      </c>
      <c r="B279" s="1338" t="s">
        <v>859</v>
      </c>
      <c r="C279" s="1338" t="s">
        <v>377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0.3235294117647059</v>
      </c>
      <c r="P279" s="1345">
        <v>0.47222222222222221</v>
      </c>
      <c r="Q279" s="1">
        <v>0.25</v>
      </c>
      <c r="R279" s="1">
        <v>0.34782608695652173</v>
      </c>
      <c r="S279" s="1">
        <v>0.66666666666666663</v>
      </c>
      <c r="T279" s="1">
        <v>0.2857142857142857</v>
      </c>
      <c r="U279" s="1">
        <v>0.46153846153846156</v>
      </c>
      <c r="V279" s="1437">
        <v>0.59259259259259256</v>
      </c>
    </row>
    <row r="280" spans="1:22" ht="15" x14ac:dyDescent="0.25">
      <c r="A280" s="1338" t="s">
        <v>809</v>
      </c>
      <c r="B280" s="1338" t="s">
        <v>860</v>
      </c>
      <c r="C280" s="1338" t="s">
        <v>376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345">
        <v>28</v>
      </c>
      <c r="Q280" s="1">
        <v>21</v>
      </c>
      <c r="R280" s="1">
        <v>54</v>
      </c>
      <c r="S280" s="1">
        <v>36</v>
      </c>
      <c r="T280" s="1">
        <v>45</v>
      </c>
      <c r="U280" s="1">
        <v>46</v>
      </c>
      <c r="V280" s="1437">
        <v>37</v>
      </c>
    </row>
    <row r="281" spans="1:22" ht="15" x14ac:dyDescent="0.25">
      <c r="A281" s="1338" t="s">
        <v>809</v>
      </c>
      <c r="B281" s="1338" t="s">
        <v>860</v>
      </c>
      <c r="C281" s="1338" t="s">
        <v>379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345">
        <v>15</v>
      </c>
      <c r="Q281" s="1">
        <v>9</v>
      </c>
      <c r="R281" s="1">
        <v>39</v>
      </c>
      <c r="S281" s="1">
        <v>29</v>
      </c>
      <c r="T281" s="1">
        <v>39</v>
      </c>
      <c r="U281" s="1">
        <v>39</v>
      </c>
      <c r="V281" s="1437">
        <v>24</v>
      </c>
    </row>
    <row r="282" spans="1:22" ht="15" x14ac:dyDescent="0.25">
      <c r="A282" s="1338" t="s">
        <v>809</v>
      </c>
      <c r="B282" s="1338" t="s">
        <v>860</v>
      </c>
      <c r="C282" s="1338" t="s">
        <v>377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345">
        <v>0.51724137931034486</v>
      </c>
      <c r="Q282" s="1">
        <v>0.42857142857142855</v>
      </c>
      <c r="R282" s="1">
        <v>0.70909090909090911</v>
      </c>
      <c r="S282" s="1">
        <v>0.82857142857142863</v>
      </c>
      <c r="T282" s="1">
        <v>0.8666666666666667</v>
      </c>
      <c r="U282" s="1">
        <v>0.8125</v>
      </c>
      <c r="V282" s="1437">
        <v>0.64864864864864868</v>
      </c>
    </row>
    <row r="283" spans="1:22" ht="15" x14ac:dyDescent="0.25">
      <c r="A283" s="1338" t="s">
        <v>809</v>
      </c>
      <c r="B283" s="1338" t="s">
        <v>861</v>
      </c>
      <c r="C283" s="1338" t="s">
        <v>376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17</v>
      </c>
      <c r="P283" s="1345">
        <v>26</v>
      </c>
      <c r="Q283" s="1">
        <v>10</v>
      </c>
      <c r="R283" s="1">
        <v>16</v>
      </c>
      <c r="S283" s="1">
        <v>21</v>
      </c>
      <c r="T283" s="1">
        <v>20</v>
      </c>
      <c r="U283" s="1">
        <v>21</v>
      </c>
      <c r="V283" s="1437">
        <v>29</v>
      </c>
    </row>
    <row r="284" spans="1:22" ht="15" x14ac:dyDescent="0.25">
      <c r="A284" s="1338" t="s">
        <v>809</v>
      </c>
      <c r="B284" s="1338" t="s">
        <v>861</v>
      </c>
      <c r="C284" s="1338" t="s">
        <v>379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8</v>
      </c>
      <c r="P284" s="1345">
        <v>10</v>
      </c>
      <c r="Q284" s="1">
        <v>6</v>
      </c>
      <c r="R284" s="1">
        <v>9</v>
      </c>
      <c r="S284" s="1">
        <v>10</v>
      </c>
      <c r="T284" s="1">
        <v>15</v>
      </c>
      <c r="U284" s="1">
        <v>7</v>
      </c>
      <c r="V284" s="1437">
        <v>26</v>
      </c>
    </row>
    <row r="285" spans="1:22" ht="15" x14ac:dyDescent="0.25">
      <c r="A285" s="1338" t="s">
        <v>809</v>
      </c>
      <c r="B285" s="1338" t="s">
        <v>861</v>
      </c>
      <c r="C285" s="1338" t="s">
        <v>377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0.42105263157894735</v>
      </c>
      <c r="P285" s="1345">
        <v>0.38461538461538464</v>
      </c>
      <c r="Q285" s="1">
        <v>0.6</v>
      </c>
      <c r="R285" s="1">
        <v>0.52941176470588236</v>
      </c>
      <c r="S285" s="1">
        <v>0.47619047619047616</v>
      </c>
      <c r="T285" s="1">
        <v>0.75</v>
      </c>
      <c r="U285" s="1">
        <v>0.33333333333333331</v>
      </c>
      <c r="V285" s="1437">
        <v>0.89655172413793105</v>
      </c>
    </row>
    <row r="286" spans="1:22" ht="15" x14ac:dyDescent="0.25">
      <c r="A286" s="1338" t="s">
        <v>809</v>
      </c>
      <c r="B286" s="1338" t="s">
        <v>862</v>
      </c>
      <c r="C286" s="1338" t="s">
        <v>376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4</v>
      </c>
      <c r="P286" s="1345">
        <v>5</v>
      </c>
      <c r="Q286" s="1">
        <v>3</v>
      </c>
      <c r="R286" s="1">
        <v>3</v>
      </c>
      <c r="S286" s="1">
        <v>7</v>
      </c>
      <c r="T286" s="1">
        <v>9</v>
      </c>
      <c r="U286" s="1">
        <v>49</v>
      </c>
      <c r="V286" s="1437">
        <v>26</v>
      </c>
    </row>
    <row r="287" spans="1:22" ht="15" x14ac:dyDescent="0.25">
      <c r="A287" s="1338" t="s">
        <v>809</v>
      </c>
      <c r="B287" s="1338" t="s">
        <v>862</v>
      </c>
      <c r="C287" s="1338" t="s">
        <v>379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4</v>
      </c>
      <c r="P287" s="1345">
        <v>1</v>
      </c>
      <c r="Q287" s="1">
        <v>3</v>
      </c>
      <c r="R287" s="1">
        <v>0</v>
      </c>
      <c r="S287" s="1">
        <v>7</v>
      </c>
      <c r="T287" s="1">
        <v>8</v>
      </c>
      <c r="U287" s="1">
        <v>33</v>
      </c>
      <c r="V287" s="1437">
        <v>16</v>
      </c>
    </row>
    <row r="288" spans="1:22" ht="15" x14ac:dyDescent="0.25">
      <c r="A288" s="1338" t="s">
        <v>809</v>
      </c>
      <c r="B288" s="1338" t="s">
        <v>862</v>
      </c>
      <c r="C288" s="1338" t="s">
        <v>377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1</v>
      </c>
      <c r="P288" s="1345">
        <v>0.2</v>
      </c>
      <c r="Q288" s="1">
        <v>1</v>
      </c>
      <c r="R288" s="1">
        <v>0</v>
      </c>
      <c r="S288" s="1">
        <v>1</v>
      </c>
      <c r="T288" s="1">
        <v>0.8</v>
      </c>
      <c r="U288" s="1">
        <v>0.66</v>
      </c>
      <c r="V288" s="1437">
        <v>0.61538461538461542</v>
      </c>
    </row>
    <row r="289" spans="1:22" ht="15" x14ac:dyDescent="0.25">
      <c r="A289" s="1338" t="s">
        <v>809</v>
      </c>
      <c r="B289" s="1338" t="s">
        <v>863</v>
      </c>
      <c r="C289" s="1338" t="s">
        <v>376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52</v>
      </c>
      <c r="P289" s="1345">
        <v>49</v>
      </c>
      <c r="Q289" s="1">
        <v>41</v>
      </c>
      <c r="R289" s="1">
        <v>104</v>
      </c>
      <c r="S289" s="1">
        <v>72</v>
      </c>
      <c r="T289" s="1">
        <v>87</v>
      </c>
      <c r="U289" s="1">
        <v>121</v>
      </c>
      <c r="V289" s="1437">
        <v>79</v>
      </c>
    </row>
    <row r="290" spans="1:22" ht="15" x14ac:dyDescent="0.25">
      <c r="A290" s="1338" t="s">
        <v>809</v>
      </c>
      <c r="B290" s="1338" t="s">
        <v>863</v>
      </c>
      <c r="C290" s="1338" t="s">
        <v>379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12</v>
      </c>
      <c r="P290" s="1345">
        <v>6</v>
      </c>
      <c r="Q290" s="1">
        <v>2</v>
      </c>
      <c r="R290" s="1">
        <v>21</v>
      </c>
      <c r="S290" s="1">
        <v>27</v>
      </c>
      <c r="T290" s="1">
        <v>43</v>
      </c>
      <c r="U290" s="1">
        <v>30</v>
      </c>
      <c r="V290" s="1437">
        <v>18</v>
      </c>
    </row>
    <row r="291" spans="1:22" ht="15" x14ac:dyDescent="0.25">
      <c r="A291" s="1338" t="s">
        <v>809</v>
      </c>
      <c r="B291" s="1338" t="s">
        <v>863</v>
      </c>
      <c r="C291" s="1338" t="s">
        <v>377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0.20689655172413793</v>
      </c>
      <c r="P291" s="1345">
        <v>0.12</v>
      </c>
      <c r="Q291" s="1">
        <v>4.878048780487805E-2</v>
      </c>
      <c r="R291" s="1">
        <v>0.2</v>
      </c>
      <c r="S291" s="1">
        <v>0.375</v>
      </c>
      <c r="T291" s="1">
        <v>0.4942528735632184</v>
      </c>
      <c r="U291" s="1">
        <v>0.24793388429752067</v>
      </c>
      <c r="V291" s="1437">
        <v>0.22784810126582278</v>
      </c>
    </row>
    <row r="292" spans="1:22" ht="15" x14ac:dyDescent="0.25">
      <c r="A292" s="1338" t="s">
        <v>809</v>
      </c>
      <c r="B292" s="1338" t="s">
        <v>864</v>
      </c>
      <c r="C292" s="1338" t="s">
        <v>376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345">
        <v>0</v>
      </c>
      <c r="Q292" s="1">
        <v>0</v>
      </c>
      <c r="R292" s="1">
        <v>0</v>
      </c>
      <c r="S292" s="1">
        <v>11</v>
      </c>
      <c r="T292" s="1">
        <v>24</v>
      </c>
      <c r="U292" s="1">
        <v>65</v>
      </c>
      <c r="V292" s="1437">
        <v>31</v>
      </c>
    </row>
    <row r="293" spans="1:22" ht="15" x14ac:dyDescent="0.25">
      <c r="A293" s="1338" t="s">
        <v>809</v>
      </c>
      <c r="B293" s="1338" t="s">
        <v>864</v>
      </c>
      <c r="C293" s="1338" t="s">
        <v>379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345">
        <v>0</v>
      </c>
      <c r="Q293" s="1">
        <v>0</v>
      </c>
      <c r="R293" s="1">
        <v>0</v>
      </c>
      <c r="S293" s="1">
        <v>7</v>
      </c>
      <c r="T293" s="1">
        <v>20</v>
      </c>
      <c r="U293" s="1">
        <v>39</v>
      </c>
      <c r="V293" s="1437">
        <v>24</v>
      </c>
    </row>
    <row r="294" spans="1:22" ht="15" x14ac:dyDescent="0.25">
      <c r="A294" s="1338" t="s">
        <v>809</v>
      </c>
      <c r="B294" s="1338" t="s">
        <v>864</v>
      </c>
      <c r="C294" s="1338" t="s">
        <v>377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345">
        <v>0</v>
      </c>
      <c r="Q294" s="1">
        <v>0</v>
      </c>
      <c r="R294" s="1">
        <v>0</v>
      </c>
      <c r="S294" s="1">
        <v>0.58333333333333337</v>
      </c>
      <c r="T294" s="1">
        <v>0.83333333333333337</v>
      </c>
      <c r="U294" s="1">
        <v>0.6</v>
      </c>
      <c r="V294" s="1437">
        <v>0.77419354838709675</v>
      </c>
    </row>
    <row r="295" spans="1:22" ht="15" x14ac:dyDescent="0.25">
      <c r="A295" s="1338" t="s">
        <v>809</v>
      </c>
      <c r="B295" s="1338" t="s">
        <v>865</v>
      </c>
      <c r="C295" s="1338" t="s">
        <v>376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345">
        <v>0</v>
      </c>
      <c r="Q295" s="1">
        <v>0</v>
      </c>
      <c r="R295" s="1">
        <v>0</v>
      </c>
      <c r="S295" s="1">
        <v>1</v>
      </c>
      <c r="T295" s="1">
        <v>5</v>
      </c>
      <c r="U295" s="1">
        <v>5</v>
      </c>
      <c r="V295" s="1437">
        <v>2</v>
      </c>
    </row>
    <row r="296" spans="1:22" ht="15" x14ac:dyDescent="0.25">
      <c r="A296" s="1338" t="s">
        <v>809</v>
      </c>
      <c r="B296" s="1338" t="s">
        <v>865</v>
      </c>
      <c r="C296" s="1338" t="s">
        <v>379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345">
        <v>0</v>
      </c>
      <c r="Q296" s="1">
        <v>0</v>
      </c>
      <c r="R296" s="1">
        <v>0</v>
      </c>
      <c r="S296" s="1">
        <v>0</v>
      </c>
      <c r="T296" s="1">
        <v>2</v>
      </c>
      <c r="U296" s="1">
        <v>1</v>
      </c>
      <c r="V296" s="1437">
        <v>-1</v>
      </c>
    </row>
    <row r="297" spans="1:22" ht="15" x14ac:dyDescent="0.25">
      <c r="A297" s="1338" t="s">
        <v>809</v>
      </c>
      <c r="B297" s="1338" t="s">
        <v>865</v>
      </c>
      <c r="C297" s="1338" t="s">
        <v>377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345">
        <v>0</v>
      </c>
      <c r="Q297" s="1">
        <v>0</v>
      </c>
      <c r="R297" s="1">
        <v>0</v>
      </c>
      <c r="S297" s="1">
        <v>0</v>
      </c>
      <c r="T297" s="1">
        <v>0.4</v>
      </c>
      <c r="U297" s="1">
        <v>0.2</v>
      </c>
      <c r="V297" s="1437">
        <v>-0.33333333333333331</v>
      </c>
    </row>
    <row r="298" spans="1:22" ht="15" x14ac:dyDescent="0.25">
      <c r="A298" s="1338" t="s">
        <v>809</v>
      </c>
      <c r="B298" s="1338" t="s">
        <v>866</v>
      </c>
      <c r="C298" s="1338" t="s">
        <v>376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345">
        <v>0</v>
      </c>
      <c r="Q298" s="1">
        <v>0</v>
      </c>
      <c r="R298" s="1">
        <v>0</v>
      </c>
      <c r="S298" s="1">
        <v>0</v>
      </c>
      <c r="T298" s="1">
        <v>30</v>
      </c>
      <c r="U298" s="1">
        <v>69</v>
      </c>
      <c r="V298" s="1437">
        <v>116</v>
      </c>
    </row>
    <row r="299" spans="1:22" ht="15" x14ac:dyDescent="0.25">
      <c r="A299" s="1338" t="s">
        <v>809</v>
      </c>
      <c r="B299" s="1338" t="s">
        <v>866</v>
      </c>
      <c r="C299" s="1338" t="s">
        <v>379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345">
        <v>0</v>
      </c>
      <c r="Q299" s="1">
        <v>0</v>
      </c>
      <c r="R299" s="1">
        <v>0</v>
      </c>
      <c r="S299" s="1">
        <v>0</v>
      </c>
      <c r="T299" s="1">
        <v>23</v>
      </c>
      <c r="U299" s="1">
        <v>36</v>
      </c>
      <c r="V299" s="1437">
        <v>82</v>
      </c>
    </row>
    <row r="300" spans="1:22" ht="15" x14ac:dyDescent="0.25">
      <c r="A300" s="1338" t="s">
        <v>809</v>
      </c>
      <c r="B300" s="1338" t="s">
        <v>866</v>
      </c>
      <c r="C300" s="1338" t="s">
        <v>377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345">
        <v>0</v>
      </c>
      <c r="Q300" s="1">
        <v>0</v>
      </c>
      <c r="R300" s="1">
        <v>0</v>
      </c>
      <c r="S300" s="1">
        <v>0</v>
      </c>
      <c r="T300" s="1">
        <v>0.76666666666666672</v>
      </c>
      <c r="U300" s="1">
        <v>0.52173913043478259</v>
      </c>
      <c r="V300" s="1437">
        <v>0.70085470085470081</v>
      </c>
    </row>
    <row r="301" spans="1:22" ht="15" x14ac:dyDescent="0.25">
      <c r="A301" s="1338" t="s">
        <v>809</v>
      </c>
      <c r="B301" s="1338" t="s">
        <v>867</v>
      </c>
      <c r="C301" s="1338" t="s">
        <v>376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345">
        <v>0</v>
      </c>
      <c r="Q301" s="1">
        <v>0</v>
      </c>
      <c r="R301" s="1">
        <v>0</v>
      </c>
      <c r="S301" s="1">
        <v>0</v>
      </c>
      <c r="T301" s="1">
        <v>23</v>
      </c>
      <c r="U301" s="1">
        <v>20</v>
      </c>
      <c r="V301" s="1437">
        <v>18</v>
      </c>
    </row>
    <row r="302" spans="1:22" ht="15" x14ac:dyDescent="0.25">
      <c r="A302" s="1338" t="s">
        <v>809</v>
      </c>
      <c r="B302" s="1338" t="s">
        <v>867</v>
      </c>
      <c r="C302" s="1338" t="s">
        <v>379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345">
        <v>0</v>
      </c>
      <c r="Q302" s="1">
        <v>0</v>
      </c>
      <c r="R302" s="1">
        <v>0</v>
      </c>
      <c r="S302" s="1">
        <v>0</v>
      </c>
      <c r="T302" s="1">
        <v>5</v>
      </c>
      <c r="U302" s="1">
        <v>1</v>
      </c>
      <c r="V302" s="1437">
        <v>4</v>
      </c>
    </row>
    <row r="303" spans="1:22" ht="15" x14ac:dyDescent="0.25">
      <c r="A303" s="1338" t="s">
        <v>809</v>
      </c>
      <c r="B303" s="1338" t="s">
        <v>867</v>
      </c>
      <c r="C303" s="1338" t="s">
        <v>377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345">
        <v>0</v>
      </c>
      <c r="Q303" s="1">
        <v>0</v>
      </c>
      <c r="R303" s="1">
        <v>0</v>
      </c>
      <c r="S303" s="1">
        <v>0</v>
      </c>
      <c r="T303" s="1">
        <v>0.21739130434782608</v>
      </c>
      <c r="U303" s="1">
        <v>4.1666666666666664E-2</v>
      </c>
      <c r="V303" s="1437">
        <v>0.21052631578947367</v>
      </c>
    </row>
    <row r="304" spans="1:22" ht="15" x14ac:dyDescent="0.25">
      <c r="A304" s="1338" t="s">
        <v>809</v>
      </c>
      <c r="B304" s="1338" t="s">
        <v>1116</v>
      </c>
      <c r="C304" s="1338" t="s">
        <v>376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345">
        <v>0</v>
      </c>
      <c r="Q304" s="1">
        <v>0</v>
      </c>
      <c r="R304" s="1">
        <v>0</v>
      </c>
      <c r="S304" s="1">
        <v>0</v>
      </c>
      <c r="T304" s="1">
        <v>0</v>
      </c>
      <c r="U304" s="1">
        <v>33</v>
      </c>
      <c r="V304" s="1437">
        <v>21</v>
      </c>
    </row>
    <row r="305" spans="1:22" ht="15" x14ac:dyDescent="0.25">
      <c r="A305" s="1338" t="s">
        <v>809</v>
      </c>
      <c r="B305" s="1338" t="s">
        <v>1116</v>
      </c>
      <c r="C305" s="1338" t="s">
        <v>379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345">
        <v>0</v>
      </c>
      <c r="Q305" s="1">
        <v>0</v>
      </c>
      <c r="R305" s="1">
        <v>0</v>
      </c>
      <c r="S305" s="1">
        <v>0</v>
      </c>
      <c r="T305" s="1">
        <v>0</v>
      </c>
      <c r="U305" s="1">
        <v>25</v>
      </c>
      <c r="V305" s="1437">
        <v>14</v>
      </c>
    </row>
    <row r="306" spans="1:22" ht="15" x14ac:dyDescent="0.25">
      <c r="A306" s="1338" t="s">
        <v>809</v>
      </c>
      <c r="B306" s="1338" t="s">
        <v>1116</v>
      </c>
      <c r="C306" s="1338" t="s">
        <v>377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345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0.73529411764705888</v>
      </c>
      <c r="V306" s="1437">
        <v>0.63636363636363635</v>
      </c>
    </row>
    <row r="307" spans="1:22" ht="15" x14ac:dyDescent="0.25">
      <c r="A307" s="1338" t="s">
        <v>809</v>
      </c>
      <c r="B307" s="1338" t="s">
        <v>1117</v>
      </c>
      <c r="C307" s="1338" t="s">
        <v>376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345">
        <v>0</v>
      </c>
      <c r="Q307" s="1">
        <v>0</v>
      </c>
      <c r="R307" s="1">
        <v>0</v>
      </c>
      <c r="S307" s="1">
        <v>0</v>
      </c>
      <c r="T307" s="1">
        <v>0</v>
      </c>
      <c r="U307" s="1">
        <v>55</v>
      </c>
      <c r="V307" s="1437">
        <v>84</v>
      </c>
    </row>
    <row r="308" spans="1:22" ht="15" x14ac:dyDescent="0.25">
      <c r="A308" s="1338" t="s">
        <v>809</v>
      </c>
      <c r="B308" s="1338" t="s">
        <v>1117</v>
      </c>
      <c r="C308" s="1338" t="s">
        <v>379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345">
        <v>0</v>
      </c>
      <c r="Q308" s="1">
        <v>0</v>
      </c>
      <c r="R308" s="1">
        <v>0</v>
      </c>
      <c r="S308" s="1">
        <v>0</v>
      </c>
      <c r="T308" s="1">
        <v>0</v>
      </c>
      <c r="U308" s="1">
        <v>37</v>
      </c>
      <c r="V308" s="1437">
        <v>59</v>
      </c>
    </row>
    <row r="309" spans="1:22" ht="15" x14ac:dyDescent="0.25">
      <c r="A309" s="1338" t="s">
        <v>809</v>
      </c>
      <c r="B309" s="1338" t="s">
        <v>1117</v>
      </c>
      <c r="C309" s="1338" t="s">
        <v>377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345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0.67272727272727273</v>
      </c>
      <c r="V309" s="1437">
        <v>0.70238095238095233</v>
      </c>
    </row>
    <row r="310" spans="1:22" ht="15" x14ac:dyDescent="0.25">
      <c r="A310" s="1338" t="s">
        <v>809</v>
      </c>
      <c r="B310" s="1338" t="s">
        <v>1118</v>
      </c>
      <c r="C310" s="1338" t="s">
        <v>376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345">
        <v>0</v>
      </c>
      <c r="Q310" s="1">
        <v>0</v>
      </c>
      <c r="R310" s="1">
        <v>0</v>
      </c>
      <c r="S310" s="1">
        <v>0</v>
      </c>
      <c r="T310" s="1">
        <v>0</v>
      </c>
      <c r="U310" s="1">
        <v>22</v>
      </c>
      <c r="V310" s="1437">
        <v>36</v>
      </c>
    </row>
    <row r="311" spans="1:22" ht="15" x14ac:dyDescent="0.25">
      <c r="A311" s="1338" t="s">
        <v>809</v>
      </c>
      <c r="B311" s="1338" t="s">
        <v>1118</v>
      </c>
      <c r="C311" s="1338" t="s">
        <v>379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345">
        <v>0</v>
      </c>
      <c r="Q311" s="1">
        <v>0</v>
      </c>
      <c r="R311" s="1">
        <v>0</v>
      </c>
      <c r="S311" s="1">
        <v>0</v>
      </c>
      <c r="T311" s="1">
        <v>0</v>
      </c>
      <c r="U311" s="1">
        <v>9</v>
      </c>
      <c r="V311" s="1437">
        <v>17</v>
      </c>
    </row>
    <row r="312" spans="1:22" ht="15" x14ac:dyDescent="0.25">
      <c r="A312" s="1338" t="s">
        <v>809</v>
      </c>
      <c r="B312" s="1338" t="s">
        <v>1118</v>
      </c>
      <c r="C312" s="1338" t="s">
        <v>377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345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0.36</v>
      </c>
      <c r="V312" s="1437">
        <v>0.47222222222222221</v>
      </c>
    </row>
    <row r="313" spans="1:22" ht="15" x14ac:dyDescent="0.25">
      <c r="A313" s="1338" t="s">
        <v>809</v>
      </c>
      <c r="B313" s="1338" t="s">
        <v>1157</v>
      </c>
      <c r="C313" s="1338" t="s">
        <v>376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345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437">
        <v>25</v>
      </c>
    </row>
    <row r="314" spans="1:22" ht="15" x14ac:dyDescent="0.25">
      <c r="A314" s="1338" t="s">
        <v>809</v>
      </c>
      <c r="B314" s="1338" t="s">
        <v>1157</v>
      </c>
      <c r="C314" s="1338" t="s">
        <v>379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345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437">
        <v>8</v>
      </c>
    </row>
    <row r="315" spans="1:22" ht="15" x14ac:dyDescent="0.25">
      <c r="A315" s="1338" t="s">
        <v>809</v>
      </c>
      <c r="B315" s="1338" t="s">
        <v>1157</v>
      </c>
      <c r="C315" s="1338" t="s">
        <v>377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345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437">
        <v>0.32</v>
      </c>
    </row>
    <row r="316" spans="1:22" ht="15" x14ac:dyDescent="0.25">
      <c r="A316" s="1338" t="s">
        <v>809</v>
      </c>
      <c r="B316" s="1338" t="s">
        <v>868</v>
      </c>
      <c r="C316" s="1338" t="s">
        <v>376</v>
      </c>
      <c r="D316" s="1">
        <v>7</v>
      </c>
      <c r="E316" s="1">
        <v>6</v>
      </c>
      <c r="F316" s="1">
        <v>15</v>
      </c>
      <c r="G316" s="1">
        <v>20</v>
      </c>
      <c r="H316" s="1">
        <v>20</v>
      </c>
      <c r="I316" s="1">
        <v>23</v>
      </c>
      <c r="J316" s="1">
        <v>30</v>
      </c>
      <c r="K316" s="1">
        <v>25</v>
      </c>
      <c r="L316" s="1">
        <v>23</v>
      </c>
      <c r="M316" s="1">
        <v>28</v>
      </c>
      <c r="N316" s="1">
        <v>25</v>
      </c>
      <c r="O316" s="1">
        <v>12</v>
      </c>
      <c r="P316" s="1345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437">
        <v>0</v>
      </c>
    </row>
    <row r="317" spans="1:22" ht="15" x14ac:dyDescent="0.25">
      <c r="A317" s="1338" t="s">
        <v>809</v>
      </c>
      <c r="B317" s="1338" t="s">
        <v>868</v>
      </c>
      <c r="C317" s="1338" t="s">
        <v>379</v>
      </c>
      <c r="D317" s="1">
        <v>1</v>
      </c>
      <c r="E317" s="1">
        <v>1</v>
      </c>
      <c r="F317" s="1">
        <v>6</v>
      </c>
      <c r="G317" s="1">
        <v>2</v>
      </c>
      <c r="H317" s="1">
        <v>2</v>
      </c>
      <c r="I317" s="1">
        <v>8</v>
      </c>
      <c r="J317" s="1">
        <v>8</v>
      </c>
      <c r="K317" s="1">
        <v>9</v>
      </c>
      <c r="L317" s="1">
        <v>3</v>
      </c>
      <c r="M317" s="1">
        <v>9</v>
      </c>
      <c r="N317" s="1">
        <v>13</v>
      </c>
      <c r="O317" s="1">
        <v>4</v>
      </c>
      <c r="P317" s="1345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437">
        <v>0</v>
      </c>
    </row>
    <row r="318" spans="1:22" ht="15" x14ac:dyDescent="0.25">
      <c r="A318" s="1338" t="s">
        <v>809</v>
      </c>
      <c r="B318" s="1338" t="s">
        <v>868</v>
      </c>
      <c r="C318" s="1338" t="s">
        <v>377</v>
      </c>
      <c r="D318" s="1">
        <v>8.3333333333333329E-2</v>
      </c>
      <c r="E318" s="1">
        <v>0.1</v>
      </c>
      <c r="F318" s="1">
        <v>0.3</v>
      </c>
      <c r="G318" s="1">
        <v>9.5238095238095233E-2</v>
      </c>
      <c r="H318" s="1">
        <v>0.1</v>
      </c>
      <c r="I318" s="1">
        <v>0.32</v>
      </c>
      <c r="J318" s="1">
        <v>0.27586206896551724</v>
      </c>
      <c r="K318" s="1">
        <v>0.32142857142857145</v>
      </c>
      <c r="L318" s="1">
        <v>0.10714285714285714</v>
      </c>
      <c r="M318" s="1">
        <v>0.29032258064516131</v>
      </c>
      <c r="N318" s="1">
        <v>0.5</v>
      </c>
      <c r="O318" s="1">
        <v>0.33333333333333331</v>
      </c>
      <c r="P318" s="1345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437">
        <v>0</v>
      </c>
    </row>
    <row r="319" spans="1:22" ht="15" x14ac:dyDescent="0.25">
      <c r="A319" s="1338" t="s">
        <v>809</v>
      </c>
      <c r="B319" s="1338" t="s">
        <v>869</v>
      </c>
      <c r="C319" s="1338" t="s">
        <v>376</v>
      </c>
      <c r="D319" s="1">
        <v>15</v>
      </c>
      <c r="E319" s="1">
        <v>19</v>
      </c>
      <c r="F319" s="1">
        <v>27</v>
      </c>
      <c r="G319" s="1">
        <v>27</v>
      </c>
      <c r="H319" s="1">
        <v>-2</v>
      </c>
      <c r="I319" s="1">
        <v>0</v>
      </c>
      <c r="J319" s="1">
        <v>0</v>
      </c>
      <c r="K319" s="1">
        <v>0</v>
      </c>
      <c r="L319" s="1">
        <v>0</v>
      </c>
      <c r="M319" s="1">
        <v>4</v>
      </c>
      <c r="N319" s="1">
        <v>3</v>
      </c>
      <c r="O319" s="1">
        <v>6</v>
      </c>
      <c r="P319" s="1345">
        <v>5</v>
      </c>
      <c r="Q319" s="1">
        <v>2</v>
      </c>
      <c r="R319" s="1">
        <v>7</v>
      </c>
      <c r="S319" s="1">
        <v>5</v>
      </c>
      <c r="T319" s="1">
        <v>7</v>
      </c>
      <c r="U319" s="1">
        <v>3</v>
      </c>
      <c r="V319" s="1437">
        <v>3</v>
      </c>
    </row>
    <row r="320" spans="1:22" ht="15" x14ac:dyDescent="0.25">
      <c r="A320" s="1338" t="s">
        <v>809</v>
      </c>
      <c r="B320" s="1338" t="s">
        <v>869</v>
      </c>
      <c r="C320" s="1338" t="s">
        <v>379</v>
      </c>
      <c r="D320" s="1">
        <v>0</v>
      </c>
      <c r="E320" s="1">
        <v>4</v>
      </c>
      <c r="F320" s="1">
        <v>1</v>
      </c>
      <c r="G320" s="1">
        <v>4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3</v>
      </c>
      <c r="O320" s="1">
        <v>1</v>
      </c>
      <c r="P320" s="1345">
        <v>1</v>
      </c>
      <c r="Q320" s="1">
        <v>1</v>
      </c>
      <c r="R320" s="1">
        <v>4</v>
      </c>
      <c r="S320" s="1">
        <v>2</v>
      </c>
      <c r="T320" s="1">
        <v>3</v>
      </c>
      <c r="U320" s="1">
        <v>1</v>
      </c>
      <c r="V320" s="1437">
        <v>1</v>
      </c>
    </row>
    <row r="321" spans="1:22" ht="15" x14ac:dyDescent="0.25">
      <c r="A321" s="1338" t="s">
        <v>809</v>
      </c>
      <c r="B321" s="1338" t="s">
        <v>869</v>
      </c>
      <c r="C321" s="1338" t="s">
        <v>377</v>
      </c>
      <c r="D321" s="1">
        <v>0</v>
      </c>
      <c r="E321" s="1">
        <v>0.21052631578947367</v>
      </c>
      <c r="F321" s="1">
        <v>3.5714285714285712E-2</v>
      </c>
      <c r="G321" s="1">
        <v>0.14285714285714285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0.14285714285714285</v>
      </c>
      <c r="P321" s="1345">
        <v>0.16666666666666666</v>
      </c>
      <c r="Q321" s="1">
        <v>0.5</v>
      </c>
      <c r="R321" s="1">
        <v>0.5714285714285714</v>
      </c>
      <c r="S321" s="1">
        <v>0.4</v>
      </c>
      <c r="T321" s="1">
        <v>0.42857142857142855</v>
      </c>
      <c r="U321" s="1">
        <v>0.33333333333333331</v>
      </c>
      <c r="V321" s="1437">
        <v>0.2</v>
      </c>
    </row>
    <row r="322" spans="1:22" ht="15" x14ac:dyDescent="0.25">
      <c r="A322" s="1338" t="s">
        <v>809</v>
      </c>
      <c r="B322" s="1338" t="s">
        <v>870</v>
      </c>
      <c r="C322" s="1338" t="s">
        <v>376</v>
      </c>
      <c r="D322" s="1">
        <v>47</v>
      </c>
      <c r="E322" s="1">
        <v>57</v>
      </c>
      <c r="F322" s="1">
        <v>61</v>
      </c>
      <c r="G322" s="1">
        <v>25</v>
      </c>
      <c r="H322" s="1">
        <v>30</v>
      </c>
      <c r="I322" s="1">
        <v>46</v>
      </c>
      <c r="J322" s="1">
        <v>22</v>
      </c>
      <c r="K322" s="1">
        <v>1</v>
      </c>
      <c r="L322" s="1">
        <v>0</v>
      </c>
      <c r="M322" s="1">
        <v>0</v>
      </c>
      <c r="N322" s="1">
        <v>0</v>
      </c>
      <c r="O322" s="1">
        <v>0</v>
      </c>
      <c r="P322" s="1345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437">
        <v>0</v>
      </c>
    </row>
    <row r="323" spans="1:22" ht="15" x14ac:dyDescent="0.25">
      <c r="A323" s="1338" t="s">
        <v>809</v>
      </c>
      <c r="B323" s="1338" t="s">
        <v>870</v>
      </c>
      <c r="C323" s="1338" t="s">
        <v>379</v>
      </c>
      <c r="D323" s="1">
        <v>3</v>
      </c>
      <c r="E323" s="1">
        <v>4</v>
      </c>
      <c r="F323" s="1">
        <v>8</v>
      </c>
      <c r="G323" s="1">
        <v>1</v>
      </c>
      <c r="H323" s="1">
        <v>4</v>
      </c>
      <c r="I323" s="1">
        <v>6</v>
      </c>
      <c r="J323" s="1">
        <v>5</v>
      </c>
      <c r="K323" s="1">
        <v>1</v>
      </c>
      <c r="L323" s="1">
        <v>0</v>
      </c>
      <c r="M323" s="1">
        <v>0</v>
      </c>
      <c r="N323" s="1">
        <v>0</v>
      </c>
      <c r="O323" s="1">
        <v>0</v>
      </c>
      <c r="P323" s="1345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437">
        <v>0</v>
      </c>
    </row>
    <row r="324" spans="1:22" ht="15" x14ac:dyDescent="0.25">
      <c r="A324" s="1338" t="s">
        <v>809</v>
      </c>
      <c r="B324" s="1338" t="s">
        <v>870</v>
      </c>
      <c r="C324" s="1338" t="s">
        <v>377</v>
      </c>
      <c r="D324" s="1">
        <v>5.4545454545454543E-2</v>
      </c>
      <c r="E324" s="1">
        <v>5.8823529411764705E-2</v>
      </c>
      <c r="F324" s="1">
        <v>9.6385542168674704E-2</v>
      </c>
      <c r="G324" s="1">
        <v>3.125E-2</v>
      </c>
      <c r="H324" s="1">
        <v>0.12121212121212122</v>
      </c>
      <c r="I324" s="1">
        <v>0.125</v>
      </c>
      <c r="J324" s="1">
        <v>0.17857142857142858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345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437">
        <v>0</v>
      </c>
    </row>
    <row r="325" spans="1:22" ht="15" x14ac:dyDescent="0.25">
      <c r="A325" s="1338" t="s">
        <v>809</v>
      </c>
      <c r="B325" s="1338" t="s">
        <v>871</v>
      </c>
      <c r="C325" s="1338" t="s">
        <v>376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16</v>
      </c>
      <c r="N325" s="1">
        <v>24</v>
      </c>
      <c r="O325" s="1">
        <v>40</v>
      </c>
      <c r="P325" s="1345">
        <v>19</v>
      </c>
      <c r="Q325" s="1">
        <v>11</v>
      </c>
      <c r="R325" s="1">
        <v>18</v>
      </c>
      <c r="S325" s="1">
        <v>14</v>
      </c>
      <c r="T325" s="1">
        <v>52</v>
      </c>
      <c r="U325" s="1">
        <v>9</v>
      </c>
      <c r="V325" s="1437">
        <v>7</v>
      </c>
    </row>
    <row r="326" spans="1:22" ht="15" x14ac:dyDescent="0.25">
      <c r="A326" s="1338" t="s">
        <v>809</v>
      </c>
      <c r="B326" s="1338" t="s">
        <v>871</v>
      </c>
      <c r="C326" s="1338" t="s">
        <v>379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5</v>
      </c>
      <c r="N326" s="1">
        <v>12</v>
      </c>
      <c r="O326" s="1">
        <v>13</v>
      </c>
      <c r="P326" s="1345">
        <v>7</v>
      </c>
      <c r="Q326" s="1">
        <v>9</v>
      </c>
      <c r="R326" s="1">
        <v>10</v>
      </c>
      <c r="S326" s="1">
        <v>12</v>
      </c>
      <c r="T326" s="1">
        <v>30</v>
      </c>
      <c r="U326" s="1">
        <v>6</v>
      </c>
      <c r="V326" s="1437">
        <v>5</v>
      </c>
    </row>
    <row r="327" spans="1:22" ht="15" x14ac:dyDescent="0.25">
      <c r="A327" s="1338" t="s">
        <v>809</v>
      </c>
      <c r="B327" s="1338" t="s">
        <v>871</v>
      </c>
      <c r="C327" s="1338" t="s">
        <v>377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0.3125</v>
      </c>
      <c r="N327" s="1">
        <v>0.5</v>
      </c>
      <c r="O327" s="1">
        <v>0.32500000000000001</v>
      </c>
      <c r="P327" s="1345">
        <v>0.36842105263157893</v>
      </c>
      <c r="Q327" s="1">
        <v>0.81818181818181823</v>
      </c>
      <c r="R327" s="1">
        <v>0.55555555555555558</v>
      </c>
      <c r="S327" s="1">
        <v>0.8571428571428571</v>
      </c>
      <c r="T327" s="1">
        <v>0.56603773584905659</v>
      </c>
      <c r="U327" s="1">
        <v>0.66666666666666663</v>
      </c>
      <c r="V327" s="1437">
        <v>0.7142857142857143</v>
      </c>
    </row>
    <row r="328" spans="1:22" ht="15" x14ac:dyDescent="0.25">
      <c r="A328" s="1338" t="s">
        <v>809</v>
      </c>
      <c r="B328" s="1338" t="s">
        <v>1041</v>
      </c>
      <c r="C328" s="1338" t="s">
        <v>376</v>
      </c>
      <c r="D328" s="1">
        <v>0</v>
      </c>
      <c r="E328" s="1">
        <v>0</v>
      </c>
      <c r="F328" s="1">
        <v>-1</v>
      </c>
      <c r="G328" s="1">
        <v>0</v>
      </c>
      <c r="H328" s="1">
        <v>0</v>
      </c>
      <c r="I328" s="1">
        <v>-1</v>
      </c>
      <c r="J328" s="1">
        <v>-2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345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437">
        <v>0</v>
      </c>
    </row>
    <row r="329" spans="1:22" ht="15" x14ac:dyDescent="0.25">
      <c r="A329" s="1338" t="s">
        <v>809</v>
      </c>
      <c r="B329" s="1338" t="s">
        <v>872</v>
      </c>
      <c r="C329" s="1338" t="s">
        <v>376</v>
      </c>
      <c r="D329" s="1">
        <v>0</v>
      </c>
      <c r="E329" s="1">
        <v>0</v>
      </c>
      <c r="F329" s="1">
        <v>-1</v>
      </c>
      <c r="G329" s="1">
        <v>0</v>
      </c>
      <c r="H329" s="1">
        <v>39</v>
      </c>
      <c r="I329" s="1">
        <v>26</v>
      </c>
      <c r="J329" s="1">
        <v>39</v>
      </c>
      <c r="K329" s="1">
        <v>22</v>
      </c>
      <c r="L329" s="1">
        <v>7</v>
      </c>
      <c r="M329" s="1">
        <v>5</v>
      </c>
      <c r="N329" s="1">
        <v>5</v>
      </c>
      <c r="O329" s="1">
        <v>5</v>
      </c>
      <c r="P329" s="1345">
        <v>17</v>
      </c>
      <c r="Q329" s="1">
        <v>40</v>
      </c>
      <c r="R329" s="1">
        <v>20</v>
      </c>
      <c r="S329" s="1">
        <v>1</v>
      </c>
      <c r="T329" s="1">
        <v>0</v>
      </c>
      <c r="U329" s="1">
        <v>0</v>
      </c>
      <c r="V329" s="1437">
        <v>0</v>
      </c>
    </row>
    <row r="330" spans="1:22" ht="15" x14ac:dyDescent="0.25">
      <c r="A330" s="1338" t="s">
        <v>809</v>
      </c>
      <c r="B330" s="1338" t="s">
        <v>872</v>
      </c>
      <c r="C330" s="1338" t="s">
        <v>379</v>
      </c>
      <c r="D330" s="1">
        <v>0</v>
      </c>
      <c r="E330" s="1">
        <v>0</v>
      </c>
      <c r="F330" s="1">
        <v>-1</v>
      </c>
      <c r="G330" s="1">
        <v>0</v>
      </c>
      <c r="H330" s="1">
        <v>15</v>
      </c>
      <c r="I330" s="1">
        <v>11</v>
      </c>
      <c r="J330" s="1">
        <v>17</v>
      </c>
      <c r="K330" s="1">
        <v>16</v>
      </c>
      <c r="L330" s="1">
        <v>3</v>
      </c>
      <c r="M330" s="1">
        <v>5</v>
      </c>
      <c r="N330" s="1">
        <v>3</v>
      </c>
      <c r="O330" s="1">
        <v>3</v>
      </c>
      <c r="P330" s="1345">
        <v>5</v>
      </c>
      <c r="Q330" s="1">
        <v>15</v>
      </c>
      <c r="R330" s="1">
        <v>14</v>
      </c>
      <c r="S330" s="1">
        <v>1</v>
      </c>
      <c r="T330" s="1">
        <v>0</v>
      </c>
      <c r="U330" s="1">
        <v>0</v>
      </c>
      <c r="V330" s="1437">
        <v>0</v>
      </c>
    </row>
    <row r="331" spans="1:22" ht="15" x14ac:dyDescent="0.25">
      <c r="A331" s="1338" t="s">
        <v>809</v>
      </c>
      <c r="B331" s="1338" t="s">
        <v>872</v>
      </c>
      <c r="C331" s="1338" t="s">
        <v>377</v>
      </c>
      <c r="D331" s="1">
        <v>0</v>
      </c>
      <c r="E331" s="1">
        <v>0</v>
      </c>
      <c r="F331" s="1">
        <v>1</v>
      </c>
      <c r="G331" s="1">
        <v>0</v>
      </c>
      <c r="H331" s="1">
        <v>0.38461538461538464</v>
      </c>
      <c r="I331" s="1">
        <v>0.40740740740740738</v>
      </c>
      <c r="J331" s="1">
        <v>0.42499999999999999</v>
      </c>
      <c r="K331" s="1">
        <v>0.72727272727272729</v>
      </c>
      <c r="L331" s="1">
        <v>0.42857142857142855</v>
      </c>
      <c r="M331" s="1">
        <v>1</v>
      </c>
      <c r="N331" s="1">
        <v>0.42857142857142855</v>
      </c>
      <c r="O331" s="1">
        <v>0.6</v>
      </c>
      <c r="P331" s="1345">
        <v>0.29411764705882354</v>
      </c>
      <c r="Q331" s="1">
        <v>0.34883720930232559</v>
      </c>
      <c r="R331" s="1">
        <v>0.66666666666666663</v>
      </c>
      <c r="S331" s="1">
        <v>1</v>
      </c>
      <c r="T331" s="1">
        <v>0</v>
      </c>
      <c r="U331" s="1">
        <v>0</v>
      </c>
      <c r="V331" s="1437">
        <v>0</v>
      </c>
    </row>
    <row r="332" spans="1:22" ht="15" x14ac:dyDescent="0.25">
      <c r="A332" s="1338" t="s">
        <v>809</v>
      </c>
      <c r="B332" s="1338" t="s">
        <v>873</v>
      </c>
      <c r="C332" s="1338" t="s">
        <v>376</v>
      </c>
      <c r="D332" s="1">
        <v>16</v>
      </c>
      <c r="E332" s="1">
        <v>13</v>
      </c>
      <c r="F332" s="1">
        <v>49</v>
      </c>
      <c r="G332" s="1">
        <v>49</v>
      </c>
      <c r="H332" s="1">
        <v>29</v>
      </c>
      <c r="I332" s="1">
        <v>75</v>
      </c>
      <c r="J332" s="1">
        <v>29</v>
      </c>
      <c r="K332" s="1">
        <v>19</v>
      </c>
      <c r="L332" s="1">
        <v>4</v>
      </c>
      <c r="M332" s="1">
        <v>2</v>
      </c>
      <c r="N332" s="1">
        <v>4</v>
      </c>
      <c r="O332" s="1">
        <v>0</v>
      </c>
      <c r="P332" s="1345">
        <v>1</v>
      </c>
      <c r="Q332" s="1">
        <v>0</v>
      </c>
      <c r="R332" s="1">
        <v>0</v>
      </c>
      <c r="S332" s="1">
        <v>-1</v>
      </c>
      <c r="T332" s="1">
        <v>0</v>
      </c>
      <c r="U332" s="1">
        <v>0</v>
      </c>
      <c r="V332" s="1437">
        <v>0</v>
      </c>
    </row>
    <row r="333" spans="1:22" ht="15" x14ac:dyDescent="0.25">
      <c r="A333" s="1338" t="s">
        <v>809</v>
      </c>
      <c r="B333" s="1338" t="s">
        <v>873</v>
      </c>
      <c r="C333" s="1338" t="s">
        <v>379</v>
      </c>
      <c r="D333" s="1">
        <v>5</v>
      </c>
      <c r="E333" s="1">
        <v>5</v>
      </c>
      <c r="F333" s="1">
        <v>20</v>
      </c>
      <c r="G333" s="1">
        <v>15</v>
      </c>
      <c r="H333" s="1">
        <v>9</v>
      </c>
      <c r="I333" s="1">
        <v>16</v>
      </c>
      <c r="J333" s="1">
        <v>5</v>
      </c>
      <c r="K333" s="1">
        <v>10</v>
      </c>
      <c r="L333" s="1">
        <v>2</v>
      </c>
      <c r="M333" s="1">
        <v>1</v>
      </c>
      <c r="N333" s="1">
        <v>3</v>
      </c>
      <c r="O333" s="1">
        <v>0</v>
      </c>
      <c r="P333" s="1345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437">
        <v>0</v>
      </c>
    </row>
    <row r="334" spans="1:22" ht="15" x14ac:dyDescent="0.25">
      <c r="A334" s="1338" t="s">
        <v>809</v>
      </c>
      <c r="B334" s="1338" t="s">
        <v>873</v>
      </c>
      <c r="C334" s="1338" t="s">
        <v>377</v>
      </c>
      <c r="D334" s="1">
        <v>0.25</v>
      </c>
      <c r="E334" s="1">
        <v>0.23809523809523808</v>
      </c>
      <c r="F334" s="1">
        <v>0.34482758620689657</v>
      </c>
      <c r="G334" s="1">
        <v>0.29411764705882354</v>
      </c>
      <c r="H334" s="1">
        <v>0.32142857142857145</v>
      </c>
      <c r="I334" s="1">
        <v>0.21052631578947367</v>
      </c>
      <c r="J334" s="1">
        <v>0.17857142857142858</v>
      </c>
      <c r="K334" s="1">
        <v>0.55555555555555558</v>
      </c>
      <c r="L334" s="1">
        <v>0.5</v>
      </c>
      <c r="M334" s="1">
        <v>0.33333333333333331</v>
      </c>
      <c r="N334" s="1">
        <v>1</v>
      </c>
      <c r="O334" s="1">
        <v>0</v>
      </c>
      <c r="P334" s="1345">
        <v>1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437">
        <v>0</v>
      </c>
    </row>
    <row r="335" spans="1:22" ht="15" x14ac:dyDescent="0.25">
      <c r="A335" s="1338" t="s">
        <v>809</v>
      </c>
      <c r="B335" s="1338" t="s">
        <v>874</v>
      </c>
      <c r="C335" s="1338" t="s">
        <v>376</v>
      </c>
      <c r="D335" s="1">
        <v>7</v>
      </c>
      <c r="E335" s="1">
        <v>15</v>
      </c>
      <c r="F335" s="1">
        <v>17</v>
      </c>
      <c r="G335" s="1">
        <v>23</v>
      </c>
      <c r="H335" s="1">
        <v>22</v>
      </c>
      <c r="I335" s="1">
        <v>6</v>
      </c>
      <c r="J335" s="1">
        <v>11</v>
      </c>
      <c r="K335" s="1">
        <v>1</v>
      </c>
      <c r="L335" s="1">
        <v>0</v>
      </c>
      <c r="M335" s="1">
        <v>0</v>
      </c>
      <c r="N335" s="1">
        <v>0</v>
      </c>
      <c r="O335" s="1">
        <v>0</v>
      </c>
      <c r="P335" s="1345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437">
        <v>0</v>
      </c>
    </row>
    <row r="336" spans="1:22" ht="15" x14ac:dyDescent="0.25">
      <c r="A336" s="1338" t="s">
        <v>809</v>
      </c>
      <c r="B336" s="1338" t="s">
        <v>874</v>
      </c>
      <c r="C336" s="1338" t="s">
        <v>379</v>
      </c>
      <c r="D336" s="1">
        <v>-1</v>
      </c>
      <c r="E336" s="1">
        <v>7</v>
      </c>
      <c r="F336" s="1">
        <v>6</v>
      </c>
      <c r="G336" s="1">
        <v>11</v>
      </c>
      <c r="H336" s="1">
        <v>9</v>
      </c>
      <c r="I336" s="1">
        <v>3</v>
      </c>
      <c r="J336" s="1">
        <v>6</v>
      </c>
      <c r="K336" s="1">
        <v>1</v>
      </c>
      <c r="L336" s="1">
        <v>0</v>
      </c>
      <c r="M336" s="1">
        <v>0</v>
      </c>
      <c r="N336" s="1">
        <v>0</v>
      </c>
      <c r="O336" s="1">
        <v>0</v>
      </c>
      <c r="P336" s="1345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437">
        <v>0</v>
      </c>
    </row>
    <row r="337" spans="1:22" ht="15" x14ac:dyDescent="0.25">
      <c r="A337" s="1338" t="s">
        <v>809</v>
      </c>
      <c r="B337" s="1338" t="s">
        <v>874</v>
      </c>
      <c r="C337" s="1338" t="s">
        <v>377</v>
      </c>
      <c r="D337" s="1">
        <v>-0.2</v>
      </c>
      <c r="E337" s="1">
        <v>0.41176470588235292</v>
      </c>
      <c r="F337" s="1">
        <v>0.375</v>
      </c>
      <c r="G337" s="1">
        <v>0.47826086956521741</v>
      </c>
      <c r="H337" s="1">
        <v>0.40909090909090912</v>
      </c>
      <c r="I337" s="1">
        <v>0.5</v>
      </c>
      <c r="J337" s="1">
        <v>0.54545454545454541</v>
      </c>
      <c r="K337" s="1">
        <v>1</v>
      </c>
      <c r="L337" s="1">
        <v>0</v>
      </c>
      <c r="M337" s="1">
        <v>0</v>
      </c>
      <c r="N337" s="1">
        <v>0</v>
      </c>
      <c r="O337" s="1">
        <v>0</v>
      </c>
      <c r="P337" s="1345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437">
        <v>0</v>
      </c>
    </row>
    <row r="338" spans="1:22" ht="15" x14ac:dyDescent="0.25">
      <c r="A338" s="1338" t="s">
        <v>809</v>
      </c>
      <c r="B338" s="1338" t="s">
        <v>875</v>
      </c>
      <c r="C338" s="1338" t="s">
        <v>376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6</v>
      </c>
      <c r="L338" s="1">
        <v>5</v>
      </c>
      <c r="M338" s="1">
        <v>1</v>
      </c>
      <c r="N338" s="1">
        <v>0</v>
      </c>
      <c r="O338" s="1">
        <v>0</v>
      </c>
      <c r="P338" s="1345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437">
        <v>0</v>
      </c>
    </row>
    <row r="339" spans="1:22" ht="15" x14ac:dyDescent="0.25">
      <c r="A339" s="1338" t="s">
        <v>809</v>
      </c>
      <c r="B339" s="1338" t="s">
        <v>875</v>
      </c>
      <c r="C339" s="1338" t="s">
        <v>379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3</v>
      </c>
      <c r="L339" s="1">
        <v>3</v>
      </c>
      <c r="M339" s="1">
        <v>1</v>
      </c>
      <c r="N339" s="1">
        <v>0</v>
      </c>
      <c r="O339" s="1">
        <v>0</v>
      </c>
      <c r="P339" s="1345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437">
        <v>0</v>
      </c>
    </row>
    <row r="340" spans="1:22" ht="15" x14ac:dyDescent="0.25">
      <c r="A340" s="1338" t="s">
        <v>809</v>
      </c>
      <c r="B340" s="1338" t="s">
        <v>875</v>
      </c>
      <c r="C340" s="1338" t="s">
        <v>377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0.42857142857142855</v>
      </c>
      <c r="L340" s="1">
        <v>0.6</v>
      </c>
      <c r="M340" s="1">
        <v>1</v>
      </c>
      <c r="N340" s="1">
        <v>0</v>
      </c>
      <c r="O340" s="1">
        <v>0</v>
      </c>
      <c r="P340" s="1345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437">
        <v>0</v>
      </c>
    </row>
    <row r="341" spans="1:22" ht="15" x14ac:dyDescent="0.25">
      <c r="A341" s="1338" t="s">
        <v>809</v>
      </c>
      <c r="B341" s="1338" t="s">
        <v>876</v>
      </c>
      <c r="C341" s="1338" t="s">
        <v>376</v>
      </c>
      <c r="D341" s="1">
        <v>29</v>
      </c>
      <c r="E341" s="1">
        <v>31</v>
      </c>
      <c r="F341" s="1">
        <v>45</v>
      </c>
      <c r="G341" s="1">
        <v>7</v>
      </c>
      <c r="H341" s="1">
        <v>0</v>
      </c>
      <c r="I341" s="1">
        <v>0</v>
      </c>
      <c r="J341" s="1">
        <v>0</v>
      </c>
      <c r="K341" s="1">
        <v>-1</v>
      </c>
      <c r="L341" s="1">
        <v>0</v>
      </c>
      <c r="M341" s="1">
        <v>0</v>
      </c>
      <c r="N341" s="1">
        <v>0</v>
      </c>
      <c r="O341" s="1">
        <v>0</v>
      </c>
      <c r="P341" s="1345">
        <v>-2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437">
        <v>0</v>
      </c>
    </row>
    <row r="342" spans="1:22" ht="15" x14ac:dyDescent="0.25">
      <c r="A342" s="1338" t="s">
        <v>809</v>
      </c>
      <c r="B342" s="1338" t="s">
        <v>876</v>
      </c>
      <c r="C342" s="1338" t="s">
        <v>379</v>
      </c>
      <c r="D342" s="1">
        <v>4</v>
      </c>
      <c r="E342" s="1">
        <v>4</v>
      </c>
      <c r="F342" s="1">
        <v>4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345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437">
        <v>0</v>
      </c>
    </row>
    <row r="343" spans="1:22" ht="15" x14ac:dyDescent="0.25">
      <c r="A343" s="1338" t="s">
        <v>809</v>
      </c>
      <c r="B343" s="1338" t="s">
        <v>876</v>
      </c>
      <c r="C343" s="1338" t="s">
        <v>377</v>
      </c>
      <c r="D343" s="1">
        <v>0.12903225806451613</v>
      </c>
      <c r="E343" s="1">
        <v>0.12121212121212122</v>
      </c>
      <c r="F343" s="1">
        <v>8.5106382978723402E-2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345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437">
        <v>0</v>
      </c>
    </row>
    <row r="344" spans="1:22" ht="15" x14ac:dyDescent="0.25">
      <c r="A344" s="1338" t="s">
        <v>809</v>
      </c>
      <c r="B344" s="1338" t="s">
        <v>877</v>
      </c>
      <c r="C344" s="1338" t="s">
        <v>376</v>
      </c>
      <c r="D344" s="1">
        <v>52</v>
      </c>
      <c r="E344" s="1">
        <v>99</v>
      </c>
      <c r="F344" s="1">
        <v>105</v>
      </c>
      <c r="G344" s="1">
        <v>66</v>
      </c>
      <c r="H344" s="1">
        <v>60</v>
      </c>
      <c r="I344" s="1">
        <v>48</v>
      </c>
      <c r="J344" s="1">
        <v>13</v>
      </c>
      <c r="K344" s="1">
        <v>22</v>
      </c>
      <c r="L344" s="1">
        <v>23</v>
      </c>
      <c r="M344" s="1">
        <v>14</v>
      </c>
      <c r="N344" s="1">
        <v>4</v>
      </c>
      <c r="O344" s="1">
        <v>0</v>
      </c>
      <c r="P344" s="1345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437">
        <v>0</v>
      </c>
    </row>
    <row r="345" spans="1:22" ht="15" x14ac:dyDescent="0.25">
      <c r="A345" s="1338" t="s">
        <v>809</v>
      </c>
      <c r="B345" s="1338" t="s">
        <v>877</v>
      </c>
      <c r="C345" s="1338" t="s">
        <v>379</v>
      </c>
      <c r="D345" s="1">
        <v>14</v>
      </c>
      <c r="E345" s="1">
        <v>29</v>
      </c>
      <c r="F345" s="1">
        <v>20</v>
      </c>
      <c r="G345" s="1">
        <v>10</v>
      </c>
      <c r="H345" s="1">
        <v>10</v>
      </c>
      <c r="I345" s="1">
        <v>9</v>
      </c>
      <c r="J345" s="1">
        <v>4</v>
      </c>
      <c r="K345" s="1">
        <v>3</v>
      </c>
      <c r="L345" s="1">
        <v>3</v>
      </c>
      <c r="M345" s="1">
        <v>3</v>
      </c>
      <c r="N345" s="1">
        <v>0</v>
      </c>
      <c r="O345" s="1">
        <v>0</v>
      </c>
      <c r="P345" s="1345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437">
        <v>0</v>
      </c>
    </row>
    <row r="346" spans="1:22" ht="15" x14ac:dyDescent="0.25">
      <c r="A346" s="1338" t="s">
        <v>809</v>
      </c>
      <c r="B346" s="1338" t="s">
        <v>877</v>
      </c>
      <c r="C346" s="1338" t="s">
        <v>377</v>
      </c>
      <c r="D346" s="1">
        <v>0.2413793103448276</v>
      </c>
      <c r="E346" s="1">
        <v>0.24576271186440679</v>
      </c>
      <c r="F346" s="1">
        <v>0.16528925619834711</v>
      </c>
      <c r="G346" s="1">
        <v>0.11904761904761904</v>
      </c>
      <c r="H346" s="1">
        <v>0.13698630136986301</v>
      </c>
      <c r="I346" s="1">
        <v>0.18</v>
      </c>
      <c r="J346" s="1">
        <v>0.26666666666666666</v>
      </c>
      <c r="K346" s="1">
        <v>0.13636363636363635</v>
      </c>
      <c r="L346" s="1">
        <v>0.125</v>
      </c>
      <c r="M346" s="1">
        <v>0.1875</v>
      </c>
      <c r="N346" s="1">
        <v>0</v>
      </c>
      <c r="O346" s="1">
        <v>0</v>
      </c>
      <c r="P346" s="1345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437">
        <v>0</v>
      </c>
    </row>
    <row r="347" spans="1:22" ht="15" x14ac:dyDescent="0.25">
      <c r="A347" s="1338" t="s">
        <v>809</v>
      </c>
      <c r="B347" s="1338" t="s">
        <v>878</v>
      </c>
      <c r="C347" s="1338" t="s">
        <v>376</v>
      </c>
      <c r="D347" s="1">
        <v>0</v>
      </c>
      <c r="E347" s="1">
        <v>0</v>
      </c>
      <c r="F347" s="1">
        <v>0</v>
      </c>
      <c r="G347" s="1">
        <v>13</v>
      </c>
      <c r="H347" s="1">
        <v>1</v>
      </c>
      <c r="I347" s="1">
        <v>0</v>
      </c>
      <c r="J347" s="1">
        <v>3</v>
      </c>
      <c r="K347" s="1">
        <v>2</v>
      </c>
      <c r="L347" s="1">
        <v>4</v>
      </c>
      <c r="M347" s="1">
        <v>2</v>
      </c>
      <c r="N347" s="1">
        <v>2</v>
      </c>
      <c r="O347" s="1">
        <v>5</v>
      </c>
      <c r="P347" s="1345">
        <v>3</v>
      </c>
      <c r="Q347" s="1">
        <v>2</v>
      </c>
      <c r="R347" s="1">
        <v>5</v>
      </c>
      <c r="S347" s="1">
        <v>3</v>
      </c>
      <c r="T347" s="1">
        <v>0</v>
      </c>
      <c r="U347" s="1">
        <v>3</v>
      </c>
      <c r="V347" s="1437">
        <v>9</v>
      </c>
    </row>
    <row r="348" spans="1:22" ht="15" x14ac:dyDescent="0.25">
      <c r="A348" s="1338" t="s">
        <v>809</v>
      </c>
      <c r="B348" s="1338" t="s">
        <v>878</v>
      </c>
      <c r="C348" s="1338" t="s">
        <v>379</v>
      </c>
      <c r="D348" s="1">
        <v>0</v>
      </c>
      <c r="E348" s="1">
        <v>0</v>
      </c>
      <c r="F348" s="1">
        <v>0</v>
      </c>
      <c r="G348" s="1">
        <v>9</v>
      </c>
      <c r="H348" s="1">
        <v>-1</v>
      </c>
      <c r="I348" s="1">
        <v>0</v>
      </c>
      <c r="J348" s="1">
        <v>2</v>
      </c>
      <c r="K348" s="1">
        <v>0</v>
      </c>
      <c r="L348" s="1">
        <v>0</v>
      </c>
      <c r="M348" s="1">
        <v>1</v>
      </c>
      <c r="N348" s="1">
        <v>0</v>
      </c>
      <c r="O348" s="1">
        <v>4</v>
      </c>
      <c r="P348" s="1345">
        <v>2</v>
      </c>
      <c r="Q348" s="1">
        <v>1</v>
      </c>
      <c r="R348" s="1">
        <v>4</v>
      </c>
      <c r="S348" s="1">
        <v>0</v>
      </c>
      <c r="T348" s="1">
        <v>0</v>
      </c>
      <c r="U348" s="1">
        <v>1</v>
      </c>
      <c r="V348" s="1437">
        <v>4</v>
      </c>
    </row>
    <row r="349" spans="1:22" ht="15" x14ac:dyDescent="0.25">
      <c r="A349" s="1338" t="s">
        <v>809</v>
      </c>
      <c r="B349" s="1338" t="s">
        <v>878</v>
      </c>
      <c r="C349" s="1338" t="s">
        <v>377</v>
      </c>
      <c r="D349" s="1">
        <v>0</v>
      </c>
      <c r="E349" s="1">
        <v>0</v>
      </c>
      <c r="F349" s="1">
        <v>0</v>
      </c>
      <c r="G349" s="1">
        <v>0.69230769230769229</v>
      </c>
      <c r="H349" s="1">
        <v>-1</v>
      </c>
      <c r="I349" s="1">
        <v>0</v>
      </c>
      <c r="J349" s="1">
        <v>0.66666666666666663</v>
      </c>
      <c r="K349" s="1">
        <v>0</v>
      </c>
      <c r="L349" s="1">
        <v>0</v>
      </c>
      <c r="M349" s="1">
        <v>0.5</v>
      </c>
      <c r="N349" s="1">
        <v>0</v>
      </c>
      <c r="O349" s="1">
        <v>0.8</v>
      </c>
      <c r="P349" s="1345">
        <v>0.66666666666666663</v>
      </c>
      <c r="Q349" s="1">
        <v>0.5</v>
      </c>
      <c r="R349" s="1">
        <v>0.8</v>
      </c>
      <c r="S349" s="1">
        <v>0</v>
      </c>
      <c r="T349" s="1">
        <v>0</v>
      </c>
      <c r="U349" s="1">
        <v>0.33333333333333331</v>
      </c>
      <c r="V349" s="1437">
        <v>0.44444444444444442</v>
      </c>
    </row>
    <row r="350" spans="1:22" ht="15" x14ac:dyDescent="0.25">
      <c r="A350" s="1338" t="s">
        <v>809</v>
      </c>
      <c r="B350" s="1338" t="s">
        <v>879</v>
      </c>
      <c r="C350" s="1338" t="s">
        <v>376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1</v>
      </c>
      <c r="N350" s="1">
        <v>11</v>
      </c>
      <c r="O350" s="1">
        <v>14</v>
      </c>
      <c r="P350" s="1345">
        <v>1</v>
      </c>
      <c r="Q350" s="1">
        <v>3</v>
      </c>
      <c r="R350" s="1">
        <v>21</v>
      </c>
      <c r="S350" s="1">
        <v>14</v>
      </c>
      <c r="T350" s="1">
        <v>18</v>
      </c>
      <c r="U350" s="1">
        <v>15</v>
      </c>
      <c r="V350" s="1437">
        <v>12</v>
      </c>
    </row>
    <row r="351" spans="1:22" ht="15" x14ac:dyDescent="0.25">
      <c r="A351" s="1338" t="s">
        <v>809</v>
      </c>
      <c r="B351" s="1338" t="s">
        <v>879</v>
      </c>
      <c r="C351" s="1338" t="s">
        <v>379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1</v>
      </c>
      <c r="N351" s="1">
        <v>3</v>
      </c>
      <c r="O351" s="1">
        <v>6</v>
      </c>
      <c r="P351" s="1345">
        <v>1</v>
      </c>
      <c r="Q351" s="1">
        <v>1</v>
      </c>
      <c r="R351" s="1">
        <v>11</v>
      </c>
      <c r="S351" s="1">
        <v>10</v>
      </c>
      <c r="T351" s="1">
        <v>8</v>
      </c>
      <c r="U351" s="1">
        <v>8</v>
      </c>
      <c r="V351" s="1437">
        <v>9</v>
      </c>
    </row>
    <row r="352" spans="1:22" ht="15" x14ac:dyDescent="0.25">
      <c r="A352" s="1338" t="s">
        <v>809</v>
      </c>
      <c r="B352" s="1338" t="s">
        <v>879</v>
      </c>
      <c r="C352" s="1338" t="s">
        <v>377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1</v>
      </c>
      <c r="N352" s="1">
        <v>0.27272727272727271</v>
      </c>
      <c r="O352" s="1">
        <v>0.42857142857142855</v>
      </c>
      <c r="P352" s="1345">
        <v>1</v>
      </c>
      <c r="Q352" s="1">
        <v>0.2</v>
      </c>
      <c r="R352" s="1">
        <v>0.52380952380952384</v>
      </c>
      <c r="S352" s="1">
        <v>0.7142857142857143</v>
      </c>
      <c r="T352" s="1">
        <v>0.42105263157894735</v>
      </c>
      <c r="U352" s="1">
        <v>0.47058823529411764</v>
      </c>
      <c r="V352" s="1437">
        <v>0.69230769230769229</v>
      </c>
    </row>
    <row r="353" spans="1:22" ht="15" x14ac:dyDescent="0.25">
      <c r="A353" s="1338" t="s">
        <v>809</v>
      </c>
      <c r="B353" s="1338" t="s">
        <v>1119</v>
      </c>
      <c r="C353" s="1338" t="s">
        <v>376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345">
        <v>0</v>
      </c>
      <c r="Q353" s="1">
        <v>0</v>
      </c>
      <c r="R353" s="1">
        <v>0</v>
      </c>
      <c r="S353" s="1">
        <v>0</v>
      </c>
      <c r="T353" s="1">
        <v>0</v>
      </c>
      <c r="U353" s="1">
        <v>6</v>
      </c>
      <c r="V353" s="1437">
        <v>21</v>
      </c>
    </row>
    <row r="354" spans="1:22" ht="15" x14ac:dyDescent="0.25">
      <c r="A354" s="1338" t="s">
        <v>809</v>
      </c>
      <c r="B354" s="1338" t="s">
        <v>1119</v>
      </c>
      <c r="C354" s="1338" t="s">
        <v>379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345">
        <v>0</v>
      </c>
      <c r="Q354" s="1">
        <v>0</v>
      </c>
      <c r="R354" s="1">
        <v>0</v>
      </c>
      <c r="S354" s="1">
        <v>0</v>
      </c>
      <c r="T354" s="1">
        <v>0</v>
      </c>
      <c r="U354" s="1">
        <v>1</v>
      </c>
      <c r="V354" s="1437">
        <v>6</v>
      </c>
    </row>
    <row r="355" spans="1:22" ht="15" x14ac:dyDescent="0.25">
      <c r="A355" s="1338" t="s">
        <v>809</v>
      </c>
      <c r="B355" s="1338" t="s">
        <v>1119</v>
      </c>
      <c r="C355" s="1338" t="s">
        <v>377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345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0.16666666666666666</v>
      </c>
      <c r="V355" s="1437">
        <v>0.27272727272727271</v>
      </c>
    </row>
    <row r="356" spans="1:22" ht="15" x14ac:dyDescent="0.25">
      <c r="A356" s="1338" t="s">
        <v>809</v>
      </c>
      <c r="B356" s="1338" t="s">
        <v>880</v>
      </c>
      <c r="C356" s="1338" t="s">
        <v>376</v>
      </c>
      <c r="D356" s="1">
        <v>19</v>
      </c>
      <c r="E356" s="1">
        <v>61</v>
      </c>
      <c r="F356" s="1">
        <v>52</v>
      </c>
      <c r="G356" s="1">
        <v>40</v>
      </c>
      <c r="H356" s="1">
        <v>40</v>
      </c>
      <c r="I356" s="1">
        <v>38</v>
      </c>
      <c r="J356" s="1">
        <v>49</v>
      </c>
      <c r="K356" s="1">
        <v>15</v>
      </c>
      <c r="L356" s="1">
        <v>30</v>
      </c>
      <c r="M356" s="1">
        <v>17</v>
      </c>
      <c r="N356" s="1">
        <v>23</v>
      </c>
      <c r="O356" s="1">
        <v>38</v>
      </c>
      <c r="P356" s="1345">
        <v>0</v>
      </c>
      <c r="Q356" s="1">
        <v>0</v>
      </c>
      <c r="R356" s="1">
        <v>1</v>
      </c>
      <c r="S356" s="1">
        <v>2</v>
      </c>
      <c r="T356" s="1">
        <v>3</v>
      </c>
      <c r="U356" s="1">
        <v>1</v>
      </c>
      <c r="V356" s="1437">
        <v>0</v>
      </c>
    </row>
    <row r="357" spans="1:22" ht="15" x14ac:dyDescent="0.25">
      <c r="A357" s="1338" t="s">
        <v>809</v>
      </c>
      <c r="B357" s="1338" t="s">
        <v>880</v>
      </c>
      <c r="C357" s="1338" t="s">
        <v>379</v>
      </c>
      <c r="D357" s="1">
        <v>4</v>
      </c>
      <c r="E357" s="1">
        <v>24</v>
      </c>
      <c r="F357" s="1">
        <v>12</v>
      </c>
      <c r="G357" s="1">
        <v>15</v>
      </c>
      <c r="H357" s="1">
        <v>10</v>
      </c>
      <c r="I357" s="1">
        <v>10</v>
      </c>
      <c r="J357" s="1">
        <v>18</v>
      </c>
      <c r="K357" s="1">
        <v>8</v>
      </c>
      <c r="L357" s="1">
        <v>16</v>
      </c>
      <c r="M357" s="1">
        <v>9</v>
      </c>
      <c r="N357" s="1">
        <v>11</v>
      </c>
      <c r="O357" s="1">
        <v>20</v>
      </c>
      <c r="P357" s="1345">
        <v>0</v>
      </c>
      <c r="Q357" s="1">
        <v>0</v>
      </c>
      <c r="R357" s="1">
        <v>0</v>
      </c>
      <c r="S357" s="1">
        <v>1</v>
      </c>
      <c r="T357" s="1">
        <v>2</v>
      </c>
      <c r="U357" s="1">
        <v>1</v>
      </c>
      <c r="V357" s="1437">
        <v>0</v>
      </c>
    </row>
    <row r="358" spans="1:22" ht="15" x14ac:dyDescent="0.25">
      <c r="A358" s="1338" t="s">
        <v>809</v>
      </c>
      <c r="B358" s="1338" t="s">
        <v>880</v>
      </c>
      <c r="C358" s="1338" t="s">
        <v>377</v>
      </c>
      <c r="D358" s="1">
        <v>0.13333333333333333</v>
      </c>
      <c r="E358" s="1">
        <v>0.35294117647058826</v>
      </c>
      <c r="F358" s="1">
        <v>0.17142857142857143</v>
      </c>
      <c r="G358" s="1">
        <v>0.28846153846153844</v>
      </c>
      <c r="H358" s="1">
        <v>0.23809523809523808</v>
      </c>
      <c r="I358" s="1">
        <v>0.25641025641025639</v>
      </c>
      <c r="J358" s="1">
        <v>0.34615384615384615</v>
      </c>
      <c r="K358" s="1">
        <v>0.47058823529411764</v>
      </c>
      <c r="L358" s="1">
        <v>0.5161290322580645</v>
      </c>
      <c r="M358" s="1">
        <v>0.52941176470588236</v>
      </c>
      <c r="N358" s="1">
        <v>0.44</v>
      </c>
      <c r="O358" s="1">
        <v>0.52631578947368418</v>
      </c>
      <c r="P358" s="1345">
        <v>0</v>
      </c>
      <c r="Q358" s="1">
        <v>0</v>
      </c>
      <c r="R358" s="1">
        <v>0</v>
      </c>
      <c r="S358" s="1">
        <v>0.5</v>
      </c>
      <c r="T358" s="1">
        <v>0.66666666666666663</v>
      </c>
      <c r="U358" s="1">
        <v>1</v>
      </c>
      <c r="V358" s="1437">
        <v>0</v>
      </c>
    </row>
    <row r="359" spans="1:22" ht="15" x14ac:dyDescent="0.25">
      <c r="A359" s="1338" t="s">
        <v>809</v>
      </c>
      <c r="B359" s="1338" t="s">
        <v>772</v>
      </c>
      <c r="C359" s="1338" t="s">
        <v>376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345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437">
        <v>0</v>
      </c>
    </row>
    <row r="360" spans="1:22" ht="15" x14ac:dyDescent="0.25">
      <c r="A360" s="1338" t="s">
        <v>809</v>
      </c>
      <c r="B360" s="1338" t="s">
        <v>772</v>
      </c>
      <c r="C360" s="1338" t="s">
        <v>379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345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437">
        <v>0</v>
      </c>
    </row>
    <row r="361" spans="1:22" ht="15" x14ac:dyDescent="0.25">
      <c r="A361" s="1338" t="s">
        <v>809</v>
      </c>
      <c r="B361" s="1338" t="s">
        <v>772</v>
      </c>
      <c r="C361" s="1338" t="s">
        <v>377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345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437">
        <v>0</v>
      </c>
    </row>
    <row r="362" spans="1:22" ht="15" x14ac:dyDescent="0.25">
      <c r="A362" s="1338" t="s">
        <v>809</v>
      </c>
      <c r="B362" s="1338" t="s">
        <v>881</v>
      </c>
      <c r="C362" s="1338" t="s">
        <v>376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345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437">
        <v>0</v>
      </c>
    </row>
    <row r="363" spans="1:22" ht="15" x14ac:dyDescent="0.25">
      <c r="A363" s="1338" t="s">
        <v>809</v>
      </c>
      <c r="B363" s="1338" t="s">
        <v>882</v>
      </c>
      <c r="C363" s="1338" t="s">
        <v>376</v>
      </c>
      <c r="D363" s="1">
        <v>0</v>
      </c>
      <c r="E363" s="1">
        <v>2</v>
      </c>
      <c r="F363" s="1">
        <v>14</v>
      </c>
      <c r="G363" s="1">
        <v>8</v>
      </c>
      <c r="H363" s="1">
        <v>1</v>
      </c>
      <c r="I363" s="1">
        <v>2</v>
      </c>
      <c r="J363" s="1">
        <v>3</v>
      </c>
      <c r="K363" s="1">
        <v>1</v>
      </c>
      <c r="L363" s="1">
        <v>8</v>
      </c>
      <c r="M363" s="1">
        <v>3</v>
      </c>
      <c r="N363" s="1">
        <v>3</v>
      </c>
      <c r="O363" s="1">
        <v>6</v>
      </c>
      <c r="P363" s="1345">
        <v>1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437">
        <v>0</v>
      </c>
    </row>
    <row r="364" spans="1:22" ht="15" x14ac:dyDescent="0.25">
      <c r="A364" s="1338" t="s">
        <v>809</v>
      </c>
      <c r="B364" s="1338" t="s">
        <v>882</v>
      </c>
      <c r="C364" s="1338" t="s">
        <v>379</v>
      </c>
      <c r="D364" s="1">
        <v>0</v>
      </c>
      <c r="E364" s="1">
        <v>1</v>
      </c>
      <c r="F364" s="1">
        <v>4</v>
      </c>
      <c r="G364" s="1">
        <v>1</v>
      </c>
      <c r="H364" s="1">
        <v>1</v>
      </c>
      <c r="I364" s="1">
        <v>1</v>
      </c>
      <c r="J364" s="1">
        <v>1</v>
      </c>
      <c r="K364" s="1">
        <v>1</v>
      </c>
      <c r="L364" s="1">
        <v>4</v>
      </c>
      <c r="M364" s="1">
        <v>1</v>
      </c>
      <c r="N364" s="1">
        <v>0</v>
      </c>
      <c r="O364" s="1">
        <v>2</v>
      </c>
      <c r="P364" s="1345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437">
        <v>0</v>
      </c>
    </row>
    <row r="365" spans="1:22" ht="15" x14ac:dyDescent="0.25">
      <c r="A365" s="1338" t="s">
        <v>809</v>
      </c>
      <c r="B365" s="1338" t="s">
        <v>882</v>
      </c>
      <c r="C365" s="1338" t="s">
        <v>377</v>
      </c>
      <c r="D365" s="1">
        <v>0</v>
      </c>
      <c r="E365" s="1">
        <v>0.5</v>
      </c>
      <c r="F365" s="1">
        <v>0.2857142857142857</v>
      </c>
      <c r="G365" s="1">
        <v>0.1111111111111111</v>
      </c>
      <c r="H365" s="1">
        <v>1</v>
      </c>
      <c r="I365" s="1">
        <v>0.5</v>
      </c>
      <c r="J365" s="1">
        <v>0.33333333333333331</v>
      </c>
      <c r="K365" s="1">
        <v>0.5</v>
      </c>
      <c r="L365" s="1">
        <v>0.5</v>
      </c>
      <c r="M365" s="1">
        <v>0.33333333333333331</v>
      </c>
      <c r="N365" s="1">
        <v>0</v>
      </c>
      <c r="O365" s="1">
        <v>0.33333333333333331</v>
      </c>
      <c r="P365" s="1345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437">
        <v>0</v>
      </c>
    </row>
    <row r="366" spans="1:22" ht="15" x14ac:dyDescent="0.25">
      <c r="A366" s="1338" t="s">
        <v>809</v>
      </c>
      <c r="B366" s="1338" t="s">
        <v>883</v>
      </c>
      <c r="C366" s="1338" t="s">
        <v>376</v>
      </c>
      <c r="D366" s="1">
        <v>12</v>
      </c>
      <c r="E366" s="1">
        <v>29</v>
      </c>
      <c r="F366" s="1">
        <v>44</v>
      </c>
      <c r="G366" s="1">
        <v>61</v>
      </c>
      <c r="H366" s="1">
        <v>31</v>
      </c>
      <c r="I366" s="1">
        <v>0</v>
      </c>
      <c r="J366" s="1">
        <v>11</v>
      </c>
      <c r="K366" s="1">
        <v>3</v>
      </c>
      <c r="L366" s="1">
        <v>14</v>
      </c>
      <c r="M366" s="1">
        <v>9</v>
      </c>
      <c r="N366" s="1">
        <v>8</v>
      </c>
      <c r="O366" s="1">
        <v>9</v>
      </c>
      <c r="P366" s="1345">
        <v>1</v>
      </c>
      <c r="Q366" s="1">
        <v>0</v>
      </c>
      <c r="R366" s="1">
        <v>6</v>
      </c>
      <c r="S366" s="1">
        <v>3</v>
      </c>
      <c r="T366" s="1">
        <v>3</v>
      </c>
      <c r="U366" s="1">
        <v>3</v>
      </c>
      <c r="V366" s="1437">
        <v>1</v>
      </c>
    </row>
    <row r="367" spans="1:22" ht="15" x14ac:dyDescent="0.25">
      <c r="A367" s="1338" t="s">
        <v>809</v>
      </c>
      <c r="B367" s="1338" t="s">
        <v>883</v>
      </c>
      <c r="C367" s="1338" t="s">
        <v>379</v>
      </c>
      <c r="D367" s="1">
        <v>2</v>
      </c>
      <c r="E367" s="1">
        <v>7</v>
      </c>
      <c r="F367" s="1">
        <v>9</v>
      </c>
      <c r="G367" s="1">
        <v>15</v>
      </c>
      <c r="H367" s="1">
        <v>9</v>
      </c>
      <c r="I367" s="1">
        <v>2</v>
      </c>
      <c r="J367" s="1">
        <v>1</v>
      </c>
      <c r="K367" s="1">
        <v>1</v>
      </c>
      <c r="L367" s="1">
        <v>6</v>
      </c>
      <c r="M367" s="1">
        <v>4</v>
      </c>
      <c r="N367" s="1">
        <v>1</v>
      </c>
      <c r="O367" s="1">
        <v>6</v>
      </c>
      <c r="P367" s="1345">
        <v>1</v>
      </c>
      <c r="Q367" s="1">
        <v>0</v>
      </c>
      <c r="R367" s="1">
        <v>3</v>
      </c>
      <c r="S367" s="1">
        <v>2</v>
      </c>
      <c r="T367" s="1">
        <v>2</v>
      </c>
      <c r="U367" s="1">
        <v>1</v>
      </c>
      <c r="V367" s="1437">
        <v>1</v>
      </c>
    </row>
    <row r="368" spans="1:22" ht="15" x14ac:dyDescent="0.25">
      <c r="A368" s="1338" t="s">
        <v>809</v>
      </c>
      <c r="B368" s="1338" t="s">
        <v>883</v>
      </c>
      <c r="C368" s="1338" t="s">
        <v>377</v>
      </c>
      <c r="D368" s="1">
        <v>8.6956521739130432E-2</v>
      </c>
      <c r="E368" s="1">
        <v>0.14000000000000001</v>
      </c>
      <c r="F368" s="1">
        <v>0.16071428571428573</v>
      </c>
      <c r="G368" s="1">
        <v>0.1744186046511628</v>
      </c>
      <c r="H368" s="1">
        <v>0.3</v>
      </c>
      <c r="I368" s="1">
        <v>0</v>
      </c>
      <c r="J368" s="1">
        <v>8.3333333333333329E-2</v>
      </c>
      <c r="K368" s="1">
        <v>0.33333333333333331</v>
      </c>
      <c r="L368" s="1">
        <v>0.4</v>
      </c>
      <c r="M368" s="1">
        <v>0.36363636363636365</v>
      </c>
      <c r="N368" s="1">
        <v>0.125</v>
      </c>
      <c r="O368" s="1">
        <v>0.5</v>
      </c>
      <c r="P368" s="1345">
        <v>1</v>
      </c>
      <c r="Q368" s="1">
        <v>0</v>
      </c>
      <c r="R368" s="1">
        <v>0.5</v>
      </c>
      <c r="S368" s="1">
        <v>0.66666666666666663</v>
      </c>
      <c r="T368" s="1">
        <v>0.66666666666666663</v>
      </c>
      <c r="U368" s="1">
        <v>0.33333333333333331</v>
      </c>
      <c r="V368" s="1437">
        <v>0</v>
      </c>
    </row>
    <row r="369" spans="1:22" ht="15" x14ac:dyDescent="0.25">
      <c r="A369" s="1338" t="s">
        <v>809</v>
      </c>
      <c r="B369" s="1338" t="s">
        <v>884</v>
      </c>
      <c r="C369" s="1338" t="s">
        <v>376</v>
      </c>
      <c r="D369" s="1">
        <v>24</v>
      </c>
      <c r="E369" s="1">
        <v>23</v>
      </c>
      <c r="F369" s="1">
        <v>36</v>
      </c>
      <c r="G369" s="1">
        <v>1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345">
        <v>0</v>
      </c>
      <c r="Q369" s="1">
        <v>-1</v>
      </c>
      <c r="R369" s="1">
        <v>0</v>
      </c>
      <c r="S369" s="1">
        <v>0</v>
      </c>
      <c r="T369" s="1">
        <v>0</v>
      </c>
      <c r="U369" s="1">
        <v>0</v>
      </c>
      <c r="V369" s="1437">
        <v>0</v>
      </c>
    </row>
    <row r="370" spans="1:22" ht="15" x14ac:dyDescent="0.25">
      <c r="A370" s="1338" t="s">
        <v>809</v>
      </c>
      <c r="B370" s="1338" t="s">
        <v>884</v>
      </c>
      <c r="C370" s="1338" t="s">
        <v>379</v>
      </c>
      <c r="D370" s="1">
        <v>3</v>
      </c>
      <c r="E370" s="1">
        <v>1</v>
      </c>
      <c r="F370" s="1">
        <v>2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345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437">
        <v>0</v>
      </c>
    </row>
    <row r="371" spans="1:22" ht="15" x14ac:dyDescent="0.25">
      <c r="A371" s="1338" t="s">
        <v>809</v>
      </c>
      <c r="B371" s="1338" t="s">
        <v>884</v>
      </c>
      <c r="C371" s="1338" t="s">
        <v>377</v>
      </c>
      <c r="D371" s="1">
        <v>7.1428571428571425E-2</v>
      </c>
      <c r="E371" s="1">
        <v>2.7027027027027029E-2</v>
      </c>
      <c r="F371" s="1">
        <v>3.2258064516129031E-2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345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437">
        <v>0</v>
      </c>
    </row>
    <row r="372" spans="1:22" ht="15" x14ac:dyDescent="0.25">
      <c r="A372" s="1338" t="s">
        <v>809</v>
      </c>
      <c r="B372" s="1338" t="s">
        <v>885</v>
      </c>
      <c r="C372" s="1338" t="s">
        <v>376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9</v>
      </c>
      <c r="K372" s="1">
        <v>9</v>
      </c>
      <c r="L372" s="1">
        <v>11</v>
      </c>
      <c r="M372" s="1">
        <v>5</v>
      </c>
      <c r="N372" s="1">
        <v>15</v>
      </c>
      <c r="O372" s="1">
        <v>18</v>
      </c>
      <c r="P372" s="1345">
        <v>7</v>
      </c>
      <c r="Q372" s="1">
        <v>9</v>
      </c>
      <c r="R372" s="1">
        <v>12</v>
      </c>
      <c r="S372" s="1">
        <v>4</v>
      </c>
      <c r="T372" s="1">
        <v>6</v>
      </c>
      <c r="U372" s="1">
        <v>1</v>
      </c>
      <c r="V372" s="1437">
        <v>3</v>
      </c>
    </row>
    <row r="373" spans="1:22" ht="15" x14ac:dyDescent="0.25">
      <c r="A373" s="1338" t="s">
        <v>809</v>
      </c>
      <c r="B373" s="1338" t="s">
        <v>885</v>
      </c>
      <c r="C373" s="1338" t="s">
        <v>379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2</v>
      </c>
      <c r="K373" s="1">
        <v>0</v>
      </c>
      <c r="L373" s="1">
        <v>2</v>
      </c>
      <c r="M373" s="1">
        <v>1</v>
      </c>
      <c r="N373" s="1">
        <v>1</v>
      </c>
      <c r="O373" s="1">
        <v>2</v>
      </c>
      <c r="P373" s="1345">
        <v>2</v>
      </c>
      <c r="Q373" s="1">
        <v>2</v>
      </c>
      <c r="R373" s="1">
        <v>2</v>
      </c>
      <c r="S373" s="1">
        <v>1</v>
      </c>
      <c r="T373" s="1">
        <v>4</v>
      </c>
      <c r="U373" s="1">
        <v>1</v>
      </c>
      <c r="V373" s="1437">
        <v>2</v>
      </c>
    </row>
    <row r="374" spans="1:22" ht="15" x14ac:dyDescent="0.25">
      <c r="A374" s="1338" t="s">
        <v>809</v>
      </c>
      <c r="B374" s="1338" t="s">
        <v>885</v>
      </c>
      <c r="C374" s="1338" t="s">
        <v>377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0.22222222222222221</v>
      </c>
      <c r="K374" s="1">
        <v>0</v>
      </c>
      <c r="L374" s="1">
        <v>0.18181818181818182</v>
      </c>
      <c r="M374" s="1">
        <v>0.2</v>
      </c>
      <c r="N374" s="1">
        <v>6.25E-2</v>
      </c>
      <c r="O374" s="1">
        <v>0.1111111111111111</v>
      </c>
      <c r="P374" s="1345">
        <v>0.25</v>
      </c>
      <c r="Q374" s="1">
        <v>0.2</v>
      </c>
      <c r="R374" s="1">
        <v>0.15384615384615385</v>
      </c>
      <c r="S374" s="1">
        <v>0.25</v>
      </c>
      <c r="T374" s="1">
        <v>0.66666666666666663</v>
      </c>
      <c r="U374" s="1">
        <v>1</v>
      </c>
      <c r="V374" s="1437">
        <v>0.66666666666666663</v>
      </c>
    </row>
    <row r="375" spans="1:22" ht="15" x14ac:dyDescent="0.25">
      <c r="A375" s="1338" t="s">
        <v>809</v>
      </c>
      <c r="B375" s="1338" t="s">
        <v>886</v>
      </c>
      <c r="C375" s="1338" t="s">
        <v>376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345">
        <v>0</v>
      </c>
      <c r="Q375" s="1">
        <v>0</v>
      </c>
      <c r="R375" s="1">
        <v>0</v>
      </c>
      <c r="S375" s="1">
        <v>1</v>
      </c>
      <c r="T375" s="1">
        <v>3</v>
      </c>
      <c r="U375" s="1">
        <v>9</v>
      </c>
      <c r="V375" s="1437">
        <v>9</v>
      </c>
    </row>
    <row r="376" spans="1:22" ht="15" x14ac:dyDescent="0.25">
      <c r="A376" s="1338" t="s">
        <v>809</v>
      </c>
      <c r="B376" s="1338" t="s">
        <v>886</v>
      </c>
      <c r="C376" s="1338" t="s">
        <v>379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345">
        <v>0</v>
      </c>
      <c r="Q376" s="1">
        <v>0</v>
      </c>
      <c r="R376" s="1">
        <v>0</v>
      </c>
      <c r="S376" s="1">
        <v>1</v>
      </c>
      <c r="T376" s="1">
        <v>2</v>
      </c>
      <c r="U376" s="1">
        <v>7</v>
      </c>
      <c r="V376" s="1437">
        <v>7</v>
      </c>
    </row>
    <row r="377" spans="1:22" ht="15" x14ac:dyDescent="0.25">
      <c r="A377" s="1338" t="s">
        <v>809</v>
      </c>
      <c r="B377" s="1338" t="s">
        <v>886</v>
      </c>
      <c r="C377" s="1338" t="s">
        <v>377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345">
        <v>0</v>
      </c>
      <c r="Q377" s="1">
        <v>0</v>
      </c>
      <c r="R377" s="1">
        <v>0</v>
      </c>
      <c r="S377" s="1">
        <v>1</v>
      </c>
      <c r="T377" s="1">
        <v>0.66666666666666663</v>
      </c>
      <c r="U377" s="1">
        <v>0.77777777777777779</v>
      </c>
      <c r="V377" s="1437">
        <v>0.77777777777777779</v>
      </c>
    </row>
    <row r="378" spans="1:22" ht="15" x14ac:dyDescent="0.25">
      <c r="A378" s="1338" t="s">
        <v>809</v>
      </c>
      <c r="B378" s="1338" t="s">
        <v>887</v>
      </c>
      <c r="C378" s="1338" t="s">
        <v>376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1</v>
      </c>
      <c r="L378" s="1">
        <v>7</v>
      </c>
      <c r="M378" s="1">
        <v>13</v>
      </c>
      <c r="N378" s="1">
        <v>8</v>
      </c>
      <c r="O378" s="1">
        <v>11</v>
      </c>
      <c r="P378" s="1345">
        <v>6</v>
      </c>
      <c r="Q378" s="1">
        <v>13</v>
      </c>
      <c r="R378" s="1">
        <v>14</v>
      </c>
      <c r="S378" s="1">
        <v>22</v>
      </c>
      <c r="T378" s="1">
        <v>15</v>
      </c>
      <c r="U378" s="1">
        <v>22</v>
      </c>
      <c r="V378" s="1437">
        <v>7</v>
      </c>
    </row>
    <row r="379" spans="1:22" ht="15" x14ac:dyDescent="0.25">
      <c r="A379" s="1338" t="s">
        <v>809</v>
      </c>
      <c r="B379" s="1338" t="s">
        <v>887</v>
      </c>
      <c r="C379" s="1338" t="s">
        <v>379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1</v>
      </c>
      <c r="L379" s="1">
        <v>0</v>
      </c>
      <c r="M379" s="1">
        <v>5</v>
      </c>
      <c r="N379" s="1">
        <v>2</v>
      </c>
      <c r="O379" s="1">
        <v>3</v>
      </c>
      <c r="P379" s="1345">
        <v>1</v>
      </c>
      <c r="Q379" s="1">
        <v>1</v>
      </c>
      <c r="R379" s="1">
        <v>2</v>
      </c>
      <c r="S379" s="1">
        <v>7</v>
      </c>
      <c r="T379" s="1">
        <v>6</v>
      </c>
      <c r="U379" s="1">
        <v>3</v>
      </c>
      <c r="V379" s="1437">
        <v>7</v>
      </c>
    </row>
    <row r="380" spans="1:22" ht="15" x14ac:dyDescent="0.25">
      <c r="A380" s="1338" t="s">
        <v>809</v>
      </c>
      <c r="B380" s="1338" t="s">
        <v>887</v>
      </c>
      <c r="C380" s="1338" t="s">
        <v>377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0.5</v>
      </c>
      <c r="L380" s="1">
        <v>0</v>
      </c>
      <c r="M380" s="1">
        <v>0.29411764705882354</v>
      </c>
      <c r="N380" s="1">
        <v>0.25</v>
      </c>
      <c r="O380" s="1">
        <v>0.27272727272727271</v>
      </c>
      <c r="P380" s="1345">
        <v>0.125</v>
      </c>
      <c r="Q380" s="1">
        <v>8.3333333333333329E-2</v>
      </c>
      <c r="R380" s="1">
        <v>0.125</v>
      </c>
      <c r="S380" s="1">
        <v>0.33333333333333331</v>
      </c>
      <c r="T380" s="1">
        <v>0.35294117647058826</v>
      </c>
      <c r="U380" s="1">
        <v>0.12</v>
      </c>
      <c r="V380" s="1437">
        <v>1.1666666666666667</v>
      </c>
    </row>
    <row r="381" spans="1:22" ht="15" x14ac:dyDescent="0.25">
      <c r="A381" s="1338" t="s">
        <v>809</v>
      </c>
      <c r="B381" s="1338" t="s">
        <v>888</v>
      </c>
      <c r="C381" s="1338" t="s">
        <v>376</v>
      </c>
      <c r="D381" s="1">
        <v>-1</v>
      </c>
      <c r="E381" s="1">
        <v>8</v>
      </c>
      <c r="F381" s="1">
        <v>6</v>
      </c>
      <c r="G381" s="1">
        <v>13</v>
      </c>
      <c r="H381" s="1">
        <v>8</v>
      </c>
      <c r="I381" s="1">
        <v>10</v>
      </c>
      <c r="J381" s="1">
        <v>4</v>
      </c>
      <c r="K381" s="1">
        <v>13</v>
      </c>
      <c r="L381" s="1">
        <v>10</v>
      </c>
      <c r="M381" s="1">
        <v>0</v>
      </c>
      <c r="N381" s="1">
        <v>0</v>
      </c>
      <c r="O381" s="1">
        <v>0</v>
      </c>
      <c r="P381" s="1345">
        <v>-1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437">
        <v>0</v>
      </c>
    </row>
    <row r="382" spans="1:22" ht="15" x14ac:dyDescent="0.25">
      <c r="A382" s="1338" t="s">
        <v>809</v>
      </c>
      <c r="B382" s="1338" t="s">
        <v>888</v>
      </c>
      <c r="C382" s="1338" t="s">
        <v>379</v>
      </c>
      <c r="D382" s="1">
        <v>1</v>
      </c>
      <c r="E382" s="1">
        <v>0</v>
      </c>
      <c r="F382" s="1">
        <v>0</v>
      </c>
      <c r="G382" s="1">
        <v>0</v>
      </c>
      <c r="H382" s="1">
        <v>0</v>
      </c>
      <c r="I382" s="1">
        <v>2</v>
      </c>
      <c r="J382" s="1">
        <v>0</v>
      </c>
      <c r="K382" s="1">
        <v>2</v>
      </c>
      <c r="L382" s="1">
        <v>1</v>
      </c>
      <c r="M382" s="1">
        <v>1</v>
      </c>
      <c r="N382" s="1">
        <v>0</v>
      </c>
      <c r="O382" s="1">
        <v>0</v>
      </c>
      <c r="P382" s="1345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437">
        <v>0</v>
      </c>
    </row>
    <row r="383" spans="1:22" ht="15" x14ac:dyDescent="0.25">
      <c r="A383" s="1338" t="s">
        <v>809</v>
      </c>
      <c r="B383" s="1338" t="s">
        <v>888</v>
      </c>
      <c r="C383" s="1338" t="s">
        <v>377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0.2</v>
      </c>
      <c r="J383" s="1">
        <v>0</v>
      </c>
      <c r="K383" s="1">
        <v>0.125</v>
      </c>
      <c r="L383" s="1">
        <v>0.1</v>
      </c>
      <c r="M383" s="1">
        <v>0</v>
      </c>
      <c r="N383" s="1">
        <v>0</v>
      </c>
      <c r="O383" s="1">
        <v>0</v>
      </c>
      <c r="P383" s="1345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437">
        <v>0</v>
      </c>
    </row>
    <row r="384" spans="1:22" ht="15" x14ac:dyDescent="0.25">
      <c r="A384" s="1338" t="s">
        <v>809</v>
      </c>
      <c r="B384" s="1338" t="s">
        <v>889</v>
      </c>
      <c r="C384" s="1338" t="s">
        <v>376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4</v>
      </c>
      <c r="K384" s="1">
        <v>30</v>
      </c>
      <c r="L384" s="1">
        <v>68</v>
      </c>
      <c r="M384" s="1">
        <v>48</v>
      </c>
      <c r="N384" s="1">
        <v>68</v>
      </c>
      <c r="O384" s="1">
        <v>103</v>
      </c>
      <c r="P384" s="1345">
        <v>26</v>
      </c>
      <c r="Q384" s="1">
        <v>7</v>
      </c>
      <c r="R384" s="1">
        <v>21</v>
      </c>
      <c r="S384" s="1">
        <v>15</v>
      </c>
      <c r="T384" s="1">
        <v>1</v>
      </c>
      <c r="U384" s="1">
        <v>0</v>
      </c>
      <c r="V384" s="1437">
        <v>4</v>
      </c>
    </row>
    <row r="385" spans="1:22" ht="15" x14ac:dyDescent="0.25">
      <c r="A385" s="1338" t="s">
        <v>809</v>
      </c>
      <c r="B385" s="1338" t="s">
        <v>889</v>
      </c>
      <c r="C385" s="1338" t="s">
        <v>379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1</v>
      </c>
      <c r="K385" s="1">
        <v>1</v>
      </c>
      <c r="L385" s="1">
        <v>6</v>
      </c>
      <c r="M385" s="1">
        <v>3</v>
      </c>
      <c r="N385" s="1">
        <v>25</v>
      </c>
      <c r="O385" s="1">
        <v>14</v>
      </c>
      <c r="P385" s="1345">
        <v>3</v>
      </c>
      <c r="Q385" s="1">
        <v>2</v>
      </c>
      <c r="R385" s="1">
        <v>11</v>
      </c>
      <c r="S385" s="1">
        <v>2</v>
      </c>
      <c r="T385" s="1">
        <v>0</v>
      </c>
      <c r="U385" s="1">
        <v>0</v>
      </c>
      <c r="V385" s="1437">
        <v>2</v>
      </c>
    </row>
    <row r="386" spans="1:22" ht="15" x14ac:dyDescent="0.25">
      <c r="A386" s="1338" t="s">
        <v>809</v>
      </c>
      <c r="B386" s="1338" t="s">
        <v>889</v>
      </c>
      <c r="C386" s="1338" t="s">
        <v>377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0.25</v>
      </c>
      <c r="K386" s="1">
        <v>3.0303030303030304E-2</v>
      </c>
      <c r="L386" s="1">
        <v>8.8235294117647065E-2</v>
      </c>
      <c r="M386" s="1">
        <v>5.7692307692307696E-2</v>
      </c>
      <c r="N386" s="1">
        <v>0.36231884057971014</v>
      </c>
      <c r="O386" s="1">
        <v>0.12962962962962962</v>
      </c>
      <c r="P386" s="1345">
        <v>0.12</v>
      </c>
      <c r="Q386" s="1">
        <v>0.25</v>
      </c>
      <c r="R386" s="1">
        <v>0.45833333333333331</v>
      </c>
      <c r="S386" s="1">
        <v>0.125</v>
      </c>
      <c r="T386" s="1">
        <v>0</v>
      </c>
      <c r="U386" s="1">
        <v>0</v>
      </c>
      <c r="V386" s="1437">
        <v>0.5</v>
      </c>
    </row>
    <row r="387" spans="1:22" ht="15" x14ac:dyDescent="0.25">
      <c r="A387" s="1338" t="s">
        <v>809</v>
      </c>
      <c r="B387" s="1338" t="s">
        <v>890</v>
      </c>
      <c r="C387" s="1338" t="s">
        <v>376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5</v>
      </c>
      <c r="K387" s="1">
        <v>13</v>
      </c>
      <c r="L387" s="1">
        <v>5</v>
      </c>
      <c r="M387" s="1">
        <v>10</v>
      </c>
      <c r="N387" s="1">
        <v>8</v>
      </c>
      <c r="O387" s="1">
        <v>17</v>
      </c>
      <c r="P387" s="1345">
        <v>17</v>
      </c>
      <c r="Q387" s="1">
        <v>6</v>
      </c>
      <c r="R387" s="1">
        <v>43</v>
      </c>
      <c r="S387" s="1">
        <v>27</v>
      </c>
      <c r="T387" s="1">
        <v>24</v>
      </c>
      <c r="U387" s="1">
        <v>33</v>
      </c>
      <c r="V387" s="1437">
        <v>6</v>
      </c>
    </row>
    <row r="388" spans="1:22" ht="15" x14ac:dyDescent="0.25">
      <c r="A388" s="1338" t="s">
        <v>809</v>
      </c>
      <c r="B388" s="1338" t="s">
        <v>890</v>
      </c>
      <c r="C388" s="1338" t="s">
        <v>379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1</v>
      </c>
      <c r="K388" s="1">
        <v>7</v>
      </c>
      <c r="L388" s="1">
        <v>0</v>
      </c>
      <c r="M388" s="1">
        <v>2</v>
      </c>
      <c r="N388" s="1">
        <v>3</v>
      </c>
      <c r="O388" s="1">
        <v>2</v>
      </c>
      <c r="P388" s="1345">
        <v>2</v>
      </c>
      <c r="Q388" s="1">
        <v>0</v>
      </c>
      <c r="R388" s="1">
        <v>4</v>
      </c>
      <c r="S388" s="1">
        <v>9</v>
      </c>
      <c r="T388" s="1">
        <v>4</v>
      </c>
      <c r="U388" s="1">
        <v>5</v>
      </c>
      <c r="V388" s="1437">
        <v>3</v>
      </c>
    </row>
    <row r="389" spans="1:22" ht="15" x14ac:dyDescent="0.25">
      <c r="A389" s="1338" t="s">
        <v>809</v>
      </c>
      <c r="B389" s="1338" t="s">
        <v>890</v>
      </c>
      <c r="C389" s="1338" t="s">
        <v>377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0.2</v>
      </c>
      <c r="K389" s="1">
        <v>0.5</v>
      </c>
      <c r="L389" s="1">
        <v>0</v>
      </c>
      <c r="M389" s="1">
        <v>0.2</v>
      </c>
      <c r="N389" s="1">
        <v>0.375</v>
      </c>
      <c r="O389" s="1">
        <v>0.11764705882352941</v>
      </c>
      <c r="P389" s="1345">
        <v>0.11764705882352941</v>
      </c>
      <c r="Q389" s="1">
        <v>0</v>
      </c>
      <c r="R389" s="1">
        <v>8.6956521739130432E-2</v>
      </c>
      <c r="S389" s="1">
        <v>0.34615384615384615</v>
      </c>
      <c r="T389" s="1">
        <v>0.16</v>
      </c>
      <c r="U389" s="1">
        <v>0.14705882352941177</v>
      </c>
      <c r="V389" s="1437">
        <v>0.5</v>
      </c>
    </row>
    <row r="390" spans="1:22" ht="15" x14ac:dyDescent="0.25">
      <c r="A390" s="1338" t="s">
        <v>809</v>
      </c>
      <c r="B390" s="1338" t="s">
        <v>891</v>
      </c>
      <c r="C390" s="1338" t="s">
        <v>376</v>
      </c>
      <c r="D390" s="1">
        <v>10</v>
      </c>
      <c r="E390" s="1">
        <v>12</v>
      </c>
      <c r="F390" s="1">
        <v>19</v>
      </c>
      <c r="G390" s="1">
        <v>13</v>
      </c>
      <c r="H390" s="1">
        <v>6</v>
      </c>
      <c r="I390" s="1">
        <v>12</v>
      </c>
      <c r="J390" s="1">
        <v>12</v>
      </c>
      <c r="K390" s="1">
        <v>9</v>
      </c>
      <c r="L390" s="1">
        <v>7</v>
      </c>
      <c r="M390" s="1">
        <v>1</v>
      </c>
      <c r="N390" s="1">
        <v>0</v>
      </c>
      <c r="O390" s="1">
        <v>0</v>
      </c>
      <c r="P390" s="1345">
        <v>-1</v>
      </c>
      <c r="Q390" s="1">
        <v>0</v>
      </c>
      <c r="R390" s="1">
        <v>0</v>
      </c>
      <c r="S390" s="1">
        <v>0</v>
      </c>
      <c r="T390" s="1">
        <v>-1</v>
      </c>
      <c r="U390" s="1">
        <v>-1</v>
      </c>
      <c r="V390" s="1437">
        <v>0</v>
      </c>
    </row>
    <row r="391" spans="1:22" ht="15" x14ac:dyDescent="0.25">
      <c r="A391" s="1338" t="s">
        <v>809</v>
      </c>
      <c r="B391" s="1338" t="s">
        <v>891</v>
      </c>
      <c r="C391" s="1338" t="s">
        <v>379</v>
      </c>
      <c r="D391" s="1">
        <v>2</v>
      </c>
      <c r="E391" s="1">
        <v>2</v>
      </c>
      <c r="F391" s="1">
        <v>5</v>
      </c>
      <c r="G391" s="1">
        <v>3</v>
      </c>
      <c r="H391" s="1">
        <v>0</v>
      </c>
      <c r="I391" s="1">
        <v>1</v>
      </c>
      <c r="J391" s="1">
        <v>2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345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437">
        <v>0</v>
      </c>
    </row>
    <row r="392" spans="1:22" ht="15" x14ac:dyDescent="0.25">
      <c r="A392" s="1338" t="s">
        <v>809</v>
      </c>
      <c r="B392" s="1338" t="s">
        <v>891</v>
      </c>
      <c r="C392" s="1338" t="s">
        <v>377</v>
      </c>
      <c r="D392" s="1">
        <v>0.2</v>
      </c>
      <c r="E392" s="1">
        <v>0.125</v>
      </c>
      <c r="F392" s="1">
        <v>0.27777777777777779</v>
      </c>
      <c r="G392" s="1">
        <v>0.21428571428571427</v>
      </c>
      <c r="H392" s="1">
        <v>0</v>
      </c>
      <c r="I392" s="1">
        <v>7.6923076923076927E-2</v>
      </c>
      <c r="J392" s="1">
        <v>0.15384615384615385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345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437">
        <v>0</v>
      </c>
    </row>
    <row r="393" spans="1:22" ht="15" x14ac:dyDescent="0.25">
      <c r="A393" s="1338" t="s">
        <v>809</v>
      </c>
      <c r="B393" s="1338" t="s">
        <v>892</v>
      </c>
      <c r="C393" s="1338" t="s">
        <v>376</v>
      </c>
      <c r="D393" s="1">
        <v>44</v>
      </c>
      <c r="E393" s="1">
        <v>52</v>
      </c>
      <c r="F393" s="1">
        <v>108</v>
      </c>
      <c r="G393" s="1">
        <v>65</v>
      </c>
      <c r="H393" s="1">
        <v>94</v>
      </c>
      <c r="I393" s="1">
        <v>42</v>
      </c>
      <c r="J393" s="1">
        <v>37</v>
      </c>
      <c r="K393" s="1">
        <v>34</v>
      </c>
      <c r="L393" s="1">
        <v>29</v>
      </c>
      <c r="M393" s="1">
        <v>36</v>
      </c>
      <c r="N393" s="1">
        <v>20</v>
      </c>
      <c r="O393" s="1">
        <v>6</v>
      </c>
      <c r="P393" s="1345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437">
        <v>0</v>
      </c>
    </row>
    <row r="394" spans="1:22" ht="15" x14ac:dyDescent="0.25">
      <c r="A394" s="1338" t="s">
        <v>809</v>
      </c>
      <c r="B394" s="1338" t="s">
        <v>892</v>
      </c>
      <c r="C394" s="1338" t="s">
        <v>379</v>
      </c>
      <c r="D394" s="1">
        <v>6</v>
      </c>
      <c r="E394" s="1">
        <v>11</v>
      </c>
      <c r="F394" s="1">
        <v>10</v>
      </c>
      <c r="G394" s="1">
        <v>12</v>
      </c>
      <c r="H394" s="1">
        <v>19</v>
      </c>
      <c r="I394" s="1">
        <v>9</v>
      </c>
      <c r="J394" s="1">
        <v>3</v>
      </c>
      <c r="K394" s="1">
        <v>10</v>
      </c>
      <c r="L394" s="1">
        <v>4</v>
      </c>
      <c r="M394" s="1">
        <v>2</v>
      </c>
      <c r="N394" s="1">
        <v>8</v>
      </c>
      <c r="O394" s="1">
        <v>1</v>
      </c>
      <c r="P394" s="1345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437">
        <v>0</v>
      </c>
    </row>
    <row r="395" spans="1:22" ht="15" x14ac:dyDescent="0.25">
      <c r="A395" s="1338" t="s">
        <v>809</v>
      </c>
      <c r="B395" s="1338" t="s">
        <v>892</v>
      </c>
      <c r="C395" s="1338" t="s">
        <v>377</v>
      </c>
      <c r="D395" s="1">
        <v>0.11320754716981132</v>
      </c>
      <c r="E395" s="1">
        <v>0.19642857142857142</v>
      </c>
      <c r="F395" s="1">
        <v>0.08</v>
      </c>
      <c r="G395" s="1">
        <v>0.15384615384615385</v>
      </c>
      <c r="H395" s="1">
        <v>0.18446601941747573</v>
      </c>
      <c r="I395" s="1">
        <v>0.18367346938775511</v>
      </c>
      <c r="J395" s="1">
        <v>7.6923076923076927E-2</v>
      </c>
      <c r="K395" s="1">
        <v>0.27027027027027029</v>
      </c>
      <c r="L395" s="1">
        <v>0.13333333333333333</v>
      </c>
      <c r="M395" s="1">
        <v>4.7619047619047616E-2</v>
      </c>
      <c r="N395" s="1">
        <v>0.4</v>
      </c>
      <c r="O395" s="1">
        <v>0.16666666666666666</v>
      </c>
      <c r="P395" s="1345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437">
        <v>0</v>
      </c>
    </row>
    <row r="396" spans="1:22" ht="15" x14ac:dyDescent="0.25">
      <c r="A396" s="1338" t="s">
        <v>809</v>
      </c>
      <c r="B396" s="1338" t="s">
        <v>893</v>
      </c>
      <c r="C396" s="1338" t="s">
        <v>376</v>
      </c>
      <c r="D396" s="1">
        <v>39</v>
      </c>
      <c r="E396" s="1">
        <v>29</v>
      </c>
      <c r="F396" s="1">
        <v>27</v>
      </c>
      <c r="G396" s="1">
        <v>31</v>
      </c>
      <c r="H396" s="1">
        <v>20</v>
      </c>
      <c r="I396" s="1">
        <v>21</v>
      </c>
      <c r="J396" s="1">
        <v>7</v>
      </c>
      <c r="K396" s="1">
        <v>9</v>
      </c>
      <c r="L396" s="1">
        <v>2</v>
      </c>
      <c r="M396" s="1">
        <v>-1</v>
      </c>
      <c r="N396" s="1">
        <v>2</v>
      </c>
      <c r="O396" s="1">
        <v>4</v>
      </c>
      <c r="P396" s="1345">
        <v>0</v>
      </c>
      <c r="Q396" s="1">
        <v>0</v>
      </c>
      <c r="R396" s="1">
        <v>1</v>
      </c>
      <c r="S396" s="1">
        <v>0</v>
      </c>
      <c r="T396" s="1">
        <v>7</v>
      </c>
      <c r="U396" s="1">
        <v>0</v>
      </c>
      <c r="V396" s="1437">
        <v>2</v>
      </c>
    </row>
    <row r="397" spans="1:22" ht="15" x14ac:dyDescent="0.25">
      <c r="A397" s="1338" t="s">
        <v>809</v>
      </c>
      <c r="B397" s="1338" t="s">
        <v>893</v>
      </c>
      <c r="C397" s="1338" t="s">
        <v>379</v>
      </c>
      <c r="D397" s="1">
        <v>20</v>
      </c>
      <c r="E397" s="1">
        <v>17</v>
      </c>
      <c r="F397" s="1">
        <v>15</v>
      </c>
      <c r="G397" s="1">
        <v>19</v>
      </c>
      <c r="H397" s="1">
        <v>13</v>
      </c>
      <c r="I397" s="1">
        <v>14</v>
      </c>
      <c r="J397" s="1">
        <v>2</v>
      </c>
      <c r="K397" s="1">
        <v>4</v>
      </c>
      <c r="L397" s="1">
        <v>2</v>
      </c>
      <c r="M397" s="1">
        <v>-1</v>
      </c>
      <c r="N397" s="1">
        <v>1</v>
      </c>
      <c r="O397" s="1">
        <v>1</v>
      </c>
      <c r="P397" s="1345">
        <v>0</v>
      </c>
      <c r="Q397" s="1">
        <v>0</v>
      </c>
      <c r="R397" s="1">
        <v>1</v>
      </c>
      <c r="S397" s="1">
        <v>0</v>
      </c>
      <c r="T397" s="1">
        <v>4</v>
      </c>
      <c r="U397" s="1">
        <v>0</v>
      </c>
      <c r="V397" s="1437">
        <v>1</v>
      </c>
    </row>
    <row r="398" spans="1:22" ht="15" x14ac:dyDescent="0.25">
      <c r="A398" s="1338" t="s">
        <v>809</v>
      </c>
      <c r="B398" s="1338" t="s">
        <v>893</v>
      </c>
      <c r="C398" s="1338" t="s">
        <v>377</v>
      </c>
      <c r="D398" s="1">
        <v>0.51282051282051277</v>
      </c>
      <c r="E398" s="1">
        <v>0.54838709677419351</v>
      </c>
      <c r="F398" s="1">
        <v>0.55555555555555558</v>
      </c>
      <c r="G398" s="1">
        <v>0.59375</v>
      </c>
      <c r="H398" s="1">
        <v>0.65</v>
      </c>
      <c r="I398" s="1">
        <v>0.66666666666666663</v>
      </c>
      <c r="J398" s="1">
        <v>0.2857142857142857</v>
      </c>
      <c r="K398" s="1">
        <v>0.44444444444444442</v>
      </c>
      <c r="L398" s="1">
        <v>1</v>
      </c>
      <c r="M398" s="1">
        <v>1</v>
      </c>
      <c r="N398" s="1">
        <v>0.5</v>
      </c>
      <c r="O398" s="1">
        <v>0.25</v>
      </c>
      <c r="P398" s="1345">
        <v>0</v>
      </c>
      <c r="Q398" s="1">
        <v>0</v>
      </c>
      <c r="R398" s="1">
        <v>1</v>
      </c>
      <c r="S398" s="1">
        <v>0</v>
      </c>
      <c r="T398" s="1">
        <v>0.5714285714285714</v>
      </c>
      <c r="U398" s="1">
        <v>0</v>
      </c>
      <c r="V398" s="1437">
        <v>0.33333333333333331</v>
      </c>
    </row>
    <row r="399" spans="1:22" ht="15" x14ac:dyDescent="0.25">
      <c r="A399" s="1338" t="s">
        <v>809</v>
      </c>
      <c r="B399" s="1338" t="s">
        <v>894</v>
      </c>
      <c r="C399" s="1338" t="s">
        <v>376</v>
      </c>
      <c r="D399" s="1">
        <v>17</v>
      </c>
      <c r="E399" s="1">
        <v>33</v>
      </c>
      <c r="F399" s="1">
        <v>53</v>
      </c>
      <c r="G399" s="1">
        <v>58</v>
      </c>
      <c r="H399" s="1">
        <v>48</v>
      </c>
      <c r="I399" s="1">
        <v>40</v>
      </c>
      <c r="J399" s="1">
        <v>24</v>
      </c>
      <c r="K399" s="1">
        <v>18</v>
      </c>
      <c r="L399" s="1">
        <v>16</v>
      </c>
      <c r="M399" s="1">
        <v>1</v>
      </c>
      <c r="N399" s="1">
        <v>-1</v>
      </c>
      <c r="O399" s="1">
        <v>0</v>
      </c>
      <c r="P399" s="1345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437">
        <v>0</v>
      </c>
    </row>
    <row r="400" spans="1:22" ht="15" x14ac:dyDescent="0.25">
      <c r="A400" s="1338" t="s">
        <v>809</v>
      </c>
      <c r="B400" s="1338" t="s">
        <v>894</v>
      </c>
      <c r="C400" s="1338" t="s">
        <v>379</v>
      </c>
      <c r="D400" s="1">
        <v>7</v>
      </c>
      <c r="E400" s="1">
        <v>9</v>
      </c>
      <c r="F400" s="1">
        <v>6</v>
      </c>
      <c r="G400" s="1">
        <v>7</v>
      </c>
      <c r="H400" s="1">
        <v>9</v>
      </c>
      <c r="I400" s="1">
        <v>7</v>
      </c>
      <c r="J400" s="1">
        <v>2</v>
      </c>
      <c r="K400" s="1">
        <v>6</v>
      </c>
      <c r="L400" s="1">
        <v>4</v>
      </c>
      <c r="M400" s="1">
        <v>0</v>
      </c>
      <c r="N400" s="1">
        <v>-1</v>
      </c>
      <c r="O400" s="1">
        <v>0</v>
      </c>
      <c r="P400" s="1345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437">
        <v>0</v>
      </c>
    </row>
    <row r="401" spans="1:22" ht="15" x14ac:dyDescent="0.25">
      <c r="A401" s="1338" t="s">
        <v>809</v>
      </c>
      <c r="B401" s="1338" t="s">
        <v>894</v>
      </c>
      <c r="C401" s="1338" t="s">
        <v>377</v>
      </c>
      <c r="D401" s="1">
        <v>0.35</v>
      </c>
      <c r="E401" s="1">
        <v>0.23684210526315788</v>
      </c>
      <c r="F401" s="1">
        <v>7.1428571428571425E-2</v>
      </c>
      <c r="G401" s="1">
        <v>8.1395348837209308E-2</v>
      </c>
      <c r="H401" s="1">
        <v>0.1875</v>
      </c>
      <c r="I401" s="1">
        <v>0.16279069767441862</v>
      </c>
      <c r="J401" s="1">
        <v>7.1428571428571425E-2</v>
      </c>
      <c r="K401" s="1">
        <v>0.27272727272727271</v>
      </c>
      <c r="L401" s="1">
        <v>0.22222222222222221</v>
      </c>
      <c r="M401" s="1">
        <v>0</v>
      </c>
      <c r="N401" s="1">
        <v>1</v>
      </c>
      <c r="O401" s="1">
        <v>0</v>
      </c>
      <c r="P401" s="1345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437">
        <v>0</v>
      </c>
    </row>
    <row r="402" spans="1:22" ht="15" x14ac:dyDescent="0.25">
      <c r="A402" s="1338" t="s">
        <v>809</v>
      </c>
      <c r="B402" s="1338" t="s">
        <v>895</v>
      </c>
      <c r="C402" s="1338" t="s">
        <v>376</v>
      </c>
      <c r="D402" s="1">
        <v>18</v>
      </c>
      <c r="E402" s="1">
        <v>24</v>
      </c>
      <c r="F402" s="1">
        <v>62</v>
      </c>
      <c r="G402" s="1">
        <v>51</v>
      </c>
      <c r="H402" s="1">
        <v>62</v>
      </c>
      <c r="I402" s="1">
        <v>59</v>
      </c>
      <c r="J402" s="1">
        <v>41</v>
      </c>
      <c r="K402" s="1">
        <v>26</v>
      </c>
      <c r="L402" s="1">
        <v>13</v>
      </c>
      <c r="M402" s="1">
        <v>14</v>
      </c>
      <c r="N402" s="1">
        <v>-2</v>
      </c>
      <c r="O402" s="1">
        <v>0</v>
      </c>
      <c r="P402" s="1345">
        <v>0</v>
      </c>
      <c r="Q402" s="1">
        <v>0</v>
      </c>
      <c r="R402" s="1">
        <v>-1</v>
      </c>
      <c r="S402" s="1">
        <v>0</v>
      </c>
      <c r="T402" s="1">
        <v>0</v>
      </c>
      <c r="U402" s="1">
        <v>0</v>
      </c>
      <c r="V402" s="1437">
        <v>0</v>
      </c>
    </row>
    <row r="403" spans="1:22" ht="15" x14ac:dyDescent="0.25">
      <c r="A403" s="1338" t="s">
        <v>809</v>
      </c>
      <c r="B403" s="1338" t="s">
        <v>895</v>
      </c>
      <c r="C403" s="1338" t="s">
        <v>379</v>
      </c>
      <c r="D403" s="1">
        <v>-1</v>
      </c>
      <c r="E403" s="1">
        <v>3</v>
      </c>
      <c r="F403" s="1">
        <v>3</v>
      </c>
      <c r="G403" s="1">
        <v>11</v>
      </c>
      <c r="H403" s="1">
        <v>10</v>
      </c>
      <c r="I403" s="1">
        <v>7</v>
      </c>
      <c r="J403" s="1">
        <v>10</v>
      </c>
      <c r="K403" s="1">
        <v>5</v>
      </c>
      <c r="L403" s="1">
        <v>3</v>
      </c>
      <c r="M403" s="1">
        <v>0</v>
      </c>
      <c r="N403" s="1">
        <v>0</v>
      </c>
      <c r="O403" s="1">
        <v>0</v>
      </c>
      <c r="P403" s="1345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437">
        <v>0</v>
      </c>
    </row>
    <row r="404" spans="1:22" ht="15" x14ac:dyDescent="0.25">
      <c r="A404" s="1338" t="s">
        <v>809</v>
      </c>
      <c r="B404" s="1338" t="s">
        <v>895</v>
      </c>
      <c r="C404" s="1338" t="s">
        <v>377</v>
      </c>
      <c r="D404" s="1">
        <v>-3.8461538461538464E-2</v>
      </c>
      <c r="E404" s="1">
        <v>7.8947368421052627E-2</v>
      </c>
      <c r="F404" s="1">
        <v>4.0540540540540543E-2</v>
      </c>
      <c r="G404" s="1">
        <v>0.16666666666666666</v>
      </c>
      <c r="H404" s="1">
        <v>0.1388888888888889</v>
      </c>
      <c r="I404" s="1">
        <v>0.109375</v>
      </c>
      <c r="J404" s="1">
        <v>0.2</v>
      </c>
      <c r="K404" s="1">
        <v>0.18518518518518517</v>
      </c>
      <c r="L404" s="1">
        <v>0.1875</v>
      </c>
      <c r="M404" s="1">
        <v>0</v>
      </c>
      <c r="N404" s="1">
        <v>0</v>
      </c>
      <c r="O404" s="1">
        <v>0</v>
      </c>
      <c r="P404" s="1345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437">
        <v>0</v>
      </c>
    </row>
    <row r="405" spans="1:22" ht="15" x14ac:dyDescent="0.25">
      <c r="A405" s="1338" t="s">
        <v>809</v>
      </c>
      <c r="B405" s="1338" t="s">
        <v>896</v>
      </c>
      <c r="C405" s="1338" t="s">
        <v>376</v>
      </c>
      <c r="D405" s="1">
        <v>10</v>
      </c>
      <c r="E405" s="1">
        <v>25</v>
      </c>
      <c r="F405" s="1">
        <v>58</v>
      </c>
      <c r="G405" s="1">
        <v>42</v>
      </c>
      <c r="H405" s="1">
        <v>60</v>
      </c>
      <c r="I405" s="1">
        <v>32</v>
      </c>
      <c r="J405" s="1">
        <v>41</v>
      </c>
      <c r="K405" s="1">
        <v>19</v>
      </c>
      <c r="L405" s="1">
        <v>8</v>
      </c>
      <c r="M405" s="1">
        <v>4</v>
      </c>
      <c r="N405" s="1">
        <v>23</v>
      </c>
      <c r="O405" s="1">
        <v>7</v>
      </c>
      <c r="P405" s="1345">
        <v>2</v>
      </c>
      <c r="Q405" s="1">
        <v>3</v>
      </c>
      <c r="R405" s="1">
        <v>11</v>
      </c>
      <c r="S405" s="1">
        <v>5</v>
      </c>
      <c r="T405" s="1">
        <v>1</v>
      </c>
      <c r="U405" s="1">
        <v>0</v>
      </c>
      <c r="V405" s="1437">
        <v>0</v>
      </c>
    </row>
    <row r="406" spans="1:22" ht="15" x14ac:dyDescent="0.25">
      <c r="A406" s="1338" t="s">
        <v>809</v>
      </c>
      <c r="B406" s="1338" t="s">
        <v>896</v>
      </c>
      <c r="C406" s="1338" t="s">
        <v>379</v>
      </c>
      <c r="D406" s="1">
        <v>1</v>
      </c>
      <c r="E406" s="1">
        <v>1</v>
      </c>
      <c r="F406" s="1">
        <v>2</v>
      </c>
      <c r="G406" s="1">
        <v>5</v>
      </c>
      <c r="H406" s="1">
        <v>4</v>
      </c>
      <c r="I406" s="1">
        <v>1</v>
      </c>
      <c r="J406" s="1">
        <v>6</v>
      </c>
      <c r="K406" s="1">
        <v>1</v>
      </c>
      <c r="L406" s="1">
        <v>0</v>
      </c>
      <c r="M406" s="1">
        <v>0</v>
      </c>
      <c r="N406" s="1">
        <v>0</v>
      </c>
      <c r="O406" s="1">
        <v>1</v>
      </c>
      <c r="P406" s="1345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437">
        <v>0</v>
      </c>
    </row>
    <row r="407" spans="1:22" ht="15" x14ac:dyDescent="0.25">
      <c r="A407" s="1338" t="s">
        <v>809</v>
      </c>
      <c r="B407" s="1338" t="s">
        <v>896</v>
      </c>
      <c r="C407" s="1338" t="s">
        <v>377</v>
      </c>
      <c r="D407" s="1">
        <v>6.6666666666666666E-2</v>
      </c>
      <c r="E407" s="1">
        <v>3.125E-2</v>
      </c>
      <c r="F407" s="1">
        <v>2.9411764705882353E-2</v>
      </c>
      <c r="G407" s="1">
        <v>0.10416666666666667</v>
      </c>
      <c r="H407" s="1">
        <v>5.6338028169014086E-2</v>
      </c>
      <c r="I407" s="1">
        <v>2.8571428571428571E-2</v>
      </c>
      <c r="J407" s="1">
        <v>0.13636363636363635</v>
      </c>
      <c r="K407" s="1">
        <v>0.05</v>
      </c>
      <c r="L407" s="1">
        <v>0</v>
      </c>
      <c r="M407" s="1">
        <v>0</v>
      </c>
      <c r="N407" s="1">
        <v>0</v>
      </c>
      <c r="O407" s="1">
        <v>7.6923076923076927E-2</v>
      </c>
      <c r="P407" s="1345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437">
        <v>0</v>
      </c>
    </row>
    <row r="408" spans="1:22" ht="15" x14ac:dyDescent="0.25">
      <c r="A408" s="1338" t="s">
        <v>809</v>
      </c>
      <c r="B408" s="1338" t="s">
        <v>897</v>
      </c>
      <c r="C408" s="1338" t="s">
        <v>376</v>
      </c>
      <c r="D408" s="1">
        <v>6</v>
      </c>
      <c r="E408" s="1">
        <v>10</v>
      </c>
      <c r="F408" s="1">
        <v>24</v>
      </c>
      <c r="G408" s="1">
        <v>30</v>
      </c>
      <c r="H408" s="1">
        <v>11</v>
      </c>
      <c r="I408" s="1">
        <v>32</v>
      </c>
      <c r="J408" s="1">
        <v>12</v>
      </c>
      <c r="K408" s="1">
        <v>20</v>
      </c>
      <c r="L408" s="1">
        <v>11</v>
      </c>
      <c r="M408" s="1">
        <v>17</v>
      </c>
      <c r="N408" s="1">
        <v>-1</v>
      </c>
      <c r="O408" s="1">
        <v>0</v>
      </c>
      <c r="P408" s="1345">
        <v>0</v>
      </c>
      <c r="Q408" s="1">
        <v>0</v>
      </c>
      <c r="R408" s="1">
        <v>-1</v>
      </c>
      <c r="S408" s="1">
        <v>0</v>
      </c>
      <c r="T408" s="1">
        <v>0</v>
      </c>
      <c r="U408" s="1">
        <v>0</v>
      </c>
      <c r="V408" s="1437">
        <v>0</v>
      </c>
    </row>
    <row r="409" spans="1:22" ht="15" x14ac:dyDescent="0.25">
      <c r="A409" s="1338" t="s">
        <v>809</v>
      </c>
      <c r="B409" s="1338" t="s">
        <v>897</v>
      </c>
      <c r="C409" s="1338" t="s">
        <v>379</v>
      </c>
      <c r="D409" s="1">
        <v>0</v>
      </c>
      <c r="E409" s="1">
        <v>1</v>
      </c>
      <c r="F409" s="1">
        <v>2</v>
      </c>
      <c r="G409" s="1">
        <v>7</v>
      </c>
      <c r="H409" s="1">
        <v>2</v>
      </c>
      <c r="I409" s="1">
        <v>10</v>
      </c>
      <c r="J409" s="1">
        <v>3</v>
      </c>
      <c r="K409" s="1">
        <v>3</v>
      </c>
      <c r="L409" s="1">
        <v>6</v>
      </c>
      <c r="M409" s="1">
        <v>11</v>
      </c>
      <c r="N409" s="1">
        <v>-1</v>
      </c>
      <c r="O409" s="1">
        <v>0</v>
      </c>
      <c r="P409" s="1345">
        <v>0</v>
      </c>
      <c r="Q409" s="1">
        <v>0</v>
      </c>
      <c r="R409" s="1">
        <v>-1</v>
      </c>
      <c r="S409" s="1">
        <v>0</v>
      </c>
      <c r="T409" s="1">
        <v>0</v>
      </c>
      <c r="U409" s="1">
        <v>0</v>
      </c>
      <c r="V409" s="1437">
        <v>0</v>
      </c>
    </row>
    <row r="410" spans="1:22" ht="15" x14ac:dyDescent="0.25">
      <c r="A410" s="1338" t="s">
        <v>809</v>
      </c>
      <c r="B410" s="1338" t="s">
        <v>897</v>
      </c>
      <c r="C410" s="1338" t="s">
        <v>377</v>
      </c>
      <c r="D410" s="1">
        <v>0</v>
      </c>
      <c r="E410" s="1">
        <v>6.6666666666666666E-2</v>
      </c>
      <c r="F410" s="1">
        <v>6.8965517241379309E-2</v>
      </c>
      <c r="G410" s="1">
        <v>0.1891891891891892</v>
      </c>
      <c r="H410" s="1">
        <v>0.16666666666666666</v>
      </c>
      <c r="I410" s="1">
        <v>0.30303030303030304</v>
      </c>
      <c r="J410" s="1">
        <v>0.25</v>
      </c>
      <c r="K410" s="1">
        <v>0.125</v>
      </c>
      <c r="L410" s="1">
        <v>0.46153846153846156</v>
      </c>
      <c r="M410" s="1">
        <v>0.6470588235294118</v>
      </c>
      <c r="N410" s="1">
        <v>1</v>
      </c>
      <c r="O410" s="1">
        <v>0</v>
      </c>
      <c r="P410" s="1345">
        <v>0</v>
      </c>
      <c r="Q410" s="1">
        <v>0</v>
      </c>
      <c r="R410" s="1">
        <v>1</v>
      </c>
      <c r="S410" s="1">
        <v>0</v>
      </c>
      <c r="T410" s="1">
        <v>0</v>
      </c>
      <c r="U410" s="1">
        <v>0</v>
      </c>
      <c r="V410" s="1437">
        <v>0</v>
      </c>
    </row>
    <row r="411" spans="1:22" ht="15" x14ac:dyDescent="0.25">
      <c r="A411" s="1338" t="s">
        <v>809</v>
      </c>
      <c r="B411" s="1338" t="s">
        <v>898</v>
      </c>
      <c r="C411" s="1338" t="s">
        <v>376</v>
      </c>
      <c r="D411" s="1">
        <v>39</v>
      </c>
      <c r="E411" s="1">
        <v>79</v>
      </c>
      <c r="F411" s="1">
        <v>124</v>
      </c>
      <c r="G411" s="1">
        <v>72</v>
      </c>
      <c r="H411" s="1">
        <v>34</v>
      </c>
      <c r="I411" s="1">
        <v>100</v>
      </c>
      <c r="J411" s="1">
        <v>35</v>
      </c>
      <c r="K411" s="1">
        <v>19</v>
      </c>
      <c r="L411" s="1">
        <v>-2</v>
      </c>
      <c r="M411" s="1">
        <v>0</v>
      </c>
      <c r="N411" s="1">
        <v>-1</v>
      </c>
      <c r="O411" s="1">
        <v>0</v>
      </c>
      <c r="P411" s="1345">
        <v>0</v>
      </c>
      <c r="Q411" s="1">
        <v>-1</v>
      </c>
      <c r="R411" s="1">
        <v>0</v>
      </c>
      <c r="S411" s="1">
        <v>0</v>
      </c>
      <c r="T411" s="1">
        <v>0</v>
      </c>
      <c r="U411" s="1">
        <v>0</v>
      </c>
      <c r="V411" s="1437">
        <v>0</v>
      </c>
    </row>
    <row r="412" spans="1:22" ht="15" x14ac:dyDescent="0.25">
      <c r="A412" s="1338" t="s">
        <v>809</v>
      </c>
      <c r="B412" s="1338" t="s">
        <v>898</v>
      </c>
      <c r="C412" s="1338" t="s">
        <v>379</v>
      </c>
      <c r="D412" s="1">
        <v>6</v>
      </c>
      <c r="E412" s="1">
        <v>6</v>
      </c>
      <c r="F412" s="1">
        <v>18</v>
      </c>
      <c r="G412" s="1">
        <v>8</v>
      </c>
      <c r="H412" s="1">
        <v>9</v>
      </c>
      <c r="I412" s="1">
        <v>23</v>
      </c>
      <c r="J412" s="1">
        <v>6</v>
      </c>
      <c r="K412" s="1">
        <v>6</v>
      </c>
      <c r="L412" s="1">
        <v>0</v>
      </c>
      <c r="M412" s="1">
        <v>0</v>
      </c>
      <c r="N412" s="1">
        <v>0</v>
      </c>
      <c r="O412" s="1">
        <v>0</v>
      </c>
      <c r="P412" s="1345">
        <v>0</v>
      </c>
      <c r="Q412" s="1">
        <v>-1</v>
      </c>
      <c r="R412" s="1">
        <v>0</v>
      </c>
      <c r="S412" s="1">
        <v>0</v>
      </c>
      <c r="T412" s="1">
        <v>0</v>
      </c>
      <c r="U412" s="1">
        <v>0</v>
      </c>
      <c r="V412" s="1437">
        <v>0</v>
      </c>
    </row>
    <row r="413" spans="1:22" ht="15" x14ac:dyDescent="0.25">
      <c r="A413" s="1338" t="s">
        <v>809</v>
      </c>
      <c r="B413" s="1338" t="s">
        <v>898</v>
      </c>
      <c r="C413" s="1338" t="s">
        <v>377</v>
      </c>
      <c r="D413" s="1">
        <v>0.10714285714285714</v>
      </c>
      <c r="E413" s="1">
        <v>6.1855670103092786E-2</v>
      </c>
      <c r="F413" s="1">
        <v>0.11180124223602485</v>
      </c>
      <c r="G413" s="1">
        <v>8.98876404494382E-2</v>
      </c>
      <c r="H413" s="1">
        <v>0.26470588235294118</v>
      </c>
      <c r="I413" s="1">
        <v>0.22772277227722773</v>
      </c>
      <c r="J413" s="1">
        <v>0.16216216216216217</v>
      </c>
      <c r="K413" s="1">
        <v>0.31578947368421051</v>
      </c>
      <c r="L413" s="1">
        <v>0</v>
      </c>
      <c r="M413" s="1">
        <v>0</v>
      </c>
      <c r="N413" s="1">
        <v>0</v>
      </c>
      <c r="O413" s="1">
        <v>0</v>
      </c>
      <c r="P413" s="1345">
        <v>0</v>
      </c>
      <c r="Q413" s="1">
        <v>0.5</v>
      </c>
      <c r="R413" s="1">
        <v>0</v>
      </c>
      <c r="S413" s="1">
        <v>0</v>
      </c>
      <c r="T413" s="1">
        <v>0</v>
      </c>
      <c r="U413" s="1">
        <v>0</v>
      </c>
      <c r="V413" s="1437">
        <v>0</v>
      </c>
    </row>
    <row r="414" spans="1:22" ht="15" x14ac:dyDescent="0.25">
      <c r="A414" s="1338" t="s">
        <v>809</v>
      </c>
      <c r="B414" s="1338" t="s">
        <v>899</v>
      </c>
      <c r="C414" s="1338" t="s">
        <v>376</v>
      </c>
      <c r="D414" s="1">
        <v>0</v>
      </c>
      <c r="E414" s="1">
        <v>-1</v>
      </c>
      <c r="F414" s="1">
        <v>7</v>
      </c>
      <c r="G414" s="1">
        <v>58</v>
      </c>
      <c r="H414" s="1">
        <v>46</v>
      </c>
      <c r="I414" s="1">
        <v>30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345">
        <v>0</v>
      </c>
      <c r="Q414" s="1">
        <v>0</v>
      </c>
      <c r="R414" s="1">
        <v>0</v>
      </c>
      <c r="S414" s="1">
        <v>1</v>
      </c>
      <c r="T414" s="1">
        <v>0</v>
      </c>
      <c r="U414" s="1">
        <v>0</v>
      </c>
      <c r="V414" s="1437">
        <v>0</v>
      </c>
    </row>
    <row r="415" spans="1:22" ht="15" x14ac:dyDescent="0.25">
      <c r="A415" s="1338" t="s">
        <v>809</v>
      </c>
      <c r="B415" s="1338" t="s">
        <v>899</v>
      </c>
      <c r="C415" s="1338" t="s">
        <v>379</v>
      </c>
      <c r="D415" s="1">
        <v>0</v>
      </c>
      <c r="E415" s="1">
        <v>0</v>
      </c>
      <c r="F415" s="1">
        <v>1</v>
      </c>
      <c r="G415" s="1">
        <v>23</v>
      </c>
      <c r="H415" s="1">
        <v>28</v>
      </c>
      <c r="I415" s="1">
        <v>22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345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437">
        <v>0</v>
      </c>
    </row>
    <row r="416" spans="1:22" ht="15" x14ac:dyDescent="0.25">
      <c r="A416" s="1338" t="s">
        <v>809</v>
      </c>
      <c r="B416" s="1338" t="s">
        <v>899</v>
      </c>
      <c r="C416" s="1338" t="s">
        <v>377</v>
      </c>
      <c r="D416" s="1">
        <v>0</v>
      </c>
      <c r="E416" s="1">
        <v>0</v>
      </c>
      <c r="F416" s="1">
        <v>0.125</v>
      </c>
      <c r="G416" s="1">
        <v>0.37096774193548387</v>
      </c>
      <c r="H416" s="1">
        <v>0.5957446808510638</v>
      </c>
      <c r="I416" s="1">
        <v>0.73333333333333328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345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437">
        <v>0</v>
      </c>
    </row>
    <row r="417" spans="1:22" ht="15" x14ac:dyDescent="0.25">
      <c r="A417" s="1338" t="s">
        <v>809</v>
      </c>
      <c r="B417" s="1338" t="s">
        <v>900</v>
      </c>
      <c r="C417" s="1338" t="s">
        <v>376</v>
      </c>
      <c r="D417" s="1">
        <v>1</v>
      </c>
      <c r="E417" s="1">
        <v>1</v>
      </c>
      <c r="F417" s="1">
        <v>0</v>
      </c>
      <c r="G417" s="1">
        <v>0</v>
      </c>
      <c r="H417" s="1">
        <v>0</v>
      </c>
      <c r="I417" s="1">
        <v>1</v>
      </c>
      <c r="J417" s="1">
        <v>0</v>
      </c>
      <c r="K417" s="1">
        <v>1</v>
      </c>
      <c r="L417" s="1">
        <v>0</v>
      </c>
      <c r="M417" s="1">
        <v>2</v>
      </c>
      <c r="N417" s="1">
        <v>2</v>
      </c>
      <c r="O417" s="1">
        <v>0</v>
      </c>
      <c r="P417" s="1345">
        <v>0</v>
      </c>
      <c r="Q417" s="1">
        <v>0</v>
      </c>
      <c r="R417" s="1">
        <v>0</v>
      </c>
      <c r="S417" s="1">
        <v>1</v>
      </c>
      <c r="T417" s="1">
        <v>1</v>
      </c>
      <c r="U417" s="1">
        <v>4</v>
      </c>
      <c r="V417" s="1437">
        <v>20</v>
      </c>
    </row>
    <row r="418" spans="1:22" ht="15" x14ac:dyDescent="0.25">
      <c r="A418" s="1338" t="s">
        <v>809</v>
      </c>
      <c r="B418" s="1338" t="s">
        <v>900</v>
      </c>
      <c r="C418" s="1338" t="s">
        <v>379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1</v>
      </c>
      <c r="N418" s="1">
        <v>1</v>
      </c>
      <c r="O418" s="1">
        <v>0</v>
      </c>
      <c r="P418" s="1345">
        <v>0</v>
      </c>
      <c r="Q418" s="1">
        <v>0</v>
      </c>
      <c r="R418" s="1">
        <v>0</v>
      </c>
      <c r="S418" s="1">
        <v>0</v>
      </c>
      <c r="T418" s="1">
        <v>0</v>
      </c>
      <c r="U418" s="1">
        <v>2</v>
      </c>
      <c r="V418" s="1437">
        <v>4</v>
      </c>
    </row>
    <row r="419" spans="1:22" ht="15" x14ac:dyDescent="0.25">
      <c r="A419" s="1338" t="s">
        <v>809</v>
      </c>
      <c r="B419" s="1338" t="s">
        <v>900</v>
      </c>
      <c r="C419" s="1338" t="s">
        <v>377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0.5</v>
      </c>
      <c r="N419" s="1">
        <v>0.5</v>
      </c>
      <c r="O419" s="1">
        <v>0</v>
      </c>
      <c r="P419" s="1345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0.5</v>
      </c>
      <c r="V419" s="1437">
        <v>0.2</v>
      </c>
    </row>
    <row r="420" spans="1:22" ht="15" x14ac:dyDescent="0.25">
      <c r="A420" s="1338" t="s">
        <v>709</v>
      </c>
      <c r="B420" s="1338" t="s">
        <v>901</v>
      </c>
      <c r="C420" s="1338" t="s">
        <v>376</v>
      </c>
      <c r="D420" s="1">
        <v>26</v>
      </c>
      <c r="E420" s="1">
        <v>27</v>
      </c>
      <c r="F420" s="1">
        <v>35</v>
      </c>
      <c r="G420" s="1">
        <v>34</v>
      </c>
      <c r="H420" s="1">
        <v>21</v>
      </c>
      <c r="I420" s="1">
        <v>27</v>
      </c>
      <c r="J420" s="1">
        <v>37</v>
      </c>
      <c r="K420" s="1">
        <v>24</v>
      </c>
      <c r="L420" s="1">
        <v>38</v>
      </c>
      <c r="M420" s="1">
        <v>18</v>
      </c>
      <c r="N420" s="1">
        <v>17</v>
      </c>
      <c r="O420" s="1">
        <v>56</v>
      </c>
      <c r="P420" s="1345">
        <v>36</v>
      </c>
      <c r="Q420" s="1">
        <v>17</v>
      </c>
      <c r="R420" s="1">
        <v>65</v>
      </c>
      <c r="S420" s="1">
        <v>41</v>
      </c>
      <c r="T420" s="1">
        <v>39</v>
      </c>
      <c r="U420" s="1">
        <v>36</v>
      </c>
      <c r="V420" s="1437">
        <v>24</v>
      </c>
    </row>
    <row r="421" spans="1:22" ht="15" x14ac:dyDescent="0.25">
      <c r="A421" s="1338" t="s">
        <v>709</v>
      </c>
      <c r="B421" s="1338" t="s">
        <v>901</v>
      </c>
      <c r="C421" s="1338" t="s">
        <v>379</v>
      </c>
      <c r="D421" s="1">
        <v>4</v>
      </c>
      <c r="E421" s="1">
        <v>3</v>
      </c>
      <c r="F421" s="1">
        <v>5</v>
      </c>
      <c r="G421" s="1">
        <v>9</v>
      </c>
      <c r="H421" s="1">
        <v>8</v>
      </c>
      <c r="I421" s="1">
        <v>8</v>
      </c>
      <c r="J421" s="1">
        <v>19</v>
      </c>
      <c r="K421" s="1">
        <v>12</v>
      </c>
      <c r="L421" s="1">
        <v>21</v>
      </c>
      <c r="M421" s="1">
        <v>10</v>
      </c>
      <c r="N421" s="1">
        <v>10</v>
      </c>
      <c r="O421" s="1">
        <v>35</v>
      </c>
      <c r="P421" s="1345">
        <v>22</v>
      </c>
      <c r="Q421" s="1">
        <v>9</v>
      </c>
      <c r="R421" s="1">
        <v>35</v>
      </c>
      <c r="S421" s="1">
        <v>32</v>
      </c>
      <c r="T421" s="1">
        <v>30</v>
      </c>
      <c r="U421" s="1">
        <v>28</v>
      </c>
      <c r="V421" s="1437">
        <v>13</v>
      </c>
    </row>
    <row r="422" spans="1:22" ht="15" x14ac:dyDescent="0.25">
      <c r="A422" s="1338" t="s">
        <v>709</v>
      </c>
      <c r="B422" s="1338" t="s">
        <v>901</v>
      </c>
      <c r="C422" s="1338" t="s">
        <v>377</v>
      </c>
      <c r="D422" s="1">
        <v>0.12903225806451613</v>
      </c>
      <c r="E422" s="1">
        <v>9.375E-2</v>
      </c>
      <c r="F422" s="1">
        <v>0.12195121951219512</v>
      </c>
      <c r="G422" s="1">
        <v>0.26470588235294118</v>
      </c>
      <c r="H422" s="1">
        <v>0.38095238095238093</v>
      </c>
      <c r="I422" s="1">
        <v>0.29629629629629628</v>
      </c>
      <c r="J422" s="1">
        <v>0.5</v>
      </c>
      <c r="K422" s="1">
        <v>0.48</v>
      </c>
      <c r="L422" s="1">
        <v>0.53846153846153844</v>
      </c>
      <c r="M422" s="1">
        <v>0.55555555555555558</v>
      </c>
      <c r="N422" s="1">
        <v>0.52631578947368418</v>
      </c>
      <c r="O422" s="1">
        <v>0.60344827586206895</v>
      </c>
      <c r="P422" s="1345">
        <v>0.62857142857142856</v>
      </c>
      <c r="Q422" s="1">
        <v>0.52941176470588236</v>
      </c>
      <c r="R422" s="1">
        <v>0.53846153846153844</v>
      </c>
      <c r="S422" s="1">
        <v>0.78048780487804881</v>
      </c>
      <c r="T422" s="1">
        <v>0.76923076923076927</v>
      </c>
      <c r="U422" s="1">
        <v>0.73684210526315785</v>
      </c>
      <c r="V422" s="1437">
        <v>0.54166666666666663</v>
      </c>
    </row>
    <row r="423" spans="1:22" ht="15" x14ac:dyDescent="0.25">
      <c r="A423" s="1338" t="s">
        <v>709</v>
      </c>
      <c r="B423" s="1338" t="s">
        <v>902</v>
      </c>
      <c r="C423" s="1338" t="s">
        <v>376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345">
        <v>0</v>
      </c>
      <c r="Q423" s="1">
        <v>0</v>
      </c>
      <c r="R423" s="1">
        <v>0</v>
      </c>
      <c r="S423" s="1">
        <v>0</v>
      </c>
      <c r="T423" s="1">
        <v>0</v>
      </c>
      <c r="U423" s="1">
        <v>5</v>
      </c>
      <c r="V423" s="1437">
        <v>3</v>
      </c>
    </row>
    <row r="424" spans="1:22" ht="15" x14ac:dyDescent="0.25">
      <c r="A424" s="1338" t="s">
        <v>709</v>
      </c>
      <c r="B424" s="1338" t="s">
        <v>902</v>
      </c>
      <c r="C424" s="1338" t="s">
        <v>379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345">
        <v>0</v>
      </c>
      <c r="Q424" s="1">
        <v>0</v>
      </c>
      <c r="R424" s="1">
        <v>0</v>
      </c>
      <c r="S424" s="1">
        <v>0</v>
      </c>
      <c r="T424" s="1">
        <v>0</v>
      </c>
      <c r="U424" s="1">
        <v>2</v>
      </c>
      <c r="V424" s="1437">
        <v>3</v>
      </c>
    </row>
    <row r="425" spans="1:22" ht="15" x14ac:dyDescent="0.25">
      <c r="A425" s="1338" t="s">
        <v>709</v>
      </c>
      <c r="B425" s="1338" t="s">
        <v>902</v>
      </c>
      <c r="C425" s="1338" t="s">
        <v>377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345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0.4</v>
      </c>
      <c r="V425" s="1437">
        <v>1</v>
      </c>
    </row>
    <row r="426" spans="1:22" ht="15" x14ac:dyDescent="0.25">
      <c r="A426" s="1338" t="s">
        <v>709</v>
      </c>
      <c r="B426" s="1338" t="s">
        <v>903</v>
      </c>
      <c r="C426" s="1338" t="s">
        <v>376</v>
      </c>
      <c r="D426" s="1">
        <v>0</v>
      </c>
      <c r="E426" s="1">
        <v>0</v>
      </c>
      <c r="F426" s="1">
        <v>0</v>
      </c>
      <c r="G426" s="1">
        <v>0</v>
      </c>
      <c r="H426" s="1">
        <v>4</v>
      </c>
      <c r="I426" s="1">
        <v>4</v>
      </c>
      <c r="J426" s="1">
        <v>13</v>
      </c>
      <c r="K426" s="1">
        <v>7</v>
      </c>
      <c r="L426" s="1">
        <v>2</v>
      </c>
      <c r="M426" s="1">
        <v>2</v>
      </c>
      <c r="N426" s="1">
        <v>0</v>
      </c>
      <c r="O426" s="1">
        <v>0</v>
      </c>
      <c r="P426" s="1345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437">
        <v>0</v>
      </c>
    </row>
    <row r="427" spans="1:22" ht="15" x14ac:dyDescent="0.25">
      <c r="A427" s="1338" t="s">
        <v>709</v>
      </c>
      <c r="B427" s="1338" t="s">
        <v>903</v>
      </c>
      <c r="C427" s="1338" t="s">
        <v>379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2</v>
      </c>
      <c r="J427" s="1">
        <v>1</v>
      </c>
      <c r="K427" s="1">
        <v>1</v>
      </c>
      <c r="L427" s="1">
        <v>0</v>
      </c>
      <c r="M427" s="1">
        <v>0</v>
      </c>
      <c r="N427" s="1">
        <v>0</v>
      </c>
      <c r="O427" s="1">
        <v>0</v>
      </c>
      <c r="P427" s="1345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437">
        <v>0</v>
      </c>
    </row>
    <row r="428" spans="1:22" ht="15" x14ac:dyDescent="0.25">
      <c r="A428" s="1338" t="s">
        <v>709</v>
      </c>
      <c r="B428" s="1338" t="s">
        <v>903</v>
      </c>
      <c r="C428" s="1338" t="s">
        <v>377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0.5</v>
      </c>
      <c r="J428" s="1">
        <v>7.6923076923076927E-2</v>
      </c>
      <c r="K428" s="1">
        <v>0.14285714285714285</v>
      </c>
      <c r="L428" s="1">
        <v>0</v>
      </c>
      <c r="M428" s="1">
        <v>0</v>
      </c>
      <c r="N428" s="1">
        <v>0</v>
      </c>
      <c r="O428" s="1">
        <v>0</v>
      </c>
      <c r="P428" s="1345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437">
        <v>0</v>
      </c>
    </row>
    <row r="429" spans="1:22" ht="15" x14ac:dyDescent="0.25">
      <c r="A429" s="1338" t="s">
        <v>709</v>
      </c>
      <c r="B429" s="1338" t="s">
        <v>904</v>
      </c>
      <c r="C429" s="1338" t="s">
        <v>376</v>
      </c>
      <c r="D429" s="1">
        <v>6</v>
      </c>
      <c r="E429" s="1">
        <v>8</v>
      </c>
      <c r="F429" s="1">
        <v>17</v>
      </c>
      <c r="G429" s="1">
        <v>8</v>
      </c>
      <c r="H429" s="1">
        <v>1</v>
      </c>
      <c r="I429" s="1">
        <v>6</v>
      </c>
      <c r="J429" s="1">
        <v>12</v>
      </c>
      <c r="K429" s="1">
        <v>9</v>
      </c>
      <c r="L429" s="1">
        <v>7</v>
      </c>
      <c r="M429" s="1">
        <v>1</v>
      </c>
      <c r="N429" s="1">
        <v>0</v>
      </c>
      <c r="O429" s="1">
        <v>0</v>
      </c>
      <c r="P429" s="1345">
        <v>0</v>
      </c>
      <c r="Q429" s="1">
        <v>0</v>
      </c>
      <c r="R429" s="1">
        <v>0</v>
      </c>
      <c r="S429" s="1">
        <v>0</v>
      </c>
      <c r="T429" s="1">
        <v>-1</v>
      </c>
      <c r="U429" s="1">
        <v>0</v>
      </c>
      <c r="V429" s="1437">
        <v>0</v>
      </c>
    </row>
    <row r="430" spans="1:22" ht="15" x14ac:dyDescent="0.25">
      <c r="A430" s="1338" t="s">
        <v>709</v>
      </c>
      <c r="B430" s="1338" t="s">
        <v>904</v>
      </c>
      <c r="C430" s="1338" t="s">
        <v>379</v>
      </c>
      <c r="D430" s="1">
        <v>2</v>
      </c>
      <c r="E430" s="1">
        <v>1</v>
      </c>
      <c r="F430" s="1">
        <v>5</v>
      </c>
      <c r="G430" s="1">
        <v>1</v>
      </c>
      <c r="H430" s="1">
        <v>0</v>
      </c>
      <c r="I430" s="1">
        <v>0</v>
      </c>
      <c r="J430" s="1">
        <v>2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345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437">
        <v>0</v>
      </c>
    </row>
    <row r="431" spans="1:22" ht="15" x14ac:dyDescent="0.25">
      <c r="A431" s="1338" t="s">
        <v>709</v>
      </c>
      <c r="B431" s="1338" t="s">
        <v>904</v>
      </c>
      <c r="C431" s="1338" t="s">
        <v>377</v>
      </c>
      <c r="D431" s="1">
        <v>0.33333333333333331</v>
      </c>
      <c r="E431" s="1">
        <v>8.3333333333333329E-2</v>
      </c>
      <c r="F431" s="1">
        <v>0.3125</v>
      </c>
      <c r="G431" s="1">
        <v>0.1111111111111111</v>
      </c>
      <c r="H431" s="1">
        <v>0</v>
      </c>
      <c r="I431" s="1">
        <v>0</v>
      </c>
      <c r="J431" s="1">
        <v>0.15384615384615385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345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437">
        <v>0</v>
      </c>
    </row>
    <row r="432" spans="1:22" ht="15" x14ac:dyDescent="0.25">
      <c r="A432" s="1338" t="s">
        <v>709</v>
      </c>
      <c r="B432" s="1338" t="s">
        <v>905</v>
      </c>
      <c r="C432" s="1338" t="s">
        <v>376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345">
        <v>0</v>
      </c>
      <c r="Q432" s="1">
        <v>0</v>
      </c>
      <c r="R432" s="1">
        <v>0</v>
      </c>
      <c r="S432" s="1">
        <v>0</v>
      </c>
      <c r="T432" s="1">
        <v>7</v>
      </c>
      <c r="U432" s="1">
        <v>0</v>
      </c>
      <c r="V432" s="1437">
        <v>2</v>
      </c>
    </row>
    <row r="433" spans="1:22" ht="15" x14ac:dyDescent="0.25">
      <c r="A433" s="1338" t="s">
        <v>709</v>
      </c>
      <c r="B433" s="1338" t="s">
        <v>905</v>
      </c>
      <c r="C433" s="1338" t="s">
        <v>379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345">
        <v>0</v>
      </c>
      <c r="Q433" s="1">
        <v>0</v>
      </c>
      <c r="R433" s="1">
        <v>0</v>
      </c>
      <c r="S433" s="1">
        <v>0</v>
      </c>
      <c r="T433" s="1">
        <v>4</v>
      </c>
      <c r="U433" s="1">
        <v>0</v>
      </c>
      <c r="V433" s="1437">
        <v>1</v>
      </c>
    </row>
    <row r="434" spans="1:22" ht="15" x14ac:dyDescent="0.25">
      <c r="A434" s="1338" t="s">
        <v>709</v>
      </c>
      <c r="B434" s="1338" t="s">
        <v>905</v>
      </c>
      <c r="C434" s="1338" t="s">
        <v>377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345">
        <v>0</v>
      </c>
      <c r="Q434" s="1">
        <v>0</v>
      </c>
      <c r="R434" s="1">
        <v>0</v>
      </c>
      <c r="S434" s="1">
        <v>0</v>
      </c>
      <c r="T434" s="1">
        <v>0.5714285714285714</v>
      </c>
      <c r="U434" s="1">
        <v>0</v>
      </c>
      <c r="V434" s="1437">
        <v>0.33333333333333331</v>
      </c>
    </row>
    <row r="435" spans="1:22" ht="15" x14ac:dyDescent="0.25">
      <c r="A435" s="1338" t="s">
        <v>709</v>
      </c>
      <c r="B435" s="1338" t="s">
        <v>906</v>
      </c>
      <c r="C435" s="1338" t="s">
        <v>376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345">
        <v>0</v>
      </c>
      <c r="Q435" s="1">
        <v>1</v>
      </c>
      <c r="R435" s="1">
        <v>19</v>
      </c>
      <c r="S435" s="1">
        <v>13</v>
      </c>
      <c r="T435" s="1">
        <v>18</v>
      </c>
      <c r="U435" s="1">
        <v>15</v>
      </c>
      <c r="V435" s="1437">
        <v>12</v>
      </c>
    </row>
    <row r="436" spans="1:22" ht="15" x14ac:dyDescent="0.25">
      <c r="A436" s="1338" t="s">
        <v>709</v>
      </c>
      <c r="B436" s="1338" t="s">
        <v>906</v>
      </c>
      <c r="C436" s="1338" t="s">
        <v>379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345">
        <v>0</v>
      </c>
      <c r="Q436" s="1">
        <v>1</v>
      </c>
      <c r="R436" s="1">
        <v>10</v>
      </c>
      <c r="S436" s="1">
        <v>10</v>
      </c>
      <c r="T436" s="1">
        <v>8</v>
      </c>
      <c r="U436" s="1">
        <v>8</v>
      </c>
      <c r="V436" s="1437">
        <v>9</v>
      </c>
    </row>
    <row r="437" spans="1:22" ht="15" x14ac:dyDescent="0.25">
      <c r="A437" s="1338" t="s">
        <v>709</v>
      </c>
      <c r="B437" s="1338" t="s">
        <v>906</v>
      </c>
      <c r="C437" s="1338" t="s">
        <v>377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345">
        <v>0</v>
      </c>
      <c r="Q437" s="1">
        <v>0.33333333333333331</v>
      </c>
      <c r="R437" s="1">
        <v>0.52631578947368418</v>
      </c>
      <c r="S437" s="1">
        <v>0.76923076923076927</v>
      </c>
      <c r="T437" s="1">
        <v>0.42105263157894735</v>
      </c>
      <c r="U437" s="1">
        <v>0.47058823529411764</v>
      </c>
      <c r="V437" s="1437">
        <v>0.69230769230769229</v>
      </c>
    </row>
    <row r="438" spans="1:22" ht="15" x14ac:dyDescent="0.25">
      <c r="A438" s="1338" t="s">
        <v>709</v>
      </c>
      <c r="B438" s="1338" t="s">
        <v>907</v>
      </c>
      <c r="C438" s="1338" t="s">
        <v>376</v>
      </c>
      <c r="D438" s="1">
        <v>2</v>
      </c>
      <c r="E438" s="1">
        <v>0</v>
      </c>
      <c r="F438" s="1">
        <v>0</v>
      </c>
      <c r="G438" s="1">
        <v>1</v>
      </c>
      <c r="H438" s="1">
        <v>1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345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437">
        <v>0</v>
      </c>
    </row>
    <row r="439" spans="1:22" ht="15" x14ac:dyDescent="0.25">
      <c r="A439" s="1338" t="s">
        <v>709</v>
      </c>
      <c r="B439" s="1338" t="s">
        <v>907</v>
      </c>
      <c r="C439" s="1338" t="s">
        <v>379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345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437">
        <v>0</v>
      </c>
    </row>
    <row r="440" spans="1:22" ht="15" x14ac:dyDescent="0.25">
      <c r="A440" s="1338" t="s">
        <v>709</v>
      </c>
      <c r="B440" s="1338" t="s">
        <v>907</v>
      </c>
      <c r="C440" s="1338" t="s">
        <v>377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345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437">
        <v>0</v>
      </c>
    </row>
    <row r="441" spans="1:22" ht="15" x14ac:dyDescent="0.25">
      <c r="A441" s="1338" t="s">
        <v>709</v>
      </c>
      <c r="B441" s="1338" t="s">
        <v>908</v>
      </c>
      <c r="C441" s="1338" t="s">
        <v>376</v>
      </c>
      <c r="D441" s="1">
        <v>13</v>
      </c>
      <c r="E441" s="1">
        <v>19</v>
      </c>
      <c r="F441" s="1">
        <v>27</v>
      </c>
      <c r="G441" s="1">
        <v>27</v>
      </c>
      <c r="H441" s="1">
        <v>26</v>
      </c>
      <c r="I441" s="1">
        <v>26</v>
      </c>
      <c r="J441" s="1">
        <v>25</v>
      </c>
      <c r="K441" s="1">
        <v>29</v>
      </c>
      <c r="L441" s="1">
        <v>17</v>
      </c>
      <c r="M441" s="1">
        <v>18</v>
      </c>
      <c r="N441" s="1">
        <v>15</v>
      </c>
      <c r="O441" s="1">
        <v>62</v>
      </c>
      <c r="P441" s="1345">
        <v>14</v>
      </c>
      <c r="Q441" s="1">
        <v>6</v>
      </c>
      <c r="R441" s="1">
        <v>20</v>
      </c>
      <c r="S441" s="1">
        <v>38</v>
      </c>
      <c r="T441" s="1">
        <v>42</v>
      </c>
      <c r="U441" s="1">
        <v>60</v>
      </c>
      <c r="V441" s="1437">
        <v>54</v>
      </c>
    </row>
    <row r="442" spans="1:22" ht="15" x14ac:dyDescent="0.25">
      <c r="A442" s="1338" t="s">
        <v>709</v>
      </c>
      <c r="B442" s="1338" t="s">
        <v>908</v>
      </c>
      <c r="C442" s="1338" t="s">
        <v>379</v>
      </c>
      <c r="D442" s="1">
        <v>0</v>
      </c>
      <c r="E442" s="1">
        <v>4</v>
      </c>
      <c r="F442" s="1">
        <v>1</v>
      </c>
      <c r="G442" s="1">
        <v>4</v>
      </c>
      <c r="H442" s="1">
        <v>5</v>
      </c>
      <c r="I442" s="1">
        <v>9</v>
      </c>
      <c r="J442" s="1">
        <v>20</v>
      </c>
      <c r="K442" s="1">
        <v>16</v>
      </c>
      <c r="L442" s="1">
        <v>6</v>
      </c>
      <c r="M442" s="1">
        <v>4</v>
      </c>
      <c r="N442" s="1">
        <v>3</v>
      </c>
      <c r="O442" s="1">
        <v>5</v>
      </c>
      <c r="P442" s="1345">
        <v>6</v>
      </c>
      <c r="Q442" s="1">
        <v>4</v>
      </c>
      <c r="R442" s="1">
        <v>7</v>
      </c>
      <c r="S442" s="1">
        <v>18</v>
      </c>
      <c r="T442" s="1">
        <v>34</v>
      </c>
      <c r="U442" s="1">
        <v>36</v>
      </c>
      <c r="V442" s="1437">
        <v>41</v>
      </c>
    </row>
    <row r="443" spans="1:22" ht="15" x14ac:dyDescent="0.25">
      <c r="A443" s="1338" t="s">
        <v>709</v>
      </c>
      <c r="B443" s="1338" t="s">
        <v>908</v>
      </c>
      <c r="C443" s="1338" t="s">
        <v>377</v>
      </c>
      <c r="D443" s="1">
        <v>0</v>
      </c>
      <c r="E443" s="1">
        <v>0.21052631578947367</v>
      </c>
      <c r="F443" s="1">
        <v>3.5714285714285712E-2</v>
      </c>
      <c r="G443" s="1">
        <v>0.14285714285714285</v>
      </c>
      <c r="H443" s="1">
        <v>0.18518518518518517</v>
      </c>
      <c r="I443" s="1">
        <v>0.31034482758620691</v>
      </c>
      <c r="J443" s="1">
        <v>0.83333333333333337</v>
      </c>
      <c r="K443" s="1">
        <v>0.55172413793103448</v>
      </c>
      <c r="L443" s="1">
        <v>0.35294117647058826</v>
      </c>
      <c r="M443" s="1">
        <v>0.22222222222222221</v>
      </c>
      <c r="N443" s="1">
        <v>0.17647058823529413</v>
      </c>
      <c r="O443" s="1">
        <v>8.0645161290322578E-2</v>
      </c>
      <c r="P443" s="1345">
        <v>0.42857142857142855</v>
      </c>
      <c r="Q443" s="1">
        <v>0.66666666666666663</v>
      </c>
      <c r="R443" s="1">
        <v>0.35</v>
      </c>
      <c r="S443" s="1">
        <v>0.47368421052631576</v>
      </c>
      <c r="T443" s="1">
        <v>0.80952380952380953</v>
      </c>
      <c r="U443" s="1">
        <v>0.6</v>
      </c>
      <c r="V443" s="1437">
        <v>0.7592592592592593</v>
      </c>
    </row>
    <row r="444" spans="1:22" ht="15" x14ac:dyDescent="0.25">
      <c r="A444" s="1338" t="s">
        <v>709</v>
      </c>
      <c r="B444" s="1338" t="s">
        <v>909</v>
      </c>
      <c r="C444" s="1338" t="s">
        <v>376</v>
      </c>
      <c r="D444" s="1">
        <v>4</v>
      </c>
      <c r="E444" s="1">
        <v>5</v>
      </c>
      <c r="F444" s="1">
        <v>2</v>
      </c>
      <c r="G444" s="1">
        <v>4</v>
      </c>
      <c r="H444" s="1">
        <v>4</v>
      </c>
      <c r="I444" s="1">
        <v>2</v>
      </c>
      <c r="J444" s="1">
        <v>0</v>
      </c>
      <c r="K444" s="1">
        <v>3</v>
      </c>
      <c r="L444" s="1">
        <v>7</v>
      </c>
      <c r="M444" s="1">
        <v>6</v>
      </c>
      <c r="N444" s="1">
        <v>3</v>
      </c>
      <c r="O444" s="1">
        <v>6</v>
      </c>
      <c r="P444" s="1345">
        <v>5</v>
      </c>
      <c r="Q444" s="1">
        <v>2</v>
      </c>
      <c r="R444" s="1">
        <v>7</v>
      </c>
      <c r="S444" s="1">
        <v>5</v>
      </c>
      <c r="T444" s="1">
        <v>7</v>
      </c>
      <c r="U444" s="1">
        <v>3</v>
      </c>
      <c r="V444" s="1437">
        <v>3</v>
      </c>
    </row>
    <row r="445" spans="1:22" ht="15" x14ac:dyDescent="0.25">
      <c r="A445" s="1338" t="s">
        <v>709</v>
      </c>
      <c r="B445" s="1338" t="s">
        <v>909</v>
      </c>
      <c r="C445" s="1338" t="s">
        <v>379</v>
      </c>
      <c r="D445" s="1">
        <v>0</v>
      </c>
      <c r="E445" s="1">
        <v>0</v>
      </c>
      <c r="F445" s="1">
        <v>1</v>
      </c>
      <c r="G445" s="1">
        <v>1</v>
      </c>
      <c r="H445" s="1">
        <v>1</v>
      </c>
      <c r="I445" s="1">
        <v>0</v>
      </c>
      <c r="J445" s="1">
        <v>0</v>
      </c>
      <c r="K445" s="1">
        <v>1</v>
      </c>
      <c r="L445" s="1">
        <v>0</v>
      </c>
      <c r="M445" s="1">
        <v>0</v>
      </c>
      <c r="N445" s="1">
        <v>3</v>
      </c>
      <c r="O445" s="1">
        <v>1</v>
      </c>
      <c r="P445" s="1345">
        <v>1</v>
      </c>
      <c r="Q445" s="1">
        <v>1</v>
      </c>
      <c r="R445" s="1">
        <v>4</v>
      </c>
      <c r="S445" s="1">
        <v>2</v>
      </c>
      <c r="T445" s="1">
        <v>3</v>
      </c>
      <c r="U445" s="1">
        <v>1</v>
      </c>
      <c r="V445" s="1437">
        <v>1</v>
      </c>
    </row>
    <row r="446" spans="1:22" ht="15" x14ac:dyDescent="0.25">
      <c r="A446" s="1338" t="s">
        <v>709</v>
      </c>
      <c r="B446" s="1338" t="s">
        <v>909</v>
      </c>
      <c r="C446" s="1338" t="s">
        <v>377</v>
      </c>
      <c r="D446" s="1">
        <v>0</v>
      </c>
      <c r="E446" s="1">
        <v>0</v>
      </c>
      <c r="F446" s="1">
        <v>0.33333333333333331</v>
      </c>
      <c r="G446" s="1">
        <v>0.25</v>
      </c>
      <c r="H446" s="1">
        <v>0.25</v>
      </c>
      <c r="I446" s="1">
        <v>0</v>
      </c>
      <c r="J446" s="1">
        <v>0</v>
      </c>
      <c r="K446" s="1">
        <v>0.33333333333333331</v>
      </c>
      <c r="L446" s="1">
        <v>0</v>
      </c>
      <c r="M446" s="1">
        <v>0</v>
      </c>
      <c r="N446" s="1">
        <v>1</v>
      </c>
      <c r="O446" s="1">
        <v>0.14285714285714285</v>
      </c>
      <c r="P446" s="1345">
        <v>0.16666666666666666</v>
      </c>
      <c r="Q446" s="1">
        <v>0.5</v>
      </c>
      <c r="R446" s="1">
        <v>0.5714285714285714</v>
      </c>
      <c r="S446" s="1">
        <v>0.4</v>
      </c>
      <c r="T446" s="1">
        <v>0.42857142857142855</v>
      </c>
      <c r="U446" s="1">
        <v>0.33333333333333331</v>
      </c>
      <c r="V446" s="1437">
        <v>0.2</v>
      </c>
    </row>
    <row r="447" spans="1:22" ht="15" x14ac:dyDescent="0.25">
      <c r="A447" s="1338" t="s">
        <v>709</v>
      </c>
      <c r="B447" s="1338" t="s">
        <v>910</v>
      </c>
      <c r="C447" s="1338" t="s">
        <v>376</v>
      </c>
      <c r="D447" s="1">
        <v>-1</v>
      </c>
      <c r="E447" s="1">
        <v>3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345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437">
        <v>0</v>
      </c>
    </row>
    <row r="448" spans="1:22" ht="15" x14ac:dyDescent="0.25">
      <c r="A448" s="1338" t="s">
        <v>709</v>
      </c>
      <c r="B448" s="1338" t="s">
        <v>910</v>
      </c>
      <c r="C448" s="1338" t="s">
        <v>379</v>
      </c>
      <c r="D448" s="1">
        <v>0</v>
      </c>
      <c r="E448" s="1">
        <v>1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345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437">
        <v>0</v>
      </c>
    </row>
    <row r="449" spans="1:22" ht="15" x14ac:dyDescent="0.25">
      <c r="A449" s="1338" t="s">
        <v>709</v>
      </c>
      <c r="B449" s="1338" t="s">
        <v>910</v>
      </c>
      <c r="C449" s="1338" t="s">
        <v>377</v>
      </c>
      <c r="D449" s="1">
        <v>0</v>
      </c>
      <c r="E449" s="1">
        <v>0.16666666666666666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345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437">
        <v>0</v>
      </c>
    </row>
    <row r="450" spans="1:22" ht="15" x14ac:dyDescent="0.25">
      <c r="A450" s="1338" t="s">
        <v>709</v>
      </c>
      <c r="B450" s="1338" t="s">
        <v>911</v>
      </c>
      <c r="C450" s="1338" t="s">
        <v>376</v>
      </c>
      <c r="D450" s="1">
        <v>2</v>
      </c>
      <c r="E450" s="1">
        <v>2</v>
      </c>
      <c r="F450" s="1">
        <v>1</v>
      </c>
      <c r="G450" s="1">
        <v>13</v>
      </c>
      <c r="H450" s="1">
        <v>1</v>
      </c>
      <c r="I450" s="1">
        <v>0</v>
      </c>
      <c r="J450" s="1">
        <v>2</v>
      </c>
      <c r="K450" s="1">
        <v>2</v>
      </c>
      <c r="L450" s="1">
        <v>4</v>
      </c>
      <c r="M450" s="1">
        <v>2</v>
      </c>
      <c r="N450" s="1">
        <v>2</v>
      </c>
      <c r="O450" s="1">
        <v>5</v>
      </c>
      <c r="P450" s="1345">
        <v>2</v>
      </c>
      <c r="Q450" s="1">
        <v>2</v>
      </c>
      <c r="R450" s="1">
        <v>5</v>
      </c>
      <c r="S450" s="1">
        <v>3</v>
      </c>
      <c r="T450" s="1">
        <v>0</v>
      </c>
      <c r="U450" s="1">
        <v>3</v>
      </c>
      <c r="V450" s="1437">
        <v>9</v>
      </c>
    </row>
    <row r="451" spans="1:22" ht="15" x14ac:dyDescent="0.25">
      <c r="A451" s="1338" t="s">
        <v>709</v>
      </c>
      <c r="B451" s="1338" t="s">
        <v>911</v>
      </c>
      <c r="C451" s="1338" t="s">
        <v>379</v>
      </c>
      <c r="D451" s="1">
        <v>1</v>
      </c>
      <c r="E451" s="1">
        <v>1</v>
      </c>
      <c r="F451" s="1">
        <v>1</v>
      </c>
      <c r="G451" s="1">
        <v>9</v>
      </c>
      <c r="H451" s="1">
        <v>-1</v>
      </c>
      <c r="I451" s="1">
        <v>0</v>
      </c>
      <c r="J451" s="1">
        <v>2</v>
      </c>
      <c r="K451" s="1">
        <v>0</v>
      </c>
      <c r="L451" s="1">
        <v>0</v>
      </c>
      <c r="M451" s="1">
        <v>1</v>
      </c>
      <c r="N451" s="1">
        <v>0</v>
      </c>
      <c r="O451" s="1">
        <v>4</v>
      </c>
      <c r="P451" s="1345">
        <v>2</v>
      </c>
      <c r="Q451" s="1">
        <v>1</v>
      </c>
      <c r="R451" s="1">
        <v>4</v>
      </c>
      <c r="S451" s="1">
        <v>0</v>
      </c>
      <c r="T451" s="1">
        <v>0</v>
      </c>
      <c r="U451" s="1">
        <v>1</v>
      </c>
      <c r="V451" s="1437">
        <v>4</v>
      </c>
    </row>
    <row r="452" spans="1:22" ht="15" x14ac:dyDescent="0.25">
      <c r="A452" s="1338" t="s">
        <v>709</v>
      </c>
      <c r="B452" s="1338" t="s">
        <v>911</v>
      </c>
      <c r="C452" s="1338" t="s">
        <v>377</v>
      </c>
      <c r="D452" s="1">
        <v>0.5</v>
      </c>
      <c r="E452" s="1">
        <v>0.5</v>
      </c>
      <c r="F452" s="1">
        <v>1</v>
      </c>
      <c r="G452" s="1">
        <v>0.69230769230769229</v>
      </c>
      <c r="H452" s="1">
        <v>-1</v>
      </c>
      <c r="I452" s="1">
        <v>0</v>
      </c>
      <c r="J452" s="1">
        <v>1</v>
      </c>
      <c r="K452" s="1">
        <v>0</v>
      </c>
      <c r="L452" s="1">
        <v>0</v>
      </c>
      <c r="M452" s="1">
        <v>0.5</v>
      </c>
      <c r="N452" s="1">
        <v>0</v>
      </c>
      <c r="O452" s="1">
        <v>0.8</v>
      </c>
      <c r="P452" s="1345">
        <v>1</v>
      </c>
      <c r="Q452" s="1">
        <v>0.5</v>
      </c>
      <c r="R452" s="1">
        <v>0.8</v>
      </c>
      <c r="S452" s="1">
        <v>0</v>
      </c>
      <c r="T452" s="1">
        <v>0</v>
      </c>
      <c r="U452" s="1">
        <v>0.33333333333333331</v>
      </c>
      <c r="V452" s="1437">
        <v>0.44444444444444442</v>
      </c>
    </row>
    <row r="453" spans="1:22" ht="15" x14ac:dyDescent="0.25">
      <c r="A453" s="1338" t="s">
        <v>709</v>
      </c>
      <c r="B453" s="1338" t="s">
        <v>912</v>
      </c>
      <c r="C453" s="1338" t="s">
        <v>376</v>
      </c>
      <c r="D453" s="1">
        <v>19</v>
      </c>
      <c r="E453" s="1">
        <v>61</v>
      </c>
      <c r="F453" s="1">
        <v>52</v>
      </c>
      <c r="G453" s="1">
        <v>40</v>
      </c>
      <c r="H453" s="1">
        <v>40</v>
      </c>
      <c r="I453" s="1">
        <v>38</v>
      </c>
      <c r="J453" s="1">
        <v>49</v>
      </c>
      <c r="K453" s="1">
        <v>15</v>
      </c>
      <c r="L453" s="1">
        <v>21</v>
      </c>
      <c r="M453" s="1">
        <v>10</v>
      </c>
      <c r="N453" s="1">
        <v>12</v>
      </c>
      <c r="O453" s="1">
        <v>34</v>
      </c>
      <c r="P453" s="1345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437">
        <v>0</v>
      </c>
    </row>
    <row r="454" spans="1:22" ht="15" x14ac:dyDescent="0.25">
      <c r="A454" s="1338" t="s">
        <v>709</v>
      </c>
      <c r="B454" s="1338" t="s">
        <v>912</v>
      </c>
      <c r="C454" s="1338" t="s">
        <v>379</v>
      </c>
      <c r="D454" s="1">
        <v>4</v>
      </c>
      <c r="E454" s="1">
        <v>24</v>
      </c>
      <c r="F454" s="1">
        <v>12</v>
      </c>
      <c r="G454" s="1">
        <v>15</v>
      </c>
      <c r="H454" s="1">
        <v>10</v>
      </c>
      <c r="I454" s="1">
        <v>10</v>
      </c>
      <c r="J454" s="1">
        <v>18</v>
      </c>
      <c r="K454" s="1">
        <v>8</v>
      </c>
      <c r="L454" s="1">
        <v>10</v>
      </c>
      <c r="M454" s="1">
        <v>5</v>
      </c>
      <c r="N454" s="1">
        <v>5</v>
      </c>
      <c r="O454" s="1">
        <v>18</v>
      </c>
      <c r="P454" s="1345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437">
        <v>0</v>
      </c>
    </row>
    <row r="455" spans="1:22" ht="15" x14ac:dyDescent="0.25">
      <c r="A455" s="1338" t="s">
        <v>709</v>
      </c>
      <c r="B455" s="1338" t="s">
        <v>912</v>
      </c>
      <c r="C455" s="1338" t="s">
        <v>377</v>
      </c>
      <c r="D455" s="1">
        <v>0.13333333333333333</v>
      </c>
      <c r="E455" s="1">
        <v>0.35294117647058826</v>
      </c>
      <c r="F455" s="1">
        <v>0.17142857142857143</v>
      </c>
      <c r="G455" s="1">
        <v>0.28846153846153844</v>
      </c>
      <c r="H455" s="1">
        <v>0.23809523809523808</v>
      </c>
      <c r="I455" s="1">
        <v>0.25641025641025639</v>
      </c>
      <c r="J455" s="1">
        <v>0.34615384615384615</v>
      </c>
      <c r="K455" s="1">
        <v>0.47058823529411764</v>
      </c>
      <c r="L455" s="1">
        <v>0.45454545454545453</v>
      </c>
      <c r="M455" s="1">
        <v>0.5</v>
      </c>
      <c r="N455" s="1">
        <v>0.38461538461538464</v>
      </c>
      <c r="O455" s="1">
        <v>0.52941176470588236</v>
      </c>
      <c r="P455" s="1345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437">
        <v>0</v>
      </c>
    </row>
    <row r="456" spans="1:22" ht="15" x14ac:dyDescent="0.25">
      <c r="A456" s="1338" t="s">
        <v>709</v>
      </c>
      <c r="B456" s="1338" t="s">
        <v>913</v>
      </c>
      <c r="C456" s="1338" t="s">
        <v>376</v>
      </c>
      <c r="D456" s="1">
        <v>17</v>
      </c>
      <c r="E456" s="1">
        <v>20</v>
      </c>
      <c r="F456" s="1">
        <v>17</v>
      </c>
      <c r="G456" s="1">
        <v>-2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345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437">
        <v>0</v>
      </c>
    </row>
    <row r="457" spans="1:22" ht="15" x14ac:dyDescent="0.25">
      <c r="A457" s="1338" t="s">
        <v>709</v>
      </c>
      <c r="B457" s="1338" t="s">
        <v>913</v>
      </c>
      <c r="C457" s="1338" t="s">
        <v>379</v>
      </c>
      <c r="D457" s="1">
        <v>4</v>
      </c>
      <c r="E457" s="1">
        <v>7</v>
      </c>
      <c r="F457" s="1">
        <v>2</v>
      </c>
      <c r="G457" s="1">
        <v>-1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345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437">
        <v>0</v>
      </c>
    </row>
    <row r="458" spans="1:22" ht="15" x14ac:dyDescent="0.25">
      <c r="A458" s="1338" t="s">
        <v>709</v>
      </c>
      <c r="B458" s="1338" t="s">
        <v>913</v>
      </c>
      <c r="C458" s="1338" t="s">
        <v>377</v>
      </c>
      <c r="D458" s="1">
        <v>0.17391304347826086</v>
      </c>
      <c r="E458" s="1">
        <v>0.30434782608695654</v>
      </c>
      <c r="F458" s="1">
        <v>0.10526315789473684</v>
      </c>
      <c r="G458" s="1">
        <v>0.5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345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437">
        <v>0</v>
      </c>
    </row>
    <row r="459" spans="1:22" ht="15" x14ac:dyDescent="0.25">
      <c r="A459" s="1338" t="s">
        <v>709</v>
      </c>
      <c r="B459" s="1338" t="s">
        <v>772</v>
      </c>
      <c r="C459" s="1338" t="s">
        <v>376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345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437">
        <v>0</v>
      </c>
    </row>
    <row r="460" spans="1:22" ht="15" x14ac:dyDescent="0.25">
      <c r="A460" s="1338" t="s">
        <v>709</v>
      </c>
      <c r="B460" s="1338" t="s">
        <v>772</v>
      </c>
      <c r="C460" s="1338" t="s">
        <v>379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345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437">
        <v>0</v>
      </c>
    </row>
    <row r="461" spans="1:22" ht="15" x14ac:dyDescent="0.25">
      <c r="A461" s="1338" t="s">
        <v>709</v>
      </c>
      <c r="B461" s="1338" t="s">
        <v>772</v>
      </c>
      <c r="C461" s="1338" t="s">
        <v>377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345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437">
        <v>0</v>
      </c>
    </row>
    <row r="462" spans="1:22" ht="15" x14ac:dyDescent="0.25">
      <c r="A462" s="1338" t="s">
        <v>709</v>
      </c>
      <c r="B462" s="1338" t="s">
        <v>1158</v>
      </c>
      <c r="C462" s="1338" t="s">
        <v>376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1</v>
      </c>
      <c r="N462" s="1">
        <v>0</v>
      </c>
      <c r="O462" s="1">
        <v>0</v>
      </c>
      <c r="P462" s="1345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437">
        <v>0</v>
      </c>
    </row>
    <row r="463" spans="1:22" ht="15" x14ac:dyDescent="0.25">
      <c r="A463" s="1338" t="s">
        <v>709</v>
      </c>
      <c r="B463" s="1338" t="s">
        <v>1158</v>
      </c>
      <c r="C463" s="1338" t="s">
        <v>379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</v>
      </c>
      <c r="N463" s="1">
        <v>0</v>
      </c>
      <c r="O463" s="1">
        <v>0</v>
      </c>
      <c r="P463" s="1345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437">
        <v>0</v>
      </c>
    </row>
    <row r="464" spans="1:22" ht="15" x14ac:dyDescent="0.25">
      <c r="A464" s="1338" t="s">
        <v>709</v>
      </c>
      <c r="B464" s="1338" t="s">
        <v>1158</v>
      </c>
      <c r="C464" s="1338" t="s">
        <v>377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1</v>
      </c>
      <c r="N464" s="1">
        <v>0</v>
      </c>
      <c r="O464" s="1">
        <v>0</v>
      </c>
      <c r="P464" s="1345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437">
        <v>0</v>
      </c>
    </row>
    <row r="465" spans="1:22" ht="15" x14ac:dyDescent="0.25">
      <c r="A465" s="1338" t="s">
        <v>709</v>
      </c>
      <c r="B465" s="1338" t="s">
        <v>914</v>
      </c>
      <c r="C465" s="1338" t="s">
        <v>376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345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437">
        <v>0</v>
      </c>
    </row>
    <row r="466" spans="1:22" ht="15" x14ac:dyDescent="0.25">
      <c r="A466" s="1338" t="s">
        <v>709</v>
      </c>
      <c r="B466" s="1338" t="s">
        <v>915</v>
      </c>
      <c r="C466" s="1338" t="s">
        <v>376</v>
      </c>
      <c r="D466" s="1">
        <v>0</v>
      </c>
      <c r="E466" s="1">
        <v>-1</v>
      </c>
      <c r="F466" s="1">
        <v>0</v>
      </c>
      <c r="G466" s="1">
        <v>0</v>
      </c>
      <c r="H466" s="1">
        <v>-1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345">
        <v>0</v>
      </c>
      <c r="Q466" s="1">
        <v>0</v>
      </c>
      <c r="R466" s="1">
        <v>0</v>
      </c>
      <c r="S466" s="1">
        <v>1</v>
      </c>
      <c r="T466" s="1">
        <v>0</v>
      </c>
      <c r="U466" s="1">
        <v>0</v>
      </c>
      <c r="V466" s="1437">
        <v>0</v>
      </c>
    </row>
    <row r="467" spans="1:22" ht="15" x14ac:dyDescent="0.25">
      <c r="A467" s="1338" t="s">
        <v>709</v>
      </c>
      <c r="B467" s="1338" t="s">
        <v>915</v>
      </c>
      <c r="C467" s="1338" t="s">
        <v>379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345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437">
        <v>0</v>
      </c>
    </row>
    <row r="468" spans="1:22" ht="15" x14ac:dyDescent="0.25">
      <c r="A468" s="1338" t="s">
        <v>709</v>
      </c>
      <c r="B468" s="1338" t="s">
        <v>915</v>
      </c>
      <c r="C468" s="1338" t="s">
        <v>377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345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437">
        <v>0</v>
      </c>
    </row>
    <row r="469" spans="1:22" ht="15" x14ac:dyDescent="0.25">
      <c r="A469" s="1338" t="s">
        <v>709</v>
      </c>
      <c r="B469" s="1338" t="s">
        <v>916</v>
      </c>
      <c r="C469" s="1338" t="s">
        <v>376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7</v>
      </c>
      <c r="O469" s="1">
        <v>9</v>
      </c>
      <c r="P469" s="1345">
        <v>5</v>
      </c>
      <c r="Q469" s="1">
        <v>13</v>
      </c>
      <c r="R469" s="1">
        <v>14</v>
      </c>
      <c r="S469" s="1">
        <v>22</v>
      </c>
      <c r="T469" s="1">
        <v>15</v>
      </c>
      <c r="U469" s="1">
        <v>17</v>
      </c>
      <c r="V469" s="1437">
        <v>4</v>
      </c>
    </row>
    <row r="470" spans="1:22" ht="15" x14ac:dyDescent="0.25">
      <c r="A470" s="1338" t="s">
        <v>709</v>
      </c>
      <c r="B470" s="1338" t="s">
        <v>916</v>
      </c>
      <c r="C470" s="1338" t="s">
        <v>379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3</v>
      </c>
      <c r="O470" s="1">
        <v>2</v>
      </c>
      <c r="P470" s="1345">
        <v>0</v>
      </c>
      <c r="Q470" s="1">
        <v>1</v>
      </c>
      <c r="R470" s="1">
        <v>2</v>
      </c>
      <c r="S470" s="1">
        <v>7</v>
      </c>
      <c r="T470" s="1">
        <v>6</v>
      </c>
      <c r="U470" s="1">
        <v>1</v>
      </c>
      <c r="V470" s="1437">
        <v>4</v>
      </c>
    </row>
    <row r="471" spans="1:22" ht="15" x14ac:dyDescent="0.25">
      <c r="A471" s="1338" t="s">
        <v>709</v>
      </c>
      <c r="B471" s="1338" t="s">
        <v>916</v>
      </c>
      <c r="C471" s="1338" t="s">
        <v>377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0.42857142857142855</v>
      </c>
      <c r="O471" s="1">
        <v>0.22222222222222221</v>
      </c>
      <c r="P471" s="1345">
        <v>0</v>
      </c>
      <c r="Q471" s="1">
        <v>8.3333333333333329E-2</v>
      </c>
      <c r="R471" s="1">
        <v>0.125</v>
      </c>
      <c r="S471" s="1">
        <v>0.33333333333333331</v>
      </c>
      <c r="T471" s="1">
        <v>0.35294117647058826</v>
      </c>
      <c r="U471" s="1">
        <v>0.05</v>
      </c>
      <c r="V471" s="1437">
        <v>1.3333333333333333</v>
      </c>
    </row>
    <row r="472" spans="1:22" ht="15" x14ac:dyDescent="0.25">
      <c r="A472" s="1338" t="s">
        <v>709</v>
      </c>
      <c r="B472" s="1338" t="s">
        <v>917</v>
      </c>
      <c r="C472" s="1338" t="s">
        <v>376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4</v>
      </c>
      <c r="L472" s="1">
        <v>7</v>
      </c>
      <c r="M472" s="1">
        <v>8</v>
      </c>
      <c r="N472" s="1">
        <v>11</v>
      </c>
      <c r="O472" s="1">
        <v>57</v>
      </c>
      <c r="P472" s="1345">
        <v>18</v>
      </c>
      <c r="Q472" s="1">
        <v>4</v>
      </c>
      <c r="R472" s="1">
        <v>13</v>
      </c>
      <c r="S472" s="1">
        <v>12</v>
      </c>
      <c r="T472" s="1">
        <v>0</v>
      </c>
      <c r="U472" s="1">
        <v>0</v>
      </c>
      <c r="V472" s="1437">
        <v>0</v>
      </c>
    </row>
    <row r="473" spans="1:22" ht="15" x14ac:dyDescent="0.25">
      <c r="A473" s="1338" t="s">
        <v>709</v>
      </c>
      <c r="B473" s="1338" t="s">
        <v>917</v>
      </c>
      <c r="C473" s="1338" t="s">
        <v>379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1</v>
      </c>
      <c r="N473" s="1">
        <v>1</v>
      </c>
      <c r="O473" s="1">
        <v>3</v>
      </c>
      <c r="P473" s="1345">
        <v>1</v>
      </c>
      <c r="Q473" s="1">
        <v>0</v>
      </c>
      <c r="R473" s="1">
        <v>5</v>
      </c>
      <c r="S473" s="1">
        <v>0</v>
      </c>
      <c r="T473" s="1">
        <v>0</v>
      </c>
      <c r="U473" s="1">
        <v>0</v>
      </c>
      <c r="V473" s="1437">
        <v>0</v>
      </c>
    </row>
    <row r="474" spans="1:22" ht="15" x14ac:dyDescent="0.25">
      <c r="A474" s="1338" t="s">
        <v>709</v>
      </c>
      <c r="B474" s="1338" t="s">
        <v>917</v>
      </c>
      <c r="C474" s="1338" t="s">
        <v>377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0.1111111111111111</v>
      </c>
      <c r="N474" s="1">
        <v>9.0909090909090912E-2</v>
      </c>
      <c r="O474" s="1">
        <v>5.0847457627118647E-2</v>
      </c>
      <c r="P474" s="1345">
        <v>5.8823529411764705E-2</v>
      </c>
      <c r="Q474" s="1">
        <v>0</v>
      </c>
      <c r="R474" s="1">
        <v>0.3125</v>
      </c>
      <c r="S474" s="1">
        <v>0</v>
      </c>
      <c r="T474" s="1">
        <v>0</v>
      </c>
      <c r="U474" s="1">
        <v>0</v>
      </c>
      <c r="V474" s="1437">
        <v>0</v>
      </c>
    </row>
    <row r="475" spans="1:22" ht="15" x14ac:dyDescent="0.25">
      <c r="A475" s="1338" t="s">
        <v>709</v>
      </c>
      <c r="B475" s="1338" t="s">
        <v>918</v>
      </c>
      <c r="C475" s="1338" t="s">
        <v>376</v>
      </c>
      <c r="D475" s="1">
        <v>12</v>
      </c>
      <c r="E475" s="1">
        <v>13</v>
      </c>
      <c r="F475" s="1">
        <v>22</v>
      </c>
      <c r="G475" s="1">
        <v>5</v>
      </c>
      <c r="H475" s="1">
        <v>0</v>
      </c>
      <c r="I475" s="1">
        <v>-1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345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437">
        <v>0</v>
      </c>
    </row>
    <row r="476" spans="1:22" ht="15" x14ac:dyDescent="0.25">
      <c r="A476" s="1338" t="s">
        <v>709</v>
      </c>
      <c r="B476" s="1338" t="s">
        <v>918</v>
      </c>
      <c r="C476" s="1338" t="s">
        <v>379</v>
      </c>
      <c r="D476" s="1">
        <v>0</v>
      </c>
      <c r="E476" s="1">
        <v>0</v>
      </c>
      <c r="F476" s="1">
        <v>2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345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437">
        <v>0</v>
      </c>
    </row>
    <row r="477" spans="1:22" ht="15" x14ac:dyDescent="0.25">
      <c r="A477" s="1338" t="s">
        <v>709</v>
      </c>
      <c r="B477" s="1338" t="s">
        <v>918</v>
      </c>
      <c r="C477" s="1338" t="s">
        <v>377</v>
      </c>
      <c r="D477" s="1">
        <v>0</v>
      </c>
      <c r="E477" s="1">
        <v>0</v>
      </c>
      <c r="F477" s="1">
        <v>8.3333333333333329E-2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345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437">
        <v>0</v>
      </c>
    </row>
    <row r="478" spans="1:22" ht="15" x14ac:dyDescent="0.25">
      <c r="A478" s="1338" t="s">
        <v>709</v>
      </c>
      <c r="B478" s="1338" t="s">
        <v>919</v>
      </c>
      <c r="C478" s="1338" t="s">
        <v>376</v>
      </c>
      <c r="D478" s="1">
        <v>15</v>
      </c>
      <c r="E478" s="1">
        <v>23</v>
      </c>
      <c r="F478" s="1">
        <v>60</v>
      </c>
      <c r="G478" s="1">
        <v>29</v>
      </c>
      <c r="H478" s="1">
        <v>46</v>
      </c>
      <c r="I478" s="1">
        <v>130</v>
      </c>
      <c r="J478" s="1">
        <v>87</v>
      </c>
      <c r="K478" s="1">
        <v>97</v>
      </c>
      <c r="L478" s="1">
        <v>142</v>
      </c>
      <c r="M478" s="1">
        <v>103</v>
      </c>
      <c r="N478" s="1">
        <v>89</v>
      </c>
      <c r="O478" s="1">
        <v>157</v>
      </c>
      <c r="P478" s="1345">
        <v>71</v>
      </c>
      <c r="Q478" s="1">
        <v>80</v>
      </c>
      <c r="R478" s="1">
        <v>147</v>
      </c>
      <c r="S478" s="1">
        <v>54</v>
      </c>
      <c r="T478" s="1">
        <v>91</v>
      </c>
      <c r="U478" s="1">
        <v>135</v>
      </c>
      <c r="V478" s="1437">
        <v>-33</v>
      </c>
    </row>
    <row r="479" spans="1:22" ht="15" x14ac:dyDescent="0.25">
      <c r="A479" s="1338" t="s">
        <v>709</v>
      </c>
      <c r="B479" s="1338" t="s">
        <v>919</v>
      </c>
      <c r="C479" s="1338" t="s">
        <v>379</v>
      </c>
      <c r="D479" s="1">
        <v>1</v>
      </c>
      <c r="E479" s="1">
        <v>3</v>
      </c>
      <c r="F479" s="1">
        <v>9</v>
      </c>
      <c r="G479" s="1">
        <v>7</v>
      </c>
      <c r="H479" s="1">
        <v>3</v>
      </c>
      <c r="I479" s="1">
        <v>5</v>
      </c>
      <c r="J479" s="1">
        <v>3</v>
      </c>
      <c r="K479" s="1">
        <v>13</v>
      </c>
      <c r="L479" s="1">
        <v>13</v>
      </c>
      <c r="M479" s="1">
        <v>2</v>
      </c>
      <c r="N479" s="1">
        <v>16</v>
      </c>
      <c r="O479" s="1">
        <v>15</v>
      </c>
      <c r="P479" s="1345">
        <v>7</v>
      </c>
      <c r="Q479" s="1">
        <v>1</v>
      </c>
      <c r="R479" s="1">
        <v>14</v>
      </c>
      <c r="S479" s="1">
        <v>3</v>
      </c>
      <c r="T479" s="1">
        <v>10</v>
      </c>
      <c r="U479" s="1">
        <v>12</v>
      </c>
      <c r="V479" s="1437">
        <v>6</v>
      </c>
    </row>
    <row r="480" spans="1:22" ht="15" x14ac:dyDescent="0.25">
      <c r="A480" s="1338" t="s">
        <v>709</v>
      </c>
      <c r="B480" s="1338" t="s">
        <v>919</v>
      </c>
      <c r="C480" s="1338" t="s">
        <v>377</v>
      </c>
      <c r="D480" s="1">
        <v>6.6666666666666666E-2</v>
      </c>
      <c r="E480" s="1">
        <v>0.12</v>
      </c>
      <c r="F480" s="1">
        <v>0.12162162162162163</v>
      </c>
      <c r="G480" s="1">
        <v>0.21212121212121213</v>
      </c>
      <c r="H480" s="1">
        <v>0.06</v>
      </c>
      <c r="I480" s="1">
        <v>3.4965034965034968E-2</v>
      </c>
      <c r="J480" s="1">
        <v>3.4090909090909088E-2</v>
      </c>
      <c r="K480" s="1">
        <v>0.1326530612244898</v>
      </c>
      <c r="L480" s="1">
        <v>9.0277777777777776E-2</v>
      </c>
      <c r="M480" s="1">
        <v>1.9417475728155338E-2</v>
      </c>
      <c r="N480" s="1">
        <v>0.1797752808988764</v>
      </c>
      <c r="O480" s="1">
        <v>9.6153846153846159E-2</v>
      </c>
      <c r="P480" s="1345">
        <v>9.8591549295774641E-2</v>
      </c>
      <c r="Q480" s="1">
        <v>1.2345679012345678E-2</v>
      </c>
      <c r="R480" s="1">
        <v>9.5890410958904104E-2</v>
      </c>
      <c r="S480" s="1">
        <v>5.5555555555555552E-2</v>
      </c>
      <c r="T480" s="1">
        <v>0.10989010989010989</v>
      </c>
      <c r="U480" s="1">
        <v>8.8235294117647065E-2</v>
      </c>
      <c r="V480" s="1437">
        <v>-0.18181818181818182</v>
      </c>
    </row>
    <row r="481" spans="1:22" ht="15" x14ac:dyDescent="0.25">
      <c r="A481" s="1338" t="s">
        <v>709</v>
      </c>
      <c r="B481" s="1338" t="s">
        <v>920</v>
      </c>
      <c r="C481" s="1338" t="s">
        <v>376</v>
      </c>
      <c r="D481" s="1">
        <v>8</v>
      </c>
      <c r="E481" s="1">
        <v>19</v>
      </c>
      <c r="F481" s="1">
        <v>23</v>
      </c>
      <c r="G481" s="1">
        <v>30</v>
      </c>
      <c r="H481" s="1">
        <v>19</v>
      </c>
      <c r="I481" s="1">
        <v>15</v>
      </c>
      <c r="J481" s="1">
        <v>25</v>
      </c>
      <c r="K481" s="1">
        <v>14</v>
      </c>
      <c r="L481" s="1">
        <v>34</v>
      </c>
      <c r="M481" s="1">
        <v>12</v>
      </c>
      <c r="N481" s="1">
        <v>28</v>
      </c>
      <c r="O481" s="1">
        <v>84</v>
      </c>
      <c r="P481" s="1345">
        <v>35</v>
      </c>
      <c r="Q481" s="1">
        <v>16</v>
      </c>
      <c r="R481" s="1">
        <v>56</v>
      </c>
      <c r="S481" s="1">
        <v>31</v>
      </c>
      <c r="T481" s="1">
        <v>34</v>
      </c>
      <c r="U481" s="1">
        <v>39</v>
      </c>
      <c r="V481" s="1437">
        <v>26</v>
      </c>
    </row>
    <row r="482" spans="1:22" ht="15" x14ac:dyDescent="0.25">
      <c r="A482" s="1338" t="s">
        <v>709</v>
      </c>
      <c r="B482" s="1338" t="s">
        <v>920</v>
      </c>
      <c r="C482" s="1338" t="s">
        <v>379</v>
      </c>
      <c r="D482" s="1">
        <v>5</v>
      </c>
      <c r="E482" s="1">
        <v>4</v>
      </c>
      <c r="F482" s="1">
        <v>5</v>
      </c>
      <c r="G482" s="1">
        <v>7</v>
      </c>
      <c r="H482" s="1">
        <v>6</v>
      </c>
      <c r="I482" s="1">
        <v>4</v>
      </c>
      <c r="J482" s="1">
        <v>5</v>
      </c>
      <c r="K482" s="1">
        <v>6</v>
      </c>
      <c r="L482" s="1">
        <v>7</v>
      </c>
      <c r="M482" s="1">
        <v>2</v>
      </c>
      <c r="N482" s="1">
        <v>14</v>
      </c>
      <c r="O482" s="1">
        <v>25</v>
      </c>
      <c r="P482" s="1345">
        <v>12</v>
      </c>
      <c r="Q482" s="1">
        <v>4</v>
      </c>
      <c r="R482" s="1">
        <v>28</v>
      </c>
      <c r="S482" s="1">
        <v>18</v>
      </c>
      <c r="T482" s="1">
        <v>16</v>
      </c>
      <c r="U482" s="1">
        <v>11</v>
      </c>
      <c r="V482" s="1437">
        <v>12</v>
      </c>
    </row>
    <row r="483" spans="1:22" ht="15" x14ac:dyDescent="0.25">
      <c r="A483" s="1338" t="s">
        <v>709</v>
      </c>
      <c r="B483" s="1338" t="s">
        <v>920</v>
      </c>
      <c r="C483" s="1338" t="s">
        <v>377</v>
      </c>
      <c r="D483" s="1">
        <v>0.5</v>
      </c>
      <c r="E483" s="1">
        <v>0.18181818181818182</v>
      </c>
      <c r="F483" s="1">
        <v>0.19230769230769232</v>
      </c>
      <c r="G483" s="1">
        <v>0.21875</v>
      </c>
      <c r="H483" s="1">
        <v>0.2608695652173913</v>
      </c>
      <c r="I483" s="1">
        <v>0.30769230769230771</v>
      </c>
      <c r="J483" s="1">
        <v>0.2</v>
      </c>
      <c r="K483" s="1">
        <v>0.4</v>
      </c>
      <c r="L483" s="1">
        <v>0.2</v>
      </c>
      <c r="M483" s="1">
        <v>0.16666666666666666</v>
      </c>
      <c r="N483" s="1">
        <v>0.46666666666666667</v>
      </c>
      <c r="O483" s="1">
        <v>0.26315789473684209</v>
      </c>
      <c r="P483" s="1345">
        <v>0.46153846153846156</v>
      </c>
      <c r="Q483" s="1">
        <v>0.23529411764705882</v>
      </c>
      <c r="R483" s="1">
        <v>0.45901639344262296</v>
      </c>
      <c r="S483" s="1">
        <v>0.66666666666666663</v>
      </c>
      <c r="T483" s="1">
        <v>0.47058823529411764</v>
      </c>
      <c r="U483" s="1">
        <v>0.25</v>
      </c>
      <c r="V483" s="1437">
        <v>0.5</v>
      </c>
    </row>
    <row r="484" spans="1:22" ht="15" x14ac:dyDescent="0.25">
      <c r="A484" s="1338" t="s">
        <v>709</v>
      </c>
      <c r="B484" s="1338" t="s">
        <v>921</v>
      </c>
      <c r="C484" s="1338" t="s">
        <v>376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6</v>
      </c>
      <c r="L484" s="1">
        <v>5</v>
      </c>
      <c r="M484" s="1">
        <v>0</v>
      </c>
      <c r="N484" s="1">
        <v>0</v>
      </c>
      <c r="O484" s="1">
        <v>0</v>
      </c>
      <c r="P484" s="1345">
        <v>0</v>
      </c>
      <c r="Q484" s="1">
        <v>0</v>
      </c>
      <c r="R484" s="1">
        <v>0</v>
      </c>
      <c r="S484" s="1">
        <v>0</v>
      </c>
      <c r="T484" s="1">
        <v>30</v>
      </c>
      <c r="U484" s="1">
        <v>69</v>
      </c>
      <c r="V484" s="1437">
        <v>116</v>
      </c>
    </row>
    <row r="485" spans="1:22" ht="15" x14ac:dyDescent="0.25">
      <c r="A485" s="1338" t="s">
        <v>709</v>
      </c>
      <c r="B485" s="1338" t="s">
        <v>921</v>
      </c>
      <c r="C485" s="1338" t="s">
        <v>379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3</v>
      </c>
      <c r="L485" s="1">
        <v>3</v>
      </c>
      <c r="M485" s="1">
        <v>0</v>
      </c>
      <c r="N485" s="1">
        <v>0</v>
      </c>
      <c r="O485" s="1">
        <v>0</v>
      </c>
      <c r="P485" s="1345">
        <v>0</v>
      </c>
      <c r="Q485" s="1">
        <v>0</v>
      </c>
      <c r="R485" s="1">
        <v>0</v>
      </c>
      <c r="S485" s="1">
        <v>0</v>
      </c>
      <c r="T485" s="1">
        <v>23</v>
      </c>
      <c r="U485" s="1">
        <v>36</v>
      </c>
      <c r="V485" s="1437">
        <v>82</v>
      </c>
    </row>
    <row r="486" spans="1:22" ht="15" x14ac:dyDescent="0.25">
      <c r="A486" s="1338" t="s">
        <v>709</v>
      </c>
      <c r="B486" s="1338" t="s">
        <v>921</v>
      </c>
      <c r="C486" s="1338" t="s">
        <v>377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0.42857142857142855</v>
      </c>
      <c r="L486" s="1">
        <v>0.6</v>
      </c>
      <c r="M486" s="1">
        <v>0</v>
      </c>
      <c r="N486" s="1">
        <v>0</v>
      </c>
      <c r="O486" s="1">
        <v>0</v>
      </c>
      <c r="P486" s="1345">
        <v>0</v>
      </c>
      <c r="Q486" s="1">
        <v>0</v>
      </c>
      <c r="R486" s="1">
        <v>0</v>
      </c>
      <c r="S486" s="1">
        <v>0</v>
      </c>
      <c r="T486" s="1">
        <v>0.76666666666666672</v>
      </c>
      <c r="U486" s="1">
        <v>0.52173913043478259</v>
      </c>
      <c r="V486" s="1437">
        <v>0.70085470085470081</v>
      </c>
    </row>
    <row r="487" spans="1:22" ht="15" x14ac:dyDescent="0.25">
      <c r="A487" s="1338" t="s">
        <v>709</v>
      </c>
      <c r="B487" s="1338" t="s">
        <v>922</v>
      </c>
      <c r="C487" s="1338" t="s">
        <v>376</v>
      </c>
      <c r="D487" s="1">
        <v>86</v>
      </c>
      <c r="E487" s="1">
        <v>76</v>
      </c>
      <c r="F487" s="1">
        <v>126</v>
      </c>
      <c r="G487" s="1">
        <v>91</v>
      </c>
      <c r="H487" s="1">
        <v>77</v>
      </c>
      <c r="I487" s="1">
        <v>80</v>
      </c>
      <c r="J487" s="1">
        <v>92</v>
      </c>
      <c r="K487" s="1">
        <v>69</v>
      </c>
      <c r="L487" s="1">
        <v>80</v>
      </c>
      <c r="M487" s="1">
        <v>39</v>
      </c>
      <c r="N487" s="1">
        <v>41</v>
      </c>
      <c r="O487" s="1">
        <v>61</v>
      </c>
      <c r="P487" s="1345">
        <v>25</v>
      </c>
      <c r="Q487" s="1">
        <v>11</v>
      </c>
      <c r="R487" s="1">
        <v>13</v>
      </c>
      <c r="S487" s="1">
        <v>15</v>
      </c>
      <c r="T487" s="1">
        <v>34</v>
      </c>
      <c r="U487" s="1">
        <v>38</v>
      </c>
      <c r="V487" s="1437">
        <v>36</v>
      </c>
    </row>
    <row r="488" spans="1:22" ht="15" x14ac:dyDescent="0.25">
      <c r="A488" s="1338" t="s">
        <v>709</v>
      </c>
      <c r="B488" s="1338" t="s">
        <v>922</v>
      </c>
      <c r="C488" s="1338" t="s">
        <v>379</v>
      </c>
      <c r="D488" s="1">
        <v>15</v>
      </c>
      <c r="E488" s="1">
        <v>17</v>
      </c>
      <c r="F488" s="1">
        <v>30</v>
      </c>
      <c r="G488" s="1">
        <v>32</v>
      </c>
      <c r="H488" s="1">
        <v>23</v>
      </c>
      <c r="I488" s="1">
        <v>33</v>
      </c>
      <c r="J488" s="1">
        <v>38</v>
      </c>
      <c r="K488" s="1">
        <v>27</v>
      </c>
      <c r="L488" s="1">
        <v>24</v>
      </c>
      <c r="M488" s="1">
        <v>20</v>
      </c>
      <c r="N488" s="1">
        <v>14</v>
      </c>
      <c r="O488" s="1">
        <v>25</v>
      </c>
      <c r="P488" s="1345">
        <v>13</v>
      </c>
      <c r="Q488" s="1">
        <v>6</v>
      </c>
      <c r="R488" s="1">
        <v>7</v>
      </c>
      <c r="S488" s="1">
        <v>12</v>
      </c>
      <c r="T488" s="1">
        <v>24</v>
      </c>
      <c r="U488" s="1">
        <v>22</v>
      </c>
      <c r="V488" s="1437">
        <v>27</v>
      </c>
    </row>
    <row r="489" spans="1:22" ht="15" x14ac:dyDescent="0.25">
      <c r="A489" s="1338" t="s">
        <v>709</v>
      </c>
      <c r="B489" s="1338" t="s">
        <v>922</v>
      </c>
      <c r="C489" s="1338" t="s">
        <v>377</v>
      </c>
      <c r="D489" s="1">
        <v>0.15463917525773196</v>
      </c>
      <c r="E489" s="1">
        <v>0.19101123595505617</v>
      </c>
      <c r="F489" s="1">
        <v>0.21276595744680851</v>
      </c>
      <c r="G489" s="1">
        <v>0.30188679245283018</v>
      </c>
      <c r="H489" s="1">
        <v>0.28749999999999998</v>
      </c>
      <c r="I489" s="1">
        <v>0.38823529411764707</v>
      </c>
      <c r="J489" s="1">
        <v>0.4</v>
      </c>
      <c r="K489" s="1">
        <v>0.375</v>
      </c>
      <c r="L489" s="1">
        <v>0.2857142857142857</v>
      </c>
      <c r="M489" s="1">
        <v>0.52631578947368418</v>
      </c>
      <c r="N489" s="1">
        <v>0.33333333333333331</v>
      </c>
      <c r="O489" s="1">
        <v>0.40322580645161288</v>
      </c>
      <c r="P489" s="1345">
        <v>0.54166666666666663</v>
      </c>
      <c r="Q489" s="1">
        <v>0.54545454545454541</v>
      </c>
      <c r="R489" s="1">
        <v>0.53846153846153844</v>
      </c>
      <c r="S489" s="1">
        <v>0.8</v>
      </c>
      <c r="T489" s="1">
        <v>0.70588235294117652</v>
      </c>
      <c r="U489" s="1">
        <v>0.55000000000000004</v>
      </c>
      <c r="V489" s="1437">
        <v>0.77142857142857146</v>
      </c>
    </row>
    <row r="490" spans="1:22" ht="15" x14ac:dyDescent="0.25">
      <c r="A490" s="1338" t="s">
        <v>709</v>
      </c>
      <c r="B490" s="1338" t="s">
        <v>923</v>
      </c>
      <c r="C490" s="1338" t="s">
        <v>376</v>
      </c>
      <c r="D490" s="1">
        <v>0</v>
      </c>
      <c r="E490" s="1">
        <v>15</v>
      </c>
      <c r="F490" s="1">
        <v>21</v>
      </c>
      <c r="G490" s="1">
        <v>21</v>
      </c>
      <c r="H490" s="1">
        <v>1</v>
      </c>
      <c r="I490" s="1">
        <v>2</v>
      </c>
      <c r="J490" s="1">
        <v>50</v>
      </c>
      <c r="K490" s="1">
        <v>71</v>
      </c>
      <c r="L490" s="1">
        <v>146</v>
      </c>
      <c r="M490" s="1">
        <v>17</v>
      </c>
      <c r="N490" s="1">
        <v>14</v>
      </c>
      <c r="O490" s="1">
        <v>79</v>
      </c>
      <c r="P490" s="1345">
        <v>6</v>
      </c>
      <c r="Q490" s="1">
        <v>1</v>
      </c>
      <c r="R490" s="1">
        <v>6</v>
      </c>
      <c r="S490" s="1">
        <v>1</v>
      </c>
      <c r="T490" s="1">
        <v>0</v>
      </c>
      <c r="U490" s="1">
        <v>0</v>
      </c>
      <c r="V490" s="1437">
        <v>0</v>
      </c>
    </row>
    <row r="491" spans="1:22" ht="15" x14ac:dyDescent="0.25">
      <c r="A491" s="1338" t="s">
        <v>709</v>
      </c>
      <c r="B491" s="1338" t="s">
        <v>923</v>
      </c>
      <c r="C491" s="1338" t="s">
        <v>379</v>
      </c>
      <c r="D491" s="1">
        <v>0</v>
      </c>
      <c r="E491" s="1">
        <v>0</v>
      </c>
      <c r="F491" s="1">
        <v>4</v>
      </c>
      <c r="G491" s="1">
        <v>9</v>
      </c>
      <c r="H491" s="1">
        <v>2</v>
      </c>
      <c r="I491" s="1">
        <v>1</v>
      </c>
      <c r="J491" s="1">
        <v>6</v>
      </c>
      <c r="K491" s="1">
        <v>6</v>
      </c>
      <c r="L491" s="1">
        <v>5</v>
      </c>
      <c r="M491" s="1">
        <v>1</v>
      </c>
      <c r="N491" s="1">
        <v>0</v>
      </c>
      <c r="O491" s="1">
        <v>5</v>
      </c>
      <c r="P491" s="1345">
        <v>0</v>
      </c>
      <c r="Q491" s="1">
        <v>1</v>
      </c>
      <c r="R491" s="1">
        <v>3</v>
      </c>
      <c r="S491" s="1">
        <v>1</v>
      </c>
      <c r="T491" s="1">
        <v>0</v>
      </c>
      <c r="U491" s="1">
        <v>0</v>
      </c>
      <c r="V491" s="1437">
        <v>0</v>
      </c>
    </row>
    <row r="492" spans="1:22" ht="15" x14ac:dyDescent="0.25">
      <c r="A492" s="1338" t="s">
        <v>709</v>
      </c>
      <c r="B492" s="1338" t="s">
        <v>923</v>
      </c>
      <c r="C492" s="1338" t="s">
        <v>377</v>
      </c>
      <c r="D492" s="1">
        <v>0</v>
      </c>
      <c r="E492" s="1">
        <v>0</v>
      </c>
      <c r="F492" s="1">
        <v>0.17391304347826086</v>
      </c>
      <c r="G492" s="1">
        <v>0.375</v>
      </c>
      <c r="H492" s="1">
        <v>1</v>
      </c>
      <c r="I492" s="1">
        <v>0.2</v>
      </c>
      <c r="J492" s="1">
        <v>0.10714285714285714</v>
      </c>
      <c r="K492" s="1">
        <v>7.407407407407407E-2</v>
      </c>
      <c r="L492" s="1">
        <v>3.1446540880503145E-2</v>
      </c>
      <c r="M492" s="1">
        <v>5.8823529411764705E-2</v>
      </c>
      <c r="N492" s="1">
        <v>0</v>
      </c>
      <c r="O492" s="1">
        <v>6.1728395061728392E-2</v>
      </c>
      <c r="P492" s="1345">
        <v>0</v>
      </c>
      <c r="Q492" s="1">
        <v>1</v>
      </c>
      <c r="R492" s="1">
        <v>0.5</v>
      </c>
      <c r="S492" s="1">
        <v>1</v>
      </c>
      <c r="T492" s="1">
        <v>0</v>
      </c>
      <c r="U492" s="1">
        <v>0</v>
      </c>
      <c r="V492" s="1437">
        <v>0</v>
      </c>
    </row>
    <row r="493" spans="1:22" ht="15" x14ac:dyDescent="0.25">
      <c r="A493" s="1338" t="s">
        <v>709</v>
      </c>
      <c r="B493" s="1338" t="s">
        <v>924</v>
      </c>
      <c r="C493" s="1338" t="s">
        <v>376</v>
      </c>
      <c r="D493" s="1">
        <v>7</v>
      </c>
      <c r="E493" s="1">
        <v>6</v>
      </c>
      <c r="F493" s="1">
        <v>15</v>
      </c>
      <c r="G493" s="1">
        <v>20</v>
      </c>
      <c r="H493" s="1">
        <v>16</v>
      </c>
      <c r="I493" s="1">
        <v>19</v>
      </c>
      <c r="J493" s="1">
        <v>17</v>
      </c>
      <c r="K493" s="1">
        <v>18</v>
      </c>
      <c r="L493" s="1">
        <v>21</v>
      </c>
      <c r="M493" s="1">
        <v>26</v>
      </c>
      <c r="N493" s="1">
        <v>25</v>
      </c>
      <c r="O493" s="1">
        <v>29</v>
      </c>
      <c r="P493" s="1345">
        <v>26</v>
      </c>
      <c r="Q493" s="1">
        <v>10</v>
      </c>
      <c r="R493" s="1">
        <v>16</v>
      </c>
      <c r="S493" s="1">
        <v>21</v>
      </c>
      <c r="T493" s="1">
        <v>20</v>
      </c>
      <c r="U493" s="1">
        <v>21</v>
      </c>
      <c r="V493" s="1437">
        <v>29</v>
      </c>
    </row>
    <row r="494" spans="1:22" ht="15" x14ac:dyDescent="0.25">
      <c r="A494" s="1338" t="s">
        <v>709</v>
      </c>
      <c r="B494" s="1338" t="s">
        <v>924</v>
      </c>
      <c r="C494" s="1338" t="s">
        <v>379</v>
      </c>
      <c r="D494" s="1">
        <v>1</v>
      </c>
      <c r="E494" s="1">
        <v>1</v>
      </c>
      <c r="F494" s="1">
        <v>6</v>
      </c>
      <c r="G494" s="1">
        <v>2</v>
      </c>
      <c r="H494" s="1">
        <v>2</v>
      </c>
      <c r="I494" s="1">
        <v>6</v>
      </c>
      <c r="J494" s="1">
        <v>7</v>
      </c>
      <c r="K494" s="1">
        <v>8</v>
      </c>
      <c r="L494" s="1">
        <v>3</v>
      </c>
      <c r="M494" s="1">
        <v>9</v>
      </c>
      <c r="N494" s="1">
        <v>13</v>
      </c>
      <c r="O494" s="1">
        <v>12</v>
      </c>
      <c r="P494" s="1345">
        <v>10</v>
      </c>
      <c r="Q494" s="1">
        <v>6</v>
      </c>
      <c r="R494" s="1">
        <v>9</v>
      </c>
      <c r="S494" s="1">
        <v>10</v>
      </c>
      <c r="T494" s="1">
        <v>15</v>
      </c>
      <c r="U494" s="1">
        <v>7</v>
      </c>
      <c r="V494" s="1437">
        <v>26</v>
      </c>
    </row>
    <row r="495" spans="1:22" ht="15" x14ac:dyDescent="0.25">
      <c r="A495" s="1338" t="s">
        <v>709</v>
      </c>
      <c r="B495" s="1338" t="s">
        <v>924</v>
      </c>
      <c r="C495" s="1338" t="s">
        <v>377</v>
      </c>
      <c r="D495" s="1">
        <v>8.3333333333333329E-2</v>
      </c>
      <c r="E495" s="1">
        <v>0.1</v>
      </c>
      <c r="F495" s="1">
        <v>0.3</v>
      </c>
      <c r="G495" s="1">
        <v>9.5238095238095233E-2</v>
      </c>
      <c r="H495" s="1">
        <v>0.125</v>
      </c>
      <c r="I495" s="1">
        <v>0.2857142857142857</v>
      </c>
      <c r="J495" s="1">
        <v>0.4375</v>
      </c>
      <c r="K495" s="1">
        <v>0.38095238095238093</v>
      </c>
      <c r="L495" s="1">
        <v>0.11538461538461539</v>
      </c>
      <c r="M495" s="1">
        <v>0.31034482758620691</v>
      </c>
      <c r="N495" s="1">
        <v>0.5</v>
      </c>
      <c r="O495" s="1">
        <v>0.38709677419354838</v>
      </c>
      <c r="P495" s="1345">
        <v>0.38461538461538464</v>
      </c>
      <c r="Q495" s="1">
        <v>0.6</v>
      </c>
      <c r="R495" s="1">
        <v>0.52941176470588236</v>
      </c>
      <c r="S495" s="1">
        <v>0.47619047619047616</v>
      </c>
      <c r="T495" s="1">
        <v>0.75</v>
      </c>
      <c r="U495" s="1">
        <v>0.33333333333333331</v>
      </c>
      <c r="V495" s="1437">
        <v>0.89655172413793105</v>
      </c>
    </row>
    <row r="496" spans="1:22" ht="15" x14ac:dyDescent="0.25">
      <c r="A496" s="1338" t="s">
        <v>709</v>
      </c>
      <c r="B496" s="1338" t="s">
        <v>1159</v>
      </c>
      <c r="C496" s="1338" t="s">
        <v>376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5</v>
      </c>
      <c r="K496" s="1">
        <v>13</v>
      </c>
      <c r="L496" s="1">
        <v>5</v>
      </c>
      <c r="M496" s="1">
        <v>10</v>
      </c>
      <c r="N496" s="1">
        <v>8</v>
      </c>
      <c r="O496" s="1">
        <v>17</v>
      </c>
      <c r="P496" s="1345">
        <v>17</v>
      </c>
      <c r="Q496" s="1">
        <v>6</v>
      </c>
      <c r="R496" s="1">
        <v>35</v>
      </c>
      <c r="S496" s="1">
        <v>22</v>
      </c>
      <c r="T496" s="1">
        <v>21</v>
      </c>
      <c r="U496" s="1">
        <v>33</v>
      </c>
      <c r="V496" s="1437">
        <v>31</v>
      </c>
    </row>
    <row r="497" spans="1:22" ht="15" x14ac:dyDescent="0.25">
      <c r="A497" s="1338" t="s">
        <v>709</v>
      </c>
      <c r="B497" s="1338" t="s">
        <v>1159</v>
      </c>
      <c r="C497" s="1338" t="s">
        <v>379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1</v>
      </c>
      <c r="K497" s="1">
        <v>7</v>
      </c>
      <c r="L497" s="1">
        <v>0</v>
      </c>
      <c r="M497" s="1">
        <v>2</v>
      </c>
      <c r="N497" s="1">
        <v>3</v>
      </c>
      <c r="O497" s="1">
        <v>2</v>
      </c>
      <c r="P497" s="1345">
        <v>2</v>
      </c>
      <c r="Q497" s="1">
        <v>0</v>
      </c>
      <c r="R497" s="1">
        <v>1</v>
      </c>
      <c r="S497" s="1">
        <v>6</v>
      </c>
      <c r="T497" s="1">
        <v>1</v>
      </c>
      <c r="U497" s="1">
        <v>5</v>
      </c>
      <c r="V497" s="1437">
        <v>11</v>
      </c>
    </row>
    <row r="498" spans="1:22" ht="15" x14ac:dyDescent="0.25">
      <c r="A498" s="1338" t="s">
        <v>709</v>
      </c>
      <c r="B498" s="1338" t="s">
        <v>1159</v>
      </c>
      <c r="C498" s="1338" t="s">
        <v>377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0.2</v>
      </c>
      <c r="K498" s="1">
        <v>0.5</v>
      </c>
      <c r="L498" s="1">
        <v>0</v>
      </c>
      <c r="M498" s="1">
        <v>0.2</v>
      </c>
      <c r="N498" s="1">
        <v>0.375</v>
      </c>
      <c r="O498" s="1">
        <v>0.11764705882352941</v>
      </c>
      <c r="P498" s="1345">
        <v>0.11764705882352941</v>
      </c>
      <c r="Q498" s="1">
        <v>0</v>
      </c>
      <c r="R498" s="1">
        <v>2.6315789473684209E-2</v>
      </c>
      <c r="S498" s="1">
        <v>0.2857142857142857</v>
      </c>
      <c r="T498" s="1">
        <v>4.5454545454545456E-2</v>
      </c>
      <c r="U498" s="1">
        <v>0.14705882352941177</v>
      </c>
      <c r="V498" s="1437">
        <v>0.35483870967741937</v>
      </c>
    </row>
    <row r="499" spans="1:22" ht="15" x14ac:dyDescent="0.25">
      <c r="A499" s="1338" t="s">
        <v>709</v>
      </c>
      <c r="B499" s="1338" t="s">
        <v>925</v>
      </c>
      <c r="C499" s="1338" t="s">
        <v>376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31</v>
      </c>
      <c r="J499" s="1">
        <v>41</v>
      </c>
      <c r="K499" s="1">
        <v>55</v>
      </c>
      <c r="L499" s="1">
        <v>44</v>
      </c>
      <c r="M499" s="1">
        <v>42</v>
      </c>
      <c r="N499" s="1">
        <v>57</v>
      </c>
      <c r="O499" s="1">
        <v>120</v>
      </c>
      <c r="P499" s="1345">
        <v>47</v>
      </c>
      <c r="Q499" s="1">
        <v>39</v>
      </c>
      <c r="R499" s="1">
        <v>70</v>
      </c>
      <c r="S499" s="1">
        <v>55</v>
      </c>
      <c r="T499" s="1">
        <v>103</v>
      </c>
      <c r="U499" s="1">
        <v>69</v>
      </c>
      <c r="V499" s="1437">
        <v>41</v>
      </c>
    </row>
    <row r="500" spans="1:22" ht="15" x14ac:dyDescent="0.25">
      <c r="A500" s="1338" t="s">
        <v>709</v>
      </c>
      <c r="B500" s="1338" t="s">
        <v>925</v>
      </c>
      <c r="C500" s="1338" t="s">
        <v>379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5</v>
      </c>
      <c r="J500" s="1">
        <v>4</v>
      </c>
      <c r="K500" s="1">
        <v>6</v>
      </c>
      <c r="L500" s="1">
        <v>8</v>
      </c>
      <c r="M500" s="1">
        <v>5</v>
      </c>
      <c r="N500" s="1">
        <v>10</v>
      </c>
      <c r="O500" s="1">
        <v>67</v>
      </c>
      <c r="P500" s="1345">
        <v>20</v>
      </c>
      <c r="Q500" s="1">
        <v>10</v>
      </c>
      <c r="R500" s="1">
        <v>14</v>
      </c>
      <c r="S500" s="1">
        <v>21</v>
      </c>
      <c r="T500" s="1">
        <v>50</v>
      </c>
      <c r="U500" s="1">
        <v>23</v>
      </c>
      <c r="V500" s="1437">
        <v>27</v>
      </c>
    </row>
    <row r="501" spans="1:22" ht="15" x14ac:dyDescent="0.25">
      <c r="A501" s="1338" t="s">
        <v>709</v>
      </c>
      <c r="B501" s="1338" t="s">
        <v>925</v>
      </c>
      <c r="C501" s="1338" t="s">
        <v>377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0.1388888888888889</v>
      </c>
      <c r="J501" s="1">
        <v>9.5238095238095233E-2</v>
      </c>
      <c r="K501" s="1">
        <v>0.10344827586206896</v>
      </c>
      <c r="L501" s="1">
        <v>0.1702127659574468</v>
      </c>
      <c r="M501" s="1">
        <v>0.1111111111111111</v>
      </c>
      <c r="N501" s="1">
        <v>0.14492753623188406</v>
      </c>
      <c r="O501" s="1">
        <v>0.53174603174603174</v>
      </c>
      <c r="P501" s="1345">
        <v>0.4</v>
      </c>
      <c r="Q501" s="1">
        <v>0.25</v>
      </c>
      <c r="R501" s="1">
        <v>0.19718309859154928</v>
      </c>
      <c r="S501" s="1">
        <v>0.38181818181818183</v>
      </c>
      <c r="T501" s="1">
        <v>0.47619047619047616</v>
      </c>
      <c r="U501" s="1">
        <v>0.29870129870129869</v>
      </c>
      <c r="V501" s="1437">
        <v>0.6</v>
      </c>
    </row>
    <row r="502" spans="1:22" ht="15" x14ac:dyDescent="0.25">
      <c r="A502" s="1338" t="s">
        <v>709</v>
      </c>
      <c r="B502" s="1338" t="s">
        <v>926</v>
      </c>
      <c r="C502" s="1338" t="s">
        <v>376</v>
      </c>
      <c r="D502" s="1">
        <v>1</v>
      </c>
      <c r="E502" s="1">
        <v>13</v>
      </c>
      <c r="F502" s="1">
        <v>11</v>
      </c>
      <c r="G502" s="1">
        <v>12</v>
      </c>
      <c r="H502" s="1">
        <v>34</v>
      </c>
      <c r="I502" s="1">
        <v>43</v>
      </c>
      <c r="J502" s="1">
        <v>36</v>
      </c>
      <c r="K502" s="1">
        <v>24</v>
      </c>
      <c r="L502" s="1">
        <v>59</v>
      </c>
      <c r="M502" s="1">
        <v>42</v>
      </c>
      <c r="N502" s="1">
        <v>39</v>
      </c>
      <c r="O502" s="1">
        <v>105</v>
      </c>
      <c r="P502" s="1345">
        <v>22</v>
      </c>
      <c r="Q502" s="1">
        <v>24</v>
      </c>
      <c r="R502" s="1">
        <v>79</v>
      </c>
      <c r="S502" s="1">
        <v>41</v>
      </c>
      <c r="T502" s="1">
        <v>129</v>
      </c>
      <c r="U502" s="1">
        <v>138</v>
      </c>
      <c r="V502" s="1437">
        <v>44</v>
      </c>
    </row>
    <row r="503" spans="1:22" ht="15" x14ac:dyDescent="0.25">
      <c r="A503" s="1338" t="s">
        <v>709</v>
      </c>
      <c r="B503" s="1338" t="s">
        <v>926</v>
      </c>
      <c r="C503" s="1338" t="s">
        <v>379</v>
      </c>
      <c r="D503" s="1">
        <v>0</v>
      </c>
      <c r="E503" s="1">
        <v>0</v>
      </c>
      <c r="F503" s="1">
        <v>1</v>
      </c>
      <c r="G503" s="1">
        <v>1</v>
      </c>
      <c r="H503" s="1">
        <v>3</v>
      </c>
      <c r="I503" s="1">
        <v>5</v>
      </c>
      <c r="J503" s="1">
        <v>2</v>
      </c>
      <c r="K503" s="1">
        <v>5</v>
      </c>
      <c r="L503" s="1">
        <v>2</v>
      </c>
      <c r="M503" s="1">
        <v>2</v>
      </c>
      <c r="N503" s="1">
        <v>3</v>
      </c>
      <c r="O503" s="1">
        <v>19</v>
      </c>
      <c r="P503" s="1345">
        <v>11</v>
      </c>
      <c r="Q503" s="1">
        <v>1</v>
      </c>
      <c r="R503" s="1">
        <v>27</v>
      </c>
      <c r="S503" s="1">
        <v>17</v>
      </c>
      <c r="T503" s="1">
        <v>38</v>
      </c>
      <c r="U503" s="1">
        <v>13</v>
      </c>
      <c r="V503" s="1437">
        <v>11</v>
      </c>
    </row>
    <row r="504" spans="1:22" ht="15" x14ac:dyDescent="0.25">
      <c r="A504" s="1338" t="s">
        <v>709</v>
      </c>
      <c r="B504" s="1338" t="s">
        <v>926</v>
      </c>
      <c r="C504" s="1338" t="s">
        <v>377</v>
      </c>
      <c r="D504" s="1">
        <v>0</v>
      </c>
      <c r="E504" s="1">
        <v>0</v>
      </c>
      <c r="F504" s="1">
        <v>3.5714285714285712E-2</v>
      </c>
      <c r="G504" s="1">
        <v>7.6923076923076927E-2</v>
      </c>
      <c r="H504" s="1">
        <v>9.0909090909090912E-2</v>
      </c>
      <c r="I504" s="1">
        <v>9.4339622641509441E-2</v>
      </c>
      <c r="J504" s="1">
        <v>4.1666666666666664E-2</v>
      </c>
      <c r="K504" s="1">
        <v>0.27777777777777779</v>
      </c>
      <c r="L504" s="1">
        <v>2.7027027027027029E-2</v>
      </c>
      <c r="M504" s="1">
        <v>3.3333333333333333E-2</v>
      </c>
      <c r="N504" s="1">
        <v>6.6666666666666666E-2</v>
      </c>
      <c r="O504" s="1">
        <v>0.17757009345794392</v>
      </c>
      <c r="P504" s="1345">
        <v>0.57894736842105265</v>
      </c>
      <c r="Q504" s="1">
        <v>3.125E-2</v>
      </c>
      <c r="R504" s="1">
        <v>0.36986301369863012</v>
      </c>
      <c r="S504" s="1">
        <v>0.44736842105263158</v>
      </c>
      <c r="T504" s="1">
        <v>0.2878787878787879</v>
      </c>
      <c r="U504" s="1">
        <v>8.3333333333333329E-2</v>
      </c>
      <c r="V504" s="1437">
        <v>0.37931034482758619</v>
      </c>
    </row>
    <row r="505" spans="1:22" ht="15" x14ac:dyDescent="0.25">
      <c r="A505" s="1338" t="s">
        <v>709</v>
      </c>
      <c r="B505" s="1338" t="s">
        <v>1120</v>
      </c>
      <c r="C505" s="1338" t="s">
        <v>376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345">
        <v>0</v>
      </c>
      <c r="Q505" s="1">
        <v>0</v>
      </c>
      <c r="R505" s="1">
        <v>0</v>
      </c>
      <c r="S505" s="1">
        <v>0</v>
      </c>
      <c r="T505" s="1">
        <v>0</v>
      </c>
      <c r="U505" s="1">
        <v>2</v>
      </c>
      <c r="V505" s="1437">
        <v>7</v>
      </c>
    </row>
    <row r="506" spans="1:22" ht="15" x14ac:dyDescent="0.25">
      <c r="A506" s="1338" t="s">
        <v>709</v>
      </c>
      <c r="B506" s="1338" t="s">
        <v>1120</v>
      </c>
      <c r="C506" s="1338" t="s">
        <v>379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345">
        <v>0</v>
      </c>
      <c r="Q506" s="1">
        <v>0</v>
      </c>
      <c r="R506" s="1">
        <v>0</v>
      </c>
      <c r="S506" s="1">
        <v>0</v>
      </c>
      <c r="T506" s="1">
        <v>0</v>
      </c>
      <c r="U506" s="1">
        <v>2</v>
      </c>
      <c r="V506" s="1437">
        <v>5</v>
      </c>
    </row>
    <row r="507" spans="1:22" ht="15" x14ac:dyDescent="0.25">
      <c r="A507" s="1338" t="s">
        <v>709</v>
      </c>
      <c r="B507" s="1338" t="s">
        <v>1120</v>
      </c>
      <c r="C507" s="1338" t="s">
        <v>377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345">
        <v>0</v>
      </c>
      <c r="Q507" s="1">
        <v>0</v>
      </c>
      <c r="R507" s="1">
        <v>0</v>
      </c>
      <c r="S507" s="1">
        <v>0</v>
      </c>
      <c r="T507" s="1">
        <v>0</v>
      </c>
      <c r="U507" s="1">
        <v>1</v>
      </c>
      <c r="V507" s="1437">
        <v>0.7142857142857143</v>
      </c>
    </row>
    <row r="508" spans="1:22" ht="15" x14ac:dyDescent="0.25">
      <c r="A508" s="1338" t="s">
        <v>709</v>
      </c>
      <c r="B508" s="1338" t="s">
        <v>927</v>
      </c>
      <c r="C508" s="1338" t="s">
        <v>376</v>
      </c>
      <c r="D508" s="1">
        <v>17</v>
      </c>
      <c r="E508" s="1">
        <v>33</v>
      </c>
      <c r="F508" s="1">
        <v>49</v>
      </c>
      <c r="G508" s="1">
        <v>93</v>
      </c>
      <c r="H508" s="1">
        <v>62</v>
      </c>
      <c r="I508" s="1">
        <v>70</v>
      </c>
      <c r="J508" s="1">
        <v>60</v>
      </c>
      <c r="K508" s="1">
        <v>86</v>
      </c>
      <c r="L508" s="1">
        <v>124</v>
      </c>
      <c r="M508" s="1">
        <v>61</v>
      </c>
      <c r="N508" s="1">
        <v>82</v>
      </c>
      <c r="O508" s="1">
        <v>132</v>
      </c>
      <c r="P508" s="1345">
        <v>44</v>
      </c>
      <c r="Q508" s="1">
        <v>22</v>
      </c>
      <c r="R508" s="1">
        <v>53</v>
      </c>
      <c r="S508" s="1">
        <v>61</v>
      </c>
      <c r="T508" s="1">
        <v>45</v>
      </c>
      <c r="U508" s="1">
        <v>67</v>
      </c>
      <c r="V508" s="1437">
        <v>67</v>
      </c>
    </row>
    <row r="509" spans="1:22" ht="15" x14ac:dyDescent="0.25">
      <c r="A509" s="1338" t="s">
        <v>709</v>
      </c>
      <c r="B509" s="1338" t="s">
        <v>927</v>
      </c>
      <c r="C509" s="1338" t="s">
        <v>379</v>
      </c>
      <c r="D509" s="1">
        <v>3</v>
      </c>
      <c r="E509" s="1">
        <v>0</v>
      </c>
      <c r="F509" s="1">
        <v>7</v>
      </c>
      <c r="G509" s="1">
        <v>6</v>
      </c>
      <c r="H509" s="1">
        <v>16</v>
      </c>
      <c r="I509" s="1">
        <v>19</v>
      </c>
      <c r="J509" s="1">
        <v>16</v>
      </c>
      <c r="K509" s="1">
        <v>16</v>
      </c>
      <c r="L509" s="1">
        <v>41</v>
      </c>
      <c r="M509" s="1">
        <v>21</v>
      </c>
      <c r="N509" s="1">
        <v>21</v>
      </c>
      <c r="O509" s="1">
        <v>61</v>
      </c>
      <c r="P509" s="1345">
        <v>22</v>
      </c>
      <c r="Q509" s="1">
        <v>13</v>
      </c>
      <c r="R509" s="1">
        <v>32</v>
      </c>
      <c r="S509" s="1">
        <v>38</v>
      </c>
      <c r="T509" s="1">
        <v>38</v>
      </c>
      <c r="U509" s="1">
        <v>38</v>
      </c>
      <c r="V509" s="1437">
        <v>47</v>
      </c>
    </row>
    <row r="510" spans="1:22" ht="15" x14ac:dyDescent="0.25">
      <c r="A510" s="1338" t="s">
        <v>709</v>
      </c>
      <c r="B510" s="1338" t="s">
        <v>927</v>
      </c>
      <c r="C510" s="1338" t="s">
        <v>377</v>
      </c>
      <c r="D510" s="1">
        <v>0.125</v>
      </c>
      <c r="E510" s="1">
        <v>0</v>
      </c>
      <c r="F510" s="1">
        <v>9.45945945945946E-2</v>
      </c>
      <c r="G510" s="1">
        <v>5.128205128205128E-2</v>
      </c>
      <c r="H510" s="1">
        <v>0.2318840579710145</v>
      </c>
      <c r="I510" s="1">
        <v>0.25333333333333335</v>
      </c>
      <c r="J510" s="1">
        <v>0.25</v>
      </c>
      <c r="K510" s="1">
        <v>0.16666666666666666</v>
      </c>
      <c r="L510" s="1">
        <v>0.33064516129032256</v>
      </c>
      <c r="M510" s="1">
        <v>0.33870967741935482</v>
      </c>
      <c r="N510" s="1">
        <v>0.25</v>
      </c>
      <c r="O510" s="1">
        <v>0.4178082191780822</v>
      </c>
      <c r="P510" s="1345">
        <v>0.48888888888888887</v>
      </c>
      <c r="Q510" s="1">
        <v>0.54166666666666663</v>
      </c>
      <c r="R510" s="1">
        <v>0.60377358490566035</v>
      </c>
      <c r="S510" s="1">
        <v>0.62295081967213117</v>
      </c>
      <c r="T510" s="1">
        <v>0.84444444444444444</v>
      </c>
      <c r="U510" s="1">
        <v>0.55072463768115942</v>
      </c>
      <c r="V510" s="1437">
        <v>0.70149253731343286</v>
      </c>
    </row>
    <row r="511" spans="1:22" ht="15" x14ac:dyDescent="0.25">
      <c r="A511" s="1338" t="s">
        <v>709</v>
      </c>
      <c r="B511" s="1338" t="s">
        <v>928</v>
      </c>
      <c r="C511" s="1338" t="s">
        <v>376</v>
      </c>
      <c r="D511" s="1">
        <v>3</v>
      </c>
      <c r="E511" s="1">
        <v>10</v>
      </c>
      <c r="F511" s="1">
        <v>35</v>
      </c>
      <c r="G511" s="1">
        <v>19</v>
      </c>
      <c r="H511" s="1">
        <v>10</v>
      </c>
      <c r="I511" s="1">
        <v>25</v>
      </c>
      <c r="J511" s="1">
        <v>5</v>
      </c>
      <c r="K511" s="1">
        <v>-1</v>
      </c>
      <c r="L511" s="1">
        <v>0</v>
      </c>
      <c r="M511" s="1">
        <v>0</v>
      </c>
      <c r="N511" s="1">
        <v>0</v>
      </c>
      <c r="O511" s="1">
        <v>0</v>
      </c>
      <c r="P511" s="1345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437">
        <v>0</v>
      </c>
    </row>
    <row r="512" spans="1:22" ht="15" x14ac:dyDescent="0.25">
      <c r="A512" s="1338" t="s">
        <v>709</v>
      </c>
      <c r="B512" s="1338" t="s">
        <v>928</v>
      </c>
      <c r="C512" s="1338" t="s">
        <v>379</v>
      </c>
      <c r="D512" s="1">
        <v>1</v>
      </c>
      <c r="E512" s="1">
        <v>2</v>
      </c>
      <c r="F512" s="1">
        <v>8</v>
      </c>
      <c r="G512" s="1">
        <v>4</v>
      </c>
      <c r="H512" s="1">
        <v>3</v>
      </c>
      <c r="I512" s="1">
        <v>10</v>
      </c>
      <c r="J512" s="1">
        <v>1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345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437">
        <v>0</v>
      </c>
    </row>
    <row r="513" spans="1:22" ht="15" x14ac:dyDescent="0.25">
      <c r="A513" s="1338" t="s">
        <v>709</v>
      </c>
      <c r="B513" s="1338" t="s">
        <v>928</v>
      </c>
      <c r="C513" s="1338" t="s">
        <v>377</v>
      </c>
      <c r="D513" s="1">
        <v>0.125</v>
      </c>
      <c r="E513" s="1">
        <v>0.33333333333333331</v>
      </c>
      <c r="F513" s="1">
        <v>0.20512820512820512</v>
      </c>
      <c r="G513" s="1">
        <v>0.2</v>
      </c>
      <c r="H513" s="1">
        <v>0.3</v>
      </c>
      <c r="I513" s="1">
        <v>0.4</v>
      </c>
      <c r="J513" s="1">
        <v>0.2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345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437">
        <v>0</v>
      </c>
    </row>
    <row r="514" spans="1:22" ht="15" x14ac:dyDescent="0.25">
      <c r="A514" s="1338" t="s">
        <v>709</v>
      </c>
      <c r="B514" s="1338" t="s">
        <v>929</v>
      </c>
      <c r="C514" s="1338" t="s">
        <v>376</v>
      </c>
      <c r="D514" s="1">
        <v>0</v>
      </c>
      <c r="E514" s="1">
        <v>9</v>
      </c>
      <c r="F514" s="1">
        <v>36</v>
      </c>
      <c r="G514" s="1">
        <v>38</v>
      </c>
      <c r="H514" s="1">
        <v>13</v>
      </c>
      <c r="I514" s="1">
        <v>57</v>
      </c>
      <c r="J514" s="1">
        <v>58</v>
      </c>
      <c r="K514" s="1">
        <v>68</v>
      </c>
      <c r="L514" s="1">
        <v>74</v>
      </c>
      <c r="M514" s="1">
        <v>61</v>
      </c>
      <c r="N514" s="1">
        <v>82</v>
      </c>
      <c r="O514" s="1">
        <v>105</v>
      </c>
      <c r="P514" s="1345">
        <v>65</v>
      </c>
      <c r="Q514" s="1">
        <v>26</v>
      </c>
      <c r="R514" s="1">
        <v>89</v>
      </c>
      <c r="S514" s="1">
        <v>37</v>
      </c>
      <c r="T514" s="1">
        <v>32</v>
      </c>
      <c r="U514" s="1">
        <v>82</v>
      </c>
      <c r="V514" s="1437">
        <v>45</v>
      </c>
    </row>
    <row r="515" spans="1:22" ht="15" x14ac:dyDescent="0.25">
      <c r="A515" s="1338" t="s">
        <v>709</v>
      </c>
      <c r="B515" s="1338" t="s">
        <v>929</v>
      </c>
      <c r="C515" s="1338" t="s">
        <v>379</v>
      </c>
      <c r="D515" s="1">
        <v>0</v>
      </c>
      <c r="E515" s="1">
        <v>4</v>
      </c>
      <c r="F515" s="1">
        <v>9</v>
      </c>
      <c r="G515" s="1">
        <v>16</v>
      </c>
      <c r="H515" s="1">
        <v>7</v>
      </c>
      <c r="I515" s="1">
        <v>18</v>
      </c>
      <c r="J515" s="1">
        <v>33</v>
      </c>
      <c r="K515" s="1">
        <v>41</v>
      </c>
      <c r="L515" s="1">
        <v>43</v>
      </c>
      <c r="M515" s="1">
        <v>32</v>
      </c>
      <c r="N515" s="1">
        <v>49</v>
      </c>
      <c r="O515" s="1">
        <v>66</v>
      </c>
      <c r="P515" s="1345">
        <v>47</v>
      </c>
      <c r="Q515" s="1">
        <v>21</v>
      </c>
      <c r="R515" s="1">
        <v>58</v>
      </c>
      <c r="S515" s="1">
        <v>32</v>
      </c>
      <c r="T515" s="1">
        <v>18</v>
      </c>
      <c r="U515" s="1">
        <v>59</v>
      </c>
      <c r="V515" s="1437">
        <v>38</v>
      </c>
    </row>
    <row r="516" spans="1:22" ht="15" x14ac:dyDescent="0.25">
      <c r="A516" s="1338" t="s">
        <v>709</v>
      </c>
      <c r="B516" s="1338" t="s">
        <v>929</v>
      </c>
      <c r="C516" s="1338" t="s">
        <v>377</v>
      </c>
      <c r="D516" s="1">
        <v>0</v>
      </c>
      <c r="E516" s="1">
        <v>0.4</v>
      </c>
      <c r="F516" s="1">
        <v>0.21951219512195122</v>
      </c>
      <c r="G516" s="1">
        <v>0.38095238095238093</v>
      </c>
      <c r="H516" s="1">
        <v>0.46666666666666667</v>
      </c>
      <c r="I516" s="1">
        <v>0.31578947368421051</v>
      </c>
      <c r="J516" s="1">
        <v>0.56896551724137934</v>
      </c>
      <c r="K516" s="1">
        <v>0.6029411764705882</v>
      </c>
      <c r="L516" s="1">
        <v>0.57333333333333336</v>
      </c>
      <c r="M516" s="1">
        <v>0.52459016393442626</v>
      </c>
      <c r="N516" s="1">
        <v>0.59036144578313254</v>
      </c>
      <c r="O516" s="1">
        <v>0.61682242990654201</v>
      </c>
      <c r="P516" s="1345">
        <v>0.71212121212121215</v>
      </c>
      <c r="Q516" s="1">
        <v>0.80769230769230771</v>
      </c>
      <c r="R516" s="1">
        <v>0.651685393258427</v>
      </c>
      <c r="S516" s="1">
        <v>0.84210526315789469</v>
      </c>
      <c r="T516" s="1">
        <v>0.5625</v>
      </c>
      <c r="U516" s="1">
        <v>0.71084337349397586</v>
      </c>
      <c r="V516" s="1437">
        <v>0.82608695652173914</v>
      </c>
    </row>
    <row r="517" spans="1:22" ht="15" x14ac:dyDescent="0.25">
      <c r="A517" s="1338" t="s">
        <v>709</v>
      </c>
      <c r="B517" s="1338" t="s">
        <v>930</v>
      </c>
      <c r="C517" s="1338" t="s">
        <v>376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16</v>
      </c>
      <c r="N517" s="1">
        <v>24</v>
      </c>
      <c r="O517" s="1">
        <v>40</v>
      </c>
      <c r="P517" s="1345">
        <v>19</v>
      </c>
      <c r="Q517" s="1">
        <v>11</v>
      </c>
      <c r="R517" s="1">
        <v>16</v>
      </c>
      <c r="S517" s="1">
        <v>4</v>
      </c>
      <c r="T517" s="1">
        <v>13</v>
      </c>
      <c r="U517" s="1">
        <v>-1</v>
      </c>
      <c r="V517" s="1437">
        <v>0</v>
      </c>
    </row>
    <row r="518" spans="1:22" ht="15" x14ac:dyDescent="0.25">
      <c r="A518" s="1338" t="s">
        <v>709</v>
      </c>
      <c r="B518" s="1338" t="s">
        <v>930</v>
      </c>
      <c r="C518" s="1338" t="s">
        <v>379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5</v>
      </c>
      <c r="N518" s="1">
        <v>12</v>
      </c>
      <c r="O518" s="1">
        <v>13</v>
      </c>
      <c r="P518" s="1345">
        <v>7</v>
      </c>
      <c r="Q518" s="1">
        <v>9</v>
      </c>
      <c r="R518" s="1">
        <v>8</v>
      </c>
      <c r="S518" s="1">
        <v>3</v>
      </c>
      <c r="T518" s="1">
        <v>6</v>
      </c>
      <c r="U518" s="1">
        <v>0</v>
      </c>
      <c r="V518" s="1437">
        <v>0</v>
      </c>
    </row>
    <row r="519" spans="1:22" ht="15" x14ac:dyDescent="0.25">
      <c r="A519" s="1338" t="s">
        <v>709</v>
      </c>
      <c r="B519" s="1338" t="s">
        <v>930</v>
      </c>
      <c r="C519" s="1338" t="s">
        <v>377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0.3125</v>
      </c>
      <c r="N519" s="1">
        <v>0.5</v>
      </c>
      <c r="O519" s="1">
        <v>0.32500000000000001</v>
      </c>
      <c r="P519" s="1345">
        <v>0.36842105263157893</v>
      </c>
      <c r="Q519" s="1">
        <v>0.81818181818181823</v>
      </c>
      <c r="R519" s="1">
        <v>0.5</v>
      </c>
      <c r="S519" s="1">
        <v>0.75</v>
      </c>
      <c r="T519" s="1">
        <v>0.42857142857142855</v>
      </c>
      <c r="U519" s="1">
        <v>0</v>
      </c>
      <c r="V519" s="1437">
        <v>0</v>
      </c>
    </row>
    <row r="520" spans="1:22" ht="15" x14ac:dyDescent="0.25">
      <c r="A520" s="1338" t="s">
        <v>709</v>
      </c>
      <c r="B520" s="1338" t="s">
        <v>931</v>
      </c>
      <c r="C520" s="1338" t="s">
        <v>376</v>
      </c>
      <c r="D520" s="1">
        <v>0</v>
      </c>
      <c r="E520" s="1">
        <v>0</v>
      </c>
      <c r="F520" s="1">
        <v>7</v>
      </c>
      <c r="G520" s="1">
        <v>58</v>
      </c>
      <c r="H520" s="1">
        <v>47</v>
      </c>
      <c r="I520" s="1">
        <v>49</v>
      </c>
      <c r="J520" s="1">
        <v>66</v>
      </c>
      <c r="K520" s="1">
        <v>74</v>
      </c>
      <c r="L520" s="1">
        <v>70</v>
      </c>
      <c r="M520" s="1">
        <v>51</v>
      </c>
      <c r="N520" s="1">
        <v>90</v>
      </c>
      <c r="O520" s="1">
        <v>102</v>
      </c>
      <c r="P520" s="1345">
        <v>69</v>
      </c>
      <c r="Q520" s="1">
        <v>25</v>
      </c>
      <c r="R520" s="1">
        <v>49</v>
      </c>
      <c r="S520" s="1">
        <v>31</v>
      </c>
      <c r="T520" s="1">
        <v>52</v>
      </c>
      <c r="U520" s="1">
        <v>47</v>
      </c>
      <c r="V520" s="1437">
        <v>38</v>
      </c>
    </row>
    <row r="521" spans="1:22" ht="15" x14ac:dyDescent="0.25">
      <c r="A521" s="1338" t="s">
        <v>709</v>
      </c>
      <c r="B521" s="1338" t="s">
        <v>931</v>
      </c>
      <c r="C521" s="1338" t="s">
        <v>379</v>
      </c>
      <c r="D521" s="1">
        <v>0</v>
      </c>
      <c r="E521" s="1">
        <v>0</v>
      </c>
      <c r="F521" s="1">
        <v>1</v>
      </c>
      <c r="G521" s="1">
        <v>23</v>
      </c>
      <c r="H521" s="1">
        <v>28</v>
      </c>
      <c r="I521" s="1">
        <v>36</v>
      </c>
      <c r="J521" s="1">
        <v>39</v>
      </c>
      <c r="K521" s="1">
        <v>41</v>
      </c>
      <c r="L521" s="1">
        <v>39</v>
      </c>
      <c r="M521" s="1">
        <v>36</v>
      </c>
      <c r="N521" s="1">
        <v>61</v>
      </c>
      <c r="O521" s="1">
        <v>63</v>
      </c>
      <c r="P521" s="1345">
        <v>50</v>
      </c>
      <c r="Q521" s="1">
        <v>17</v>
      </c>
      <c r="R521" s="1">
        <v>34</v>
      </c>
      <c r="S521" s="1">
        <v>17</v>
      </c>
      <c r="T521" s="1">
        <v>39</v>
      </c>
      <c r="U521" s="1">
        <v>31</v>
      </c>
      <c r="V521" s="1437">
        <v>22</v>
      </c>
    </row>
    <row r="522" spans="1:22" ht="15" x14ac:dyDescent="0.25">
      <c r="A522" s="1338" t="s">
        <v>709</v>
      </c>
      <c r="B522" s="1338" t="s">
        <v>931</v>
      </c>
      <c r="C522" s="1338" t="s">
        <v>377</v>
      </c>
      <c r="D522" s="1">
        <v>0</v>
      </c>
      <c r="E522" s="1">
        <v>0</v>
      </c>
      <c r="F522" s="1">
        <v>0.125</v>
      </c>
      <c r="G522" s="1">
        <v>0.37096774193548387</v>
      </c>
      <c r="H522" s="1">
        <v>0.58333333333333337</v>
      </c>
      <c r="I522" s="1">
        <v>0.72</v>
      </c>
      <c r="J522" s="1">
        <v>0.58208955223880599</v>
      </c>
      <c r="K522" s="1">
        <v>0.53246753246753242</v>
      </c>
      <c r="L522" s="1">
        <v>0.56521739130434778</v>
      </c>
      <c r="M522" s="1">
        <v>0.70588235294117652</v>
      </c>
      <c r="N522" s="1">
        <v>0.66304347826086951</v>
      </c>
      <c r="O522" s="1">
        <v>0.61165048543689315</v>
      </c>
      <c r="P522" s="1345">
        <v>0.72463768115942029</v>
      </c>
      <c r="Q522" s="1">
        <v>0.68</v>
      </c>
      <c r="R522" s="1">
        <v>0.68</v>
      </c>
      <c r="S522" s="1">
        <v>0.53125</v>
      </c>
      <c r="T522" s="1">
        <v>0.73584905660377353</v>
      </c>
      <c r="U522" s="1">
        <v>0.64583333333333337</v>
      </c>
      <c r="V522" s="1437">
        <v>0.59459459459459463</v>
      </c>
    </row>
    <row r="523" spans="1:22" ht="15" x14ac:dyDescent="0.25">
      <c r="A523" s="1338" t="s">
        <v>709</v>
      </c>
      <c r="B523" s="1338" t="s">
        <v>932</v>
      </c>
      <c r="C523" s="1338" t="s">
        <v>376</v>
      </c>
      <c r="D523" s="1">
        <v>7</v>
      </c>
      <c r="E523" s="1">
        <v>12</v>
      </c>
      <c r="F523" s="1">
        <v>39</v>
      </c>
      <c r="G523" s="1">
        <v>24</v>
      </c>
      <c r="H523" s="1">
        <v>56</v>
      </c>
      <c r="I523" s="1">
        <v>26</v>
      </c>
      <c r="J523" s="1">
        <v>28</v>
      </c>
      <c r="K523" s="1">
        <v>15</v>
      </c>
      <c r="L523" s="1">
        <v>14</v>
      </c>
      <c r="M523" s="1">
        <v>14</v>
      </c>
      <c r="N523" s="1">
        <v>9</v>
      </c>
      <c r="O523" s="1">
        <v>20</v>
      </c>
      <c r="P523" s="1345">
        <v>18</v>
      </c>
      <c r="Q523" s="1">
        <v>10</v>
      </c>
      <c r="R523" s="1">
        <v>51</v>
      </c>
      <c r="S523" s="1">
        <v>33</v>
      </c>
      <c r="T523" s="1">
        <v>6</v>
      </c>
      <c r="U523" s="1">
        <v>0</v>
      </c>
      <c r="V523" s="1437">
        <v>0</v>
      </c>
    </row>
    <row r="524" spans="1:22" ht="15" x14ac:dyDescent="0.25">
      <c r="A524" s="1338" t="s">
        <v>709</v>
      </c>
      <c r="B524" s="1338" t="s">
        <v>932</v>
      </c>
      <c r="C524" s="1338" t="s">
        <v>379</v>
      </c>
      <c r="D524" s="1">
        <v>1</v>
      </c>
      <c r="E524" s="1">
        <v>3</v>
      </c>
      <c r="F524" s="1">
        <v>12</v>
      </c>
      <c r="G524" s="1">
        <v>8</v>
      </c>
      <c r="H524" s="1">
        <v>11</v>
      </c>
      <c r="I524" s="1">
        <v>5</v>
      </c>
      <c r="J524" s="1">
        <v>3</v>
      </c>
      <c r="K524" s="1">
        <v>4</v>
      </c>
      <c r="L524" s="1">
        <v>3</v>
      </c>
      <c r="M524" s="1">
        <v>3</v>
      </c>
      <c r="N524" s="1">
        <v>8</v>
      </c>
      <c r="O524" s="1">
        <v>12</v>
      </c>
      <c r="P524" s="1345">
        <v>5</v>
      </c>
      <c r="Q524" s="1">
        <v>3</v>
      </c>
      <c r="R524" s="1">
        <v>8</v>
      </c>
      <c r="S524" s="1">
        <v>12</v>
      </c>
      <c r="T524" s="1">
        <v>2</v>
      </c>
      <c r="U524" s="1">
        <v>0</v>
      </c>
      <c r="V524" s="1437">
        <v>0</v>
      </c>
    </row>
    <row r="525" spans="1:22" ht="15" x14ac:dyDescent="0.25">
      <c r="A525" s="1338" t="s">
        <v>709</v>
      </c>
      <c r="B525" s="1338" t="s">
        <v>932</v>
      </c>
      <c r="C525" s="1338" t="s">
        <v>377</v>
      </c>
      <c r="D525" s="1">
        <v>0.25</v>
      </c>
      <c r="E525" s="1">
        <v>0.2</v>
      </c>
      <c r="F525" s="1">
        <v>0.27272727272727271</v>
      </c>
      <c r="G525" s="1">
        <v>0.32</v>
      </c>
      <c r="H525" s="1">
        <v>0.18333333333333332</v>
      </c>
      <c r="I525" s="1">
        <v>0.16666666666666666</v>
      </c>
      <c r="J525" s="1">
        <v>0.1</v>
      </c>
      <c r="K525" s="1">
        <v>0.26666666666666666</v>
      </c>
      <c r="L525" s="1">
        <v>0.1875</v>
      </c>
      <c r="M525" s="1">
        <v>0.1875</v>
      </c>
      <c r="N525" s="1">
        <v>0.8</v>
      </c>
      <c r="O525" s="1">
        <v>0.5714285714285714</v>
      </c>
      <c r="P525" s="1345">
        <v>0.27777777777777779</v>
      </c>
      <c r="Q525" s="1">
        <v>0.3</v>
      </c>
      <c r="R525" s="1">
        <v>0.15384615384615385</v>
      </c>
      <c r="S525" s="1">
        <v>0.35294117647058826</v>
      </c>
      <c r="T525" s="1">
        <v>0.33333333333333331</v>
      </c>
      <c r="U525" s="1">
        <v>0</v>
      </c>
      <c r="V525" s="1437">
        <v>0</v>
      </c>
    </row>
    <row r="526" spans="1:22" ht="15" x14ac:dyDescent="0.25">
      <c r="A526" s="1338" t="s">
        <v>709</v>
      </c>
      <c r="B526" s="1338" t="s">
        <v>933</v>
      </c>
      <c r="C526" s="1338" t="s">
        <v>376</v>
      </c>
      <c r="D526" s="1">
        <v>16</v>
      </c>
      <c r="E526" s="1">
        <v>32</v>
      </c>
      <c r="F526" s="1">
        <v>33</v>
      </c>
      <c r="G526" s="1">
        <v>36</v>
      </c>
      <c r="H526" s="1">
        <v>43</v>
      </c>
      <c r="I526" s="1">
        <v>33</v>
      </c>
      <c r="J526" s="1">
        <v>14</v>
      </c>
      <c r="K526" s="1">
        <v>24</v>
      </c>
      <c r="L526" s="1">
        <v>23</v>
      </c>
      <c r="M526" s="1">
        <v>14</v>
      </c>
      <c r="N526" s="1">
        <v>32</v>
      </c>
      <c r="O526" s="1">
        <v>80</v>
      </c>
      <c r="P526" s="1345">
        <v>40</v>
      </c>
      <c r="Q526" s="1">
        <v>32</v>
      </c>
      <c r="R526" s="1">
        <v>185</v>
      </c>
      <c r="S526" s="1">
        <v>29</v>
      </c>
      <c r="T526" s="1">
        <v>47</v>
      </c>
      <c r="U526" s="1">
        <v>34</v>
      </c>
      <c r="V526" s="1437">
        <v>29</v>
      </c>
    </row>
    <row r="527" spans="1:22" ht="15" x14ac:dyDescent="0.25">
      <c r="A527" s="1338" t="s">
        <v>709</v>
      </c>
      <c r="B527" s="1338" t="s">
        <v>933</v>
      </c>
      <c r="C527" s="1338" t="s">
        <v>379</v>
      </c>
      <c r="D527" s="1">
        <v>3</v>
      </c>
      <c r="E527" s="1">
        <v>7</v>
      </c>
      <c r="F527" s="1">
        <v>6</v>
      </c>
      <c r="G527" s="1">
        <v>3</v>
      </c>
      <c r="H527" s="1">
        <v>5</v>
      </c>
      <c r="I527" s="1">
        <v>5</v>
      </c>
      <c r="J527" s="1">
        <v>3</v>
      </c>
      <c r="K527" s="1">
        <v>4</v>
      </c>
      <c r="L527" s="1">
        <v>3</v>
      </c>
      <c r="M527" s="1">
        <v>3</v>
      </c>
      <c r="N527" s="1">
        <v>4</v>
      </c>
      <c r="O527" s="1">
        <v>22</v>
      </c>
      <c r="P527" s="1345">
        <v>11</v>
      </c>
      <c r="Q527" s="1">
        <v>6</v>
      </c>
      <c r="R527" s="1">
        <v>14</v>
      </c>
      <c r="S527" s="1">
        <v>11</v>
      </c>
      <c r="T527" s="1">
        <v>12</v>
      </c>
      <c r="U527" s="1">
        <v>16</v>
      </c>
      <c r="V527" s="1437">
        <v>6</v>
      </c>
    </row>
    <row r="528" spans="1:22" ht="15" x14ac:dyDescent="0.25">
      <c r="A528" s="1338" t="s">
        <v>709</v>
      </c>
      <c r="B528" s="1338" t="s">
        <v>933</v>
      </c>
      <c r="C528" s="1338" t="s">
        <v>377</v>
      </c>
      <c r="D528" s="1">
        <v>0.15789473684210525</v>
      </c>
      <c r="E528" s="1">
        <v>0.15555555555555556</v>
      </c>
      <c r="F528" s="1">
        <v>0.14634146341463414</v>
      </c>
      <c r="G528" s="1">
        <v>5.7692307692307696E-2</v>
      </c>
      <c r="H528" s="1">
        <v>9.6153846153846159E-2</v>
      </c>
      <c r="I528" s="1">
        <v>0.13513513513513514</v>
      </c>
      <c r="J528" s="1">
        <v>0.1875</v>
      </c>
      <c r="K528" s="1">
        <v>0.16666666666666666</v>
      </c>
      <c r="L528" s="1">
        <v>0.125</v>
      </c>
      <c r="M528" s="1">
        <v>0.1875</v>
      </c>
      <c r="N528" s="1">
        <v>0.125</v>
      </c>
      <c r="O528" s="1">
        <v>0.25</v>
      </c>
      <c r="P528" s="1345">
        <v>0.28205128205128205</v>
      </c>
      <c r="Q528" s="1">
        <v>0.1875</v>
      </c>
      <c r="R528" s="1">
        <v>6.965174129353234E-2</v>
      </c>
      <c r="S528" s="1">
        <v>0.55000000000000004</v>
      </c>
      <c r="T528" s="1">
        <v>0.25531914893617019</v>
      </c>
      <c r="U528" s="1">
        <v>0.25396825396825395</v>
      </c>
      <c r="V528" s="1437">
        <v>0.6</v>
      </c>
    </row>
    <row r="529" spans="1:22" ht="15" x14ac:dyDescent="0.25">
      <c r="A529" s="1338" t="s">
        <v>709</v>
      </c>
      <c r="B529" s="1338" t="s">
        <v>934</v>
      </c>
      <c r="C529" s="1338" t="s">
        <v>376</v>
      </c>
      <c r="D529" s="1">
        <v>0</v>
      </c>
      <c r="E529" s="1">
        <v>20</v>
      </c>
      <c r="F529" s="1">
        <v>22</v>
      </c>
      <c r="G529" s="1">
        <v>32</v>
      </c>
      <c r="H529" s="1">
        <v>43</v>
      </c>
      <c r="I529" s="1">
        <v>43</v>
      </c>
      <c r="J529" s="1">
        <v>28</v>
      </c>
      <c r="K529" s="1">
        <v>41</v>
      </c>
      <c r="L529" s="1">
        <v>46</v>
      </c>
      <c r="M529" s="1">
        <v>26</v>
      </c>
      <c r="N529" s="1">
        <v>58</v>
      </c>
      <c r="O529" s="1">
        <v>87</v>
      </c>
      <c r="P529" s="1345">
        <v>60</v>
      </c>
      <c r="Q529" s="1">
        <v>30</v>
      </c>
      <c r="R529" s="1">
        <v>79</v>
      </c>
      <c r="S529" s="1">
        <v>35</v>
      </c>
      <c r="T529" s="1">
        <v>94</v>
      </c>
      <c r="U529" s="1">
        <v>109</v>
      </c>
      <c r="V529" s="1437">
        <v>43</v>
      </c>
    </row>
    <row r="530" spans="1:22" ht="15" x14ac:dyDescent="0.25">
      <c r="A530" s="1338" t="s">
        <v>709</v>
      </c>
      <c r="B530" s="1338" t="s">
        <v>934</v>
      </c>
      <c r="C530" s="1338" t="s">
        <v>379</v>
      </c>
      <c r="D530" s="1">
        <v>-3</v>
      </c>
      <c r="E530" s="1">
        <v>4</v>
      </c>
      <c r="F530" s="1">
        <v>5</v>
      </c>
      <c r="G530" s="1">
        <v>5</v>
      </c>
      <c r="H530" s="1">
        <v>12</v>
      </c>
      <c r="I530" s="1">
        <v>11</v>
      </c>
      <c r="J530" s="1">
        <v>4</v>
      </c>
      <c r="K530" s="1">
        <v>12</v>
      </c>
      <c r="L530" s="1">
        <v>10</v>
      </c>
      <c r="M530" s="1">
        <v>5</v>
      </c>
      <c r="N530" s="1">
        <v>28</v>
      </c>
      <c r="O530" s="1">
        <v>34</v>
      </c>
      <c r="P530" s="1345">
        <v>20</v>
      </c>
      <c r="Q530" s="1">
        <v>9</v>
      </c>
      <c r="R530" s="1">
        <v>42</v>
      </c>
      <c r="S530" s="1">
        <v>21</v>
      </c>
      <c r="T530" s="1">
        <v>59</v>
      </c>
      <c r="U530" s="1">
        <v>74</v>
      </c>
      <c r="V530" s="1437">
        <v>24</v>
      </c>
    </row>
    <row r="531" spans="1:22" ht="15" x14ac:dyDescent="0.25">
      <c r="A531" s="1338" t="s">
        <v>709</v>
      </c>
      <c r="B531" s="1338" t="s">
        <v>934</v>
      </c>
      <c r="C531" s="1338" t="s">
        <v>377</v>
      </c>
      <c r="D531" s="1">
        <v>1.5</v>
      </c>
      <c r="E531" s="1">
        <v>0.13793103448275862</v>
      </c>
      <c r="F531" s="1">
        <v>0.16129032258064516</v>
      </c>
      <c r="G531" s="1">
        <v>0.10869565217391304</v>
      </c>
      <c r="H531" s="1">
        <v>0.23529411764705882</v>
      </c>
      <c r="I531" s="1">
        <v>0.24444444444444444</v>
      </c>
      <c r="J531" s="1">
        <v>0.1111111111111111</v>
      </c>
      <c r="K531" s="1">
        <v>0.2608695652173913</v>
      </c>
      <c r="L531" s="1">
        <v>0.2</v>
      </c>
      <c r="M531" s="1">
        <v>0.15625</v>
      </c>
      <c r="N531" s="1">
        <v>0.45901639344262296</v>
      </c>
      <c r="O531" s="1">
        <v>0.33663366336633666</v>
      </c>
      <c r="P531" s="1345">
        <v>0.3125</v>
      </c>
      <c r="Q531" s="1">
        <v>0.26470588235294118</v>
      </c>
      <c r="R531" s="1">
        <v>0.47727272727272729</v>
      </c>
      <c r="S531" s="1">
        <v>0.65625</v>
      </c>
      <c r="T531" s="1">
        <v>0.60824742268041232</v>
      </c>
      <c r="U531" s="1">
        <v>0.60655737704918034</v>
      </c>
      <c r="V531" s="1437">
        <v>0.5714285714285714</v>
      </c>
    </row>
    <row r="532" spans="1:22" ht="15" x14ac:dyDescent="0.25">
      <c r="A532" s="1338" t="s">
        <v>709</v>
      </c>
      <c r="B532" s="1338" t="s">
        <v>935</v>
      </c>
      <c r="C532" s="1338" t="s">
        <v>376</v>
      </c>
      <c r="D532" s="1">
        <v>23</v>
      </c>
      <c r="E532" s="1">
        <v>51</v>
      </c>
      <c r="F532" s="1">
        <v>61</v>
      </c>
      <c r="G532" s="1">
        <v>46</v>
      </c>
      <c r="H532" s="1">
        <v>47</v>
      </c>
      <c r="I532" s="1">
        <v>78</v>
      </c>
      <c r="J532" s="1">
        <v>41</v>
      </c>
      <c r="K532" s="1">
        <v>67</v>
      </c>
      <c r="L532" s="1">
        <v>84</v>
      </c>
      <c r="M532" s="1">
        <v>43</v>
      </c>
      <c r="N532" s="1">
        <v>71</v>
      </c>
      <c r="O532" s="1">
        <v>91</v>
      </c>
      <c r="P532" s="1345">
        <v>43</v>
      </c>
      <c r="Q532" s="1">
        <v>22</v>
      </c>
      <c r="R532" s="1">
        <v>48</v>
      </c>
      <c r="S532" s="1">
        <v>41</v>
      </c>
      <c r="T532" s="1">
        <v>40</v>
      </c>
      <c r="U532" s="1">
        <v>30</v>
      </c>
      <c r="V532" s="1437">
        <v>22</v>
      </c>
    </row>
    <row r="533" spans="1:22" ht="15" x14ac:dyDescent="0.25">
      <c r="A533" s="1338" t="s">
        <v>709</v>
      </c>
      <c r="B533" s="1338" t="s">
        <v>935</v>
      </c>
      <c r="C533" s="1338" t="s">
        <v>379</v>
      </c>
      <c r="D533" s="1">
        <v>-1</v>
      </c>
      <c r="E533" s="1">
        <v>3</v>
      </c>
      <c r="F533" s="1">
        <v>5</v>
      </c>
      <c r="G533" s="1">
        <v>12</v>
      </c>
      <c r="H533" s="1">
        <v>13</v>
      </c>
      <c r="I533" s="1">
        <v>24</v>
      </c>
      <c r="J533" s="1">
        <v>3</v>
      </c>
      <c r="K533" s="1">
        <v>15</v>
      </c>
      <c r="L533" s="1">
        <v>19</v>
      </c>
      <c r="M533" s="1">
        <v>13</v>
      </c>
      <c r="N533" s="1">
        <v>24</v>
      </c>
      <c r="O533" s="1">
        <v>35</v>
      </c>
      <c r="P533" s="1345">
        <v>10</v>
      </c>
      <c r="Q533" s="1">
        <v>10</v>
      </c>
      <c r="R533" s="1">
        <v>20</v>
      </c>
      <c r="S533" s="1">
        <v>29</v>
      </c>
      <c r="T533" s="1">
        <v>26</v>
      </c>
      <c r="U533" s="1">
        <v>20</v>
      </c>
      <c r="V533" s="1437">
        <v>16</v>
      </c>
    </row>
    <row r="534" spans="1:22" ht="15" x14ac:dyDescent="0.25">
      <c r="A534" s="1338" t="s">
        <v>709</v>
      </c>
      <c r="B534" s="1338" t="s">
        <v>935</v>
      </c>
      <c r="C534" s="1338" t="s">
        <v>377</v>
      </c>
      <c r="D534" s="1">
        <v>-3.0303030303030304E-2</v>
      </c>
      <c r="E534" s="1">
        <v>5.3571428571428568E-2</v>
      </c>
      <c r="F534" s="1">
        <v>6.1728395061728392E-2</v>
      </c>
      <c r="G534" s="1">
        <v>0.18461538461538463</v>
      </c>
      <c r="H534" s="1">
        <v>0.26</v>
      </c>
      <c r="I534" s="1">
        <v>0.2696629213483146</v>
      </c>
      <c r="J534" s="1">
        <v>6.9767441860465115E-2</v>
      </c>
      <c r="K534" s="1">
        <v>0.20833333333333334</v>
      </c>
      <c r="L534" s="1">
        <v>0.21839080459770116</v>
      </c>
      <c r="M534" s="1">
        <v>0.28260869565217389</v>
      </c>
      <c r="N534" s="1">
        <v>0.33333333333333331</v>
      </c>
      <c r="O534" s="1">
        <v>0.37234042553191488</v>
      </c>
      <c r="P534" s="1345">
        <v>0.23255813953488372</v>
      </c>
      <c r="Q534" s="1">
        <v>0.43478260869565216</v>
      </c>
      <c r="R534" s="1">
        <v>0.40816326530612246</v>
      </c>
      <c r="S534" s="1">
        <v>0.72499999999999998</v>
      </c>
      <c r="T534" s="1">
        <v>0.63414634146341464</v>
      </c>
      <c r="U534" s="1">
        <v>0.66666666666666663</v>
      </c>
      <c r="V534" s="1437">
        <v>0.72727272727272729</v>
      </c>
    </row>
    <row r="535" spans="1:22" ht="15" x14ac:dyDescent="0.25">
      <c r="A535" s="1338" t="s">
        <v>709</v>
      </c>
      <c r="B535" s="1338" t="s">
        <v>936</v>
      </c>
      <c r="C535" s="1338" t="s">
        <v>376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1</v>
      </c>
      <c r="K535" s="1">
        <v>7</v>
      </c>
      <c r="L535" s="1">
        <v>7</v>
      </c>
      <c r="M535" s="1">
        <v>5</v>
      </c>
      <c r="N535" s="1">
        <v>5</v>
      </c>
      <c r="O535" s="1">
        <v>5</v>
      </c>
      <c r="P535" s="1345">
        <v>2</v>
      </c>
      <c r="Q535" s="1">
        <v>1</v>
      </c>
      <c r="R535" s="1">
        <v>0</v>
      </c>
      <c r="S535" s="1">
        <v>0</v>
      </c>
      <c r="T535" s="1">
        <v>0</v>
      </c>
      <c r="U535" s="1">
        <v>0</v>
      </c>
      <c r="V535" s="1437">
        <v>0</v>
      </c>
    </row>
    <row r="536" spans="1:22" ht="15" x14ac:dyDescent="0.25">
      <c r="A536" s="1338" t="s">
        <v>709</v>
      </c>
      <c r="B536" s="1338" t="s">
        <v>936</v>
      </c>
      <c r="C536" s="1338" t="s">
        <v>379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4</v>
      </c>
      <c r="L536" s="1">
        <v>3</v>
      </c>
      <c r="M536" s="1">
        <v>5</v>
      </c>
      <c r="N536" s="1">
        <v>3</v>
      </c>
      <c r="O536" s="1">
        <v>3</v>
      </c>
      <c r="P536" s="1345">
        <v>1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437">
        <v>0</v>
      </c>
    </row>
    <row r="537" spans="1:22" ht="15" x14ac:dyDescent="0.25">
      <c r="A537" s="1338" t="s">
        <v>709</v>
      </c>
      <c r="B537" s="1338" t="s">
        <v>936</v>
      </c>
      <c r="C537" s="1338" t="s">
        <v>377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0.5714285714285714</v>
      </c>
      <c r="L537" s="1">
        <v>0.42857142857142855</v>
      </c>
      <c r="M537" s="1">
        <v>1</v>
      </c>
      <c r="N537" s="1">
        <v>0.42857142857142855</v>
      </c>
      <c r="O537" s="1">
        <v>0.6</v>
      </c>
      <c r="P537" s="1345">
        <v>0.5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437">
        <v>0</v>
      </c>
    </row>
    <row r="538" spans="1:22" ht="15" x14ac:dyDescent="0.25">
      <c r="A538" s="1338" t="s">
        <v>709</v>
      </c>
      <c r="B538" s="1338" t="s">
        <v>937</v>
      </c>
      <c r="C538" s="1338" t="s">
        <v>376</v>
      </c>
      <c r="D538" s="1">
        <v>0</v>
      </c>
      <c r="E538" s="1">
        <v>0</v>
      </c>
      <c r="F538" s="1">
        <v>13</v>
      </c>
      <c r="G538" s="1">
        <v>40</v>
      </c>
      <c r="H538" s="1">
        <v>73</v>
      </c>
      <c r="I538" s="1">
        <v>43</v>
      </c>
      <c r="J538" s="1">
        <v>35</v>
      </c>
      <c r="K538" s="1">
        <v>48</v>
      </c>
      <c r="L538" s="1">
        <v>55</v>
      </c>
      <c r="M538" s="1">
        <v>42</v>
      </c>
      <c r="N538" s="1">
        <v>46</v>
      </c>
      <c r="O538" s="1">
        <v>109</v>
      </c>
      <c r="P538" s="1345">
        <v>16</v>
      </c>
      <c r="Q538" s="1">
        <v>16</v>
      </c>
      <c r="R538" s="1">
        <v>51</v>
      </c>
      <c r="S538" s="1">
        <v>31</v>
      </c>
      <c r="T538" s="1">
        <v>117</v>
      </c>
      <c r="U538" s="1">
        <v>75</v>
      </c>
      <c r="V538" s="1437">
        <v>44</v>
      </c>
    </row>
    <row r="539" spans="1:22" ht="15" x14ac:dyDescent="0.25">
      <c r="A539" s="1338" t="s">
        <v>709</v>
      </c>
      <c r="B539" s="1338" t="s">
        <v>937</v>
      </c>
      <c r="C539" s="1338" t="s">
        <v>379</v>
      </c>
      <c r="D539" s="1">
        <v>0</v>
      </c>
      <c r="E539" s="1">
        <v>0</v>
      </c>
      <c r="F539" s="1">
        <v>0</v>
      </c>
      <c r="G539" s="1">
        <v>7</v>
      </c>
      <c r="H539" s="1">
        <v>18</v>
      </c>
      <c r="I539" s="1">
        <v>10</v>
      </c>
      <c r="J539" s="1">
        <v>7</v>
      </c>
      <c r="K539" s="1">
        <v>14</v>
      </c>
      <c r="L539" s="1">
        <v>20</v>
      </c>
      <c r="M539" s="1">
        <v>20</v>
      </c>
      <c r="N539" s="1">
        <v>23</v>
      </c>
      <c r="O539" s="1">
        <v>51</v>
      </c>
      <c r="P539" s="1345">
        <v>6</v>
      </c>
      <c r="Q539" s="1">
        <v>9</v>
      </c>
      <c r="R539" s="1">
        <v>18</v>
      </c>
      <c r="S539" s="1">
        <v>8</v>
      </c>
      <c r="T539" s="1">
        <v>15</v>
      </c>
      <c r="U539" s="1">
        <v>12</v>
      </c>
      <c r="V539" s="1437">
        <v>15</v>
      </c>
    </row>
    <row r="540" spans="1:22" ht="15" x14ac:dyDescent="0.25">
      <c r="A540" s="1338" t="s">
        <v>709</v>
      </c>
      <c r="B540" s="1338" t="s">
        <v>937</v>
      </c>
      <c r="C540" s="1338" t="s">
        <v>377</v>
      </c>
      <c r="D540" s="1">
        <v>0</v>
      </c>
      <c r="E540" s="1">
        <v>0</v>
      </c>
      <c r="F540" s="1">
        <v>0</v>
      </c>
      <c r="G540" s="1">
        <v>0.12280701754385964</v>
      </c>
      <c r="H540" s="1">
        <v>0.23376623376623376</v>
      </c>
      <c r="I540" s="1">
        <v>0.20408163265306123</v>
      </c>
      <c r="J540" s="1">
        <v>0.21212121212121213</v>
      </c>
      <c r="K540" s="1">
        <v>0.26415094339622641</v>
      </c>
      <c r="L540" s="1">
        <v>0.35714285714285715</v>
      </c>
      <c r="M540" s="1">
        <v>0.46511627906976744</v>
      </c>
      <c r="N540" s="1">
        <v>0.5</v>
      </c>
      <c r="O540" s="1">
        <v>0.3984375</v>
      </c>
      <c r="P540" s="1345">
        <v>0.66666666666666663</v>
      </c>
      <c r="Q540" s="1">
        <v>0.42857142857142855</v>
      </c>
      <c r="R540" s="1">
        <v>0.3</v>
      </c>
      <c r="S540" s="1">
        <v>0.32</v>
      </c>
      <c r="T540" s="1">
        <v>0.11811023622047244</v>
      </c>
      <c r="U540" s="1">
        <v>0.17142857142857143</v>
      </c>
      <c r="V540" s="1437">
        <v>0.36585365853658536</v>
      </c>
    </row>
    <row r="541" spans="1:22" ht="15" x14ac:dyDescent="0.25">
      <c r="A541" s="1338" t="s">
        <v>709</v>
      </c>
      <c r="B541" s="1338" t="s">
        <v>938</v>
      </c>
      <c r="C541" s="1338" t="s">
        <v>376</v>
      </c>
      <c r="D541" s="1">
        <v>69</v>
      </c>
      <c r="E541" s="1">
        <v>60</v>
      </c>
      <c r="F541" s="1">
        <v>70</v>
      </c>
      <c r="G541" s="1">
        <v>95</v>
      </c>
      <c r="H541" s="1">
        <v>96</v>
      </c>
      <c r="I541" s="1">
        <v>105</v>
      </c>
      <c r="J541" s="1">
        <v>59</v>
      </c>
      <c r="K541" s="1">
        <v>89</v>
      </c>
      <c r="L541" s="1">
        <v>130</v>
      </c>
      <c r="M541" s="1">
        <v>83</v>
      </c>
      <c r="N541" s="1">
        <v>128</v>
      </c>
      <c r="O541" s="1">
        <v>124</v>
      </c>
      <c r="P541" s="1345">
        <v>69</v>
      </c>
      <c r="Q541" s="1">
        <v>33</v>
      </c>
      <c r="R541" s="1">
        <v>103</v>
      </c>
      <c r="S541" s="1">
        <v>63</v>
      </c>
      <c r="T541" s="1">
        <v>99</v>
      </c>
      <c r="U541" s="1">
        <v>122</v>
      </c>
      <c r="V541" s="1437">
        <v>59</v>
      </c>
    </row>
    <row r="542" spans="1:22" ht="15" x14ac:dyDescent="0.25">
      <c r="A542" s="1338" t="s">
        <v>709</v>
      </c>
      <c r="B542" s="1338" t="s">
        <v>938</v>
      </c>
      <c r="C542" s="1338" t="s">
        <v>379</v>
      </c>
      <c r="D542" s="1">
        <v>12</v>
      </c>
      <c r="E542" s="1">
        <v>8</v>
      </c>
      <c r="F542" s="1">
        <v>19</v>
      </c>
      <c r="G542" s="1">
        <v>9</v>
      </c>
      <c r="H542" s="1">
        <v>22</v>
      </c>
      <c r="I542" s="1">
        <v>26</v>
      </c>
      <c r="J542" s="1">
        <v>13</v>
      </c>
      <c r="K542" s="1">
        <v>23</v>
      </c>
      <c r="L542" s="1">
        <v>48</v>
      </c>
      <c r="M542" s="1">
        <v>30</v>
      </c>
      <c r="N542" s="1">
        <v>35</v>
      </c>
      <c r="O542" s="1">
        <v>69</v>
      </c>
      <c r="P542" s="1345">
        <v>26</v>
      </c>
      <c r="Q542" s="1">
        <v>16</v>
      </c>
      <c r="R542" s="1">
        <v>52</v>
      </c>
      <c r="S542" s="1">
        <v>43</v>
      </c>
      <c r="T542" s="1">
        <v>58</v>
      </c>
      <c r="U542" s="1">
        <v>71</v>
      </c>
      <c r="V542" s="1437">
        <v>49</v>
      </c>
    </row>
    <row r="543" spans="1:22" ht="15" x14ac:dyDescent="0.25">
      <c r="A543" s="1338" t="s">
        <v>709</v>
      </c>
      <c r="B543" s="1338" t="s">
        <v>938</v>
      </c>
      <c r="C543" s="1338" t="s">
        <v>377</v>
      </c>
      <c r="D543" s="1">
        <v>0.16438356164383561</v>
      </c>
      <c r="E543" s="1">
        <v>0.13333333333333333</v>
      </c>
      <c r="F543" s="1">
        <v>0.25</v>
      </c>
      <c r="G543" s="1">
        <v>9.2783505154639179E-2</v>
      </c>
      <c r="H543" s="1">
        <v>0.20952380952380953</v>
      </c>
      <c r="I543" s="1">
        <v>0.23853211009174313</v>
      </c>
      <c r="J543" s="1">
        <v>0.203125</v>
      </c>
      <c r="K543" s="1">
        <v>0.23958333333333334</v>
      </c>
      <c r="L543" s="1">
        <v>0.35036496350364965</v>
      </c>
      <c r="M543" s="1">
        <v>0.34482758620689657</v>
      </c>
      <c r="N543" s="1">
        <v>0.26515151515151514</v>
      </c>
      <c r="O543" s="1">
        <v>0.52671755725190839</v>
      </c>
      <c r="P543" s="1345">
        <v>0.36619718309859156</v>
      </c>
      <c r="Q543" s="1">
        <v>0.43243243243243246</v>
      </c>
      <c r="R543" s="1">
        <v>0.46846846846846846</v>
      </c>
      <c r="S543" s="1">
        <v>0.63235294117647056</v>
      </c>
      <c r="T543" s="1">
        <v>0.57425742574257421</v>
      </c>
      <c r="U543" s="1">
        <v>0.56799999999999995</v>
      </c>
      <c r="V543" s="1437">
        <v>0.81666666666666665</v>
      </c>
    </row>
    <row r="544" spans="1:22" ht="15" x14ac:dyDescent="0.25">
      <c r="A544" s="1338" t="s">
        <v>709</v>
      </c>
      <c r="B544" s="1338" t="s">
        <v>939</v>
      </c>
      <c r="C544" s="1338" t="s">
        <v>376</v>
      </c>
      <c r="D544" s="1">
        <v>3</v>
      </c>
      <c r="E544" s="1">
        <v>14</v>
      </c>
      <c r="F544" s="1">
        <v>35</v>
      </c>
      <c r="G544" s="1">
        <v>16</v>
      </c>
      <c r="H544" s="1">
        <v>39</v>
      </c>
      <c r="I544" s="1">
        <v>46</v>
      </c>
      <c r="J544" s="1">
        <v>42</v>
      </c>
      <c r="K544" s="1">
        <v>29</v>
      </c>
      <c r="L544" s="1">
        <v>34</v>
      </c>
      <c r="M544" s="1">
        <v>24</v>
      </c>
      <c r="N544" s="1">
        <v>21</v>
      </c>
      <c r="O544" s="1">
        <v>108</v>
      </c>
      <c r="P544" s="1345">
        <v>32</v>
      </c>
      <c r="Q544" s="1">
        <v>35</v>
      </c>
      <c r="R544" s="1">
        <v>135</v>
      </c>
      <c r="S544" s="1">
        <v>56</v>
      </c>
      <c r="T544" s="1">
        <v>78</v>
      </c>
      <c r="U544" s="1">
        <v>156</v>
      </c>
      <c r="V544" s="1437">
        <v>28</v>
      </c>
    </row>
    <row r="545" spans="1:22" ht="15" x14ac:dyDescent="0.25">
      <c r="A545" s="1338" t="s">
        <v>709</v>
      </c>
      <c r="B545" s="1338" t="s">
        <v>939</v>
      </c>
      <c r="C545" s="1338" t="s">
        <v>379</v>
      </c>
      <c r="D545" s="1">
        <v>0</v>
      </c>
      <c r="E545" s="1">
        <v>0</v>
      </c>
      <c r="F545" s="1">
        <v>5</v>
      </c>
      <c r="G545" s="1">
        <v>0</v>
      </c>
      <c r="H545" s="1">
        <v>10</v>
      </c>
      <c r="I545" s="1">
        <v>20</v>
      </c>
      <c r="J545" s="1">
        <v>19</v>
      </c>
      <c r="K545" s="1">
        <v>11</v>
      </c>
      <c r="L545" s="1">
        <v>12</v>
      </c>
      <c r="M545" s="1">
        <v>12</v>
      </c>
      <c r="N545" s="1">
        <v>10</v>
      </c>
      <c r="O545" s="1">
        <v>43</v>
      </c>
      <c r="P545" s="1345">
        <v>10</v>
      </c>
      <c r="Q545" s="1">
        <v>5</v>
      </c>
      <c r="R545" s="1">
        <v>19</v>
      </c>
      <c r="S545" s="1">
        <v>5</v>
      </c>
      <c r="T545" s="1">
        <v>6</v>
      </c>
      <c r="U545" s="1">
        <v>12</v>
      </c>
      <c r="V545" s="1437">
        <v>12</v>
      </c>
    </row>
    <row r="546" spans="1:22" ht="15" x14ac:dyDescent="0.25">
      <c r="A546" s="1338" t="s">
        <v>709</v>
      </c>
      <c r="B546" s="1338" t="s">
        <v>939</v>
      </c>
      <c r="C546" s="1338" t="s">
        <v>377</v>
      </c>
      <c r="D546" s="1">
        <v>0</v>
      </c>
      <c r="E546" s="1">
        <v>0</v>
      </c>
      <c r="F546" s="1">
        <v>6.0240963855421686E-2</v>
      </c>
      <c r="G546" s="1">
        <v>0</v>
      </c>
      <c r="H546" s="1">
        <v>0.25</v>
      </c>
      <c r="I546" s="1">
        <v>0.40816326530612246</v>
      </c>
      <c r="J546" s="1">
        <v>0.38775510204081631</v>
      </c>
      <c r="K546" s="1">
        <v>0.39285714285714285</v>
      </c>
      <c r="L546" s="1">
        <v>0.31578947368421051</v>
      </c>
      <c r="M546" s="1">
        <v>0.52173913043478259</v>
      </c>
      <c r="N546" s="1">
        <v>0.43478260869565216</v>
      </c>
      <c r="O546" s="1">
        <v>0.36752136752136755</v>
      </c>
      <c r="P546" s="1345">
        <v>0.27027027027027029</v>
      </c>
      <c r="Q546" s="1">
        <v>0.1111111111111111</v>
      </c>
      <c r="R546" s="1">
        <v>0.13970588235294118</v>
      </c>
      <c r="S546" s="1">
        <v>8.9285714285714288E-2</v>
      </c>
      <c r="T546" s="1">
        <v>7.4999999999999997E-2</v>
      </c>
      <c r="U546" s="1">
        <v>7.1005917159763315E-2</v>
      </c>
      <c r="V546" s="1437">
        <v>0.41379310344827586</v>
      </c>
    </row>
    <row r="547" spans="1:22" ht="15" x14ac:dyDescent="0.25">
      <c r="A547" s="1338" t="s">
        <v>709</v>
      </c>
      <c r="B547" s="1338" t="s">
        <v>940</v>
      </c>
      <c r="C547" s="1338" t="s">
        <v>376</v>
      </c>
      <c r="D547" s="1">
        <v>0</v>
      </c>
      <c r="E547" s="1">
        <v>0</v>
      </c>
      <c r="F547" s="1">
        <v>0</v>
      </c>
      <c r="G547" s="1">
        <v>7</v>
      </c>
      <c r="H547" s="1">
        <v>16</v>
      </c>
      <c r="I547" s="1">
        <v>8</v>
      </c>
      <c r="J547" s="1">
        <v>7</v>
      </c>
      <c r="K547" s="1">
        <v>7</v>
      </c>
      <c r="L547" s="1">
        <v>3</v>
      </c>
      <c r="M547" s="1">
        <v>4</v>
      </c>
      <c r="N547" s="1">
        <v>23</v>
      </c>
      <c r="O547" s="1">
        <v>7</v>
      </c>
      <c r="P547" s="1345">
        <v>2</v>
      </c>
      <c r="Q547" s="1">
        <v>3</v>
      </c>
      <c r="R547" s="1">
        <v>11</v>
      </c>
      <c r="S547" s="1">
        <v>5</v>
      </c>
      <c r="T547" s="1">
        <v>24</v>
      </c>
      <c r="U547" s="1">
        <v>20</v>
      </c>
      <c r="V547" s="1437">
        <v>18</v>
      </c>
    </row>
    <row r="548" spans="1:22" ht="15" x14ac:dyDescent="0.25">
      <c r="A548" s="1338" t="s">
        <v>709</v>
      </c>
      <c r="B548" s="1338" t="s">
        <v>940</v>
      </c>
      <c r="C548" s="1338" t="s">
        <v>379</v>
      </c>
      <c r="D548" s="1">
        <v>0</v>
      </c>
      <c r="E548" s="1">
        <v>0</v>
      </c>
      <c r="F548" s="1">
        <v>0</v>
      </c>
      <c r="G548" s="1">
        <v>0</v>
      </c>
      <c r="H548" s="1">
        <v>3</v>
      </c>
      <c r="I548" s="1">
        <v>0</v>
      </c>
      <c r="J548" s="1">
        <v>1</v>
      </c>
      <c r="K548" s="1">
        <v>0</v>
      </c>
      <c r="L548" s="1">
        <v>0</v>
      </c>
      <c r="M548" s="1">
        <v>0</v>
      </c>
      <c r="N548" s="1">
        <v>0</v>
      </c>
      <c r="O548" s="1">
        <v>1</v>
      </c>
      <c r="P548" s="1345">
        <v>0</v>
      </c>
      <c r="Q548" s="1">
        <v>0</v>
      </c>
      <c r="R548" s="1">
        <v>0</v>
      </c>
      <c r="S548" s="1">
        <v>0</v>
      </c>
      <c r="T548" s="1">
        <v>5</v>
      </c>
      <c r="U548" s="1">
        <v>1</v>
      </c>
      <c r="V548" s="1437">
        <v>4</v>
      </c>
    </row>
    <row r="549" spans="1:22" ht="15" x14ac:dyDescent="0.25">
      <c r="A549" s="1338" t="s">
        <v>709</v>
      </c>
      <c r="B549" s="1338" t="s">
        <v>940</v>
      </c>
      <c r="C549" s="1338" t="s">
        <v>377</v>
      </c>
      <c r="D549" s="1">
        <v>0</v>
      </c>
      <c r="E549" s="1">
        <v>0</v>
      </c>
      <c r="F549" s="1">
        <v>0</v>
      </c>
      <c r="G549" s="1">
        <v>0</v>
      </c>
      <c r="H549" s="1">
        <v>0.1875</v>
      </c>
      <c r="I549" s="1">
        <v>0</v>
      </c>
      <c r="J549" s="1">
        <v>0.14285714285714285</v>
      </c>
      <c r="K549" s="1">
        <v>0</v>
      </c>
      <c r="L549" s="1">
        <v>0</v>
      </c>
      <c r="M549" s="1">
        <v>0</v>
      </c>
      <c r="N549" s="1">
        <v>0</v>
      </c>
      <c r="O549" s="1">
        <v>7.6923076923076927E-2</v>
      </c>
      <c r="P549" s="1345">
        <v>0</v>
      </c>
      <c r="Q549" s="1">
        <v>0</v>
      </c>
      <c r="R549" s="1">
        <v>0</v>
      </c>
      <c r="S549" s="1">
        <v>0</v>
      </c>
      <c r="T549" s="1">
        <v>0.19230769230769232</v>
      </c>
      <c r="U549" s="1">
        <v>4.1666666666666664E-2</v>
      </c>
      <c r="V549" s="1437">
        <v>0.21052631578947367</v>
      </c>
    </row>
    <row r="550" spans="1:22" ht="15" x14ac:dyDescent="0.25">
      <c r="A550" s="1338" t="s">
        <v>709</v>
      </c>
      <c r="B550" s="1338" t="s">
        <v>941</v>
      </c>
      <c r="C550" s="1338" t="s">
        <v>376</v>
      </c>
      <c r="D550" s="1">
        <v>71</v>
      </c>
      <c r="E550" s="1">
        <v>95</v>
      </c>
      <c r="F550" s="1">
        <v>216</v>
      </c>
      <c r="G550" s="1">
        <v>189</v>
      </c>
      <c r="H550" s="1">
        <v>105</v>
      </c>
      <c r="I550" s="1">
        <v>151</v>
      </c>
      <c r="J550" s="1">
        <v>116</v>
      </c>
      <c r="K550" s="1">
        <v>107</v>
      </c>
      <c r="L550" s="1">
        <v>84</v>
      </c>
      <c r="M550" s="1">
        <v>36</v>
      </c>
      <c r="N550" s="1">
        <v>110</v>
      </c>
      <c r="O550" s="1">
        <v>163</v>
      </c>
      <c r="P550" s="1345">
        <v>51</v>
      </c>
      <c r="Q550" s="1">
        <v>24</v>
      </c>
      <c r="R550" s="1">
        <v>81</v>
      </c>
      <c r="S550" s="1">
        <v>81</v>
      </c>
      <c r="T550" s="1">
        <v>106</v>
      </c>
      <c r="U550" s="1">
        <v>101</v>
      </c>
      <c r="V550" s="1437">
        <v>123</v>
      </c>
    </row>
    <row r="551" spans="1:22" ht="15" x14ac:dyDescent="0.25">
      <c r="A551" s="1338" t="s">
        <v>709</v>
      </c>
      <c r="B551" s="1338" t="s">
        <v>941</v>
      </c>
      <c r="C551" s="1338" t="s">
        <v>379</v>
      </c>
      <c r="D551" s="1">
        <v>19</v>
      </c>
      <c r="E551" s="1">
        <v>20</v>
      </c>
      <c r="F551" s="1">
        <v>58</v>
      </c>
      <c r="G551" s="1">
        <v>65</v>
      </c>
      <c r="H551" s="1">
        <v>68</v>
      </c>
      <c r="I551" s="1">
        <v>90</v>
      </c>
      <c r="J551" s="1">
        <v>71</v>
      </c>
      <c r="K551" s="1">
        <v>67</v>
      </c>
      <c r="L551" s="1">
        <v>41</v>
      </c>
      <c r="M551" s="1">
        <v>34</v>
      </c>
      <c r="N551" s="1">
        <v>91</v>
      </c>
      <c r="O551" s="1">
        <v>123</v>
      </c>
      <c r="P551" s="1345">
        <v>43</v>
      </c>
      <c r="Q551" s="1">
        <v>12</v>
      </c>
      <c r="R551" s="1">
        <v>63</v>
      </c>
      <c r="S551" s="1">
        <v>66</v>
      </c>
      <c r="T551" s="1">
        <v>88</v>
      </c>
      <c r="U551" s="1">
        <v>80</v>
      </c>
      <c r="V551" s="1437">
        <v>105</v>
      </c>
    </row>
    <row r="552" spans="1:22" ht="15" x14ac:dyDescent="0.25">
      <c r="A552" s="1338" t="s">
        <v>709</v>
      </c>
      <c r="B552" s="1338" t="s">
        <v>941</v>
      </c>
      <c r="C552" s="1338" t="s">
        <v>377</v>
      </c>
      <c r="D552" s="1">
        <v>0.27536231884057971</v>
      </c>
      <c r="E552" s="1">
        <v>0.18691588785046728</v>
      </c>
      <c r="F552" s="1">
        <v>0.25550660792951541</v>
      </c>
      <c r="G552" s="1">
        <v>0.33333333333333331</v>
      </c>
      <c r="H552" s="1">
        <v>0.64761904761904765</v>
      </c>
      <c r="I552" s="1">
        <v>0.58441558441558439</v>
      </c>
      <c r="J552" s="1">
        <v>0.61206896551724133</v>
      </c>
      <c r="K552" s="1">
        <v>0.5982142857142857</v>
      </c>
      <c r="L552" s="1">
        <v>0.48809523809523808</v>
      </c>
      <c r="M552" s="1">
        <v>0.94444444444444442</v>
      </c>
      <c r="N552" s="1">
        <v>0.82727272727272727</v>
      </c>
      <c r="O552" s="1">
        <v>0.73652694610778446</v>
      </c>
      <c r="P552" s="1345">
        <v>0.86</v>
      </c>
      <c r="Q552" s="1">
        <v>0.5</v>
      </c>
      <c r="R552" s="1">
        <v>0.77777777777777779</v>
      </c>
      <c r="S552" s="1">
        <v>0.79518072289156627</v>
      </c>
      <c r="T552" s="1">
        <v>0.83018867924528306</v>
      </c>
      <c r="U552" s="1">
        <v>0.77669902912621358</v>
      </c>
      <c r="V552" s="1437">
        <v>0.85365853658536583</v>
      </c>
    </row>
    <row r="553" spans="1:22" ht="15" x14ac:dyDescent="0.25">
      <c r="A553" s="1338" t="s">
        <v>709</v>
      </c>
      <c r="B553" s="1338" t="s">
        <v>942</v>
      </c>
      <c r="C553" s="1338" t="s">
        <v>376</v>
      </c>
      <c r="D553" s="1">
        <v>16</v>
      </c>
      <c r="E553" s="1">
        <v>13</v>
      </c>
      <c r="F553" s="1">
        <v>49</v>
      </c>
      <c r="G553" s="1">
        <v>38</v>
      </c>
      <c r="H553" s="1">
        <v>57</v>
      </c>
      <c r="I553" s="1">
        <v>100</v>
      </c>
      <c r="J553" s="1">
        <v>69</v>
      </c>
      <c r="K553" s="1">
        <v>75</v>
      </c>
      <c r="L553" s="1">
        <v>148</v>
      </c>
      <c r="M553" s="1">
        <v>82</v>
      </c>
      <c r="N553" s="1">
        <v>109</v>
      </c>
      <c r="O553" s="1">
        <v>177</v>
      </c>
      <c r="P553" s="1345">
        <v>84</v>
      </c>
      <c r="Q553" s="1">
        <v>57</v>
      </c>
      <c r="R553" s="1">
        <v>87</v>
      </c>
      <c r="S553" s="1">
        <v>74</v>
      </c>
      <c r="T553" s="1">
        <v>102</v>
      </c>
      <c r="U553" s="1">
        <v>117</v>
      </c>
      <c r="V553" s="1437">
        <v>47</v>
      </c>
    </row>
    <row r="554" spans="1:22" ht="15" x14ac:dyDescent="0.25">
      <c r="A554" s="1338" t="s">
        <v>709</v>
      </c>
      <c r="B554" s="1338" t="s">
        <v>942</v>
      </c>
      <c r="C554" s="1338" t="s">
        <v>379</v>
      </c>
      <c r="D554" s="1">
        <v>5</v>
      </c>
      <c r="E554" s="1">
        <v>5</v>
      </c>
      <c r="F554" s="1">
        <v>20</v>
      </c>
      <c r="G554" s="1">
        <v>15</v>
      </c>
      <c r="H554" s="1">
        <v>30</v>
      </c>
      <c r="I554" s="1">
        <v>45</v>
      </c>
      <c r="J554" s="1">
        <v>29</v>
      </c>
      <c r="K554" s="1">
        <v>38</v>
      </c>
      <c r="L554" s="1">
        <v>41</v>
      </c>
      <c r="M554" s="1">
        <v>49</v>
      </c>
      <c r="N554" s="1">
        <v>56</v>
      </c>
      <c r="O554" s="1">
        <v>98</v>
      </c>
      <c r="P554" s="1345">
        <v>51</v>
      </c>
      <c r="Q554" s="1">
        <v>19</v>
      </c>
      <c r="R554" s="1">
        <v>44</v>
      </c>
      <c r="S554" s="1">
        <v>50</v>
      </c>
      <c r="T554" s="1">
        <v>69</v>
      </c>
      <c r="U554" s="1">
        <v>45</v>
      </c>
      <c r="V554" s="1437">
        <v>22</v>
      </c>
    </row>
    <row r="555" spans="1:22" ht="15" x14ac:dyDescent="0.25">
      <c r="A555" s="1338" t="s">
        <v>709</v>
      </c>
      <c r="B555" s="1338" t="s">
        <v>942</v>
      </c>
      <c r="C555" s="1338" t="s">
        <v>377</v>
      </c>
      <c r="D555" s="1">
        <v>0.25</v>
      </c>
      <c r="E555" s="1">
        <v>0.23809523809523808</v>
      </c>
      <c r="F555" s="1">
        <v>0.34482758620689657</v>
      </c>
      <c r="G555" s="1">
        <v>0.32608695652173914</v>
      </c>
      <c r="H555" s="1">
        <v>0.51724137931034486</v>
      </c>
      <c r="I555" s="1">
        <v>0.42857142857142855</v>
      </c>
      <c r="J555" s="1">
        <v>0.4264705882352941</v>
      </c>
      <c r="K555" s="1">
        <v>0.5</v>
      </c>
      <c r="L555" s="1">
        <v>0.26797385620915032</v>
      </c>
      <c r="M555" s="1">
        <v>0.60493827160493829</v>
      </c>
      <c r="N555" s="1">
        <v>0.51376146788990829</v>
      </c>
      <c r="O555" s="1">
        <v>0.52127659574468088</v>
      </c>
      <c r="P555" s="1345">
        <v>0.61445783132530118</v>
      </c>
      <c r="Q555" s="1">
        <v>0.32758620689655171</v>
      </c>
      <c r="R555" s="1">
        <v>0.5</v>
      </c>
      <c r="S555" s="1">
        <v>0.65789473684210531</v>
      </c>
      <c r="T555" s="1">
        <v>0.67647058823529416</v>
      </c>
      <c r="U555" s="1">
        <v>0.38135593220338981</v>
      </c>
      <c r="V555" s="1437">
        <v>0.45833333333333331</v>
      </c>
    </row>
    <row r="556" spans="1:22" ht="15" x14ac:dyDescent="0.25">
      <c r="A556" s="1338" t="s">
        <v>709</v>
      </c>
      <c r="B556" s="1338" t="s">
        <v>943</v>
      </c>
      <c r="C556" s="1338" t="s">
        <v>376</v>
      </c>
      <c r="D556" s="1">
        <v>0</v>
      </c>
      <c r="E556" s="1">
        <v>0</v>
      </c>
      <c r="F556" s="1">
        <v>0</v>
      </c>
      <c r="G556" s="1">
        <v>0</v>
      </c>
      <c r="H556" s="1">
        <v>39</v>
      </c>
      <c r="I556" s="1">
        <v>27</v>
      </c>
      <c r="J556" s="1">
        <v>38</v>
      </c>
      <c r="K556" s="1">
        <v>55</v>
      </c>
      <c r="L556" s="1">
        <v>37</v>
      </c>
      <c r="M556" s="1">
        <v>38</v>
      </c>
      <c r="N556" s="1">
        <v>29</v>
      </c>
      <c r="O556" s="1">
        <v>56</v>
      </c>
      <c r="P556" s="1345">
        <v>40</v>
      </c>
      <c r="Q556" s="1">
        <v>13</v>
      </c>
      <c r="R556" s="1">
        <v>40</v>
      </c>
      <c r="S556" s="1">
        <v>10</v>
      </c>
      <c r="T556" s="1">
        <v>20</v>
      </c>
      <c r="U556" s="1">
        <v>41</v>
      </c>
      <c r="V556" s="1437">
        <v>18</v>
      </c>
    </row>
    <row r="557" spans="1:22" ht="15" x14ac:dyDescent="0.25">
      <c r="A557" s="1338" t="s">
        <v>709</v>
      </c>
      <c r="B557" s="1338" t="s">
        <v>943</v>
      </c>
      <c r="C557" s="1338" t="s">
        <v>379</v>
      </c>
      <c r="D557" s="1">
        <v>0</v>
      </c>
      <c r="E557" s="1">
        <v>0</v>
      </c>
      <c r="F557" s="1">
        <v>0</v>
      </c>
      <c r="G557" s="1">
        <v>0</v>
      </c>
      <c r="H557" s="1">
        <v>15</v>
      </c>
      <c r="I557" s="1">
        <v>11</v>
      </c>
      <c r="J557" s="1">
        <v>17</v>
      </c>
      <c r="K557" s="1">
        <v>31</v>
      </c>
      <c r="L557" s="1">
        <v>16</v>
      </c>
      <c r="M557" s="1">
        <v>19</v>
      </c>
      <c r="N557" s="1">
        <v>17</v>
      </c>
      <c r="O557" s="1">
        <v>36</v>
      </c>
      <c r="P557" s="1345">
        <v>26</v>
      </c>
      <c r="Q557" s="1">
        <v>7</v>
      </c>
      <c r="R557" s="1">
        <v>31</v>
      </c>
      <c r="S557" s="1">
        <v>8</v>
      </c>
      <c r="T557" s="1">
        <v>14</v>
      </c>
      <c r="U557" s="1">
        <v>30</v>
      </c>
      <c r="V557" s="1437">
        <v>12</v>
      </c>
    </row>
    <row r="558" spans="1:22" ht="15" x14ac:dyDescent="0.25">
      <c r="A558" s="1338" t="s">
        <v>709</v>
      </c>
      <c r="B558" s="1338" t="s">
        <v>943</v>
      </c>
      <c r="C558" s="1338" t="s">
        <v>377</v>
      </c>
      <c r="D558" s="1">
        <v>0</v>
      </c>
      <c r="E558" s="1">
        <v>0</v>
      </c>
      <c r="F558" s="1">
        <v>0</v>
      </c>
      <c r="G558" s="1">
        <v>0</v>
      </c>
      <c r="H558" s="1">
        <v>0.38461538461538464</v>
      </c>
      <c r="I558" s="1">
        <v>0.39285714285714285</v>
      </c>
      <c r="J558" s="1">
        <v>0.4358974358974359</v>
      </c>
      <c r="K558" s="1">
        <v>0.5636363636363636</v>
      </c>
      <c r="L558" s="1">
        <v>0.43243243243243246</v>
      </c>
      <c r="M558" s="1">
        <v>0.5</v>
      </c>
      <c r="N558" s="1">
        <v>0.58620689655172409</v>
      </c>
      <c r="O558" s="1">
        <v>0.62068965517241381</v>
      </c>
      <c r="P558" s="1345">
        <v>0.65</v>
      </c>
      <c r="Q558" s="1">
        <v>0.5</v>
      </c>
      <c r="R558" s="1">
        <v>0.75609756097560976</v>
      </c>
      <c r="S558" s="1">
        <v>0.88888888888888884</v>
      </c>
      <c r="T558" s="1">
        <v>0.7</v>
      </c>
      <c r="U558" s="1">
        <v>0.73170731707317072</v>
      </c>
      <c r="V558" s="1437">
        <v>0.66666666666666663</v>
      </c>
    </row>
    <row r="559" spans="1:22" ht="15" x14ac:dyDescent="0.25">
      <c r="A559" s="1338" t="s">
        <v>709</v>
      </c>
      <c r="B559" s="1338" t="s">
        <v>944</v>
      </c>
      <c r="C559" s="1338" t="s">
        <v>376</v>
      </c>
      <c r="D559" s="1">
        <v>24</v>
      </c>
      <c r="E559" s="1">
        <v>35</v>
      </c>
      <c r="F559" s="1">
        <v>62</v>
      </c>
      <c r="G559" s="1">
        <v>43</v>
      </c>
      <c r="H559" s="1">
        <v>32</v>
      </c>
      <c r="I559" s="1">
        <v>46</v>
      </c>
      <c r="J559" s="1">
        <v>36</v>
      </c>
      <c r="K559" s="1">
        <v>47</v>
      </c>
      <c r="L559" s="1">
        <v>30</v>
      </c>
      <c r="M559" s="1">
        <v>30</v>
      </c>
      <c r="N559" s="1">
        <v>39</v>
      </c>
      <c r="O559" s="1">
        <v>63</v>
      </c>
      <c r="P559" s="1345">
        <v>27</v>
      </c>
      <c r="Q559" s="1">
        <v>12</v>
      </c>
      <c r="R559" s="1">
        <v>36</v>
      </c>
      <c r="S559" s="1">
        <v>27</v>
      </c>
      <c r="T559" s="1">
        <v>81</v>
      </c>
      <c r="U559" s="1">
        <v>94</v>
      </c>
      <c r="V559" s="1437">
        <v>71</v>
      </c>
    </row>
    <row r="560" spans="1:22" ht="15" x14ac:dyDescent="0.25">
      <c r="A560" s="1338" t="s">
        <v>709</v>
      </c>
      <c r="B560" s="1338" t="s">
        <v>944</v>
      </c>
      <c r="C560" s="1338" t="s">
        <v>379</v>
      </c>
      <c r="D560" s="1">
        <v>4</v>
      </c>
      <c r="E560" s="1">
        <v>2</v>
      </c>
      <c r="F560" s="1">
        <v>7</v>
      </c>
      <c r="G560" s="1">
        <v>5</v>
      </c>
      <c r="H560" s="1">
        <v>11</v>
      </c>
      <c r="I560" s="1">
        <v>11</v>
      </c>
      <c r="J560" s="1">
        <v>8</v>
      </c>
      <c r="K560" s="1">
        <v>11</v>
      </c>
      <c r="L560" s="1">
        <v>3</v>
      </c>
      <c r="M560" s="1">
        <v>4</v>
      </c>
      <c r="N560" s="1">
        <v>11</v>
      </c>
      <c r="O560" s="1">
        <v>20</v>
      </c>
      <c r="P560" s="1345">
        <v>15</v>
      </c>
      <c r="Q560" s="1">
        <v>6</v>
      </c>
      <c r="R560" s="1">
        <v>18</v>
      </c>
      <c r="S560" s="1">
        <v>21</v>
      </c>
      <c r="T560" s="1">
        <v>37</v>
      </c>
      <c r="U560" s="1">
        <v>54</v>
      </c>
      <c r="V560" s="1437">
        <v>52</v>
      </c>
    </row>
    <row r="561" spans="1:22" ht="15" x14ac:dyDescent="0.25">
      <c r="A561" s="1338" t="s">
        <v>709</v>
      </c>
      <c r="B561" s="1338" t="s">
        <v>944</v>
      </c>
      <c r="C561" s="1338" t="s">
        <v>377</v>
      </c>
      <c r="D561" s="1">
        <v>0.16666666666666666</v>
      </c>
      <c r="E561" s="1">
        <v>5.2631578947368418E-2</v>
      </c>
      <c r="F561" s="1">
        <v>0.109375</v>
      </c>
      <c r="G561" s="1">
        <v>0.11627906976744186</v>
      </c>
      <c r="H561" s="1">
        <v>0.31428571428571428</v>
      </c>
      <c r="I561" s="1">
        <v>0.20754716981132076</v>
      </c>
      <c r="J561" s="1">
        <v>0.2</v>
      </c>
      <c r="K561" s="1">
        <v>0.22916666666666666</v>
      </c>
      <c r="L561" s="1">
        <v>9.6774193548387094E-2</v>
      </c>
      <c r="M561" s="1">
        <v>0.12903225806451613</v>
      </c>
      <c r="N561" s="1">
        <v>0.28205128205128205</v>
      </c>
      <c r="O561" s="1">
        <v>0.30303030303030304</v>
      </c>
      <c r="P561" s="1345">
        <v>0.55555555555555558</v>
      </c>
      <c r="Q561" s="1">
        <v>0.42857142857142855</v>
      </c>
      <c r="R561" s="1">
        <v>0.45</v>
      </c>
      <c r="S561" s="1">
        <v>0.75</v>
      </c>
      <c r="T561" s="1">
        <v>0.4567901234567901</v>
      </c>
      <c r="U561" s="1">
        <v>0.56842105263157894</v>
      </c>
      <c r="V561" s="1437">
        <v>0.73239436619718312</v>
      </c>
    </row>
    <row r="562" spans="1:22" ht="15" x14ac:dyDescent="0.25">
      <c r="A562" s="1338" t="s">
        <v>709</v>
      </c>
      <c r="B562" s="1338" t="s">
        <v>945</v>
      </c>
      <c r="C562" s="1338" t="s">
        <v>376</v>
      </c>
      <c r="D562" s="1">
        <v>12</v>
      </c>
      <c r="E562" s="1">
        <v>25</v>
      </c>
      <c r="F562" s="1">
        <v>48</v>
      </c>
      <c r="G562" s="1">
        <v>25</v>
      </c>
      <c r="H562" s="1">
        <v>24</v>
      </c>
      <c r="I562" s="1">
        <v>19</v>
      </c>
      <c r="J562" s="1">
        <v>23</v>
      </c>
      <c r="K562" s="1">
        <v>33</v>
      </c>
      <c r="L562" s="1">
        <v>27</v>
      </c>
      <c r="M562" s="1">
        <v>23</v>
      </c>
      <c r="N562" s="1">
        <v>25</v>
      </c>
      <c r="O562" s="1">
        <v>41</v>
      </c>
      <c r="P562" s="1345">
        <v>17</v>
      </c>
      <c r="Q562" s="1">
        <v>12</v>
      </c>
      <c r="R562" s="1">
        <v>61</v>
      </c>
      <c r="S562" s="1">
        <v>29</v>
      </c>
      <c r="T562" s="1">
        <v>51</v>
      </c>
      <c r="U562" s="1">
        <v>55</v>
      </c>
      <c r="V562" s="1437">
        <v>24</v>
      </c>
    </row>
    <row r="563" spans="1:22" ht="15" x14ac:dyDescent="0.25">
      <c r="A563" s="1338" t="s">
        <v>709</v>
      </c>
      <c r="B563" s="1338" t="s">
        <v>945</v>
      </c>
      <c r="C563" s="1338" t="s">
        <v>379</v>
      </c>
      <c r="D563" s="1">
        <v>1</v>
      </c>
      <c r="E563" s="1">
        <v>1</v>
      </c>
      <c r="F563" s="1">
        <v>2</v>
      </c>
      <c r="G563" s="1">
        <v>4</v>
      </c>
      <c r="H563" s="1">
        <v>1</v>
      </c>
      <c r="I563" s="1">
        <v>1</v>
      </c>
      <c r="J563" s="1">
        <v>4</v>
      </c>
      <c r="K563" s="1">
        <v>6</v>
      </c>
      <c r="L563" s="1">
        <v>2</v>
      </c>
      <c r="M563" s="1">
        <v>1</v>
      </c>
      <c r="N563" s="1">
        <v>6</v>
      </c>
      <c r="O563" s="1">
        <v>9</v>
      </c>
      <c r="P563" s="1345">
        <v>2</v>
      </c>
      <c r="Q563" s="1">
        <v>3</v>
      </c>
      <c r="R563" s="1">
        <v>15</v>
      </c>
      <c r="S563" s="1">
        <v>10</v>
      </c>
      <c r="T563" s="1">
        <v>13</v>
      </c>
      <c r="U563" s="1">
        <v>19</v>
      </c>
      <c r="V563" s="1437">
        <v>9</v>
      </c>
    </row>
    <row r="564" spans="1:22" ht="15" x14ac:dyDescent="0.25">
      <c r="A564" s="1338" t="s">
        <v>709</v>
      </c>
      <c r="B564" s="1338" t="s">
        <v>945</v>
      </c>
      <c r="C564" s="1338" t="s">
        <v>377</v>
      </c>
      <c r="D564" s="1">
        <v>5.5555555555555552E-2</v>
      </c>
      <c r="E564" s="1">
        <v>3.125E-2</v>
      </c>
      <c r="F564" s="1">
        <v>3.5087719298245612E-2</v>
      </c>
      <c r="G564" s="1">
        <v>0.15384615384615385</v>
      </c>
      <c r="H564" s="1">
        <v>3.7037037037037035E-2</v>
      </c>
      <c r="I564" s="1">
        <v>0.05</v>
      </c>
      <c r="J564" s="1">
        <v>0.16</v>
      </c>
      <c r="K564" s="1">
        <v>0.18181818181818182</v>
      </c>
      <c r="L564" s="1">
        <v>6.6666666666666666E-2</v>
      </c>
      <c r="M564" s="1">
        <v>4.3478260869565216E-2</v>
      </c>
      <c r="N564" s="1">
        <v>0.23076923076923078</v>
      </c>
      <c r="O564" s="1">
        <v>0.21951219512195122</v>
      </c>
      <c r="P564" s="1345">
        <v>0.11764705882352941</v>
      </c>
      <c r="Q564" s="1">
        <v>0.23076923076923078</v>
      </c>
      <c r="R564" s="1">
        <v>0.23809523809523808</v>
      </c>
      <c r="S564" s="1">
        <v>0.35714285714285715</v>
      </c>
      <c r="T564" s="1">
        <v>0.25</v>
      </c>
      <c r="U564" s="1">
        <v>0.34545454545454546</v>
      </c>
      <c r="V564" s="1437">
        <v>0.36</v>
      </c>
    </row>
    <row r="565" spans="1:22" ht="15" x14ac:dyDescent="0.25">
      <c r="A565" s="1338" t="s">
        <v>709</v>
      </c>
      <c r="B565" s="1338" t="s">
        <v>946</v>
      </c>
      <c r="C565" s="1338" t="s">
        <v>376</v>
      </c>
      <c r="D565" s="1">
        <v>111</v>
      </c>
      <c r="E565" s="1">
        <v>127</v>
      </c>
      <c r="F565" s="1">
        <v>285</v>
      </c>
      <c r="G565" s="1">
        <v>253</v>
      </c>
      <c r="H565" s="1">
        <v>235</v>
      </c>
      <c r="I565" s="1">
        <v>515</v>
      </c>
      <c r="J565" s="1">
        <v>261</v>
      </c>
      <c r="K565" s="1">
        <v>259</v>
      </c>
      <c r="L565" s="1">
        <v>442</v>
      </c>
      <c r="M565" s="1">
        <v>426</v>
      </c>
      <c r="N565" s="1">
        <v>242</v>
      </c>
      <c r="O565" s="1">
        <v>147</v>
      </c>
      <c r="P565" s="1345">
        <v>14</v>
      </c>
      <c r="Q565" s="1">
        <v>71</v>
      </c>
      <c r="R565" s="1">
        <v>137</v>
      </c>
      <c r="S565" s="1">
        <v>38</v>
      </c>
      <c r="T565" s="1">
        <v>29</v>
      </c>
      <c r="U565" s="1">
        <v>13</v>
      </c>
      <c r="V565" s="1437">
        <v>-7</v>
      </c>
    </row>
    <row r="566" spans="1:22" ht="15" x14ac:dyDescent="0.25">
      <c r="A566" s="1338" t="s">
        <v>709</v>
      </c>
      <c r="B566" s="1338" t="s">
        <v>946</v>
      </c>
      <c r="C566" s="1338" t="s">
        <v>379</v>
      </c>
      <c r="D566" s="1">
        <v>1</v>
      </c>
      <c r="E566" s="1">
        <v>0</v>
      </c>
      <c r="F566" s="1">
        <v>11</v>
      </c>
      <c r="G566" s="1">
        <v>0</v>
      </c>
      <c r="H566" s="1">
        <v>1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345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437">
        <v>0</v>
      </c>
    </row>
    <row r="567" spans="1:22" ht="15" x14ac:dyDescent="0.25">
      <c r="A567" s="1338" t="s">
        <v>709</v>
      </c>
      <c r="B567" s="1338" t="s">
        <v>946</v>
      </c>
      <c r="C567" s="1338" t="s">
        <v>377</v>
      </c>
      <c r="D567" s="1">
        <v>6.4935064935064939E-3</v>
      </c>
      <c r="E567" s="1">
        <v>0</v>
      </c>
      <c r="F567" s="1">
        <v>3.4375000000000003E-2</v>
      </c>
      <c r="G567" s="1">
        <v>0</v>
      </c>
      <c r="H567" s="1">
        <v>3.9840637450199202E-3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345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437">
        <v>0</v>
      </c>
    </row>
    <row r="568" spans="1:22" ht="15" x14ac:dyDescent="0.25">
      <c r="A568" s="1338" t="s">
        <v>709</v>
      </c>
      <c r="B568" s="1338" t="s">
        <v>947</v>
      </c>
      <c r="C568" s="1338" t="s">
        <v>376</v>
      </c>
      <c r="D568" s="1">
        <v>37</v>
      </c>
      <c r="E568" s="1">
        <v>54</v>
      </c>
      <c r="F568" s="1">
        <v>84</v>
      </c>
      <c r="G568" s="1">
        <v>62</v>
      </c>
      <c r="H568" s="1">
        <v>47</v>
      </c>
      <c r="I568" s="1">
        <v>108</v>
      </c>
      <c r="J568" s="1">
        <v>51</v>
      </c>
      <c r="K568" s="1">
        <v>46</v>
      </c>
      <c r="L568" s="1">
        <v>61</v>
      </c>
      <c r="M568" s="1">
        <v>52</v>
      </c>
      <c r="N568" s="1">
        <v>58</v>
      </c>
      <c r="O568" s="1">
        <v>89</v>
      </c>
      <c r="P568" s="1345">
        <v>39</v>
      </c>
      <c r="Q568" s="1">
        <v>25</v>
      </c>
      <c r="R568" s="1">
        <v>43</v>
      </c>
      <c r="S568" s="1">
        <v>20</v>
      </c>
      <c r="T568" s="1">
        <v>22</v>
      </c>
      <c r="U568" s="1">
        <v>36</v>
      </c>
      <c r="V568" s="1437">
        <v>39</v>
      </c>
    </row>
    <row r="569" spans="1:22" ht="15" x14ac:dyDescent="0.25">
      <c r="A569" s="1338" t="s">
        <v>709</v>
      </c>
      <c r="B569" s="1338" t="s">
        <v>947</v>
      </c>
      <c r="C569" s="1338" t="s">
        <v>379</v>
      </c>
      <c r="D569" s="1">
        <v>4</v>
      </c>
      <c r="E569" s="1">
        <v>1</v>
      </c>
      <c r="F569" s="1">
        <v>4</v>
      </c>
      <c r="G569" s="1">
        <v>12</v>
      </c>
      <c r="H569" s="1">
        <v>16</v>
      </c>
      <c r="I569" s="1">
        <v>22</v>
      </c>
      <c r="J569" s="1">
        <v>18</v>
      </c>
      <c r="K569" s="1">
        <v>10</v>
      </c>
      <c r="L569" s="1">
        <v>16</v>
      </c>
      <c r="M569" s="1">
        <v>22</v>
      </c>
      <c r="N569" s="1">
        <v>24</v>
      </c>
      <c r="O569" s="1">
        <v>38</v>
      </c>
      <c r="P569" s="1345">
        <v>24</v>
      </c>
      <c r="Q569" s="1">
        <v>12</v>
      </c>
      <c r="R569" s="1">
        <v>20</v>
      </c>
      <c r="S569" s="1">
        <v>14</v>
      </c>
      <c r="T569" s="1">
        <v>2</v>
      </c>
      <c r="U569" s="1">
        <v>15</v>
      </c>
      <c r="V569" s="1437">
        <v>14</v>
      </c>
    </row>
    <row r="570" spans="1:22" ht="15" x14ac:dyDescent="0.25">
      <c r="A570" s="1338" t="s">
        <v>709</v>
      </c>
      <c r="B570" s="1338" t="s">
        <v>947</v>
      </c>
      <c r="C570" s="1338" t="s">
        <v>377</v>
      </c>
      <c r="D570" s="1">
        <v>9.3023255813953487E-2</v>
      </c>
      <c r="E570" s="1">
        <v>1.4492753623188406E-2</v>
      </c>
      <c r="F570" s="1">
        <v>3.4782608695652174E-2</v>
      </c>
      <c r="G570" s="1">
        <v>0.15789473684210525</v>
      </c>
      <c r="H570" s="1">
        <v>0.30769230769230771</v>
      </c>
      <c r="I570" s="1">
        <v>0.18803418803418803</v>
      </c>
      <c r="J570" s="1">
        <v>0.33962264150943394</v>
      </c>
      <c r="K570" s="1">
        <v>0.20833333333333334</v>
      </c>
      <c r="L570" s="1">
        <v>0.25806451612903225</v>
      </c>
      <c r="M570" s="1">
        <v>0.42307692307692307</v>
      </c>
      <c r="N570" s="1">
        <v>0.41379310344827586</v>
      </c>
      <c r="O570" s="1">
        <v>0.40860215053763443</v>
      </c>
      <c r="P570" s="1345">
        <v>0.61538461538461542</v>
      </c>
      <c r="Q570" s="1">
        <v>0.46153846153846156</v>
      </c>
      <c r="R570" s="1">
        <v>0.45454545454545453</v>
      </c>
      <c r="S570" s="1">
        <v>0.66666666666666663</v>
      </c>
      <c r="T570" s="1">
        <v>9.0909090909090912E-2</v>
      </c>
      <c r="U570" s="1">
        <v>0.41666666666666669</v>
      </c>
      <c r="V570" s="1437">
        <v>0.33333333333333331</v>
      </c>
    </row>
    <row r="571" spans="1:22" ht="15" x14ac:dyDescent="0.25">
      <c r="A571" s="1338" t="s">
        <v>709</v>
      </c>
      <c r="B571" s="1338" t="s">
        <v>948</v>
      </c>
      <c r="C571" s="1338" t="s">
        <v>376</v>
      </c>
      <c r="D571" s="1">
        <v>56</v>
      </c>
      <c r="E571" s="1">
        <v>65</v>
      </c>
      <c r="F571" s="1">
        <v>64</v>
      </c>
      <c r="G571" s="1">
        <v>58</v>
      </c>
      <c r="H571" s="1">
        <v>66</v>
      </c>
      <c r="I571" s="1">
        <v>76</v>
      </c>
      <c r="J571" s="1">
        <v>61</v>
      </c>
      <c r="K571" s="1">
        <v>97</v>
      </c>
      <c r="L571" s="1">
        <v>47</v>
      </c>
      <c r="M571" s="1">
        <v>39</v>
      </c>
      <c r="N571" s="1">
        <v>46</v>
      </c>
      <c r="O571" s="1">
        <v>84</v>
      </c>
      <c r="P571" s="1345">
        <v>26</v>
      </c>
      <c r="Q571" s="1">
        <v>13</v>
      </c>
      <c r="R571" s="1">
        <v>37</v>
      </c>
      <c r="S571" s="1">
        <v>14</v>
      </c>
      <c r="T571" s="1">
        <v>12</v>
      </c>
      <c r="U571" s="1">
        <v>37</v>
      </c>
      <c r="V571" s="1437">
        <v>20</v>
      </c>
    </row>
    <row r="572" spans="1:22" ht="15" x14ac:dyDescent="0.25">
      <c r="A572" s="1338" t="s">
        <v>709</v>
      </c>
      <c r="B572" s="1338" t="s">
        <v>948</v>
      </c>
      <c r="C572" s="1338" t="s">
        <v>379</v>
      </c>
      <c r="D572" s="1">
        <v>7</v>
      </c>
      <c r="E572" s="1">
        <v>17</v>
      </c>
      <c r="F572" s="1">
        <v>13</v>
      </c>
      <c r="G572" s="1">
        <v>12</v>
      </c>
      <c r="H572" s="1">
        <v>17</v>
      </c>
      <c r="I572" s="1">
        <v>28</v>
      </c>
      <c r="J572" s="1">
        <v>33</v>
      </c>
      <c r="K572" s="1">
        <v>48</v>
      </c>
      <c r="L572" s="1">
        <v>21</v>
      </c>
      <c r="M572" s="1">
        <v>20</v>
      </c>
      <c r="N572" s="1">
        <v>23</v>
      </c>
      <c r="O572" s="1">
        <v>59</v>
      </c>
      <c r="P572" s="1345">
        <v>20</v>
      </c>
      <c r="Q572" s="1">
        <v>12</v>
      </c>
      <c r="R572" s="1">
        <v>21</v>
      </c>
      <c r="S572" s="1">
        <v>7</v>
      </c>
      <c r="T572" s="1">
        <v>6</v>
      </c>
      <c r="U572" s="1">
        <v>27</v>
      </c>
      <c r="V572" s="1437">
        <v>13</v>
      </c>
    </row>
    <row r="573" spans="1:22" ht="15" x14ac:dyDescent="0.25">
      <c r="A573" s="1338" t="s">
        <v>709</v>
      </c>
      <c r="B573" s="1338" t="s">
        <v>948</v>
      </c>
      <c r="C573" s="1338" t="s">
        <v>377</v>
      </c>
      <c r="D573" s="1">
        <v>0.11475409836065574</v>
      </c>
      <c r="E573" s="1">
        <v>0.20481927710843373</v>
      </c>
      <c r="F573" s="1">
        <v>0.16666666666666666</v>
      </c>
      <c r="G573" s="1">
        <v>0.15384615384615385</v>
      </c>
      <c r="H573" s="1">
        <v>0.25</v>
      </c>
      <c r="I573" s="1">
        <v>0.35897435897435898</v>
      </c>
      <c r="J573" s="1">
        <v>0.52380952380952384</v>
      </c>
      <c r="K573" s="1">
        <v>0.48484848484848486</v>
      </c>
      <c r="L573" s="1">
        <v>0.42</v>
      </c>
      <c r="M573" s="1">
        <v>0.48780487804878048</v>
      </c>
      <c r="N573" s="1">
        <v>0.46938775510204084</v>
      </c>
      <c r="O573" s="1">
        <v>0.65555555555555556</v>
      </c>
      <c r="P573" s="1345">
        <v>0.76923076923076927</v>
      </c>
      <c r="Q573" s="1">
        <v>0.8571428571428571</v>
      </c>
      <c r="R573" s="1">
        <v>0.55263157894736847</v>
      </c>
      <c r="S573" s="1">
        <v>0.5</v>
      </c>
      <c r="T573" s="1">
        <v>0.5</v>
      </c>
      <c r="U573" s="1">
        <v>0.71052631578947367</v>
      </c>
      <c r="V573" s="1437">
        <v>0.61904761904761907</v>
      </c>
    </row>
    <row r="574" spans="1:22" ht="15" x14ac:dyDescent="0.25">
      <c r="A574" s="1338" t="s">
        <v>709</v>
      </c>
      <c r="B574" s="1338" t="s">
        <v>949</v>
      </c>
      <c r="C574" s="1338" t="s">
        <v>376</v>
      </c>
      <c r="D574" s="1">
        <v>56</v>
      </c>
      <c r="E574" s="1">
        <v>78</v>
      </c>
      <c r="F574" s="1">
        <v>121</v>
      </c>
      <c r="G574" s="1">
        <v>123</v>
      </c>
      <c r="H574" s="1">
        <v>79</v>
      </c>
      <c r="I574" s="1">
        <v>148</v>
      </c>
      <c r="J574" s="1">
        <v>151</v>
      </c>
      <c r="K574" s="1">
        <v>114</v>
      </c>
      <c r="L574" s="1">
        <v>159</v>
      </c>
      <c r="M574" s="1">
        <v>119</v>
      </c>
      <c r="N574" s="1">
        <v>158</v>
      </c>
      <c r="O574" s="1">
        <v>275</v>
      </c>
      <c r="P574" s="1345">
        <v>126</v>
      </c>
      <c r="Q574" s="1">
        <v>17</v>
      </c>
      <c r="R574" s="1">
        <v>96</v>
      </c>
      <c r="S574" s="1">
        <v>50</v>
      </c>
      <c r="T574" s="1">
        <v>49</v>
      </c>
      <c r="U574" s="1">
        <v>74</v>
      </c>
      <c r="V574" s="1437">
        <v>101</v>
      </c>
    </row>
    <row r="575" spans="1:22" ht="15" x14ac:dyDescent="0.25">
      <c r="A575" s="1338" t="s">
        <v>709</v>
      </c>
      <c r="B575" s="1338" t="s">
        <v>949</v>
      </c>
      <c r="C575" s="1338" t="s">
        <v>379</v>
      </c>
      <c r="D575" s="1">
        <v>13</v>
      </c>
      <c r="E575" s="1">
        <v>7</v>
      </c>
      <c r="F575" s="1">
        <v>19</v>
      </c>
      <c r="G575" s="1">
        <v>26</v>
      </c>
      <c r="H575" s="1">
        <v>26</v>
      </c>
      <c r="I575" s="1">
        <v>55</v>
      </c>
      <c r="J575" s="1">
        <v>47</v>
      </c>
      <c r="K575" s="1">
        <v>53</v>
      </c>
      <c r="L575" s="1">
        <v>83</v>
      </c>
      <c r="M575" s="1">
        <v>53</v>
      </c>
      <c r="N575" s="1">
        <v>66</v>
      </c>
      <c r="O575" s="1">
        <v>125</v>
      </c>
      <c r="P575" s="1345">
        <v>67</v>
      </c>
      <c r="Q575" s="1">
        <v>10</v>
      </c>
      <c r="R575" s="1">
        <v>56</v>
      </c>
      <c r="S575" s="1">
        <v>29</v>
      </c>
      <c r="T575" s="1">
        <v>28</v>
      </c>
      <c r="U575" s="1">
        <v>48</v>
      </c>
      <c r="V575" s="1437">
        <v>79</v>
      </c>
    </row>
    <row r="576" spans="1:22" ht="15" x14ac:dyDescent="0.25">
      <c r="A576" s="1338" t="s">
        <v>709</v>
      </c>
      <c r="B576" s="1338" t="s">
        <v>949</v>
      </c>
      <c r="C576" s="1338" t="s">
        <v>377</v>
      </c>
      <c r="D576" s="1">
        <v>0.2</v>
      </c>
      <c r="E576" s="1">
        <v>7.4468085106382975E-2</v>
      </c>
      <c r="F576" s="1">
        <v>0.14615384615384616</v>
      </c>
      <c r="G576" s="1">
        <v>0.19259259259259259</v>
      </c>
      <c r="H576" s="1">
        <v>0.30952380952380953</v>
      </c>
      <c r="I576" s="1">
        <v>0.36666666666666664</v>
      </c>
      <c r="J576" s="1">
        <v>0.31333333333333335</v>
      </c>
      <c r="K576" s="1">
        <v>0.44915254237288138</v>
      </c>
      <c r="L576" s="1">
        <v>0.50303030303030305</v>
      </c>
      <c r="M576" s="1">
        <v>0.4344262295081967</v>
      </c>
      <c r="N576" s="1">
        <v>0.40993788819875776</v>
      </c>
      <c r="O576" s="1">
        <v>0.43859649122807015</v>
      </c>
      <c r="P576" s="1345">
        <v>0.53174603174603174</v>
      </c>
      <c r="Q576" s="1">
        <v>0.58823529411764708</v>
      </c>
      <c r="R576" s="1">
        <v>0.5714285714285714</v>
      </c>
      <c r="S576" s="1">
        <v>0.57999999999999996</v>
      </c>
      <c r="T576" s="1">
        <v>0.5714285714285714</v>
      </c>
      <c r="U576" s="1">
        <v>0.64</v>
      </c>
      <c r="V576" s="1437">
        <v>0.76699029126213591</v>
      </c>
    </row>
    <row r="577" spans="1:22" ht="15" x14ac:dyDescent="0.25">
      <c r="A577" s="1338" t="s">
        <v>709</v>
      </c>
      <c r="B577" s="1338" t="s">
        <v>950</v>
      </c>
      <c r="C577" s="1338" t="s">
        <v>376</v>
      </c>
      <c r="D577" s="1">
        <v>0</v>
      </c>
      <c r="E577" s="1">
        <v>0</v>
      </c>
      <c r="F577" s="1">
        <v>0</v>
      </c>
      <c r="G577" s="1">
        <v>32</v>
      </c>
      <c r="H577" s="1">
        <v>16</v>
      </c>
      <c r="I577" s="1">
        <v>45</v>
      </c>
      <c r="J577" s="1">
        <v>20</v>
      </c>
      <c r="K577" s="1">
        <v>15</v>
      </c>
      <c r="L577" s="1">
        <v>29</v>
      </c>
      <c r="M577" s="1">
        <v>23</v>
      </c>
      <c r="N577" s="1">
        <v>45</v>
      </c>
      <c r="O577" s="1">
        <v>119</v>
      </c>
      <c r="P577" s="1345">
        <v>26</v>
      </c>
      <c r="Q577" s="1">
        <v>19</v>
      </c>
      <c r="R577" s="1">
        <v>57</v>
      </c>
      <c r="S577" s="1">
        <v>25</v>
      </c>
      <c r="T577" s="1">
        <v>68</v>
      </c>
      <c r="U577" s="1">
        <v>65</v>
      </c>
      <c r="V577" s="1437">
        <v>33</v>
      </c>
    </row>
    <row r="578" spans="1:22" ht="15" x14ac:dyDescent="0.25">
      <c r="A578" s="1338" t="s">
        <v>709</v>
      </c>
      <c r="B578" s="1338" t="s">
        <v>950</v>
      </c>
      <c r="C578" s="1338" t="s">
        <v>379</v>
      </c>
      <c r="D578" s="1">
        <v>0</v>
      </c>
      <c r="E578" s="1">
        <v>0</v>
      </c>
      <c r="F578" s="1">
        <v>0</v>
      </c>
      <c r="G578" s="1">
        <v>10</v>
      </c>
      <c r="H578" s="1">
        <v>3</v>
      </c>
      <c r="I578" s="1">
        <v>6</v>
      </c>
      <c r="J578" s="1">
        <v>3</v>
      </c>
      <c r="K578" s="1">
        <v>6</v>
      </c>
      <c r="L578" s="1">
        <v>7</v>
      </c>
      <c r="M578" s="1">
        <v>8</v>
      </c>
      <c r="N578" s="1">
        <v>28</v>
      </c>
      <c r="O578" s="1">
        <v>82</v>
      </c>
      <c r="P578" s="1345">
        <v>18</v>
      </c>
      <c r="Q578" s="1">
        <v>14</v>
      </c>
      <c r="R578" s="1">
        <v>47</v>
      </c>
      <c r="S578" s="1">
        <v>20</v>
      </c>
      <c r="T578" s="1">
        <v>51</v>
      </c>
      <c r="U578" s="1">
        <v>48</v>
      </c>
      <c r="V578" s="1437">
        <v>24</v>
      </c>
    </row>
    <row r="579" spans="1:22" ht="15" x14ac:dyDescent="0.25">
      <c r="A579" s="1338" t="s">
        <v>709</v>
      </c>
      <c r="B579" s="1338" t="s">
        <v>950</v>
      </c>
      <c r="C579" s="1338" t="s">
        <v>377</v>
      </c>
      <c r="D579" s="1">
        <v>0</v>
      </c>
      <c r="E579" s="1">
        <v>0</v>
      </c>
      <c r="F579" s="1">
        <v>0</v>
      </c>
      <c r="G579" s="1">
        <v>0.30303030303030304</v>
      </c>
      <c r="H579" s="1">
        <v>0.1875</v>
      </c>
      <c r="I579" s="1">
        <v>0.13043478260869565</v>
      </c>
      <c r="J579" s="1">
        <v>0.15789473684210525</v>
      </c>
      <c r="K579" s="1">
        <v>0.4</v>
      </c>
      <c r="L579" s="1">
        <v>0.2413793103448276</v>
      </c>
      <c r="M579" s="1">
        <v>0.33333333333333331</v>
      </c>
      <c r="N579" s="1">
        <v>0.62222222222222223</v>
      </c>
      <c r="O579" s="1">
        <v>0.68907563025210083</v>
      </c>
      <c r="P579" s="1345">
        <v>0.69230769230769229</v>
      </c>
      <c r="Q579" s="1">
        <v>0.7</v>
      </c>
      <c r="R579" s="1">
        <v>0.82456140350877194</v>
      </c>
      <c r="S579" s="1">
        <v>0.8</v>
      </c>
      <c r="T579" s="1">
        <v>0.73913043478260865</v>
      </c>
      <c r="U579" s="1">
        <v>0.7384615384615385</v>
      </c>
      <c r="V579" s="1437">
        <v>0.72727272727272729</v>
      </c>
    </row>
    <row r="580" spans="1:22" ht="15" x14ac:dyDescent="0.25">
      <c r="A580" s="1338" t="s">
        <v>709</v>
      </c>
      <c r="B580" s="1338" t="s">
        <v>951</v>
      </c>
      <c r="C580" s="1338" t="s">
        <v>376</v>
      </c>
      <c r="D580" s="1">
        <v>21</v>
      </c>
      <c r="E580" s="1">
        <v>19</v>
      </c>
      <c r="F580" s="1">
        <v>27</v>
      </c>
      <c r="G580" s="1">
        <v>12</v>
      </c>
      <c r="H580" s="1">
        <v>20</v>
      </c>
      <c r="I580" s="1">
        <v>20</v>
      </c>
      <c r="J580" s="1">
        <v>30</v>
      </c>
      <c r="K580" s="1">
        <v>23</v>
      </c>
      <c r="L580" s="1">
        <v>23</v>
      </c>
      <c r="M580" s="1">
        <v>16</v>
      </c>
      <c r="N580" s="1">
        <v>31</v>
      </c>
      <c r="O580" s="1">
        <v>51</v>
      </c>
      <c r="P580" s="1345">
        <v>13</v>
      </c>
      <c r="Q580" s="1">
        <v>11</v>
      </c>
      <c r="R580" s="1">
        <v>25</v>
      </c>
      <c r="S580" s="1">
        <v>12</v>
      </c>
      <c r="T580" s="1">
        <v>20</v>
      </c>
      <c r="U580" s="1">
        <v>20</v>
      </c>
      <c r="V580" s="1437">
        <v>24</v>
      </c>
    </row>
    <row r="581" spans="1:22" ht="15" x14ac:dyDescent="0.25">
      <c r="A581" s="1338" t="s">
        <v>709</v>
      </c>
      <c r="B581" s="1338" t="s">
        <v>951</v>
      </c>
      <c r="C581" s="1338" t="s">
        <v>379</v>
      </c>
      <c r="D581" s="1">
        <v>6</v>
      </c>
      <c r="E581" s="1">
        <v>5</v>
      </c>
      <c r="F581" s="1">
        <v>1</v>
      </c>
      <c r="G581" s="1">
        <v>3</v>
      </c>
      <c r="H581" s="1">
        <v>4</v>
      </c>
      <c r="I581" s="1">
        <v>5</v>
      </c>
      <c r="J581" s="1">
        <v>3</v>
      </c>
      <c r="K581" s="1">
        <v>7</v>
      </c>
      <c r="L581" s="1">
        <v>4</v>
      </c>
      <c r="M581" s="1">
        <v>0</v>
      </c>
      <c r="N581" s="1">
        <v>7</v>
      </c>
      <c r="O581" s="1">
        <v>12</v>
      </c>
      <c r="P581" s="1345">
        <v>6</v>
      </c>
      <c r="Q581" s="1">
        <v>4</v>
      </c>
      <c r="R581" s="1">
        <v>9</v>
      </c>
      <c r="S581" s="1">
        <v>4</v>
      </c>
      <c r="T581" s="1">
        <v>10</v>
      </c>
      <c r="U581" s="1">
        <v>11</v>
      </c>
      <c r="V581" s="1437">
        <v>15</v>
      </c>
    </row>
    <row r="582" spans="1:22" ht="15" x14ac:dyDescent="0.25">
      <c r="A582" s="1338" t="s">
        <v>709</v>
      </c>
      <c r="B582" s="1338" t="s">
        <v>951</v>
      </c>
      <c r="C582" s="1338" t="s">
        <v>377</v>
      </c>
      <c r="D582" s="1">
        <v>0.27272727272727271</v>
      </c>
      <c r="E582" s="1">
        <v>0.26315789473684209</v>
      </c>
      <c r="F582" s="1">
        <v>3.3333333333333333E-2</v>
      </c>
      <c r="G582" s="1">
        <v>0.1875</v>
      </c>
      <c r="H582" s="1">
        <v>0.16</v>
      </c>
      <c r="I582" s="1">
        <v>0.21739130434782608</v>
      </c>
      <c r="J582" s="1">
        <v>9.375E-2</v>
      </c>
      <c r="K582" s="1">
        <v>0.28000000000000003</v>
      </c>
      <c r="L582" s="1">
        <v>0.16666666666666666</v>
      </c>
      <c r="M582" s="1">
        <v>0</v>
      </c>
      <c r="N582" s="1">
        <v>0.21212121212121213</v>
      </c>
      <c r="O582" s="1">
        <v>0.21818181818181817</v>
      </c>
      <c r="P582" s="1345">
        <v>0.46153846153846156</v>
      </c>
      <c r="Q582" s="1">
        <v>0.33333333333333331</v>
      </c>
      <c r="R582" s="1">
        <v>0.36</v>
      </c>
      <c r="S582" s="1">
        <v>0.33333333333333331</v>
      </c>
      <c r="T582" s="1">
        <v>0.5</v>
      </c>
      <c r="U582" s="1">
        <v>0.47826086956521741</v>
      </c>
      <c r="V582" s="1437">
        <v>0.65217391304347827</v>
      </c>
    </row>
    <row r="583" spans="1:22" ht="15" x14ac:dyDescent="0.25">
      <c r="A583" s="1338" t="s">
        <v>709</v>
      </c>
      <c r="B583" s="1338" t="s">
        <v>952</v>
      </c>
      <c r="C583" s="1338" t="s">
        <v>376</v>
      </c>
      <c r="D583" s="1">
        <v>0</v>
      </c>
      <c r="E583" s="1">
        <v>4</v>
      </c>
      <c r="F583" s="1">
        <v>2</v>
      </c>
      <c r="G583" s="1">
        <v>9</v>
      </c>
      <c r="H583" s="1">
        <v>17</v>
      </c>
      <c r="I583" s="1">
        <v>10</v>
      </c>
      <c r="J583" s="1">
        <v>12</v>
      </c>
      <c r="K583" s="1">
        <v>20</v>
      </c>
      <c r="L583" s="1">
        <v>14</v>
      </c>
      <c r="M583" s="1">
        <v>19</v>
      </c>
      <c r="N583" s="1">
        <v>17</v>
      </c>
      <c r="O583" s="1">
        <v>36</v>
      </c>
      <c r="P583" s="1345">
        <v>15</v>
      </c>
      <c r="Q583" s="1">
        <v>18</v>
      </c>
      <c r="R583" s="1">
        <v>31</v>
      </c>
      <c r="S583" s="1">
        <v>16</v>
      </c>
      <c r="T583" s="1">
        <v>11</v>
      </c>
      <c r="U583" s="1">
        <v>6</v>
      </c>
      <c r="V583" s="1437">
        <v>2</v>
      </c>
    </row>
    <row r="584" spans="1:22" ht="15" x14ac:dyDescent="0.25">
      <c r="A584" s="1338" t="s">
        <v>709</v>
      </c>
      <c r="B584" s="1338" t="s">
        <v>952</v>
      </c>
      <c r="C584" s="1338" t="s">
        <v>379</v>
      </c>
      <c r="D584" s="1">
        <v>0</v>
      </c>
      <c r="E584" s="1">
        <v>2</v>
      </c>
      <c r="F584" s="1">
        <v>1</v>
      </c>
      <c r="G584" s="1">
        <v>6</v>
      </c>
      <c r="H584" s="1">
        <v>9</v>
      </c>
      <c r="I584" s="1">
        <v>8</v>
      </c>
      <c r="J584" s="1">
        <v>4</v>
      </c>
      <c r="K584" s="1">
        <v>3</v>
      </c>
      <c r="L584" s="1">
        <v>10</v>
      </c>
      <c r="M584" s="1">
        <v>9</v>
      </c>
      <c r="N584" s="1">
        <v>9</v>
      </c>
      <c r="O584" s="1">
        <v>22</v>
      </c>
      <c r="P584" s="1345">
        <v>12</v>
      </c>
      <c r="Q584" s="1">
        <v>11</v>
      </c>
      <c r="R584" s="1">
        <v>15</v>
      </c>
      <c r="S584" s="1">
        <v>10</v>
      </c>
      <c r="T584" s="1">
        <v>6</v>
      </c>
      <c r="U584" s="1">
        <v>5</v>
      </c>
      <c r="V584" s="1437">
        <v>1</v>
      </c>
    </row>
    <row r="585" spans="1:22" ht="15" x14ac:dyDescent="0.25">
      <c r="A585" s="1338" t="s">
        <v>709</v>
      </c>
      <c r="B585" s="1338" t="s">
        <v>952</v>
      </c>
      <c r="C585" s="1338" t="s">
        <v>377</v>
      </c>
      <c r="D585" s="1">
        <v>0</v>
      </c>
      <c r="E585" s="1">
        <v>0.5</v>
      </c>
      <c r="F585" s="1">
        <v>0.16666666666666666</v>
      </c>
      <c r="G585" s="1">
        <v>0.54545454545454541</v>
      </c>
      <c r="H585" s="1">
        <v>0.42857142857142855</v>
      </c>
      <c r="I585" s="1">
        <v>0.88888888888888884</v>
      </c>
      <c r="J585" s="1">
        <v>0.26666666666666666</v>
      </c>
      <c r="K585" s="1">
        <v>0.13636363636363635</v>
      </c>
      <c r="L585" s="1">
        <v>0.625</v>
      </c>
      <c r="M585" s="1">
        <v>0.40909090909090912</v>
      </c>
      <c r="N585" s="1">
        <v>0.45</v>
      </c>
      <c r="O585" s="1">
        <v>0.59459459459459463</v>
      </c>
      <c r="P585" s="1345">
        <v>0.8</v>
      </c>
      <c r="Q585" s="1">
        <v>0.52380952380952384</v>
      </c>
      <c r="R585" s="1">
        <v>0.46875</v>
      </c>
      <c r="S585" s="1">
        <v>0.625</v>
      </c>
      <c r="T585" s="1">
        <v>0.54545454545454541</v>
      </c>
      <c r="U585" s="1">
        <v>0.55555555555555558</v>
      </c>
      <c r="V585" s="1437">
        <v>0.5</v>
      </c>
    </row>
    <row r="586" spans="1:22" ht="15" x14ac:dyDescent="0.25">
      <c r="A586" s="1338" t="s">
        <v>709</v>
      </c>
      <c r="B586" s="1338" t="s">
        <v>953</v>
      </c>
      <c r="C586" s="1338" t="s">
        <v>376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1</v>
      </c>
      <c r="N586" s="1">
        <v>11</v>
      </c>
      <c r="O586" s="1">
        <v>14</v>
      </c>
      <c r="P586" s="1345">
        <v>1</v>
      </c>
      <c r="Q586" s="1">
        <v>2</v>
      </c>
      <c r="R586" s="1">
        <v>2</v>
      </c>
      <c r="S586" s="1">
        <v>2</v>
      </c>
      <c r="T586" s="1">
        <v>5</v>
      </c>
      <c r="U586" s="1">
        <v>5</v>
      </c>
      <c r="V586" s="1437">
        <v>2</v>
      </c>
    </row>
    <row r="587" spans="1:22" ht="15" x14ac:dyDescent="0.25">
      <c r="A587" s="1338" t="s">
        <v>709</v>
      </c>
      <c r="B587" s="1338" t="s">
        <v>953</v>
      </c>
      <c r="C587" s="1338" t="s">
        <v>379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1</v>
      </c>
      <c r="N587" s="1">
        <v>3</v>
      </c>
      <c r="O587" s="1">
        <v>6</v>
      </c>
      <c r="P587" s="1345">
        <v>1</v>
      </c>
      <c r="Q587" s="1">
        <v>0</v>
      </c>
      <c r="R587" s="1">
        <v>1</v>
      </c>
      <c r="S587" s="1">
        <v>0</v>
      </c>
      <c r="T587" s="1">
        <v>2</v>
      </c>
      <c r="U587" s="1">
        <v>1</v>
      </c>
      <c r="V587" s="1437">
        <v>-1</v>
      </c>
    </row>
    <row r="588" spans="1:22" ht="15" x14ac:dyDescent="0.25">
      <c r="A588" s="1338" t="s">
        <v>709</v>
      </c>
      <c r="B588" s="1338" t="s">
        <v>953</v>
      </c>
      <c r="C588" s="1338" t="s">
        <v>377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1</v>
      </c>
      <c r="N588" s="1">
        <v>0.27272727272727271</v>
      </c>
      <c r="O588" s="1">
        <v>0.42857142857142855</v>
      </c>
      <c r="P588" s="1345">
        <v>1</v>
      </c>
      <c r="Q588" s="1">
        <v>0</v>
      </c>
      <c r="R588" s="1">
        <v>0.5</v>
      </c>
      <c r="S588" s="1">
        <v>0</v>
      </c>
      <c r="T588" s="1">
        <v>0.4</v>
      </c>
      <c r="U588" s="1">
        <v>0.2</v>
      </c>
      <c r="V588" s="1437">
        <v>-0.33333333333333331</v>
      </c>
    </row>
    <row r="589" spans="1:22" ht="15" x14ac:dyDescent="0.25">
      <c r="A589" s="1338" t="s">
        <v>709</v>
      </c>
      <c r="B589" s="1338" t="s">
        <v>954</v>
      </c>
      <c r="C589" s="1338" t="s">
        <v>376</v>
      </c>
      <c r="D589" s="1">
        <v>5</v>
      </c>
      <c r="E589" s="1">
        <v>4</v>
      </c>
      <c r="F589" s="1">
        <v>20</v>
      </c>
      <c r="G589" s="1">
        <v>17</v>
      </c>
      <c r="H589" s="1">
        <v>25</v>
      </c>
      <c r="I589" s="1">
        <v>27</v>
      </c>
      <c r="J589" s="1">
        <v>14</v>
      </c>
      <c r="K589" s="1">
        <v>9</v>
      </c>
      <c r="L589" s="1">
        <v>11</v>
      </c>
      <c r="M589" s="1">
        <v>14</v>
      </c>
      <c r="N589" s="1">
        <v>19</v>
      </c>
      <c r="O589" s="1">
        <v>34</v>
      </c>
      <c r="P589" s="1345">
        <v>6</v>
      </c>
      <c r="Q589" s="1">
        <v>13</v>
      </c>
      <c r="R589" s="1">
        <v>14</v>
      </c>
      <c r="S589" s="1">
        <v>3</v>
      </c>
      <c r="T589" s="1">
        <v>16</v>
      </c>
      <c r="U589" s="1">
        <v>13</v>
      </c>
      <c r="V589" s="1437">
        <v>15</v>
      </c>
    </row>
    <row r="590" spans="1:22" ht="15" x14ac:dyDescent="0.25">
      <c r="A590" s="1338" t="s">
        <v>709</v>
      </c>
      <c r="B590" s="1338" t="s">
        <v>954</v>
      </c>
      <c r="C590" s="1338" t="s">
        <v>379</v>
      </c>
      <c r="D590" s="1">
        <v>-1</v>
      </c>
      <c r="E590" s="1">
        <v>0</v>
      </c>
      <c r="F590" s="1">
        <v>2</v>
      </c>
      <c r="G590" s="1">
        <v>3</v>
      </c>
      <c r="H590" s="1">
        <v>6</v>
      </c>
      <c r="I590" s="1">
        <v>5</v>
      </c>
      <c r="J590" s="1">
        <v>4</v>
      </c>
      <c r="K590" s="1">
        <v>2</v>
      </c>
      <c r="L590" s="1">
        <v>4</v>
      </c>
      <c r="M590" s="1">
        <v>0</v>
      </c>
      <c r="N590" s="1">
        <v>6</v>
      </c>
      <c r="O590" s="1">
        <v>14</v>
      </c>
      <c r="P590" s="1345">
        <v>3</v>
      </c>
      <c r="Q590" s="1">
        <v>2</v>
      </c>
      <c r="R590" s="1">
        <v>6</v>
      </c>
      <c r="S590" s="1">
        <v>1</v>
      </c>
      <c r="T590" s="1">
        <v>3</v>
      </c>
      <c r="U590" s="1">
        <v>5</v>
      </c>
      <c r="V590" s="1437">
        <v>8</v>
      </c>
    </row>
    <row r="591" spans="1:22" ht="15" x14ac:dyDescent="0.25">
      <c r="A591" s="1338" t="s">
        <v>709</v>
      </c>
      <c r="B591" s="1338" t="s">
        <v>954</v>
      </c>
      <c r="C591" s="1338" t="s">
        <v>377</v>
      </c>
      <c r="D591" s="1">
        <v>-0.125</v>
      </c>
      <c r="E591" s="1">
        <v>0</v>
      </c>
      <c r="F591" s="1">
        <v>8.6956521739130432E-2</v>
      </c>
      <c r="G591" s="1">
        <v>0.12</v>
      </c>
      <c r="H591" s="1">
        <v>0.23076923076923078</v>
      </c>
      <c r="I591" s="1">
        <v>0.16666666666666666</v>
      </c>
      <c r="J591" s="1">
        <v>0.23529411764705882</v>
      </c>
      <c r="K591" s="1">
        <v>0.2857142857142857</v>
      </c>
      <c r="L591" s="1">
        <v>0.2857142857142857</v>
      </c>
      <c r="M591" s="1">
        <v>0</v>
      </c>
      <c r="N591" s="1">
        <v>0.3</v>
      </c>
      <c r="O591" s="1">
        <v>0.41176470588235292</v>
      </c>
      <c r="P591" s="1345">
        <v>0.5</v>
      </c>
      <c r="Q591" s="1">
        <v>0.15384615384615385</v>
      </c>
      <c r="R591" s="1">
        <v>0.35294117647058826</v>
      </c>
      <c r="S591" s="1">
        <v>0.25</v>
      </c>
      <c r="T591" s="1">
        <v>0.1875</v>
      </c>
      <c r="U591" s="1">
        <v>0.3125</v>
      </c>
      <c r="V591" s="1437">
        <v>0.5</v>
      </c>
    </row>
    <row r="592" spans="1:22" ht="15" x14ac:dyDescent="0.25">
      <c r="A592" s="1338" t="s">
        <v>709</v>
      </c>
      <c r="B592" s="1338" t="s">
        <v>955</v>
      </c>
      <c r="C592" s="1338" t="s">
        <v>376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1</v>
      </c>
      <c r="L592" s="1">
        <v>7</v>
      </c>
      <c r="M592" s="1">
        <v>13</v>
      </c>
      <c r="N592" s="1">
        <v>32</v>
      </c>
      <c r="O592" s="1">
        <v>40</v>
      </c>
      <c r="P592" s="1345">
        <v>16</v>
      </c>
      <c r="Q592" s="1">
        <v>6</v>
      </c>
      <c r="R592" s="1">
        <v>11</v>
      </c>
      <c r="S592" s="1">
        <v>14</v>
      </c>
      <c r="T592" s="1">
        <v>16</v>
      </c>
      <c r="U592" s="1">
        <v>13</v>
      </c>
      <c r="V592" s="1437">
        <v>11</v>
      </c>
    </row>
    <row r="593" spans="1:22" ht="15" x14ac:dyDescent="0.25">
      <c r="A593" s="1338" t="s">
        <v>709</v>
      </c>
      <c r="B593" s="1338" t="s">
        <v>955</v>
      </c>
      <c r="C593" s="1338" t="s">
        <v>379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1</v>
      </c>
      <c r="L593" s="1">
        <v>0</v>
      </c>
      <c r="M593" s="1">
        <v>5</v>
      </c>
      <c r="N593" s="1">
        <v>8</v>
      </c>
      <c r="O593" s="1">
        <v>10</v>
      </c>
      <c r="P593" s="1345">
        <v>3</v>
      </c>
      <c r="Q593" s="1">
        <v>0</v>
      </c>
      <c r="R593" s="1">
        <v>1</v>
      </c>
      <c r="S593" s="1">
        <v>10</v>
      </c>
      <c r="T593" s="1">
        <v>4</v>
      </c>
      <c r="U593" s="1">
        <v>3</v>
      </c>
      <c r="V593" s="1437">
        <v>4</v>
      </c>
    </row>
    <row r="594" spans="1:22" ht="15" x14ac:dyDescent="0.25">
      <c r="A594" s="1338" t="s">
        <v>709</v>
      </c>
      <c r="B594" s="1338" t="s">
        <v>955</v>
      </c>
      <c r="C594" s="1338" t="s">
        <v>377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0.5</v>
      </c>
      <c r="L594" s="1">
        <v>0</v>
      </c>
      <c r="M594" s="1">
        <v>0.29411764705882354</v>
      </c>
      <c r="N594" s="1">
        <v>0.21052631578947367</v>
      </c>
      <c r="O594" s="1">
        <v>0.20833333333333334</v>
      </c>
      <c r="P594" s="1345">
        <v>0.15789473684210525</v>
      </c>
      <c r="Q594" s="1">
        <v>0</v>
      </c>
      <c r="R594" s="1">
        <v>7.6923076923076927E-2</v>
      </c>
      <c r="S594" s="1">
        <v>0.66666666666666663</v>
      </c>
      <c r="T594" s="1">
        <v>0.25</v>
      </c>
      <c r="U594" s="1">
        <v>0.17647058823529413</v>
      </c>
      <c r="V594" s="1437">
        <v>0.30769230769230771</v>
      </c>
    </row>
    <row r="595" spans="1:22" ht="15" x14ac:dyDescent="0.25">
      <c r="A595" s="1338" t="s">
        <v>709</v>
      </c>
      <c r="B595" s="1338" t="s">
        <v>956</v>
      </c>
      <c r="C595" s="1338" t="s">
        <v>376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345">
        <v>0</v>
      </c>
      <c r="Q595" s="1">
        <v>0</v>
      </c>
      <c r="R595" s="1">
        <v>2</v>
      </c>
      <c r="S595" s="1">
        <v>10</v>
      </c>
      <c r="T595" s="1">
        <v>39</v>
      </c>
      <c r="U595" s="1">
        <v>63</v>
      </c>
      <c r="V595" s="1437">
        <v>84</v>
      </c>
    </row>
    <row r="596" spans="1:22" ht="15" x14ac:dyDescent="0.25">
      <c r="A596" s="1338" t="s">
        <v>709</v>
      </c>
      <c r="B596" s="1338" t="s">
        <v>956</v>
      </c>
      <c r="C596" s="1338" t="s">
        <v>379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345">
        <v>0</v>
      </c>
      <c r="Q596" s="1">
        <v>0</v>
      </c>
      <c r="R596" s="1">
        <v>2</v>
      </c>
      <c r="S596" s="1">
        <v>9</v>
      </c>
      <c r="T596" s="1">
        <v>24</v>
      </c>
      <c r="U596" s="1">
        <v>41</v>
      </c>
      <c r="V596" s="1437">
        <v>59</v>
      </c>
    </row>
    <row r="597" spans="1:22" ht="15" x14ac:dyDescent="0.25">
      <c r="A597" s="1338" t="s">
        <v>709</v>
      </c>
      <c r="B597" s="1338" t="s">
        <v>956</v>
      </c>
      <c r="C597" s="1338" t="s">
        <v>377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345">
        <v>0</v>
      </c>
      <c r="Q597" s="1">
        <v>0</v>
      </c>
      <c r="R597" s="1">
        <v>1</v>
      </c>
      <c r="S597" s="1">
        <v>0.9</v>
      </c>
      <c r="T597" s="1">
        <v>0.61538461538461542</v>
      </c>
      <c r="U597" s="1">
        <v>0.65079365079365081</v>
      </c>
      <c r="V597" s="1437">
        <v>0.70238095238095233</v>
      </c>
    </row>
    <row r="598" spans="1:22" ht="15" x14ac:dyDescent="0.25">
      <c r="A598" s="1338" t="s">
        <v>709</v>
      </c>
      <c r="B598" s="1338" t="s">
        <v>957</v>
      </c>
      <c r="C598" s="1338" t="s">
        <v>376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9</v>
      </c>
      <c r="M598" s="1">
        <v>7</v>
      </c>
      <c r="N598" s="1">
        <v>11</v>
      </c>
      <c r="O598" s="1">
        <v>15</v>
      </c>
      <c r="P598" s="1345">
        <v>15</v>
      </c>
      <c r="Q598" s="1">
        <v>8</v>
      </c>
      <c r="R598" s="1">
        <v>14</v>
      </c>
      <c r="S598" s="1">
        <v>14</v>
      </c>
      <c r="T598" s="1">
        <v>15</v>
      </c>
      <c r="U598" s="1">
        <v>20</v>
      </c>
      <c r="V598" s="1437">
        <v>14</v>
      </c>
    </row>
    <row r="599" spans="1:22" ht="15" x14ac:dyDescent="0.25">
      <c r="A599" s="1338" t="s">
        <v>709</v>
      </c>
      <c r="B599" s="1338" t="s">
        <v>957</v>
      </c>
      <c r="C599" s="1338" t="s">
        <v>379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6</v>
      </c>
      <c r="M599" s="1">
        <v>4</v>
      </c>
      <c r="N599" s="1">
        <v>6</v>
      </c>
      <c r="O599" s="1">
        <v>11</v>
      </c>
      <c r="P599" s="1345">
        <v>10</v>
      </c>
      <c r="Q599" s="1">
        <v>5</v>
      </c>
      <c r="R599" s="1">
        <v>11</v>
      </c>
      <c r="S599" s="1">
        <v>10</v>
      </c>
      <c r="T599" s="1">
        <v>9</v>
      </c>
      <c r="U599" s="1">
        <v>18</v>
      </c>
      <c r="V599" s="1437">
        <v>10</v>
      </c>
    </row>
    <row r="600" spans="1:22" ht="15" x14ac:dyDescent="0.25">
      <c r="A600" s="1338" t="s">
        <v>709</v>
      </c>
      <c r="B600" s="1338" t="s">
        <v>957</v>
      </c>
      <c r="C600" s="1338" t="s">
        <v>377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0.66666666666666663</v>
      </c>
      <c r="M600" s="1">
        <v>0.5714285714285714</v>
      </c>
      <c r="N600" s="1">
        <v>0.5</v>
      </c>
      <c r="O600" s="1">
        <v>0.73333333333333328</v>
      </c>
      <c r="P600" s="1345">
        <v>0.66666666666666663</v>
      </c>
      <c r="Q600" s="1">
        <v>0.625</v>
      </c>
      <c r="R600" s="1">
        <v>0.7857142857142857</v>
      </c>
      <c r="S600" s="1">
        <v>0.7142857142857143</v>
      </c>
      <c r="T600" s="1">
        <v>0.6</v>
      </c>
      <c r="U600" s="1">
        <v>0.9</v>
      </c>
      <c r="V600" s="1437">
        <v>0.58823529411764708</v>
      </c>
    </row>
    <row r="601" spans="1:22" ht="15" x14ac:dyDescent="0.25">
      <c r="A601" s="1338" t="s">
        <v>709</v>
      </c>
      <c r="B601" s="1338" t="s">
        <v>958</v>
      </c>
      <c r="C601" s="1338" t="s">
        <v>376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33</v>
      </c>
      <c r="P601" s="1345">
        <v>36</v>
      </c>
      <c r="Q601" s="1">
        <v>12</v>
      </c>
      <c r="R601" s="1">
        <v>23</v>
      </c>
      <c r="S601" s="1">
        <v>12</v>
      </c>
      <c r="T601" s="1">
        <v>12</v>
      </c>
      <c r="U601" s="1">
        <v>13</v>
      </c>
      <c r="V601" s="1437">
        <v>26</v>
      </c>
    </row>
    <row r="602" spans="1:22" ht="15" x14ac:dyDescent="0.25">
      <c r="A602" s="1338" t="s">
        <v>709</v>
      </c>
      <c r="B602" s="1338" t="s">
        <v>958</v>
      </c>
      <c r="C602" s="1338" t="s">
        <v>379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11</v>
      </c>
      <c r="P602" s="1345">
        <v>17</v>
      </c>
      <c r="Q602" s="1">
        <v>3</v>
      </c>
      <c r="R602" s="1">
        <v>8</v>
      </c>
      <c r="S602" s="1">
        <v>8</v>
      </c>
      <c r="T602" s="1">
        <v>4</v>
      </c>
      <c r="U602" s="1">
        <v>6</v>
      </c>
      <c r="V602" s="1437">
        <v>16</v>
      </c>
    </row>
    <row r="603" spans="1:22" ht="15" x14ac:dyDescent="0.25">
      <c r="A603" s="1338" t="s">
        <v>709</v>
      </c>
      <c r="B603" s="1338" t="s">
        <v>958</v>
      </c>
      <c r="C603" s="1338" t="s">
        <v>377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0.3235294117647059</v>
      </c>
      <c r="P603" s="1345">
        <v>0.47222222222222221</v>
      </c>
      <c r="Q603" s="1">
        <v>0.25</v>
      </c>
      <c r="R603" s="1">
        <v>0.34782608695652173</v>
      </c>
      <c r="S603" s="1">
        <v>0.66666666666666663</v>
      </c>
      <c r="T603" s="1">
        <v>0.2857142857142857</v>
      </c>
      <c r="U603" s="1">
        <v>0.46153846153846156</v>
      </c>
      <c r="V603" s="1437">
        <v>0.59259259259259256</v>
      </c>
    </row>
    <row r="604" spans="1:22" ht="15" x14ac:dyDescent="0.25">
      <c r="A604" s="1338" t="s">
        <v>709</v>
      </c>
      <c r="B604" s="1338" t="s">
        <v>959</v>
      </c>
      <c r="C604" s="1338" t="s">
        <v>376</v>
      </c>
      <c r="D604" s="1">
        <v>0</v>
      </c>
      <c r="E604" s="1">
        <v>1</v>
      </c>
      <c r="F604" s="1">
        <v>16</v>
      </c>
      <c r="G604" s="1">
        <v>38</v>
      </c>
      <c r="H604" s="1">
        <v>36</v>
      </c>
      <c r="I604" s="1">
        <v>48</v>
      </c>
      <c r="J604" s="1">
        <v>30</v>
      </c>
      <c r="K604" s="1">
        <v>53</v>
      </c>
      <c r="L604" s="1">
        <v>28</v>
      </c>
      <c r="M604" s="1">
        <v>36</v>
      </c>
      <c r="N604" s="1">
        <v>40</v>
      </c>
      <c r="O604" s="1">
        <v>63</v>
      </c>
      <c r="P604" s="1345">
        <v>32</v>
      </c>
      <c r="Q604" s="1">
        <v>20</v>
      </c>
      <c r="R604" s="1">
        <v>54</v>
      </c>
      <c r="S604" s="1">
        <v>36</v>
      </c>
      <c r="T604" s="1">
        <v>45</v>
      </c>
      <c r="U604" s="1">
        <v>46</v>
      </c>
      <c r="V604" s="1437">
        <v>37</v>
      </c>
    </row>
    <row r="605" spans="1:22" ht="15" x14ac:dyDescent="0.25">
      <c r="A605" s="1338" t="s">
        <v>709</v>
      </c>
      <c r="B605" s="1338" t="s">
        <v>959</v>
      </c>
      <c r="C605" s="1338" t="s">
        <v>379</v>
      </c>
      <c r="D605" s="1">
        <v>0</v>
      </c>
      <c r="E605" s="1">
        <v>0</v>
      </c>
      <c r="F605" s="1">
        <v>3</v>
      </c>
      <c r="G605" s="1">
        <v>9</v>
      </c>
      <c r="H605" s="1">
        <v>12</v>
      </c>
      <c r="I605" s="1">
        <v>16</v>
      </c>
      <c r="J605" s="1">
        <v>9</v>
      </c>
      <c r="K605" s="1">
        <v>22</v>
      </c>
      <c r="L605" s="1">
        <v>12</v>
      </c>
      <c r="M605" s="1">
        <v>14</v>
      </c>
      <c r="N605" s="1">
        <v>25</v>
      </c>
      <c r="O605" s="1">
        <v>26</v>
      </c>
      <c r="P605" s="1345">
        <v>16</v>
      </c>
      <c r="Q605" s="1">
        <v>9</v>
      </c>
      <c r="R605" s="1">
        <v>39</v>
      </c>
      <c r="S605" s="1">
        <v>29</v>
      </c>
      <c r="T605" s="1">
        <v>39</v>
      </c>
      <c r="U605" s="1">
        <v>39</v>
      </c>
      <c r="V605" s="1437">
        <v>24</v>
      </c>
    </row>
    <row r="606" spans="1:22" ht="15" x14ac:dyDescent="0.25">
      <c r="A606" s="1338" t="s">
        <v>709</v>
      </c>
      <c r="B606" s="1338" t="s">
        <v>959</v>
      </c>
      <c r="C606" s="1338" t="s">
        <v>377</v>
      </c>
      <c r="D606" s="1">
        <v>0</v>
      </c>
      <c r="E606" s="1">
        <v>0</v>
      </c>
      <c r="F606" s="1">
        <v>0.16666666666666666</v>
      </c>
      <c r="G606" s="1">
        <v>0.23076923076923078</v>
      </c>
      <c r="H606" s="1">
        <v>0.31578947368421051</v>
      </c>
      <c r="I606" s="1">
        <v>0.31372549019607843</v>
      </c>
      <c r="J606" s="1">
        <v>0.29032258064516131</v>
      </c>
      <c r="K606" s="1">
        <v>0.38596491228070173</v>
      </c>
      <c r="L606" s="1">
        <v>0.4</v>
      </c>
      <c r="M606" s="1">
        <v>0.3783783783783784</v>
      </c>
      <c r="N606" s="1">
        <v>0.59523809523809523</v>
      </c>
      <c r="O606" s="1">
        <v>0.36619718309859156</v>
      </c>
      <c r="P606" s="1345">
        <v>0.45714285714285713</v>
      </c>
      <c r="Q606" s="1">
        <v>0.45</v>
      </c>
      <c r="R606" s="1">
        <v>0.70909090909090911</v>
      </c>
      <c r="S606" s="1">
        <v>0.82857142857142863</v>
      </c>
      <c r="T606" s="1">
        <v>0.8666666666666667</v>
      </c>
      <c r="U606" s="1">
        <v>0.8125</v>
      </c>
      <c r="V606" s="1437">
        <v>0.64864864864864868</v>
      </c>
    </row>
    <row r="607" spans="1:22" ht="15" x14ac:dyDescent="0.25">
      <c r="A607" s="1338" t="s">
        <v>709</v>
      </c>
      <c r="B607" s="1338" t="s">
        <v>960</v>
      </c>
      <c r="C607" s="1338" t="s">
        <v>376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345">
        <v>15</v>
      </c>
      <c r="Q607" s="1">
        <v>39</v>
      </c>
      <c r="R607" s="1">
        <v>20</v>
      </c>
      <c r="S607" s="1">
        <v>12</v>
      </c>
      <c r="T607" s="1">
        <v>24</v>
      </c>
      <c r="U607" s="1">
        <v>65</v>
      </c>
      <c r="V607" s="1437">
        <v>31</v>
      </c>
    </row>
    <row r="608" spans="1:22" ht="15" x14ac:dyDescent="0.25">
      <c r="A608" s="1338" t="s">
        <v>709</v>
      </c>
      <c r="B608" s="1338" t="s">
        <v>960</v>
      </c>
      <c r="C608" s="1338" t="s">
        <v>379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345">
        <v>4</v>
      </c>
      <c r="Q608" s="1">
        <v>15</v>
      </c>
      <c r="R608" s="1">
        <v>14</v>
      </c>
      <c r="S608" s="1">
        <v>8</v>
      </c>
      <c r="T608" s="1">
        <v>20</v>
      </c>
      <c r="U608" s="1">
        <v>39</v>
      </c>
      <c r="V608" s="1437">
        <v>24</v>
      </c>
    </row>
    <row r="609" spans="1:22" ht="15" x14ac:dyDescent="0.25">
      <c r="A609" s="1338" t="s">
        <v>709</v>
      </c>
      <c r="B609" s="1338" t="s">
        <v>960</v>
      </c>
      <c r="C609" s="1338" t="s">
        <v>377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345">
        <v>0.26666666666666666</v>
      </c>
      <c r="Q609" s="1">
        <v>0.35714285714285715</v>
      </c>
      <c r="R609" s="1">
        <v>0.66666666666666663</v>
      </c>
      <c r="S609" s="1">
        <v>0.61538461538461542</v>
      </c>
      <c r="T609" s="1">
        <v>0.83333333333333337</v>
      </c>
      <c r="U609" s="1">
        <v>0.6</v>
      </c>
      <c r="V609" s="1437">
        <v>0.77419354838709675</v>
      </c>
    </row>
    <row r="610" spans="1:22" ht="15" x14ac:dyDescent="0.25">
      <c r="A610" s="1338" t="s">
        <v>709</v>
      </c>
      <c r="B610" s="1338" t="s">
        <v>961</v>
      </c>
      <c r="C610" s="1338" t="s">
        <v>376</v>
      </c>
      <c r="D610" s="1">
        <v>10</v>
      </c>
      <c r="E610" s="1">
        <v>16</v>
      </c>
      <c r="F610" s="1">
        <v>14</v>
      </c>
      <c r="G610" s="1">
        <v>28</v>
      </c>
      <c r="H610" s="1">
        <v>687</v>
      </c>
      <c r="I610" s="1">
        <v>26</v>
      </c>
      <c r="J610" s="1">
        <v>18</v>
      </c>
      <c r="K610" s="1">
        <v>34</v>
      </c>
      <c r="L610" s="1">
        <v>44</v>
      </c>
      <c r="M610" s="1">
        <v>22</v>
      </c>
      <c r="N610" s="1">
        <v>26</v>
      </c>
      <c r="O610" s="1">
        <v>45</v>
      </c>
      <c r="P610" s="1345">
        <v>11</v>
      </c>
      <c r="Q610" s="1">
        <v>20</v>
      </c>
      <c r="R610" s="1">
        <v>23</v>
      </c>
      <c r="S610" s="1">
        <v>9</v>
      </c>
      <c r="T610" s="1">
        <v>34</v>
      </c>
      <c r="U610" s="1">
        <v>43</v>
      </c>
      <c r="V610" s="1437">
        <v>16</v>
      </c>
    </row>
    <row r="611" spans="1:22" ht="15" x14ac:dyDescent="0.25">
      <c r="A611" s="1338" t="s">
        <v>709</v>
      </c>
      <c r="B611" s="1338" t="s">
        <v>961</v>
      </c>
      <c r="C611" s="1338" t="s">
        <v>379</v>
      </c>
      <c r="D611" s="1">
        <v>3</v>
      </c>
      <c r="E611" s="1">
        <v>2</v>
      </c>
      <c r="F611" s="1">
        <v>3</v>
      </c>
      <c r="G611" s="1">
        <v>4</v>
      </c>
      <c r="H611" s="1">
        <v>6</v>
      </c>
      <c r="I611" s="1">
        <v>4</v>
      </c>
      <c r="J611" s="1">
        <v>0</v>
      </c>
      <c r="K611" s="1">
        <v>3</v>
      </c>
      <c r="L611" s="1">
        <v>3</v>
      </c>
      <c r="M611" s="1">
        <v>3</v>
      </c>
      <c r="N611" s="1">
        <v>4</v>
      </c>
      <c r="O611" s="1">
        <v>8</v>
      </c>
      <c r="P611" s="1345">
        <v>2</v>
      </c>
      <c r="Q611" s="1">
        <v>1</v>
      </c>
      <c r="R611" s="1">
        <v>1</v>
      </c>
      <c r="S611" s="1">
        <v>0</v>
      </c>
      <c r="T611" s="1">
        <v>10</v>
      </c>
      <c r="U611" s="1">
        <v>14</v>
      </c>
      <c r="V611" s="1437">
        <v>5</v>
      </c>
    </row>
    <row r="612" spans="1:22" ht="15" x14ac:dyDescent="0.25">
      <c r="A612" s="1338" t="s">
        <v>709</v>
      </c>
      <c r="B612" s="1338" t="s">
        <v>961</v>
      </c>
      <c r="C612" s="1338" t="s">
        <v>377</v>
      </c>
      <c r="D612" s="1">
        <v>0.3</v>
      </c>
      <c r="E612" s="1">
        <v>0.1111111111111111</v>
      </c>
      <c r="F612" s="1">
        <v>0.1875</v>
      </c>
      <c r="G612" s="1">
        <v>0.12903225806451613</v>
      </c>
      <c r="H612" s="1">
        <v>8.7209302325581394E-3</v>
      </c>
      <c r="I612" s="1">
        <v>0.13333333333333333</v>
      </c>
      <c r="J612" s="1">
        <v>0</v>
      </c>
      <c r="K612" s="1">
        <v>8.3333333333333329E-2</v>
      </c>
      <c r="L612" s="1">
        <v>6.8181818181818177E-2</v>
      </c>
      <c r="M612" s="1">
        <v>0.13636363636363635</v>
      </c>
      <c r="N612" s="1">
        <v>0.15384615384615385</v>
      </c>
      <c r="O612" s="1">
        <v>0.17777777777777778</v>
      </c>
      <c r="P612" s="1345">
        <v>0.18181818181818182</v>
      </c>
      <c r="Q612" s="1">
        <v>0.05</v>
      </c>
      <c r="R612" s="1">
        <v>3.8461538461538464E-2</v>
      </c>
      <c r="S612" s="1">
        <v>0</v>
      </c>
      <c r="T612" s="1">
        <v>0.27027027027027029</v>
      </c>
      <c r="U612" s="1">
        <v>0.31111111111111112</v>
      </c>
      <c r="V612" s="1437">
        <v>0.23809523809523808</v>
      </c>
    </row>
    <row r="613" spans="1:22" ht="15" x14ac:dyDescent="0.25">
      <c r="A613" s="1338" t="s">
        <v>709</v>
      </c>
      <c r="B613" s="1338" t="s">
        <v>962</v>
      </c>
      <c r="C613" s="1338" t="s">
        <v>376</v>
      </c>
      <c r="D613" s="1">
        <v>6</v>
      </c>
      <c r="E613" s="1">
        <v>8</v>
      </c>
      <c r="F613" s="1">
        <v>40</v>
      </c>
      <c r="G613" s="1">
        <v>34</v>
      </c>
      <c r="H613" s="1">
        <v>37</v>
      </c>
      <c r="I613" s="1">
        <v>32</v>
      </c>
      <c r="J613" s="1">
        <v>27</v>
      </c>
      <c r="K613" s="1">
        <v>17</v>
      </c>
      <c r="L613" s="1">
        <v>13</v>
      </c>
      <c r="M613" s="1">
        <v>14</v>
      </c>
      <c r="N613" s="1">
        <v>19</v>
      </c>
      <c r="O613" s="1">
        <v>101</v>
      </c>
      <c r="P613" s="1345">
        <v>57</v>
      </c>
      <c r="Q613" s="1">
        <v>60</v>
      </c>
      <c r="R613" s="1">
        <v>143</v>
      </c>
      <c r="S613" s="1">
        <v>45</v>
      </c>
      <c r="T613" s="1">
        <v>76</v>
      </c>
      <c r="U613" s="1">
        <v>93</v>
      </c>
      <c r="V613" s="1437">
        <v>17</v>
      </c>
    </row>
    <row r="614" spans="1:22" ht="15" x14ac:dyDescent="0.25">
      <c r="A614" s="1338" t="s">
        <v>709</v>
      </c>
      <c r="B614" s="1338" t="s">
        <v>962</v>
      </c>
      <c r="C614" s="1338" t="s">
        <v>379</v>
      </c>
      <c r="D614" s="1">
        <v>1</v>
      </c>
      <c r="E614" s="1">
        <v>1</v>
      </c>
      <c r="F614" s="1">
        <v>1</v>
      </c>
      <c r="G614" s="1">
        <v>8</v>
      </c>
      <c r="H614" s="1">
        <v>4</v>
      </c>
      <c r="I614" s="1">
        <v>2</v>
      </c>
      <c r="J614" s="1">
        <v>6</v>
      </c>
      <c r="K614" s="1">
        <v>3</v>
      </c>
      <c r="L614" s="1">
        <v>3</v>
      </c>
      <c r="M614" s="1">
        <v>0</v>
      </c>
      <c r="N614" s="1">
        <v>5</v>
      </c>
      <c r="O614" s="1">
        <v>18</v>
      </c>
      <c r="P614" s="1345">
        <v>15</v>
      </c>
      <c r="Q614" s="1">
        <v>2</v>
      </c>
      <c r="R614" s="1">
        <v>24</v>
      </c>
      <c r="S614" s="1">
        <v>9</v>
      </c>
      <c r="T614" s="1">
        <v>12</v>
      </c>
      <c r="U614" s="1">
        <v>18</v>
      </c>
      <c r="V614" s="1437">
        <v>7</v>
      </c>
    </row>
    <row r="615" spans="1:22" ht="15" x14ac:dyDescent="0.25">
      <c r="A615" s="1338" t="s">
        <v>709</v>
      </c>
      <c r="B615" s="1338" t="s">
        <v>962</v>
      </c>
      <c r="C615" s="1338" t="s">
        <v>377</v>
      </c>
      <c r="D615" s="1">
        <v>0.1</v>
      </c>
      <c r="E615" s="1">
        <v>9.0909090909090912E-2</v>
      </c>
      <c r="F615" s="1">
        <v>2.0833333333333332E-2</v>
      </c>
      <c r="G615" s="1">
        <v>0.1951219512195122</v>
      </c>
      <c r="H615" s="1">
        <v>8.6956521739130432E-2</v>
      </c>
      <c r="I615" s="1">
        <v>5.8823529411764705E-2</v>
      </c>
      <c r="J615" s="1">
        <v>0.18181818181818182</v>
      </c>
      <c r="K615" s="1">
        <v>0.15</v>
      </c>
      <c r="L615" s="1">
        <v>0.1875</v>
      </c>
      <c r="M615" s="1">
        <v>0</v>
      </c>
      <c r="N615" s="1">
        <v>0.25</v>
      </c>
      <c r="O615" s="1">
        <v>0.16666666666666666</v>
      </c>
      <c r="P615" s="1345">
        <v>0.27272727272727271</v>
      </c>
      <c r="Q615" s="1">
        <v>3.2786885245901641E-2</v>
      </c>
      <c r="R615" s="1">
        <v>0.16783216783216784</v>
      </c>
      <c r="S615" s="1">
        <v>0.2</v>
      </c>
      <c r="T615" s="1">
        <v>0.15789473684210525</v>
      </c>
      <c r="U615" s="1">
        <v>0.19354838709677419</v>
      </c>
      <c r="V615" s="1437">
        <v>0.36842105263157893</v>
      </c>
    </row>
    <row r="616" spans="1:22" ht="15" x14ac:dyDescent="0.25">
      <c r="A616" s="1338" t="s">
        <v>709</v>
      </c>
      <c r="B616" s="1338" t="s">
        <v>963</v>
      </c>
      <c r="C616" s="1338" t="s">
        <v>376</v>
      </c>
      <c r="D616" s="1">
        <v>15</v>
      </c>
      <c r="E616" s="1">
        <v>24</v>
      </c>
      <c r="F616" s="1">
        <v>41</v>
      </c>
      <c r="G616" s="1">
        <v>37</v>
      </c>
      <c r="H616" s="1">
        <v>17</v>
      </c>
      <c r="I616" s="1">
        <v>12</v>
      </c>
      <c r="J616" s="1">
        <v>14</v>
      </c>
      <c r="K616" s="1">
        <v>5</v>
      </c>
      <c r="L616" s="1">
        <v>8</v>
      </c>
      <c r="M616" s="1">
        <v>21</v>
      </c>
      <c r="N616" s="1">
        <v>13</v>
      </c>
      <c r="O616" s="1">
        <v>58</v>
      </c>
      <c r="P616" s="1345">
        <v>15</v>
      </c>
      <c r="Q616" s="1">
        <v>14</v>
      </c>
      <c r="R616" s="1">
        <v>43</v>
      </c>
      <c r="S616" s="1">
        <v>30</v>
      </c>
      <c r="T616" s="1">
        <v>27</v>
      </c>
      <c r="U616" s="1">
        <v>31</v>
      </c>
      <c r="V616" s="1437">
        <v>27</v>
      </c>
    </row>
    <row r="617" spans="1:22" ht="15" x14ac:dyDescent="0.25">
      <c r="A617" s="1338" t="s">
        <v>709</v>
      </c>
      <c r="B617" s="1338" t="s">
        <v>963</v>
      </c>
      <c r="C617" s="1338" t="s">
        <v>379</v>
      </c>
      <c r="D617" s="1">
        <v>7</v>
      </c>
      <c r="E617" s="1">
        <v>7</v>
      </c>
      <c r="F617" s="1">
        <v>4</v>
      </c>
      <c r="G617" s="1">
        <v>5</v>
      </c>
      <c r="H617" s="1">
        <v>6</v>
      </c>
      <c r="I617" s="1">
        <v>2</v>
      </c>
      <c r="J617" s="1">
        <v>2</v>
      </c>
      <c r="K617" s="1">
        <v>3</v>
      </c>
      <c r="L617" s="1">
        <v>2</v>
      </c>
      <c r="M617" s="1">
        <v>2</v>
      </c>
      <c r="N617" s="1">
        <v>5</v>
      </c>
      <c r="O617" s="1">
        <v>14</v>
      </c>
      <c r="P617" s="1345">
        <v>7</v>
      </c>
      <c r="Q617" s="1">
        <v>5</v>
      </c>
      <c r="R617" s="1">
        <v>17</v>
      </c>
      <c r="S617" s="1">
        <v>18</v>
      </c>
      <c r="T617" s="1">
        <v>13</v>
      </c>
      <c r="U617" s="1">
        <v>21</v>
      </c>
      <c r="V617" s="1437">
        <v>12</v>
      </c>
    </row>
    <row r="618" spans="1:22" ht="15" x14ac:dyDescent="0.25">
      <c r="A618" s="1338" t="s">
        <v>709</v>
      </c>
      <c r="B618" s="1338" t="s">
        <v>963</v>
      </c>
      <c r="C618" s="1338" t="s">
        <v>377</v>
      </c>
      <c r="D618" s="1">
        <v>0.41176470588235292</v>
      </c>
      <c r="E618" s="1">
        <v>0.25</v>
      </c>
      <c r="F618" s="1">
        <v>7.8431372549019607E-2</v>
      </c>
      <c r="G618" s="1">
        <v>7.6923076923076927E-2</v>
      </c>
      <c r="H618" s="1">
        <v>0.35294117647058826</v>
      </c>
      <c r="I618" s="1">
        <v>0.15384615384615385</v>
      </c>
      <c r="J618" s="1">
        <v>0.14285714285714285</v>
      </c>
      <c r="K618" s="1">
        <v>0.5</v>
      </c>
      <c r="L618" s="1">
        <v>0.2</v>
      </c>
      <c r="M618" s="1">
        <v>7.6923076923076927E-2</v>
      </c>
      <c r="N618" s="1">
        <v>0.35714285714285715</v>
      </c>
      <c r="O618" s="1">
        <v>0.2413793103448276</v>
      </c>
      <c r="P618" s="1345">
        <v>0.4375</v>
      </c>
      <c r="Q618" s="1">
        <v>0.33333333333333331</v>
      </c>
      <c r="R618" s="1">
        <v>0.36956521739130432</v>
      </c>
      <c r="S618" s="1">
        <v>0.6</v>
      </c>
      <c r="T618" s="1">
        <v>0.44827586206896552</v>
      </c>
      <c r="U618" s="1">
        <v>0.65625</v>
      </c>
      <c r="V618" s="1437">
        <v>0.375</v>
      </c>
    </row>
    <row r="619" spans="1:22" ht="15" x14ac:dyDescent="0.25">
      <c r="A619" s="1338" t="s">
        <v>709</v>
      </c>
      <c r="B619" s="1338" t="s">
        <v>964</v>
      </c>
      <c r="C619" s="1338" t="s">
        <v>376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2</v>
      </c>
      <c r="K619" s="1">
        <v>17</v>
      </c>
      <c r="L619" s="1">
        <v>35</v>
      </c>
      <c r="M619" s="1">
        <v>29</v>
      </c>
      <c r="N619" s="1">
        <v>40</v>
      </c>
      <c r="O619" s="1">
        <v>77</v>
      </c>
      <c r="P619" s="1345">
        <v>49</v>
      </c>
      <c r="Q619" s="1">
        <v>41</v>
      </c>
      <c r="R619" s="1">
        <v>104</v>
      </c>
      <c r="S619" s="1">
        <v>72</v>
      </c>
      <c r="T619" s="1">
        <v>87</v>
      </c>
      <c r="U619" s="1">
        <v>121</v>
      </c>
      <c r="V619" s="1437">
        <v>79</v>
      </c>
    </row>
    <row r="620" spans="1:22" ht="15" x14ac:dyDescent="0.25">
      <c r="A620" s="1338" t="s">
        <v>709</v>
      </c>
      <c r="B620" s="1338" t="s">
        <v>964</v>
      </c>
      <c r="C620" s="1338" t="s">
        <v>379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1</v>
      </c>
      <c r="K620" s="1">
        <v>0</v>
      </c>
      <c r="L620" s="1">
        <v>3</v>
      </c>
      <c r="M620" s="1">
        <v>1</v>
      </c>
      <c r="N620" s="1">
        <v>20</v>
      </c>
      <c r="O620" s="1">
        <v>17</v>
      </c>
      <c r="P620" s="1345">
        <v>6</v>
      </c>
      <c r="Q620" s="1">
        <v>2</v>
      </c>
      <c r="R620" s="1">
        <v>21</v>
      </c>
      <c r="S620" s="1">
        <v>27</v>
      </c>
      <c r="T620" s="1">
        <v>43</v>
      </c>
      <c r="U620" s="1">
        <v>30</v>
      </c>
      <c r="V620" s="1437">
        <v>18</v>
      </c>
    </row>
    <row r="621" spans="1:22" ht="15" x14ac:dyDescent="0.25">
      <c r="A621" s="1338" t="s">
        <v>709</v>
      </c>
      <c r="B621" s="1338" t="s">
        <v>964</v>
      </c>
      <c r="C621" s="1338" t="s">
        <v>377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0.5</v>
      </c>
      <c r="K621" s="1">
        <v>0</v>
      </c>
      <c r="L621" s="1">
        <v>8.8235294117647065E-2</v>
      </c>
      <c r="M621" s="1">
        <v>3.4482758620689655E-2</v>
      </c>
      <c r="N621" s="1">
        <v>0.48780487804878048</v>
      </c>
      <c r="O621" s="1">
        <v>0.20238095238095238</v>
      </c>
      <c r="P621" s="1345">
        <v>0.12</v>
      </c>
      <c r="Q621" s="1">
        <v>4.878048780487805E-2</v>
      </c>
      <c r="R621" s="1">
        <v>0.2</v>
      </c>
      <c r="S621" s="1">
        <v>0.375</v>
      </c>
      <c r="T621" s="1">
        <v>0.4942528735632184</v>
      </c>
      <c r="U621" s="1">
        <v>0.24793388429752067</v>
      </c>
      <c r="V621" s="1437">
        <v>0.22784810126582278</v>
      </c>
    </row>
    <row r="622" spans="1:22" ht="15" x14ac:dyDescent="0.25">
      <c r="A622" s="1338" t="s">
        <v>709</v>
      </c>
      <c r="B622" s="1338" t="s">
        <v>965</v>
      </c>
      <c r="C622" s="1338" t="s">
        <v>376</v>
      </c>
      <c r="D622" s="1">
        <v>12</v>
      </c>
      <c r="E622" s="1">
        <v>17</v>
      </c>
      <c r="F622" s="1">
        <v>25</v>
      </c>
      <c r="G622" s="1">
        <v>20</v>
      </c>
      <c r="H622" s="1">
        <v>47</v>
      </c>
      <c r="I622" s="1">
        <v>24</v>
      </c>
      <c r="J622" s="1">
        <v>22</v>
      </c>
      <c r="K622" s="1">
        <v>25</v>
      </c>
      <c r="L622" s="1">
        <v>57</v>
      </c>
      <c r="M622" s="1">
        <v>36</v>
      </c>
      <c r="N622" s="1">
        <v>38</v>
      </c>
      <c r="O622" s="1">
        <v>58</v>
      </c>
      <c r="P622" s="1345">
        <v>22</v>
      </c>
      <c r="Q622" s="1">
        <v>7</v>
      </c>
      <c r="R622" s="1">
        <v>47</v>
      </c>
      <c r="S622" s="1">
        <v>37</v>
      </c>
      <c r="T622" s="1">
        <v>53</v>
      </c>
      <c r="U622" s="1">
        <v>73</v>
      </c>
      <c r="V622" s="1437">
        <v>38</v>
      </c>
    </row>
    <row r="623" spans="1:22" ht="15" x14ac:dyDescent="0.25">
      <c r="A623" s="1338" t="s">
        <v>709</v>
      </c>
      <c r="B623" s="1338" t="s">
        <v>965</v>
      </c>
      <c r="C623" s="1338" t="s">
        <v>379</v>
      </c>
      <c r="D623" s="1">
        <v>0</v>
      </c>
      <c r="E623" s="1">
        <v>3</v>
      </c>
      <c r="F623" s="1">
        <v>5</v>
      </c>
      <c r="G623" s="1">
        <v>3</v>
      </c>
      <c r="H623" s="1">
        <v>11</v>
      </c>
      <c r="I623" s="1">
        <v>2</v>
      </c>
      <c r="J623" s="1">
        <v>4</v>
      </c>
      <c r="K623" s="1">
        <v>5</v>
      </c>
      <c r="L623" s="1">
        <v>6</v>
      </c>
      <c r="M623" s="1">
        <v>6</v>
      </c>
      <c r="N623" s="1">
        <v>21</v>
      </c>
      <c r="O623" s="1">
        <v>20</v>
      </c>
      <c r="P623" s="1345">
        <v>5</v>
      </c>
      <c r="Q623" s="1">
        <v>2</v>
      </c>
      <c r="R623" s="1">
        <v>12</v>
      </c>
      <c r="S623" s="1">
        <v>6</v>
      </c>
      <c r="T623" s="1">
        <v>20</v>
      </c>
      <c r="U623" s="1">
        <v>35</v>
      </c>
      <c r="V623" s="1437">
        <v>19</v>
      </c>
    </row>
    <row r="624" spans="1:22" ht="15" x14ac:dyDescent="0.25">
      <c r="A624" s="1338" t="s">
        <v>709</v>
      </c>
      <c r="B624" s="1338" t="s">
        <v>965</v>
      </c>
      <c r="C624" s="1338" t="s">
        <v>377</v>
      </c>
      <c r="D624" s="1">
        <v>0</v>
      </c>
      <c r="E624" s="1">
        <v>0.13636363636363635</v>
      </c>
      <c r="F624" s="1">
        <v>0.16129032258064516</v>
      </c>
      <c r="G624" s="1">
        <v>6.8181818181818177E-2</v>
      </c>
      <c r="H624" s="1">
        <v>0.21568627450980393</v>
      </c>
      <c r="I624" s="1">
        <v>6.25E-2</v>
      </c>
      <c r="J624" s="1">
        <v>0.16</v>
      </c>
      <c r="K624" s="1">
        <v>0.18518518518518517</v>
      </c>
      <c r="L624" s="1">
        <v>8.5714285714285715E-2</v>
      </c>
      <c r="M624" s="1">
        <v>0.16216216216216217</v>
      </c>
      <c r="N624" s="1">
        <v>0.48837209302325579</v>
      </c>
      <c r="O624" s="1">
        <v>0.32786885245901637</v>
      </c>
      <c r="P624" s="1345">
        <v>0.21739130434782608</v>
      </c>
      <c r="Q624" s="1">
        <v>0.2857142857142857</v>
      </c>
      <c r="R624" s="1">
        <v>0.25</v>
      </c>
      <c r="S624" s="1">
        <v>0.15</v>
      </c>
      <c r="T624" s="1">
        <v>0.35087719298245612</v>
      </c>
      <c r="U624" s="1">
        <v>0.45454545454545453</v>
      </c>
      <c r="V624" s="1437">
        <v>0.48717948717948717</v>
      </c>
    </row>
    <row r="625" spans="1:22" ht="15" x14ac:dyDescent="0.25">
      <c r="A625" s="1338" t="s">
        <v>709</v>
      </c>
      <c r="B625" s="1338" t="s">
        <v>966</v>
      </c>
      <c r="C625" s="1338" t="s">
        <v>376</v>
      </c>
      <c r="D625" s="1">
        <v>49</v>
      </c>
      <c r="E625" s="1">
        <v>61</v>
      </c>
      <c r="F625" s="1">
        <v>83</v>
      </c>
      <c r="G625" s="1">
        <v>80</v>
      </c>
      <c r="H625" s="1">
        <v>88</v>
      </c>
      <c r="I625" s="1">
        <v>70</v>
      </c>
      <c r="J625" s="1">
        <v>77</v>
      </c>
      <c r="K625" s="1">
        <v>91</v>
      </c>
      <c r="L625" s="1">
        <v>99</v>
      </c>
      <c r="M625" s="1">
        <v>56</v>
      </c>
      <c r="N625" s="1">
        <v>66</v>
      </c>
      <c r="O625" s="1">
        <v>110</v>
      </c>
      <c r="P625" s="1345">
        <v>39</v>
      </c>
      <c r="Q625" s="1">
        <v>19</v>
      </c>
      <c r="R625" s="1">
        <v>57</v>
      </c>
      <c r="S625" s="1">
        <v>13</v>
      </c>
      <c r="T625" s="1">
        <v>66</v>
      </c>
      <c r="U625" s="1">
        <v>75</v>
      </c>
      <c r="V625" s="1437">
        <v>62</v>
      </c>
    </row>
    <row r="626" spans="1:22" ht="15" x14ac:dyDescent="0.25">
      <c r="A626" s="1338" t="s">
        <v>709</v>
      </c>
      <c r="B626" s="1338" t="s">
        <v>966</v>
      </c>
      <c r="C626" s="1338" t="s">
        <v>379</v>
      </c>
      <c r="D626" s="1">
        <v>14</v>
      </c>
      <c r="E626" s="1">
        <v>20</v>
      </c>
      <c r="F626" s="1">
        <v>35</v>
      </c>
      <c r="G626" s="1">
        <v>26</v>
      </c>
      <c r="H626" s="1">
        <v>44</v>
      </c>
      <c r="I626" s="1">
        <v>42</v>
      </c>
      <c r="J626" s="1">
        <v>42</v>
      </c>
      <c r="K626" s="1">
        <v>65</v>
      </c>
      <c r="L626" s="1">
        <v>57</v>
      </c>
      <c r="M626" s="1">
        <v>34</v>
      </c>
      <c r="N626" s="1">
        <v>39</v>
      </c>
      <c r="O626" s="1">
        <v>63</v>
      </c>
      <c r="P626" s="1345">
        <v>21</v>
      </c>
      <c r="Q626" s="1">
        <v>10</v>
      </c>
      <c r="R626" s="1">
        <v>46</v>
      </c>
      <c r="S626" s="1">
        <v>13</v>
      </c>
      <c r="T626" s="1">
        <v>41</v>
      </c>
      <c r="U626" s="1">
        <v>54</v>
      </c>
      <c r="V626" s="1437">
        <v>42</v>
      </c>
    </row>
    <row r="627" spans="1:22" ht="15" x14ac:dyDescent="0.25">
      <c r="A627" s="1338" t="s">
        <v>709</v>
      </c>
      <c r="B627" s="1338" t="s">
        <v>966</v>
      </c>
      <c r="C627" s="1338" t="s">
        <v>377</v>
      </c>
      <c r="D627" s="1">
        <v>0.26415094339622641</v>
      </c>
      <c r="E627" s="1">
        <v>0.31746031746031744</v>
      </c>
      <c r="F627" s="1">
        <v>0.41666666666666669</v>
      </c>
      <c r="G627" s="1">
        <v>0.2857142857142857</v>
      </c>
      <c r="H627" s="1">
        <v>0.51764705882352946</v>
      </c>
      <c r="I627" s="1">
        <v>0.58333333333333337</v>
      </c>
      <c r="J627" s="1">
        <v>0.53846153846153844</v>
      </c>
      <c r="K627" s="1">
        <v>0.69892473118279574</v>
      </c>
      <c r="L627" s="1">
        <v>0.5757575757575758</v>
      </c>
      <c r="M627" s="1">
        <v>0.61818181818181817</v>
      </c>
      <c r="N627" s="1">
        <v>0.59090909090909094</v>
      </c>
      <c r="O627" s="1">
        <v>0.56756756756756754</v>
      </c>
      <c r="P627" s="1345">
        <v>0.51219512195121952</v>
      </c>
      <c r="Q627" s="1">
        <v>0.52631578947368418</v>
      </c>
      <c r="R627" s="1">
        <v>0.7931034482758621</v>
      </c>
      <c r="S627" s="1">
        <v>1</v>
      </c>
      <c r="T627" s="1">
        <v>0.57746478873239437</v>
      </c>
      <c r="U627" s="1">
        <v>0.71052631578947367</v>
      </c>
      <c r="V627" s="1437">
        <v>0.65625</v>
      </c>
    </row>
    <row r="628" spans="1:22" ht="15" x14ac:dyDescent="0.25">
      <c r="A628" s="1338" t="s">
        <v>709</v>
      </c>
      <c r="B628" s="1338" t="s">
        <v>967</v>
      </c>
      <c r="C628" s="1338" t="s">
        <v>376</v>
      </c>
      <c r="D628" s="1">
        <v>6</v>
      </c>
      <c r="E628" s="1">
        <v>27</v>
      </c>
      <c r="F628" s="1">
        <v>24</v>
      </c>
      <c r="G628" s="1">
        <v>18</v>
      </c>
      <c r="H628" s="1">
        <v>11</v>
      </c>
      <c r="I628" s="1">
        <v>30</v>
      </c>
      <c r="J628" s="1">
        <v>9</v>
      </c>
      <c r="K628" s="1">
        <v>17</v>
      </c>
      <c r="L628" s="1">
        <v>4</v>
      </c>
      <c r="M628" s="1">
        <v>2</v>
      </c>
      <c r="N628" s="1">
        <v>4</v>
      </c>
      <c r="O628" s="1">
        <v>0</v>
      </c>
      <c r="P628" s="1345">
        <v>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437">
        <v>0</v>
      </c>
    </row>
    <row r="629" spans="1:22" ht="15" x14ac:dyDescent="0.25">
      <c r="A629" s="1338" t="s">
        <v>709</v>
      </c>
      <c r="B629" s="1338" t="s">
        <v>967</v>
      </c>
      <c r="C629" s="1338" t="s">
        <v>379</v>
      </c>
      <c r="D629" s="1">
        <v>2</v>
      </c>
      <c r="E629" s="1">
        <v>11</v>
      </c>
      <c r="F629" s="1">
        <v>7</v>
      </c>
      <c r="G629" s="1">
        <v>6</v>
      </c>
      <c r="H629" s="1">
        <v>5</v>
      </c>
      <c r="I629" s="1">
        <v>10</v>
      </c>
      <c r="J629" s="1">
        <v>2</v>
      </c>
      <c r="K629" s="1">
        <v>9</v>
      </c>
      <c r="L629" s="1">
        <v>2</v>
      </c>
      <c r="M629" s="1">
        <v>1</v>
      </c>
      <c r="N629" s="1">
        <v>3</v>
      </c>
      <c r="O629" s="1">
        <v>0</v>
      </c>
      <c r="P629" s="1345">
        <v>1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437">
        <v>0</v>
      </c>
    </row>
    <row r="630" spans="1:22" ht="15" x14ac:dyDescent="0.25">
      <c r="A630" s="1338" t="s">
        <v>709</v>
      </c>
      <c r="B630" s="1338" t="s">
        <v>967</v>
      </c>
      <c r="C630" s="1338" t="s">
        <v>377</v>
      </c>
      <c r="D630" s="1290">
        <v>0.4</v>
      </c>
      <c r="E630" s="1290">
        <v>0.40740740740740738</v>
      </c>
      <c r="F630" s="1290">
        <v>0.26923076923076922</v>
      </c>
      <c r="G630" s="1290">
        <v>0.31578947368421051</v>
      </c>
      <c r="H630" s="1290">
        <v>0.5</v>
      </c>
      <c r="I630" s="1">
        <v>0.33333333333333331</v>
      </c>
      <c r="J630" s="1">
        <v>0.22222222222222221</v>
      </c>
      <c r="K630" s="1">
        <v>0.52941176470588236</v>
      </c>
      <c r="L630" s="1">
        <v>0.5</v>
      </c>
      <c r="M630" s="1">
        <v>0.33333333333333331</v>
      </c>
      <c r="N630" s="1">
        <v>1</v>
      </c>
      <c r="O630" s="1">
        <v>0</v>
      </c>
      <c r="P630" s="1345">
        <v>1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437">
        <v>0</v>
      </c>
    </row>
    <row r="631" spans="1:22" ht="15" x14ac:dyDescent="0.25">
      <c r="A631" s="1338" t="s">
        <v>709</v>
      </c>
      <c r="B631" s="1338" t="s">
        <v>968</v>
      </c>
      <c r="C631" s="1338" t="s">
        <v>376</v>
      </c>
      <c r="D631" s="1">
        <v>14</v>
      </c>
      <c r="E631" s="1">
        <v>43</v>
      </c>
      <c r="F631" s="1">
        <v>78</v>
      </c>
      <c r="G631" s="1">
        <v>70</v>
      </c>
      <c r="H631" s="1">
        <v>42</v>
      </c>
      <c r="I631" s="1">
        <v>68</v>
      </c>
      <c r="J631" s="1">
        <v>29</v>
      </c>
      <c r="K631" s="1">
        <v>41</v>
      </c>
      <c r="L631" s="1">
        <v>41</v>
      </c>
      <c r="M631" s="1">
        <v>13</v>
      </c>
      <c r="N631" s="1">
        <v>32</v>
      </c>
      <c r="O631" s="1">
        <v>41</v>
      </c>
      <c r="P631" s="1345">
        <v>6</v>
      </c>
      <c r="Q631" s="1">
        <v>7</v>
      </c>
      <c r="R631" s="1">
        <v>11</v>
      </c>
      <c r="S631" s="1">
        <v>9</v>
      </c>
      <c r="T631" s="1">
        <v>16</v>
      </c>
      <c r="U631" s="1">
        <v>13</v>
      </c>
      <c r="V631" s="1437">
        <v>28</v>
      </c>
    </row>
    <row r="632" spans="1:22" ht="15" x14ac:dyDescent="0.25">
      <c r="A632" s="1338" t="s">
        <v>709</v>
      </c>
      <c r="B632" s="1338" t="s">
        <v>968</v>
      </c>
      <c r="C632" s="1338" t="s">
        <v>379</v>
      </c>
      <c r="D632" s="1">
        <v>-1</v>
      </c>
      <c r="E632" s="1">
        <v>7</v>
      </c>
      <c r="F632" s="1">
        <v>9</v>
      </c>
      <c r="G632" s="1">
        <v>10</v>
      </c>
      <c r="H632" s="1">
        <v>19</v>
      </c>
      <c r="I632" s="1">
        <v>15</v>
      </c>
      <c r="J632" s="1">
        <v>9</v>
      </c>
      <c r="K632" s="1">
        <v>11</v>
      </c>
      <c r="L632" s="1">
        <v>14</v>
      </c>
      <c r="M632" s="1">
        <v>4</v>
      </c>
      <c r="N632" s="1">
        <v>19</v>
      </c>
      <c r="O632" s="1">
        <v>8</v>
      </c>
      <c r="P632" s="1345">
        <v>6</v>
      </c>
      <c r="Q632" s="1">
        <v>2</v>
      </c>
      <c r="R632" s="1">
        <v>6</v>
      </c>
      <c r="S632" s="1">
        <v>7</v>
      </c>
      <c r="T632" s="1">
        <v>4</v>
      </c>
      <c r="U632" s="1">
        <v>8</v>
      </c>
      <c r="V632" s="1437">
        <v>10</v>
      </c>
    </row>
    <row r="633" spans="1:22" ht="15" x14ac:dyDescent="0.25">
      <c r="A633" s="1338" t="s">
        <v>709</v>
      </c>
      <c r="B633" s="1338" t="s">
        <v>968</v>
      </c>
      <c r="C633" s="1338" t="s">
        <v>377</v>
      </c>
      <c r="D633" s="1">
        <v>-3.7037037037037035E-2</v>
      </c>
      <c r="E633" s="1">
        <v>0.14285714285714285</v>
      </c>
      <c r="F633" s="1">
        <v>0.09</v>
      </c>
      <c r="G633" s="1">
        <v>0.11764705882352941</v>
      </c>
      <c r="H633" s="1">
        <v>0.39583333333333331</v>
      </c>
      <c r="I633" s="1">
        <v>0.19230769230769232</v>
      </c>
      <c r="J633" s="1">
        <v>0.3</v>
      </c>
      <c r="K633" s="1">
        <v>0.26190476190476192</v>
      </c>
      <c r="L633" s="1">
        <v>0.34146341463414637</v>
      </c>
      <c r="M633" s="1">
        <v>0.2857142857142857</v>
      </c>
      <c r="N633" s="1">
        <v>0.55882352941176472</v>
      </c>
      <c r="O633" s="1">
        <v>0.1951219512195122</v>
      </c>
      <c r="P633" s="1345">
        <v>1</v>
      </c>
      <c r="Q633" s="1">
        <v>0.25</v>
      </c>
      <c r="R633" s="1">
        <v>0.46153846153846156</v>
      </c>
      <c r="S633" s="1">
        <v>0.77777777777777779</v>
      </c>
      <c r="T633" s="1">
        <v>0.25</v>
      </c>
      <c r="U633" s="1">
        <v>0.61538461538461542</v>
      </c>
      <c r="V633" s="1437">
        <v>0.35714285714285715</v>
      </c>
    </row>
    <row r="634" spans="1:22" ht="15" x14ac:dyDescent="0.25">
      <c r="A634" s="1338" t="s">
        <v>709</v>
      </c>
      <c r="B634" s="1338" t="s">
        <v>969</v>
      </c>
      <c r="C634" s="1338" t="s">
        <v>376</v>
      </c>
      <c r="D634" s="1">
        <v>17</v>
      </c>
      <c r="E634" s="1">
        <v>20</v>
      </c>
      <c r="F634" s="1">
        <v>26</v>
      </c>
      <c r="G634" s="1">
        <v>27</v>
      </c>
      <c r="H634" s="1">
        <v>30</v>
      </c>
      <c r="I634" s="1">
        <v>46</v>
      </c>
      <c r="J634" s="1">
        <v>22</v>
      </c>
      <c r="K634" s="1">
        <v>16</v>
      </c>
      <c r="L634" s="1">
        <v>23</v>
      </c>
      <c r="M634" s="1">
        <v>25</v>
      </c>
      <c r="N634" s="1">
        <v>17</v>
      </c>
      <c r="O634" s="1">
        <v>48</v>
      </c>
      <c r="P634" s="1345">
        <v>5</v>
      </c>
      <c r="Q634" s="1">
        <v>4</v>
      </c>
      <c r="R634" s="1">
        <v>26</v>
      </c>
      <c r="S634" s="1">
        <v>3</v>
      </c>
      <c r="T634" s="1">
        <v>18</v>
      </c>
      <c r="U634" s="1">
        <v>52</v>
      </c>
      <c r="V634" s="1437">
        <v>59</v>
      </c>
    </row>
    <row r="635" spans="1:22" ht="15" x14ac:dyDescent="0.25">
      <c r="A635" s="1338" t="s">
        <v>709</v>
      </c>
      <c r="B635" s="1338" t="s">
        <v>969</v>
      </c>
      <c r="C635" s="1338" t="s">
        <v>379</v>
      </c>
      <c r="D635" s="1">
        <v>2</v>
      </c>
      <c r="E635" s="1">
        <v>2</v>
      </c>
      <c r="F635" s="1">
        <v>4</v>
      </c>
      <c r="G635" s="1">
        <v>1</v>
      </c>
      <c r="H635" s="1">
        <v>4</v>
      </c>
      <c r="I635" s="1">
        <v>6</v>
      </c>
      <c r="J635" s="1">
        <v>5</v>
      </c>
      <c r="K635" s="1">
        <v>1</v>
      </c>
      <c r="L635" s="1">
        <v>4</v>
      </c>
      <c r="M635" s="1">
        <v>3</v>
      </c>
      <c r="N635" s="1">
        <v>7</v>
      </c>
      <c r="O635" s="1">
        <v>9</v>
      </c>
      <c r="P635" s="1345">
        <v>2</v>
      </c>
      <c r="Q635" s="1">
        <v>0</v>
      </c>
      <c r="R635" s="1">
        <v>5</v>
      </c>
      <c r="S635" s="1">
        <v>3</v>
      </c>
      <c r="T635" s="1">
        <v>4</v>
      </c>
      <c r="U635" s="1">
        <v>19</v>
      </c>
      <c r="V635" s="1437">
        <v>25</v>
      </c>
    </row>
    <row r="636" spans="1:22" ht="15" x14ac:dyDescent="0.25">
      <c r="A636" s="1338" t="s">
        <v>709</v>
      </c>
      <c r="B636" s="1338" t="s">
        <v>969</v>
      </c>
      <c r="C636" s="1338" t="s">
        <v>377</v>
      </c>
      <c r="D636" s="1">
        <v>0.11764705882352941</v>
      </c>
      <c r="E636" s="1">
        <v>8.3333333333333329E-2</v>
      </c>
      <c r="F636" s="1">
        <v>0.13333333333333333</v>
      </c>
      <c r="G636" s="1">
        <v>2.8571428571428571E-2</v>
      </c>
      <c r="H636" s="1">
        <v>0.11764705882352941</v>
      </c>
      <c r="I636" s="1">
        <v>0.125</v>
      </c>
      <c r="J636" s="1">
        <v>0.17857142857142858</v>
      </c>
      <c r="K636" s="1">
        <v>5.5555555555555552E-2</v>
      </c>
      <c r="L636" s="1">
        <v>0.18181818181818182</v>
      </c>
      <c r="M636" s="1">
        <v>0.1111111111111111</v>
      </c>
      <c r="N636" s="1">
        <v>0.41176470588235292</v>
      </c>
      <c r="O636" s="1">
        <v>0.17307692307692307</v>
      </c>
      <c r="P636" s="1345">
        <v>0.5</v>
      </c>
      <c r="Q636" s="1">
        <v>0</v>
      </c>
      <c r="R636" s="1">
        <v>0.17857142857142858</v>
      </c>
      <c r="S636" s="1">
        <v>1.5</v>
      </c>
      <c r="T636" s="1">
        <v>0.21052631578947367</v>
      </c>
      <c r="U636" s="1">
        <v>0.32203389830508472</v>
      </c>
      <c r="V636" s="1437">
        <v>0.42372881355932202</v>
      </c>
    </row>
    <row r="637" spans="1:22" ht="15" x14ac:dyDescent="0.25">
      <c r="A637" s="1338" t="s">
        <v>709</v>
      </c>
      <c r="B637" s="1338" t="s">
        <v>970</v>
      </c>
      <c r="C637" s="1338" t="s">
        <v>376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17</v>
      </c>
      <c r="N637" s="1">
        <v>6</v>
      </c>
      <c r="O637" s="1">
        <v>7</v>
      </c>
      <c r="P637" s="1345">
        <v>5</v>
      </c>
      <c r="Q637" s="1">
        <v>3</v>
      </c>
      <c r="R637" s="1">
        <v>3</v>
      </c>
      <c r="S637" s="1">
        <v>7</v>
      </c>
      <c r="T637" s="1">
        <v>9</v>
      </c>
      <c r="U637" s="1">
        <v>49</v>
      </c>
      <c r="V637" s="1437">
        <v>26</v>
      </c>
    </row>
    <row r="638" spans="1:22" ht="15" x14ac:dyDescent="0.25">
      <c r="A638" s="1338" t="s">
        <v>709</v>
      </c>
      <c r="B638" s="1338" t="s">
        <v>970</v>
      </c>
      <c r="C638" s="1338" t="s">
        <v>379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4</v>
      </c>
      <c r="N638" s="1">
        <v>4</v>
      </c>
      <c r="O638" s="1">
        <v>6</v>
      </c>
      <c r="P638" s="1345">
        <v>1</v>
      </c>
      <c r="Q638" s="1">
        <v>3</v>
      </c>
      <c r="R638" s="1">
        <v>0</v>
      </c>
      <c r="S638" s="1">
        <v>7</v>
      </c>
      <c r="T638" s="1">
        <v>8</v>
      </c>
      <c r="U638" s="1">
        <v>33</v>
      </c>
      <c r="V638" s="1437">
        <v>16</v>
      </c>
    </row>
    <row r="639" spans="1:22" ht="15" x14ac:dyDescent="0.25">
      <c r="A639" s="1338" t="s">
        <v>709</v>
      </c>
      <c r="B639" s="1338" t="s">
        <v>970</v>
      </c>
      <c r="C639" s="1338" t="s">
        <v>377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0.22222222222222221</v>
      </c>
      <c r="N639" s="1">
        <v>0.66666666666666663</v>
      </c>
      <c r="O639" s="1">
        <v>0.8571428571428571</v>
      </c>
      <c r="P639" s="1345">
        <v>0.2</v>
      </c>
      <c r="Q639" s="1">
        <v>1</v>
      </c>
      <c r="R639" s="1">
        <v>0</v>
      </c>
      <c r="S639" s="1">
        <v>1</v>
      </c>
      <c r="T639" s="1">
        <v>0.8</v>
      </c>
      <c r="U639" s="1">
        <v>0.66</v>
      </c>
      <c r="V639" s="1437">
        <v>0.61538461538461542</v>
      </c>
    </row>
    <row r="640" spans="1:22" ht="15" x14ac:dyDescent="0.25">
      <c r="A640" s="1338" t="s">
        <v>709</v>
      </c>
      <c r="B640" s="1338" t="s">
        <v>971</v>
      </c>
      <c r="C640" s="1338" t="s">
        <v>376</v>
      </c>
      <c r="D640" s="1">
        <v>7</v>
      </c>
      <c r="E640" s="1">
        <v>12</v>
      </c>
      <c r="F640" s="1">
        <v>17</v>
      </c>
      <c r="G640" s="1">
        <v>23</v>
      </c>
      <c r="H640" s="1">
        <v>22</v>
      </c>
      <c r="I640" s="1">
        <v>6</v>
      </c>
      <c r="J640" s="1">
        <v>11</v>
      </c>
      <c r="K640" s="1">
        <v>20</v>
      </c>
      <c r="L640" s="1">
        <v>25</v>
      </c>
      <c r="M640" s="1">
        <v>3</v>
      </c>
      <c r="N640" s="1">
        <v>14</v>
      </c>
      <c r="O640" s="1">
        <v>22</v>
      </c>
      <c r="P640" s="1345">
        <v>8</v>
      </c>
      <c r="Q640" s="1">
        <v>12</v>
      </c>
      <c r="R640" s="1">
        <v>12</v>
      </c>
      <c r="S640" s="1">
        <v>7</v>
      </c>
      <c r="T640" s="1">
        <v>1</v>
      </c>
      <c r="U640" s="1">
        <v>0</v>
      </c>
      <c r="V640" s="1437">
        <v>0</v>
      </c>
    </row>
    <row r="641" spans="1:22" ht="15" x14ac:dyDescent="0.25">
      <c r="A641" s="1338" t="s">
        <v>709</v>
      </c>
      <c r="B641" s="1338" t="s">
        <v>971</v>
      </c>
      <c r="C641" s="1338" t="s">
        <v>379</v>
      </c>
      <c r="D641" s="1">
        <v>2</v>
      </c>
      <c r="E641" s="1">
        <v>7</v>
      </c>
      <c r="F641" s="1">
        <v>6</v>
      </c>
      <c r="G641" s="1">
        <v>11</v>
      </c>
      <c r="H641" s="1">
        <v>9</v>
      </c>
      <c r="I641" s="1">
        <v>3</v>
      </c>
      <c r="J641" s="1">
        <v>6</v>
      </c>
      <c r="K641" s="1">
        <v>14</v>
      </c>
      <c r="L641" s="1">
        <v>14</v>
      </c>
      <c r="M641" s="1">
        <v>3</v>
      </c>
      <c r="N641" s="1">
        <v>12</v>
      </c>
      <c r="O641" s="1">
        <v>11</v>
      </c>
      <c r="P641" s="1345">
        <v>3</v>
      </c>
      <c r="Q641" s="1">
        <v>4</v>
      </c>
      <c r="R641" s="1">
        <v>7</v>
      </c>
      <c r="S641" s="1">
        <v>0</v>
      </c>
      <c r="T641" s="1">
        <v>2</v>
      </c>
      <c r="U641" s="1">
        <v>0</v>
      </c>
      <c r="V641" s="1437">
        <v>0</v>
      </c>
    </row>
    <row r="642" spans="1:22" ht="15" x14ac:dyDescent="0.25">
      <c r="A642" s="1338" t="s">
        <v>709</v>
      </c>
      <c r="B642" s="1338" t="s">
        <v>971</v>
      </c>
      <c r="C642" s="1338" t="s">
        <v>377</v>
      </c>
      <c r="D642" s="1">
        <v>0.2857142857142857</v>
      </c>
      <c r="E642" s="1">
        <v>0.53846153846153844</v>
      </c>
      <c r="F642" s="1">
        <v>0.375</v>
      </c>
      <c r="G642" s="1">
        <v>0.47826086956521741</v>
      </c>
      <c r="H642" s="1">
        <v>0.40909090909090912</v>
      </c>
      <c r="I642" s="1">
        <v>0.5</v>
      </c>
      <c r="J642" s="1">
        <v>0.54545454545454541</v>
      </c>
      <c r="K642" s="1">
        <v>0.7</v>
      </c>
      <c r="L642" s="1">
        <v>0.56000000000000005</v>
      </c>
      <c r="M642" s="1">
        <v>1</v>
      </c>
      <c r="N642" s="1">
        <v>0.8571428571428571</v>
      </c>
      <c r="O642" s="1">
        <v>0.5</v>
      </c>
      <c r="P642" s="1345">
        <v>0.375</v>
      </c>
      <c r="Q642" s="1">
        <v>0.33333333333333331</v>
      </c>
      <c r="R642" s="1">
        <v>0.58333333333333337</v>
      </c>
      <c r="S642" s="1">
        <v>0</v>
      </c>
      <c r="T642" s="1">
        <v>2</v>
      </c>
      <c r="U642" s="1">
        <v>0</v>
      </c>
      <c r="V642" s="1437">
        <v>0</v>
      </c>
    </row>
    <row r="643" spans="1:22" ht="15" x14ac:dyDescent="0.25">
      <c r="A643" s="1338" t="s">
        <v>709</v>
      </c>
      <c r="B643" s="1338" t="s">
        <v>972</v>
      </c>
      <c r="C643" s="1338" t="s">
        <v>376</v>
      </c>
      <c r="D643" s="1">
        <v>19</v>
      </c>
      <c r="E643" s="1">
        <v>36</v>
      </c>
      <c r="F643" s="1">
        <v>40</v>
      </c>
      <c r="G643" s="1">
        <v>22</v>
      </c>
      <c r="H643" s="1">
        <v>25</v>
      </c>
      <c r="I643" s="1">
        <v>75</v>
      </c>
      <c r="J643" s="1">
        <v>30</v>
      </c>
      <c r="K643" s="1">
        <v>20</v>
      </c>
      <c r="L643" s="1">
        <v>31</v>
      </c>
      <c r="M643" s="1">
        <v>28</v>
      </c>
      <c r="N643" s="1">
        <v>17</v>
      </c>
      <c r="O643" s="1">
        <v>48</v>
      </c>
      <c r="P643" s="1345">
        <v>13</v>
      </c>
      <c r="Q643" s="1">
        <v>12</v>
      </c>
      <c r="R643" s="1">
        <v>19</v>
      </c>
      <c r="S643" s="1">
        <v>17</v>
      </c>
      <c r="T643" s="1">
        <v>20</v>
      </c>
      <c r="U643" s="1">
        <v>50</v>
      </c>
      <c r="V643" s="1437">
        <v>32</v>
      </c>
    </row>
    <row r="644" spans="1:22" ht="15" x14ac:dyDescent="0.25">
      <c r="A644" s="1338" t="s">
        <v>709</v>
      </c>
      <c r="B644" s="1338" t="s">
        <v>972</v>
      </c>
      <c r="C644" s="1338" t="s">
        <v>379</v>
      </c>
      <c r="D644" s="1">
        <v>2</v>
      </c>
      <c r="E644" s="1">
        <v>4</v>
      </c>
      <c r="F644" s="1">
        <v>3</v>
      </c>
      <c r="G644" s="1">
        <v>3</v>
      </c>
      <c r="H644" s="1">
        <v>7</v>
      </c>
      <c r="I644" s="1">
        <v>13</v>
      </c>
      <c r="J644" s="1">
        <v>5</v>
      </c>
      <c r="K644" s="1">
        <v>6</v>
      </c>
      <c r="L644" s="1">
        <v>6</v>
      </c>
      <c r="M644" s="1">
        <v>7</v>
      </c>
      <c r="N644" s="1">
        <v>4</v>
      </c>
      <c r="O644" s="1">
        <v>10</v>
      </c>
      <c r="P644" s="1345">
        <v>3</v>
      </c>
      <c r="Q644" s="1">
        <v>1</v>
      </c>
      <c r="R644" s="1">
        <v>8</v>
      </c>
      <c r="S644" s="1">
        <v>11</v>
      </c>
      <c r="T644" s="1">
        <v>7</v>
      </c>
      <c r="U644" s="1">
        <v>28</v>
      </c>
      <c r="V644" s="1437">
        <v>15</v>
      </c>
    </row>
    <row r="645" spans="1:22" ht="15" x14ac:dyDescent="0.25">
      <c r="A645" s="1338" t="s">
        <v>709</v>
      </c>
      <c r="B645" s="1338" t="s">
        <v>972</v>
      </c>
      <c r="C645" s="1338" t="s">
        <v>377</v>
      </c>
      <c r="D645" s="1">
        <v>8.3333333333333329E-2</v>
      </c>
      <c r="E645" s="1">
        <v>8.8888888888888892E-2</v>
      </c>
      <c r="F645" s="1">
        <v>6.25E-2</v>
      </c>
      <c r="G645" s="1">
        <v>0.10714285714285714</v>
      </c>
      <c r="H645" s="1">
        <v>0.28000000000000003</v>
      </c>
      <c r="I645" s="1">
        <v>0.17105263157894737</v>
      </c>
      <c r="J645" s="1">
        <v>0.15625</v>
      </c>
      <c r="K645" s="1">
        <v>0.3</v>
      </c>
      <c r="L645" s="1">
        <v>0.19354838709677419</v>
      </c>
      <c r="M645" s="1">
        <v>0.2413793103448276</v>
      </c>
      <c r="N645" s="1">
        <v>0.23529411764705882</v>
      </c>
      <c r="O645" s="1">
        <v>0.20833333333333334</v>
      </c>
      <c r="P645" s="1345">
        <v>0.21428571428571427</v>
      </c>
      <c r="Q645" s="1">
        <v>9.0909090909090912E-2</v>
      </c>
      <c r="R645" s="1">
        <v>0.4</v>
      </c>
      <c r="S645" s="1">
        <v>0.6470588235294118</v>
      </c>
      <c r="T645" s="1">
        <v>0.33333333333333331</v>
      </c>
      <c r="U645" s="1">
        <v>0.56000000000000005</v>
      </c>
      <c r="V645" s="1437">
        <v>0.46875</v>
      </c>
    </row>
    <row r="646" spans="1:22" ht="15" x14ac:dyDescent="0.25">
      <c r="A646" s="1338" t="s">
        <v>709</v>
      </c>
      <c r="B646" s="1338" t="s">
        <v>973</v>
      </c>
      <c r="C646" s="1338" t="s">
        <v>376</v>
      </c>
      <c r="D646" s="1">
        <v>21</v>
      </c>
      <c r="E646" s="1">
        <v>44</v>
      </c>
      <c r="F646" s="1">
        <v>41</v>
      </c>
      <c r="G646" s="1">
        <v>54</v>
      </c>
      <c r="H646" s="1">
        <v>42</v>
      </c>
      <c r="I646" s="1">
        <v>35</v>
      </c>
      <c r="J646" s="1">
        <v>38</v>
      </c>
      <c r="K646" s="1">
        <v>42</v>
      </c>
      <c r="L646" s="1">
        <v>35</v>
      </c>
      <c r="M646" s="1">
        <v>25</v>
      </c>
      <c r="N646" s="1">
        <v>50</v>
      </c>
      <c r="O646" s="1">
        <v>117</v>
      </c>
      <c r="P646" s="1345">
        <v>42</v>
      </c>
      <c r="Q646" s="1">
        <v>27</v>
      </c>
      <c r="R646" s="1">
        <v>49</v>
      </c>
      <c r="S646" s="1">
        <v>54</v>
      </c>
      <c r="T646" s="1">
        <v>65</v>
      </c>
      <c r="U646" s="1">
        <v>59</v>
      </c>
      <c r="V646" s="1437">
        <v>100</v>
      </c>
    </row>
    <row r="647" spans="1:22" ht="15" x14ac:dyDescent="0.25">
      <c r="A647" s="1338" t="s">
        <v>709</v>
      </c>
      <c r="B647" s="1338" t="s">
        <v>973</v>
      </c>
      <c r="C647" s="1338" t="s">
        <v>379</v>
      </c>
      <c r="D647" s="1">
        <v>1</v>
      </c>
      <c r="E647" s="1">
        <v>4</v>
      </c>
      <c r="F647" s="1">
        <v>5</v>
      </c>
      <c r="G647" s="1">
        <v>13</v>
      </c>
      <c r="H647" s="1">
        <v>6</v>
      </c>
      <c r="I647" s="1">
        <v>12</v>
      </c>
      <c r="J647" s="1">
        <v>7</v>
      </c>
      <c r="K647" s="1">
        <v>19</v>
      </c>
      <c r="L647" s="1">
        <v>11</v>
      </c>
      <c r="M647" s="1">
        <v>14</v>
      </c>
      <c r="N647" s="1">
        <v>17</v>
      </c>
      <c r="O647" s="1">
        <v>38</v>
      </c>
      <c r="P647" s="1345">
        <v>24</v>
      </c>
      <c r="Q647" s="1">
        <v>16</v>
      </c>
      <c r="R647" s="1">
        <v>31</v>
      </c>
      <c r="S647" s="1">
        <v>34</v>
      </c>
      <c r="T647" s="1">
        <v>48</v>
      </c>
      <c r="U647" s="1">
        <v>37</v>
      </c>
      <c r="V647" s="1437">
        <v>77</v>
      </c>
    </row>
    <row r="648" spans="1:22" ht="15" x14ac:dyDescent="0.25">
      <c r="A648" s="1338" t="s">
        <v>709</v>
      </c>
      <c r="B648" s="1338" t="s">
        <v>973</v>
      </c>
      <c r="C648" s="1338" t="s">
        <v>377</v>
      </c>
      <c r="D648" s="1">
        <v>4.1666666666666664E-2</v>
      </c>
      <c r="E648" s="1">
        <v>7.407407407407407E-2</v>
      </c>
      <c r="F648" s="1">
        <v>9.6153846153846159E-2</v>
      </c>
      <c r="G648" s="1">
        <v>0.203125</v>
      </c>
      <c r="H648" s="1">
        <v>0.13043478260869565</v>
      </c>
      <c r="I648" s="1">
        <v>0.34285714285714286</v>
      </c>
      <c r="J648" s="1">
        <v>0.16666666666666666</v>
      </c>
      <c r="K648" s="1">
        <v>0.45238095238095238</v>
      </c>
      <c r="L648" s="1">
        <v>0.28947368421052633</v>
      </c>
      <c r="M648" s="1">
        <v>0.46666666666666667</v>
      </c>
      <c r="N648" s="1">
        <v>0.34</v>
      </c>
      <c r="O648" s="1">
        <v>0.29457364341085274</v>
      </c>
      <c r="P648" s="1345">
        <v>0.54545454545454541</v>
      </c>
      <c r="Q648" s="1">
        <v>0.59259259259259256</v>
      </c>
      <c r="R648" s="1">
        <v>0.63265306122448983</v>
      </c>
      <c r="S648" s="1">
        <v>0.62962962962962965</v>
      </c>
      <c r="T648" s="1">
        <v>0.70588235294117652</v>
      </c>
      <c r="U648" s="1">
        <v>0.6271186440677966</v>
      </c>
      <c r="V648" s="1437">
        <v>0.76237623762376239</v>
      </c>
    </row>
    <row r="649" spans="1:22" ht="15" x14ac:dyDescent="0.25">
      <c r="A649" s="1338" t="s">
        <v>709</v>
      </c>
      <c r="B649" s="1338" t="s">
        <v>974</v>
      </c>
      <c r="C649" s="1338" t="s">
        <v>376</v>
      </c>
      <c r="D649" s="1">
        <v>28</v>
      </c>
      <c r="E649" s="1">
        <v>59</v>
      </c>
      <c r="F649" s="1">
        <v>68</v>
      </c>
      <c r="G649" s="1">
        <v>59</v>
      </c>
      <c r="H649" s="1">
        <v>39</v>
      </c>
      <c r="I649" s="1">
        <v>62</v>
      </c>
      <c r="J649" s="1">
        <v>55</v>
      </c>
      <c r="K649" s="1">
        <v>35</v>
      </c>
      <c r="L649" s="1">
        <v>52</v>
      </c>
      <c r="M649" s="1">
        <v>28</v>
      </c>
      <c r="N649" s="1">
        <v>45</v>
      </c>
      <c r="O649" s="1">
        <v>54</v>
      </c>
      <c r="P649" s="1345">
        <v>8</v>
      </c>
      <c r="Q649" s="1">
        <v>10</v>
      </c>
      <c r="R649" s="1">
        <v>17</v>
      </c>
      <c r="S649" s="1">
        <v>12</v>
      </c>
      <c r="T649" s="1">
        <v>23</v>
      </c>
      <c r="U649" s="1">
        <v>9</v>
      </c>
      <c r="V649" s="1437">
        <v>14</v>
      </c>
    </row>
    <row r="650" spans="1:22" ht="15" x14ac:dyDescent="0.25">
      <c r="A650" s="1338" t="s">
        <v>709</v>
      </c>
      <c r="B650" s="1338" t="s">
        <v>974</v>
      </c>
      <c r="C650" s="1338" t="s">
        <v>379</v>
      </c>
      <c r="D650" s="1">
        <v>10</v>
      </c>
      <c r="E650" s="1">
        <v>15</v>
      </c>
      <c r="F650" s="1">
        <v>19</v>
      </c>
      <c r="G650" s="1">
        <v>20</v>
      </c>
      <c r="H650" s="1">
        <v>21</v>
      </c>
      <c r="I650" s="1">
        <v>26</v>
      </c>
      <c r="J650" s="1">
        <v>17</v>
      </c>
      <c r="K650" s="1">
        <v>3</v>
      </c>
      <c r="L650" s="1">
        <v>12</v>
      </c>
      <c r="M650" s="1">
        <v>17</v>
      </c>
      <c r="N650" s="1">
        <v>13</v>
      </c>
      <c r="O650" s="1">
        <v>25</v>
      </c>
      <c r="P650" s="1345">
        <v>5</v>
      </c>
      <c r="Q650" s="1">
        <v>2</v>
      </c>
      <c r="R650" s="1">
        <v>1</v>
      </c>
      <c r="S650" s="1">
        <v>6</v>
      </c>
      <c r="T650" s="1">
        <v>11</v>
      </c>
      <c r="U650" s="1">
        <v>6</v>
      </c>
      <c r="V650" s="1437">
        <v>11</v>
      </c>
    </row>
    <row r="651" spans="1:22" ht="15" x14ac:dyDescent="0.25">
      <c r="A651" s="1338" t="s">
        <v>709</v>
      </c>
      <c r="B651" s="1338" t="s">
        <v>974</v>
      </c>
      <c r="C651" s="1338" t="s">
        <v>377</v>
      </c>
      <c r="D651" s="1">
        <v>0.32258064516129031</v>
      </c>
      <c r="E651" s="1">
        <v>0.24193548387096775</v>
      </c>
      <c r="F651" s="1">
        <v>0.23749999999999999</v>
      </c>
      <c r="G651" s="1">
        <v>0.3125</v>
      </c>
      <c r="H651" s="1">
        <v>0.51219512195121952</v>
      </c>
      <c r="I651" s="1">
        <v>0.41935483870967744</v>
      </c>
      <c r="J651" s="1">
        <v>0.30909090909090908</v>
      </c>
      <c r="K651" s="1">
        <v>7.8947368421052627E-2</v>
      </c>
      <c r="L651" s="1">
        <v>0.23076923076923078</v>
      </c>
      <c r="M651" s="1">
        <v>0.56666666666666665</v>
      </c>
      <c r="N651" s="1">
        <v>0.28260869565217389</v>
      </c>
      <c r="O651" s="1">
        <v>0.44642857142857145</v>
      </c>
      <c r="P651" s="1345">
        <v>0.625</v>
      </c>
      <c r="Q651" s="1">
        <v>0.2</v>
      </c>
      <c r="R651" s="1">
        <v>5.8823529411764705E-2</v>
      </c>
      <c r="S651" s="1">
        <v>0.5</v>
      </c>
      <c r="T651" s="1">
        <v>0.47826086956521741</v>
      </c>
      <c r="U651" s="1">
        <v>0.66666666666666663</v>
      </c>
      <c r="V651" s="1437">
        <v>0.7857142857142857</v>
      </c>
    </row>
    <row r="652" spans="1:22" ht="15" x14ac:dyDescent="0.25">
      <c r="A652" s="1338" t="s">
        <v>709</v>
      </c>
      <c r="B652" s="1338" t="s">
        <v>975</v>
      </c>
      <c r="C652" s="1338" t="s">
        <v>376</v>
      </c>
      <c r="D652" s="1">
        <v>49</v>
      </c>
      <c r="E652" s="1">
        <v>66</v>
      </c>
      <c r="F652" s="1">
        <v>77</v>
      </c>
      <c r="G652" s="1">
        <v>39</v>
      </c>
      <c r="H652" s="1">
        <v>83</v>
      </c>
      <c r="I652" s="1">
        <v>83</v>
      </c>
      <c r="J652" s="1">
        <v>75</v>
      </c>
      <c r="K652" s="1">
        <v>96</v>
      </c>
      <c r="L652" s="1">
        <v>108</v>
      </c>
      <c r="M652" s="1">
        <v>79</v>
      </c>
      <c r="N652" s="1">
        <v>59</v>
      </c>
      <c r="O652" s="1">
        <v>74</v>
      </c>
      <c r="P652" s="1345">
        <v>48</v>
      </c>
      <c r="Q652" s="1">
        <v>24</v>
      </c>
      <c r="R652" s="1">
        <v>82</v>
      </c>
      <c r="S652" s="1">
        <v>55</v>
      </c>
      <c r="T652" s="1">
        <v>100</v>
      </c>
      <c r="U652" s="1">
        <v>72</v>
      </c>
      <c r="V652" s="1437">
        <v>58</v>
      </c>
    </row>
    <row r="653" spans="1:22" ht="15" x14ac:dyDescent="0.25">
      <c r="A653" s="1338" t="s">
        <v>709</v>
      </c>
      <c r="B653" s="1338" t="s">
        <v>975</v>
      </c>
      <c r="C653" s="1338" t="s">
        <v>379</v>
      </c>
      <c r="D653" s="1">
        <v>15</v>
      </c>
      <c r="E653" s="1">
        <v>12</v>
      </c>
      <c r="F653" s="1">
        <v>18</v>
      </c>
      <c r="G653" s="1">
        <v>10</v>
      </c>
      <c r="H653" s="1">
        <v>29</v>
      </c>
      <c r="I653" s="1">
        <v>17</v>
      </c>
      <c r="J653" s="1">
        <v>24</v>
      </c>
      <c r="K653" s="1">
        <v>29</v>
      </c>
      <c r="L653" s="1">
        <v>32</v>
      </c>
      <c r="M653" s="1">
        <v>25</v>
      </c>
      <c r="N653" s="1">
        <v>17</v>
      </c>
      <c r="O653" s="1">
        <v>33</v>
      </c>
      <c r="P653" s="1345">
        <v>17</v>
      </c>
      <c r="Q653" s="1">
        <v>16</v>
      </c>
      <c r="R653" s="1">
        <v>62</v>
      </c>
      <c r="S653" s="1">
        <v>34</v>
      </c>
      <c r="T653" s="1">
        <v>75</v>
      </c>
      <c r="U653" s="1">
        <v>54</v>
      </c>
      <c r="V653" s="1437">
        <v>49</v>
      </c>
    </row>
    <row r="654" spans="1:22" ht="15" x14ac:dyDescent="0.25">
      <c r="A654" s="1338" t="s">
        <v>709</v>
      </c>
      <c r="B654" s="1338" t="s">
        <v>975</v>
      </c>
      <c r="C654" s="1338" t="s">
        <v>377</v>
      </c>
      <c r="D654" s="1">
        <v>0.29411764705882354</v>
      </c>
      <c r="E654" s="1">
        <v>0.17391304347826086</v>
      </c>
      <c r="F654" s="1">
        <v>0.22500000000000001</v>
      </c>
      <c r="G654" s="1">
        <v>0.25</v>
      </c>
      <c r="H654" s="1">
        <v>0.33333333333333331</v>
      </c>
      <c r="I654" s="1">
        <v>0.19540229885057472</v>
      </c>
      <c r="J654" s="1">
        <v>0.30769230769230771</v>
      </c>
      <c r="K654" s="1">
        <v>0.29896907216494845</v>
      </c>
      <c r="L654" s="1">
        <v>0.28828828828828829</v>
      </c>
      <c r="M654" s="1">
        <v>0.28735632183908044</v>
      </c>
      <c r="N654" s="1">
        <v>0.33333333333333331</v>
      </c>
      <c r="O654" s="1">
        <v>0.43421052631578949</v>
      </c>
      <c r="P654" s="1345">
        <v>0.34693877551020408</v>
      </c>
      <c r="Q654" s="1">
        <v>0.66666666666666663</v>
      </c>
      <c r="R654" s="1">
        <v>0.75609756097560976</v>
      </c>
      <c r="S654" s="1">
        <v>0.61818181818181817</v>
      </c>
      <c r="T654" s="1">
        <v>0.75</v>
      </c>
      <c r="U654" s="1">
        <v>0.72972972972972971</v>
      </c>
      <c r="V654" s="1437">
        <v>0.85964912280701755</v>
      </c>
    </row>
    <row r="655" spans="1:22" ht="15" x14ac:dyDescent="0.25">
      <c r="A655" s="1338" t="s">
        <v>709</v>
      </c>
      <c r="B655" s="1338" t="s">
        <v>976</v>
      </c>
      <c r="C655" s="1338" t="s">
        <v>376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34</v>
      </c>
      <c r="L655" s="1">
        <v>69</v>
      </c>
      <c r="M655" s="1">
        <v>16</v>
      </c>
      <c r="N655" s="1">
        <v>54</v>
      </c>
      <c r="O655" s="1">
        <v>78</v>
      </c>
      <c r="P655" s="1345">
        <v>26</v>
      </c>
      <c r="Q655" s="1">
        <v>20</v>
      </c>
      <c r="R655" s="1">
        <v>57</v>
      </c>
      <c r="S655" s="1">
        <v>26</v>
      </c>
      <c r="T655" s="1">
        <v>42</v>
      </c>
      <c r="U655" s="1">
        <v>49</v>
      </c>
      <c r="V655" s="1437">
        <v>51</v>
      </c>
    </row>
    <row r="656" spans="1:22" ht="15" x14ac:dyDescent="0.25">
      <c r="A656" s="1338" t="s">
        <v>709</v>
      </c>
      <c r="B656" s="1338" t="s">
        <v>976</v>
      </c>
      <c r="C656" s="1338" t="s">
        <v>379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22</v>
      </c>
      <c r="L656" s="1">
        <v>25</v>
      </c>
      <c r="M656" s="1">
        <v>10</v>
      </c>
      <c r="N656" s="1">
        <v>32</v>
      </c>
      <c r="O656" s="1">
        <v>40</v>
      </c>
      <c r="P656" s="1345">
        <v>15</v>
      </c>
      <c r="Q656" s="1">
        <v>14</v>
      </c>
      <c r="R656" s="1">
        <v>29</v>
      </c>
      <c r="S656" s="1">
        <v>22</v>
      </c>
      <c r="T656" s="1">
        <v>32</v>
      </c>
      <c r="U656" s="1">
        <v>43</v>
      </c>
      <c r="V656" s="1437">
        <v>47</v>
      </c>
    </row>
    <row r="657" spans="1:22" ht="15" x14ac:dyDescent="0.25">
      <c r="A657" s="1338" t="s">
        <v>709</v>
      </c>
      <c r="B657" s="1338" t="s">
        <v>976</v>
      </c>
      <c r="C657" s="1338" t="s">
        <v>377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0.6470588235294118</v>
      </c>
      <c r="L657" s="1">
        <v>0.33783783783783783</v>
      </c>
      <c r="M657" s="1">
        <v>0.66666666666666663</v>
      </c>
      <c r="N657" s="1">
        <v>0.59259259259259256</v>
      </c>
      <c r="O657" s="1">
        <v>0.50632911392405067</v>
      </c>
      <c r="P657" s="1345">
        <v>0.57692307692307687</v>
      </c>
      <c r="Q657" s="1">
        <v>0.7</v>
      </c>
      <c r="R657" s="1">
        <v>0.5</v>
      </c>
      <c r="S657" s="1">
        <v>0.84615384615384615</v>
      </c>
      <c r="T657" s="1">
        <v>0.69565217391304346</v>
      </c>
      <c r="U657" s="1">
        <v>0.78181818181818186</v>
      </c>
      <c r="V657" s="1437">
        <v>1</v>
      </c>
    </row>
    <row r="658" spans="1:22" ht="15" x14ac:dyDescent="0.25">
      <c r="A658" s="1338" t="s">
        <v>709</v>
      </c>
      <c r="B658" s="1338" t="s">
        <v>977</v>
      </c>
      <c r="C658" s="1338" t="s">
        <v>376</v>
      </c>
      <c r="D658" s="1">
        <v>0</v>
      </c>
      <c r="E658" s="1">
        <v>0</v>
      </c>
      <c r="F658" s="1">
        <v>10</v>
      </c>
      <c r="G658" s="1">
        <v>10</v>
      </c>
      <c r="H658" s="1">
        <v>4</v>
      </c>
      <c r="I658" s="1">
        <v>1</v>
      </c>
      <c r="J658" s="1">
        <v>10</v>
      </c>
      <c r="K658" s="1">
        <v>11</v>
      </c>
      <c r="L658" s="1">
        <v>5</v>
      </c>
      <c r="M658" s="1">
        <v>31</v>
      </c>
      <c r="N658" s="1">
        <v>25</v>
      </c>
      <c r="O658" s="1">
        <v>75</v>
      </c>
      <c r="P658" s="1345">
        <v>58</v>
      </c>
      <c r="Q658" s="1">
        <v>85</v>
      </c>
      <c r="R658" s="1">
        <v>125</v>
      </c>
      <c r="S658" s="1">
        <v>56</v>
      </c>
      <c r="T658" s="1">
        <v>64</v>
      </c>
      <c r="U658" s="1">
        <v>71</v>
      </c>
      <c r="V658" s="1437">
        <v>17</v>
      </c>
    </row>
    <row r="659" spans="1:22" ht="15" x14ac:dyDescent="0.25">
      <c r="A659" s="1338" t="s">
        <v>709</v>
      </c>
      <c r="B659" s="1338" t="s">
        <v>977</v>
      </c>
      <c r="C659" s="1338" t="s">
        <v>379</v>
      </c>
      <c r="D659" s="1">
        <v>0</v>
      </c>
      <c r="E659" s="1">
        <v>0</v>
      </c>
      <c r="F659" s="1">
        <v>0</v>
      </c>
      <c r="G659" s="1">
        <v>1</v>
      </c>
      <c r="H659" s="1">
        <v>0</v>
      </c>
      <c r="I659" s="1">
        <v>0</v>
      </c>
      <c r="J659" s="1">
        <v>1</v>
      </c>
      <c r="K659" s="1">
        <v>0</v>
      </c>
      <c r="L659" s="1">
        <v>0</v>
      </c>
      <c r="M659" s="1">
        <v>0</v>
      </c>
      <c r="N659" s="1">
        <v>14</v>
      </c>
      <c r="O659" s="1">
        <v>29</v>
      </c>
      <c r="P659" s="1345">
        <v>18</v>
      </c>
      <c r="Q659" s="1">
        <v>5</v>
      </c>
      <c r="R659" s="1">
        <v>2</v>
      </c>
      <c r="S659" s="1">
        <v>5</v>
      </c>
      <c r="T659" s="1">
        <v>2</v>
      </c>
      <c r="U659" s="1">
        <v>1</v>
      </c>
      <c r="V659" s="1437">
        <v>0</v>
      </c>
    </row>
    <row r="660" spans="1:22" ht="15" x14ac:dyDescent="0.25">
      <c r="A660" s="1338" t="s">
        <v>709</v>
      </c>
      <c r="B660" s="1338" t="s">
        <v>977</v>
      </c>
      <c r="C660" s="1338" t="s">
        <v>377</v>
      </c>
      <c r="D660" s="1">
        <v>0</v>
      </c>
      <c r="E660" s="1">
        <v>0</v>
      </c>
      <c r="F660" s="1">
        <v>0</v>
      </c>
      <c r="G660" s="1">
        <v>7.6923076923076927E-2</v>
      </c>
      <c r="H660" s="1">
        <v>0</v>
      </c>
      <c r="I660" s="1">
        <v>0</v>
      </c>
      <c r="J660" s="1">
        <v>0.1</v>
      </c>
      <c r="K660" s="1">
        <v>0</v>
      </c>
      <c r="L660" s="1">
        <v>0</v>
      </c>
      <c r="M660" s="1">
        <v>0</v>
      </c>
      <c r="N660" s="1">
        <v>0.56000000000000005</v>
      </c>
      <c r="O660" s="1">
        <v>0.38666666666666666</v>
      </c>
      <c r="P660" s="1345">
        <v>0.31034482758620691</v>
      </c>
      <c r="Q660" s="1">
        <v>5.8823529411764705E-2</v>
      </c>
      <c r="R660" s="1">
        <v>1.6E-2</v>
      </c>
      <c r="S660" s="1">
        <v>7.3529411764705885E-2</v>
      </c>
      <c r="T660" s="1">
        <v>2.9411764705882353E-2</v>
      </c>
      <c r="U660" s="1">
        <v>1.2195121951219513E-2</v>
      </c>
      <c r="V660" s="1437">
        <v>0</v>
      </c>
    </row>
    <row r="661" spans="1:22" ht="15" x14ac:dyDescent="0.25">
      <c r="A661" s="1338" t="s">
        <v>709</v>
      </c>
      <c r="B661" s="1338" t="s">
        <v>978</v>
      </c>
      <c r="C661" s="1338" t="s">
        <v>376</v>
      </c>
      <c r="D661" s="1">
        <v>7</v>
      </c>
      <c r="E661" s="1">
        <v>1</v>
      </c>
      <c r="F661" s="1">
        <v>13</v>
      </c>
      <c r="G661" s="1">
        <v>8</v>
      </c>
      <c r="H661" s="1">
        <v>1</v>
      </c>
      <c r="I661" s="1">
        <v>2</v>
      </c>
      <c r="J661" s="1">
        <v>3</v>
      </c>
      <c r="K661" s="1">
        <v>1</v>
      </c>
      <c r="L661" s="1">
        <v>8</v>
      </c>
      <c r="M661" s="1">
        <v>3</v>
      </c>
      <c r="N661" s="1">
        <v>3</v>
      </c>
      <c r="O661" s="1">
        <v>6</v>
      </c>
      <c r="P661" s="1345">
        <v>1</v>
      </c>
      <c r="Q661" s="1">
        <v>0</v>
      </c>
      <c r="R661" s="1">
        <v>0</v>
      </c>
      <c r="S661" s="1">
        <v>0</v>
      </c>
      <c r="T661" s="1">
        <v>0</v>
      </c>
      <c r="U661" s="1">
        <v>1</v>
      </c>
      <c r="V661" s="1437">
        <v>0</v>
      </c>
    </row>
    <row r="662" spans="1:22" ht="15" x14ac:dyDescent="0.25">
      <c r="A662" s="1338" t="s">
        <v>709</v>
      </c>
      <c r="B662" s="1338" t="s">
        <v>978</v>
      </c>
      <c r="C662" s="1338" t="s">
        <v>379</v>
      </c>
      <c r="D662" s="1">
        <v>4</v>
      </c>
      <c r="E662" s="1">
        <v>0</v>
      </c>
      <c r="F662" s="1">
        <v>4</v>
      </c>
      <c r="G662" s="1">
        <v>1</v>
      </c>
      <c r="H662" s="1">
        <v>1</v>
      </c>
      <c r="I662" s="1">
        <v>1</v>
      </c>
      <c r="J662" s="1">
        <v>1</v>
      </c>
      <c r="K662" s="1">
        <v>1</v>
      </c>
      <c r="L662" s="1">
        <v>4</v>
      </c>
      <c r="M662" s="1">
        <v>1</v>
      </c>
      <c r="N662" s="1">
        <v>0</v>
      </c>
      <c r="O662" s="1">
        <v>2</v>
      </c>
      <c r="P662" s="1345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437">
        <v>0</v>
      </c>
    </row>
    <row r="663" spans="1:22" ht="15" x14ac:dyDescent="0.25">
      <c r="A663" s="1338" t="s">
        <v>709</v>
      </c>
      <c r="B663" s="1338" t="s">
        <v>978</v>
      </c>
      <c r="C663" s="1338" t="s">
        <v>377</v>
      </c>
      <c r="D663" s="1">
        <v>0.5714285714285714</v>
      </c>
      <c r="E663" s="1">
        <v>0</v>
      </c>
      <c r="F663" s="1">
        <v>0.30769230769230771</v>
      </c>
      <c r="G663" s="1">
        <v>0.1111111111111111</v>
      </c>
      <c r="H663" s="1">
        <v>1</v>
      </c>
      <c r="I663" s="1">
        <v>0.5</v>
      </c>
      <c r="J663" s="1">
        <v>0.33333333333333331</v>
      </c>
      <c r="K663" s="1">
        <v>0.5</v>
      </c>
      <c r="L663" s="1">
        <v>0.5</v>
      </c>
      <c r="M663" s="1">
        <v>0.33333333333333331</v>
      </c>
      <c r="N663" s="1">
        <v>0</v>
      </c>
      <c r="O663" s="1">
        <v>0.33333333333333331</v>
      </c>
      <c r="P663" s="1345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437">
        <v>0</v>
      </c>
    </row>
    <row r="664" spans="1:22" ht="15" x14ac:dyDescent="0.25">
      <c r="A664" s="1338" t="s">
        <v>709</v>
      </c>
      <c r="B664" s="1338" t="s">
        <v>979</v>
      </c>
      <c r="C664" s="1338" t="s">
        <v>376</v>
      </c>
      <c r="D664" s="1">
        <v>11</v>
      </c>
      <c r="E664" s="1">
        <v>12</v>
      </c>
      <c r="F664" s="1">
        <v>22</v>
      </c>
      <c r="G664" s="1">
        <v>29</v>
      </c>
      <c r="H664" s="1">
        <v>27</v>
      </c>
      <c r="I664" s="1">
        <v>1</v>
      </c>
      <c r="J664" s="1">
        <v>11</v>
      </c>
      <c r="K664" s="1">
        <v>3</v>
      </c>
      <c r="L664" s="1">
        <v>14</v>
      </c>
      <c r="M664" s="1">
        <v>9</v>
      </c>
      <c r="N664" s="1">
        <v>8</v>
      </c>
      <c r="O664" s="1">
        <v>9</v>
      </c>
      <c r="P664" s="1345">
        <v>1</v>
      </c>
      <c r="Q664" s="1">
        <v>0</v>
      </c>
      <c r="R664" s="1">
        <v>6</v>
      </c>
      <c r="S664" s="1">
        <v>3</v>
      </c>
      <c r="T664" s="1">
        <v>3</v>
      </c>
      <c r="U664" s="1">
        <v>3</v>
      </c>
      <c r="V664" s="1437">
        <v>1</v>
      </c>
    </row>
    <row r="665" spans="1:22" ht="15" x14ac:dyDescent="0.25">
      <c r="A665" s="1338" t="s">
        <v>709</v>
      </c>
      <c r="B665" s="1338" t="s">
        <v>979</v>
      </c>
      <c r="C665" s="1338" t="s">
        <v>379</v>
      </c>
      <c r="D665" s="1">
        <v>1</v>
      </c>
      <c r="E665" s="1">
        <v>3</v>
      </c>
      <c r="F665" s="1">
        <v>4</v>
      </c>
      <c r="G665" s="1">
        <v>10</v>
      </c>
      <c r="H665" s="1">
        <v>6</v>
      </c>
      <c r="I665" s="1">
        <v>2</v>
      </c>
      <c r="J665" s="1">
        <v>1</v>
      </c>
      <c r="K665" s="1">
        <v>1</v>
      </c>
      <c r="L665" s="1">
        <v>6</v>
      </c>
      <c r="M665" s="1">
        <v>4</v>
      </c>
      <c r="N665" s="1">
        <v>1</v>
      </c>
      <c r="O665" s="1">
        <v>6</v>
      </c>
      <c r="P665" s="1345">
        <v>1</v>
      </c>
      <c r="Q665" s="1">
        <v>0</v>
      </c>
      <c r="R665" s="1">
        <v>3</v>
      </c>
      <c r="S665" s="1">
        <v>2</v>
      </c>
      <c r="T665" s="1">
        <v>2</v>
      </c>
      <c r="U665" s="1">
        <v>1</v>
      </c>
      <c r="V665" s="1437">
        <v>1</v>
      </c>
    </row>
    <row r="666" spans="1:22" ht="15" x14ac:dyDescent="0.25">
      <c r="A666" s="1338" t="s">
        <v>709</v>
      </c>
      <c r="B666" s="1338" t="s">
        <v>979</v>
      </c>
      <c r="C666" s="1338" t="s">
        <v>377</v>
      </c>
      <c r="D666" s="1">
        <v>4.5454545454545456E-2</v>
      </c>
      <c r="E666" s="1">
        <v>0.12</v>
      </c>
      <c r="F666" s="1">
        <v>0.16</v>
      </c>
      <c r="G666" s="1">
        <v>0.25</v>
      </c>
      <c r="H666" s="1">
        <v>0.23076923076923078</v>
      </c>
      <c r="I666" s="1">
        <v>2</v>
      </c>
      <c r="J666" s="1">
        <v>8.3333333333333329E-2</v>
      </c>
      <c r="K666" s="1">
        <v>0.33333333333333331</v>
      </c>
      <c r="L666" s="1">
        <v>0.4</v>
      </c>
      <c r="M666" s="1">
        <v>0.36363636363636365</v>
      </c>
      <c r="N666" s="1">
        <v>0.125</v>
      </c>
      <c r="O666" s="1">
        <v>0.5</v>
      </c>
      <c r="P666" s="1345">
        <v>1</v>
      </c>
      <c r="Q666" s="1">
        <v>0</v>
      </c>
      <c r="R666" s="1">
        <v>0.5</v>
      </c>
      <c r="S666" s="1">
        <v>0.66666666666666663</v>
      </c>
      <c r="T666" s="1">
        <v>0.66666666666666663</v>
      </c>
      <c r="U666" s="1">
        <v>0.33333333333333331</v>
      </c>
      <c r="V666" s="1437">
        <v>0</v>
      </c>
    </row>
    <row r="667" spans="1:22" ht="15" x14ac:dyDescent="0.25">
      <c r="A667" s="1338" t="s">
        <v>709</v>
      </c>
      <c r="B667" s="1338" t="s">
        <v>980</v>
      </c>
      <c r="C667" s="1338" t="s">
        <v>376</v>
      </c>
      <c r="D667" s="1">
        <v>24</v>
      </c>
      <c r="E667" s="1">
        <v>23</v>
      </c>
      <c r="F667" s="1">
        <v>36</v>
      </c>
      <c r="G667" s="1">
        <v>1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345">
        <v>0</v>
      </c>
      <c r="Q667" s="1">
        <v>-1</v>
      </c>
      <c r="R667" s="1">
        <v>0</v>
      </c>
      <c r="S667" s="1">
        <v>0</v>
      </c>
      <c r="T667" s="1">
        <v>0</v>
      </c>
      <c r="U667" s="1">
        <v>0</v>
      </c>
      <c r="V667" s="1437">
        <v>0</v>
      </c>
    </row>
    <row r="668" spans="1:22" ht="15" x14ac:dyDescent="0.25">
      <c r="A668" s="1338" t="s">
        <v>709</v>
      </c>
      <c r="B668" s="1338" t="s">
        <v>980</v>
      </c>
      <c r="C668" s="1338" t="s">
        <v>379</v>
      </c>
      <c r="D668" s="1">
        <v>3</v>
      </c>
      <c r="E668" s="1">
        <v>1</v>
      </c>
      <c r="F668" s="1">
        <v>2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345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437">
        <v>0</v>
      </c>
    </row>
    <row r="669" spans="1:22" ht="15" x14ac:dyDescent="0.25">
      <c r="A669" s="1338" t="s">
        <v>709</v>
      </c>
      <c r="B669" s="1338" t="s">
        <v>980</v>
      </c>
      <c r="C669" s="1338" t="s">
        <v>377</v>
      </c>
      <c r="D669" s="1">
        <v>7.1428571428571425E-2</v>
      </c>
      <c r="E669" s="1">
        <v>2.7027027027027029E-2</v>
      </c>
      <c r="F669" s="1">
        <v>3.2258064516129031E-2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345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437">
        <v>0</v>
      </c>
    </row>
    <row r="670" spans="1:22" ht="15" x14ac:dyDescent="0.25">
      <c r="A670" s="1338" t="s">
        <v>709</v>
      </c>
      <c r="B670" s="1338" t="s">
        <v>981</v>
      </c>
      <c r="C670" s="1338" t="s">
        <v>376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3</v>
      </c>
      <c r="M670" s="1">
        <v>0</v>
      </c>
      <c r="N670" s="1">
        <v>0</v>
      </c>
      <c r="O670" s="1">
        <v>0</v>
      </c>
      <c r="P670" s="1345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437">
        <v>0</v>
      </c>
    </row>
    <row r="671" spans="1:22" ht="15" x14ac:dyDescent="0.25">
      <c r="A671" s="1338" t="s">
        <v>709</v>
      </c>
      <c r="B671" s="1338" t="s">
        <v>982</v>
      </c>
      <c r="C671" s="1338" t="s">
        <v>376</v>
      </c>
      <c r="D671" s="1">
        <v>0</v>
      </c>
      <c r="E671" s="1">
        <v>2</v>
      </c>
      <c r="F671" s="1">
        <v>8</v>
      </c>
      <c r="G671" s="1">
        <v>6</v>
      </c>
      <c r="H671" s="1">
        <v>21</v>
      </c>
      <c r="I671" s="1">
        <v>10</v>
      </c>
      <c r="J671" s="1">
        <v>11</v>
      </c>
      <c r="K671" s="1">
        <v>9</v>
      </c>
      <c r="L671" s="1">
        <v>11</v>
      </c>
      <c r="M671" s="1">
        <v>5</v>
      </c>
      <c r="N671" s="1">
        <v>15</v>
      </c>
      <c r="O671" s="1">
        <v>18</v>
      </c>
      <c r="P671" s="1345">
        <v>7</v>
      </c>
      <c r="Q671" s="1">
        <v>9</v>
      </c>
      <c r="R671" s="1">
        <v>12</v>
      </c>
      <c r="S671" s="1">
        <v>4</v>
      </c>
      <c r="T671" s="1">
        <v>6</v>
      </c>
      <c r="U671" s="1">
        <v>1</v>
      </c>
      <c r="V671" s="1437">
        <v>3</v>
      </c>
    </row>
    <row r="672" spans="1:22" ht="15" x14ac:dyDescent="0.25">
      <c r="A672" s="1338" t="s">
        <v>709</v>
      </c>
      <c r="B672" s="1338" t="s">
        <v>982</v>
      </c>
      <c r="C672" s="1338" t="s">
        <v>379</v>
      </c>
      <c r="D672" s="1">
        <v>0</v>
      </c>
      <c r="E672" s="1">
        <v>1</v>
      </c>
      <c r="F672" s="1">
        <v>1</v>
      </c>
      <c r="G672" s="1">
        <v>2</v>
      </c>
      <c r="H672" s="1">
        <v>3</v>
      </c>
      <c r="I672" s="1">
        <v>1</v>
      </c>
      <c r="J672" s="1">
        <v>2</v>
      </c>
      <c r="K672" s="1">
        <v>0</v>
      </c>
      <c r="L672" s="1">
        <v>2</v>
      </c>
      <c r="M672" s="1">
        <v>1</v>
      </c>
      <c r="N672" s="1">
        <v>1</v>
      </c>
      <c r="O672" s="1">
        <v>2</v>
      </c>
      <c r="P672" s="1345">
        <v>2</v>
      </c>
      <c r="Q672" s="1">
        <v>2</v>
      </c>
      <c r="R672" s="1">
        <v>2</v>
      </c>
      <c r="S672" s="1">
        <v>1</v>
      </c>
      <c r="T672" s="1">
        <v>4</v>
      </c>
      <c r="U672" s="1">
        <v>1</v>
      </c>
      <c r="V672" s="1437">
        <v>2</v>
      </c>
    </row>
    <row r="673" spans="1:22" ht="15" x14ac:dyDescent="0.25">
      <c r="A673" s="1338" t="s">
        <v>709</v>
      </c>
      <c r="B673" s="1338" t="s">
        <v>982</v>
      </c>
      <c r="C673" s="1338" t="s">
        <v>377</v>
      </c>
      <c r="D673" s="1">
        <v>0</v>
      </c>
      <c r="E673" s="1">
        <v>0.5</v>
      </c>
      <c r="F673" s="1">
        <v>0.125</v>
      </c>
      <c r="G673" s="1">
        <v>0.33333333333333331</v>
      </c>
      <c r="H673" s="1">
        <v>0.14285714285714285</v>
      </c>
      <c r="I673" s="1">
        <v>8.3333333333333329E-2</v>
      </c>
      <c r="J673" s="1">
        <v>0.16666666666666666</v>
      </c>
      <c r="K673" s="1">
        <v>0</v>
      </c>
      <c r="L673" s="1">
        <v>0.18181818181818182</v>
      </c>
      <c r="M673" s="1">
        <v>0.2</v>
      </c>
      <c r="N673" s="1">
        <v>6.25E-2</v>
      </c>
      <c r="O673" s="1">
        <v>0.1111111111111111</v>
      </c>
      <c r="P673" s="1345">
        <v>0.25</v>
      </c>
      <c r="Q673" s="1">
        <v>0.2</v>
      </c>
      <c r="R673" s="1">
        <v>0.15384615384615385</v>
      </c>
      <c r="S673" s="1">
        <v>0.25</v>
      </c>
      <c r="T673" s="1">
        <v>0.66666666666666663</v>
      </c>
      <c r="U673" s="1">
        <v>1</v>
      </c>
      <c r="V673" s="1437">
        <v>0.66666666666666663</v>
      </c>
    </row>
    <row r="674" spans="1:22" ht="15" x14ac:dyDescent="0.25">
      <c r="A674" s="1338" t="s">
        <v>709</v>
      </c>
      <c r="B674" s="1338" t="s">
        <v>983</v>
      </c>
      <c r="C674" s="1338" t="s">
        <v>376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2</v>
      </c>
      <c r="K674" s="1">
        <v>9</v>
      </c>
      <c r="L674" s="1">
        <v>26</v>
      </c>
      <c r="M674" s="1">
        <v>11</v>
      </c>
      <c r="N674" s="1">
        <v>17</v>
      </c>
      <c r="O674" s="1">
        <v>21</v>
      </c>
      <c r="P674" s="1345">
        <v>8</v>
      </c>
      <c r="Q674" s="1">
        <v>3</v>
      </c>
      <c r="R674" s="1">
        <v>8</v>
      </c>
      <c r="S674" s="1">
        <v>3</v>
      </c>
      <c r="T674" s="1">
        <v>1</v>
      </c>
      <c r="U674" s="1">
        <v>0</v>
      </c>
      <c r="V674" s="1437">
        <v>0</v>
      </c>
    </row>
    <row r="675" spans="1:22" ht="15" x14ac:dyDescent="0.25">
      <c r="A675" s="1338" t="s">
        <v>709</v>
      </c>
      <c r="B675" s="1338" t="s">
        <v>983</v>
      </c>
      <c r="C675" s="1338" t="s">
        <v>379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1</v>
      </c>
      <c r="L675" s="1">
        <v>3</v>
      </c>
      <c r="M675" s="1">
        <v>1</v>
      </c>
      <c r="N675" s="1">
        <v>4</v>
      </c>
      <c r="O675" s="1">
        <v>6</v>
      </c>
      <c r="P675" s="1345">
        <v>2</v>
      </c>
      <c r="Q675" s="1">
        <v>2</v>
      </c>
      <c r="R675" s="1">
        <v>6</v>
      </c>
      <c r="S675" s="1">
        <v>2</v>
      </c>
      <c r="T675" s="1">
        <v>0</v>
      </c>
      <c r="U675" s="1">
        <v>0</v>
      </c>
      <c r="V675" s="1437">
        <v>0</v>
      </c>
    </row>
    <row r="676" spans="1:22" ht="15" x14ac:dyDescent="0.25">
      <c r="A676" s="1338" t="s">
        <v>709</v>
      </c>
      <c r="B676" s="1338" t="s">
        <v>983</v>
      </c>
      <c r="C676" s="1338" t="s">
        <v>377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9.0909090909090912E-2</v>
      </c>
      <c r="L676" s="1">
        <v>0.1111111111111111</v>
      </c>
      <c r="M676" s="1">
        <v>7.1428571428571425E-2</v>
      </c>
      <c r="N676" s="1">
        <v>0.23529411764705882</v>
      </c>
      <c r="O676" s="1">
        <v>0.2608695652173913</v>
      </c>
      <c r="P676" s="1345">
        <v>0.25</v>
      </c>
      <c r="Q676" s="1">
        <v>0.5</v>
      </c>
      <c r="R676" s="1">
        <v>0.75</v>
      </c>
      <c r="S676" s="1">
        <v>0.5</v>
      </c>
      <c r="T676" s="1">
        <v>0</v>
      </c>
      <c r="U676" s="1">
        <v>0</v>
      </c>
      <c r="V676" s="1437">
        <v>0</v>
      </c>
    </row>
    <row r="677" spans="1:22" ht="15" x14ac:dyDescent="0.25">
      <c r="A677" s="1338" t="s">
        <v>709</v>
      </c>
      <c r="B677" s="1338" t="s">
        <v>984</v>
      </c>
      <c r="C677" s="1338" t="s">
        <v>376</v>
      </c>
      <c r="D677" s="1">
        <v>1</v>
      </c>
      <c r="E677" s="1">
        <v>8</v>
      </c>
      <c r="F677" s="1">
        <v>6</v>
      </c>
      <c r="G677" s="1">
        <v>13</v>
      </c>
      <c r="H677" s="1">
        <v>8</v>
      </c>
      <c r="I677" s="1">
        <v>10</v>
      </c>
      <c r="J677" s="1">
        <v>4</v>
      </c>
      <c r="K677" s="1">
        <v>13</v>
      </c>
      <c r="L677" s="1">
        <v>10</v>
      </c>
      <c r="M677" s="1">
        <v>0</v>
      </c>
      <c r="N677" s="1">
        <v>0</v>
      </c>
      <c r="O677" s="1">
        <v>0</v>
      </c>
      <c r="P677" s="1345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437">
        <v>0</v>
      </c>
    </row>
    <row r="678" spans="1:22" ht="15" x14ac:dyDescent="0.25">
      <c r="A678" s="1338" t="s">
        <v>709</v>
      </c>
      <c r="B678" s="1338" t="s">
        <v>984</v>
      </c>
      <c r="C678" s="1338" t="s">
        <v>379</v>
      </c>
      <c r="D678" s="1">
        <v>1</v>
      </c>
      <c r="E678" s="1">
        <v>0</v>
      </c>
      <c r="F678" s="1">
        <v>0</v>
      </c>
      <c r="G678" s="1">
        <v>0</v>
      </c>
      <c r="H678" s="1">
        <v>0</v>
      </c>
      <c r="I678" s="1">
        <v>2</v>
      </c>
      <c r="J678" s="1">
        <v>0</v>
      </c>
      <c r="K678" s="1">
        <v>2</v>
      </c>
      <c r="L678" s="1">
        <v>1</v>
      </c>
      <c r="M678" s="1">
        <v>1</v>
      </c>
      <c r="N678" s="1">
        <v>0</v>
      </c>
      <c r="O678" s="1">
        <v>0</v>
      </c>
      <c r="P678" s="1345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437">
        <v>0</v>
      </c>
    </row>
    <row r="679" spans="1:22" ht="15" x14ac:dyDescent="0.25">
      <c r="A679" s="1338" t="s">
        <v>709</v>
      </c>
      <c r="B679" s="1338" t="s">
        <v>984</v>
      </c>
      <c r="C679" s="1338" t="s">
        <v>377</v>
      </c>
      <c r="D679" s="1">
        <v>1</v>
      </c>
      <c r="E679" s="1">
        <v>0</v>
      </c>
      <c r="F679" s="1">
        <v>0</v>
      </c>
      <c r="G679" s="1">
        <v>0</v>
      </c>
      <c r="H679" s="1">
        <v>0</v>
      </c>
      <c r="I679" s="1">
        <v>0.2</v>
      </c>
      <c r="J679" s="1">
        <v>0</v>
      </c>
      <c r="K679" s="1">
        <v>0.125</v>
      </c>
      <c r="L679" s="1">
        <v>0.1</v>
      </c>
      <c r="M679" s="1">
        <v>0</v>
      </c>
      <c r="N679" s="1">
        <v>0</v>
      </c>
      <c r="O679" s="1">
        <v>0</v>
      </c>
      <c r="P679" s="1345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437">
        <v>0</v>
      </c>
    </row>
    <row r="680" spans="1:22" ht="15" x14ac:dyDescent="0.25">
      <c r="A680" s="1338" t="s">
        <v>709</v>
      </c>
      <c r="B680" s="1338" t="s">
        <v>985</v>
      </c>
      <c r="C680" s="1338" t="s">
        <v>376</v>
      </c>
      <c r="D680" s="1">
        <v>5</v>
      </c>
      <c r="E680" s="1">
        <v>1</v>
      </c>
      <c r="F680" s="1">
        <v>8</v>
      </c>
      <c r="G680" s="1">
        <v>2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345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437">
        <v>0</v>
      </c>
    </row>
    <row r="681" spans="1:22" ht="15" x14ac:dyDescent="0.25">
      <c r="A681" s="1338" t="s">
        <v>709</v>
      </c>
      <c r="B681" s="1338" t="s">
        <v>985</v>
      </c>
      <c r="C681" s="1338" t="s">
        <v>379</v>
      </c>
      <c r="D681" s="1">
        <v>0</v>
      </c>
      <c r="E681" s="1">
        <v>0</v>
      </c>
      <c r="F681" s="1">
        <v>0</v>
      </c>
      <c r="G681" s="1">
        <v>1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345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437">
        <v>0</v>
      </c>
    </row>
    <row r="682" spans="1:22" ht="15" x14ac:dyDescent="0.25">
      <c r="A682" s="1338" t="s">
        <v>709</v>
      </c>
      <c r="B682" s="1338" t="s">
        <v>985</v>
      </c>
      <c r="C682" s="1338" t="s">
        <v>377</v>
      </c>
      <c r="D682" s="1">
        <v>0</v>
      </c>
      <c r="E682" s="1">
        <v>0</v>
      </c>
      <c r="F682" s="1">
        <v>0</v>
      </c>
      <c r="G682" s="1">
        <v>0.5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345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437">
        <v>0</v>
      </c>
    </row>
    <row r="683" spans="1:22" ht="15" x14ac:dyDescent="0.25">
      <c r="A683" s="1338" t="s">
        <v>709</v>
      </c>
      <c r="B683" s="1338" t="s">
        <v>986</v>
      </c>
      <c r="C683" s="1338" t="s">
        <v>376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2</v>
      </c>
      <c r="P683" s="1345">
        <v>1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437">
        <v>0</v>
      </c>
    </row>
    <row r="684" spans="1:22" ht="15" x14ac:dyDescent="0.25">
      <c r="A684" s="1338" t="s">
        <v>709</v>
      </c>
      <c r="B684" s="1338" t="s">
        <v>986</v>
      </c>
      <c r="C684" s="1338" t="s">
        <v>379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1</v>
      </c>
      <c r="P684" s="1345">
        <v>1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437">
        <v>0</v>
      </c>
    </row>
    <row r="685" spans="1:22" ht="15" x14ac:dyDescent="0.25">
      <c r="A685" s="1338" t="s">
        <v>709</v>
      </c>
      <c r="B685" s="1338" t="s">
        <v>986</v>
      </c>
      <c r="C685" s="1338" t="s">
        <v>377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0.5</v>
      </c>
      <c r="P685" s="1345">
        <v>1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437">
        <v>0</v>
      </c>
    </row>
    <row r="686" spans="1:22" ht="15" x14ac:dyDescent="0.25">
      <c r="A686" s="1338" t="s">
        <v>709</v>
      </c>
      <c r="B686" s="1338" t="s">
        <v>987</v>
      </c>
      <c r="C686" s="1338" t="s">
        <v>376</v>
      </c>
      <c r="D686" s="1">
        <v>4</v>
      </c>
      <c r="E686" s="1">
        <v>2</v>
      </c>
      <c r="F686" s="1">
        <v>8</v>
      </c>
      <c r="G686" s="1">
        <v>7</v>
      </c>
      <c r="H686" s="1">
        <v>16</v>
      </c>
      <c r="I686" s="1">
        <v>4</v>
      </c>
      <c r="J686" s="1">
        <v>1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345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437">
        <v>0</v>
      </c>
    </row>
    <row r="687" spans="1:22" ht="15" x14ac:dyDescent="0.25">
      <c r="A687" s="1338" t="s">
        <v>709</v>
      </c>
      <c r="B687" s="1338" t="s">
        <v>987</v>
      </c>
      <c r="C687" s="1338" t="s">
        <v>379</v>
      </c>
      <c r="D687" s="1">
        <v>0</v>
      </c>
      <c r="E687" s="1">
        <v>0</v>
      </c>
      <c r="F687" s="1">
        <v>1</v>
      </c>
      <c r="G687" s="1">
        <v>1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345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437">
        <v>0</v>
      </c>
    </row>
    <row r="688" spans="1:22" ht="15" x14ac:dyDescent="0.25">
      <c r="A688" s="1338" t="s">
        <v>709</v>
      </c>
      <c r="B688" s="1338" t="s">
        <v>987</v>
      </c>
      <c r="C688" s="1338" t="s">
        <v>377</v>
      </c>
      <c r="D688" s="1">
        <v>0</v>
      </c>
      <c r="E688" s="1">
        <v>0</v>
      </c>
      <c r="F688" s="1">
        <v>0.1</v>
      </c>
      <c r="G688" s="1">
        <v>8.3333333333333329E-2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345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437">
        <v>0</v>
      </c>
    </row>
    <row r="689" spans="1:22" ht="15" x14ac:dyDescent="0.25">
      <c r="A689" s="1338" t="s">
        <v>709</v>
      </c>
      <c r="B689" s="1338" t="s">
        <v>988</v>
      </c>
      <c r="C689" s="1338" t="s">
        <v>376</v>
      </c>
      <c r="D689" s="1">
        <v>7</v>
      </c>
      <c r="E689" s="1">
        <v>9</v>
      </c>
      <c r="F689" s="1">
        <v>2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345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437">
        <v>0</v>
      </c>
    </row>
    <row r="690" spans="1:22" ht="15" x14ac:dyDescent="0.25">
      <c r="A690" s="1338" t="s">
        <v>709</v>
      </c>
      <c r="B690" s="1338" t="s">
        <v>988</v>
      </c>
      <c r="C690" s="1338" t="s">
        <v>379</v>
      </c>
      <c r="D690" s="1">
        <v>-1</v>
      </c>
      <c r="E690" s="1">
        <v>1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345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437">
        <v>0</v>
      </c>
    </row>
    <row r="691" spans="1:22" ht="15" x14ac:dyDescent="0.25">
      <c r="A691" s="1338" t="s">
        <v>709</v>
      </c>
      <c r="B691" s="1338" t="s">
        <v>988</v>
      </c>
      <c r="C691" s="1338" t="s">
        <v>377</v>
      </c>
      <c r="D691" s="1">
        <v>-9.0909090909090912E-2</v>
      </c>
      <c r="E691" s="1">
        <v>6.25E-2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345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437">
        <v>0</v>
      </c>
    </row>
    <row r="692" spans="1:22" ht="15" x14ac:dyDescent="0.25">
      <c r="A692" s="1338" t="s">
        <v>709</v>
      </c>
      <c r="B692" s="1338" t="s">
        <v>989</v>
      </c>
      <c r="C692" s="1338" t="s">
        <v>376</v>
      </c>
      <c r="D692" s="1">
        <v>17</v>
      </c>
      <c r="E692" s="1">
        <v>30</v>
      </c>
      <c r="F692" s="1">
        <v>73</v>
      </c>
      <c r="G692" s="1">
        <v>42</v>
      </c>
      <c r="H692" s="1">
        <v>60</v>
      </c>
      <c r="I692" s="1">
        <v>8</v>
      </c>
      <c r="J692" s="1">
        <v>0</v>
      </c>
      <c r="K692" s="1">
        <v>0</v>
      </c>
      <c r="L692" s="1">
        <v>0</v>
      </c>
      <c r="M692" s="1">
        <v>-1</v>
      </c>
      <c r="N692" s="1">
        <v>0</v>
      </c>
      <c r="O692" s="1">
        <v>0</v>
      </c>
      <c r="P692" s="1345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437">
        <v>0</v>
      </c>
    </row>
    <row r="693" spans="1:22" ht="15" x14ac:dyDescent="0.25">
      <c r="A693" s="1338" t="s">
        <v>709</v>
      </c>
      <c r="B693" s="1338" t="s">
        <v>989</v>
      </c>
      <c r="C693" s="1338" t="s">
        <v>379</v>
      </c>
      <c r="D693" s="1">
        <v>0</v>
      </c>
      <c r="E693" s="1">
        <v>6</v>
      </c>
      <c r="F693" s="1">
        <v>9</v>
      </c>
      <c r="G693" s="1">
        <v>6</v>
      </c>
      <c r="H693" s="1">
        <v>13</v>
      </c>
      <c r="I693" s="1">
        <v>3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345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437">
        <v>0</v>
      </c>
    </row>
    <row r="694" spans="1:22" ht="15" x14ac:dyDescent="0.25">
      <c r="A694" s="1338" t="s">
        <v>709</v>
      </c>
      <c r="B694" s="1338" t="s">
        <v>989</v>
      </c>
      <c r="C694" s="1338" t="s">
        <v>377</v>
      </c>
      <c r="D694" s="1">
        <v>0</v>
      </c>
      <c r="E694" s="1">
        <v>0.19354838709677419</v>
      </c>
      <c r="F694" s="1">
        <v>0.12</v>
      </c>
      <c r="G694" s="1">
        <v>0.1276595744680851</v>
      </c>
      <c r="H694" s="1">
        <v>0.20967741935483872</v>
      </c>
      <c r="I694" s="1">
        <v>0.33333333333333331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345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437">
        <v>0</v>
      </c>
    </row>
    <row r="695" spans="1:22" ht="15" x14ac:dyDescent="0.25">
      <c r="A695" s="1338" t="s">
        <v>709</v>
      </c>
      <c r="B695" s="1338" t="s">
        <v>1042</v>
      </c>
      <c r="C695" s="1338" t="s">
        <v>376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-1</v>
      </c>
      <c r="O695" s="1">
        <v>0</v>
      </c>
      <c r="P695" s="1345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437">
        <v>0</v>
      </c>
    </row>
    <row r="696" spans="1:22" ht="15" x14ac:dyDescent="0.25">
      <c r="A696" s="1338" t="s">
        <v>709</v>
      </c>
      <c r="B696" s="1338" t="s">
        <v>1121</v>
      </c>
      <c r="C696" s="1338" t="s">
        <v>376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345">
        <v>0</v>
      </c>
      <c r="Q696" s="1">
        <v>0</v>
      </c>
      <c r="R696" s="1">
        <v>0</v>
      </c>
      <c r="S696" s="1">
        <v>0</v>
      </c>
      <c r="T696" s="1">
        <v>0</v>
      </c>
      <c r="U696" s="1">
        <v>6</v>
      </c>
      <c r="V696" s="1437">
        <v>21</v>
      </c>
    </row>
    <row r="697" spans="1:22" ht="15" x14ac:dyDescent="0.25">
      <c r="A697" s="1338" t="s">
        <v>709</v>
      </c>
      <c r="B697" s="1338" t="s">
        <v>1121</v>
      </c>
      <c r="C697" s="1338" t="s">
        <v>379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345">
        <v>0</v>
      </c>
      <c r="Q697" s="1">
        <v>0</v>
      </c>
      <c r="R697" s="1">
        <v>0</v>
      </c>
      <c r="S697" s="1">
        <v>0</v>
      </c>
      <c r="T697" s="1">
        <v>0</v>
      </c>
      <c r="U697" s="1">
        <v>1</v>
      </c>
      <c r="V697" s="1437">
        <v>6</v>
      </c>
    </row>
    <row r="698" spans="1:22" ht="15" x14ac:dyDescent="0.25">
      <c r="A698" s="1338" t="s">
        <v>709</v>
      </c>
      <c r="B698" s="1338" t="s">
        <v>1121</v>
      </c>
      <c r="C698" s="1338" t="s">
        <v>377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345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0.16666666666666666</v>
      </c>
      <c r="V698" s="1437">
        <v>0.27272727272727271</v>
      </c>
    </row>
    <row r="699" spans="1:22" ht="15" x14ac:dyDescent="0.25">
      <c r="A699" s="1338" t="s">
        <v>709</v>
      </c>
      <c r="B699" s="1338" t="s">
        <v>990</v>
      </c>
      <c r="C699" s="1338" t="s">
        <v>376</v>
      </c>
      <c r="D699" s="1">
        <v>0</v>
      </c>
      <c r="E699" s="1">
        <v>0</v>
      </c>
      <c r="F699" s="1">
        <v>-1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345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437">
        <v>0</v>
      </c>
    </row>
    <row r="700" spans="1:22" ht="15" x14ac:dyDescent="0.25">
      <c r="A700" s="1338" t="s">
        <v>709</v>
      </c>
      <c r="B700" s="1338" t="s">
        <v>991</v>
      </c>
      <c r="C700" s="1338" t="s">
        <v>376</v>
      </c>
      <c r="D700" s="1">
        <v>6</v>
      </c>
      <c r="E700" s="1">
        <v>3</v>
      </c>
      <c r="F700" s="1">
        <v>8</v>
      </c>
      <c r="G700" s="1">
        <v>11</v>
      </c>
      <c r="H700" s="1">
        <v>14</v>
      </c>
      <c r="I700" s="1">
        <v>14</v>
      </c>
      <c r="J700" s="1">
        <v>9</v>
      </c>
      <c r="K700" s="1">
        <v>13</v>
      </c>
      <c r="L700" s="1">
        <v>8</v>
      </c>
      <c r="M700" s="1">
        <v>0</v>
      </c>
      <c r="N700" s="1">
        <v>0</v>
      </c>
      <c r="O700" s="1">
        <v>0</v>
      </c>
      <c r="P700" s="1345">
        <v>-1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437">
        <v>0</v>
      </c>
    </row>
    <row r="701" spans="1:22" ht="15" x14ac:dyDescent="0.25">
      <c r="A701" s="1338" t="s">
        <v>709</v>
      </c>
      <c r="B701" s="1338" t="s">
        <v>991</v>
      </c>
      <c r="C701" s="1338" t="s">
        <v>379</v>
      </c>
      <c r="D701" s="1">
        <v>0</v>
      </c>
      <c r="E701" s="1">
        <v>0</v>
      </c>
      <c r="F701" s="1">
        <v>0</v>
      </c>
      <c r="G701" s="1">
        <v>3</v>
      </c>
      <c r="H701" s="1">
        <v>2</v>
      </c>
      <c r="I701" s="1">
        <v>1</v>
      </c>
      <c r="J701" s="1">
        <v>0</v>
      </c>
      <c r="K701" s="1">
        <v>3</v>
      </c>
      <c r="L701" s="1">
        <v>2</v>
      </c>
      <c r="M701" s="1">
        <v>0</v>
      </c>
      <c r="N701" s="1">
        <v>0</v>
      </c>
      <c r="O701" s="1">
        <v>0</v>
      </c>
      <c r="P701" s="1345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437">
        <v>0</v>
      </c>
    </row>
    <row r="702" spans="1:22" ht="15" x14ac:dyDescent="0.25">
      <c r="A702" s="1338" t="s">
        <v>709</v>
      </c>
      <c r="B702" s="1338" t="s">
        <v>991</v>
      </c>
      <c r="C702" s="1338" t="s">
        <v>377</v>
      </c>
      <c r="D702" s="1">
        <v>0</v>
      </c>
      <c r="E702" s="1">
        <v>0</v>
      </c>
      <c r="F702" s="1">
        <v>0</v>
      </c>
      <c r="G702" s="1">
        <v>0.2</v>
      </c>
      <c r="H702" s="1">
        <v>0.125</v>
      </c>
      <c r="I702" s="1">
        <v>5.8823529411764705E-2</v>
      </c>
      <c r="J702" s="1">
        <v>0</v>
      </c>
      <c r="K702" s="1">
        <v>0.1875</v>
      </c>
      <c r="L702" s="1">
        <v>0.25</v>
      </c>
      <c r="M702" s="1">
        <v>0</v>
      </c>
      <c r="N702" s="1">
        <v>0</v>
      </c>
      <c r="O702" s="1">
        <v>0</v>
      </c>
      <c r="P702" s="1345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437">
        <v>0</v>
      </c>
    </row>
    <row r="703" spans="1:22" ht="15" x14ac:dyDescent="0.25">
      <c r="A703" s="1338" t="s">
        <v>709</v>
      </c>
      <c r="B703" s="1338" t="s">
        <v>1161</v>
      </c>
      <c r="C703" s="1338" t="s">
        <v>376</v>
      </c>
      <c r="D703" s="1">
        <v>80</v>
      </c>
      <c r="E703" s="1">
        <v>66</v>
      </c>
      <c r="F703" s="1">
        <v>100</v>
      </c>
      <c r="G703" s="1">
        <v>149</v>
      </c>
      <c r="H703" s="1">
        <v>155</v>
      </c>
      <c r="I703" s="1">
        <v>225</v>
      </c>
      <c r="J703" s="1">
        <v>142</v>
      </c>
      <c r="K703" s="1">
        <v>132</v>
      </c>
      <c r="L703" s="1">
        <v>218</v>
      </c>
      <c r="M703" s="1">
        <v>83</v>
      </c>
      <c r="N703" s="1">
        <v>68</v>
      </c>
      <c r="O703" s="1">
        <v>153</v>
      </c>
      <c r="P703" s="1345">
        <v>57</v>
      </c>
      <c r="Q703" s="1">
        <v>61</v>
      </c>
      <c r="R703" s="1">
        <v>119</v>
      </c>
      <c r="S703" s="1">
        <v>94</v>
      </c>
      <c r="T703" s="1">
        <v>96</v>
      </c>
      <c r="U703" s="1">
        <v>69</v>
      </c>
      <c r="V703" s="1437">
        <v>0</v>
      </c>
    </row>
    <row r="704" spans="1:22" ht="15" x14ac:dyDescent="0.25">
      <c r="A704" s="1338" t="s">
        <v>709</v>
      </c>
      <c r="B704" s="1338" t="s">
        <v>1161</v>
      </c>
      <c r="C704" s="1338" t="s">
        <v>379</v>
      </c>
      <c r="D704" s="1">
        <v>0</v>
      </c>
      <c r="E704" s="1">
        <v>0</v>
      </c>
      <c r="F704" s="1">
        <v>1</v>
      </c>
      <c r="G704" s="1">
        <v>0</v>
      </c>
      <c r="H704" s="1">
        <v>2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2</v>
      </c>
      <c r="P704" s="1345">
        <v>2</v>
      </c>
      <c r="Q704" s="1">
        <v>1</v>
      </c>
      <c r="R704" s="1">
        <v>0</v>
      </c>
      <c r="S704" s="1">
        <v>-1</v>
      </c>
      <c r="T704" s="1">
        <v>1</v>
      </c>
      <c r="U704" s="1">
        <v>0</v>
      </c>
      <c r="V704" s="1437">
        <v>0</v>
      </c>
    </row>
    <row r="705" spans="1:22" ht="15" x14ac:dyDescent="0.25">
      <c r="A705" s="1338" t="s">
        <v>709</v>
      </c>
      <c r="B705" s="1338" t="s">
        <v>1161</v>
      </c>
      <c r="C705" s="1338" t="s">
        <v>377</v>
      </c>
      <c r="D705" s="1">
        <v>0</v>
      </c>
      <c r="E705" s="1">
        <v>0</v>
      </c>
      <c r="F705" s="1">
        <v>5.8823529411764705E-3</v>
      </c>
      <c r="G705" s="1">
        <v>0</v>
      </c>
      <c r="H705" s="1">
        <v>1.282051282051282E-2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1.2658227848101266E-2</v>
      </c>
      <c r="P705" s="1345">
        <v>3.4482758620689655E-2</v>
      </c>
      <c r="Q705" s="1">
        <v>1.6129032258064516E-2</v>
      </c>
      <c r="R705" s="1">
        <v>0</v>
      </c>
      <c r="S705" s="1">
        <v>-1.0638297872340425E-2</v>
      </c>
      <c r="T705" s="1">
        <v>9.9009900990099011E-3</v>
      </c>
      <c r="U705" s="1">
        <v>0</v>
      </c>
      <c r="V705" s="1437">
        <v>0</v>
      </c>
    </row>
    <row r="706" spans="1:22" ht="15" x14ac:dyDescent="0.25">
      <c r="A706" s="1338" t="s">
        <v>709</v>
      </c>
      <c r="B706" s="1338" t="s">
        <v>992</v>
      </c>
      <c r="C706" s="1338" t="s">
        <v>376</v>
      </c>
      <c r="D706" s="1">
        <v>6</v>
      </c>
      <c r="E706" s="1">
        <v>10</v>
      </c>
      <c r="F706" s="1">
        <v>24</v>
      </c>
      <c r="G706" s="1">
        <v>30</v>
      </c>
      <c r="H706" s="1">
        <v>11</v>
      </c>
      <c r="I706" s="1">
        <v>32</v>
      </c>
      <c r="J706" s="1">
        <v>12</v>
      </c>
      <c r="K706" s="1">
        <v>20</v>
      </c>
      <c r="L706" s="1">
        <v>11</v>
      </c>
      <c r="M706" s="1">
        <v>17</v>
      </c>
      <c r="N706" s="1">
        <v>-1</v>
      </c>
      <c r="O706" s="1">
        <v>0</v>
      </c>
      <c r="P706" s="1345">
        <v>0</v>
      </c>
      <c r="Q706" s="1">
        <v>0</v>
      </c>
      <c r="R706" s="1">
        <v>-1</v>
      </c>
      <c r="S706" s="1">
        <v>0</v>
      </c>
      <c r="T706" s="1">
        <v>0</v>
      </c>
      <c r="U706" s="1">
        <v>0</v>
      </c>
      <c r="V706" s="1437">
        <v>0</v>
      </c>
    </row>
    <row r="707" spans="1:22" ht="15" x14ac:dyDescent="0.25">
      <c r="A707" s="1338" t="s">
        <v>709</v>
      </c>
      <c r="B707" s="1338" t="s">
        <v>992</v>
      </c>
      <c r="C707" s="1338" t="s">
        <v>379</v>
      </c>
      <c r="D707" s="1">
        <v>0</v>
      </c>
      <c r="E707" s="1">
        <v>1</v>
      </c>
      <c r="F707" s="1">
        <v>2</v>
      </c>
      <c r="G707" s="1">
        <v>7</v>
      </c>
      <c r="H707" s="1">
        <v>2</v>
      </c>
      <c r="I707" s="1">
        <v>10</v>
      </c>
      <c r="J707" s="1">
        <v>3</v>
      </c>
      <c r="K707" s="1">
        <v>3</v>
      </c>
      <c r="L707" s="1">
        <v>6</v>
      </c>
      <c r="M707" s="1">
        <v>11</v>
      </c>
      <c r="N707" s="1">
        <v>-1</v>
      </c>
      <c r="O707" s="1">
        <v>0</v>
      </c>
      <c r="P707" s="1345">
        <v>0</v>
      </c>
      <c r="Q707" s="1">
        <v>0</v>
      </c>
      <c r="R707" s="1">
        <v>-1</v>
      </c>
      <c r="S707" s="1">
        <v>0</v>
      </c>
      <c r="T707" s="1">
        <v>0</v>
      </c>
      <c r="U707" s="1">
        <v>0</v>
      </c>
      <c r="V707" s="1437">
        <v>0</v>
      </c>
    </row>
    <row r="708" spans="1:22" ht="15" x14ac:dyDescent="0.25">
      <c r="A708" s="1338" t="s">
        <v>709</v>
      </c>
      <c r="B708" s="1338" t="s">
        <v>992</v>
      </c>
      <c r="C708" s="1338" t="s">
        <v>377</v>
      </c>
      <c r="D708" s="1">
        <v>0</v>
      </c>
      <c r="E708" s="1">
        <v>6.6666666666666666E-2</v>
      </c>
      <c r="F708" s="1">
        <v>6.8965517241379309E-2</v>
      </c>
      <c r="G708" s="1">
        <v>0.1891891891891892</v>
      </c>
      <c r="H708" s="1">
        <v>0.16666666666666666</v>
      </c>
      <c r="I708" s="1">
        <v>0.30303030303030304</v>
      </c>
      <c r="J708" s="1">
        <v>0.25</v>
      </c>
      <c r="K708" s="1">
        <v>0.125</v>
      </c>
      <c r="L708" s="1">
        <v>0.46153846153846156</v>
      </c>
      <c r="M708" s="1">
        <v>0.6470588235294118</v>
      </c>
      <c r="N708" s="1">
        <v>1</v>
      </c>
      <c r="O708" s="1">
        <v>0</v>
      </c>
      <c r="P708" s="1345">
        <v>0</v>
      </c>
      <c r="Q708" s="1">
        <v>0</v>
      </c>
      <c r="R708" s="1">
        <v>1</v>
      </c>
      <c r="S708" s="1">
        <v>0</v>
      </c>
      <c r="T708" s="1">
        <v>0</v>
      </c>
      <c r="U708" s="1">
        <v>0</v>
      </c>
      <c r="V708" s="1437">
        <v>0</v>
      </c>
    </row>
    <row r="709" spans="1:22" ht="15" x14ac:dyDescent="0.25">
      <c r="A709" s="1338" t="s">
        <v>709</v>
      </c>
      <c r="B709" s="1338" t="s">
        <v>993</v>
      </c>
      <c r="C709" s="1338" t="s">
        <v>376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345">
        <v>0</v>
      </c>
      <c r="Q709" s="1">
        <v>0</v>
      </c>
      <c r="R709" s="1">
        <v>1</v>
      </c>
      <c r="S709" s="1">
        <v>2</v>
      </c>
      <c r="T709" s="1">
        <v>3</v>
      </c>
      <c r="U709" s="1">
        <v>1</v>
      </c>
      <c r="V709" s="1437">
        <v>0</v>
      </c>
    </row>
    <row r="710" spans="1:22" ht="15" x14ac:dyDescent="0.25">
      <c r="A710" s="1338" t="s">
        <v>709</v>
      </c>
      <c r="B710" s="1338" t="s">
        <v>993</v>
      </c>
      <c r="C710" s="1338" t="s">
        <v>379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345">
        <v>0</v>
      </c>
      <c r="Q710" s="1">
        <v>0</v>
      </c>
      <c r="R710" s="1">
        <v>0</v>
      </c>
      <c r="S710" s="1">
        <v>1</v>
      </c>
      <c r="T710" s="1">
        <v>2</v>
      </c>
      <c r="U710" s="1">
        <v>1</v>
      </c>
      <c r="V710" s="1437">
        <v>0</v>
      </c>
    </row>
    <row r="711" spans="1:22" ht="15" x14ac:dyDescent="0.25">
      <c r="A711" s="1338" t="s">
        <v>709</v>
      </c>
      <c r="B711" s="1338" t="s">
        <v>993</v>
      </c>
      <c r="C711" s="1338" t="s">
        <v>377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345">
        <v>0</v>
      </c>
      <c r="Q711" s="1">
        <v>0</v>
      </c>
      <c r="R711" s="1">
        <v>0</v>
      </c>
      <c r="S711" s="1">
        <v>0.5</v>
      </c>
      <c r="T711" s="1">
        <v>0.66666666666666663</v>
      </c>
      <c r="U711" s="1">
        <v>1</v>
      </c>
      <c r="V711" s="1437">
        <v>0</v>
      </c>
    </row>
    <row r="712" spans="1:22" ht="15" x14ac:dyDescent="0.25">
      <c r="A712" s="1338" t="s">
        <v>709</v>
      </c>
      <c r="B712" s="1338" t="s">
        <v>994</v>
      </c>
      <c r="C712" s="1338" t="s">
        <v>376</v>
      </c>
      <c r="D712" s="1">
        <v>0</v>
      </c>
      <c r="E712" s="1">
        <v>23</v>
      </c>
      <c r="F712" s="1">
        <v>22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345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437">
        <v>0</v>
      </c>
    </row>
    <row r="713" spans="1:22" ht="15" x14ac:dyDescent="0.25">
      <c r="A713" s="1338" t="s">
        <v>709</v>
      </c>
      <c r="B713" s="1338" t="s">
        <v>994</v>
      </c>
      <c r="C713" s="1338" t="s">
        <v>379</v>
      </c>
      <c r="D713" s="1">
        <v>0</v>
      </c>
      <c r="E713" s="1">
        <v>3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345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437">
        <v>0</v>
      </c>
    </row>
    <row r="714" spans="1:22" ht="15" x14ac:dyDescent="0.25">
      <c r="A714" s="1338" t="s">
        <v>709</v>
      </c>
      <c r="B714" s="1338" t="s">
        <v>994</v>
      </c>
      <c r="C714" s="1338" t="s">
        <v>377</v>
      </c>
      <c r="D714" s="1">
        <v>0</v>
      </c>
      <c r="E714" s="1">
        <v>0.12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345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437">
        <v>0</v>
      </c>
    </row>
    <row r="715" spans="1:22" ht="15" x14ac:dyDescent="0.25">
      <c r="A715" s="1338" t="s">
        <v>709</v>
      </c>
      <c r="B715" s="1338" t="s">
        <v>1162</v>
      </c>
      <c r="C715" s="1338" t="s">
        <v>376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345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437">
        <v>4</v>
      </c>
    </row>
    <row r="716" spans="1:22" ht="15" x14ac:dyDescent="0.25">
      <c r="A716" s="1338" t="s">
        <v>709</v>
      </c>
      <c r="B716" s="1338" t="s">
        <v>1162</v>
      </c>
      <c r="C716" s="1338" t="s">
        <v>379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345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437">
        <v>2</v>
      </c>
    </row>
    <row r="717" spans="1:22" ht="15" x14ac:dyDescent="0.25">
      <c r="A717" s="1338" t="s">
        <v>709</v>
      </c>
      <c r="B717" s="1338" t="s">
        <v>1162</v>
      </c>
      <c r="C717" s="1338" t="s">
        <v>377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345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437">
        <v>0.5</v>
      </c>
    </row>
    <row r="718" spans="1:22" ht="15" x14ac:dyDescent="0.25">
      <c r="A718" s="1338" t="s">
        <v>709</v>
      </c>
      <c r="B718" s="1338" t="s">
        <v>1043</v>
      </c>
      <c r="C718" s="1338" t="s">
        <v>376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345">
        <v>-1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437">
        <v>0</v>
      </c>
    </row>
    <row r="719" spans="1:22" ht="15" x14ac:dyDescent="0.25">
      <c r="A719" s="1338" t="s">
        <v>709</v>
      </c>
      <c r="B719" s="1338" t="s">
        <v>1043</v>
      </c>
      <c r="C719" s="1338" t="s">
        <v>379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345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437">
        <v>0</v>
      </c>
    </row>
    <row r="720" spans="1:22" ht="15" x14ac:dyDescent="0.25">
      <c r="A720" s="1338" t="s">
        <v>709</v>
      </c>
      <c r="B720" s="1338" t="s">
        <v>1043</v>
      </c>
      <c r="C720" s="1338" t="s">
        <v>377</v>
      </c>
      <c r="D720" s="1">
        <v>0</v>
      </c>
      <c r="E720" s="1">
        <v>0</v>
      </c>
      <c r="F720" s="1">
        <v>0.42857142857142855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345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437">
        <v>0</v>
      </c>
    </row>
    <row r="721" spans="1:22" ht="15" x14ac:dyDescent="0.25">
      <c r="A721" s="1338" t="s">
        <v>709</v>
      </c>
      <c r="B721" s="1338" t="s">
        <v>995</v>
      </c>
      <c r="C721" s="1338" t="s">
        <v>376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345">
        <v>0</v>
      </c>
      <c r="Q721" s="1">
        <v>0</v>
      </c>
      <c r="R721" s="1">
        <v>8</v>
      </c>
      <c r="S721" s="1">
        <v>5</v>
      </c>
      <c r="T721" s="1">
        <v>3</v>
      </c>
      <c r="U721" s="1">
        <v>0</v>
      </c>
      <c r="V721" s="1437">
        <v>0</v>
      </c>
    </row>
    <row r="722" spans="1:22" ht="15" x14ac:dyDescent="0.25">
      <c r="A722" s="1338" t="s">
        <v>709</v>
      </c>
      <c r="B722" s="1338" t="s">
        <v>995</v>
      </c>
      <c r="C722" s="1338" t="s">
        <v>379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345">
        <v>0</v>
      </c>
      <c r="Q722" s="1">
        <v>0</v>
      </c>
      <c r="R722" s="1">
        <v>3</v>
      </c>
      <c r="S722" s="1">
        <v>3</v>
      </c>
      <c r="T722" s="1">
        <v>3</v>
      </c>
      <c r="U722" s="1">
        <v>0</v>
      </c>
      <c r="V722" s="1437">
        <v>0</v>
      </c>
    </row>
    <row r="723" spans="1:22" ht="15" x14ac:dyDescent="0.25">
      <c r="A723" s="1338" t="s">
        <v>709</v>
      </c>
      <c r="B723" s="1338" t="s">
        <v>995</v>
      </c>
      <c r="C723" s="1338" t="s">
        <v>377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345">
        <v>0</v>
      </c>
      <c r="Q723" s="1">
        <v>0</v>
      </c>
      <c r="R723" s="1">
        <v>0.375</v>
      </c>
      <c r="S723" s="1">
        <v>0.6</v>
      </c>
      <c r="T723" s="1">
        <v>1</v>
      </c>
      <c r="U723" s="1">
        <v>0</v>
      </c>
      <c r="V723" s="1437">
        <v>0</v>
      </c>
    </row>
    <row r="724" spans="1:22" ht="15" x14ac:dyDescent="0.25">
      <c r="A724" s="1338" t="s">
        <v>709</v>
      </c>
      <c r="B724" s="1338" t="s">
        <v>996</v>
      </c>
      <c r="C724" s="1338" t="s">
        <v>376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345">
        <v>0</v>
      </c>
      <c r="Q724" s="1">
        <v>0</v>
      </c>
      <c r="R724" s="1">
        <v>0</v>
      </c>
      <c r="S724" s="1">
        <v>0</v>
      </c>
      <c r="T724" s="1">
        <v>1</v>
      </c>
      <c r="U724" s="1">
        <v>1</v>
      </c>
      <c r="V724" s="1437">
        <v>3</v>
      </c>
    </row>
    <row r="725" spans="1:22" ht="15" x14ac:dyDescent="0.25">
      <c r="A725" s="1338" t="s">
        <v>709</v>
      </c>
      <c r="B725" s="1338" t="s">
        <v>996</v>
      </c>
      <c r="C725" s="1338" t="s">
        <v>379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345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437">
        <v>1</v>
      </c>
    </row>
    <row r="726" spans="1:22" ht="15" x14ac:dyDescent="0.25">
      <c r="A726" s="1338" t="s">
        <v>709</v>
      </c>
      <c r="B726" s="1338" t="s">
        <v>996</v>
      </c>
      <c r="C726" s="1338" t="s">
        <v>377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345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437">
        <v>0.33333333333333331</v>
      </c>
    </row>
    <row r="727" spans="1:22" ht="15" x14ac:dyDescent="0.25">
      <c r="A727" s="1338" t="s">
        <v>709</v>
      </c>
      <c r="B727" s="1338" t="s">
        <v>997</v>
      </c>
      <c r="C727" s="1338" t="s">
        <v>376</v>
      </c>
      <c r="D727" s="1">
        <v>13</v>
      </c>
      <c r="E727" s="1">
        <v>8</v>
      </c>
      <c r="F727" s="1">
        <v>7</v>
      </c>
      <c r="G727" s="1">
        <v>6</v>
      </c>
      <c r="H727" s="1">
        <v>1</v>
      </c>
      <c r="I727" s="1">
        <v>2</v>
      </c>
      <c r="J727" s="1">
        <v>6</v>
      </c>
      <c r="K727" s="1">
        <v>2</v>
      </c>
      <c r="L727" s="1">
        <v>2</v>
      </c>
      <c r="M727" s="1">
        <v>0</v>
      </c>
      <c r="N727" s="1">
        <v>2</v>
      </c>
      <c r="O727" s="1">
        <v>4</v>
      </c>
      <c r="P727" s="1345">
        <v>0</v>
      </c>
      <c r="Q727" s="1">
        <v>0</v>
      </c>
      <c r="R727" s="1">
        <v>1</v>
      </c>
      <c r="S727" s="1">
        <v>0</v>
      </c>
      <c r="T727" s="1">
        <v>0</v>
      </c>
      <c r="U727" s="1">
        <v>0</v>
      </c>
      <c r="V727" s="1437">
        <v>0</v>
      </c>
    </row>
    <row r="728" spans="1:22" ht="15" x14ac:dyDescent="0.25">
      <c r="A728" s="1338" t="s">
        <v>709</v>
      </c>
      <c r="B728" s="1338" t="s">
        <v>997</v>
      </c>
      <c r="C728" s="1338" t="s">
        <v>379</v>
      </c>
      <c r="D728" s="1">
        <v>4</v>
      </c>
      <c r="E728" s="1">
        <v>4</v>
      </c>
      <c r="F728" s="1">
        <v>3</v>
      </c>
      <c r="G728" s="1">
        <v>4</v>
      </c>
      <c r="H728" s="1">
        <v>1</v>
      </c>
      <c r="I728" s="1">
        <v>1</v>
      </c>
      <c r="J728" s="1">
        <v>1</v>
      </c>
      <c r="K728" s="1">
        <v>0</v>
      </c>
      <c r="L728" s="1">
        <v>2</v>
      </c>
      <c r="M728" s="1">
        <v>0</v>
      </c>
      <c r="N728" s="1">
        <v>1</v>
      </c>
      <c r="O728" s="1">
        <v>1</v>
      </c>
      <c r="P728" s="1345">
        <v>0</v>
      </c>
      <c r="Q728" s="1">
        <v>0</v>
      </c>
      <c r="R728" s="1">
        <v>1</v>
      </c>
      <c r="S728" s="1">
        <v>0</v>
      </c>
      <c r="T728" s="1">
        <v>0</v>
      </c>
      <c r="U728" s="1">
        <v>0</v>
      </c>
      <c r="V728" s="1437">
        <v>0</v>
      </c>
    </row>
    <row r="729" spans="1:22" ht="15" x14ac:dyDescent="0.25">
      <c r="A729" s="1338" t="s">
        <v>709</v>
      </c>
      <c r="B729" s="1338" t="s">
        <v>997</v>
      </c>
      <c r="C729" s="1338" t="s">
        <v>377</v>
      </c>
      <c r="D729" s="1">
        <v>0.30769230769230771</v>
      </c>
      <c r="E729" s="1">
        <v>0.44444444444444442</v>
      </c>
      <c r="F729" s="1">
        <v>0.42857142857142855</v>
      </c>
      <c r="G729" s="1">
        <v>0.5714285714285714</v>
      </c>
      <c r="H729" s="1">
        <v>1</v>
      </c>
      <c r="I729" s="1">
        <v>0.5</v>
      </c>
      <c r="J729" s="1">
        <v>0.16666666666666666</v>
      </c>
      <c r="K729" s="1">
        <v>0</v>
      </c>
      <c r="L729" s="1">
        <v>1</v>
      </c>
      <c r="M729" s="1">
        <v>0</v>
      </c>
      <c r="N729" s="1">
        <v>0.5</v>
      </c>
      <c r="O729" s="1">
        <v>0.25</v>
      </c>
      <c r="P729" s="1345">
        <v>0</v>
      </c>
      <c r="Q729" s="1">
        <v>0</v>
      </c>
      <c r="R729" s="1">
        <v>1</v>
      </c>
      <c r="S729" s="1">
        <v>0</v>
      </c>
      <c r="T729" s="1">
        <v>0</v>
      </c>
      <c r="U729" s="1">
        <v>0</v>
      </c>
      <c r="V729" s="1437">
        <v>0</v>
      </c>
    </row>
    <row r="730" spans="1:22" ht="15" x14ac:dyDescent="0.25">
      <c r="A730" s="1338" t="s">
        <v>709</v>
      </c>
      <c r="B730" s="1338" t="s">
        <v>998</v>
      </c>
      <c r="C730" s="1338" t="s">
        <v>376</v>
      </c>
      <c r="D730" s="1">
        <v>31</v>
      </c>
      <c r="E730" s="1">
        <v>26</v>
      </c>
      <c r="F730" s="1">
        <v>33</v>
      </c>
      <c r="G730" s="1">
        <v>49</v>
      </c>
      <c r="H730" s="1">
        <v>53</v>
      </c>
      <c r="I730" s="1">
        <v>41</v>
      </c>
      <c r="J730" s="1">
        <v>30</v>
      </c>
      <c r="K730" s="1">
        <v>35</v>
      </c>
      <c r="L730" s="1">
        <v>35</v>
      </c>
      <c r="M730" s="1">
        <v>39</v>
      </c>
      <c r="N730" s="1">
        <v>37</v>
      </c>
      <c r="O730" s="1">
        <v>79</v>
      </c>
      <c r="P730" s="1345">
        <v>23</v>
      </c>
      <c r="Q730" s="1">
        <v>17</v>
      </c>
      <c r="R730" s="1">
        <v>28</v>
      </c>
      <c r="S730" s="1">
        <v>38</v>
      </c>
      <c r="T730" s="1">
        <v>34</v>
      </c>
      <c r="U730" s="1">
        <v>47</v>
      </c>
      <c r="V730" s="1437">
        <v>36</v>
      </c>
    </row>
    <row r="731" spans="1:22" ht="15" x14ac:dyDescent="0.25">
      <c r="A731" s="1338" t="s">
        <v>709</v>
      </c>
      <c r="B731" s="1338" t="s">
        <v>998</v>
      </c>
      <c r="C731" s="1338" t="s">
        <v>379</v>
      </c>
      <c r="D731" s="1">
        <v>5</v>
      </c>
      <c r="E731" s="1">
        <v>5</v>
      </c>
      <c r="F731" s="1">
        <v>9</v>
      </c>
      <c r="G731" s="1">
        <v>4</v>
      </c>
      <c r="H731" s="1">
        <v>18</v>
      </c>
      <c r="I731" s="1">
        <v>5</v>
      </c>
      <c r="J731" s="1">
        <v>4</v>
      </c>
      <c r="K731" s="1">
        <v>9</v>
      </c>
      <c r="L731" s="1">
        <v>5</v>
      </c>
      <c r="M731" s="1">
        <v>10</v>
      </c>
      <c r="N731" s="1">
        <v>11</v>
      </c>
      <c r="O731" s="1">
        <v>21</v>
      </c>
      <c r="P731" s="1345">
        <v>13</v>
      </c>
      <c r="Q731" s="1">
        <v>7</v>
      </c>
      <c r="R731" s="1">
        <v>8</v>
      </c>
      <c r="S731" s="1">
        <v>28</v>
      </c>
      <c r="T731" s="1">
        <v>18</v>
      </c>
      <c r="U731" s="1">
        <v>20</v>
      </c>
      <c r="V731" s="1437">
        <v>17</v>
      </c>
    </row>
    <row r="732" spans="1:22" ht="15" x14ac:dyDescent="0.25">
      <c r="A732" s="1361" t="s">
        <v>709</v>
      </c>
      <c r="B732" s="1361" t="s">
        <v>998</v>
      </c>
      <c r="C732" s="1361" t="s">
        <v>377</v>
      </c>
      <c r="D732" s="1">
        <v>0.125</v>
      </c>
      <c r="E732" s="1">
        <v>0.1</v>
      </c>
      <c r="F732" s="1">
        <v>0.17307692307692307</v>
      </c>
      <c r="G732" s="1">
        <v>6.25E-2</v>
      </c>
      <c r="H732" s="1">
        <v>0.3</v>
      </c>
      <c r="I732" s="1">
        <v>0.11363636363636363</v>
      </c>
      <c r="J732" s="1">
        <v>0.125</v>
      </c>
      <c r="K732" s="1">
        <v>0.22500000000000001</v>
      </c>
      <c r="L732" s="1">
        <v>0.12195121951219512</v>
      </c>
      <c r="M732" s="1">
        <v>0.24390243902439024</v>
      </c>
      <c r="N732" s="1">
        <v>0.28205128205128205</v>
      </c>
      <c r="O732" s="1">
        <v>0.25301204819277107</v>
      </c>
      <c r="P732" s="1">
        <v>0.54166666666666663</v>
      </c>
      <c r="Q732" s="1">
        <v>0.41176470588235292</v>
      </c>
      <c r="R732" s="1">
        <v>0.26666666666666666</v>
      </c>
      <c r="S732" s="1">
        <v>0.7</v>
      </c>
      <c r="T732" s="1">
        <v>0.5</v>
      </c>
      <c r="U732" s="1">
        <v>0.4</v>
      </c>
      <c r="V732" s="1437">
        <v>0.47222222222222221</v>
      </c>
    </row>
    <row r="733" spans="1:22" ht="15" x14ac:dyDescent="0.25">
      <c r="A733" s="1361" t="s">
        <v>709</v>
      </c>
      <c r="B733" s="1361" t="s">
        <v>999</v>
      </c>
      <c r="C733" s="1361" t="s">
        <v>376</v>
      </c>
      <c r="D733" s="1">
        <v>31</v>
      </c>
      <c r="E733" s="1">
        <v>37</v>
      </c>
      <c r="F733" s="1">
        <v>35</v>
      </c>
      <c r="G733" s="1">
        <v>-2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437">
        <v>0</v>
      </c>
    </row>
    <row r="734" spans="1:22" ht="15" x14ac:dyDescent="0.25">
      <c r="A734" s="1361" t="s">
        <v>709</v>
      </c>
      <c r="B734" s="1361" t="s">
        <v>999</v>
      </c>
      <c r="C734" s="1361" t="s">
        <v>379</v>
      </c>
      <c r="D734" s="1">
        <v>2</v>
      </c>
      <c r="E734" s="1">
        <v>2</v>
      </c>
      <c r="F734" s="1">
        <v>4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437">
        <v>0</v>
      </c>
    </row>
    <row r="735" spans="1:22" ht="15" x14ac:dyDescent="0.25">
      <c r="A735" s="1361" t="s">
        <v>709</v>
      </c>
      <c r="B735" s="1361" t="s">
        <v>999</v>
      </c>
      <c r="C735" s="1361" t="s">
        <v>377</v>
      </c>
      <c r="D735" s="1">
        <v>5.128205128205128E-2</v>
      </c>
      <c r="E735" s="1">
        <v>4.5454545454545456E-2</v>
      </c>
      <c r="F735" s="1">
        <v>7.5471698113207544E-2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437">
        <v>0</v>
      </c>
    </row>
    <row r="736" spans="1:22" ht="15" x14ac:dyDescent="0.25">
      <c r="A736" s="1361" t="s">
        <v>709</v>
      </c>
      <c r="B736" s="1361" t="s">
        <v>1000</v>
      </c>
      <c r="C736" s="1361" t="s">
        <v>376</v>
      </c>
      <c r="D736" s="1">
        <v>3</v>
      </c>
      <c r="E736" s="1">
        <v>7</v>
      </c>
      <c r="F736" s="1">
        <v>5</v>
      </c>
      <c r="G736" s="1">
        <v>15</v>
      </c>
      <c r="H736" s="1">
        <v>10</v>
      </c>
      <c r="I736" s="1">
        <v>18</v>
      </c>
      <c r="J736" s="1">
        <v>7</v>
      </c>
      <c r="K736" s="1">
        <v>11</v>
      </c>
      <c r="L736" s="1">
        <v>6</v>
      </c>
      <c r="M736" s="1">
        <v>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437">
        <v>0</v>
      </c>
    </row>
    <row r="737" spans="1:22" ht="15" x14ac:dyDescent="0.25">
      <c r="A737" s="1361" t="s">
        <v>709</v>
      </c>
      <c r="B737" s="1361" t="s">
        <v>1000</v>
      </c>
      <c r="C737" s="1361" t="s">
        <v>379</v>
      </c>
      <c r="D737" s="1">
        <v>0</v>
      </c>
      <c r="E737" s="1">
        <v>1</v>
      </c>
      <c r="F737" s="1">
        <v>1</v>
      </c>
      <c r="G737" s="1">
        <v>0</v>
      </c>
      <c r="H737" s="1">
        <v>0</v>
      </c>
      <c r="I737" s="1">
        <v>4</v>
      </c>
      <c r="J737" s="1">
        <v>0</v>
      </c>
      <c r="K737" s="1">
        <v>3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437">
        <v>0</v>
      </c>
    </row>
    <row r="738" spans="1:22" ht="15" x14ac:dyDescent="0.25">
      <c r="A738" s="1361" t="s">
        <v>709</v>
      </c>
      <c r="B738" s="1361" t="s">
        <v>1000</v>
      </c>
      <c r="C738" s="1361" t="s">
        <v>377</v>
      </c>
      <c r="D738" s="1">
        <v>0</v>
      </c>
      <c r="E738" s="1">
        <v>0.14285714285714285</v>
      </c>
      <c r="F738" s="1">
        <v>3.7037037037037035E-2</v>
      </c>
      <c r="G738" s="1">
        <v>0</v>
      </c>
      <c r="H738" s="1">
        <v>0</v>
      </c>
      <c r="I738" s="1">
        <v>0.22222222222222221</v>
      </c>
      <c r="J738" s="1">
        <v>0</v>
      </c>
      <c r="K738" s="1">
        <v>0.25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437">
        <v>0</v>
      </c>
    </row>
    <row r="739" spans="1:22" ht="15" x14ac:dyDescent="0.25">
      <c r="A739" s="1361" t="s">
        <v>709</v>
      </c>
      <c r="B739" s="1361" t="s">
        <v>1133</v>
      </c>
      <c r="C739" s="1361" t="s">
        <v>376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-1</v>
      </c>
      <c r="V739" s="1437">
        <v>0</v>
      </c>
    </row>
    <row r="740" spans="1:22" ht="15" x14ac:dyDescent="0.25">
      <c r="A740" s="1361" t="s">
        <v>709</v>
      </c>
      <c r="B740" s="1361" t="s">
        <v>1001</v>
      </c>
      <c r="C740" s="1361" t="s">
        <v>376</v>
      </c>
      <c r="D740" s="1">
        <v>17</v>
      </c>
      <c r="E740" s="1">
        <v>18</v>
      </c>
      <c r="F740" s="1">
        <v>22</v>
      </c>
      <c r="G740" s="1">
        <v>2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-1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437">
        <v>0</v>
      </c>
    </row>
    <row r="741" spans="1:22" ht="15" x14ac:dyDescent="0.25">
      <c r="A741" s="1361" t="s">
        <v>709</v>
      </c>
      <c r="B741" s="1361" t="s">
        <v>1001</v>
      </c>
      <c r="C741" s="1361" t="s">
        <v>379</v>
      </c>
      <c r="D741" s="1">
        <v>4</v>
      </c>
      <c r="E741" s="1">
        <v>4</v>
      </c>
      <c r="F741" s="1">
        <v>1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437">
        <v>0</v>
      </c>
    </row>
    <row r="742" spans="1:22" ht="15" x14ac:dyDescent="0.25">
      <c r="A742" s="1361" t="s">
        <v>709</v>
      </c>
      <c r="B742" s="1361" t="s">
        <v>1001</v>
      </c>
      <c r="C742" s="1361" t="s">
        <v>377</v>
      </c>
      <c r="D742" s="1">
        <v>0.23529411764705882</v>
      </c>
      <c r="E742" s="1">
        <v>0.22222222222222221</v>
      </c>
      <c r="F742" s="1">
        <v>4.5454545454545456E-2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437">
        <v>0</v>
      </c>
    </row>
    <row r="743" spans="1:22" ht="15" x14ac:dyDescent="0.25">
      <c r="A743" s="1361" t="s">
        <v>709</v>
      </c>
      <c r="B743" s="1361" t="s">
        <v>1003</v>
      </c>
      <c r="C743" s="1361" t="s">
        <v>376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1</v>
      </c>
      <c r="T743" s="1">
        <v>1</v>
      </c>
      <c r="U743" s="1">
        <v>0</v>
      </c>
      <c r="V743" s="1437">
        <v>0</v>
      </c>
    </row>
    <row r="744" spans="1:22" ht="15" x14ac:dyDescent="0.25">
      <c r="A744" s="1361" t="s">
        <v>709</v>
      </c>
      <c r="B744" s="1361" t="s">
        <v>1003</v>
      </c>
      <c r="C744" s="1361" t="s">
        <v>379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1</v>
      </c>
      <c r="T744" s="1">
        <v>1</v>
      </c>
      <c r="U744" s="1">
        <v>0</v>
      </c>
      <c r="V744" s="1437">
        <v>0</v>
      </c>
    </row>
    <row r="745" spans="1:22" ht="15" x14ac:dyDescent="0.25">
      <c r="A745" s="1361" t="s">
        <v>709</v>
      </c>
      <c r="B745" s="1361" t="s">
        <v>1003</v>
      </c>
      <c r="C745" s="1361" t="s">
        <v>377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1</v>
      </c>
      <c r="T745" s="1">
        <v>1</v>
      </c>
      <c r="U745" s="1">
        <v>0</v>
      </c>
      <c r="V745" s="1437">
        <v>0</v>
      </c>
    </row>
    <row r="746" spans="1:22" ht="15" x14ac:dyDescent="0.25">
      <c r="A746" s="1361" t="s">
        <v>709</v>
      </c>
      <c r="B746" s="1361" t="s">
        <v>1004</v>
      </c>
      <c r="C746" s="1361" t="s">
        <v>376</v>
      </c>
      <c r="D746" s="1">
        <v>0</v>
      </c>
      <c r="E746" s="1">
        <v>1</v>
      </c>
      <c r="F746" s="1">
        <v>0</v>
      </c>
      <c r="G746" s="1">
        <v>0</v>
      </c>
      <c r="H746" s="1">
        <v>0</v>
      </c>
      <c r="I746" s="1">
        <v>1</v>
      </c>
      <c r="J746" s="1">
        <v>0</v>
      </c>
      <c r="K746" s="1">
        <v>1</v>
      </c>
      <c r="L746" s="1">
        <v>0</v>
      </c>
      <c r="M746" s="1">
        <v>2</v>
      </c>
      <c r="N746" s="1">
        <v>2</v>
      </c>
      <c r="O746" s="1">
        <v>0</v>
      </c>
      <c r="P746" s="1">
        <v>0</v>
      </c>
      <c r="Q746" s="1">
        <v>0</v>
      </c>
      <c r="R746" s="1">
        <v>0</v>
      </c>
      <c r="S746" s="1">
        <v>1</v>
      </c>
      <c r="T746" s="1">
        <v>1</v>
      </c>
      <c r="U746" s="1">
        <v>4</v>
      </c>
      <c r="V746" s="1437">
        <v>20</v>
      </c>
    </row>
    <row r="747" spans="1:22" ht="15" x14ac:dyDescent="0.25">
      <c r="A747" s="1361" t="s">
        <v>709</v>
      </c>
      <c r="B747" s="1361" t="s">
        <v>1004</v>
      </c>
      <c r="C747" s="1361" t="s">
        <v>379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1</v>
      </c>
      <c r="N747" s="1">
        <v>1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2</v>
      </c>
      <c r="V747" s="1437">
        <v>4</v>
      </c>
    </row>
    <row r="748" spans="1:22" ht="15" x14ac:dyDescent="0.25">
      <c r="A748" s="1361" t="s">
        <v>709</v>
      </c>
      <c r="B748" s="1361" t="s">
        <v>1004</v>
      </c>
      <c r="C748" s="1361" t="s">
        <v>377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0.5</v>
      </c>
      <c r="N748" s="1">
        <v>0.5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0.5</v>
      </c>
      <c r="V748" s="1437">
        <v>0.2</v>
      </c>
    </row>
    <row r="749" spans="1:22" ht="15" x14ac:dyDescent="0.25">
      <c r="A749" s="1361" t="s">
        <v>709</v>
      </c>
      <c r="B749" s="1361" t="s">
        <v>1005</v>
      </c>
      <c r="C749" s="1361" t="s">
        <v>376</v>
      </c>
      <c r="D749" s="1">
        <v>16</v>
      </c>
      <c r="E749" s="1">
        <v>28</v>
      </c>
      <c r="F749" s="1">
        <v>38</v>
      </c>
      <c r="G749" s="1">
        <v>49</v>
      </c>
      <c r="H749" s="1">
        <v>40</v>
      </c>
      <c r="I749" s="1">
        <v>28</v>
      </c>
      <c r="J749" s="1">
        <v>35</v>
      </c>
      <c r="K749" s="1">
        <v>43</v>
      </c>
      <c r="L749" s="1">
        <v>39</v>
      </c>
      <c r="M749" s="1">
        <v>44</v>
      </c>
      <c r="N749" s="1">
        <v>72</v>
      </c>
      <c r="O749" s="1">
        <v>82</v>
      </c>
      <c r="P749" s="1">
        <v>36</v>
      </c>
      <c r="Q749" s="1">
        <v>9</v>
      </c>
      <c r="R749" s="1">
        <v>16</v>
      </c>
      <c r="S749" s="1">
        <v>14</v>
      </c>
      <c r="T749" s="1">
        <v>15</v>
      </c>
      <c r="U749" s="1">
        <v>50</v>
      </c>
      <c r="V749" s="1437">
        <v>35</v>
      </c>
    </row>
    <row r="750" spans="1:22" ht="15" x14ac:dyDescent="0.25">
      <c r="A750" s="1361" t="s">
        <v>709</v>
      </c>
      <c r="B750" s="1361" t="s">
        <v>1005</v>
      </c>
      <c r="C750" s="1361" t="s">
        <v>379</v>
      </c>
      <c r="D750" s="1">
        <v>2</v>
      </c>
      <c r="E750" s="1">
        <v>4</v>
      </c>
      <c r="F750" s="1">
        <v>7</v>
      </c>
      <c r="G750" s="1">
        <v>13</v>
      </c>
      <c r="H750" s="1">
        <v>13</v>
      </c>
      <c r="I750" s="1">
        <v>15</v>
      </c>
      <c r="J750" s="1">
        <v>18</v>
      </c>
      <c r="K750" s="1">
        <v>15</v>
      </c>
      <c r="L750" s="1">
        <v>11</v>
      </c>
      <c r="M750" s="1">
        <v>20</v>
      </c>
      <c r="N750" s="1">
        <v>29</v>
      </c>
      <c r="O750" s="1">
        <v>27</v>
      </c>
      <c r="P750" s="1">
        <v>10</v>
      </c>
      <c r="Q750" s="1">
        <v>4</v>
      </c>
      <c r="R750" s="1">
        <v>6</v>
      </c>
      <c r="S750" s="1">
        <v>0</v>
      </c>
      <c r="T750" s="1">
        <v>5</v>
      </c>
      <c r="U750" s="1">
        <v>2</v>
      </c>
      <c r="V750" s="1437">
        <v>2</v>
      </c>
    </row>
    <row r="751" spans="1:22" ht="15" x14ac:dyDescent="0.25">
      <c r="A751" s="1361" t="s">
        <v>709</v>
      </c>
      <c r="B751" s="1361" t="s">
        <v>1005</v>
      </c>
      <c r="C751" s="1361" t="s">
        <v>377</v>
      </c>
      <c r="D751" s="1">
        <v>0.1111111111111111</v>
      </c>
      <c r="E751" s="1">
        <v>0.11428571428571428</v>
      </c>
      <c r="F751" s="1">
        <v>0.17073170731707318</v>
      </c>
      <c r="G751" s="1">
        <v>0.24074074074074073</v>
      </c>
      <c r="H751" s="1">
        <v>0.30232558139534882</v>
      </c>
      <c r="I751" s="1">
        <v>0.42857142857142855</v>
      </c>
      <c r="J751" s="1">
        <v>0.48648648648648651</v>
      </c>
      <c r="K751" s="1">
        <v>0.34090909090909088</v>
      </c>
      <c r="L751" s="1">
        <v>0.2558139534883721</v>
      </c>
      <c r="M751" s="1">
        <v>0.42553191489361702</v>
      </c>
      <c r="N751" s="1">
        <v>0.39726027397260272</v>
      </c>
      <c r="O751" s="1">
        <v>0.31764705882352939</v>
      </c>
      <c r="P751" s="1">
        <v>0.26315789473684209</v>
      </c>
      <c r="Q751" s="1">
        <v>0.4</v>
      </c>
      <c r="R751" s="1">
        <v>0.375</v>
      </c>
      <c r="S751" s="1">
        <v>0</v>
      </c>
      <c r="T751" s="1">
        <v>0.29411764705882354</v>
      </c>
      <c r="U751" s="1">
        <v>3.9215686274509803E-2</v>
      </c>
      <c r="V751" s="1437">
        <v>5.5555555555555552E-2</v>
      </c>
    </row>
    <row r="752" spans="1:22" ht="15" x14ac:dyDescent="0.25">
      <c r="A752" t="s">
        <v>709</v>
      </c>
      <c r="B752" t="s">
        <v>1006</v>
      </c>
      <c r="C752" t="s">
        <v>376</v>
      </c>
      <c r="D752">
        <v>2</v>
      </c>
      <c r="E752">
        <v>4</v>
      </c>
      <c r="F752">
        <v>2</v>
      </c>
      <c r="G752">
        <v>4</v>
      </c>
      <c r="H752">
        <v>4</v>
      </c>
      <c r="I752">
        <v>5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 s="1435">
        <v>0</v>
      </c>
    </row>
    <row r="753" spans="1:22" ht="15" x14ac:dyDescent="0.25">
      <c r="A753" t="s">
        <v>709</v>
      </c>
      <c r="B753" t="s">
        <v>1006</v>
      </c>
      <c r="C753" t="s">
        <v>379</v>
      </c>
      <c r="D753">
        <v>0</v>
      </c>
      <c r="E753">
        <v>1</v>
      </c>
      <c r="F753">
        <v>0</v>
      </c>
      <c r="G753">
        <v>2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 s="1435">
        <v>0</v>
      </c>
    </row>
    <row r="754" spans="1:22" ht="15" x14ac:dyDescent="0.25">
      <c r="A754" t="s">
        <v>709</v>
      </c>
      <c r="B754" t="s">
        <v>1006</v>
      </c>
      <c r="C754" t="s">
        <v>377</v>
      </c>
      <c r="D754">
        <v>0</v>
      </c>
      <c r="E754">
        <v>0.25</v>
      </c>
      <c r="F754">
        <v>0</v>
      </c>
      <c r="G754">
        <v>0.5</v>
      </c>
      <c r="H754">
        <v>0</v>
      </c>
      <c r="I754">
        <v>0.2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 s="1435">
        <v>0</v>
      </c>
    </row>
    <row r="755" spans="1:22" ht="15" x14ac:dyDescent="0.25">
      <c r="A755" t="s">
        <v>709</v>
      </c>
      <c r="B755" t="s">
        <v>1007</v>
      </c>
      <c r="C755" t="s">
        <v>376</v>
      </c>
      <c r="D755">
        <v>26</v>
      </c>
      <c r="E755">
        <v>21</v>
      </c>
      <c r="F755">
        <v>20</v>
      </c>
      <c r="G755">
        <v>25</v>
      </c>
      <c r="H755">
        <v>19</v>
      </c>
      <c r="I755">
        <v>19</v>
      </c>
      <c r="J755">
        <v>1</v>
      </c>
      <c r="K755">
        <v>7</v>
      </c>
      <c r="L755">
        <v>0</v>
      </c>
      <c r="M755">
        <v>-1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 s="1435">
        <v>0</v>
      </c>
    </row>
    <row r="756" spans="1:22" ht="15" x14ac:dyDescent="0.25">
      <c r="A756" t="s">
        <v>709</v>
      </c>
      <c r="B756" t="s">
        <v>1007</v>
      </c>
      <c r="C756" t="s">
        <v>379</v>
      </c>
      <c r="D756">
        <v>16</v>
      </c>
      <c r="E756">
        <v>13</v>
      </c>
      <c r="F756">
        <v>12</v>
      </c>
      <c r="G756">
        <v>15</v>
      </c>
      <c r="H756">
        <v>12</v>
      </c>
      <c r="I756">
        <v>13</v>
      </c>
      <c r="J756">
        <v>1</v>
      </c>
      <c r="K756">
        <v>4</v>
      </c>
      <c r="L756">
        <v>0</v>
      </c>
      <c r="M756">
        <v>-1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 s="1435">
        <v>0</v>
      </c>
    </row>
    <row r="757" spans="1:22" ht="15" x14ac:dyDescent="0.25">
      <c r="A757" t="s">
        <v>709</v>
      </c>
      <c r="B757" t="s">
        <v>1007</v>
      </c>
      <c r="C757" t="s">
        <v>377</v>
      </c>
      <c r="D757">
        <v>0.61538461538461542</v>
      </c>
      <c r="E757">
        <v>0.59090909090909094</v>
      </c>
      <c r="F757">
        <v>0.6</v>
      </c>
      <c r="G757">
        <v>0.6</v>
      </c>
      <c r="H757">
        <v>0.63157894736842102</v>
      </c>
      <c r="I757">
        <v>0.68421052631578949</v>
      </c>
      <c r="J757">
        <v>1</v>
      </c>
      <c r="K757">
        <v>0.5714285714285714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 s="1435">
        <v>0</v>
      </c>
    </row>
    <row r="758" spans="1:22" ht="15" x14ac:dyDescent="0.25">
      <c r="A758" t="s">
        <v>709</v>
      </c>
      <c r="B758" t="s">
        <v>1008</v>
      </c>
      <c r="C758" t="s">
        <v>376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8</v>
      </c>
      <c r="V758" s="1435">
        <v>6</v>
      </c>
    </row>
    <row r="759" spans="1:22" ht="15" x14ac:dyDescent="0.25">
      <c r="A759" t="s">
        <v>709</v>
      </c>
      <c r="B759" t="s">
        <v>1008</v>
      </c>
      <c r="C759" t="s">
        <v>379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7</v>
      </c>
      <c r="V759" s="1435">
        <v>6</v>
      </c>
    </row>
    <row r="760" spans="1:22" ht="15" x14ac:dyDescent="0.25">
      <c r="A760" t="s">
        <v>709</v>
      </c>
      <c r="B760" t="s">
        <v>1008</v>
      </c>
      <c r="C760" t="s">
        <v>377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0.875</v>
      </c>
      <c r="V760" s="1435">
        <v>1</v>
      </c>
    </row>
  </sheetData>
  <mergeCells count="1">
    <mergeCell ref="E2:F2"/>
  </mergeCells>
  <conditionalFormatting sqref="A4:U4">
    <cfRule type="expression" dxfId="83" priority="3">
      <formula>$C4="Total recruited AL"</formula>
    </cfRule>
    <cfRule type="expression" dxfId="82" priority="4">
      <formula>$C4="Total"</formula>
    </cfRule>
  </conditionalFormatting>
  <conditionalFormatting sqref="V4">
    <cfRule type="expression" dxfId="81" priority="1">
      <formula>$C4="Total recruited AL"</formula>
    </cfRule>
    <cfRule type="expression" dxfId="80" priority="2">
      <formula>$C4="Total"</formula>
    </cfRule>
  </conditionalFormatting>
  <hyperlinks>
    <hyperlink ref="E2" location="Cover!A1" display="Back to cover page" xr:uid="{00000000-0004-0000-0D00-000000000000}"/>
  </hyperlink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1">
    <tabColor theme="5" tint="0.59999389629810485"/>
  </sheetPr>
  <dimension ref="A1:CL87"/>
  <sheetViews>
    <sheetView showGridLines="0" zoomScale="85" zoomScaleNormal="85" workbookViewId="0">
      <pane xSplit="9" ySplit="4" topLeftCell="BV5" activePane="bottomRight" state="frozen"/>
      <selection pane="topRight" activeCell="J1" sqref="J1"/>
      <selection pane="bottomLeft" activeCell="A5" sqref="A5"/>
      <selection pane="bottomRight" activeCell="CG6" sqref="CG6"/>
    </sheetView>
  </sheetViews>
  <sheetFormatPr defaultColWidth="8" defaultRowHeight="15" outlineLevelRow="1" outlineLevelCol="1" x14ac:dyDescent="0.25"/>
  <cols>
    <col min="1" max="1" width="2.140625" style="102" customWidth="1" collapsed="1"/>
    <col min="2" max="2" width="21.140625" style="75" customWidth="1" collapsed="1"/>
    <col min="3" max="3" width="7.42578125" style="75" customWidth="1" collapsed="1"/>
    <col min="4" max="4" width="8" style="75" customWidth="1" collapsed="1"/>
    <col min="5" max="6" width="7.42578125" style="75" customWidth="1" collapsed="1"/>
    <col min="7" max="7" width="13.28515625" style="75" customWidth="1" collapsed="1"/>
    <col min="8" max="8" width="12" style="75" customWidth="1" collapsed="1"/>
    <col min="9" max="9" width="11.5703125" style="75" customWidth="1" collapsed="1"/>
    <col min="10" max="10" width="4.140625" style="75" customWidth="1" collapsed="1"/>
    <col min="11" max="11" width="7.85546875" style="77" customWidth="1" collapsed="1"/>
    <col min="12" max="28" width="7.42578125" style="77" hidden="1" customWidth="1" outlineLevel="1" collapsed="1"/>
    <col min="29" max="29" width="7.5703125" style="77" hidden="1" customWidth="1" outlineLevel="1" collapsed="1"/>
    <col min="30" max="30" width="7.42578125" style="77" customWidth="1" collapsed="1"/>
    <col min="31" max="41" width="7.42578125" style="77" hidden="1" customWidth="1" outlineLevel="1" collapsed="1"/>
    <col min="42" max="42" width="7.42578125" style="77" customWidth="1" collapsed="1"/>
    <col min="43" max="53" width="7.42578125" style="77" hidden="1" customWidth="1" outlineLevel="1" collapsed="1"/>
    <col min="54" max="54" width="7.42578125" style="77" customWidth="1" collapsed="1"/>
    <col min="55" max="60" width="7.42578125" style="77" hidden="1" customWidth="1" outlineLevel="1" collapsed="1"/>
    <col min="61" max="61" width="6.5703125" style="77" hidden="1" customWidth="1" outlineLevel="1" collapsed="1"/>
    <col min="62" max="65" width="7.42578125" style="77" hidden="1" customWidth="1" outlineLevel="1" collapsed="1"/>
    <col min="66" max="70" width="7.42578125" style="77" customWidth="1" collapsed="1"/>
    <col min="71" max="71" width="7.85546875" style="77" customWidth="1" collapsed="1"/>
    <col min="72" max="77" width="7.42578125" style="77" customWidth="1" collapsed="1"/>
    <col min="78" max="79" width="8" style="75" customWidth="1" collapsed="1"/>
    <col min="80" max="16384" width="8" style="75" collapsed="1"/>
  </cols>
  <sheetData>
    <row r="1" spans="1:90" x14ac:dyDescent="0.25">
      <c r="B1" s="74" t="s">
        <v>246</v>
      </c>
      <c r="C1" s="102" t="s">
        <v>261</v>
      </c>
      <c r="G1" s="76" t="s">
        <v>247</v>
      </c>
      <c r="BU1" s="79">
        <v>201707</v>
      </c>
      <c r="BV1" s="79">
        <v>201708</v>
      </c>
      <c r="BW1" s="79">
        <v>201709</v>
      </c>
      <c r="BX1" s="79">
        <v>201710</v>
      </c>
      <c r="BY1" s="79">
        <v>201711</v>
      </c>
      <c r="BZ1" s="79">
        <v>201712</v>
      </c>
      <c r="CA1" s="1239" t="str">
        <f>TEXT(CA3,"yyyy")&amp;TEXT(CA3,"mm")</f>
        <v>201801</v>
      </c>
      <c r="CB1" s="1239" t="str">
        <f t="shared" ref="CB1:CL1" si="0">TEXT(CB3,"yyyy")&amp;TEXT(CB3,"mm")</f>
        <v>201802</v>
      </c>
      <c r="CC1" s="1239" t="str">
        <f t="shared" si="0"/>
        <v>201803</v>
      </c>
      <c r="CD1" s="1239" t="str">
        <f t="shared" si="0"/>
        <v>201804</v>
      </c>
      <c r="CE1" s="1239" t="str">
        <f t="shared" si="0"/>
        <v>201805</v>
      </c>
      <c r="CF1" s="1239" t="str">
        <f t="shared" si="0"/>
        <v>201806</v>
      </c>
      <c r="CG1" s="1239" t="str">
        <f t="shared" si="0"/>
        <v>201807</v>
      </c>
      <c r="CH1" s="1239" t="str">
        <f t="shared" si="0"/>
        <v>201808</v>
      </c>
      <c r="CI1" s="1239" t="str">
        <f t="shared" si="0"/>
        <v>201809</v>
      </c>
      <c r="CJ1" s="1239" t="str">
        <f t="shared" si="0"/>
        <v>201810</v>
      </c>
      <c r="CK1" s="1239" t="str">
        <f t="shared" si="0"/>
        <v>201811</v>
      </c>
      <c r="CL1" s="1239" t="str">
        <f t="shared" si="0"/>
        <v>201812</v>
      </c>
    </row>
    <row r="2" spans="1:90" x14ac:dyDescent="0.25">
      <c r="B2" s="110">
        <f>Cover!G3-DAY(Cover!G3)+1</f>
        <v>43282</v>
      </c>
      <c r="G2" s="78">
        <v>2</v>
      </c>
      <c r="H2" s="78">
        <v>5</v>
      </c>
      <c r="I2" s="78">
        <v>11</v>
      </c>
      <c r="L2" s="79"/>
      <c r="M2" s="79"/>
      <c r="N2" s="80"/>
      <c r="O2" s="81"/>
      <c r="P2" s="79">
        <v>6</v>
      </c>
      <c r="Q2" s="79">
        <v>7</v>
      </c>
      <c r="R2" s="79">
        <v>8</v>
      </c>
      <c r="S2" s="79">
        <v>9</v>
      </c>
      <c r="T2" s="79">
        <v>10</v>
      </c>
      <c r="U2" s="79">
        <v>11</v>
      </c>
      <c r="V2" s="79">
        <v>12</v>
      </c>
      <c r="W2" s="79">
        <v>13</v>
      </c>
      <c r="X2" s="79">
        <v>14</v>
      </c>
      <c r="Y2" s="79">
        <v>15</v>
      </c>
      <c r="Z2" s="79">
        <v>16</v>
      </c>
      <c r="AA2" s="79">
        <v>17</v>
      </c>
      <c r="AB2" s="79">
        <v>18</v>
      </c>
      <c r="AC2" s="79">
        <v>19</v>
      </c>
      <c r="AD2" s="79">
        <v>20</v>
      </c>
      <c r="AE2" s="79">
        <v>21</v>
      </c>
      <c r="AF2" s="79">
        <v>22</v>
      </c>
      <c r="AG2" s="79">
        <v>23</v>
      </c>
      <c r="AH2" s="79">
        <v>24</v>
      </c>
      <c r="AI2" s="79">
        <v>25</v>
      </c>
      <c r="AJ2" s="79">
        <v>26</v>
      </c>
      <c r="AK2" s="79">
        <v>27</v>
      </c>
      <c r="AL2" s="79">
        <v>28</v>
      </c>
      <c r="AM2" s="79">
        <v>29</v>
      </c>
      <c r="AN2" s="79">
        <v>30</v>
      </c>
      <c r="AO2" s="79">
        <v>31</v>
      </c>
      <c r="AP2" s="79">
        <v>32</v>
      </c>
      <c r="AQ2" s="79">
        <v>33</v>
      </c>
      <c r="AR2" s="79">
        <v>34</v>
      </c>
      <c r="AS2" s="79">
        <v>35</v>
      </c>
      <c r="AT2" s="79">
        <v>36</v>
      </c>
      <c r="AU2" s="79">
        <v>37</v>
      </c>
      <c r="AV2" s="79">
        <v>38</v>
      </c>
      <c r="AW2" s="79">
        <v>39</v>
      </c>
      <c r="AX2" s="79">
        <v>40</v>
      </c>
      <c r="AY2" s="79">
        <v>41</v>
      </c>
      <c r="AZ2" s="79">
        <v>42</v>
      </c>
      <c r="BA2" s="79">
        <v>43</v>
      </c>
      <c r="BB2" s="79">
        <v>44</v>
      </c>
    </row>
    <row r="3" spans="1:90" ht="63.75" customHeight="1" x14ac:dyDescent="0.25">
      <c r="B3" s="1374"/>
      <c r="C3" s="1375" t="s">
        <v>248</v>
      </c>
      <c r="D3" s="1376" t="s">
        <v>249</v>
      </c>
      <c r="E3" s="1376" t="s">
        <v>250</v>
      </c>
      <c r="F3" s="1376" t="s">
        <v>251</v>
      </c>
      <c r="G3" s="1377" t="s">
        <v>252</v>
      </c>
      <c r="H3" s="1377" t="s">
        <v>253</v>
      </c>
      <c r="I3" s="1377" t="s">
        <v>254</v>
      </c>
      <c r="J3" s="82"/>
      <c r="K3" s="1378">
        <v>41030</v>
      </c>
      <c r="L3" s="1379">
        <v>41061</v>
      </c>
      <c r="M3" s="1378">
        <v>41091</v>
      </c>
      <c r="N3" s="1378">
        <v>41122</v>
      </c>
      <c r="O3" s="1379">
        <v>41153</v>
      </c>
      <c r="P3" s="1378">
        <v>41183</v>
      </c>
      <c r="Q3" s="1378">
        <v>41214</v>
      </c>
      <c r="R3" s="1378">
        <v>41244</v>
      </c>
      <c r="S3" s="1380">
        <v>41275</v>
      </c>
      <c r="T3" s="1378">
        <v>41306</v>
      </c>
      <c r="U3" s="1379">
        <v>41334</v>
      </c>
      <c r="V3" s="1380">
        <v>41365</v>
      </c>
      <c r="W3" s="1380">
        <v>41395</v>
      </c>
      <c r="X3" s="1378">
        <v>41426</v>
      </c>
      <c r="Y3" s="1378">
        <v>41456</v>
      </c>
      <c r="Z3" s="1378">
        <v>41487</v>
      </c>
      <c r="AA3" s="1378">
        <v>41518</v>
      </c>
      <c r="AB3" s="1378">
        <v>41548</v>
      </c>
      <c r="AC3" s="1378">
        <v>41579</v>
      </c>
      <c r="AD3" s="1378">
        <v>41609</v>
      </c>
      <c r="AE3" s="1378">
        <v>41640</v>
      </c>
      <c r="AF3" s="1378">
        <v>41671</v>
      </c>
      <c r="AG3" s="1378">
        <v>41699</v>
      </c>
      <c r="AH3" s="1378">
        <v>41730</v>
      </c>
      <c r="AI3" s="1378">
        <v>41760</v>
      </c>
      <c r="AJ3" s="1378">
        <v>41791</v>
      </c>
      <c r="AK3" s="1378">
        <v>41821</v>
      </c>
      <c r="AL3" s="1378">
        <v>41852</v>
      </c>
      <c r="AM3" s="1378">
        <v>41883</v>
      </c>
      <c r="AN3" s="1378">
        <v>41913</v>
      </c>
      <c r="AO3" s="1378">
        <v>41944</v>
      </c>
      <c r="AP3" s="1378">
        <v>41974</v>
      </c>
      <c r="AQ3" s="1378">
        <v>42005</v>
      </c>
      <c r="AR3" s="1378">
        <v>42036</v>
      </c>
      <c r="AS3" s="1378">
        <v>42064</v>
      </c>
      <c r="AT3" s="1378">
        <v>42095</v>
      </c>
      <c r="AU3" s="1378">
        <v>42125</v>
      </c>
      <c r="AV3" s="1378">
        <v>42156</v>
      </c>
      <c r="AW3" s="1378">
        <v>42186</v>
      </c>
      <c r="AX3" s="1378">
        <v>42217</v>
      </c>
      <c r="AY3" s="1378">
        <v>42248</v>
      </c>
      <c r="AZ3" s="1378">
        <v>42278</v>
      </c>
      <c r="BA3" s="1378">
        <v>42309</v>
      </c>
      <c r="BB3" s="1378">
        <v>42339</v>
      </c>
      <c r="BC3" s="1378">
        <v>42370</v>
      </c>
      <c r="BD3" s="1378">
        <v>42401</v>
      </c>
      <c r="BE3" s="1378">
        <v>42430</v>
      </c>
      <c r="BF3" s="1378">
        <v>42461</v>
      </c>
      <c r="BG3" s="1378">
        <v>42491</v>
      </c>
      <c r="BH3" s="1378">
        <v>42522</v>
      </c>
      <c r="BI3" s="1378">
        <v>42552</v>
      </c>
      <c r="BJ3" s="1378">
        <v>42583</v>
      </c>
      <c r="BK3" s="1378">
        <v>42614</v>
      </c>
      <c r="BL3" s="1378">
        <v>42644</v>
      </c>
      <c r="BM3" s="1378">
        <v>42675</v>
      </c>
      <c r="BN3" s="1378">
        <v>42705</v>
      </c>
      <c r="BO3" s="1378">
        <v>42736</v>
      </c>
      <c r="BP3" s="1378">
        <v>42767</v>
      </c>
      <c r="BQ3" s="1378">
        <v>42795</v>
      </c>
      <c r="BR3" s="1378">
        <v>42826</v>
      </c>
      <c r="BS3" s="1378">
        <v>42856</v>
      </c>
      <c r="BT3" s="1378">
        <v>42887</v>
      </c>
      <c r="BU3" s="1378">
        <v>42917</v>
      </c>
      <c r="BV3" s="1378">
        <v>42948</v>
      </c>
      <c r="BW3" s="1378">
        <v>42979</v>
      </c>
      <c r="BX3" s="1378">
        <v>43009</v>
      </c>
      <c r="BY3" s="1378">
        <v>43040</v>
      </c>
      <c r="BZ3" s="1378">
        <v>43070</v>
      </c>
      <c r="CA3" s="1378">
        <v>43101</v>
      </c>
      <c r="CB3" s="1378">
        <v>43132</v>
      </c>
      <c r="CC3" s="1378">
        <v>43160</v>
      </c>
      <c r="CD3" s="1378">
        <v>43191</v>
      </c>
      <c r="CE3" s="1378">
        <v>43221</v>
      </c>
      <c r="CF3" s="1378">
        <v>43252</v>
      </c>
      <c r="CG3" s="83">
        <v>43282</v>
      </c>
      <c r="CH3" s="83">
        <v>43313</v>
      </c>
      <c r="CI3" s="83">
        <v>43344</v>
      </c>
      <c r="CJ3" s="83">
        <v>43374</v>
      </c>
      <c r="CK3" s="83">
        <v>43405</v>
      </c>
      <c r="CL3" s="83">
        <v>43435</v>
      </c>
    </row>
    <row r="4" spans="1:90" s="84" customFormat="1" ht="15.75" customHeight="1" x14ac:dyDescent="0.25">
      <c r="A4" s="103"/>
      <c r="B4" s="1381"/>
      <c r="C4" s="1382">
        <f>SUM(C6:C86)</f>
        <v>41315</v>
      </c>
      <c r="D4" s="1382">
        <f>SUM(D6:D86)</f>
        <v>38238</v>
      </c>
      <c r="E4" s="1382">
        <f>SUM(E6:E86)</f>
        <v>27738</v>
      </c>
      <c r="F4" s="1382">
        <f>SUM(F6:F86)</f>
        <v>15034</v>
      </c>
      <c r="G4" s="1271">
        <f>D4/SUM(C6:INDEX(C6:C86,MATCH($B$2,B6:B86,0)-2))</f>
        <v>0.95748197115384615</v>
      </c>
      <c r="H4" s="1271">
        <f>E4/SUM(C6:INDEX(C6:C86,MATCH($B$2,B6:B86,0)-5))</f>
        <v>0.74783640236175897</v>
      </c>
      <c r="I4" s="1271">
        <f>F4/SUM(C6:INDEX(C6:C86,MATCH($B$2,B6:B86,0)-11))</f>
        <v>0.50631461960731483</v>
      </c>
      <c r="K4" s="1383"/>
      <c r="L4" s="1383"/>
      <c r="M4" s="1383"/>
      <c r="N4" s="1383"/>
      <c r="O4" s="1383"/>
      <c r="P4" s="1383"/>
      <c r="Q4" s="1383"/>
      <c r="R4" s="1383"/>
      <c r="S4" s="1383"/>
      <c r="T4" s="1383"/>
      <c r="U4" s="1383"/>
      <c r="V4" s="1383"/>
      <c r="W4" s="1383"/>
      <c r="X4" s="1383"/>
      <c r="Y4" s="1383"/>
      <c r="Z4" s="1383"/>
      <c r="AA4" s="1383"/>
      <c r="AB4" s="1383"/>
      <c r="AC4" s="1383"/>
      <c r="AD4" s="1383"/>
      <c r="AE4" s="1383"/>
      <c r="AF4" s="1383"/>
      <c r="AG4" s="1383"/>
      <c r="AH4" s="1383"/>
      <c r="AI4" s="1383"/>
      <c r="AJ4" s="1383"/>
      <c r="AK4" s="1383"/>
      <c r="AL4" s="1383"/>
      <c r="AM4" s="1383"/>
      <c r="AN4" s="1383"/>
      <c r="AO4" s="1383"/>
      <c r="AP4" s="1383"/>
      <c r="AQ4" s="1383"/>
      <c r="AR4" s="1383"/>
      <c r="AS4" s="1383"/>
      <c r="AT4" s="1383"/>
      <c r="AU4" s="1383"/>
      <c r="AV4" s="1383"/>
      <c r="AW4" s="1383"/>
      <c r="AX4" s="1383"/>
      <c r="AY4" s="1383"/>
      <c r="AZ4" s="1383"/>
      <c r="BA4" s="1383"/>
      <c r="BB4" s="1383"/>
      <c r="BC4" s="1383"/>
      <c r="BD4" s="1383"/>
      <c r="BE4" s="1383"/>
      <c r="BF4" s="1383"/>
      <c r="BG4" s="1383"/>
      <c r="BH4" s="1383"/>
      <c r="BI4" s="1384"/>
      <c r="BJ4" s="1383"/>
      <c r="BK4" s="1383"/>
      <c r="BL4" s="1383"/>
      <c r="BM4" s="1383"/>
      <c r="BN4" s="1383"/>
      <c r="BO4" s="1383"/>
      <c r="BP4" s="1383"/>
      <c r="BQ4" s="1383"/>
      <c r="BR4" s="1383"/>
      <c r="BS4" s="1383"/>
      <c r="BT4" s="1383"/>
      <c r="BU4" s="1384"/>
      <c r="BV4" s="1383"/>
      <c r="BW4" s="1383"/>
      <c r="BX4" s="1383"/>
      <c r="BY4" s="1383"/>
      <c r="BZ4" s="1383"/>
    </row>
    <row r="5" spans="1:90" s="88" customFormat="1" ht="15.75" customHeight="1" x14ac:dyDescent="0.25">
      <c r="A5" s="104"/>
      <c r="B5" s="85"/>
      <c r="C5" s="85"/>
      <c r="D5" s="85"/>
      <c r="E5" s="85"/>
      <c r="F5" s="85"/>
      <c r="G5" s="86"/>
      <c r="H5" s="86"/>
      <c r="I5" s="87"/>
      <c r="K5" s="89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1"/>
      <c r="Z5" s="92"/>
      <c r="AA5" s="92"/>
      <c r="AB5" s="92"/>
      <c r="AC5" s="92"/>
      <c r="AD5" s="92"/>
      <c r="AE5" s="92"/>
      <c r="AF5" s="92"/>
      <c r="AG5" s="92"/>
      <c r="AH5" s="92"/>
      <c r="AI5" s="92"/>
      <c r="AJ5" s="92"/>
      <c r="AK5" s="92"/>
      <c r="AL5" s="92"/>
      <c r="AM5" s="92"/>
      <c r="AN5" s="92"/>
      <c r="AO5" s="92"/>
      <c r="AP5" s="92"/>
      <c r="AQ5" s="93"/>
      <c r="AR5" s="94"/>
      <c r="AS5" s="94"/>
      <c r="AT5" s="93"/>
      <c r="AU5" s="93"/>
      <c r="AV5" s="93"/>
      <c r="AW5" s="93"/>
      <c r="AX5" s="93"/>
      <c r="AY5" s="93"/>
      <c r="AZ5" s="93"/>
      <c r="BA5" s="93"/>
      <c r="BB5" s="93"/>
      <c r="BC5" s="93"/>
      <c r="BD5" s="93"/>
      <c r="BE5" s="93"/>
      <c r="BF5" s="93"/>
      <c r="BG5" s="93"/>
      <c r="BH5" s="93"/>
      <c r="BI5" s="93"/>
      <c r="BJ5" s="93"/>
      <c r="BK5" s="93"/>
      <c r="BL5" s="93"/>
      <c r="BM5" s="93"/>
      <c r="BN5" s="93"/>
      <c r="BO5" s="93"/>
      <c r="BP5" s="93"/>
      <c r="BQ5" s="93"/>
      <c r="BR5" s="93"/>
      <c r="BS5" s="93"/>
      <c r="BT5" s="93"/>
      <c r="BU5" s="93"/>
      <c r="BV5" s="93"/>
      <c r="BW5" s="93"/>
      <c r="BX5" s="93"/>
      <c r="BY5" s="93"/>
      <c r="BZ5" s="93"/>
    </row>
    <row r="6" spans="1:90" outlineLevel="1" x14ac:dyDescent="0.25">
      <c r="A6" s="102" t="s">
        <v>262</v>
      </c>
      <c r="B6" s="95">
        <v>41000</v>
      </c>
      <c r="C6" s="1385">
        <v>22</v>
      </c>
      <c r="D6" s="1386">
        <f>L6</f>
        <v>22</v>
      </c>
      <c r="E6" s="1386">
        <f>O6</f>
        <v>16</v>
      </c>
      <c r="F6" s="1386">
        <f>$U$6</f>
        <v>9</v>
      </c>
      <c r="G6" s="96">
        <f t="shared" ref="G6:I37" si="1">IFERROR(D6/$C6,"-")</f>
        <v>1</v>
      </c>
      <c r="H6" s="96">
        <f t="shared" si="1"/>
        <v>0.72727272727272729</v>
      </c>
      <c r="I6" s="105">
        <f t="shared" si="1"/>
        <v>0.40909090909090912</v>
      </c>
      <c r="J6" s="106"/>
      <c r="K6" s="1387">
        <v>22</v>
      </c>
      <c r="L6" s="1388">
        <v>22</v>
      </c>
      <c r="M6" s="1388">
        <v>21</v>
      </c>
      <c r="N6" s="1388">
        <v>20</v>
      </c>
      <c r="O6" s="1388">
        <v>16</v>
      </c>
      <c r="P6" s="1388">
        <v>13</v>
      </c>
      <c r="Q6" s="1388">
        <v>11</v>
      </c>
      <c r="R6" s="1388">
        <v>10</v>
      </c>
      <c r="S6" s="1388">
        <v>9</v>
      </c>
      <c r="T6" s="1388">
        <v>9</v>
      </c>
      <c r="U6" s="1388">
        <v>9</v>
      </c>
      <c r="V6" s="1388">
        <v>7</v>
      </c>
      <c r="W6" s="1388">
        <v>6</v>
      </c>
      <c r="X6" s="1388">
        <v>6</v>
      </c>
      <c r="Y6" s="1388">
        <v>6</v>
      </c>
      <c r="Z6" s="1388">
        <v>6</v>
      </c>
      <c r="AA6" s="1388">
        <v>6</v>
      </c>
      <c r="AB6" s="1388">
        <v>6</v>
      </c>
      <c r="AC6" s="1388">
        <v>6</v>
      </c>
      <c r="AD6" s="1388">
        <v>6</v>
      </c>
      <c r="AE6" s="1388">
        <v>6</v>
      </c>
      <c r="AF6" s="1388">
        <v>4</v>
      </c>
      <c r="AG6" s="1388">
        <v>4</v>
      </c>
      <c r="AH6" s="1388">
        <v>3</v>
      </c>
      <c r="AI6" s="1388">
        <v>3</v>
      </c>
      <c r="AJ6" s="1388">
        <v>3</v>
      </c>
      <c r="AK6" s="1388">
        <v>2</v>
      </c>
      <c r="AL6" s="1388">
        <v>2</v>
      </c>
      <c r="AM6" s="1388">
        <v>2</v>
      </c>
      <c r="AN6" s="1388">
        <v>2</v>
      </c>
      <c r="AO6" s="1388">
        <v>2</v>
      </c>
      <c r="AP6" s="1388">
        <v>2</v>
      </c>
      <c r="AQ6" s="1388">
        <v>2</v>
      </c>
      <c r="AR6" s="1388">
        <v>2</v>
      </c>
      <c r="AS6" s="1388">
        <v>2</v>
      </c>
      <c r="AT6" s="1388">
        <v>2</v>
      </c>
      <c r="AU6" s="1388">
        <v>2</v>
      </c>
      <c r="AV6" s="1388">
        <v>2</v>
      </c>
      <c r="AW6" s="1388">
        <v>2</v>
      </c>
      <c r="AX6" s="1388">
        <v>2</v>
      </c>
      <c r="AY6" s="1388">
        <v>2</v>
      </c>
      <c r="AZ6" s="1389">
        <v>2</v>
      </c>
      <c r="BA6" s="1388">
        <v>2</v>
      </c>
      <c r="BB6" s="1388">
        <v>2</v>
      </c>
      <c r="BC6" s="1388">
        <v>2</v>
      </c>
      <c r="BD6" s="1388">
        <v>2</v>
      </c>
      <c r="BE6" s="1388">
        <v>2</v>
      </c>
      <c r="BF6" s="1388">
        <v>2</v>
      </c>
      <c r="BG6" s="1388">
        <v>1</v>
      </c>
      <c r="BH6" s="1388">
        <v>1</v>
      </c>
      <c r="BI6" s="1388">
        <v>1</v>
      </c>
      <c r="BJ6" s="1388">
        <v>1</v>
      </c>
      <c r="BK6" s="1388">
        <v>1</v>
      </c>
      <c r="BL6" s="1388">
        <v>1</v>
      </c>
      <c r="BM6" s="1388">
        <v>1</v>
      </c>
      <c r="BN6" s="1388">
        <v>1</v>
      </c>
      <c r="BO6" s="1388">
        <v>1</v>
      </c>
      <c r="BP6" s="1388">
        <v>1</v>
      </c>
      <c r="BQ6" s="1388">
        <v>1</v>
      </c>
      <c r="BR6" s="1388">
        <v>1</v>
      </c>
      <c r="BS6" s="1388">
        <v>1</v>
      </c>
      <c r="BT6" s="1388">
        <v>1</v>
      </c>
      <c r="BU6" s="1388">
        <v>1</v>
      </c>
      <c r="BV6" s="1388">
        <v>1</v>
      </c>
      <c r="BW6" s="1388">
        <v>1</v>
      </c>
      <c r="BX6" s="1388">
        <v>1</v>
      </c>
      <c r="BY6" s="1388">
        <v>1</v>
      </c>
      <c r="BZ6" s="1388">
        <v>1</v>
      </c>
      <c r="CA6" s="1388">
        <v>1</v>
      </c>
      <c r="CB6" s="1388">
        <v>1</v>
      </c>
      <c r="CC6" s="1388">
        <v>1</v>
      </c>
      <c r="CD6" s="1388">
        <v>1</v>
      </c>
      <c r="CE6" s="1388">
        <v>1</v>
      </c>
      <c r="CF6" s="1388">
        <v>1</v>
      </c>
      <c r="CG6" s="1439">
        <v>1</v>
      </c>
      <c r="CH6" s="97"/>
      <c r="CI6" s="97"/>
      <c r="CJ6" s="97"/>
      <c r="CK6" s="97"/>
      <c r="CL6" s="97"/>
    </row>
    <row r="7" spans="1:90" outlineLevel="1" x14ac:dyDescent="0.25">
      <c r="A7" s="102" t="s">
        <v>263</v>
      </c>
      <c r="B7" s="95">
        <v>41030</v>
      </c>
      <c r="C7" s="1385">
        <v>8</v>
      </c>
      <c r="D7" s="1386">
        <f t="shared" ref="D7:D50" si="2">IFERROR(INDEX($K7:$BN7,,MATCH($B7,$K$3:$BN$3,0)+2),0)</f>
        <v>8</v>
      </c>
      <c r="E7" s="1386">
        <f t="shared" ref="E7:E50" si="3">IFERROR(INDEX($K7:$BN7,,MATCH($B7,$K$3:$BN$3,0)+5),0)</f>
        <v>7</v>
      </c>
      <c r="F7" s="1386">
        <f t="shared" ref="F7:F50" si="4">IFERROR(INDEX($K7:$BN7,,MATCH($B7,$K$3:$BN$3,0)+11),0)</f>
        <v>6</v>
      </c>
      <c r="G7" s="96">
        <f t="shared" si="1"/>
        <v>1</v>
      </c>
      <c r="H7" s="96">
        <f t="shared" si="1"/>
        <v>0.875</v>
      </c>
      <c r="I7" s="96">
        <f t="shared" si="1"/>
        <v>0.75</v>
      </c>
      <c r="J7" s="106"/>
      <c r="K7" s="1390"/>
      <c r="L7" s="1391">
        <v>8</v>
      </c>
      <c r="M7" s="1391">
        <v>8</v>
      </c>
      <c r="N7" s="1391">
        <v>8</v>
      </c>
      <c r="O7" s="1391">
        <v>8</v>
      </c>
      <c r="P7" s="1391">
        <v>7</v>
      </c>
      <c r="Q7" s="1391">
        <v>6</v>
      </c>
      <c r="R7" s="1391">
        <v>6</v>
      </c>
      <c r="S7" s="1391">
        <v>6</v>
      </c>
      <c r="T7" s="1391">
        <v>6</v>
      </c>
      <c r="U7" s="1391">
        <v>6</v>
      </c>
      <c r="V7" s="1391">
        <v>6</v>
      </c>
      <c r="W7" s="1391">
        <v>6</v>
      </c>
      <c r="X7" s="1391">
        <v>6</v>
      </c>
      <c r="Y7" s="1391">
        <v>5</v>
      </c>
      <c r="Z7" s="1391">
        <v>5</v>
      </c>
      <c r="AA7" s="1391">
        <v>2</v>
      </c>
      <c r="AB7" s="1391">
        <v>2</v>
      </c>
      <c r="AC7" s="1391">
        <v>2</v>
      </c>
      <c r="AD7" s="1391">
        <v>2</v>
      </c>
      <c r="AE7" s="1391">
        <v>2</v>
      </c>
      <c r="AF7" s="1391">
        <v>2</v>
      </c>
      <c r="AG7" s="1391">
        <v>2</v>
      </c>
      <c r="AH7" s="1391">
        <v>2</v>
      </c>
      <c r="AI7" s="1391">
        <v>2</v>
      </c>
      <c r="AJ7" s="1391">
        <v>1</v>
      </c>
      <c r="AK7" s="1391">
        <v>0</v>
      </c>
      <c r="AL7" s="1391">
        <v>0</v>
      </c>
      <c r="AM7" s="1391">
        <v>0</v>
      </c>
      <c r="AN7" s="1391">
        <v>0</v>
      </c>
      <c r="AO7" s="1391"/>
      <c r="AP7" s="1391"/>
      <c r="AQ7" s="1391"/>
      <c r="AR7" s="1391"/>
      <c r="AS7" s="1391"/>
      <c r="AT7" s="1391"/>
      <c r="AU7" s="1391"/>
      <c r="AV7" s="1391"/>
      <c r="AW7" s="1391"/>
      <c r="AX7" s="1391"/>
      <c r="AY7" s="1391"/>
      <c r="AZ7" s="1392"/>
      <c r="BA7" s="1391"/>
      <c r="BB7" s="1391"/>
      <c r="BC7" s="1391"/>
      <c r="BD7" s="1391"/>
      <c r="BE7" s="1391"/>
      <c r="BF7" s="1391"/>
      <c r="BG7" s="1391"/>
      <c r="BH7" s="1391"/>
      <c r="BI7" s="1391"/>
      <c r="BJ7" s="1391"/>
      <c r="BK7" s="1391"/>
      <c r="BL7" s="1391"/>
      <c r="BM7" s="1391"/>
      <c r="BN7" s="1391"/>
      <c r="BO7" s="1391"/>
      <c r="BP7" s="1391"/>
      <c r="BQ7" s="1391"/>
      <c r="BR7" s="1391"/>
      <c r="BS7" s="1391"/>
      <c r="BT7" s="1391"/>
      <c r="BU7" s="1391"/>
      <c r="BV7" s="1391"/>
      <c r="BW7" s="1391"/>
      <c r="BX7" s="1391"/>
      <c r="BY7" s="1391"/>
      <c r="BZ7" s="1391"/>
      <c r="CA7" s="1391"/>
      <c r="CB7" s="1391"/>
      <c r="CC7" s="1391"/>
      <c r="CD7" s="1391"/>
      <c r="CE7" s="1391"/>
      <c r="CF7" s="1391"/>
      <c r="CG7" s="98"/>
      <c r="CH7" s="98"/>
      <c r="CI7" s="98"/>
      <c r="CJ7" s="98"/>
      <c r="CK7" s="98"/>
      <c r="CL7" s="98"/>
    </row>
    <row r="8" spans="1:90" outlineLevel="1" x14ac:dyDescent="0.25">
      <c r="A8" s="102" t="s">
        <v>264</v>
      </c>
      <c r="B8" s="95">
        <v>41061</v>
      </c>
      <c r="C8" s="1385">
        <v>18</v>
      </c>
      <c r="D8" s="1386">
        <f t="shared" si="2"/>
        <v>18</v>
      </c>
      <c r="E8" s="1386">
        <f t="shared" si="3"/>
        <v>12</v>
      </c>
      <c r="F8" s="1386">
        <f t="shared" si="4"/>
        <v>4</v>
      </c>
      <c r="G8" s="96">
        <f t="shared" si="1"/>
        <v>1</v>
      </c>
      <c r="H8" s="96">
        <f t="shared" si="1"/>
        <v>0.66666666666666663</v>
      </c>
      <c r="I8" s="96">
        <f t="shared" si="1"/>
        <v>0.22222222222222221</v>
      </c>
      <c r="J8" s="106"/>
      <c r="K8" s="1390"/>
      <c r="L8" s="1391"/>
      <c r="M8" s="1391">
        <v>18</v>
      </c>
      <c r="N8" s="1391">
        <v>18</v>
      </c>
      <c r="O8" s="1391">
        <v>16</v>
      </c>
      <c r="P8" s="1391">
        <v>14</v>
      </c>
      <c r="Q8" s="1391">
        <v>12</v>
      </c>
      <c r="R8" s="1391">
        <v>12</v>
      </c>
      <c r="S8" s="1391">
        <v>7</v>
      </c>
      <c r="T8" s="1391">
        <v>7</v>
      </c>
      <c r="U8" s="1391">
        <v>7</v>
      </c>
      <c r="V8" s="1391">
        <v>4</v>
      </c>
      <c r="W8" s="1391">
        <v>4</v>
      </c>
      <c r="X8" s="1391">
        <v>4</v>
      </c>
      <c r="Y8" s="1391">
        <v>4</v>
      </c>
      <c r="Z8" s="1391">
        <v>4</v>
      </c>
      <c r="AA8" s="1391">
        <v>4</v>
      </c>
      <c r="AB8" s="1391">
        <v>4</v>
      </c>
      <c r="AC8" s="1391">
        <v>4</v>
      </c>
      <c r="AD8" s="1391">
        <v>4</v>
      </c>
      <c r="AE8" s="1391">
        <v>4</v>
      </c>
      <c r="AF8" s="1391">
        <v>3</v>
      </c>
      <c r="AG8" s="1391">
        <v>3</v>
      </c>
      <c r="AH8" s="1391">
        <v>3</v>
      </c>
      <c r="AI8" s="1391">
        <v>2</v>
      </c>
      <c r="AJ8" s="1391">
        <v>2</v>
      </c>
      <c r="AK8" s="1391">
        <v>2</v>
      </c>
      <c r="AL8" s="1391">
        <v>2</v>
      </c>
      <c r="AM8" s="1391">
        <v>2</v>
      </c>
      <c r="AN8" s="1391">
        <v>2</v>
      </c>
      <c r="AO8" s="1391">
        <v>2</v>
      </c>
      <c r="AP8" s="1391">
        <v>2</v>
      </c>
      <c r="AQ8" s="1391">
        <v>2</v>
      </c>
      <c r="AR8" s="1391">
        <v>2</v>
      </c>
      <c r="AS8" s="1391">
        <v>2</v>
      </c>
      <c r="AT8" s="1391">
        <v>1</v>
      </c>
      <c r="AU8" s="1391">
        <v>1</v>
      </c>
      <c r="AV8" s="1391">
        <v>1</v>
      </c>
      <c r="AW8" s="1391">
        <v>1</v>
      </c>
      <c r="AX8" s="1391">
        <v>1</v>
      </c>
      <c r="AY8" s="1391">
        <v>1</v>
      </c>
      <c r="AZ8" s="1393">
        <v>1</v>
      </c>
      <c r="BA8" s="1391">
        <v>1</v>
      </c>
      <c r="BB8" s="1391">
        <v>1</v>
      </c>
      <c r="BC8" s="1391">
        <v>1</v>
      </c>
      <c r="BD8" s="1391">
        <v>1</v>
      </c>
      <c r="BE8" s="1391">
        <v>1</v>
      </c>
      <c r="BF8" s="1391">
        <v>1</v>
      </c>
      <c r="BG8" s="1391">
        <v>1</v>
      </c>
      <c r="BH8" s="1391">
        <v>1</v>
      </c>
      <c r="BI8" s="1391">
        <v>1</v>
      </c>
      <c r="BJ8" s="1391">
        <v>1</v>
      </c>
      <c r="BK8" s="1391">
        <v>1</v>
      </c>
      <c r="BL8" s="1391">
        <v>1</v>
      </c>
      <c r="BM8" s="1391">
        <v>1</v>
      </c>
      <c r="BN8" s="1391">
        <v>1</v>
      </c>
      <c r="BO8" s="1391">
        <v>1</v>
      </c>
      <c r="BP8" s="1391">
        <v>1</v>
      </c>
      <c r="BQ8" s="1391">
        <v>1</v>
      </c>
      <c r="BR8" s="1391">
        <v>1</v>
      </c>
      <c r="BS8" s="1391">
        <v>1</v>
      </c>
      <c r="BT8" s="1391">
        <v>1</v>
      </c>
      <c r="BU8" s="1391">
        <v>1</v>
      </c>
      <c r="BV8" s="1391">
        <v>1</v>
      </c>
      <c r="BW8" s="1391">
        <v>1</v>
      </c>
      <c r="BX8" s="1391">
        <v>1</v>
      </c>
      <c r="BY8" s="1391">
        <v>1</v>
      </c>
      <c r="BZ8" s="1391">
        <v>1</v>
      </c>
      <c r="CA8" s="1391">
        <v>1</v>
      </c>
      <c r="CB8" s="1391">
        <v>1</v>
      </c>
      <c r="CC8" s="1391">
        <v>1</v>
      </c>
      <c r="CD8" s="1391">
        <v>1</v>
      </c>
      <c r="CE8" s="1391">
        <v>1</v>
      </c>
      <c r="CF8" s="1391">
        <v>1</v>
      </c>
      <c r="CG8" s="1438">
        <v>1</v>
      </c>
      <c r="CH8" s="98"/>
      <c r="CI8" s="98"/>
      <c r="CJ8" s="98"/>
      <c r="CK8" s="98"/>
      <c r="CL8" s="98"/>
    </row>
    <row r="9" spans="1:90" outlineLevel="1" x14ac:dyDescent="0.25">
      <c r="A9" s="102" t="s">
        <v>265</v>
      </c>
      <c r="B9" s="95">
        <v>41091</v>
      </c>
      <c r="C9" s="1385">
        <v>10</v>
      </c>
      <c r="D9" s="1386">
        <f t="shared" si="2"/>
        <v>8</v>
      </c>
      <c r="E9" s="1386">
        <f t="shared" si="3"/>
        <v>6</v>
      </c>
      <c r="F9" s="1386">
        <f t="shared" si="4"/>
        <v>1</v>
      </c>
      <c r="G9" s="96">
        <f t="shared" si="1"/>
        <v>0.8</v>
      </c>
      <c r="H9" s="96">
        <f t="shared" si="1"/>
        <v>0.6</v>
      </c>
      <c r="I9" s="96">
        <f t="shared" si="1"/>
        <v>0.1</v>
      </c>
      <c r="J9" s="106"/>
      <c r="K9" s="1390"/>
      <c r="L9" s="1391"/>
      <c r="M9" s="1391"/>
      <c r="N9" s="1391">
        <v>9</v>
      </c>
      <c r="O9" s="1391">
        <v>8</v>
      </c>
      <c r="P9" s="1391">
        <v>7</v>
      </c>
      <c r="Q9" s="1391">
        <v>6</v>
      </c>
      <c r="R9" s="1391">
        <v>6</v>
      </c>
      <c r="S9" s="1391">
        <v>5</v>
      </c>
      <c r="T9" s="1391">
        <v>5</v>
      </c>
      <c r="U9" s="1391">
        <v>5</v>
      </c>
      <c r="V9" s="1391">
        <v>1</v>
      </c>
      <c r="W9" s="1391">
        <v>1</v>
      </c>
      <c r="X9" s="1391">
        <v>1</v>
      </c>
      <c r="Y9" s="1391">
        <v>1</v>
      </c>
      <c r="Z9" s="1391">
        <v>1</v>
      </c>
      <c r="AA9" s="1391">
        <v>1</v>
      </c>
      <c r="AB9" s="1391">
        <v>1</v>
      </c>
      <c r="AC9" s="1391">
        <v>1</v>
      </c>
      <c r="AD9" s="1391">
        <v>1</v>
      </c>
      <c r="AE9" s="1391">
        <v>1</v>
      </c>
      <c r="AF9" s="1391">
        <v>1</v>
      </c>
      <c r="AG9" s="1391">
        <v>1</v>
      </c>
      <c r="AH9" s="1391">
        <v>1</v>
      </c>
      <c r="AI9" s="1391">
        <v>1</v>
      </c>
      <c r="AJ9" s="1391">
        <v>1</v>
      </c>
      <c r="AK9" s="1391">
        <v>1</v>
      </c>
      <c r="AL9" s="1391">
        <v>1</v>
      </c>
      <c r="AM9" s="1391">
        <v>1</v>
      </c>
      <c r="AN9" s="1391">
        <v>1</v>
      </c>
      <c r="AO9" s="1391">
        <v>1</v>
      </c>
      <c r="AP9" s="1391">
        <v>1</v>
      </c>
      <c r="AQ9" s="1391">
        <v>1</v>
      </c>
      <c r="AR9" s="1391">
        <v>1</v>
      </c>
      <c r="AS9" s="1391">
        <v>1</v>
      </c>
      <c r="AT9" s="1391">
        <v>1</v>
      </c>
      <c r="AU9" s="1391"/>
      <c r="AV9" s="1391"/>
      <c r="AW9" s="1391"/>
      <c r="AX9" s="1391"/>
      <c r="AY9" s="1391"/>
      <c r="AZ9" s="1392"/>
      <c r="BA9" s="1391"/>
      <c r="BB9" s="1391"/>
      <c r="BC9" s="1391"/>
      <c r="BD9" s="1391"/>
      <c r="BE9" s="1391"/>
      <c r="BF9" s="1391"/>
      <c r="BG9" s="1391"/>
      <c r="BH9" s="1391"/>
      <c r="BI9" s="1391"/>
      <c r="BJ9" s="1391"/>
      <c r="BK9" s="1391"/>
      <c r="BL9" s="1391"/>
      <c r="BM9" s="1391"/>
      <c r="BN9" s="1391"/>
      <c r="BO9" s="1391"/>
      <c r="BP9" s="1391"/>
      <c r="BQ9" s="1391"/>
      <c r="BR9" s="1391"/>
      <c r="BS9" s="1391"/>
      <c r="BT9" s="1391"/>
      <c r="BU9" s="1391"/>
      <c r="BV9" s="1391"/>
      <c r="BW9" s="1391"/>
      <c r="BX9" s="1391"/>
      <c r="BY9" s="1391"/>
      <c r="BZ9" s="1391"/>
      <c r="CA9" s="1391"/>
      <c r="CB9" s="1391"/>
      <c r="CC9" s="1391"/>
      <c r="CD9" s="1391"/>
      <c r="CE9" s="1391"/>
      <c r="CF9" s="1391"/>
      <c r="CG9" s="98"/>
      <c r="CH9" s="98"/>
      <c r="CI9" s="98"/>
      <c r="CJ9" s="98"/>
      <c r="CK9" s="98"/>
      <c r="CL9" s="98"/>
    </row>
    <row r="10" spans="1:90" outlineLevel="1" x14ac:dyDescent="0.25">
      <c r="A10" s="102" t="s">
        <v>266</v>
      </c>
      <c r="B10" s="95">
        <v>41122</v>
      </c>
      <c r="C10" s="1385">
        <v>4</v>
      </c>
      <c r="D10" s="1386">
        <f t="shared" si="2"/>
        <v>4</v>
      </c>
      <c r="E10" s="1386">
        <f t="shared" si="3"/>
        <v>4</v>
      </c>
      <c r="F10" s="1386">
        <f t="shared" si="4"/>
        <v>0</v>
      </c>
      <c r="G10" s="96">
        <f t="shared" si="1"/>
        <v>1</v>
      </c>
      <c r="H10" s="96">
        <f t="shared" si="1"/>
        <v>1</v>
      </c>
      <c r="I10" s="96">
        <f t="shared" si="1"/>
        <v>0</v>
      </c>
      <c r="J10" s="106"/>
      <c r="K10" s="1390"/>
      <c r="L10" s="1391"/>
      <c r="M10" s="1391"/>
      <c r="N10" s="1391"/>
      <c r="O10" s="1391">
        <v>4</v>
      </c>
      <c r="P10" s="1391">
        <v>4</v>
      </c>
      <c r="Q10" s="1391">
        <v>4</v>
      </c>
      <c r="R10" s="1391">
        <v>4</v>
      </c>
      <c r="S10" s="1391">
        <v>4</v>
      </c>
      <c r="T10" s="1391">
        <v>4</v>
      </c>
      <c r="U10" s="1391">
        <v>4</v>
      </c>
      <c r="V10" s="1391">
        <v>2</v>
      </c>
      <c r="W10" s="1391">
        <v>2</v>
      </c>
      <c r="X10" s="1391">
        <v>2</v>
      </c>
      <c r="Y10" s="1391">
        <v>0</v>
      </c>
      <c r="Z10" s="1391">
        <v>0</v>
      </c>
      <c r="AA10" s="1391">
        <v>0</v>
      </c>
      <c r="AB10" s="1391">
        <v>0</v>
      </c>
      <c r="AC10" s="1391">
        <v>0</v>
      </c>
      <c r="AD10" s="1391">
        <v>0</v>
      </c>
      <c r="AE10" s="1391">
        <v>0</v>
      </c>
      <c r="AF10" s="1391">
        <v>0</v>
      </c>
      <c r="AG10" s="1391">
        <v>0</v>
      </c>
      <c r="AH10" s="1391">
        <v>0</v>
      </c>
      <c r="AI10" s="1391">
        <v>0</v>
      </c>
      <c r="AJ10" s="1391">
        <v>0</v>
      </c>
      <c r="AK10" s="1391">
        <v>0</v>
      </c>
      <c r="AL10" s="1391">
        <v>0</v>
      </c>
      <c r="AM10" s="1391">
        <v>0</v>
      </c>
      <c r="AN10" s="1391">
        <v>0</v>
      </c>
      <c r="AO10" s="1391"/>
      <c r="AP10" s="1391"/>
      <c r="AQ10" s="1391"/>
      <c r="AR10" s="1391"/>
      <c r="AS10" s="1391"/>
      <c r="AT10" s="1391"/>
      <c r="AU10" s="1391"/>
      <c r="AV10" s="1391"/>
      <c r="AW10" s="1391"/>
      <c r="AX10" s="1391"/>
      <c r="AY10" s="1391"/>
      <c r="AZ10" s="1392"/>
      <c r="BA10" s="1391"/>
      <c r="BB10" s="1391"/>
      <c r="BC10" s="1391"/>
      <c r="BD10" s="1391"/>
      <c r="BE10" s="1391"/>
      <c r="BF10" s="1391"/>
      <c r="BG10" s="1391"/>
      <c r="BH10" s="1391"/>
      <c r="BI10" s="1391"/>
      <c r="BJ10" s="1391"/>
      <c r="BK10" s="1391"/>
      <c r="BL10" s="1391"/>
      <c r="BM10" s="1391"/>
      <c r="BN10" s="1391"/>
      <c r="BO10" s="1391"/>
      <c r="BP10" s="1391"/>
      <c r="BQ10" s="1391"/>
      <c r="BR10" s="1391"/>
      <c r="BS10" s="1391"/>
      <c r="BT10" s="1391"/>
      <c r="BU10" s="1391"/>
      <c r="BV10" s="1391"/>
      <c r="BW10" s="1391"/>
      <c r="BX10" s="1391"/>
      <c r="BY10" s="1391"/>
      <c r="BZ10" s="1391"/>
      <c r="CA10" s="1391"/>
      <c r="CB10" s="1391"/>
      <c r="CC10" s="1391"/>
      <c r="CD10" s="1391"/>
      <c r="CE10" s="1391"/>
      <c r="CF10" s="1391"/>
      <c r="CG10" s="98"/>
      <c r="CH10" s="98"/>
      <c r="CI10" s="98"/>
      <c r="CJ10" s="98"/>
      <c r="CK10" s="98"/>
      <c r="CL10" s="98"/>
    </row>
    <row r="11" spans="1:90" outlineLevel="1" x14ac:dyDescent="0.25">
      <c r="A11" s="102" t="s">
        <v>267</v>
      </c>
      <c r="B11" s="95">
        <v>41153</v>
      </c>
      <c r="C11" s="1385">
        <v>2</v>
      </c>
      <c r="D11" s="1386">
        <f t="shared" si="2"/>
        <v>2</v>
      </c>
      <c r="E11" s="1386">
        <f t="shared" si="3"/>
        <v>2</v>
      </c>
      <c r="F11" s="1386">
        <f t="shared" si="4"/>
        <v>1</v>
      </c>
      <c r="G11" s="96">
        <f t="shared" si="1"/>
        <v>1</v>
      </c>
      <c r="H11" s="96">
        <f t="shared" si="1"/>
        <v>1</v>
      </c>
      <c r="I11" s="96">
        <f t="shared" si="1"/>
        <v>0.5</v>
      </c>
      <c r="J11" s="106"/>
      <c r="K11" s="1390"/>
      <c r="L11" s="1391"/>
      <c r="M11" s="1391"/>
      <c r="N11" s="1391"/>
      <c r="O11" s="1391"/>
      <c r="P11" s="1391">
        <v>2</v>
      </c>
      <c r="Q11" s="1391">
        <v>2</v>
      </c>
      <c r="R11" s="1391">
        <v>2</v>
      </c>
      <c r="S11" s="1391">
        <v>2</v>
      </c>
      <c r="T11" s="1391">
        <v>2</v>
      </c>
      <c r="U11" s="1391">
        <v>2</v>
      </c>
      <c r="V11" s="1391">
        <v>1</v>
      </c>
      <c r="W11" s="1391">
        <v>1</v>
      </c>
      <c r="X11" s="1391">
        <v>1</v>
      </c>
      <c r="Y11" s="1391">
        <v>1</v>
      </c>
      <c r="Z11" s="1391">
        <v>1</v>
      </c>
      <c r="AA11" s="1391">
        <v>1</v>
      </c>
      <c r="AB11" s="1391">
        <v>1</v>
      </c>
      <c r="AC11" s="1391">
        <v>1</v>
      </c>
      <c r="AD11" s="1391">
        <v>1</v>
      </c>
      <c r="AE11" s="1391">
        <v>1</v>
      </c>
      <c r="AF11" s="1391">
        <v>1</v>
      </c>
      <c r="AG11" s="1391">
        <v>1</v>
      </c>
      <c r="AH11" s="1391">
        <v>1</v>
      </c>
      <c r="AI11" s="1391">
        <v>0</v>
      </c>
      <c r="AJ11" s="1391">
        <v>0</v>
      </c>
      <c r="AK11" s="1391">
        <v>0</v>
      </c>
      <c r="AL11" s="1391">
        <v>0</v>
      </c>
      <c r="AM11" s="1391">
        <v>0</v>
      </c>
      <c r="AN11" s="1391">
        <v>0</v>
      </c>
      <c r="AO11" s="1391"/>
      <c r="AP11" s="1391"/>
      <c r="AQ11" s="1391"/>
      <c r="AR11" s="1391"/>
      <c r="AS11" s="1391"/>
      <c r="AT11" s="1391"/>
      <c r="AU11" s="1391"/>
      <c r="AV11" s="1391"/>
      <c r="AW11" s="1391"/>
      <c r="AX11" s="1391"/>
      <c r="AY11" s="1391"/>
      <c r="AZ11" s="1392"/>
      <c r="BA11" s="1391"/>
      <c r="BB11" s="1391"/>
      <c r="BC11" s="1391"/>
      <c r="BD11" s="1391"/>
      <c r="BE11" s="1391"/>
      <c r="BF11" s="1391"/>
      <c r="BG11" s="1391"/>
      <c r="BH11" s="1391"/>
      <c r="BI11" s="1391"/>
      <c r="BJ11" s="1391"/>
      <c r="BK11" s="1391"/>
      <c r="BL11" s="1391"/>
      <c r="BM11" s="1391"/>
      <c r="BN11" s="1391"/>
      <c r="BO11" s="1391"/>
      <c r="BP11" s="1391"/>
      <c r="BQ11" s="1391"/>
      <c r="BR11" s="1391"/>
      <c r="BS11" s="1391"/>
      <c r="BT11" s="1391"/>
      <c r="BU11" s="1391"/>
      <c r="BV11" s="1391"/>
      <c r="BW11" s="1391"/>
      <c r="BX11" s="1391"/>
      <c r="BY11" s="1391"/>
      <c r="BZ11" s="1391"/>
      <c r="CA11" s="1391"/>
      <c r="CB11" s="1391"/>
      <c r="CC11" s="1391"/>
      <c r="CD11" s="1391"/>
      <c r="CE11" s="1391"/>
      <c r="CF11" s="1391"/>
      <c r="CG11" s="98"/>
      <c r="CH11" s="98"/>
      <c r="CI11" s="98"/>
      <c r="CJ11" s="98"/>
      <c r="CK11" s="98"/>
      <c r="CL11" s="98"/>
    </row>
    <row r="12" spans="1:90" outlineLevel="1" x14ac:dyDescent="0.25">
      <c r="A12" s="102" t="s">
        <v>268</v>
      </c>
      <c r="B12" s="95">
        <v>41183</v>
      </c>
      <c r="C12" s="1385">
        <v>7</v>
      </c>
      <c r="D12" s="1386">
        <f t="shared" si="2"/>
        <v>7</v>
      </c>
      <c r="E12" s="1386">
        <f t="shared" si="3"/>
        <v>4</v>
      </c>
      <c r="F12" s="1386">
        <f t="shared" si="4"/>
        <v>2</v>
      </c>
      <c r="G12" s="96">
        <f t="shared" si="1"/>
        <v>1</v>
      </c>
      <c r="H12" s="96">
        <f t="shared" si="1"/>
        <v>0.5714285714285714</v>
      </c>
      <c r="I12" s="96">
        <f t="shared" si="1"/>
        <v>0.2857142857142857</v>
      </c>
      <c r="J12" s="106"/>
      <c r="K12" s="1390"/>
      <c r="L12" s="1391"/>
      <c r="M12" s="1391"/>
      <c r="N12" s="1391"/>
      <c r="O12" s="1391"/>
      <c r="P12" s="1391"/>
      <c r="Q12" s="1391">
        <v>7</v>
      </c>
      <c r="R12" s="1391">
        <v>7</v>
      </c>
      <c r="S12" s="1391">
        <v>7</v>
      </c>
      <c r="T12" s="1391">
        <v>4</v>
      </c>
      <c r="U12" s="1391">
        <v>4</v>
      </c>
      <c r="V12" s="1391">
        <v>3</v>
      </c>
      <c r="W12" s="1391">
        <v>2</v>
      </c>
      <c r="X12" s="1391">
        <v>2</v>
      </c>
      <c r="Y12" s="1391">
        <v>2</v>
      </c>
      <c r="Z12" s="1391">
        <v>2</v>
      </c>
      <c r="AA12" s="1391">
        <v>2</v>
      </c>
      <c r="AB12" s="1391">
        <v>1</v>
      </c>
      <c r="AC12" s="1391">
        <v>1</v>
      </c>
      <c r="AD12" s="1391">
        <v>1</v>
      </c>
      <c r="AE12" s="1391">
        <v>1</v>
      </c>
      <c r="AF12" s="1391">
        <v>1</v>
      </c>
      <c r="AG12" s="1391">
        <v>1</v>
      </c>
      <c r="AH12" s="1391">
        <v>1</v>
      </c>
      <c r="AI12" s="1391">
        <v>1</v>
      </c>
      <c r="AJ12" s="1391">
        <v>1</v>
      </c>
      <c r="AK12" s="1391">
        <v>1</v>
      </c>
      <c r="AL12" s="1391">
        <v>1</v>
      </c>
      <c r="AM12" s="1391">
        <v>1</v>
      </c>
      <c r="AN12" s="1391">
        <v>1</v>
      </c>
      <c r="AO12" s="1391">
        <v>1</v>
      </c>
      <c r="AP12" s="1391">
        <v>1</v>
      </c>
      <c r="AQ12" s="1391"/>
      <c r="AR12" s="1391"/>
      <c r="AS12" s="1391"/>
      <c r="AT12" s="1391"/>
      <c r="AU12" s="1391"/>
      <c r="AV12" s="1391"/>
      <c r="AW12" s="1391"/>
      <c r="AX12" s="1391"/>
      <c r="AY12" s="1391"/>
      <c r="AZ12" s="1392"/>
      <c r="BA12" s="1391"/>
      <c r="BB12" s="1391"/>
      <c r="BC12" s="1391"/>
      <c r="BD12" s="1391"/>
      <c r="BE12" s="1391"/>
      <c r="BF12" s="1391"/>
      <c r="BG12" s="1391"/>
      <c r="BH12" s="1391"/>
      <c r="BI12" s="1391"/>
      <c r="BJ12" s="1391"/>
      <c r="BK12" s="1391"/>
      <c r="BL12" s="1391"/>
      <c r="BM12" s="1391"/>
      <c r="BN12" s="1391"/>
      <c r="BO12" s="1391"/>
      <c r="BP12" s="1391"/>
      <c r="BQ12" s="1391"/>
      <c r="BR12" s="1391"/>
      <c r="BS12" s="1391"/>
      <c r="BT12" s="1391"/>
      <c r="BU12" s="1391"/>
      <c r="BV12" s="1391"/>
      <c r="BW12" s="1391"/>
      <c r="BX12" s="1391"/>
      <c r="BY12" s="1391"/>
      <c r="BZ12" s="1391"/>
      <c r="CA12" s="1391"/>
      <c r="CB12" s="1391"/>
      <c r="CC12" s="1391"/>
      <c r="CD12" s="1391"/>
      <c r="CE12" s="1391"/>
      <c r="CF12" s="1391"/>
      <c r="CG12" s="98"/>
      <c r="CH12" s="98"/>
      <c r="CI12" s="98"/>
      <c r="CJ12" s="98"/>
      <c r="CK12" s="98"/>
      <c r="CL12" s="98"/>
    </row>
    <row r="13" spans="1:90" outlineLevel="1" x14ac:dyDescent="0.25">
      <c r="A13" s="102" t="s">
        <v>269</v>
      </c>
      <c r="B13" s="95">
        <v>41214</v>
      </c>
      <c r="C13" s="1385">
        <v>6</v>
      </c>
      <c r="D13" s="1386">
        <f t="shared" si="2"/>
        <v>6</v>
      </c>
      <c r="E13" s="1386">
        <f t="shared" si="3"/>
        <v>4</v>
      </c>
      <c r="F13" s="1386">
        <f t="shared" si="4"/>
        <v>2</v>
      </c>
      <c r="G13" s="96">
        <f t="shared" si="1"/>
        <v>1</v>
      </c>
      <c r="H13" s="96">
        <f t="shared" si="1"/>
        <v>0.66666666666666663</v>
      </c>
      <c r="I13" s="96">
        <f t="shared" si="1"/>
        <v>0.33333333333333331</v>
      </c>
      <c r="J13" s="106"/>
      <c r="K13" s="1394"/>
      <c r="L13" s="1391"/>
      <c r="M13" s="1391"/>
      <c r="N13" s="1391"/>
      <c r="O13" s="1391"/>
      <c r="P13" s="1391"/>
      <c r="Q13" s="1391"/>
      <c r="R13" s="1391">
        <v>6</v>
      </c>
      <c r="S13" s="1391">
        <v>6</v>
      </c>
      <c r="T13" s="1391">
        <v>5</v>
      </c>
      <c r="U13" s="1391">
        <v>5</v>
      </c>
      <c r="V13" s="1391">
        <v>4</v>
      </c>
      <c r="W13" s="1391">
        <v>4</v>
      </c>
      <c r="X13" s="1391">
        <v>4</v>
      </c>
      <c r="Y13" s="1391">
        <v>4</v>
      </c>
      <c r="Z13" s="1391">
        <v>4</v>
      </c>
      <c r="AA13" s="1391">
        <v>4</v>
      </c>
      <c r="AB13" s="1391">
        <v>2</v>
      </c>
      <c r="AC13" s="1391">
        <v>2</v>
      </c>
      <c r="AD13" s="1391">
        <v>2</v>
      </c>
      <c r="AE13" s="1391">
        <v>2</v>
      </c>
      <c r="AF13" s="1391">
        <v>1</v>
      </c>
      <c r="AG13" s="1391">
        <v>1</v>
      </c>
      <c r="AH13" s="1391">
        <v>1</v>
      </c>
      <c r="AI13" s="1391">
        <v>1</v>
      </c>
      <c r="AJ13" s="1391">
        <v>1</v>
      </c>
      <c r="AK13" s="1391">
        <v>1</v>
      </c>
      <c r="AL13" s="1391">
        <v>1</v>
      </c>
      <c r="AM13" s="1391">
        <v>1</v>
      </c>
      <c r="AN13" s="1391">
        <v>0</v>
      </c>
      <c r="AO13" s="1391"/>
      <c r="AP13" s="1391"/>
      <c r="AQ13" s="1391"/>
      <c r="AR13" s="1391"/>
      <c r="AS13" s="1391"/>
      <c r="AT13" s="1391"/>
      <c r="AU13" s="1391"/>
      <c r="AV13" s="1391"/>
      <c r="AW13" s="1391"/>
      <c r="AX13" s="1391"/>
      <c r="AY13" s="1391"/>
      <c r="AZ13" s="1392"/>
      <c r="BA13" s="1391"/>
      <c r="BB13" s="1391"/>
      <c r="BC13" s="1391"/>
      <c r="BD13" s="1391"/>
      <c r="BE13" s="1391"/>
      <c r="BF13" s="1391"/>
      <c r="BG13" s="1391"/>
      <c r="BH13" s="1391"/>
      <c r="BI13" s="1391"/>
      <c r="BJ13" s="1391"/>
      <c r="BK13" s="1391"/>
      <c r="BL13" s="1391"/>
      <c r="BM13" s="1391"/>
      <c r="BN13" s="1391"/>
      <c r="BO13" s="1391"/>
      <c r="BP13" s="1391"/>
      <c r="BQ13" s="1391"/>
      <c r="BR13" s="1391"/>
      <c r="BS13" s="1391"/>
      <c r="BT13" s="1391"/>
      <c r="BU13" s="1391"/>
      <c r="BV13" s="1391"/>
      <c r="BW13" s="1391"/>
      <c r="BX13" s="1391"/>
      <c r="BY13" s="1391"/>
      <c r="BZ13" s="1391"/>
      <c r="CA13" s="1391"/>
      <c r="CB13" s="1391"/>
      <c r="CC13" s="1391"/>
      <c r="CD13" s="1391"/>
      <c r="CE13" s="1391"/>
      <c r="CF13" s="1391"/>
      <c r="CG13" s="98"/>
      <c r="CH13" s="98"/>
      <c r="CI13" s="98"/>
      <c r="CJ13" s="98"/>
      <c r="CK13" s="98"/>
      <c r="CL13" s="98"/>
    </row>
    <row r="14" spans="1:90" x14ac:dyDescent="0.25">
      <c r="A14" s="102" t="s">
        <v>270</v>
      </c>
      <c r="B14" s="95">
        <v>41244</v>
      </c>
      <c r="C14" s="1385">
        <v>14</v>
      </c>
      <c r="D14" s="1386">
        <f t="shared" si="2"/>
        <v>14</v>
      </c>
      <c r="E14" s="1386">
        <f t="shared" si="3"/>
        <v>12</v>
      </c>
      <c r="F14" s="1386">
        <f t="shared" si="4"/>
        <v>6</v>
      </c>
      <c r="G14" s="96">
        <f t="shared" si="1"/>
        <v>1</v>
      </c>
      <c r="H14" s="96">
        <f t="shared" si="1"/>
        <v>0.8571428571428571</v>
      </c>
      <c r="I14" s="96">
        <f t="shared" si="1"/>
        <v>0.42857142857142855</v>
      </c>
      <c r="J14" s="106"/>
      <c r="K14" s="1390"/>
      <c r="L14" s="1391"/>
      <c r="M14" s="1391"/>
      <c r="N14" s="1391"/>
      <c r="O14" s="1391"/>
      <c r="P14" s="1391"/>
      <c r="Q14" s="1391"/>
      <c r="R14" s="1391"/>
      <c r="S14" s="1391">
        <v>14</v>
      </c>
      <c r="T14" s="1391">
        <v>14</v>
      </c>
      <c r="U14" s="1391">
        <v>13</v>
      </c>
      <c r="V14" s="1391">
        <v>12</v>
      </c>
      <c r="W14" s="1391">
        <v>12</v>
      </c>
      <c r="X14" s="1391">
        <v>11</v>
      </c>
      <c r="Y14" s="1391">
        <v>8</v>
      </c>
      <c r="Z14" s="1391">
        <v>8</v>
      </c>
      <c r="AA14" s="1391">
        <v>8</v>
      </c>
      <c r="AB14" s="1391">
        <v>6</v>
      </c>
      <c r="AC14" s="1391">
        <v>6</v>
      </c>
      <c r="AD14" s="1391">
        <v>6</v>
      </c>
      <c r="AE14" s="1391">
        <v>6</v>
      </c>
      <c r="AF14" s="1391">
        <v>6</v>
      </c>
      <c r="AG14" s="1391">
        <v>6</v>
      </c>
      <c r="AH14" s="1391">
        <v>6</v>
      </c>
      <c r="AI14" s="1391">
        <v>6</v>
      </c>
      <c r="AJ14" s="1391">
        <v>4</v>
      </c>
      <c r="AK14" s="1391">
        <v>4</v>
      </c>
      <c r="AL14" s="1391">
        <v>4</v>
      </c>
      <c r="AM14" s="1391">
        <v>4</v>
      </c>
      <c r="AN14" s="1391">
        <v>4</v>
      </c>
      <c r="AO14" s="1391">
        <v>4</v>
      </c>
      <c r="AP14" s="1391">
        <v>4</v>
      </c>
      <c r="AQ14" s="1391">
        <v>4</v>
      </c>
      <c r="AR14" s="1391">
        <v>4</v>
      </c>
      <c r="AS14" s="1391">
        <v>4</v>
      </c>
      <c r="AT14" s="1391">
        <v>4</v>
      </c>
      <c r="AU14" s="1391">
        <v>4</v>
      </c>
      <c r="AV14" s="1391">
        <v>4</v>
      </c>
      <c r="AW14" s="1391">
        <v>3</v>
      </c>
      <c r="AX14" s="1391">
        <v>3</v>
      </c>
      <c r="AY14" s="1391">
        <v>3</v>
      </c>
      <c r="AZ14" s="1393">
        <v>3</v>
      </c>
      <c r="BA14" s="1391">
        <v>2</v>
      </c>
      <c r="BB14" s="1391">
        <v>2</v>
      </c>
      <c r="BC14" s="1391">
        <v>2</v>
      </c>
      <c r="BD14" s="1391">
        <v>2</v>
      </c>
      <c r="BE14" s="1391">
        <v>2</v>
      </c>
      <c r="BF14" s="1391">
        <v>2</v>
      </c>
      <c r="BG14" s="1391">
        <v>2</v>
      </c>
      <c r="BH14" s="1391">
        <v>2</v>
      </c>
      <c r="BI14" s="1391">
        <v>2</v>
      </c>
      <c r="BJ14" s="1391">
        <v>2</v>
      </c>
      <c r="BK14" s="1391">
        <v>2</v>
      </c>
      <c r="BL14" s="1391">
        <v>2</v>
      </c>
      <c r="BM14" s="1391">
        <v>2</v>
      </c>
      <c r="BN14" s="1391">
        <v>2</v>
      </c>
      <c r="BO14" s="1391">
        <v>2</v>
      </c>
      <c r="BP14" s="1391">
        <v>2</v>
      </c>
      <c r="BQ14" s="1391">
        <v>2</v>
      </c>
      <c r="BR14" s="1391">
        <v>2</v>
      </c>
      <c r="BS14" s="1391">
        <v>2</v>
      </c>
      <c r="BT14" s="1391">
        <v>2</v>
      </c>
      <c r="BU14" s="1391">
        <v>2</v>
      </c>
      <c r="BV14" s="1391">
        <v>2</v>
      </c>
      <c r="BW14" s="1391">
        <v>2</v>
      </c>
      <c r="BX14" s="1391">
        <v>2</v>
      </c>
      <c r="BY14" s="1391">
        <v>2</v>
      </c>
      <c r="BZ14" s="1391">
        <v>2</v>
      </c>
      <c r="CA14" s="1391">
        <v>2</v>
      </c>
      <c r="CB14" s="1391">
        <v>2</v>
      </c>
      <c r="CC14" s="1391">
        <v>2</v>
      </c>
      <c r="CD14" s="1391">
        <v>2</v>
      </c>
      <c r="CE14" s="1391">
        <v>2</v>
      </c>
      <c r="CF14" s="1391">
        <v>2</v>
      </c>
      <c r="CG14" s="1438">
        <v>2</v>
      </c>
      <c r="CH14" s="98"/>
      <c r="CI14" s="98"/>
      <c r="CJ14" s="98"/>
      <c r="CK14" s="98"/>
      <c r="CL14" s="98"/>
    </row>
    <row r="15" spans="1:90" outlineLevel="1" x14ac:dyDescent="0.25">
      <c r="A15" s="102" t="s">
        <v>271</v>
      </c>
      <c r="B15" s="95">
        <v>41275</v>
      </c>
      <c r="C15" s="1385">
        <v>11</v>
      </c>
      <c r="D15" s="1386">
        <f t="shared" si="2"/>
        <v>11</v>
      </c>
      <c r="E15" s="1386">
        <f t="shared" si="3"/>
        <v>11</v>
      </c>
      <c r="F15" s="1386">
        <f t="shared" si="4"/>
        <v>5</v>
      </c>
      <c r="G15" s="96">
        <f t="shared" si="1"/>
        <v>1</v>
      </c>
      <c r="H15" s="96">
        <f t="shared" si="1"/>
        <v>1</v>
      </c>
      <c r="I15" s="96">
        <f t="shared" si="1"/>
        <v>0.45454545454545453</v>
      </c>
      <c r="J15" s="106"/>
      <c r="K15" s="1390"/>
      <c r="L15" s="1391"/>
      <c r="M15" s="1391"/>
      <c r="N15" s="1391"/>
      <c r="O15" s="1391"/>
      <c r="P15" s="1391"/>
      <c r="Q15" s="1391"/>
      <c r="R15" s="1391"/>
      <c r="S15" s="1391"/>
      <c r="T15" s="1391">
        <v>11</v>
      </c>
      <c r="U15" s="1391">
        <v>11</v>
      </c>
      <c r="V15" s="1391">
        <v>11</v>
      </c>
      <c r="W15" s="1391">
        <v>11</v>
      </c>
      <c r="X15" s="1391">
        <v>11</v>
      </c>
      <c r="Y15" s="1391">
        <v>6</v>
      </c>
      <c r="Z15" s="1391">
        <v>6</v>
      </c>
      <c r="AA15" s="1391">
        <v>6</v>
      </c>
      <c r="AB15" s="1391">
        <v>5</v>
      </c>
      <c r="AC15" s="1391">
        <v>5</v>
      </c>
      <c r="AD15" s="1391">
        <v>5</v>
      </c>
      <c r="AE15" s="1391">
        <v>5</v>
      </c>
      <c r="AF15" s="1391">
        <v>4</v>
      </c>
      <c r="AG15" s="1391">
        <v>4</v>
      </c>
      <c r="AH15" s="1391">
        <v>4</v>
      </c>
      <c r="AI15" s="1391">
        <v>3</v>
      </c>
      <c r="AJ15" s="1391">
        <v>2</v>
      </c>
      <c r="AK15" s="1391">
        <v>1</v>
      </c>
      <c r="AL15" s="1391">
        <v>1</v>
      </c>
      <c r="AM15" s="1391">
        <v>1</v>
      </c>
      <c r="AN15" s="1391">
        <v>1</v>
      </c>
      <c r="AO15" s="1391">
        <v>1</v>
      </c>
      <c r="AP15" s="1391">
        <v>1</v>
      </c>
      <c r="AQ15" s="1391">
        <v>1</v>
      </c>
      <c r="AR15" s="1391">
        <v>1</v>
      </c>
      <c r="AS15" s="1391">
        <v>1</v>
      </c>
      <c r="AT15" s="1391">
        <v>1</v>
      </c>
      <c r="AU15" s="1391">
        <v>1</v>
      </c>
      <c r="AV15" s="1391">
        <v>1</v>
      </c>
      <c r="AW15" s="1391">
        <v>1</v>
      </c>
      <c r="AX15" s="1391">
        <v>1</v>
      </c>
      <c r="AY15" s="1391">
        <v>1</v>
      </c>
      <c r="AZ15" s="1393">
        <v>1</v>
      </c>
      <c r="BA15" s="1391">
        <v>1</v>
      </c>
      <c r="BB15" s="1391">
        <v>1</v>
      </c>
      <c r="BC15" s="1391">
        <v>1</v>
      </c>
      <c r="BD15" s="1391">
        <v>1</v>
      </c>
      <c r="BE15" s="1391">
        <v>1</v>
      </c>
      <c r="BF15" s="1391">
        <v>1</v>
      </c>
      <c r="BG15" s="1391">
        <v>1</v>
      </c>
      <c r="BH15" s="1391">
        <v>1</v>
      </c>
      <c r="BI15" s="1391">
        <v>1</v>
      </c>
      <c r="BJ15" s="1391">
        <v>1</v>
      </c>
      <c r="BK15" s="1391">
        <v>1</v>
      </c>
      <c r="BL15" s="1391">
        <v>1</v>
      </c>
      <c r="BM15" s="1391">
        <v>1</v>
      </c>
      <c r="BN15" s="1391">
        <v>1</v>
      </c>
      <c r="BO15" s="1391">
        <v>1</v>
      </c>
      <c r="BP15" s="1391">
        <v>1</v>
      </c>
      <c r="BQ15" s="1391">
        <v>1</v>
      </c>
      <c r="BR15" s="1391">
        <v>1</v>
      </c>
      <c r="BS15" s="1391">
        <v>1</v>
      </c>
      <c r="BT15" s="1391">
        <v>1</v>
      </c>
      <c r="BU15" s="1391">
        <v>1</v>
      </c>
      <c r="BV15" s="1391">
        <v>1</v>
      </c>
      <c r="BW15" s="1391">
        <v>1</v>
      </c>
      <c r="BX15" s="1391">
        <v>1</v>
      </c>
      <c r="BY15" s="1391">
        <v>1</v>
      </c>
      <c r="BZ15" s="1391">
        <v>1</v>
      </c>
      <c r="CA15" s="1391">
        <v>1</v>
      </c>
      <c r="CB15" s="1391">
        <v>1</v>
      </c>
      <c r="CC15" s="1391">
        <v>1</v>
      </c>
      <c r="CD15" s="1391">
        <v>1</v>
      </c>
      <c r="CE15" s="1391">
        <v>1</v>
      </c>
      <c r="CF15" s="1391">
        <v>1</v>
      </c>
      <c r="CG15" s="1438">
        <v>1</v>
      </c>
      <c r="CH15" s="98"/>
      <c r="CI15" s="98"/>
      <c r="CJ15" s="98"/>
      <c r="CK15" s="98"/>
      <c r="CL15" s="98"/>
    </row>
    <row r="16" spans="1:90" outlineLevel="1" x14ac:dyDescent="0.25">
      <c r="A16" s="102" t="s">
        <v>272</v>
      </c>
      <c r="B16" s="95">
        <v>41306</v>
      </c>
      <c r="C16" s="1385">
        <v>1</v>
      </c>
      <c r="D16" s="1386">
        <f t="shared" si="2"/>
        <v>1</v>
      </c>
      <c r="E16" s="1386">
        <f t="shared" si="3"/>
        <v>0</v>
      </c>
      <c r="F16" s="1386">
        <f t="shared" si="4"/>
        <v>0</v>
      </c>
      <c r="G16" s="96">
        <f t="shared" si="1"/>
        <v>1</v>
      </c>
      <c r="H16" s="96">
        <f t="shared" si="1"/>
        <v>0</v>
      </c>
      <c r="I16" s="96">
        <f t="shared" si="1"/>
        <v>0</v>
      </c>
      <c r="J16" s="106"/>
      <c r="K16" s="1390"/>
      <c r="L16" s="1391"/>
      <c r="M16" s="1391"/>
      <c r="N16" s="1391"/>
      <c r="O16" s="1391"/>
      <c r="P16" s="1391"/>
      <c r="Q16" s="1391"/>
      <c r="R16" s="1391"/>
      <c r="S16" s="1391"/>
      <c r="T16" s="1391"/>
      <c r="U16" s="1391">
        <v>1</v>
      </c>
      <c r="V16" s="1391">
        <v>1</v>
      </c>
      <c r="W16" s="1391">
        <v>1</v>
      </c>
      <c r="X16" s="1391">
        <v>1</v>
      </c>
      <c r="Y16" s="1391">
        <v>0</v>
      </c>
      <c r="Z16" s="1391">
        <v>0</v>
      </c>
      <c r="AA16" s="1391">
        <v>0</v>
      </c>
      <c r="AB16" s="1391">
        <v>0</v>
      </c>
      <c r="AC16" s="1391">
        <v>0</v>
      </c>
      <c r="AD16" s="1391">
        <v>0</v>
      </c>
      <c r="AE16" s="1395">
        <v>0</v>
      </c>
      <c r="AF16" s="1391">
        <v>0</v>
      </c>
      <c r="AG16" s="1391">
        <v>0</v>
      </c>
      <c r="AH16" s="1391">
        <v>0</v>
      </c>
      <c r="AI16" s="1391">
        <v>0</v>
      </c>
      <c r="AJ16" s="1391">
        <v>0</v>
      </c>
      <c r="AK16" s="1391">
        <v>0</v>
      </c>
      <c r="AL16" s="1391">
        <v>0</v>
      </c>
      <c r="AM16" s="1391">
        <v>0</v>
      </c>
      <c r="AN16" s="1391">
        <v>0</v>
      </c>
      <c r="AO16" s="1391"/>
      <c r="AP16" s="1391"/>
      <c r="AQ16" s="1391"/>
      <c r="AR16" s="1391"/>
      <c r="AS16" s="1391"/>
      <c r="AT16" s="1391"/>
      <c r="AU16" s="1391"/>
      <c r="AV16" s="1391"/>
      <c r="AW16" s="1391"/>
      <c r="AX16" s="1391"/>
      <c r="AY16" s="1391"/>
      <c r="AZ16" s="1392"/>
      <c r="BA16" s="1391"/>
      <c r="BB16" s="1391"/>
      <c r="BC16" s="1391"/>
      <c r="BD16" s="1391"/>
      <c r="BE16" s="1391"/>
      <c r="BF16" s="1391"/>
      <c r="BG16" s="1391"/>
      <c r="BH16" s="1391"/>
      <c r="BI16" s="1391"/>
      <c r="BJ16" s="1391"/>
      <c r="BK16" s="1391"/>
      <c r="BL16" s="1391"/>
      <c r="BM16" s="1391"/>
      <c r="BN16" s="1391"/>
      <c r="BO16" s="1391"/>
      <c r="BP16" s="1391"/>
      <c r="BQ16" s="1391"/>
      <c r="BR16" s="1391"/>
      <c r="BS16" s="1391"/>
      <c r="BT16" s="1391"/>
      <c r="BU16" s="1391"/>
      <c r="BV16" s="1391"/>
      <c r="BW16" s="1391"/>
      <c r="BX16" s="1391"/>
      <c r="BY16" s="1391"/>
      <c r="BZ16" s="1391"/>
      <c r="CA16" s="1391"/>
      <c r="CB16" s="1391"/>
      <c r="CC16" s="1391"/>
      <c r="CD16" s="1391"/>
      <c r="CE16" s="1391"/>
      <c r="CF16" s="1391"/>
      <c r="CG16" s="98"/>
      <c r="CH16" s="98"/>
      <c r="CI16" s="98"/>
      <c r="CJ16" s="98"/>
      <c r="CK16" s="98"/>
      <c r="CL16" s="98"/>
    </row>
    <row r="17" spans="1:90" outlineLevel="1" x14ac:dyDescent="0.25">
      <c r="A17" s="102" t="s">
        <v>273</v>
      </c>
      <c r="B17" s="95">
        <v>41334</v>
      </c>
      <c r="C17" s="1385">
        <v>45</v>
      </c>
      <c r="D17" s="1386">
        <f t="shared" si="2"/>
        <v>45</v>
      </c>
      <c r="E17" s="1386">
        <f t="shared" si="3"/>
        <v>30</v>
      </c>
      <c r="F17" s="1386">
        <f t="shared" si="4"/>
        <v>16</v>
      </c>
      <c r="G17" s="96">
        <f t="shared" si="1"/>
        <v>1</v>
      </c>
      <c r="H17" s="96">
        <f t="shared" si="1"/>
        <v>0.66666666666666663</v>
      </c>
      <c r="I17" s="96">
        <f t="shared" si="1"/>
        <v>0.35555555555555557</v>
      </c>
      <c r="J17" s="106"/>
      <c r="K17" s="1390"/>
      <c r="L17" s="1391"/>
      <c r="M17" s="1391"/>
      <c r="N17" s="1391"/>
      <c r="O17" s="1391"/>
      <c r="P17" s="1391"/>
      <c r="Q17" s="1391"/>
      <c r="R17" s="1391"/>
      <c r="S17" s="1391"/>
      <c r="T17" s="1391"/>
      <c r="U17" s="1391"/>
      <c r="V17" s="1391">
        <v>45</v>
      </c>
      <c r="W17" s="1391">
        <v>45</v>
      </c>
      <c r="X17" s="1391">
        <v>45</v>
      </c>
      <c r="Y17" s="1391">
        <v>31</v>
      </c>
      <c r="Z17" s="1391">
        <v>30</v>
      </c>
      <c r="AA17" s="1391">
        <v>29</v>
      </c>
      <c r="AB17" s="1391">
        <v>22</v>
      </c>
      <c r="AC17" s="1391">
        <v>20</v>
      </c>
      <c r="AD17" s="1391">
        <v>20</v>
      </c>
      <c r="AE17" s="1391">
        <v>20</v>
      </c>
      <c r="AF17" s="1391">
        <v>16</v>
      </c>
      <c r="AG17" s="1391">
        <v>16</v>
      </c>
      <c r="AH17" s="1391">
        <v>14</v>
      </c>
      <c r="AI17" s="1391">
        <v>13</v>
      </c>
      <c r="AJ17" s="1391">
        <v>11</v>
      </c>
      <c r="AK17" s="1391">
        <v>11</v>
      </c>
      <c r="AL17" s="1391">
        <v>10</v>
      </c>
      <c r="AM17" s="1391">
        <v>9</v>
      </c>
      <c r="AN17" s="1391">
        <v>9</v>
      </c>
      <c r="AO17" s="1391">
        <v>9</v>
      </c>
      <c r="AP17" s="1391">
        <v>8</v>
      </c>
      <c r="AQ17" s="1391">
        <v>8</v>
      </c>
      <c r="AR17" s="1391">
        <v>8</v>
      </c>
      <c r="AS17" s="1391">
        <v>8</v>
      </c>
      <c r="AT17" s="1391">
        <v>7</v>
      </c>
      <c r="AU17" s="1391">
        <v>7</v>
      </c>
      <c r="AV17" s="1391">
        <v>7</v>
      </c>
      <c r="AW17" s="1391">
        <v>3</v>
      </c>
      <c r="AX17" s="1391">
        <v>3</v>
      </c>
      <c r="AY17" s="1391">
        <v>3</v>
      </c>
      <c r="AZ17" s="1393">
        <v>3</v>
      </c>
      <c r="BA17" s="1391">
        <v>3</v>
      </c>
      <c r="BB17" s="1391">
        <v>3</v>
      </c>
      <c r="BC17" s="1391">
        <v>3</v>
      </c>
      <c r="BD17" s="1391">
        <v>3</v>
      </c>
      <c r="BE17" s="1391">
        <v>3</v>
      </c>
      <c r="BF17" s="1391">
        <v>3</v>
      </c>
      <c r="BG17" s="1391">
        <v>3</v>
      </c>
      <c r="BH17" s="1391">
        <v>3</v>
      </c>
      <c r="BI17" s="1391">
        <v>3</v>
      </c>
      <c r="BJ17" s="1391">
        <v>3</v>
      </c>
      <c r="BK17" s="1391">
        <v>3</v>
      </c>
      <c r="BL17" s="1391">
        <v>3</v>
      </c>
      <c r="BM17" s="1391">
        <v>3</v>
      </c>
      <c r="BN17" s="1391">
        <v>3</v>
      </c>
      <c r="BO17" s="1391">
        <v>3</v>
      </c>
      <c r="BP17" s="1391">
        <v>3</v>
      </c>
      <c r="BQ17" s="1391">
        <v>3</v>
      </c>
      <c r="BR17" s="1391">
        <v>3</v>
      </c>
      <c r="BS17" s="1391">
        <v>3</v>
      </c>
      <c r="BT17" s="1391">
        <v>3</v>
      </c>
      <c r="BU17" s="1391">
        <v>3</v>
      </c>
      <c r="BV17" s="1391">
        <v>2</v>
      </c>
      <c r="BW17" s="1391">
        <v>2</v>
      </c>
      <c r="BX17" s="1391">
        <v>3</v>
      </c>
      <c r="BY17" s="1391">
        <v>3</v>
      </c>
      <c r="BZ17" s="1391">
        <v>3</v>
      </c>
      <c r="CA17" s="1391">
        <v>3</v>
      </c>
      <c r="CB17" s="1391">
        <v>3</v>
      </c>
      <c r="CC17" s="1391">
        <v>3</v>
      </c>
      <c r="CD17" s="1391">
        <v>3</v>
      </c>
      <c r="CE17" s="1391">
        <v>2</v>
      </c>
      <c r="CF17" s="1391">
        <v>2</v>
      </c>
      <c r="CG17" s="1438">
        <v>2</v>
      </c>
      <c r="CH17" s="98"/>
      <c r="CI17" s="98"/>
      <c r="CJ17" s="98"/>
      <c r="CK17" s="98"/>
      <c r="CL17" s="98"/>
    </row>
    <row r="18" spans="1:90" outlineLevel="1" x14ac:dyDescent="0.25">
      <c r="A18" s="102" t="s">
        <v>274</v>
      </c>
      <c r="B18" s="95">
        <v>41365</v>
      </c>
      <c r="C18" s="1385">
        <v>109</v>
      </c>
      <c r="D18" s="1386">
        <f t="shared" si="2"/>
        <v>101</v>
      </c>
      <c r="E18" s="1386">
        <f t="shared" si="3"/>
        <v>67</v>
      </c>
      <c r="F18" s="1386">
        <f t="shared" si="4"/>
        <v>43</v>
      </c>
      <c r="G18" s="96">
        <f t="shared" si="1"/>
        <v>0.92660550458715596</v>
      </c>
      <c r="H18" s="96">
        <f t="shared" si="1"/>
        <v>0.61467889908256879</v>
      </c>
      <c r="I18" s="96">
        <f t="shared" si="1"/>
        <v>0.39449541284403672</v>
      </c>
      <c r="J18" s="106"/>
      <c r="K18" s="1390"/>
      <c r="L18" s="1391"/>
      <c r="M18" s="1391"/>
      <c r="N18" s="1391"/>
      <c r="O18" s="1391"/>
      <c r="P18" s="1391"/>
      <c r="Q18" s="1391"/>
      <c r="R18" s="1391"/>
      <c r="S18" s="1391"/>
      <c r="T18" s="1391"/>
      <c r="U18" s="1391"/>
      <c r="V18" s="1391"/>
      <c r="W18" s="1391">
        <v>109</v>
      </c>
      <c r="X18" s="1391">
        <v>101</v>
      </c>
      <c r="Y18" s="1391">
        <v>98</v>
      </c>
      <c r="Z18" s="1391">
        <v>70</v>
      </c>
      <c r="AA18" s="1391">
        <v>67</v>
      </c>
      <c r="AB18" s="1391">
        <v>66</v>
      </c>
      <c r="AC18" s="1391">
        <v>63</v>
      </c>
      <c r="AD18" s="1391">
        <v>62</v>
      </c>
      <c r="AE18" s="1391">
        <v>62</v>
      </c>
      <c r="AF18" s="1391">
        <v>48</v>
      </c>
      <c r="AG18" s="1391">
        <v>43</v>
      </c>
      <c r="AH18" s="1391">
        <v>42</v>
      </c>
      <c r="AI18" s="1391">
        <v>40</v>
      </c>
      <c r="AJ18" s="1391">
        <v>36</v>
      </c>
      <c r="AK18" s="1391">
        <v>30</v>
      </c>
      <c r="AL18" s="1391">
        <v>29</v>
      </c>
      <c r="AM18" s="1391">
        <v>30</v>
      </c>
      <c r="AN18" s="1391">
        <v>28</v>
      </c>
      <c r="AO18" s="1391">
        <v>28</v>
      </c>
      <c r="AP18" s="1391">
        <v>28</v>
      </c>
      <c r="AQ18" s="1391">
        <v>25</v>
      </c>
      <c r="AR18" s="1391">
        <v>24</v>
      </c>
      <c r="AS18" s="1391">
        <v>23</v>
      </c>
      <c r="AT18" s="1391">
        <v>20</v>
      </c>
      <c r="AU18" s="1391">
        <v>20</v>
      </c>
      <c r="AV18" s="1391">
        <v>20</v>
      </c>
      <c r="AW18" s="1391">
        <v>10</v>
      </c>
      <c r="AX18" s="1391">
        <v>9</v>
      </c>
      <c r="AY18" s="1391">
        <v>8</v>
      </c>
      <c r="AZ18" s="1393">
        <v>8</v>
      </c>
      <c r="BA18" s="1391">
        <v>7</v>
      </c>
      <c r="BB18" s="1391">
        <v>6</v>
      </c>
      <c r="BC18" s="1391">
        <v>6</v>
      </c>
      <c r="BD18" s="1391">
        <v>6</v>
      </c>
      <c r="BE18" s="1391">
        <v>7</v>
      </c>
      <c r="BF18" s="1391">
        <v>7</v>
      </c>
      <c r="BG18" s="1391">
        <v>7</v>
      </c>
      <c r="BH18" s="1391">
        <v>7</v>
      </c>
      <c r="BI18" s="1391">
        <v>7</v>
      </c>
      <c r="BJ18" s="1391">
        <v>7</v>
      </c>
      <c r="BK18" s="1391">
        <v>7</v>
      </c>
      <c r="BL18" s="1391">
        <v>7</v>
      </c>
      <c r="BM18" s="1391">
        <v>7</v>
      </c>
      <c r="BN18" s="1391">
        <v>6</v>
      </c>
      <c r="BO18" s="1391">
        <v>6</v>
      </c>
      <c r="BP18" s="1391">
        <v>6</v>
      </c>
      <c r="BQ18" s="1391">
        <v>6</v>
      </c>
      <c r="BR18" s="1391">
        <v>6</v>
      </c>
      <c r="BS18" s="1391">
        <v>6</v>
      </c>
      <c r="BT18" s="1391">
        <v>6</v>
      </c>
      <c r="BU18" s="1391">
        <v>7</v>
      </c>
      <c r="BV18" s="1391">
        <v>7</v>
      </c>
      <c r="BW18" s="1391">
        <v>6</v>
      </c>
      <c r="BX18" s="1391">
        <v>6</v>
      </c>
      <c r="BY18" s="1391">
        <v>6</v>
      </c>
      <c r="BZ18" s="1391">
        <v>6</v>
      </c>
      <c r="CA18" s="1391">
        <v>6</v>
      </c>
      <c r="CB18" s="1391">
        <v>6</v>
      </c>
      <c r="CC18" s="1391">
        <v>7</v>
      </c>
      <c r="CD18" s="1391">
        <v>7</v>
      </c>
      <c r="CE18" s="1391">
        <v>8</v>
      </c>
      <c r="CF18" s="1391">
        <v>7</v>
      </c>
      <c r="CG18" s="1438">
        <v>7</v>
      </c>
      <c r="CH18" s="98"/>
      <c r="CI18" s="98"/>
      <c r="CJ18" s="98"/>
      <c r="CK18" s="98"/>
      <c r="CL18" s="98"/>
    </row>
    <row r="19" spans="1:90" outlineLevel="1" x14ac:dyDescent="0.25">
      <c r="A19" s="102" t="s">
        <v>275</v>
      </c>
      <c r="B19" s="95">
        <v>41395</v>
      </c>
      <c r="C19" s="1385">
        <v>98</v>
      </c>
      <c r="D19" s="1386">
        <f t="shared" si="2"/>
        <v>93</v>
      </c>
      <c r="E19" s="1386">
        <f t="shared" si="3"/>
        <v>50</v>
      </c>
      <c r="F19" s="1386">
        <f t="shared" si="4"/>
        <v>22</v>
      </c>
      <c r="G19" s="96">
        <f t="shared" si="1"/>
        <v>0.94897959183673475</v>
      </c>
      <c r="H19" s="96">
        <f t="shared" si="1"/>
        <v>0.51020408163265307</v>
      </c>
      <c r="I19" s="96">
        <f t="shared" si="1"/>
        <v>0.22448979591836735</v>
      </c>
      <c r="J19" s="106"/>
      <c r="K19" s="1390"/>
      <c r="L19" s="1391"/>
      <c r="M19" s="1391"/>
      <c r="N19" s="1391"/>
      <c r="O19" s="1391"/>
      <c r="P19" s="1391"/>
      <c r="Q19" s="1391"/>
      <c r="R19" s="1391"/>
      <c r="S19" s="1391"/>
      <c r="T19" s="1391"/>
      <c r="U19" s="1391"/>
      <c r="V19" s="1391"/>
      <c r="W19" s="1391"/>
      <c r="X19" s="1391">
        <v>95</v>
      </c>
      <c r="Y19" s="1391">
        <v>93</v>
      </c>
      <c r="Z19" s="1391">
        <v>92</v>
      </c>
      <c r="AA19" s="1391">
        <v>54</v>
      </c>
      <c r="AB19" s="1391">
        <v>50</v>
      </c>
      <c r="AC19" s="1391">
        <v>50</v>
      </c>
      <c r="AD19" s="1391">
        <v>49</v>
      </c>
      <c r="AE19" s="1391">
        <v>49</v>
      </c>
      <c r="AF19" s="1391">
        <v>33</v>
      </c>
      <c r="AG19" s="1391">
        <v>24</v>
      </c>
      <c r="AH19" s="1391">
        <v>22</v>
      </c>
      <c r="AI19" s="1391">
        <v>17</v>
      </c>
      <c r="AJ19" s="1391">
        <v>15</v>
      </c>
      <c r="AK19" s="1391">
        <v>11</v>
      </c>
      <c r="AL19" s="1391">
        <v>11</v>
      </c>
      <c r="AM19" s="1391">
        <v>10</v>
      </c>
      <c r="AN19" s="1391">
        <v>9</v>
      </c>
      <c r="AO19" s="1391">
        <v>9</v>
      </c>
      <c r="AP19" s="1391">
        <v>9</v>
      </c>
      <c r="AQ19" s="1391">
        <v>9</v>
      </c>
      <c r="AR19" s="1391">
        <v>9</v>
      </c>
      <c r="AS19" s="1391">
        <v>9</v>
      </c>
      <c r="AT19" s="1391">
        <v>9</v>
      </c>
      <c r="AU19" s="1391">
        <v>9</v>
      </c>
      <c r="AV19" s="1391">
        <v>9</v>
      </c>
      <c r="AW19" s="1391">
        <v>2</v>
      </c>
      <c r="AX19" s="1391">
        <v>2</v>
      </c>
      <c r="AY19" s="1391">
        <v>1</v>
      </c>
      <c r="AZ19" s="1393">
        <v>1</v>
      </c>
      <c r="BA19" s="1391">
        <v>1</v>
      </c>
      <c r="BB19" s="1391">
        <v>1</v>
      </c>
      <c r="BC19" s="1391">
        <v>1</v>
      </c>
      <c r="BD19" s="1391">
        <v>1</v>
      </c>
      <c r="BE19" s="1391">
        <v>1</v>
      </c>
      <c r="BF19" s="1391">
        <v>1</v>
      </c>
      <c r="BG19" s="1391">
        <v>1</v>
      </c>
      <c r="BH19" s="1391">
        <v>1</v>
      </c>
      <c r="BI19" s="1391">
        <v>1</v>
      </c>
      <c r="BJ19" s="1391">
        <v>1</v>
      </c>
      <c r="BK19" s="1391">
        <v>1</v>
      </c>
      <c r="BL19" s="1391">
        <v>1</v>
      </c>
      <c r="BM19" s="1391">
        <v>1</v>
      </c>
      <c r="BN19" s="1391">
        <v>1</v>
      </c>
      <c r="BO19" s="1391">
        <v>1</v>
      </c>
      <c r="BP19" s="1391">
        <v>1</v>
      </c>
      <c r="BQ19" s="1391">
        <v>1</v>
      </c>
      <c r="BR19" s="1391">
        <v>1</v>
      </c>
      <c r="BS19" s="1391">
        <v>1</v>
      </c>
      <c r="BT19" s="1391">
        <v>2</v>
      </c>
      <c r="BU19" s="1391">
        <v>2</v>
      </c>
      <c r="BV19" s="1391">
        <v>2</v>
      </c>
      <c r="BW19" s="1391">
        <v>3</v>
      </c>
      <c r="BX19" s="1391">
        <v>3</v>
      </c>
      <c r="BY19" s="1391">
        <v>3</v>
      </c>
      <c r="BZ19" s="1391">
        <v>3</v>
      </c>
      <c r="CA19" s="1391">
        <v>3</v>
      </c>
      <c r="CB19" s="1391">
        <v>3</v>
      </c>
      <c r="CC19" s="1391">
        <v>3</v>
      </c>
      <c r="CD19" s="1391">
        <v>3</v>
      </c>
      <c r="CE19" s="1391">
        <v>3</v>
      </c>
      <c r="CF19" s="1391">
        <v>3</v>
      </c>
      <c r="CG19" s="1438">
        <v>3</v>
      </c>
      <c r="CH19" s="98"/>
      <c r="CI19" s="98"/>
      <c r="CJ19" s="98"/>
      <c r="CK19" s="98"/>
      <c r="CL19" s="98"/>
    </row>
    <row r="20" spans="1:90" outlineLevel="1" x14ac:dyDescent="0.25">
      <c r="A20" s="102" t="s">
        <v>276</v>
      </c>
      <c r="B20" s="95">
        <v>41426</v>
      </c>
      <c r="C20" s="1385">
        <v>80</v>
      </c>
      <c r="D20" s="1386">
        <f t="shared" si="2"/>
        <v>78</v>
      </c>
      <c r="E20" s="1386">
        <f t="shared" si="3"/>
        <v>47</v>
      </c>
      <c r="F20" s="1386">
        <f t="shared" si="4"/>
        <v>22</v>
      </c>
      <c r="G20" s="96">
        <f t="shared" si="1"/>
        <v>0.97499999999999998</v>
      </c>
      <c r="H20" s="96">
        <f t="shared" si="1"/>
        <v>0.58750000000000002</v>
      </c>
      <c r="I20" s="96">
        <f t="shared" si="1"/>
        <v>0.27500000000000002</v>
      </c>
      <c r="J20" s="106"/>
      <c r="K20" s="1390"/>
      <c r="L20" s="1391"/>
      <c r="M20" s="1391"/>
      <c r="N20" s="1391"/>
      <c r="O20" s="1391"/>
      <c r="P20" s="1391"/>
      <c r="Q20" s="1391"/>
      <c r="R20" s="1391"/>
      <c r="S20" s="1391"/>
      <c r="T20" s="1391"/>
      <c r="U20" s="1391"/>
      <c r="V20" s="1391"/>
      <c r="W20" s="1391"/>
      <c r="X20" s="1391"/>
      <c r="Y20" s="1391">
        <v>80</v>
      </c>
      <c r="Z20" s="1391">
        <v>78</v>
      </c>
      <c r="AA20" s="1391">
        <v>76</v>
      </c>
      <c r="AB20" s="1391">
        <v>51</v>
      </c>
      <c r="AC20" s="1391">
        <v>47</v>
      </c>
      <c r="AD20" s="1391">
        <v>47</v>
      </c>
      <c r="AE20" s="1391">
        <v>46</v>
      </c>
      <c r="AF20" s="1391">
        <v>31</v>
      </c>
      <c r="AG20" s="1391">
        <v>23</v>
      </c>
      <c r="AH20" s="1391">
        <v>23</v>
      </c>
      <c r="AI20" s="1391">
        <v>22</v>
      </c>
      <c r="AJ20" s="1391">
        <v>16</v>
      </c>
      <c r="AK20" s="1391">
        <v>13</v>
      </c>
      <c r="AL20" s="1391">
        <v>13</v>
      </c>
      <c r="AM20" s="1391">
        <v>13</v>
      </c>
      <c r="AN20" s="1391">
        <v>12</v>
      </c>
      <c r="AO20" s="1391">
        <v>11</v>
      </c>
      <c r="AP20" s="1391">
        <v>10</v>
      </c>
      <c r="AQ20" s="1391">
        <v>10</v>
      </c>
      <c r="AR20" s="1391">
        <v>10</v>
      </c>
      <c r="AS20" s="1391">
        <v>9</v>
      </c>
      <c r="AT20" s="1391">
        <v>8</v>
      </c>
      <c r="AU20" s="1391">
        <v>7</v>
      </c>
      <c r="AV20" s="1391">
        <v>7</v>
      </c>
      <c r="AW20" s="1391">
        <v>4</v>
      </c>
      <c r="AX20" s="1391">
        <v>4</v>
      </c>
      <c r="AY20" s="1391">
        <v>4</v>
      </c>
      <c r="AZ20" s="1393">
        <v>5</v>
      </c>
      <c r="BA20" s="1391">
        <v>5</v>
      </c>
      <c r="BB20" s="1391">
        <v>5</v>
      </c>
      <c r="BC20" s="1391">
        <v>5</v>
      </c>
      <c r="BD20" s="1391">
        <v>5</v>
      </c>
      <c r="BE20" s="1391">
        <v>4</v>
      </c>
      <c r="BF20" s="1391">
        <v>5</v>
      </c>
      <c r="BG20" s="1391">
        <v>5</v>
      </c>
      <c r="BH20" s="1391">
        <v>5</v>
      </c>
      <c r="BI20" s="1391">
        <v>6</v>
      </c>
      <c r="BJ20" s="1391">
        <v>6</v>
      </c>
      <c r="BK20" s="1391">
        <v>6</v>
      </c>
      <c r="BL20" s="1391">
        <v>5</v>
      </c>
      <c r="BM20" s="1391">
        <v>6</v>
      </c>
      <c r="BN20" s="1391">
        <v>6</v>
      </c>
      <c r="BO20" s="1391">
        <v>6</v>
      </c>
      <c r="BP20" s="1391">
        <v>6</v>
      </c>
      <c r="BQ20" s="1391">
        <v>6</v>
      </c>
      <c r="BR20" s="1391">
        <v>6</v>
      </c>
      <c r="BS20" s="1391">
        <v>6</v>
      </c>
      <c r="BT20" s="1391">
        <v>6</v>
      </c>
      <c r="BU20" s="1391">
        <v>6</v>
      </c>
      <c r="BV20" s="1391">
        <v>6</v>
      </c>
      <c r="BW20" s="1391">
        <v>6</v>
      </c>
      <c r="BX20" s="1391">
        <v>6</v>
      </c>
      <c r="BY20" s="1391">
        <v>6</v>
      </c>
      <c r="BZ20" s="1391">
        <v>5</v>
      </c>
      <c r="CA20" s="1391">
        <v>5</v>
      </c>
      <c r="CB20" s="1391">
        <v>5</v>
      </c>
      <c r="CC20" s="1391">
        <v>5</v>
      </c>
      <c r="CD20" s="1391">
        <v>5</v>
      </c>
      <c r="CE20" s="1391">
        <v>5</v>
      </c>
      <c r="CF20" s="1391">
        <v>5</v>
      </c>
      <c r="CG20" s="1438">
        <v>5</v>
      </c>
      <c r="CH20" s="98"/>
      <c r="CI20" s="98"/>
      <c r="CJ20" s="98"/>
      <c r="CK20" s="98"/>
      <c r="CL20" s="98"/>
    </row>
    <row r="21" spans="1:90" outlineLevel="1" x14ac:dyDescent="0.25">
      <c r="A21" s="102" t="s">
        <v>277</v>
      </c>
      <c r="B21" s="95">
        <v>41456</v>
      </c>
      <c r="C21" s="1385">
        <v>60</v>
      </c>
      <c r="D21" s="1386">
        <f t="shared" si="2"/>
        <v>60</v>
      </c>
      <c r="E21" s="1386">
        <f t="shared" si="3"/>
        <v>31</v>
      </c>
      <c r="F21" s="1386">
        <f t="shared" si="4"/>
        <v>16</v>
      </c>
      <c r="G21" s="96">
        <f t="shared" si="1"/>
        <v>1</v>
      </c>
      <c r="H21" s="96">
        <f t="shared" si="1"/>
        <v>0.51666666666666672</v>
      </c>
      <c r="I21" s="96">
        <f t="shared" si="1"/>
        <v>0.26666666666666666</v>
      </c>
      <c r="J21" s="106"/>
      <c r="K21" s="1390"/>
      <c r="L21" s="1391"/>
      <c r="M21" s="1391"/>
      <c r="N21" s="1391"/>
      <c r="O21" s="1391"/>
      <c r="P21" s="1391"/>
      <c r="Q21" s="1391"/>
      <c r="R21" s="1391"/>
      <c r="S21" s="1391"/>
      <c r="T21" s="1391"/>
      <c r="U21" s="1391"/>
      <c r="V21" s="1391"/>
      <c r="W21" s="1391"/>
      <c r="X21" s="1391"/>
      <c r="Y21" s="1391"/>
      <c r="Z21" s="1391">
        <v>60</v>
      </c>
      <c r="AA21" s="1391">
        <v>60</v>
      </c>
      <c r="AB21" s="1391">
        <v>58</v>
      </c>
      <c r="AC21" s="1391">
        <v>31</v>
      </c>
      <c r="AD21" s="1391">
        <v>31</v>
      </c>
      <c r="AE21" s="1391">
        <v>26</v>
      </c>
      <c r="AF21" s="1391">
        <v>22</v>
      </c>
      <c r="AG21" s="1391">
        <v>19</v>
      </c>
      <c r="AH21" s="1391">
        <v>19</v>
      </c>
      <c r="AI21" s="1391">
        <v>19</v>
      </c>
      <c r="AJ21" s="1391">
        <v>16</v>
      </c>
      <c r="AK21" s="1391">
        <v>13</v>
      </c>
      <c r="AL21" s="1391">
        <v>13</v>
      </c>
      <c r="AM21" s="1391">
        <v>12</v>
      </c>
      <c r="AN21" s="1391">
        <v>9</v>
      </c>
      <c r="AO21" s="1391">
        <v>9</v>
      </c>
      <c r="AP21" s="1391">
        <v>8</v>
      </c>
      <c r="AQ21" s="1391">
        <v>8</v>
      </c>
      <c r="AR21" s="1391">
        <v>8</v>
      </c>
      <c r="AS21" s="1391">
        <v>7</v>
      </c>
      <c r="AT21" s="1391">
        <v>7</v>
      </c>
      <c r="AU21" s="1391">
        <v>5</v>
      </c>
      <c r="AV21" s="1391">
        <v>5</v>
      </c>
      <c r="AW21" s="1391">
        <v>5</v>
      </c>
      <c r="AX21" s="1391">
        <v>5</v>
      </c>
      <c r="AY21" s="1391">
        <v>5</v>
      </c>
      <c r="AZ21" s="1393">
        <v>5</v>
      </c>
      <c r="BA21" s="1391">
        <v>5</v>
      </c>
      <c r="BB21" s="1391">
        <v>5</v>
      </c>
      <c r="BC21" s="1391">
        <v>5</v>
      </c>
      <c r="BD21" s="1391">
        <v>5</v>
      </c>
      <c r="BE21" s="1391">
        <v>5</v>
      </c>
      <c r="BF21" s="1391">
        <v>5</v>
      </c>
      <c r="BG21" s="1391">
        <v>5</v>
      </c>
      <c r="BH21" s="1391">
        <v>5</v>
      </c>
      <c r="BI21" s="1391">
        <v>5</v>
      </c>
      <c r="BJ21" s="1391">
        <v>5</v>
      </c>
      <c r="BK21" s="1391">
        <v>5</v>
      </c>
      <c r="BL21" s="1391">
        <v>5</v>
      </c>
      <c r="BM21" s="1391">
        <v>5</v>
      </c>
      <c r="BN21" s="1391">
        <v>5</v>
      </c>
      <c r="BO21" s="1391">
        <v>5</v>
      </c>
      <c r="BP21" s="1391">
        <v>5</v>
      </c>
      <c r="BQ21" s="1391">
        <v>5</v>
      </c>
      <c r="BR21" s="1391">
        <v>5</v>
      </c>
      <c r="BS21" s="1391">
        <v>5</v>
      </c>
      <c r="BT21" s="1391">
        <v>5</v>
      </c>
      <c r="BU21" s="1391">
        <v>4</v>
      </c>
      <c r="BV21" s="1391">
        <v>3</v>
      </c>
      <c r="BW21" s="1391">
        <v>4</v>
      </c>
      <c r="BX21" s="1391">
        <v>4</v>
      </c>
      <c r="BY21" s="1391">
        <v>4</v>
      </c>
      <c r="BZ21" s="1391">
        <v>4</v>
      </c>
      <c r="CA21" s="1391">
        <v>4</v>
      </c>
      <c r="CB21" s="1391">
        <v>4</v>
      </c>
      <c r="CC21" s="1391">
        <v>4</v>
      </c>
      <c r="CD21" s="1391">
        <v>4</v>
      </c>
      <c r="CE21" s="1391">
        <v>4</v>
      </c>
      <c r="CF21" s="1391">
        <v>4</v>
      </c>
      <c r="CG21" s="1438">
        <v>4</v>
      </c>
      <c r="CH21" s="98"/>
      <c r="CI21" s="98"/>
      <c r="CJ21" s="98"/>
      <c r="CK21" s="98"/>
      <c r="CL21" s="98"/>
    </row>
    <row r="22" spans="1:90" outlineLevel="1" x14ac:dyDescent="0.25">
      <c r="A22" s="102" t="s">
        <v>278</v>
      </c>
      <c r="B22" s="95">
        <v>41487</v>
      </c>
      <c r="C22" s="1385">
        <v>79</v>
      </c>
      <c r="D22" s="1386">
        <f t="shared" si="2"/>
        <v>79</v>
      </c>
      <c r="E22" s="1386">
        <f t="shared" si="3"/>
        <v>54</v>
      </c>
      <c r="F22" s="1386">
        <f t="shared" si="4"/>
        <v>20</v>
      </c>
      <c r="G22" s="96">
        <f t="shared" si="1"/>
        <v>1</v>
      </c>
      <c r="H22" s="96">
        <f t="shared" si="1"/>
        <v>0.68354430379746833</v>
      </c>
      <c r="I22" s="96">
        <f t="shared" si="1"/>
        <v>0.25316455696202533</v>
      </c>
      <c r="J22" s="106"/>
      <c r="K22" s="1390"/>
      <c r="L22" s="1391"/>
      <c r="M22" s="1391"/>
      <c r="N22" s="1391"/>
      <c r="O22" s="1391"/>
      <c r="P22" s="1391"/>
      <c r="Q22" s="1391"/>
      <c r="R22" s="1391"/>
      <c r="S22" s="1391"/>
      <c r="T22" s="1391"/>
      <c r="U22" s="1391"/>
      <c r="V22" s="1391"/>
      <c r="W22" s="1391"/>
      <c r="X22" s="1391"/>
      <c r="Y22" s="1391"/>
      <c r="Z22" s="1391"/>
      <c r="AA22" s="1391">
        <v>79</v>
      </c>
      <c r="AB22" s="1391">
        <v>79</v>
      </c>
      <c r="AC22" s="1391">
        <v>79</v>
      </c>
      <c r="AD22" s="1391">
        <v>77</v>
      </c>
      <c r="AE22" s="1391">
        <v>54</v>
      </c>
      <c r="AF22" s="1391">
        <v>49</v>
      </c>
      <c r="AG22" s="1391">
        <v>40</v>
      </c>
      <c r="AH22" s="1391">
        <v>40</v>
      </c>
      <c r="AI22" s="1391">
        <v>34</v>
      </c>
      <c r="AJ22" s="1391">
        <v>28</v>
      </c>
      <c r="AK22" s="1391">
        <v>20</v>
      </c>
      <c r="AL22" s="1391">
        <v>17</v>
      </c>
      <c r="AM22" s="1391">
        <v>17</v>
      </c>
      <c r="AN22" s="1391">
        <v>16</v>
      </c>
      <c r="AO22" s="1391">
        <v>13</v>
      </c>
      <c r="AP22" s="1391">
        <v>13</v>
      </c>
      <c r="AQ22" s="1391">
        <v>13</v>
      </c>
      <c r="AR22" s="1391">
        <v>13</v>
      </c>
      <c r="AS22" s="1391">
        <v>12</v>
      </c>
      <c r="AT22" s="1391">
        <v>12</v>
      </c>
      <c r="AU22" s="1391">
        <v>9</v>
      </c>
      <c r="AV22" s="1391">
        <v>9</v>
      </c>
      <c r="AW22" s="1391">
        <v>6</v>
      </c>
      <c r="AX22" s="1391">
        <v>6</v>
      </c>
      <c r="AY22" s="1391">
        <v>6</v>
      </c>
      <c r="AZ22" s="1393">
        <v>6</v>
      </c>
      <c r="BA22" s="1391">
        <v>6</v>
      </c>
      <c r="BB22" s="1391">
        <v>5</v>
      </c>
      <c r="BC22" s="1391">
        <v>5</v>
      </c>
      <c r="BD22" s="1391">
        <v>5</v>
      </c>
      <c r="BE22" s="1391">
        <v>5</v>
      </c>
      <c r="BF22" s="1391">
        <v>5</v>
      </c>
      <c r="BG22" s="1391">
        <v>5</v>
      </c>
      <c r="BH22" s="1391">
        <v>5</v>
      </c>
      <c r="BI22" s="1391">
        <v>5</v>
      </c>
      <c r="BJ22" s="1391">
        <v>5</v>
      </c>
      <c r="BK22" s="1391">
        <v>5</v>
      </c>
      <c r="BL22" s="1391">
        <v>4</v>
      </c>
      <c r="BM22" s="1391">
        <v>4</v>
      </c>
      <c r="BN22" s="1391">
        <v>4</v>
      </c>
      <c r="BO22" s="1391">
        <v>4</v>
      </c>
      <c r="BP22" s="1391">
        <v>4</v>
      </c>
      <c r="BQ22" s="1391">
        <v>4</v>
      </c>
      <c r="BR22" s="1391">
        <v>4</v>
      </c>
      <c r="BS22" s="1391">
        <v>4</v>
      </c>
      <c r="BT22" s="1391">
        <v>4</v>
      </c>
      <c r="BU22" s="1391">
        <v>4</v>
      </c>
      <c r="BV22" s="1391">
        <v>4</v>
      </c>
      <c r="BW22" s="1391">
        <v>4</v>
      </c>
      <c r="BX22" s="1391">
        <v>4</v>
      </c>
      <c r="BY22" s="1391">
        <v>4</v>
      </c>
      <c r="BZ22" s="1391">
        <v>3</v>
      </c>
      <c r="CA22" s="1391">
        <v>3</v>
      </c>
      <c r="CB22" s="1391">
        <v>3</v>
      </c>
      <c r="CC22" s="1391">
        <v>3</v>
      </c>
      <c r="CD22" s="1391">
        <v>3</v>
      </c>
      <c r="CE22" s="1391">
        <v>3</v>
      </c>
      <c r="CF22" s="1391">
        <v>3</v>
      </c>
      <c r="CG22" s="1438">
        <v>3</v>
      </c>
      <c r="CH22" s="98"/>
      <c r="CI22" s="98"/>
      <c r="CJ22" s="98"/>
      <c r="CK22" s="98"/>
      <c r="CL22" s="98"/>
    </row>
    <row r="23" spans="1:90" outlineLevel="1" x14ac:dyDescent="0.25">
      <c r="A23" s="102" t="s">
        <v>279</v>
      </c>
      <c r="B23" s="95">
        <v>41518</v>
      </c>
      <c r="C23" s="1385">
        <v>113</v>
      </c>
      <c r="D23" s="1386">
        <f t="shared" si="2"/>
        <v>113</v>
      </c>
      <c r="E23" s="1386">
        <f t="shared" si="3"/>
        <v>69</v>
      </c>
      <c r="F23" s="1386">
        <f t="shared" si="4"/>
        <v>24</v>
      </c>
      <c r="G23" s="96">
        <f t="shared" si="1"/>
        <v>1</v>
      </c>
      <c r="H23" s="96">
        <f t="shared" si="1"/>
        <v>0.61061946902654862</v>
      </c>
      <c r="I23" s="96">
        <f t="shared" si="1"/>
        <v>0.21238938053097345</v>
      </c>
      <c r="J23" s="106"/>
      <c r="K23" s="1390"/>
      <c r="L23" s="1391"/>
      <c r="M23" s="1391"/>
      <c r="N23" s="1391"/>
      <c r="O23" s="1391"/>
      <c r="P23" s="1391"/>
      <c r="Q23" s="1391"/>
      <c r="R23" s="1391"/>
      <c r="S23" s="1391"/>
      <c r="T23" s="1391"/>
      <c r="U23" s="1391"/>
      <c r="V23" s="1391"/>
      <c r="W23" s="1391"/>
      <c r="X23" s="1391"/>
      <c r="Y23" s="1391"/>
      <c r="Z23" s="1391"/>
      <c r="AA23" s="1391"/>
      <c r="AB23" s="1391">
        <v>113</v>
      </c>
      <c r="AC23" s="1391">
        <v>113</v>
      </c>
      <c r="AD23" s="1391">
        <v>112</v>
      </c>
      <c r="AE23" s="1391">
        <v>76</v>
      </c>
      <c r="AF23" s="1391">
        <v>69</v>
      </c>
      <c r="AG23" s="1391">
        <v>65</v>
      </c>
      <c r="AH23" s="1391">
        <v>65</v>
      </c>
      <c r="AI23" s="1391">
        <v>58</v>
      </c>
      <c r="AJ23" s="1391">
        <v>39</v>
      </c>
      <c r="AK23" s="1391">
        <v>27</v>
      </c>
      <c r="AL23" s="1391">
        <v>24</v>
      </c>
      <c r="AM23" s="1391">
        <v>23</v>
      </c>
      <c r="AN23" s="1391">
        <v>22</v>
      </c>
      <c r="AO23" s="1391">
        <v>17</v>
      </c>
      <c r="AP23" s="1391">
        <v>16</v>
      </c>
      <c r="AQ23" s="1391">
        <v>15</v>
      </c>
      <c r="AR23" s="1391">
        <v>15</v>
      </c>
      <c r="AS23" s="1391">
        <v>13</v>
      </c>
      <c r="AT23" s="1391">
        <v>11</v>
      </c>
      <c r="AU23" s="1391">
        <v>11</v>
      </c>
      <c r="AV23" s="1391">
        <v>10</v>
      </c>
      <c r="AW23" s="1391">
        <v>6</v>
      </c>
      <c r="AX23" s="1391">
        <v>6</v>
      </c>
      <c r="AY23" s="1391">
        <v>6</v>
      </c>
      <c r="AZ23" s="1393">
        <v>6</v>
      </c>
      <c r="BA23" s="1391">
        <v>6</v>
      </c>
      <c r="BB23" s="1391">
        <v>6</v>
      </c>
      <c r="BC23" s="1391">
        <v>6</v>
      </c>
      <c r="BD23" s="1391">
        <v>6</v>
      </c>
      <c r="BE23" s="1391">
        <v>6</v>
      </c>
      <c r="BF23" s="1391">
        <v>5</v>
      </c>
      <c r="BG23" s="1391">
        <v>5</v>
      </c>
      <c r="BH23" s="1391">
        <v>5</v>
      </c>
      <c r="BI23" s="1391">
        <v>5</v>
      </c>
      <c r="BJ23" s="1391">
        <v>5</v>
      </c>
      <c r="BK23" s="1391">
        <v>4</v>
      </c>
      <c r="BL23" s="1391">
        <v>4</v>
      </c>
      <c r="BM23" s="1391">
        <v>4</v>
      </c>
      <c r="BN23" s="1391">
        <v>4</v>
      </c>
      <c r="BO23" s="1391">
        <v>4</v>
      </c>
      <c r="BP23" s="1391">
        <v>4</v>
      </c>
      <c r="BQ23" s="1391">
        <v>4</v>
      </c>
      <c r="BR23" s="1391">
        <v>4</v>
      </c>
      <c r="BS23" s="1391">
        <v>4</v>
      </c>
      <c r="BT23" s="1391">
        <v>4</v>
      </c>
      <c r="BU23" s="1391">
        <v>4</v>
      </c>
      <c r="BV23" s="1391">
        <v>4</v>
      </c>
      <c r="BW23" s="1391">
        <v>4</v>
      </c>
      <c r="BX23" s="1391">
        <v>3</v>
      </c>
      <c r="BY23" s="1391">
        <v>3</v>
      </c>
      <c r="BZ23" s="1391">
        <v>3</v>
      </c>
      <c r="CA23" s="1391">
        <v>3</v>
      </c>
      <c r="CB23" s="1391">
        <v>3</v>
      </c>
      <c r="CC23" s="1391">
        <v>3</v>
      </c>
      <c r="CD23" s="1391">
        <v>3</v>
      </c>
      <c r="CE23" s="1391">
        <v>3</v>
      </c>
      <c r="CF23" s="1391">
        <v>3</v>
      </c>
      <c r="CG23" s="1438">
        <v>3</v>
      </c>
      <c r="CH23" s="98"/>
      <c r="CI23" s="98"/>
      <c r="CJ23" s="98"/>
      <c r="CK23" s="98"/>
      <c r="CL23" s="98"/>
    </row>
    <row r="24" spans="1:90" outlineLevel="1" x14ac:dyDescent="0.25">
      <c r="A24" s="102" t="s">
        <v>280</v>
      </c>
      <c r="B24" s="95">
        <v>41548</v>
      </c>
      <c r="C24" s="1385">
        <v>98</v>
      </c>
      <c r="D24" s="1386">
        <f t="shared" si="2"/>
        <v>98</v>
      </c>
      <c r="E24" s="1386">
        <f t="shared" si="3"/>
        <v>64</v>
      </c>
      <c r="F24" s="1386">
        <f t="shared" si="4"/>
        <v>20</v>
      </c>
      <c r="G24" s="96">
        <f t="shared" si="1"/>
        <v>1</v>
      </c>
      <c r="H24" s="96">
        <f t="shared" si="1"/>
        <v>0.65306122448979587</v>
      </c>
      <c r="I24" s="96">
        <f t="shared" si="1"/>
        <v>0.20408163265306123</v>
      </c>
      <c r="J24" s="106"/>
      <c r="K24" s="1390"/>
      <c r="L24" s="1391"/>
      <c r="M24" s="1391"/>
      <c r="N24" s="1391"/>
      <c r="O24" s="1391"/>
      <c r="P24" s="1391"/>
      <c r="Q24" s="1391"/>
      <c r="R24" s="1391"/>
      <c r="S24" s="1391"/>
      <c r="T24" s="1391"/>
      <c r="U24" s="1391"/>
      <c r="V24" s="1391"/>
      <c r="W24" s="1391"/>
      <c r="X24" s="1391"/>
      <c r="Y24" s="1391"/>
      <c r="Z24" s="1391"/>
      <c r="AA24" s="1391"/>
      <c r="AB24" s="1391"/>
      <c r="AC24" s="1391">
        <v>98</v>
      </c>
      <c r="AD24" s="1391">
        <v>98</v>
      </c>
      <c r="AE24" s="1391">
        <v>97</v>
      </c>
      <c r="AF24" s="1391">
        <v>65</v>
      </c>
      <c r="AG24" s="1391">
        <v>64</v>
      </c>
      <c r="AH24" s="1391">
        <v>64</v>
      </c>
      <c r="AI24" s="1391">
        <v>53</v>
      </c>
      <c r="AJ24" s="1391">
        <v>32</v>
      </c>
      <c r="AK24" s="1391">
        <v>24</v>
      </c>
      <c r="AL24" s="1391">
        <v>24</v>
      </c>
      <c r="AM24" s="1391">
        <v>20</v>
      </c>
      <c r="AN24" s="1391">
        <v>19</v>
      </c>
      <c r="AO24" s="1391">
        <v>17</v>
      </c>
      <c r="AP24" s="1391">
        <v>17</v>
      </c>
      <c r="AQ24" s="1391">
        <v>15</v>
      </c>
      <c r="AR24" s="1391">
        <v>15</v>
      </c>
      <c r="AS24" s="1391">
        <v>14</v>
      </c>
      <c r="AT24" s="1391">
        <v>12</v>
      </c>
      <c r="AU24" s="1391">
        <v>10</v>
      </c>
      <c r="AV24" s="1391">
        <v>8</v>
      </c>
      <c r="AW24" s="1391">
        <v>8</v>
      </c>
      <c r="AX24" s="1391">
        <v>7</v>
      </c>
      <c r="AY24" s="1391">
        <v>7</v>
      </c>
      <c r="AZ24" s="1393">
        <v>7</v>
      </c>
      <c r="BA24" s="1391">
        <v>7</v>
      </c>
      <c r="BB24" s="1391">
        <v>7</v>
      </c>
      <c r="BC24" s="1391">
        <v>7</v>
      </c>
      <c r="BD24" s="1391">
        <v>7</v>
      </c>
      <c r="BE24" s="1391">
        <v>6</v>
      </c>
      <c r="BF24" s="1391">
        <v>5</v>
      </c>
      <c r="BG24" s="1391">
        <v>5</v>
      </c>
      <c r="BH24" s="1391">
        <v>5</v>
      </c>
      <c r="BI24" s="1391">
        <v>5</v>
      </c>
      <c r="BJ24" s="1391">
        <v>5</v>
      </c>
      <c r="BK24" s="1391">
        <v>5</v>
      </c>
      <c r="BL24" s="1391">
        <v>5</v>
      </c>
      <c r="BM24" s="1391">
        <v>5</v>
      </c>
      <c r="BN24" s="1391">
        <v>5</v>
      </c>
      <c r="BO24" s="1391">
        <v>5</v>
      </c>
      <c r="BP24" s="1391">
        <v>5</v>
      </c>
      <c r="BQ24" s="1391">
        <v>5</v>
      </c>
      <c r="BR24" s="1391">
        <v>5</v>
      </c>
      <c r="BS24" s="1391">
        <v>4</v>
      </c>
      <c r="BT24" s="1391">
        <v>4</v>
      </c>
      <c r="BU24" s="1391">
        <v>4</v>
      </c>
      <c r="BV24" s="1391">
        <v>4</v>
      </c>
      <c r="BW24" s="1391">
        <v>4</v>
      </c>
      <c r="BX24" s="1391">
        <v>4</v>
      </c>
      <c r="BY24" s="1391">
        <v>4</v>
      </c>
      <c r="BZ24" s="1391">
        <v>5</v>
      </c>
      <c r="CA24" s="1391">
        <v>5</v>
      </c>
      <c r="CB24" s="1391">
        <v>5</v>
      </c>
      <c r="CC24" s="1391">
        <v>5</v>
      </c>
      <c r="CD24" s="1391">
        <v>5</v>
      </c>
      <c r="CE24" s="1391">
        <v>5</v>
      </c>
      <c r="CF24" s="1391">
        <v>5</v>
      </c>
      <c r="CG24" s="1438">
        <v>5</v>
      </c>
      <c r="CH24" s="98"/>
      <c r="CI24" s="98"/>
      <c r="CJ24" s="98"/>
      <c r="CK24" s="98"/>
      <c r="CL24" s="98"/>
    </row>
    <row r="25" spans="1:90" outlineLevel="1" x14ac:dyDescent="0.25">
      <c r="A25" s="102" t="s">
        <v>281</v>
      </c>
      <c r="B25" s="95">
        <v>41579</v>
      </c>
      <c r="C25" s="1385">
        <v>98</v>
      </c>
      <c r="D25" s="1386">
        <f t="shared" si="2"/>
        <v>98</v>
      </c>
      <c r="E25" s="1386">
        <f t="shared" si="3"/>
        <v>69</v>
      </c>
      <c r="F25" s="1386">
        <f t="shared" si="4"/>
        <v>28</v>
      </c>
      <c r="G25" s="96">
        <f t="shared" si="1"/>
        <v>1</v>
      </c>
      <c r="H25" s="96">
        <f t="shared" si="1"/>
        <v>0.70408163265306123</v>
      </c>
      <c r="I25" s="96">
        <f t="shared" si="1"/>
        <v>0.2857142857142857</v>
      </c>
      <c r="J25" s="106"/>
      <c r="K25" s="1390"/>
      <c r="L25" s="1391"/>
      <c r="M25" s="1391"/>
      <c r="N25" s="1391"/>
      <c r="O25" s="1391"/>
      <c r="P25" s="1391"/>
      <c r="Q25" s="1391"/>
      <c r="R25" s="1391"/>
      <c r="S25" s="1391"/>
      <c r="T25" s="1391"/>
      <c r="U25" s="1391"/>
      <c r="V25" s="1391"/>
      <c r="W25" s="1391"/>
      <c r="X25" s="1391"/>
      <c r="Y25" s="1391"/>
      <c r="Z25" s="1391"/>
      <c r="AA25" s="1391"/>
      <c r="AB25" s="1391"/>
      <c r="AC25" s="1391"/>
      <c r="AD25" s="1391">
        <v>98</v>
      </c>
      <c r="AE25" s="1391">
        <v>98</v>
      </c>
      <c r="AF25" s="1391">
        <v>93</v>
      </c>
      <c r="AG25" s="1391">
        <v>69</v>
      </c>
      <c r="AH25" s="1391">
        <v>69</v>
      </c>
      <c r="AI25" s="1391">
        <v>59</v>
      </c>
      <c r="AJ25" s="1391">
        <v>37</v>
      </c>
      <c r="AK25" s="1391">
        <v>29</v>
      </c>
      <c r="AL25" s="1391">
        <v>28</v>
      </c>
      <c r="AM25" s="1391">
        <v>29</v>
      </c>
      <c r="AN25" s="1391">
        <v>28</v>
      </c>
      <c r="AO25" s="1391">
        <v>22</v>
      </c>
      <c r="AP25" s="1391">
        <v>21</v>
      </c>
      <c r="AQ25" s="1391">
        <v>20</v>
      </c>
      <c r="AR25" s="1391">
        <v>20</v>
      </c>
      <c r="AS25" s="1391">
        <v>20</v>
      </c>
      <c r="AT25" s="1391">
        <v>17</v>
      </c>
      <c r="AU25" s="1391">
        <v>14</v>
      </c>
      <c r="AV25" s="1391">
        <v>11</v>
      </c>
      <c r="AW25" s="1391">
        <v>9</v>
      </c>
      <c r="AX25" s="1391">
        <v>9</v>
      </c>
      <c r="AY25" s="1391">
        <v>9</v>
      </c>
      <c r="AZ25" s="1393">
        <v>9</v>
      </c>
      <c r="BA25" s="1391">
        <v>9</v>
      </c>
      <c r="BB25" s="1391">
        <v>9</v>
      </c>
      <c r="BC25" s="1391">
        <v>9</v>
      </c>
      <c r="BD25" s="1391">
        <v>9</v>
      </c>
      <c r="BE25" s="1391">
        <v>9</v>
      </c>
      <c r="BF25" s="1391">
        <v>9</v>
      </c>
      <c r="BG25" s="1391">
        <v>9</v>
      </c>
      <c r="BH25" s="1391">
        <v>8</v>
      </c>
      <c r="BI25" s="1391">
        <v>8</v>
      </c>
      <c r="BJ25" s="1391">
        <v>9</v>
      </c>
      <c r="BK25" s="1391">
        <v>9</v>
      </c>
      <c r="BL25" s="1391">
        <v>9</v>
      </c>
      <c r="BM25" s="1391">
        <v>9</v>
      </c>
      <c r="BN25" s="1391">
        <v>7</v>
      </c>
      <c r="BO25" s="1391">
        <v>7</v>
      </c>
      <c r="BP25" s="1391">
        <v>7</v>
      </c>
      <c r="BQ25" s="1391">
        <v>7</v>
      </c>
      <c r="BR25" s="1391">
        <v>6</v>
      </c>
      <c r="BS25" s="1391">
        <v>6</v>
      </c>
      <c r="BT25" s="1391">
        <v>6</v>
      </c>
      <c r="BU25" s="1391">
        <v>6</v>
      </c>
      <c r="BV25" s="1391">
        <v>6</v>
      </c>
      <c r="BW25" s="1391">
        <v>6</v>
      </c>
      <c r="BX25" s="1391">
        <v>6</v>
      </c>
      <c r="BY25" s="1391">
        <v>6</v>
      </c>
      <c r="BZ25" s="1391">
        <v>6</v>
      </c>
      <c r="CA25" s="1391">
        <v>6</v>
      </c>
      <c r="CB25" s="1391">
        <v>6</v>
      </c>
      <c r="CC25" s="1391">
        <v>6</v>
      </c>
      <c r="CD25" s="1391">
        <v>6</v>
      </c>
      <c r="CE25" s="1391">
        <v>6</v>
      </c>
      <c r="CF25" s="1391">
        <v>6</v>
      </c>
      <c r="CG25" s="1438">
        <v>6</v>
      </c>
      <c r="CH25" s="98"/>
      <c r="CI25" s="98"/>
      <c r="CJ25" s="98"/>
      <c r="CK25" s="98"/>
      <c r="CL25" s="98"/>
    </row>
    <row r="26" spans="1:90" x14ac:dyDescent="0.25">
      <c r="A26" s="102" t="s">
        <v>282</v>
      </c>
      <c r="B26" s="95">
        <v>41609</v>
      </c>
      <c r="C26" s="1385">
        <v>155</v>
      </c>
      <c r="D26" s="1386">
        <f t="shared" si="2"/>
        <v>154</v>
      </c>
      <c r="E26" s="1386">
        <f t="shared" si="3"/>
        <v>100</v>
      </c>
      <c r="F26" s="1386">
        <f t="shared" si="4"/>
        <v>31</v>
      </c>
      <c r="G26" s="96">
        <f t="shared" si="1"/>
        <v>0.99354838709677418</v>
      </c>
      <c r="H26" s="96">
        <f t="shared" si="1"/>
        <v>0.64516129032258063</v>
      </c>
      <c r="I26" s="96">
        <f t="shared" si="1"/>
        <v>0.2</v>
      </c>
      <c r="J26" s="106"/>
      <c r="K26" s="1390"/>
      <c r="L26" s="1391"/>
      <c r="M26" s="1391"/>
      <c r="N26" s="1391"/>
      <c r="O26" s="1391"/>
      <c r="P26" s="1391"/>
      <c r="Q26" s="1391"/>
      <c r="R26" s="1391"/>
      <c r="S26" s="1391"/>
      <c r="T26" s="1391"/>
      <c r="U26" s="1391"/>
      <c r="V26" s="1391"/>
      <c r="W26" s="1391"/>
      <c r="X26" s="1391"/>
      <c r="Y26" s="1391"/>
      <c r="Z26" s="1391"/>
      <c r="AA26" s="1391"/>
      <c r="AB26" s="1391"/>
      <c r="AC26" s="1391"/>
      <c r="AD26" s="1391"/>
      <c r="AE26" s="1391">
        <v>154</v>
      </c>
      <c r="AF26" s="1391">
        <v>154</v>
      </c>
      <c r="AG26" s="1391">
        <v>139</v>
      </c>
      <c r="AH26" s="1391">
        <v>127</v>
      </c>
      <c r="AI26" s="1391">
        <v>100</v>
      </c>
      <c r="AJ26" s="1391">
        <v>58</v>
      </c>
      <c r="AK26" s="1391">
        <v>47</v>
      </c>
      <c r="AL26" s="1391">
        <v>45</v>
      </c>
      <c r="AM26" s="1391">
        <v>38</v>
      </c>
      <c r="AN26" s="1391">
        <v>34</v>
      </c>
      <c r="AO26" s="1391">
        <v>31</v>
      </c>
      <c r="AP26" s="1391">
        <v>30</v>
      </c>
      <c r="AQ26" s="1391">
        <v>30</v>
      </c>
      <c r="AR26" s="1391">
        <v>29</v>
      </c>
      <c r="AS26" s="1391">
        <v>29</v>
      </c>
      <c r="AT26" s="1391">
        <v>26</v>
      </c>
      <c r="AU26" s="1391">
        <v>22</v>
      </c>
      <c r="AV26" s="1391">
        <v>20</v>
      </c>
      <c r="AW26" s="1391">
        <v>16</v>
      </c>
      <c r="AX26" s="1391">
        <v>16</v>
      </c>
      <c r="AY26" s="1391">
        <v>15</v>
      </c>
      <c r="AZ26" s="1393">
        <v>14</v>
      </c>
      <c r="BA26" s="1391">
        <v>13</v>
      </c>
      <c r="BB26" s="1391">
        <v>13</v>
      </c>
      <c r="BC26" s="1391">
        <v>13</v>
      </c>
      <c r="BD26" s="1391">
        <v>13</v>
      </c>
      <c r="BE26" s="1391">
        <v>11</v>
      </c>
      <c r="BF26" s="1391">
        <v>11</v>
      </c>
      <c r="BG26" s="1391">
        <v>11</v>
      </c>
      <c r="BH26" s="1391">
        <v>11</v>
      </c>
      <c r="BI26" s="1391">
        <v>11</v>
      </c>
      <c r="BJ26" s="1391">
        <v>10</v>
      </c>
      <c r="BK26" s="1391">
        <v>10</v>
      </c>
      <c r="BL26" s="1391">
        <v>10</v>
      </c>
      <c r="BM26" s="1391">
        <v>10</v>
      </c>
      <c r="BN26" s="1391">
        <v>10</v>
      </c>
      <c r="BO26" s="1391">
        <v>10</v>
      </c>
      <c r="BP26" s="1391">
        <v>10</v>
      </c>
      <c r="BQ26" s="1391">
        <v>10</v>
      </c>
      <c r="BR26" s="1391">
        <v>9</v>
      </c>
      <c r="BS26" s="1391">
        <v>9</v>
      </c>
      <c r="BT26" s="1391">
        <v>9</v>
      </c>
      <c r="BU26" s="1391">
        <v>9</v>
      </c>
      <c r="BV26" s="1391">
        <v>9</v>
      </c>
      <c r="BW26" s="1391">
        <v>9</v>
      </c>
      <c r="BX26" s="1391">
        <v>9</v>
      </c>
      <c r="BY26" s="1391">
        <v>9</v>
      </c>
      <c r="BZ26" s="1391">
        <v>9</v>
      </c>
      <c r="CA26" s="1391">
        <v>9</v>
      </c>
      <c r="CB26" s="1391">
        <v>9</v>
      </c>
      <c r="CC26" s="1391">
        <v>9</v>
      </c>
      <c r="CD26" s="1391">
        <v>9</v>
      </c>
      <c r="CE26" s="1391">
        <v>9</v>
      </c>
      <c r="CF26" s="1391">
        <v>9</v>
      </c>
      <c r="CG26" s="1438">
        <v>9</v>
      </c>
      <c r="CH26" s="98"/>
      <c r="CI26" s="98"/>
      <c r="CJ26" s="98"/>
      <c r="CK26" s="98"/>
      <c r="CL26" s="98"/>
    </row>
    <row r="27" spans="1:90" outlineLevel="1" x14ac:dyDescent="0.25">
      <c r="A27" s="102" t="s">
        <v>283</v>
      </c>
      <c r="B27" s="95">
        <v>41640</v>
      </c>
      <c r="C27" s="1385">
        <v>51</v>
      </c>
      <c r="D27" s="1386">
        <f t="shared" si="2"/>
        <v>49</v>
      </c>
      <c r="E27" s="1386">
        <f t="shared" si="3"/>
        <v>26</v>
      </c>
      <c r="F27" s="1386">
        <f t="shared" si="4"/>
        <v>11</v>
      </c>
      <c r="G27" s="96">
        <f t="shared" si="1"/>
        <v>0.96078431372549022</v>
      </c>
      <c r="H27" s="96">
        <f t="shared" si="1"/>
        <v>0.50980392156862742</v>
      </c>
      <c r="I27" s="96">
        <f t="shared" si="1"/>
        <v>0.21568627450980393</v>
      </c>
      <c r="J27" s="106"/>
      <c r="K27" s="1390"/>
      <c r="L27" s="1391"/>
      <c r="M27" s="1391"/>
      <c r="N27" s="1391"/>
      <c r="O27" s="1391"/>
      <c r="P27" s="1391"/>
      <c r="Q27" s="1391"/>
      <c r="R27" s="1391"/>
      <c r="S27" s="1391"/>
      <c r="T27" s="1391"/>
      <c r="U27" s="1391"/>
      <c r="V27" s="1391"/>
      <c r="W27" s="1391"/>
      <c r="X27" s="1391"/>
      <c r="Y27" s="1391"/>
      <c r="Z27" s="1391"/>
      <c r="AA27" s="1391"/>
      <c r="AB27" s="1391"/>
      <c r="AC27" s="1391"/>
      <c r="AD27" s="1391"/>
      <c r="AE27" s="1391"/>
      <c r="AF27" s="1391">
        <v>51</v>
      </c>
      <c r="AG27" s="1391">
        <v>49</v>
      </c>
      <c r="AH27" s="1391">
        <v>48</v>
      </c>
      <c r="AI27" s="1391">
        <v>36</v>
      </c>
      <c r="AJ27" s="1391">
        <v>26</v>
      </c>
      <c r="AK27" s="1391">
        <v>18</v>
      </c>
      <c r="AL27" s="1391">
        <v>16</v>
      </c>
      <c r="AM27" s="1391">
        <v>15</v>
      </c>
      <c r="AN27" s="1391">
        <v>14</v>
      </c>
      <c r="AO27" s="1391">
        <v>13</v>
      </c>
      <c r="AP27" s="1391">
        <v>11</v>
      </c>
      <c r="AQ27" s="1391">
        <v>9</v>
      </c>
      <c r="AR27" s="1391">
        <v>8</v>
      </c>
      <c r="AS27" s="1391">
        <v>7</v>
      </c>
      <c r="AT27" s="1391">
        <v>5</v>
      </c>
      <c r="AU27" s="1391">
        <v>4</v>
      </c>
      <c r="AV27" s="1391">
        <v>5</v>
      </c>
      <c r="AW27" s="1391">
        <v>4</v>
      </c>
      <c r="AX27" s="1391">
        <v>4</v>
      </c>
      <c r="AY27" s="1391">
        <v>4</v>
      </c>
      <c r="AZ27" s="1393">
        <v>4</v>
      </c>
      <c r="BA27" s="1391">
        <v>4</v>
      </c>
      <c r="BB27" s="1391">
        <v>4</v>
      </c>
      <c r="BC27" s="1391">
        <v>4</v>
      </c>
      <c r="BD27" s="1391">
        <v>4</v>
      </c>
      <c r="BE27" s="1391">
        <v>4</v>
      </c>
      <c r="BF27" s="1391">
        <v>3</v>
      </c>
      <c r="BG27" s="1391">
        <v>3</v>
      </c>
      <c r="BH27" s="1391">
        <v>3</v>
      </c>
      <c r="BI27" s="1391">
        <v>3</v>
      </c>
      <c r="BJ27" s="1391">
        <v>3</v>
      </c>
      <c r="BK27" s="1391">
        <v>2</v>
      </c>
      <c r="BL27" s="1391">
        <v>2</v>
      </c>
      <c r="BM27" s="1391">
        <v>2</v>
      </c>
      <c r="BN27" s="1391">
        <v>2</v>
      </c>
      <c r="BO27" s="1391">
        <v>2</v>
      </c>
      <c r="BP27" s="1391">
        <v>2</v>
      </c>
      <c r="BQ27" s="1391">
        <v>2</v>
      </c>
      <c r="BR27" s="1391">
        <v>2</v>
      </c>
      <c r="BS27" s="1391">
        <v>2</v>
      </c>
      <c r="BT27" s="1391">
        <v>2</v>
      </c>
      <c r="BU27" s="1391">
        <v>2</v>
      </c>
      <c r="BV27" s="1391">
        <v>2</v>
      </c>
      <c r="BW27" s="1391">
        <v>2</v>
      </c>
      <c r="BX27" s="1391">
        <v>2</v>
      </c>
      <c r="BY27" s="1391">
        <v>2</v>
      </c>
      <c r="BZ27" s="1391">
        <v>2</v>
      </c>
      <c r="CA27" s="1391">
        <v>2</v>
      </c>
      <c r="CB27" s="1391">
        <v>2</v>
      </c>
      <c r="CC27" s="1391">
        <v>2</v>
      </c>
      <c r="CD27" s="1391">
        <v>2</v>
      </c>
      <c r="CE27" s="1391">
        <v>2</v>
      </c>
      <c r="CF27" s="1391">
        <v>2</v>
      </c>
      <c r="CG27" s="1438">
        <v>2</v>
      </c>
      <c r="CH27" s="98"/>
      <c r="CI27" s="98"/>
      <c r="CJ27" s="98"/>
      <c r="CK27" s="98"/>
      <c r="CL27" s="98"/>
    </row>
    <row r="28" spans="1:90" outlineLevel="1" x14ac:dyDescent="0.25">
      <c r="A28" s="102" t="s">
        <v>284</v>
      </c>
      <c r="B28" s="95">
        <v>41671</v>
      </c>
      <c r="C28" s="1385">
        <v>48</v>
      </c>
      <c r="D28" s="1386">
        <f t="shared" si="2"/>
        <v>48</v>
      </c>
      <c r="E28" s="1386">
        <f t="shared" si="3"/>
        <v>17</v>
      </c>
      <c r="F28" s="1386">
        <f t="shared" si="4"/>
        <v>9</v>
      </c>
      <c r="G28" s="96">
        <f t="shared" si="1"/>
        <v>1</v>
      </c>
      <c r="H28" s="96">
        <f t="shared" si="1"/>
        <v>0.35416666666666669</v>
      </c>
      <c r="I28" s="96">
        <f t="shared" si="1"/>
        <v>0.1875</v>
      </c>
      <c r="J28" s="106"/>
      <c r="K28" s="1390"/>
      <c r="L28" s="1391"/>
      <c r="M28" s="1391"/>
      <c r="N28" s="1391"/>
      <c r="O28" s="1391"/>
      <c r="P28" s="1391"/>
      <c r="Q28" s="1391"/>
      <c r="R28" s="1391"/>
      <c r="S28" s="1391"/>
      <c r="T28" s="1391"/>
      <c r="U28" s="1391"/>
      <c r="V28" s="1391"/>
      <c r="W28" s="1391"/>
      <c r="X28" s="1391"/>
      <c r="Y28" s="1391"/>
      <c r="Z28" s="1391"/>
      <c r="AA28" s="1391"/>
      <c r="AB28" s="1391"/>
      <c r="AC28" s="1391"/>
      <c r="AD28" s="1391"/>
      <c r="AE28" s="1391"/>
      <c r="AF28" s="1391"/>
      <c r="AG28" s="1391">
        <v>48</v>
      </c>
      <c r="AH28" s="1391">
        <v>48</v>
      </c>
      <c r="AI28" s="1391">
        <v>44</v>
      </c>
      <c r="AJ28" s="1391">
        <v>27</v>
      </c>
      <c r="AK28" s="1391">
        <v>17</v>
      </c>
      <c r="AL28" s="1391">
        <v>15</v>
      </c>
      <c r="AM28" s="1391">
        <v>13</v>
      </c>
      <c r="AN28" s="1391">
        <v>13</v>
      </c>
      <c r="AO28" s="1391">
        <v>9</v>
      </c>
      <c r="AP28" s="1391">
        <v>9</v>
      </c>
      <c r="AQ28" s="1391">
        <v>9</v>
      </c>
      <c r="AR28" s="1391">
        <v>8</v>
      </c>
      <c r="AS28" s="1391">
        <v>7</v>
      </c>
      <c r="AT28" s="1391">
        <v>4</v>
      </c>
      <c r="AU28" s="1391">
        <v>4</v>
      </c>
      <c r="AV28" s="1391">
        <v>2</v>
      </c>
      <c r="AW28" s="1391"/>
      <c r="AX28" s="1391"/>
      <c r="AY28" s="1391"/>
      <c r="AZ28" s="1392"/>
      <c r="BA28" s="1391"/>
      <c r="BB28" s="1391"/>
      <c r="BC28" s="1391"/>
      <c r="BD28" s="1391"/>
      <c r="BE28" s="1391"/>
      <c r="BF28" s="1391"/>
      <c r="BG28" s="1391"/>
      <c r="BH28" s="1391"/>
      <c r="BI28" s="1391"/>
      <c r="BJ28" s="1391"/>
      <c r="BK28" s="1391"/>
      <c r="BL28" s="1391"/>
      <c r="BM28" s="1391"/>
      <c r="BN28" s="1391"/>
      <c r="BO28" s="1391"/>
      <c r="BP28" s="1391"/>
      <c r="BQ28" s="1391"/>
      <c r="BR28" s="1391"/>
      <c r="BS28" s="1391"/>
      <c r="BT28" s="1391"/>
      <c r="BU28" s="1391"/>
      <c r="BV28" s="1391"/>
      <c r="BW28" s="1391"/>
      <c r="BX28" s="1391"/>
      <c r="BY28" s="1391"/>
      <c r="BZ28" s="1391"/>
      <c r="CA28" s="1391"/>
      <c r="CB28" s="1391"/>
      <c r="CC28" s="1391"/>
      <c r="CD28" s="1391"/>
      <c r="CE28" s="1391"/>
      <c r="CF28" s="1391"/>
      <c r="CG28" s="98"/>
      <c r="CH28" s="98"/>
      <c r="CI28" s="98"/>
      <c r="CJ28" s="98"/>
      <c r="CK28" s="98"/>
      <c r="CL28" s="98"/>
    </row>
    <row r="29" spans="1:90" outlineLevel="1" x14ac:dyDescent="0.25">
      <c r="A29" s="102" t="s">
        <v>285</v>
      </c>
      <c r="B29" s="95">
        <v>41699</v>
      </c>
      <c r="C29" s="1385">
        <v>83</v>
      </c>
      <c r="D29" s="1386">
        <f t="shared" si="2"/>
        <v>71</v>
      </c>
      <c r="E29" s="1386">
        <f t="shared" si="3"/>
        <v>34</v>
      </c>
      <c r="F29" s="1386">
        <f t="shared" si="4"/>
        <v>26</v>
      </c>
      <c r="G29" s="96">
        <f t="shared" si="1"/>
        <v>0.85542168674698793</v>
      </c>
      <c r="H29" s="96">
        <f t="shared" si="1"/>
        <v>0.40963855421686746</v>
      </c>
      <c r="I29" s="96">
        <f t="shared" si="1"/>
        <v>0.31325301204819278</v>
      </c>
      <c r="J29" s="106"/>
      <c r="K29" s="1390"/>
      <c r="L29" s="1391"/>
      <c r="M29" s="1391"/>
      <c r="N29" s="1391"/>
      <c r="O29" s="1391"/>
      <c r="P29" s="1391"/>
      <c r="Q29" s="1391"/>
      <c r="R29" s="1391"/>
      <c r="S29" s="1391"/>
      <c r="T29" s="1391"/>
      <c r="U29" s="1391"/>
      <c r="V29" s="1391"/>
      <c r="W29" s="1391"/>
      <c r="X29" s="1391"/>
      <c r="Y29" s="1391"/>
      <c r="Z29" s="1391"/>
      <c r="AA29" s="1391"/>
      <c r="AB29" s="1391"/>
      <c r="AC29" s="1391"/>
      <c r="AD29" s="1391"/>
      <c r="AE29" s="1391"/>
      <c r="AF29" s="1391"/>
      <c r="AG29" s="1391"/>
      <c r="AH29" s="1391">
        <v>83</v>
      </c>
      <c r="AI29" s="1391">
        <v>71</v>
      </c>
      <c r="AJ29" s="1391">
        <v>59</v>
      </c>
      <c r="AK29" s="1391">
        <v>39</v>
      </c>
      <c r="AL29" s="1391">
        <v>34</v>
      </c>
      <c r="AM29" s="1391">
        <v>32</v>
      </c>
      <c r="AN29" s="1391">
        <v>31</v>
      </c>
      <c r="AO29" s="1391">
        <v>30</v>
      </c>
      <c r="AP29" s="1391">
        <v>29</v>
      </c>
      <c r="AQ29" s="1391">
        <v>29</v>
      </c>
      <c r="AR29" s="1391">
        <v>26</v>
      </c>
      <c r="AS29" s="1391">
        <v>22</v>
      </c>
      <c r="AT29" s="1391">
        <v>20</v>
      </c>
      <c r="AU29" s="1391">
        <v>18</v>
      </c>
      <c r="AV29" s="1391">
        <v>14</v>
      </c>
      <c r="AW29" s="1391">
        <v>11</v>
      </c>
      <c r="AX29" s="1391">
        <v>11</v>
      </c>
      <c r="AY29" s="1391">
        <v>10</v>
      </c>
      <c r="AZ29" s="1393">
        <v>9</v>
      </c>
      <c r="BA29" s="1391">
        <v>7</v>
      </c>
      <c r="BB29" s="1391">
        <v>7</v>
      </c>
      <c r="BC29" s="1391">
        <v>7</v>
      </c>
      <c r="BD29" s="1391">
        <v>6</v>
      </c>
      <c r="BE29" s="1391">
        <v>5</v>
      </c>
      <c r="BF29" s="1391">
        <v>4</v>
      </c>
      <c r="BG29" s="1391">
        <v>1</v>
      </c>
      <c r="BH29" s="1391">
        <v>1</v>
      </c>
      <c r="BI29" s="1391">
        <v>1</v>
      </c>
      <c r="BJ29" s="1391">
        <v>1</v>
      </c>
      <c r="BK29" s="1391">
        <v>1</v>
      </c>
      <c r="BL29" s="1391">
        <v>1</v>
      </c>
      <c r="BM29" s="1391">
        <v>1</v>
      </c>
      <c r="BN29" s="1391">
        <v>1</v>
      </c>
      <c r="BO29" s="1391">
        <v>1</v>
      </c>
      <c r="BP29" s="1391">
        <v>1</v>
      </c>
      <c r="BQ29" s="1391">
        <v>1</v>
      </c>
      <c r="BR29" s="1391">
        <v>1</v>
      </c>
      <c r="BS29" s="1391">
        <v>1</v>
      </c>
      <c r="BT29" s="1391">
        <v>1</v>
      </c>
      <c r="BU29" s="1391">
        <v>1</v>
      </c>
      <c r="BV29" s="1391"/>
      <c r="BW29" s="1391"/>
      <c r="BX29" s="1391"/>
      <c r="BY29" s="1391"/>
      <c r="BZ29" s="1391"/>
      <c r="CA29" s="1391"/>
      <c r="CB29" s="1391"/>
      <c r="CC29" s="1391"/>
      <c r="CD29" s="1391"/>
      <c r="CE29" s="1391"/>
      <c r="CF29" s="1391"/>
      <c r="CG29" s="98"/>
      <c r="CH29" s="98"/>
      <c r="CI29" s="98"/>
      <c r="CJ29" s="98"/>
      <c r="CK29" s="98"/>
      <c r="CL29" s="98"/>
    </row>
    <row r="30" spans="1:90" outlineLevel="1" x14ac:dyDescent="0.25">
      <c r="A30" s="102" t="s">
        <v>286</v>
      </c>
      <c r="B30" s="95">
        <v>41730</v>
      </c>
      <c r="C30" s="1385">
        <v>180</v>
      </c>
      <c r="D30" s="1386">
        <f t="shared" si="2"/>
        <v>154</v>
      </c>
      <c r="E30" s="1386">
        <f t="shared" si="3"/>
        <v>91</v>
      </c>
      <c r="F30" s="1386">
        <f t="shared" si="4"/>
        <v>60</v>
      </c>
      <c r="G30" s="96">
        <f t="shared" si="1"/>
        <v>0.85555555555555551</v>
      </c>
      <c r="H30" s="96">
        <f t="shared" si="1"/>
        <v>0.50555555555555554</v>
      </c>
      <c r="I30" s="96">
        <f t="shared" si="1"/>
        <v>0.33333333333333331</v>
      </c>
      <c r="J30" s="106"/>
      <c r="K30" s="1390"/>
      <c r="L30" s="1391"/>
      <c r="M30" s="1391"/>
      <c r="N30" s="1391"/>
      <c r="O30" s="1391"/>
      <c r="P30" s="1391"/>
      <c r="Q30" s="1391"/>
      <c r="R30" s="1391"/>
      <c r="S30" s="1391"/>
      <c r="T30" s="1391"/>
      <c r="U30" s="1391"/>
      <c r="V30" s="1391"/>
      <c r="W30" s="1391"/>
      <c r="X30" s="1391"/>
      <c r="Y30" s="1391"/>
      <c r="Z30" s="1391"/>
      <c r="AA30" s="1391"/>
      <c r="AB30" s="1391"/>
      <c r="AC30" s="1391"/>
      <c r="AD30" s="1391"/>
      <c r="AE30" s="1391"/>
      <c r="AF30" s="1391"/>
      <c r="AG30" s="1391"/>
      <c r="AH30" s="1391"/>
      <c r="AI30" s="1391">
        <v>175</v>
      </c>
      <c r="AJ30" s="1391">
        <v>154</v>
      </c>
      <c r="AK30" s="1391">
        <v>141</v>
      </c>
      <c r="AL30" s="1391">
        <v>101</v>
      </c>
      <c r="AM30" s="1391">
        <v>91</v>
      </c>
      <c r="AN30" s="1391">
        <v>81</v>
      </c>
      <c r="AO30" s="1391">
        <v>76</v>
      </c>
      <c r="AP30" s="1391">
        <v>69</v>
      </c>
      <c r="AQ30" s="1391">
        <v>66</v>
      </c>
      <c r="AR30" s="1391">
        <v>64</v>
      </c>
      <c r="AS30" s="1391">
        <v>60</v>
      </c>
      <c r="AT30" s="1391">
        <v>59</v>
      </c>
      <c r="AU30" s="1391">
        <v>47</v>
      </c>
      <c r="AV30" s="1391">
        <v>43</v>
      </c>
      <c r="AW30" s="1391">
        <v>36</v>
      </c>
      <c r="AX30" s="1391">
        <v>28</v>
      </c>
      <c r="AY30" s="1391">
        <v>27</v>
      </c>
      <c r="AZ30" s="1393">
        <v>23</v>
      </c>
      <c r="BA30" s="1391">
        <v>17</v>
      </c>
      <c r="BB30" s="1391">
        <v>16</v>
      </c>
      <c r="BC30" s="1391">
        <v>16</v>
      </c>
      <c r="BD30" s="1391">
        <v>16</v>
      </c>
      <c r="BE30" s="1391">
        <v>15</v>
      </c>
      <c r="BF30" s="1391">
        <v>14</v>
      </c>
      <c r="BG30" s="1391">
        <v>13</v>
      </c>
      <c r="BH30" s="1391">
        <v>13</v>
      </c>
      <c r="BI30" s="1391">
        <v>13</v>
      </c>
      <c r="BJ30" s="1391">
        <v>13</v>
      </c>
      <c r="BK30" s="1391">
        <v>13</v>
      </c>
      <c r="BL30" s="1391">
        <v>11</v>
      </c>
      <c r="BM30" s="1391">
        <v>10</v>
      </c>
      <c r="BN30" s="1391">
        <v>10</v>
      </c>
      <c r="BO30" s="1391">
        <v>10</v>
      </c>
      <c r="BP30" s="1391">
        <v>10</v>
      </c>
      <c r="BQ30" s="1391">
        <v>10</v>
      </c>
      <c r="BR30" s="1391">
        <v>9</v>
      </c>
      <c r="BS30" s="1391">
        <v>9</v>
      </c>
      <c r="BT30" s="1391">
        <v>9</v>
      </c>
      <c r="BU30" s="1391">
        <v>9</v>
      </c>
      <c r="BV30" s="1391">
        <v>9</v>
      </c>
      <c r="BW30" s="1391">
        <v>9</v>
      </c>
      <c r="BX30" s="1391">
        <v>9</v>
      </c>
      <c r="BY30" s="1391">
        <v>9</v>
      </c>
      <c r="BZ30" s="1391">
        <v>9</v>
      </c>
      <c r="CA30" s="1391">
        <v>9</v>
      </c>
      <c r="CB30" s="1391">
        <v>9</v>
      </c>
      <c r="CC30" s="1391">
        <v>9</v>
      </c>
      <c r="CD30" s="1391">
        <v>8</v>
      </c>
      <c r="CE30" s="1391">
        <v>7</v>
      </c>
      <c r="CF30" s="1391">
        <v>7</v>
      </c>
      <c r="CG30" s="1438">
        <v>7</v>
      </c>
      <c r="CH30" s="98"/>
      <c r="CI30" s="98"/>
      <c r="CJ30" s="98"/>
      <c r="CK30" s="98"/>
      <c r="CL30" s="98"/>
    </row>
    <row r="31" spans="1:90" outlineLevel="1" x14ac:dyDescent="0.25">
      <c r="A31" s="102" t="s">
        <v>287</v>
      </c>
      <c r="B31" s="95">
        <v>41760</v>
      </c>
      <c r="C31" s="1385">
        <v>226</v>
      </c>
      <c r="D31" s="1386">
        <f t="shared" si="2"/>
        <v>216</v>
      </c>
      <c r="E31" s="1386">
        <f t="shared" si="3"/>
        <v>142</v>
      </c>
      <c r="F31" s="1386">
        <f t="shared" si="4"/>
        <v>95</v>
      </c>
      <c r="G31" s="96">
        <f t="shared" si="1"/>
        <v>0.95575221238938057</v>
      </c>
      <c r="H31" s="96">
        <f t="shared" si="1"/>
        <v>0.62831858407079644</v>
      </c>
      <c r="I31" s="96">
        <f t="shared" si="1"/>
        <v>0.42035398230088494</v>
      </c>
      <c r="J31" s="106"/>
      <c r="K31" s="1390"/>
      <c r="L31" s="1391"/>
      <c r="M31" s="1391"/>
      <c r="N31" s="1391"/>
      <c r="O31" s="1391"/>
      <c r="P31" s="1391"/>
      <c r="Q31" s="1391"/>
      <c r="R31" s="1391"/>
      <c r="S31" s="1391"/>
      <c r="T31" s="1391"/>
      <c r="U31" s="1391"/>
      <c r="V31" s="1391"/>
      <c r="W31" s="1391"/>
      <c r="X31" s="1391"/>
      <c r="Y31" s="1391"/>
      <c r="Z31" s="1391"/>
      <c r="AA31" s="1391"/>
      <c r="AB31" s="1391"/>
      <c r="AC31" s="1391"/>
      <c r="AD31" s="1391"/>
      <c r="AE31" s="1391"/>
      <c r="AF31" s="1391"/>
      <c r="AG31" s="1391"/>
      <c r="AH31" s="1391"/>
      <c r="AI31" s="1391"/>
      <c r="AJ31" s="1391">
        <v>222</v>
      </c>
      <c r="AK31" s="1391">
        <v>216</v>
      </c>
      <c r="AL31" s="1391">
        <v>203</v>
      </c>
      <c r="AM31" s="1391">
        <v>155</v>
      </c>
      <c r="AN31" s="1391">
        <v>142</v>
      </c>
      <c r="AO31" s="1391">
        <v>128</v>
      </c>
      <c r="AP31" s="1391">
        <v>121</v>
      </c>
      <c r="AQ31" s="1391">
        <v>118</v>
      </c>
      <c r="AR31" s="1391">
        <v>111</v>
      </c>
      <c r="AS31" s="1391">
        <v>100</v>
      </c>
      <c r="AT31" s="1391">
        <v>95</v>
      </c>
      <c r="AU31" s="1391">
        <v>79</v>
      </c>
      <c r="AV31" s="1391">
        <v>67</v>
      </c>
      <c r="AW31" s="1391">
        <v>54</v>
      </c>
      <c r="AX31" s="1391">
        <v>44</v>
      </c>
      <c r="AY31" s="1391">
        <v>42</v>
      </c>
      <c r="AZ31" s="1393">
        <v>41</v>
      </c>
      <c r="BA31" s="1391">
        <v>35</v>
      </c>
      <c r="BB31" s="1391">
        <v>34</v>
      </c>
      <c r="BC31" s="1391">
        <v>33</v>
      </c>
      <c r="BD31" s="1391">
        <v>32</v>
      </c>
      <c r="BE31" s="1391">
        <v>33</v>
      </c>
      <c r="BF31" s="1391">
        <v>32</v>
      </c>
      <c r="BG31" s="1391">
        <v>30</v>
      </c>
      <c r="BH31" s="1391">
        <v>26</v>
      </c>
      <c r="BI31" s="1391">
        <v>23</v>
      </c>
      <c r="BJ31" s="1391">
        <v>21</v>
      </c>
      <c r="BK31" s="1391">
        <v>20</v>
      </c>
      <c r="BL31" s="1391">
        <v>20</v>
      </c>
      <c r="BM31" s="1391">
        <v>17</v>
      </c>
      <c r="BN31" s="1391">
        <v>15</v>
      </c>
      <c r="BO31" s="1391">
        <v>14</v>
      </c>
      <c r="BP31" s="1391">
        <v>14</v>
      </c>
      <c r="BQ31" s="1391">
        <v>13</v>
      </c>
      <c r="BR31" s="1391">
        <v>12</v>
      </c>
      <c r="BS31" s="1391">
        <v>12</v>
      </c>
      <c r="BT31" s="1391">
        <v>12</v>
      </c>
      <c r="BU31" s="1391">
        <v>11</v>
      </c>
      <c r="BV31" s="1391">
        <v>12</v>
      </c>
      <c r="BW31" s="1391">
        <v>12</v>
      </c>
      <c r="BX31" s="1391">
        <v>12</v>
      </c>
      <c r="BY31" s="1391">
        <v>12</v>
      </c>
      <c r="BZ31" s="1391">
        <v>12</v>
      </c>
      <c r="CA31" s="1391">
        <v>12</v>
      </c>
      <c r="CB31" s="1391">
        <v>12</v>
      </c>
      <c r="CC31" s="1391">
        <v>12</v>
      </c>
      <c r="CD31" s="1391">
        <v>12</v>
      </c>
      <c r="CE31" s="1391">
        <v>11</v>
      </c>
      <c r="CF31" s="1391">
        <v>12</v>
      </c>
      <c r="CG31" s="1438">
        <v>12</v>
      </c>
      <c r="CH31" s="98"/>
      <c r="CI31" s="98"/>
      <c r="CJ31" s="98"/>
      <c r="CK31" s="98"/>
      <c r="CL31" s="98"/>
    </row>
    <row r="32" spans="1:90" outlineLevel="1" x14ac:dyDescent="0.25">
      <c r="A32" s="102" t="s">
        <v>288</v>
      </c>
      <c r="B32" s="95">
        <v>41791</v>
      </c>
      <c r="C32" s="1385">
        <v>294</v>
      </c>
      <c r="D32" s="1386">
        <f t="shared" si="2"/>
        <v>256</v>
      </c>
      <c r="E32" s="1386">
        <f t="shared" si="3"/>
        <v>171</v>
      </c>
      <c r="F32" s="1386">
        <f t="shared" si="4"/>
        <v>101</v>
      </c>
      <c r="G32" s="96">
        <f t="shared" si="1"/>
        <v>0.87074829931972786</v>
      </c>
      <c r="H32" s="96">
        <f t="shared" si="1"/>
        <v>0.58163265306122447</v>
      </c>
      <c r="I32" s="96">
        <f t="shared" si="1"/>
        <v>0.34353741496598639</v>
      </c>
      <c r="J32" s="106"/>
      <c r="K32" s="1390"/>
      <c r="L32" s="1391"/>
      <c r="M32" s="1391"/>
      <c r="N32" s="1391"/>
      <c r="O32" s="1391"/>
      <c r="P32" s="1391"/>
      <c r="Q32" s="1391"/>
      <c r="R32" s="1391"/>
      <c r="S32" s="1391"/>
      <c r="T32" s="1391"/>
      <c r="U32" s="1391"/>
      <c r="V32" s="1391"/>
      <c r="W32" s="1391"/>
      <c r="X32" s="1391"/>
      <c r="Y32" s="1391"/>
      <c r="Z32" s="1391"/>
      <c r="AA32" s="1391"/>
      <c r="AB32" s="1391"/>
      <c r="AC32" s="1391"/>
      <c r="AD32" s="1391"/>
      <c r="AE32" s="1391"/>
      <c r="AF32" s="1391"/>
      <c r="AG32" s="1391"/>
      <c r="AH32" s="1391"/>
      <c r="AI32" s="1391"/>
      <c r="AJ32" s="1391"/>
      <c r="AK32" s="1391">
        <v>276</v>
      </c>
      <c r="AL32" s="1391">
        <v>256</v>
      </c>
      <c r="AM32" s="1391">
        <v>224</v>
      </c>
      <c r="AN32" s="1391">
        <v>197</v>
      </c>
      <c r="AO32" s="1391">
        <v>171</v>
      </c>
      <c r="AP32" s="1391">
        <v>153</v>
      </c>
      <c r="AQ32" s="1391">
        <v>147</v>
      </c>
      <c r="AR32" s="1391">
        <v>138</v>
      </c>
      <c r="AS32" s="1391">
        <v>121</v>
      </c>
      <c r="AT32" s="1391">
        <v>114</v>
      </c>
      <c r="AU32" s="1391">
        <v>101</v>
      </c>
      <c r="AV32" s="1391">
        <v>86</v>
      </c>
      <c r="AW32" s="1391">
        <v>64</v>
      </c>
      <c r="AX32" s="1391">
        <v>57</v>
      </c>
      <c r="AY32" s="1391">
        <v>52</v>
      </c>
      <c r="AZ32" s="1393">
        <v>49</v>
      </c>
      <c r="BA32" s="1391">
        <v>48</v>
      </c>
      <c r="BB32" s="1391">
        <v>48</v>
      </c>
      <c r="BC32" s="1391">
        <v>48</v>
      </c>
      <c r="BD32" s="1391">
        <v>45</v>
      </c>
      <c r="BE32" s="1391">
        <v>43</v>
      </c>
      <c r="BF32" s="1391">
        <v>40</v>
      </c>
      <c r="BG32" s="1391">
        <v>36</v>
      </c>
      <c r="BH32" s="1391">
        <v>35</v>
      </c>
      <c r="BI32" s="1391">
        <v>33</v>
      </c>
      <c r="BJ32" s="1391">
        <v>30</v>
      </c>
      <c r="BK32" s="1391">
        <v>28</v>
      </c>
      <c r="BL32" s="1391">
        <v>26</v>
      </c>
      <c r="BM32" s="1391">
        <v>27</v>
      </c>
      <c r="BN32" s="1391">
        <v>27</v>
      </c>
      <c r="BO32" s="1391">
        <v>26</v>
      </c>
      <c r="BP32" s="1391">
        <v>26</v>
      </c>
      <c r="BQ32" s="1391">
        <v>24</v>
      </c>
      <c r="BR32" s="1391">
        <v>22</v>
      </c>
      <c r="BS32" s="1391">
        <v>21</v>
      </c>
      <c r="BT32" s="1391">
        <v>21</v>
      </c>
      <c r="BU32" s="1391">
        <v>20</v>
      </c>
      <c r="BV32" s="1391">
        <v>21</v>
      </c>
      <c r="BW32" s="1391">
        <v>21</v>
      </c>
      <c r="BX32" s="1391">
        <v>21</v>
      </c>
      <c r="BY32" s="1391">
        <v>21</v>
      </c>
      <c r="BZ32" s="1391">
        <v>21</v>
      </c>
      <c r="CA32" s="1391">
        <v>20</v>
      </c>
      <c r="CB32" s="1391">
        <v>20</v>
      </c>
      <c r="CC32" s="1391">
        <v>20</v>
      </c>
      <c r="CD32" s="1391">
        <v>20</v>
      </c>
      <c r="CE32" s="1391">
        <v>20</v>
      </c>
      <c r="CF32" s="1391">
        <v>20</v>
      </c>
      <c r="CG32" s="1438">
        <v>20</v>
      </c>
      <c r="CH32" s="98"/>
      <c r="CI32" s="98"/>
      <c r="CJ32" s="98"/>
      <c r="CK32" s="98"/>
      <c r="CL32" s="98"/>
    </row>
    <row r="33" spans="1:90" outlineLevel="1" x14ac:dyDescent="0.25">
      <c r="A33" s="102" t="s">
        <v>289</v>
      </c>
      <c r="B33" s="95">
        <v>41821</v>
      </c>
      <c r="C33" s="1385">
        <v>190</v>
      </c>
      <c r="D33" s="1386">
        <f t="shared" si="2"/>
        <v>176</v>
      </c>
      <c r="E33" s="1386">
        <f t="shared" si="3"/>
        <v>128</v>
      </c>
      <c r="F33" s="1386">
        <f t="shared" si="4"/>
        <v>62</v>
      </c>
      <c r="G33" s="96">
        <f t="shared" si="1"/>
        <v>0.9263157894736842</v>
      </c>
      <c r="H33" s="96">
        <f t="shared" si="1"/>
        <v>0.67368421052631577</v>
      </c>
      <c r="I33" s="96">
        <f t="shared" si="1"/>
        <v>0.32631578947368423</v>
      </c>
      <c r="J33" s="106"/>
      <c r="K33" s="1390"/>
      <c r="L33" s="1391"/>
      <c r="M33" s="1391"/>
      <c r="N33" s="1391"/>
      <c r="O33" s="1391"/>
      <c r="P33" s="1391"/>
      <c r="Q33" s="1391"/>
      <c r="R33" s="1391"/>
      <c r="S33" s="1391"/>
      <c r="T33" s="1391"/>
      <c r="U33" s="1391"/>
      <c r="V33" s="1391"/>
      <c r="W33" s="1391"/>
      <c r="X33" s="1391"/>
      <c r="Y33" s="1391"/>
      <c r="Z33" s="1391"/>
      <c r="AA33" s="1391"/>
      <c r="AB33" s="1391"/>
      <c r="AC33" s="1391"/>
      <c r="AD33" s="1391"/>
      <c r="AE33" s="1391"/>
      <c r="AF33" s="1391"/>
      <c r="AG33" s="1391"/>
      <c r="AH33" s="1391"/>
      <c r="AI33" s="1391"/>
      <c r="AJ33" s="1391"/>
      <c r="AK33" s="1391"/>
      <c r="AL33" s="1391">
        <v>190</v>
      </c>
      <c r="AM33" s="1391">
        <v>176</v>
      </c>
      <c r="AN33" s="1391">
        <v>170</v>
      </c>
      <c r="AO33" s="1391">
        <v>141</v>
      </c>
      <c r="AP33" s="1391">
        <v>128</v>
      </c>
      <c r="AQ33" s="1391">
        <v>116</v>
      </c>
      <c r="AR33" s="1391">
        <v>105</v>
      </c>
      <c r="AS33" s="1391">
        <v>91</v>
      </c>
      <c r="AT33" s="1391">
        <v>85</v>
      </c>
      <c r="AU33" s="1391">
        <v>71</v>
      </c>
      <c r="AV33" s="1391">
        <v>62</v>
      </c>
      <c r="AW33" s="1391">
        <v>50</v>
      </c>
      <c r="AX33" s="1391">
        <v>47</v>
      </c>
      <c r="AY33" s="1391">
        <v>42</v>
      </c>
      <c r="AZ33" s="1393">
        <v>38</v>
      </c>
      <c r="BA33" s="1391">
        <v>33</v>
      </c>
      <c r="BB33" s="1391">
        <v>29</v>
      </c>
      <c r="BC33" s="1391">
        <v>27</v>
      </c>
      <c r="BD33" s="1391">
        <v>26</v>
      </c>
      <c r="BE33" s="1391">
        <v>26</v>
      </c>
      <c r="BF33" s="1391">
        <v>26</v>
      </c>
      <c r="BG33" s="1391">
        <v>25</v>
      </c>
      <c r="BH33" s="1391">
        <v>24</v>
      </c>
      <c r="BI33" s="1391">
        <v>23</v>
      </c>
      <c r="BJ33" s="1391">
        <v>22</v>
      </c>
      <c r="BK33" s="1391">
        <v>22</v>
      </c>
      <c r="BL33" s="1391">
        <v>21</v>
      </c>
      <c r="BM33" s="1391">
        <v>20</v>
      </c>
      <c r="BN33" s="1391">
        <v>19</v>
      </c>
      <c r="BO33" s="1391">
        <v>19</v>
      </c>
      <c r="BP33" s="1391">
        <v>19</v>
      </c>
      <c r="BQ33" s="1391">
        <v>19</v>
      </c>
      <c r="BR33" s="1391">
        <v>16</v>
      </c>
      <c r="BS33" s="1391">
        <v>16</v>
      </c>
      <c r="BT33" s="1391">
        <v>16</v>
      </c>
      <c r="BU33" s="1391">
        <v>16</v>
      </c>
      <c r="BV33" s="1391">
        <v>16</v>
      </c>
      <c r="BW33" s="1391">
        <v>17</v>
      </c>
      <c r="BX33" s="1391">
        <v>17</v>
      </c>
      <c r="BY33" s="1391">
        <v>17</v>
      </c>
      <c r="BZ33" s="1391">
        <v>17</v>
      </c>
      <c r="CA33" s="1391">
        <v>17</v>
      </c>
      <c r="CB33" s="1391">
        <v>17</v>
      </c>
      <c r="CC33" s="1391">
        <v>17</v>
      </c>
      <c r="CD33" s="1391">
        <v>17</v>
      </c>
      <c r="CE33" s="1391">
        <v>17</v>
      </c>
      <c r="CF33" s="1391">
        <v>17</v>
      </c>
      <c r="CG33" s="1438">
        <v>17</v>
      </c>
      <c r="CH33" s="98"/>
      <c r="CI33" s="98"/>
      <c r="CJ33" s="98"/>
      <c r="CK33" s="98"/>
      <c r="CL33" s="98"/>
    </row>
    <row r="34" spans="1:90" outlineLevel="1" x14ac:dyDescent="0.25">
      <c r="A34" s="102" t="s">
        <v>290</v>
      </c>
      <c r="B34" s="95">
        <v>41852</v>
      </c>
      <c r="C34" s="1385">
        <v>288</v>
      </c>
      <c r="D34" s="1386">
        <f t="shared" si="2"/>
        <v>278</v>
      </c>
      <c r="E34" s="1386">
        <f t="shared" si="3"/>
        <v>191</v>
      </c>
      <c r="F34" s="1386">
        <f t="shared" si="4"/>
        <v>71</v>
      </c>
      <c r="G34" s="96">
        <f t="shared" si="1"/>
        <v>0.96527777777777779</v>
      </c>
      <c r="H34" s="96">
        <f t="shared" si="1"/>
        <v>0.66319444444444442</v>
      </c>
      <c r="I34" s="96">
        <f t="shared" si="1"/>
        <v>0.24652777777777779</v>
      </c>
      <c r="J34" s="106"/>
      <c r="K34" s="1390"/>
      <c r="L34" s="1391"/>
      <c r="M34" s="1391"/>
      <c r="N34" s="1391"/>
      <c r="O34" s="1391"/>
      <c r="P34" s="1391"/>
      <c r="Q34" s="1391"/>
      <c r="R34" s="1391"/>
      <c r="S34" s="1391"/>
      <c r="T34" s="1391"/>
      <c r="U34" s="1391"/>
      <c r="V34" s="1391"/>
      <c r="W34" s="1391"/>
      <c r="X34" s="1391"/>
      <c r="Y34" s="1391"/>
      <c r="Z34" s="1391"/>
      <c r="AA34" s="1391"/>
      <c r="AB34" s="1391"/>
      <c r="AC34" s="1391"/>
      <c r="AD34" s="1391"/>
      <c r="AE34" s="1391"/>
      <c r="AF34" s="1391"/>
      <c r="AG34" s="1391"/>
      <c r="AH34" s="1391"/>
      <c r="AI34" s="1391"/>
      <c r="AJ34" s="1391"/>
      <c r="AK34" s="1391"/>
      <c r="AL34" s="1391"/>
      <c r="AM34" s="1391">
        <v>286</v>
      </c>
      <c r="AN34" s="1391">
        <v>278</v>
      </c>
      <c r="AO34" s="1391">
        <v>256</v>
      </c>
      <c r="AP34" s="1391">
        <v>213</v>
      </c>
      <c r="AQ34" s="1391">
        <v>191</v>
      </c>
      <c r="AR34" s="1391">
        <v>169</v>
      </c>
      <c r="AS34" s="1391">
        <v>148</v>
      </c>
      <c r="AT34" s="1391">
        <v>138</v>
      </c>
      <c r="AU34" s="1391">
        <v>115</v>
      </c>
      <c r="AV34" s="1391">
        <v>90</v>
      </c>
      <c r="AW34" s="1391">
        <v>71</v>
      </c>
      <c r="AX34" s="1391">
        <v>60</v>
      </c>
      <c r="AY34" s="1391">
        <v>52</v>
      </c>
      <c r="AZ34" s="1393">
        <v>50</v>
      </c>
      <c r="BA34" s="1391">
        <v>46</v>
      </c>
      <c r="BB34" s="1391">
        <v>42</v>
      </c>
      <c r="BC34" s="1391">
        <v>40</v>
      </c>
      <c r="BD34" s="1391">
        <v>39</v>
      </c>
      <c r="BE34" s="1391">
        <v>34</v>
      </c>
      <c r="BF34" s="1391">
        <v>33</v>
      </c>
      <c r="BG34" s="1391">
        <v>30</v>
      </c>
      <c r="BH34" s="1391">
        <v>28</v>
      </c>
      <c r="BI34" s="1391">
        <v>28</v>
      </c>
      <c r="BJ34" s="1391">
        <v>28</v>
      </c>
      <c r="BK34" s="1391">
        <v>24</v>
      </c>
      <c r="BL34" s="1391">
        <v>24</v>
      </c>
      <c r="BM34" s="1391">
        <v>24</v>
      </c>
      <c r="BN34" s="1391">
        <v>22</v>
      </c>
      <c r="BO34" s="1391">
        <v>22</v>
      </c>
      <c r="BP34" s="1391">
        <v>22</v>
      </c>
      <c r="BQ34" s="1391">
        <v>21</v>
      </c>
      <c r="BR34" s="1391">
        <v>20</v>
      </c>
      <c r="BS34" s="1391">
        <v>20</v>
      </c>
      <c r="BT34" s="1391">
        <v>20</v>
      </c>
      <c r="BU34" s="1391">
        <v>20</v>
      </c>
      <c r="BV34" s="1391">
        <v>19</v>
      </c>
      <c r="BW34" s="1391">
        <v>18</v>
      </c>
      <c r="BX34" s="1391">
        <v>18</v>
      </c>
      <c r="BY34" s="1391">
        <v>18</v>
      </c>
      <c r="BZ34" s="1391">
        <v>18</v>
      </c>
      <c r="CA34" s="1391">
        <v>18</v>
      </c>
      <c r="CB34" s="1391">
        <v>19</v>
      </c>
      <c r="CC34" s="1391">
        <v>16</v>
      </c>
      <c r="CD34" s="1391">
        <v>16</v>
      </c>
      <c r="CE34" s="1391">
        <v>16</v>
      </c>
      <c r="CF34" s="1391">
        <v>16</v>
      </c>
      <c r="CG34" s="1438">
        <v>16</v>
      </c>
      <c r="CH34" s="98"/>
      <c r="CI34" s="98"/>
      <c r="CJ34" s="98"/>
      <c r="CK34" s="98"/>
      <c r="CL34" s="98"/>
    </row>
    <row r="35" spans="1:90" outlineLevel="1" x14ac:dyDescent="0.25">
      <c r="A35" s="102" t="s">
        <v>291</v>
      </c>
      <c r="B35" s="95">
        <v>41883</v>
      </c>
      <c r="C35" s="1385">
        <v>294</v>
      </c>
      <c r="D35" s="1386">
        <f t="shared" si="2"/>
        <v>273</v>
      </c>
      <c r="E35" s="1386">
        <f t="shared" si="3"/>
        <v>185</v>
      </c>
      <c r="F35" s="1386">
        <f t="shared" si="4"/>
        <v>64</v>
      </c>
      <c r="G35" s="96">
        <f t="shared" si="1"/>
        <v>0.9285714285714286</v>
      </c>
      <c r="H35" s="96">
        <f t="shared" si="1"/>
        <v>0.62925170068027214</v>
      </c>
      <c r="I35" s="96">
        <f t="shared" si="1"/>
        <v>0.21768707482993196</v>
      </c>
      <c r="J35" s="106"/>
      <c r="K35" s="1390"/>
      <c r="L35" s="1391"/>
      <c r="M35" s="1391"/>
      <c r="N35" s="1391"/>
      <c r="O35" s="1391"/>
      <c r="P35" s="1391"/>
      <c r="Q35" s="1391"/>
      <c r="R35" s="1391"/>
      <c r="S35" s="1391"/>
      <c r="T35" s="1391"/>
      <c r="U35" s="1391"/>
      <c r="V35" s="1391"/>
      <c r="W35" s="1391"/>
      <c r="X35" s="1391"/>
      <c r="Y35" s="1391"/>
      <c r="Z35" s="1391"/>
      <c r="AA35" s="1391"/>
      <c r="AB35" s="1391"/>
      <c r="AC35" s="1391"/>
      <c r="AD35" s="1391"/>
      <c r="AE35" s="1391"/>
      <c r="AF35" s="1391"/>
      <c r="AG35" s="1391"/>
      <c r="AH35" s="1391"/>
      <c r="AI35" s="1391"/>
      <c r="AJ35" s="1391"/>
      <c r="AK35" s="1391"/>
      <c r="AL35" s="1391"/>
      <c r="AM35" s="1391"/>
      <c r="AN35" s="1391">
        <v>285</v>
      </c>
      <c r="AO35" s="1391">
        <v>273</v>
      </c>
      <c r="AP35" s="1391">
        <v>250</v>
      </c>
      <c r="AQ35" s="1391">
        <v>212</v>
      </c>
      <c r="AR35" s="1391">
        <v>185</v>
      </c>
      <c r="AS35" s="1391">
        <v>151</v>
      </c>
      <c r="AT35" s="1391">
        <v>128</v>
      </c>
      <c r="AU35" s="1391">
        <v>105</v>
      </c>
      <c r="AV35" s="1391">
        <v>87</v>
      </c>
      <c r="AW35" s="1391">
        <v>69</v>
      </c>
      <c r="AX35" s="1391">
        <v>64</v>
      </c>
      <c r="AY35" s="1391">
        <v>55</v>
      </c>
      <c r="AZ35" s="1393">
        <v>50</v>
      </c>
      <c r="BA35" s="1391">
        <v>43</v>
      </c>
      <c r="BB35" s="1391">
        <v>40</v>
      </c>
      <c r="BC35" s="1391">
        <v>40</v>
      </c>
      <c r="BD35" s="1391">
        <v>38</v>
      </c>
      <c r="BE35" s="1391">
        <v>34</v>
      </c>
      <c r="BF35" s="1391">
        <v>31</v>
      </c>
      <c r="BG35" s="1391">
        <v>30</v>
      </c>
      <c r="BH35" s="1391">
        <v>29</v>
      </c>
      <c r="BI35" s="1391">
        <v>29</v>
      </c>
      <c r="BJ35" s="1391">
        <v>28</v>
      </c>
      <c r="BK35" s="1391">
        <v>26</v>
      </c>
      <c r="BL35" s="1391">
        <v>25</v>
      </c>
      <c r="BM35" s="1391">
        <v>24</v>
      </c>
      <c r="BN35" s="1391">
        <v>23</v>
      </c>
      <c r="BO35" s="1391">
        <v>23</v>
      </c>
      <c r="BP35" s="1391">
        <v>23</v>
      </c>
      <c r="BQ35" s="1391">
        <v>21</v>
      </c>
      <c r="BR35" s="1391">
        <v>22</v>
      </c>
      <c r="BS35" s="1391">
        <v>21</v>
      </c>
      <c r="BT35" s="1391">
        <v>21</v>
      </c>
      <c r="BU35" s="1391">
        <v>19</v>
      </c>
      <c r="BV35" s="1391">
        <v>18</v>
      </c>
      <c r="BW35" s="1391">
        <v>18</v>
      </c>
      <c r="BX35" s="1391">
        <v>16</v>
      </c>
      <c r="BY35" s="1391">
        <v>16</v>
      </c>
      <c r="BZ35" s="1391">
        <v>16</v>
      </c>
      <c r="CA35" s="1391">
        <v>16</v>
      </c>
      <c r="CB35" s="1391">
        <v>16</v>
      </c>
      <c r="CC35" s="1391">
        <v>14</v>
      </c>
      <c r="CD35" s="1391">
        <v>13</v>
      </c>
      <c r="CE35" s="1391">
        <v>13</v>
      </c>
      <c r="CF35" s="1391">
        <v>13</v>
      </c>
      <c r="CG35" s="1438">
        <v>13</v>
      </c>
      <c r="CH35" s="98"/>
      <c r="CI35" s="98"/>
      <c r="CJ35" s="98"/>
      <c r="CK35" s="98"/>
      <c r="CL35" s="98"/>
    </row>
    <row r="36" spans="1:90" outlineLevel="1" x14ac:dyDescent="0.25">
      <c r="A36" s="102" t="s">
        <v>292</v>
      </c>
      <c r="B36" s="95">
        <v>41913</v>
      </c>
      <c r="C36" s="1385">
        <v>223</v>
      </c>
      <c r="D36" s="1386">
        <f t="shared" si="2"/>
        <v>201</v>
      </c>
      <c r="E36" s="1386">
        <f t="shared" si="3"/>
        <v>142</v>
      </c>
      <c r="F36" s="1386">
        <f t="shared" si="4"/>
        <v>58</v>
      </c>
      <c r="G36" s="96">
        <f t="shared" si="1"/>
        <v>0.90134529147982068</v>
      </c>
      <c r="H36" s="96">
        <f t="shared" si="1"/>
        <v>0.63677130044843044</v>
      </c>
      <c r="I36" s="96">
        <f t="shared" si="1"/>
        <v>0.26008968609865468</v>
      </c>
      <c r="J36" s="106"/>
      <c r="K36" s="1390"/>
      <c r="L36" s="1391"/>
      <c r="M36" s="1391"/>
      <c r="N36" s="1391"/>
      <c r="O36" s="1391"/>
      <c r="P36" s="1391"/>
      <c r="Q36" s="1391"/>
      <c r="R36" s="1391"/>
      <c r="S36" s="1391"/>
      <c r="T36" s="1391"/>
      <c r="U36" s="1391"/>
      <c r="V36" s="1391"/>
      <c r="W36" s="1391"/>
      <c r="X36" s="1391"/>
      <c r="Y36" s="1391"/>
      <c r="Z36" s="1391"/>
      <c r="AA36" s="1391"/>
      <c r="AB36" s="1391"/>
      <c r="AC36" s="1391"/>
      <c r="AD36" s="1391"/>
      <c r="AE36" s="1391"/>
      <c r="AF36" s="1391"/>
      <c r="AG36" s="1391"/>
      <c r="AH36" s="1391"/>
      <c r="AI36" s="1391"/>
      <c r="AJ36" s="1391"/>
      <c r="AK36" s="1391"/>
      <c r="AL36" s="1391"/>
      <c r="AM36" s="1391"/>
      <c r="AN36" s="1391"/>
      <c r="AO36" s="1391">
        <v>217</v>
      </c>
      <c r="AP36" s="1391">
        <v>201</v>
      </c>
      <c r="AQ36" s="1391">
        <v>188</v>
      </c>
      <c r="AR36" s="1391">
        <v>168</v>
      </c>
      <c r="AS36" s="1391">
        <v>142</v>
      </c>
      <c r="AT36" s="1391">
        <v>127</v>
      </c>
      <c r="AU36" s="1391">
        <v>101</v>
      </c>
      <c r="AV36" s="1391">
        <v>85</v>
      </c>
      <c r="AW36" s="1391">
        <v>68</v>
      </c>
      <c r="AX36" s="1391">
        <v>63</v>
      </c>
      <c r="AY36" s="1391">
        <v>58</v>
      </c>
      <c r="AZ36" s="1393">
        <v>56</v>
      </c>
      <c r="BA36" s="1391">
        <v>53</v>
      </c>
      <c r="BB36" s="1391">
        <v>48</v>
      </c>
      <c r="BC36" s="1391">
        <v>48</v>
      </c>
      <c r="BD36" s="1391">
        <v>48</v>
      </c>
      <c r="BE36" s="1391">
        <v>47</v>
      </c>
      <c r="BF36" s="1391">
        <v>46</v>
      </c>
      <c r="BG36" s="1391">
        <v>43</v>
      </c>
      <c r="BH36" s="1391">
        <v>39</v>
      </c>
      <c r="BI36" s="1391">
        <v>38</v>
      </c>
      <c r="BJ36" s="1391">
        <v>37</v>
      </c>
      <c r="BK36" s="1391">
        <v>35</v>
      </c>
      <c r="BL36" s="1391">
        <v>33</v>
      </c>
      <c r="BM36" s="1391">
        <v>33</v>
      </c>
      <c r="BN36" s="1391">
        <v>31</v>
      </c>
      <c r="BO36" s="1391">
        <v>31</v>
      </c>
      <c r="BP36" s="1391">
        <v>31</v>
      </c>
      <c r="BQ36" s="1391">
        <v>29</v>
      </c>
      <c r="BR36" s="1391">
        <v>28</v>
      </c>
      <c r="BS36" s="1391">
        <v>28</v>
      </c>
      <c r="BT36" s="1391">
        <v>28</v>
      </c>
      <c r="BU36" s="1391">
        <v>28</v>
      </c>
      <c r="BV36" s="1391">
        <v>27</v>
      </c>
      <c r="BW36" s="1391">
        <v>27</v>
      </c>
      <c r="BX36" s="1391">
        <v>28</v>
      </c>
      <c r="BY36" s="1391">
        <v>27</v>
      </c>
      <c r="BZ36" s="1391">
        <v>25</v>
      </c>
      <c r="CA36" s="1391">
        <v>25</v>
      </c>
      <c r="CB36" s="1391">
        <v>25</v>
      </c>
      <c r="CC36" s="1391">
        <v>25</v>
      </c>
      <c r="CD36" s="1391">
        <v>25</v>
      </c>
      <c r="CE36" s="1391">
        <v>24</v>
      </c>
      <c r="CF36" s="1391">
        <v>22</v>
      </c>
      <c r="CG36" s="1438">
        <v>21</v>
      </c>
      <c r="CH36" s="98"/>
      <c r="CI36" s="98"/>
      <c r="CJ36" s="98"/>
      <c r="CK36" s="98"/>
      <c r="CL36" s="98"/>
    </row>
    <row r="37" spans="1:90" outlineLevel="1" x14ac:dyDescent="0.25">
      <c r="A37" s="102" t="s">
        <v>293</v>
      </c>
      <c r="B37" s="95">
        <v>41944</v>
      </c>
      <c r="C37" s="1385">
        <v>399</v>
      </c>
      <c r="D37" s="1386">
        <f t="shared" si="2"/>
        <v>390</v>
      </c>
      <c r="E37" s="1386">
        <f t="shared" si="3"/>
        <v>258</v>
      </c>
      <c r="F37" s="1386">
        <f t="shared" si="4"/>
        <v>98</v>
      </c>
      <c r="G37" s="96">
        <f t="shared" si="1"/>
        <v>0.97744360902255634</v>
      </c>
      <c r="H37" s="96">
        <f t="shared" si="1"/>
        <v>0.64661654135338342</v>
      </c>
      <c r="I37" s="96">
        <f t="shared" si="1"/>
        <v>0.24561403508771928</v>
      </c>
      <c r="J37" s="106"/>
      <c r="K37" s="1390"/>
      <c r="L37" s="1391"/>
      <c r="M37" s="1391"/>
      <c r="N37" s="1391"/>
      <c r="O37" s="1391"/>
      <c r="P37" s="1391"/>
      <c r="Q37" s="1391"/>
      <c r="R37" s="1391"/>
      <c r="S37" s="1391"/>
      <c r="T37" s="1391"/>
      <c r="U37" s="1391"/>
      <c r="V37" s="1391"/>
      <c r="W37" s="1391"/>
      <c r="X37" s="1391"/>
      <c r="Y37" s="1391"/>
      <c r="Z37" s="1391"/>
      <c r="AA37" s="1391"/>
      <c r="AB37" s="1391"/>
      <c r="AC37" s="1391"/>
      <c r="AD37" s="1391"/>
      <c r="AE37" s="1391"/>
      <c r="AF37" s="1391"/>
      <c r="AG37" s="1391"/>
      <c r="AH37" s="1391"/>
      <c r="AI37" s="1391"/>
      <c r="AJ37" s="1391"/>
      <c r="AK37" s="1391"/>
      <c r="AL37" s="1391"/>
      <c r="AM37" s="1391"/>
      <c r="AN37" s="1391"/>
      <c r="AO37" s="1391"/>
      <c r="AP37" s="1391">
        <v>395</v>
      </c>
      <c r="AQ37" s="1391">
        <v>390</v>
      </c>
      <c r="AR37" s="1391">
        <v>374</v>
      </c>
      <c r="AS37" s="1391">
        <v>311</v>
      </c>
      <c r="AT37" s="1391">
        <v>258</v>
      </c>
      <c r="AU37" s="1391">
        <v>196</v>
      </c>
      <c r="AV37" s="1391">
        <v>164</v>
      </c>
      <c r="AW37" s="1391">
        <v>137</v>
      </c>
      <c r="AX37" s="1391">
        <v>122</v>
      </c>
      <c r="AY37" s="1391">
        <v>104</v>
      </c>
      <c r="AZ37" s="1393">
        <v>98</v>
      </c>
      <c r="BA37" s="1391">
        <v>94</v>
      </c>
      <c r="BB37" s="1391">
        <v>82</v>
      </c>
      <c r="BC37" s="1391">
        <v>81</v>
      </c>
      <c r="BD37" s="1391">
        <v>80</v>
      </c>
      <c r="BE37" s="1391">
        <v>74</v>
      </c>
      <c r="BF37" s="1391">
        <v>71</v>
      </c>
      <c r="BG37" s="1391">
        <v>69</v>
      </c>
      <c r="BH37" s="1391">
        <v>60</v>
      </c>
      <c r="BI37" s="1391">
        <v>53</v>
      </c>
      <c r="BJ37" s="1391">
        <v>52</v>
      </c>
      <c r="BK37" s="1391">
        <v>51</v>
      </c>
      <c r="BL37" s="1391">
        <v>47</v>
      </c>
      <c r="BM37" s="1391">
        <v>44</v>
      </c>
      <c r="BN37" s="1391">
        <v>40</v>
      </c>
      <c r="BO37" s="1391">
        <v>39</v>
      </c>
      <c r="BP37" s="1391">
        <v>39</v>
      </c>
      <c r="BQ37" s="1391">
        <v>37</v>
      </c>
      <c r="BR37" s="1391">
        <v>37</v>
      </c>
      <c r="BS37" s="1391">
        <v>37</v>
      </c>
      <c r="BT37" s="1391">
        <v>38</v>
      </c>
      <c r="BU37" s="1391">
        <v>38</v>
      </c>
      <c r="BV37" s="1391">
        <v>37</v>
      </c>
      <c r="BW37" s="1391">
        <v>36</v>
      </c>
      <c r="BX37" s="1391">
        <v>35</v>
      </c>
      <c r="BY37" s="1391">
        <v>35</v>
      </c>
      <c r="BZ37" s="1391">
        <v>35</v>
      </c>
      <c r="CA37" s="1391">
        <v>34</v>
      </c>
      <c r="CB37" s="1391">
        <v>34</v>
      </c>
      <c r="CC37" s="1391">
        <v>32</v>
      </c>
      <c r="CD37" s="1391">
        <v>33</v>
      </c>
      <c r="CE37" s="1391">
        <v>32</v>
      </c>
      <c r="CF37" s="1391">
        <v>32</v>
      </c>
      <c r="CG37" s="1438">
        <v>32</v>
      </c>
      <c r="CH37" s="98"/>
      <c r="CI37" s="98"/>
      <c r="CJ37" s="98"/>
      <c r="CK37" s="98"/>
      <c r="CL37" s="98"/>
    </row>
    <row r="38" spans="1:90" x14ac:dyDescent="0.25">
      <c r="A38" s="102" t="s">
        <v>294</v>
      </c>
      <c r="B38" s="95">
        <v>41974</v>
      </c>
      <c r="C38" s="1385">
        <v>424</v>
      </c>
      <c r="D38" s="1386">
        <f t="shared" si="2"/>
        <v>411</v>
      </c>
      <c r="E38" s="1386">
        <f t="shared" si="3"/>
        <v>225</v>
      </c>
      <c r="F38" s="1386">
        <f t="shared" si="4"/>
        <v>109</v>
      </c>
      <c r="G38" s="96">
        <f t="shared" ref="G38:I69" si="5">IFERROR(D38/$C38,"-")</f>
        <v>0.96933962264150941</v>
      </c>
      <c r="H38" s="96">
        <f t="shared" si="5"/>
        <v>0.53066037735849059</v>
      </c>
      <c r="I38" s="96">
        <f t="shared" si="5"/>
        <v>0.25707547169811323</v>
      </c>
      <c r="J38" s="106"/>
      <c r="K38" s="1390"/>
      <c r="L38" s="1391"/>
      <c r="M38" s="1391"/>
      <c r="N38" s="1391"/>
      <c r="O38" s="1391"/>
      <c r="P38" s="1391"/>
      <c r="Q38" s="1391"/>
      <c r="R38" s="1391"/>
      <c r="S38" s="1391"/>
      <c r="T38" s="1391"/>
      <c r="U38" s="1391"/>
      <c r="V38" s="1391"/>
      <c r="W38" s="1391"/>
      <c r="X38" s="1391"/>
      <c r="Y38" s="1391"/>
      <c r="Z38" s="1391"/>
      <c r="AA38" s="1391"/>
      <c r="AB38" s="1391"/>
      <c r="AC38" s="1391"/>
      <c r="AD38" s="1391"/>
      <c r="AE38" s="1391"/>
      <c r="AF38" s="1391"/>
      <c r="AG38" s="1391"/>
      <c r="AH38" s="1391"/>
      <c r="AI38" s="1391"/>
      <c r="AJ38" s="1391"/>
      <c r="AK38" s="1391"/>
      <c r="AL38" s="1391"/>
      <c r="AM38" s="1391"/>
      <c r="AN38" s="1391"/>
      <c r="AO38" s="1391"/>
      <c r="AP38" s="1391"/>
      <c r="AQ38" s="1391">
        <v>414</v>
      </c>
      <c r="AR38" s="1391">
        <v>411</v>
      </c>
      <c r="AS38" s="1391">
        <v>388</v>
      </c>
      <c r="AT38" s="1391">
        <v>293</v>
      </c>
      <c r="AU38" s="1391">
        <v>225</v>
      </c>
      <c r="AV38" s="1391">
        <v>188</v>
      </c>
      <c r="AW38" s="1391">
        <v>159</v>
      </c>
      <c r="AX38" s="1391">
        <v>143</v>
      </c>
      <c r="AY38" s="1391">
        <v>128</v>
      </c>
      <c r="AZ38" s="1393">
        <v>124</v>
      </c>
      <c r="BA38" s="1391">
        <v>109</v>
      </c>
      <c r="BB38" s="1391">
        <v>102</v>
      </c>
      <c r="BC38" s="1391">
        <v>100</v>
      </c>
      <c r="BD38" s="1391">
        <v>94</v>
      </c>
      <c r="BE38" s="1391">
        <v>90</v>
      </c>
      <c r="BF38" s="1391">
        <v>87</v>
      </c>
      <c r="BG38" s="1391">
        <v>81</v>
      </c>
      <c r="BH38" s="1391">
        <v>79</v>
      </c>
      <c r="BI38" s="1391">
        <v>77</v>
      </c>
      <c r="BJ38" s="1391">
        <v>76</v>
      </c>
      <c r="BK38" s="1391">
        <v>72</v>
      </c>
      <c r="BL38" s="1391">
        <v>69</v>
      </c>
      <c r="BM38" s="1391">
        <v>65</v>
      </c>
      <c r="BN38" s="1391">
        <v>62</v>
      </c>
      <c r="BO38" s="1391">
        <v>62</v>
      </c>
      <c r="BP38" s="1391">
        <v>62</v>
      </c>
      <c r="BQ38" s="1391">
        <v>58</v>
      </c>
      <c r="BR38" s="1391">
        <v>55</v>
      </c>
      <c r="BS38" s="1391">
        <v>54</v>
      </c>
      <c r="BT38" s="1391">
        <v>53</v>
      </c>
      <c r="BU38" s="1391">
        <v>50</v>
      </c>
      <c r="BV38" s="1391">
        <v>50</v>
      </c>
      <c r="BW38" s="1391">
        <v>50</v>
      </c>
      <c r="BX38" s="1391">
        <v>49</v>
      </c>
      <c r="BY38" s="1391">
        <v>49</v>
      </c>
      <c r="BZ38" s="1391">
        <v>48</v>
      </c>
      <c r="CA38" s="1391">
        <v>48</v>
      </c>
      <c r="CB38" s="1391">
        <v>48</v>
      </c>
      <c r="CC38" s="1391">
        <v>48</v>
      </c>
      <c r="CD38" s="1391">
        <v>48</v>
      </c>
      <c r="CE38" s="1391">
        <v>48</v>
      </c>
      <c r="CF38" s="1391">
        <v>47</v>
      </c>
      <c r="CG38" s="1438">
        <v>47</v>
      </c>
      <c r="CH38" s="98"/>
      <c r="CI38" s="98"/>
      <c r="CJ38" s="98"/>
      <c r="CK38" s="98"/>
      <c r="CL38" s="98"/>
    </row>
    <row r="39" spans="1:90" outlineLevel="1" x14ac:dyDescent="0.25">
      <c r="A39" s="102" t="s">
        <v>295</v>
      </c>
      <c r="B39" s="95">
        <v>42005</v>
      </c>
      <c r="C39" s="1385">
        <v>440</v>
      </c>
      <c r="D39" s="1386">
        <f t="shared" si="2"/>
        <v>429</v>
      </c>
      <c r="E39" s="1386">
        <f t="shared" si="3"/>
        <v>213</v>
      </c>
      <c r="F39" s="1386">
        <f t="shared" si="4"/>
        <v>102</v>
      </c>
      <c r="G39" s="96">
        <f t="shared" si="5"/>
        <v>0.97499999999999998</v>
      </c>
      <c r="H39" s="96">
        <f t="shared" si="5"/>
        <v>0.48409090909090907</v>
      </c>
      <c r="I39" s="96">
        <f t="shared" si="5"/>
        <v>0.23181818181818181</v>
      </c>
      <c r="J39" s="106"/>
      <c r="K39" s="1394"/>
      <c r="L39" s="1391"/>
      <c r="M39" s="1391"/>
      <c r="N39" s="1391"/>
      <c r="O39" s="1391"/>
      <c r="P39" s="1391"/>
      <c r="Q39" s="1391"/>
      <c r="R39" s="1391"/>
      <c r="S39" s="1391"/>
      <c r="T39" s="1391"/>
      <c r="U39" s="1391"/>
      <c r="V39" s="1391"/>
      <c r="W39" s="1391"/>
      <c r="X39" s="1391"/>
      <c r="Y39" s="1391"/>
      <c r="Z39" s="1391"/>
      <c r="AA39" s="1391"/>
      <c r="AB39" s="1391"/>
      <c r="AC39" s="1391"/>
      <c r="AD39" s="1391"/>
      <c r="AE39" s="1391"/>
      <c r="AF39" s="1391"/>
      <c r="AG39" s="1391"/>
      <c r="AH39" s="1391"/>
      <c r="AI39" s="1391"/>
      <c r="AJ39" s="1391"/>
      <c r="AK39" s="1391"/>
      <c r="AL39" s="1391"/>
      <c r="AM39" s="1391"/>
      <c r="AN39" s="1391"/>
      <c r="AO39" s="1391"/>
      <c r="AP39" s="1391"/>
      <c r="AQ39" s="1391"/>
      <c r="AR39" s="1391">
        <v>438</v>
      </c>
      <c r="AS39" s="1391">
        <v>429</v>
      </c>
      <c r="AT39" s="1391">
        <v>421</v>
      </c>
      <c r="AU39" s="1391">
        <v>267</v>
      </c>
      <c r="AV39" s="1391">
        <v>213</v>
      </c>
      <c r="AW39" s="1391">
        <v>168</v>
      </c>
      <c r="AX39" s="1391">
        <v>138</v>
      </c>
      <c r="AY39" s="1391">
        <v>125</v>
      </c>
      <c r="AZ39" s="1393">
        <v>123</v>
      </c>
      <c r="BA39" s="1391">
        <v>112</v>
      </c>
      <c r="BB39" s="1391">
        <v>102</v>
      </c>
      <c r="BC39" s="1391">
        <v>102</v>
      </c>
      <c r="BD39" s="1391">
        <v>97</v>
      </c>
      <c r="BE39" s="1391">
        <v>92</v>
      </c>
      <c r="BF39" s="1391">
        <v>89</v>
      </c>
      <c r="BG39" s="1391">
        <v>85</v>
      </c>
      <c r="BH39" s="1391">
        <v>80</v>
      </c>
      <c r="BI39" s="1391">
        <v>69</v>
      </c>
      <c r="BJ39" s="1391">
        <v>66</v>
      </c>
      <c r="BK39" s="1391">
        <v>63</v>
      </c>
      <c r="BL39" s="1391">
        <v>62</v>
      </c>
      <c r="BM39" s="1391">
        <v>59</v>
      </c>
      <c r="BN39" s="1391">
        <v>57</v>
      </c>
      <c r="BO39" s="1391">
        <v>57</v>
      </c>
      <c r="BP39" s="1391">
        <v>57</v>
      </c>
      <c r="BQ39" s="1391">
        <v>54</v>
      </c>
      <c r="BR39" s="1391">
        <v>55</v>
      </c>
      <c r="BS39" s="1391">
        <v>55</v>
      </c>
      <c r="BT39" s="1391">
        <v>55</v>
      </c>
      <c r="BU39" s="1391">
        <v>54</v>
      </c>
      <c r="BV39" s="1391">
        <v>53</v>
      </c>
      <c r="BW39" s="1391">
        <v>52</v>
      </c>
      <c r="BX39" s="1391">
        <v>52</v>
      </c>
      <c r="BY39" s="1391">
        <v>51</v>
      </c>
      <c r="BZ39" s="1391">
        <v>50</v>
      </c>
      <c r="CA39" s="1391">
        <v>50</v>
      </c>
      <c r="CB39" s="1391">
        <v>50</v>
      </c>
      <c r="CC39" s="1391">
        <v>49</v>
      </c>
      <c r="CD39" s="1391">
        <v>48</v>
      </c>
      <c r="CE39" s="1391">
        <v>48</v>
      </c>
      <c r="CF39" s="1391">
        <v>46</v>
      </c>
      <c r="CG39" s="1438">
        <v>45</v>
      </c>
      <c r="CH39" s="98"/>
      <c r="CI39" s="98"/>
      <c r="CJ39" s="98"/>
      <c r="CK39" s="98"/>
      <c r="CL39" s="98"/>
    </row>
    <row r="40" spans="1:90" outlineLevel="1" x14ac:dyDescent="0.25">
      <c r="A40" s="102" t="s">
        <v>296</v>
      </c>
      <c r="B40" s="95">
        <v>42036</v>
      </c>
      <c r="C40" s="1385">
        <v>217</v>
      </c>
      <c r="D40" s="1386">
        <f t="shared" si="2"/>
        <v>203</v>
      </c>
      <c r="E40" s="1386">
        <f t="shared" si="3"/>
        <v>99</v>
      </c>
      <c r="F40" s="1386">
        <f t="shared" si="4"/>
        <v>55</v>
      </c>
      <c r="G40" s="96">
        <f t="shared" si="5"/>
        <v>0.93548387096774188</v>
      </c>
      <c r="H40" s="96">
        <f t="shared" si="5"/>
        <v>0.45622119815668205</v>
      </c>
      <c r="I40" s="96">
        <f t="shared" si="5"/>
        <v>0.25345622119815669</v>
      </c>
      <c r="J40" s="106"/>
      <c r="K40" s="1394"/>
      <c r="L40" s="1391"/>
      <c r="M40" s="1391"/>
      <c r="N40" s="1391"/>
      <c r="O40" s="1391"/>
      <c r="P40" s="1391"/>
      <c r="Q40" s="1391"/>
      <c r="R40" s="1391"/>
      <c r="S40" s="1391"/>
      <c r="T40" s="1391"/>
      <c r="U40" s="1391"/>
      <c r="V40" s="1391"/>
      <c r="W40" s="1391"/>
      <c r="X40" s="1391"/>
      <c r="Y40" s="1391"/>
      <c r="Z40" s="1391"/>
      <c r="AA40" s="1391"/>
      <c r="AB40" s="1391"/>
      <c r="AC40" s="1391"/>
      <c r="AD40" s="1391"/>
      <c r="AE40" s="1391"/>
      <c r="AF40" s="1391"/>
      <c r="AG40" s="1391"/>
      <c r="AH40" s="1391"/>
      <c r="AI40" s="1391"/>
      <c r="AJ40" s="1391"/>
      <c r="AK40" s="1391"/>
      <c r="AL40" s="1391"/>
      <c r="AM40" s="1391"/>
      <c r="AN40" s="1391"/>
      <c r="AO40" s="1391"/>
      <c r="AP40" s="1391"/>
      <c r="AQ40" s="1391"/>
      <c r="AR40" s="1391"/>
      <c r="AS40" s="1391">
        <v>213</v>
      </c>
      <c r="AT40" s="1391">
        <v>203</v>
      </c>
      <c r="AU40" s="1391">
        <v>151</v>
      </c>
      <c r="AV40" s="1391">
        <v>112</v>
      </c>
      <c r="AW40" s="1391">
        <v>99</v>
      </c>
      <c r="AX40" s="1391">
        <v>86</v>
      </c>
      <c r="AY40" s="1391">
        <v>76</v>
      </c>
      <c r="AZ40" s="1393">
        <v>71</v>
      </c>
      <c r="BA40" s="1391">
        <v>64</v>
      </c>
      <c r="BB40" s="1391">
        <v>56</v>
      </c>
      <c r="BC40" s="1391">
        <v>55</v>
      </c>
      <c r="BD40" s="1391">
        <v>54</v>
      </c>
      <c r="BE40" s="1391">
        <v>54</v>
      </c>
      <c r="BF40" s="1391">
        <v>54</v>
      </c>
      <c r="BG40" s="1391">
        <v>52</v>
      </c>
      <c r="BH40" s="1391">
        <v>44</v>
      </c>
      <c r="BI40" s="1391">
        <v>41</v>
      </c>
      <c r="BJ40" s="1391">
        <v>38</v>
      </c>
      <c r="BK40" s="1391">
        <v>38</v>
      </c>
      <c r="BL40" s="1391">
        <v>38</v>
      </c>
      <c r="BM40" s="1391">
        <v>38</v>
      </c>
      <c r="BN40" s="1391">
        <v>36</v>
      </c>
      <c r="BO40" s="1391">
        <v>36</v>
      </c>
      <c r="BP40" s="1391">
        <v>36</v>
      </c>
      <c r="BQ40" s="1391">
        <v>34</v>
      </c>
      <c r="BR40" s="1391">
        <v>34</v>
      </c>
      <c r="BS40" s="1391">
        <v>34</v>
      </c>
      <c r="BT40" s="1391">
        <v>34</v>
      </c>
      <c r="BU40" s="1391">
        <v>34</v>
      </c>
      <c r="BV40" s="1391">
        <v>33</v>
      </c>
      <c r="BW40" s="1391">
        <v>33</v>
      </c>
      <c r="BX40" s="1391">
        <v>30</v>
      </c>
      <c r="BY40" s="1391">
        <v>29</v>
      </c>
      <c r="BZ40" s="1391">
        <v>29</v>
      </c>
      <c r="CA40" s="1391">
        <v>28</v>
      </c>
      <c r="CB40" s="1391">
        <v>26</v>
      </c>
      <c r="CC40" s="1391">
        <v>26</v>
      </c>
      <c r="CD40" s="1391">
        <v>26</v>
      </c>
      <c r="CE40" s="1391">
        <v>25</v>
      </c>
      <c r="CF40" s="1391">
        <v>23</v>
      </c>
      <c r="CG40" s="1438">
        <v>23</v>
      </c>
      <c r="CH40" s="98"/>
      <c r="CI40" s="98"/>
      <c r="CJ40" s="98"/>
      <c r="CK40" s="98"/>
      <c r="CL40" s="98"/>
    </row>
    <row r="41" spans="1:90" outlineLevel="1" x14ac:dyDescent="0.25">
      <c r="A41" s="102" t="s">
        <v>297</v>
      </c>
      <c r="B41" s="95">
        <v>42064</v>
      </c>
      <c r="C41" s="1385">
        <v>459</v>
      </c>
      <c r="D41" s="1386">
        <f t="shared" si="2"/>
        <v>393</v>
      </c>
      <c r="E41" s="1386">
        <f t="shared" si="3"/>
        <v>208</v>
      </c>
      <c r="F41" s="1386">
        <f t="shared" si="4"/>
        <v>123</v>
      </c>
      <c r="G41" s="96">
        <f t="shared" si="5"/>
        <v>0.85620915032679734</v>
      </c>
      <c r="H41" s="96">
        <f t="shared" si="5"/>
        <v>0.45315904139433549</v>
      </c>
      <c r="I41" s="96">
        <f t="shared" si="5"/>
        <v>0.26797385620915032</v>
      </c>
      <c r="J41" s="106"/>
      <c r="K41" s="1394"/>
      <c r="L41" s="1391"/>
      <c r="M41" s="1391"/>
      <c r="N41" s="1391"/>
      <c r="O41" s="1391"/>
      <c r="P41" s="1391"/>
      <c r="Q41" s="1391"/>
      <c r="R41" s="1391"/>
      <c r="S41" s="1391"/>
      <c r="T41" s="1391"/>
      <c r="U41" s="1391"/>
      <c r="V41" s="1391"/>
      <c r="W41" s="1391"/>
      <c r="X41" s="1391"/>
      <c r="Y41" s="1391"/>
      <c r="Z41" s="1391"/>
      <c r="AA41" s="1391"/>
      <c r="AB41" s="1391"/>
      <c r="AC41" s="1391"/>
      <c r="AD41" s="1391"/>
      <c r="AE41" s="1391"/>
      <c r="AF41" s="1391"/>
      <c r="AG41" s="1391"/>
      <c r="AH41" s="1391"/>
      <c r="AI41" s="1391"/>
      <c r="AJ41" s="1391"/>
      <c r="AK41" s="1391"/>
      <c r="AL41" s="1391"/>
      <c r="AM41" s="1391"/>
      <c r="AN41" s="1391"/>
      <c r="AO41" s="1391"/>
      <c r="AP41" s="1391"/>
      <c r="AQ41" s="1391"/>
      <c r="AR41" s="1391"/>
      <c r="AS41" s="1391"/>
      <c r="AT41" s="1391">
        <v>455</v>
      </c>
      <c r="AU41" s="1391">
        <v>393</v>
      </c>
      <c r="AV41" s="1391">
        <v>314</v>
      </c>
      <c r="AW41" s="1391">
        <v>238</v>
      </c>
      <c r="AX41" s="1391">
        <v>208</v>
      </c>
      <c r="AY41" s="1391">
        <v>181</v>
      </c>
      <c r="AZ41" s="1393">
        <v>166</v>
      </c>
      <c r="BA41" s="1391">
        <v>138</v>
      </c>
      <c r="BB41" s="1391">
        <v>129</v>
      </c>
      <c r="BC41" s="1391">
        <v>126</v>
      </c>
      <c r="BD41" s="1391">
        <v>123</v>
      </c>
      <c r="BE41" s="1391">
        <v>114</v>
      </c>
      <c r="BF41" s="1391">
        <v>105</v>
      </c>
      <c r="BG41" s="1391">
        <v>100</v>
      </c>
      <c r="BH41" s="1391">
        <v>96</v>
      </c>
      <c r="BI41" s="1391">
        <v>90</v>
      </c>
      <c r="BJ41" s="1391">
        <v>90</v>
      </c>
      <c r="BK41" s="1391">
        <v>88</v>
      </c>
      <c r="BL41" s="1391">
        <v>83</v>
      </c>
      <c r="BM41" s="1391">
        <v>78</v>
      </c>
      <c r="BN41" s="1391">
        <v>76</v>
      </c>
      <c r="BO41" s="1391">
        <v>74</v>
      </c>
      <c r="BP41" s="1391">
        <v>74</v>
      </c>
      <c r="BQ41" s="1391">
        <v>73</v>
      </c>
      <c r="BR41" s="1391">
        <v>72</v>
      </c>
      <c r="BS41" s="1391">
        <v>69</v>
      </c>
      <c r="BT41" s="1391">
        <v>69</v>
      </c>
      <c r="BU41" s="1391">
        <v>69</v>
      </c>
      <c r="BV41" s="1391">
        <v>68</v>
      </c>
      <c r="BW41" s="1391">
        <v>67</v>
      </c>
      <c r="BX41" s="1391">
        <v>66</v>
      </c>
      <c r="BY41" s="1391">
        <v>66</v>
      </c>
      <c r="BZ41" s="1391">
        <v>66</v>
      </c>
      <c r="CA41" s="1391">
        <v>65</v>
      </c>
      <c r="CB41" s="1391">
        <v>65</v>
      </c>
      <c r="CC41" s="1391">
        <v>64</v>
      </c>
      <c r="CD41" s="1391">
        <v>63</v>
      </c>
      <c r="CE41" s="1391">
        <v>61</v>
      </c>
      <c r="CF41" s="1391">
        <v>60</v>
      </c>
      <c r="CG41" s="1438">
        <v>58</v>
      </c>
      <c r="CH41" s="98"/>
      <c r="CI41" s="98"/>
      <c r="CJ41" s="98"/>
      <c r="CK41" s="98"/>
      <c r="CL41" s="98"/>
    </row>
    <row r="42" spans="1:90" outlineLevel="1" x14ac:dyDescent="0.25">
      <c r="A42" s="102" t="s">
        <v>298</v>
      </c>
      <c r="B42" s="95">
        <v>42095</v>
      </c>
      <c r="C42" s="1385">
        <v>591</v>
      </c>
      <c r="D42" s="1386">
        <f t="shared" si="2"/>
        <v>506</v>
      </c>
      <c r="E42" s="1386">
        <f t="shared" si="3"/>
        <v>292</v>
      </c>
      <c r="F42" s="1386">
        <f t="shared" si="4"/>
        <v>183</v>
      </c>
      <c r="G42" s="96">
        <f t="shared" si="5"/>
        <v>0.85617597292724201</v>
      </c>
      <c r="H42" s="96">
        <f t="shared" si="5"/>
        <v>0.49407783417935702</v>
      </c>
      <c r="I42" s="96">
        <f t="shared" si="5"/>
        <v>0.30964467005076141</v>
      </c>
      <c r="J42" s="106"/>
      <c r="K42" s="1394"/>
      <c r="L42" s="1391"/>
      <c r="M42" s="1391"/>
      <c r="N42" s="1391"/>
      <c r="O42" s="1391"/>
      <c r="P42" s="1391"/>
      <c r="Q42" s="1391"/>
      <c r="R42" s="1391"/>
      <c r="S42" s="1391"/>
      <c r="T42" s="1391"/>
      <c r="U42" s="1391"/>
      <c r="V42" s="1391"/>
      <c r="W42" s="1391"/>
      <c r="X42" s="1391"/>
      <c r="Y42" s="1391"/>
      <c r="Z42" s="1391"/>
      <c r="AA42" s="1391"/>
      <c r="AB42" s="1391"/>
      <c r="AC42" s="1391"/>
      <c r="AD42" s="1391"/>
      <c r="AE42" s="1391"/>
      <c r="AF42" s="1391"/>
      <c r="AG42" s="1391"/>
      <c r="AH42" s="1391"/>
      <c r="AI42" s="1391"/>
      <c r="AJ42" s="1391"/>
      <c r="AK42" s="1391"/>
      <c r="AL42" s="1391"/>
      <c r="AM42" s="1391"/>
      <c r="AN42" s="1391"/>
      <c r="AO42" s="1391"/>
      <c r="AP42" s="1391"/>
      <c r="AQ42" s="1391"/>
      <c r="AR42" s="1391"/>
      <c r="AS42" s="1391"/>
      <c r="AT42" s="1391"/>
      <c r="AU42" s="1391">
        <v>570</v>
      </c>
      <c r="AV42" s="1391">
        <v>506</v>
      </c>
      <c r="AW42" s="1391">
        <v>442</v>
      </c>
      <c r="AX42" s="1391">
        <v>357</v>
      </c>
      <c r="AY42" s="1391">
        <v>292</v>
      </c>
      <c r="AZ42" s="1393">
        <v>257</v>
      </c>
      <c r="BA42" s="1391">
        <v>233</v>
      </c>
      <c r="BB42" s="1391">
        <v>216</v>
      </c>
      <c r="BC42" s="1391">
        <v>211</v>
      </c>
      <c r="BD42" s="1391">
        <v>201</v>
      </c>
      <c r="BE42" s="1391">
        <v>183</v>
      </c>
      <c r="BF42" s="1391">
        <v>173</v>
      </c>
      <c r="BG42" s="1391">
        <v>168</v>
      </c>
      <c r="BH42" s="1391">
        <v>151</v>
      </c>
      <c r="BI42" s="1391">
        <v>139</v>
      </c>
      <c r="BJ42" s="1391">
        <v>132</v>
      </c>
      <c r="BK42" s="1391">
        <v>126</v>
      </c>
      <c r="BL42" s="1391">
        <v>123</v>
      </c>
      <c r="BM42" s="1391">
        <v>114</v>
      </c>
      <c r="BN42" s="1391">
        <v>112</v>
      </c>
      <c r="BO42" s="1391">
        <v>106</v>
      </c>
      <c r="BP42" s="1391">
        <v>106</v>
      </c>
      <c r="BQ42" s="1391">
        <v>98</v>
      </c>
      <c r="BR42" s="1391">
        <v>95</v>
      </c>
      <c r="BS42" s="1391">
        <v>96</v>
      </c>
      <c r="BT42" s="1391">
        <v>96</v>
      </c>
      <c r="BU42" s="1391">
        <v>95</v>
      </c>
      <c r="BV42" s="1391">
        <v>88</v>
      </c>
      <c r="BW42" s="1391">
        <v>88</v>
      </c>
      <c r="BX42" s="1391">
        <v>88</v>
      </c>
      <c r="BY42" s="1391">
        <v>86</v>
      </c>
      <c r="BZ42" s="1391">
        <v>84</v>
      </c>
      <c r="CA42" s="1391">
        <v>82</v>
      </c>
      <c r="CB42" s="1391">
        <v>77</v>
      </c>
      <c r="CC42" s="1391">
        <v>77</v>
      </c>
      <c r="CD42" s="1391">
        <v>77</v>
      </c>
      <c r="CE42" s="1391">
        <v>75</v>
      </c>
      <c r="CF42" s="1391">
        <v>73</v>
      </c>
      <c r="CG42" s="1438">
        <v>73</v>
      </c>
      <c r="CH42" s="98"/>
      <c r="CI42" s="98"/>
      <c r="CJ42" s="98"/>
      <c r="CK42" s="98"/>
      <c r="CL42" s="98"/>
    </row>
    <row r="43" spans="1:90" outlineLevel="1" x14ac:dyDescent="0.25">
      <c r="A43" s="102" t="s">
        <v>299</v>
      </c>
      <c r="B43" s="95">
        <v>42125</v>
      </c>
      <c r="C43" s="1385">
        <v>474</v>
      </c>
      <c r="D43" s="1386">
        <f t="shared" si="2"/>
        <v>398</v>
      </c>
      <c r="E43" s="1386">
        <f t="shared" si="3"/>
        <v>225</v>
      </c>
      <c r="F43" s="1386">
        <f t="shared" si="4"/>
        <v>109</v>
      </c>
      <c r="G43" s="96">
        <f t="shared" si="5"/>
        <v>0.83966244725738393</v>
      </c>
      <c r="H43" s="96">
        <f t="shared" si="5"/>
        <v>0.47468354430379744</v>
      </c>
      <c r="I43" s="96">
        <f t="shared" si="5"/>
        <v>0.22995780590717299</v>
      </c>
      <c r="J43" s="106"/>
      <c r="K43" s="1394"/>
      <c r="L43" s="1391"/>
      <c r="M43" s="1391"/>
      <c r="N43" s="1391"/>
      <c r="O43" s="1391"/>
      <c r="P43" s="1391"/>
      <c r="Q43" s="1391"/>
      <c r="R43" s="1391"/>
      <c r="S43" s="1391"/>
      <c r="T43" s="1391"/>
      <c r="U43" s="1391"/>
      <c r="V43" s="1391"/>
      <c r="W43" s="1391"/>
      <c r="X43" s="1391"/>
      <c r="Y43" s="1391"/>
      <c r="Z43" s="1391"/>
      <c r="AA43" s="1391"/>
      <c r="AB43" s="1391"/>
      <c r="AC43" s="1391"/>
      <c r="AD43" s="1391"/>
      <c r="AE43" s="1391"/>
      <c r="AF43" s="1391"/>
      <c r="AG43" s="1391"/>
      <c r="AH43" s="1391"/>
      <c r="AI43" s="1391"/>
      <c r="AJ43" s="1391"/>
      <c r="AK43" s="1391"/>
      <c r="AL43" s="1391"/>
      <c r="AM43" s="1391"/>
      <c r="AN43" s="1391"/>
      <c r="AO43" s="1391"/>
      <c r="AP43" s="1391"/>
      <c r="AQ43" s="1391"/>
      <c r="AR43" s="1391"/>
      <c r="AS43" s="1391"/>
      <c r="AT43" s="1391"/>
      <c r="AU43" s="1391"/>
      <c r="AV43" s="1391">
        <v>445</v>
      </c>
      <c r="AW43" s="1391">
        <v>398</v>
      </c>
      <c r="AX43" s="1391">
        <v>369</v>
      </c>
      <c r="AY43" s="1391">
        <v>255</v>
      </c>
      <c r="AZ43" s="1393">
        <v>225</v>
      </c>
      <c r="BA43" s="1391">
        <v>183</v>
      </c>
      <c r="BB43" s="1391">
        <v>146</v>
      </c>
      <c r="BC43" s="1391">
        <v>142</v>
      </c>
      <c r="BD43" s="1391">
        <v>129</v>
      </c>
      <c r="BE43" s="1391">
        <v>116</v>
      </c>
      <c r="BF43" s="1391">
        <v>109</v>
      </c>
      <c r="BG43" s="1391">
        <v>103</v>
      </c>
      <c r="BH43" s="1391">
        <v>95</v>
      </c>
      <c r="BI43" s="1391">
        <v>86</v>
      </c>
      <c r="BJ43" s="1391">
        <v>77</v>
      </c>
      <c r="BK43" s="1391">
        <v>73</v>
      </c>
      <c r="BL43" s="1391">
        <v>73</v>
      </c>
      <c r="BM43" s="1391">
        <v>72</v>
      </c>
      <c r="BN43" s="1391">
        <v>65</v>
      </c>
      <c r="BO43" s="1391">
        <v>65</v>
      </c>
      <c r="BP43" s="1391">
        <v>65</v>
      </c>
      <c r="BQ43" s="1391">
        <v>64</v>
      </c>
      <c r="BR43" s="1391">
        <v>63</v>
      </c>
      <c r="BS43" s="1391">
        <v>63</v>
      </c>
      <c r="BT43" s="1391">
        <v>61</v>
      </c>
      <c r="BU43" s="1391">
        <v>58</v>
      </c>
      <c r="BV43" s="1391">
        <v>57</v>
      </c>
      <c r="BW43" s="1391">
        <v>57</v>
      </c>
      <c r="BX43" s="1391">
        <v>56</v>
      </c>
      <c r="BY43" s="1391">
        <v>56</v>
      </c>
      <c r="BZ43" s="1391">
        <v>55</v>
      </c>
      <c r="CA43" s="1391">
        <v>55</v>
      </c>
      <c r="CB43" s="1391">
        <v>54</v>
      </c>
      <c r="CC43" s="1391">
        <v>55</v>
      </c>
      <c r="CD43" s="1391">
        <v>54</v>
      </c>
      <c r="CE43" s="1391">
        <v>52</v>
      </c>
      <c r="CF43" s="1391">
        <v>46</v>
      </c>
      <c r="CG43" s="1438">
        <v>46</v>
      </c>
      <c r="CH43" s="98"/>
      <c r="CI43" s="98"/>
      <c r="CJ43" s="98"/>
      <c r="CK43" s="98"/>
      <c r="CL43" s="98"/>
    </row>
    <row r="44" spans="1:90" outlineLevel="1" x14ac:dyDescent="0.25">
      <c r="A44" s="102" t="s">
        <v>300</v>
      </c>
      <c r="B44" s="95">
        <v>42156</v>
      </c>
      <c r="C44" s="1385">
        <v>507</v>
      </c>
      <c r="D44" s="1386">
        <f t="shared" si="2"/>
        <v>462</v>
      </c>
      <c r="E44" s="1386">
        <f t="shared" si="3"/>
        <v>255</v>
      </c>
      <c r="F44" s="1386">
        <f t="shared" si="4"/>
        <v>160</v>
      </c>
      <c r="G44" s="96">
        <f t="shared" si="5"/>
        <v>0.91124260355029585</v>
      </c>
      <c r="H44" s="96">
        <f t="shared" si="5"/>
        <v>0.50295857988165682</v>
      </c>
      <c r="I44" s="96">
        <f t="shared" si="5"/>
        <v>0.31558185404339251</v>
      </c>
      <c r="J44" s="106"/>
      <c r="K44" s="1394"/>
      <c r="L44" s="1391"/>
      <c r="M44" s="1391"/>
      <c r="N44" s="1391"/>
      <c r="O44" s="1391"/>
      <c r="P44" s="1391"/>
      <c r="Q44" s="1391"/>
      <c r="R44" s="1391"/>
      <c r="S44" s="1391"/>
      <c r="T44" s="1391"/>
      <c r="U44" s="1391"/>
      <c r="V44" s="1391"/>
      <c r="W44" s="1391"/>
      <c r="X44" s="1391"/>
      <c r="Y44" s="1391"/>
      <c r="Z44" s="1391"/>
      <c r="AA44" s="1391"/>
      <c r="AB44" s="1391"/>
      <c r="AC44" s="1391"/>
      <c r="AD44" s="1391"/>
      <c r="AE44" s="1391"/>
      <c r="AF44" s="1391"/>
      <c r="AG44" s="1391"/>
      <c r="AH44" s="1391"/>
      <c r="AI44" s="1391"/>
      <c r="AJ44" s="1391"/>
      <c r="AK44" s="1391"/>
      <c r="AL44" s="1391"/>
      <c r="AM44" s="1391"/>
      <c r="AN44" s="1391"/>
      <c r="AO44" s="1391"/>
      <c r="AP44" s="1391"/>
      <c r="AQ44" s="1391"/>
      <c r="AR44" s="1391"/>
      <c r="AS44" s="1391"/>
      <c r="AT44" s="1391"/>
      <c r="AU44" s="1391"/>
      <c r="AV44" s="1391"/>
      <c r="AW44" s="1391">
        <v>484</v>
      </c>
      <c r="AX44" s="1391">
        <v>462</v>
      </c>
      <c r="AY44" s="1391">
        <v>385</v>
      </c>
      <c r="AZ44" s="1393">
        <v>312</v>
      </c>
      <c r="BA44" s="1391">
        <v>255</v>
      </c>
      <c r="BB44" s="1391">
        <v>219</v>
      </c>
      <c r="BC44" s="1391">
        <v>209</v>
      </c>
      <c r="BD44" s="1391">
        <v>198</v>
      </c>
      <c r="BE44" s="1391">
        <v>185</v>
      </c>
      <c r="BF44" s="1391">
        <v>174</v>
      </c>
      <c r="BG44" s="1391">
        <v>160</v>
      </c>
      <c r="BH44" s="1391">
        <v>143</v>
      </c>
      <c r="BI44" s="1391">
        <v>131</v>
      </c>
      <c r="BJ44" s="1391">
        <v>125</v>
      </c>
      <c r="BK44" s="1391">
        <v>117</v>
      </c>
      <c r="BL44" s="1391">
        <v>108</v>
      </c>
      <c r="BM44" s="1391">
        <v>101</v>
      </c>
      <c r="BN44" s="1391">
        <v>97</v>
      </c>
      <c r="BO44" s="1391">
        <v>94</v>
      </c>
      <c r="BP44" s="1391">
        <v>94</v>
      </c>
      <c r="BQ44" s="1391">
        <v>83</v>
      </c>
      <c r="BR44" s="1391">
        <v>78</v>
      </c>
      <c r="BS44" s="1391">
        <v>77</v>
      </c>
      <c r="BT44" s="1391">
        <v>76</v>
      </c>
      <c r="BU44" s="1391">
        <v>75</v>
      </c>
      <c r="BV44" s="1391">
        <v>73</v>
      </c>
      <c r="BW44" s="1391">
        <v>71</v>
      </c>
      <c r="BX44" s="1391">
        <v>70</v>
      </c>
      <c r="BY44" s="1391">
        <v>70</v>
      </c>
      <c r="BZ44" s="1391">
        <v>69</v>
      </c>
      <c r="CA44" s="1391">
        <v>69</v>
      </c>
      <c r="CB44" s="1391">
        <v>69</v>
      </c>
      <c r="CC44" s="1391">
        <v>69</v>
      </c>
      <c r="CD44" s="1391">
        <v>69</v>
      </c>
      <c r="CE44" s="1391">
        <v>66</v>
      </c>
      <c r="CF44" s="1391">
        <v>65</v>
      </c>
      <c r="CG44" s="1438">
        <v>64</v>
      </c>
      <c r="CH44" s="98"/>
      <c r="CI44" s="98"/>
      <c r="CJ44" s="98"/>
      <c r="CK44" s="98"/>
      <c r="CL44" s="98"/>
    </row>
    <row r="45" spans="1:90" outlineLevel="1" x14ac:dyDescent="0.25">
      <c r="A45" s="102" t="s">
        <v>301</v>
      </c>
      <c r="B45" s="95">
        <v>42186</v>
      </c>
      <c r="C45" s="1385">
        <v>507</v>
      </c>
      <c r="D45" s="1386">
        <f t="shared" si="2"/>
        <v>457</v>
      </c>
      <c r="E45" s="1386">
        <f t="shared" si="3"/>
        <v>249</v>
      </c>
      <c r="F45" s="1386">
        <f t="shared" si="4"/>
        <v>143</v>
      </c>
      <c r="G45" s="96">
        <f t="shared" si="5"/>
        <v>0.90138067061143989</v>
      </c>
      <c r="H45" s="96">
        <f t="shared" si="5"/>
        <v>0.4911242603550296</v>
      </c>
      <c r="I45" s="96">
        <f t="shared" si="5"/>
        <v>0.28205128205128205</v>
      </c>
      <c r="J45" s="106"/>
      <c r="K45" s="1394"/>
      <c r="L45" s="1391"/>
      <c r="M45" s="1391"/>
      <c r="N45" s="1391"/>
      <c r="O45" s="1391"/>
      <c r="P45" s="1391"/>
      <c r="Q45" s="1391"/>
      <c r="R45" s="1391"/>
      <c r="S45" s="1391"/>
      <c r="T45" s="1391"/>
      <c r="U45" s="1391"/>
      <c r="V45" s="1391"/>
      <c r="W45" s="1391"/>
      <c r="X45" s="1391"/>
      <c r="Y45" s="1391"/>
      <c r="Z45" s="1391"/>
      <c r="AA45" s="1391"/>
      <c r="AB45" s="1391"/>
      <c r="AC45" s="1391"/>
      <c r="AD45" s="1391"/>
      <c r="AE45" s="1391"/>
      <c r="AF45" s="1391"/>
      <c r="AG45" s="1391"/>
      <c r="AH45" s="1391"/>
      <c r="AI45" s="1391"/>
      <c r="AJ45" s="1391"/>
      <c r="AK45" s="1391"/>
      <c r="AL45" s="1391"/>
      <c r="AM45" s="1391"/>
      <c r="AN45" s="1391"/>
      <c r="AO45" s="1391"/>
      <c r="AP45" s="1391"/>
      <c r="AQ45" s="1391"/>
      <c r="AR45" s="1391"/>
      <c r="AS45" s="1391"/>
      <c r="AT45" s="1391"/>
      <c r="AU45" s="1391"/>
      <c r="AV45" s="1391"/>
      <c r="AW45" s="1391"/>
      <c r="AX45" s="1391">
        <v>495</v>
      </c>
      <c r="AY45" s="1391">
        <v>457</v>
      </c>
      <c r="AZ45" s="1393">
        <v>409</v>
      </c>
      <c r="BA45" s="1391">
        <v>295</v>
      </c>
      <c r="BB45" s="1391">
        <v>249</v>
      </c>
      <c r="BC45" s="1391">
        <v>235</v>
      </c>
      <c r="BD45" s="1391">
        <v>216</v>
      </c>
      <c r="BE45" s="1391">
        <v>189</v>
      </c>
      <c r="BF45" s="1391">
        <v>176</v>
      </c>
      <c r="BG45" s="1391">
        <v>162</v>
      </c>
      <c r="BH45" s="1391">
        <v>143</v>
      </c>
      <c r="BI45" s="1391">
        <v>135</v>
      </c>
      <c r="BJ45" s="1391">
        <v>128</v>
      </c>
      <c r="BK45" s="1391">
        <v>125</v>
      </c>
      <c r="BL45" s="1391">
        <v>118</v>
      </c>
      <c r="BM45" s="1391">
        <v>108</v>
      </c>
      <c r="BN45" s="1391">
        <v>106</v>
      </c>
      <c r="BO45" s="1391">
        <v>104</v>
      </c>
      <c r="BP45" s="1391">
        <v>104</v>
      </c>
      <c r="BQ45" s="1391">
        <v>102</v>
      </c>
      <c r="BR45" s="1391">
        <v>99</v>
      </c>
      <c r="BS45" s="1391">
        <v>99</v>
      </c>
      <c r="BT45" s="1391">
        <v>96</v>
      </c>
      <c r="BU45" s="1391">
        <v>93</v>
      </c>
      <c r="BV45" s="1391">
        <v>87</v>
      </c>
      <c r="BW45" s="1391">
        <v>87</v>
      </c>
      <c r="BX45" s="1391">
        <v>87</v>
      </c>
      <c r="BY45" s="1391">
        <v>87</v>
      </c>
      <c r="BZ45" s="1391">
        <v>84</v>
      </c>
      <c r="CA45" s="1391">
        <v>84</v>
      </c>
      <c r="CB45" s="1391">
        <v>83</v>
      </c>
      <c r="CC45" s="1391">
        <v>82</v>
      </c>
      <c r="CD45" s="1391">
        <v>81</v>
      </c>
      <c r="CE45" s="1391">
        <v>79</v>
      </c>
      <c r="CF45" s="1391">
        <v>79</v>
      </c>
      <c r="CG45" s="1438">
        <v>79</v>
      </c>
      <c r="CH45" s="98"/>
      <c r="CI45" s="98"/>
      <c r="CJ45" s="98"/>
      <c r="CK45" s="98"/>
      <c r="CL45" s="98"/>
    </row>
    <row r="46" spans="1:90" outlineLevel="1" x14ac:dyDescent="0.25">
      <c r="A46" s="102" t="s">
        <v>302</v>
      </c>
      <c r="B46" s="95">
        <v>42217</v>
      </c>
      <c r="C46" s="1385">
        <v>492</v>
      </c>
      <c r="D46" s="1386">
        <f t="shared" si="2"/>
        <v>444</v>
      </c>
      <c r="E46" s="1386">
        <f t="shared" si="3"/>
        <v>256</v>
      </c>
      <c r="F46" s="1386">
        <f t="shared" si="4"/>
        <v>141</v>
      </c>
      <c r="G46" s="96">
        <f t="shared" si="5"/>
        <v>0.90243902439024393</v>
      </c>
      <c r="H46" s="96">
        <f t="shared" si="5"/>
        <v>0.52032520325203258</v>
      </c>
      <c r="I46" s="96">
        <f t="shared" si="5"/>
        <v>0.28658536585365851</v>
      </c>
      <c r="J46" s="106"/>
      <c r="K46" s="1394"/>
      <c r="L46" s="1391"/>
      <c r="M46" s="1391"/>
      <c r="N46" s="1391"/>
      <c r="O46" s="1391"/>
      <c r="P46" s="1391"/>
      <c r="Q46" s="1391"/>
      <c r="R46" s="1391"/>
      <c r="S46" s="1391"/>
      <c r="T46" s="1391"/>
      <c r="U46" s="1391"/>
      <c r="V46" s="1391"/>
      <c r="W46" s="1391"/>
      <c r="X46" s="1391"/>
      <c r="Y46" s="1391"/>
      <c r="Z46" s="1391"/>
      <c r="AA46" s="1391"/>
      <c r="AB46" s="1391"/>
      <c r="AC46" s="1391"/>
      <c r="AD46" s="1391"/>
      <c r="AE46" s="1391"/>
      <c r="AF46" s="1391"/>
      <c r="AG46" s="1391"/>
      <c r="AH46" s="1391"/>
      <c r="AI46" s="1391"/>
      <c r="AJ46" s="1391"/>
      <c r="AK46" s="1391"/>
      <c r="AL46" s="1391"/>
      <c r="AM46" s="1391"/>
      <c r="AN46" s="1391"/>
      <c r="AO46" s="1391"/>
      <c r="AP46" s="1391"/>
      <c r="AQ46" s="1391"/>
      <c r="AR46" s="1391"/>
      <c r="AS46" s="1391"/>
      <c r="AT46" s="1391"/>
      <c r="AU46" s="1391"/>
      <c r="AV46" s="1391"/>
      <c r="AW46" s="1391"/>
      <c r="AX46" s="1391"/>
      <c r="AY46" s="1391">
        <v>472</v>
      </c>
      <c r="AZ46" s="1393">
        <v>444</v>
      </c>
      <c r="BA46" s="1391">
        <v>384</v>
      </c>
      <c r="BB46" s="1391">
        <v>273</v>
      </c>
      <c r="BC46" s="1391">
        <v>256</v>
      </c>
      <c r="BD46" s="1391">
        <v>230</v>
      </c>
      <c r="BE46" s="1391">
        <v>196</v>
      </c>
      <c r="BF46" s="1391">
        <v>183</v>
      </c>
      <c r="BG46" s="1391">
        <v>169</v>
      </c>
      <c r="BH46" s="1391">
        <v>159</v>
      </c>
      <c r="BI46" s="1391">
        <v>141</v>
      </c>
      <c r="BJ46" s="1391">
        <v>134</v>
      </c>
      <c r="BK46" s="1391">
        <v>126</v>
      </c>
      <c r="BL46" s="1391">
        <v>121</v>
      </c>
      <c r="BM46" s="1391">
        <v>113</v>
      </c>
      <c r="BN46" s="1391">
        <v>110</v>
      </c>
      <c r="BO46" s="1391">
        <v>109</v>
      </c>
      <c r="BP46" s="1391">
        <v>109</v>
      </c>
      <c r="BQ46" s="1391">
        <v>103</v>
      </c>
      <c r="BR46" s="1391">
        <v>101</v>
      </c>
      <c r="BS46" s="1391">
        <v>101</v>
      </c>
      <c r="BT46" s="1391">
        <v>101</v>
      </c>
      <c r="BU46" s="1391">
        <v>99</v>
      </c>
      <c r="BV46" s="1391">
        <v>97</v>
      </c>
      <c r="BW46" s="1391">
        <v>97</v>
      </c>
      <c r="BX46" s="1391">
        <v>98</v>
      </c>
      <c r="BY46" s="1391">
        <v>98</v>
      </c>
      <c r="BZ46" s="1391">
        <v>98</v>
      </c>
      <c r="CA46" s="1391">
        <v>97</v>
      </c>
      <c r="CB46" s="1391">
        <v>96</v>
      </c>
      <c r="CC46" s="1391">
        <v>94</v>
      </c>
      <c r="CD46" s="1391">
        <v>95</v>
      </c>
      <c r="CE46" s="1391">
        <v>93</v>
      </c>
      <c r="CF46" s="1391">
        <v>89</v>
      </c>
      <c r="CG46" s="1438">
        <v>89</v>
      </c>
      <c r="CH46" s="98"/>
      <c r="CI46" s="98"/>
      <c r="CJ46" s="98"/>
      <c r="CK46" s="98"/>
      <c r="CL46" s="98"/>
    </row>
    <row r="47" spans="1:90" outlineLevel="1" x14ac:dyDescent="0.25">
      <c r="A47" s="102" t="s">
        <v>303</v>
      </c>
      <c r="B47" s="95">
        <v>42248</v>
      </c>
      <c r="C47" s="1385">
        <v>575</v>
      </c>
      <c r="D47" s="1386">
        <f t="shared" si="2"/>
        <v>523</v>
      </c>
      <c r="E47" s="1386">
        <f t="shared" si="3"/>
        <v>366</v>
      </c>
      <c r="F47" s="1386">
        <f t="shared" si="4"/>
        <v>206</v>
      </c>
      <c r="G47" s="96">
        <f t="shared" si="5"/>
        <v>0.90956521739130436</v>
      </c>
      <c r="H47" s="96">
        <f t="shared" si="5"/>
        <v>0.63652173913043475</v>
      </c>
      <c r="I47" s="96">
        <f t="shared" si="5"/>
        <v>0.35826086956521741</v>
      </c>
      <c r="J47" s="106"/>
      <c r="K47" s="1394"/>
      <c r="L47" s="1391"/>
      <c r="M47" s="1391"/>
      <c r="N47" s="1391"/>
      <c r="O47" s="1391"/>
      <c r="P47" s="1391"/>
      <c r="Q47" s="1391"/>
      <c r="R47" s="1391"/>
      <c r="S47" s="1391"/>
      <c r="T47" s="1391"/>
      <c r="U47" s="1391"/>
      <c r="V47" s="1391"/>
      <c r="W47" s="1391"/>
      <c r="X47" s="1391"/>
      <c r="Y47" s="1391"/>
      <c r="Z47" s="1391"/>
      <c r="AA47" s="1391"/>
      <c r="AB47" s="1391"/>
      <c r="AC47" s="1391"/>
      <c r="AD47" s="1391"/>
      <c r="AE47" s="1391"/>
      <c r="AF47" s="1391"/>
      <c r="AG47" s="1391"/>
      <c r="AH47" s="1391"/>
      <c r="AI47" s="1391"/>
      <c r="AJ47" s="1391"/>
      <c r="AK47" s="1391"/>
      <c r="AL47" s="1391"/>
      <c r="AM47" s="1391"/>
      <c r="AN47" s="1391"/>
      <c r="AO47" s="1391"/>
      <c r="AP47" s="1391"/>
      <c r="AQ47" s="1391"/>
      <c r="AR47" s="1391"/>
      <c r="AS47" s="1391"/>
      <c r="AT47" s="1391"/>
      <c r="AU47" s="1391"/>
      <c r="AV47" s="1391"/>
      <c r="AW47" s="1391"/>
      <c r="AX47" s="1391"/>
      <c r="AY47" s="1391"/>
      <c r="AZ47" s="1391">
        <v>567</v>
      </c>
      <c r="BA47" s="1391">
        <v>523</v>
      </c>
      <c r="BB47" s="1391">
        <v>453</v>
      </c>
      <c r="BC47" s="1391">
        <v>416</v>
      </c>
      <c r="BD47" s="1391">
        <v>366</v>
      </c>
      <c r="BE47" s="1391">
        <v>329</v>
      </c>
      <c r="BF47" s="1391">
        <v>299</v>
      </c>
      <c r="BG47" s="1391">
        <v>267</v>
      </c>
      <c r="BH47" s="1391">
        <v>242</v>
      </c>
      <c r="BI47" s="1391">
        <v>222</v>
      </c>
      <c r="BJ47" s="1391">
        <v>206</v>
      </c>
      <c r="BK47" s="1391">
        <v>195</v>
      </c>
      <c r="BL47" s="1391">
        <v>180</v>
      </c>
      <c r="BM47" s="1391">
        <v>174</v>
      </c>
      <c r="BN47" s="1391">
        <v>164</v>
      </c>
      <c r="BO47" s="1391">
        <v>160</v>
      </c>
      <c r="BP47" s="1391">
        <v>160</v>
      </c>
      <c r="BQ47" s="1391">
        <v>147</v>
      </c>
      <c r="BR47" s="1391">
        <v>144</v>
      </c>
      <c r="BS47" s="1391">
        <v>141</v>
      </c>
      <c r="BT47" s="1391">
        <v>136</v>
      </c>
      <c r="BU47" s="1391">
        <v>134</v>
      </c>
      <c r="BV47" s="1391">
        <v>131</v>
      </c>
      <c r="BW47" s="1391">
        <v>127</v>
      </c>
      <c r="BX47" s="1391">
        <v>126</v>
      </c>
      <c r="BY47" s="1391">
        <v>121</v>
      </c>
      <c r="BZ47" s="1391">
        <v>121</v>
      </c>
      <c r="CA47" s="1391">
        <v>120</v>
      </c>
      <c r="CB47" s="1391">
        <v>107</v>
      </c>
      <c r="CC47" s="1391">
        <v>106</v>
      </c>
      <c r="CD47" s="1391">
        <v>103</v>
      </c>
      <c r="CE47" s="1391">
        <v>100</v>
      </c>
      <c r="CF47" s="1391">
        <v>97</v>
      </c>
      <c r="CG47" s="1438">
        <v>97</v>
      </c>
      <c r="CH47" s="98"/>
      <c r="CI47" s="98"/>
      <c r="CJ47" s="98"/>
      <c r="CK47" s="98"/>
      <c r="CL47" s="98"/>
    </row>
    <row r="48" spans="1:90" outlineLevel="1" x14ac:dyDescent="0.25">
      <c r="A48" s="102" t="s">
        <v>304</v>
      </c>
      <c r="B48" s="95">
        <v>42278</v>
      </c>
      <c r="C48" s="1385">
        <v>464</v>
      </c>
      <c r="D48" s="1386">
        <f t="shared" si="2"/>
        <v>385</v>
      </c>
      <c r="E48" s="1386">
        <f t="shared" si="3"/>
        <v>244</v>
      </c>
      <c r="F48" s="1386">
        <f t="shared" si="4"/>
        <v>127</v>
      </c>
      <c r="G48" s="96">
        <f t="shared" si="5"/>
        <v>0.82974137931034486</v>
      </c>
      <c r="H48" s="96">
        <f t="shared" si="5"/>
        <v>0.52586206896551724</v>
      </c>
      <c r="I48" s="96">
        <f t="shared" si="5"/>
        <v>0.27370689655172414</v>
      </c>
      <c r="J48" s="106"/>
      <c r="K48" s="1394"/>
      <c r="L48" s="1391"/>
      <c r="M48" s="1391"/>
      <c r="N48" s="1391"/>
      <c r="O48" s="1391"/>
      <c r="P48" s="1391"/>
      <c r="Q48" s="1391"/>
      <c r="R48" s="1391"/>
      <c r="S48" s="1391"/>
      <c r="T48" s="1391"/>
      <c r="U48" s="1391"/>
      <c r="V48" s="1391"/>
      <c r="W48" s="1391"/>
      <c r="X48" s="1391"/>
      <c r="Y48" s="1391"/>
      <c r="Z48" s="1391"/>
      <c r="AA48" s="1391"/>
      <c r="AB48" s="1391"/>
      <c r="AC48" s="1391"/>
      <c r="AD48" s="1391"/>
      <c r="AE48" s="1391"/>
      <c r="AF48" s="1391"/>
      <c r="AG48" s="1391"/>
      <c r="AH48" s="1391"/>
      <c r="AI48" s="1391"/>
      <c r="AJ48" s="1391"/>
      <c r="AK48" s="1391"/>
      <c r="AL48" s="1391"/>
      <c r="AM48" s="1391"/>
      <c r="AN48" s="1391"/>
      <c r="AO48" s="1391"/>
      <c r="AP48" s="1391"/>
      <c r="AQ48" s="1391"/>
      <c r="AR48" s="1391"/>
      <c r="AS48" s="1391"/>
      <c r="AT48" s="1391"/>
      <c r="AU48" s="1391"/>
      <c r="AV48" s="1391"/>
      <c r="AW48" s="1391"/>
      <c r="AX48" s="1391"/>
      <c r="AY48" s="1391"/>
      <c r="AZ48" s="1391"/>
      <c r="BA48" s="1391">
        <v>452</v>
      </c>
      <c r="BB48" s="1391">
        <v>385</v>
      </c>
      <c r="BC48" s="1391">
        <v>359</v>
      </c>
      <c r="BD48" s="1391">
        <v>308</v>
      </c>
      <c r="BE48" s="1391">
        <v>244</v>
      </c>
      <c r="BF48" s="1391">
        <v>204</v>
      </c>
      <c r="BG48" s="1391">
        <v>189</v>
      </c>
      <c r="BH48" s="1391">
        <v>168</v>
      </c>
      <c r="BI48" s="1391">
        <v>145</v>
      </c>
      <c r="BJ48" s="1391">
        <v>136</v>
      </c>
      <c r="BK48" s="1391">
        <v>127</v>
      </c>
      <c r="BL48" s="1391">
        <v>110</v>
      </c>
      <c r="BM48" s="1391">
        <v>98</v>
      </c>
      <c r="BN48" s="1391">
        <v>89</v>
      </c>
      <c r="BO48" s="1391">
        <v>86</v>
      </c>
      <c r="BP48" s="1391">
        <v>86</v>
      </c>
      <c r="BQ48" s="1391">
        <v>81</v>
      </c>
      <c r="BR48" s="1391">
        <v>82</v>
      </c>
      <c r="BS48" s="1391">
        <v>82</v>
      </c>
      <c r="BT48" s="1391">
        <v>83</v>
      </c>
      <c r="BU48" s="1391">
        <v>82</v>
      </c>
      <c r="BV48" s="1391">
        <v>80</v>
      </c>
      <c r="BW48" s="1391">
        <v>77</v>
      </c>
      <c r="BX48" s="1391">
        <v>77</v>
      </c>
      <c r="BY48" s="1391">
        <v>69</v>
      </c>
      <c r="BZ48" s="1391">
        <v>68</v>
      </c>
      <c r="CA48" s="1391">
        <v>68</v>
      </c>
      <c r="CB48" s="1391">
        <v>65</v>
      </c>
      <c r="CC48" s="1391">
        <v>64</v>
      </c>
      <c r="CD48" s="1391">
        <v>64</v>
      </c>
      <c r="CE48" s="1391">
        <v>62</v>
      </c>
      <c r="CF48" s="1391">
        <v>59</v>
      </c>
      <c r="CG48" s="1438">
        <v>59</v>
      </c>
      <c r="CH48" s="98"/>
      <c r="CI48" s="98"/>
      <c r="CJ48" s="98"/>
      <c r="CK48" s="98"/>
      <c r="CL48" s="98"/>
    </row>
    <row r="49" spans="1:90" outlineLevel="1" x14ac:dyDescent="0.25">
      <c r="A49" s="102" t="s">
        <v>305</v>
      </c>
      <c r="B49" s="95">
        <v>42309</v>
      </c>
      <c r="C49" s="1385">
        <v>809</v>
      </c>
      <c r="D49" s="1386">
        <f t="shared" si="2"/>
        <v>734</v>
      </c>
      <c r="E49" s="1386">
        <f t="shared" si="3"/>
        <v>479</v>
      </c>
      <c r="F49" s="1386">
        <f t="shared" si="4"/>
        <v>231</v>
      </c>
      <c r="G49" s="96">
        <f t="shared" si="5"/>
        <v>0.90729295426452405</v>
      </c>
      <c r="H49" s="96">
        <f t="shared" si="5"/>
        <v>0.59208899876390608</v>
      </c>
      <c r="I49" s="96">
        <f t="shared" si="5"/>
        <v>0.28553770086526575</v>
      </c>
      <c r="J49" s="106"/>
      <c r="K49" s="1394"/>
      <c r="L49" s="1391"/>
      <c r="M49" s="1391"/>
      <c r="N49" s="1391"/>
      <c r="O49" s="1391"/>
      <c r="P49" s="1391"/>
      <c r="Q49" s="1391"/>
      <c r="R49" s="1391"/>
      <c r="S49" s="1391"/>
      <c r="T49" s="1391"/>
      <c r="U49" s="1391"/>
      <c r="V49" s="1391"/>
      <c r="W49" s="1391"/>
      <c r="X49" s="1391"/>
      <c r="Y49" s="1391"/>
      <c r="Z49" s="1391"/>
      <c r="AA49" s="1391"/>
      <c r="AB49" s="1391"/>
      <c r="AC49" s="1391"/>
      <c r="AD49" s="1391"/>
      <c r="AE49" s="1391"/>
      <c r="AF49" s="1391"/>
      <c r="AG49" s="1391"/>
      <c r="AH49" s="1391"/>
      <c r="AI49" s="1391"/>
      <c r="AJ49" s="1391"/>
      <c r="AK49" s="1391"/>
      <c r="AL49" s="1391"/>
      <c r="AM49" s="1391"/>
      <c r="AN49" s="1391"/>
      <c r="AO49" s="1391"/>
      <c r="AP49" s="1391"/>
      <c r="AQ49" s="1391"/>
      <c r="AR49" s="1391"/>
      <c r="AS49" s="1391"/>
      <c r="AT49" s="1391"/>
      <c r="AU49" s="1391"/>
      <c r="AV49" s="1391"/>
      <c r="AW49" s="1391"/>
      <c r="AX49" s="1391"/>
      <c r="AY49" s="1391"/>
      <c r="AZ49" s="1391"/>
      <c r="BA49" s="1391"/>
      <c r="BB49" s="1391">
        <v>774</v>
      </c>
      <c r="BC49" s="1391">
        <v>734</v>
      </c>
      <c r="BD49" s="1391">
        <v>686</v>
      </c>
      <c r="BE49" s="1391">
        <v>566</v>
      </c>
      <c r="BF49" s="1391">
        <v>479</v>
      </c>
      <c r="BG49" s="1391">
        <v>431</v>
      </c>
      <c r="BH49" s="1391">
        <v>362</v>
      </c>
      <c r="BI49" s="1391">
        <v>321</v>
      </c>
      <c r="BJ49" s="1391">
        <v>279</v>
      </c>
      <c r="BK49" s="1391">
        <v>261</v>
      </c>
      <c r="BL49" s="1391">
        <v>231</v>
      </c>
      <c r="BM49" s="1391">
        <v>219</v>
      </c>
      <c r="BN49" s="1391">
        <v>210</v>
      </c>
      <c r="BO49" s="1391">
        <v>202</v>
      </c>
      <c r="BP49" s="1391">
        <v>202</v>
      </c>
      <c r="BQ49" s="1391">
        <v>174</v>
      </c>
      <c r="BR49" s="1391">
        <v>170</v>
      </c>
      <c r="BS49" s="1391">
        <v>172</v>
      </c>
      <c r="BT49" s="1391">
        <v>172</v>
      </c>
      <c r="BU49" s="1391">
        <v>169</v>
      </c>
      <c r="BV49" s="1391">
        <v>167</v>
      </c>
      <c r="BW49" s="1391">
        <v>164</v>
      </c>
      <c r="BX49" s="1391">
        <v>164</v>
      </c>
      <c r="BY49" s="1391">
        <v>156</v>
      </c>
      <c r="BZ49" s="1391">
        <v>152</v>
      </c>
      <c r="CA49" s="1391">
        <v>149</v>
      </c>
      <c r="CB49" s="1391">
        <v>141</v>
      </c>
      <c r="CC49" s="1391">
        <v>144</v>
      </c>
      <c r="CD49" s="1391">
        <v>140</v>
      </c>
      <c r="CE49" s="1391">
        <v>135</v>
      </c>
      <c r="CF49" s="1391">
        <v>131</v>
      </c>
      <c r="CG49" s="1438">
        <v>129</v>
      </c>
      <c r="CH49" s="98"/>
      <c r="CI49" s="98"/>
      <c r="CJ49" s="98"/>
      <c r="CK49" s="98"/>
      <c r="CL49" s="98"/>
    </row>
    <row r="50" spans="1:90" x14ac:dyDescent="0.25">
      <c r="A50" s="102" t="s">
        <v>306</v>
      </c>
      <c r="B50" s="95">
        <v>42339</v>
      </c>
      <c r="C50" s="1385">
        <v>610</v>
      </c>
      <c r="D50" s="1386">
        <f t="shared" si="2"/>
        <v>561</v>
      </c>
      <c r="E50" s="1386">
        <f t="shared" si="3"/>
        <v>354</v>
      </c>
      <c r="F50" s="1386">
        <f t="shared" si="4"/>
        <v>187</v>
      </c>
      <c r="G50" s="96">
        <f t="shared" si="5"/>
        <v>0.91967213114754098</v>
      </c>
      <c r="H50" s="96">
        <f t="shared" si="5"/>
        <v>0.58032786885245902</v>
      </c>
      <c r="I50" s="96">
        <f t="shared" si="5"/>
        <v>0.30655737704918035</v>
      </c>
      <c r="J50" s="106"/>
      <c r="K50" s="1394"/>
      <c r="L50" s="1391"/>
      <c r="M50" s="1391"/>
      <c r="N50" s="1391"/>
      <c r="O50" s="1391"/>
      <c r="P50" s="1391"/>
      <c r="Q50" s="1391"/>
      <c r="R50" s="1391"/>
      <c r="S50" s="1391"/>
      <c r="T50" s="1391"/>
      <c r="U50" s="1391"/>
      <c r="V50" s="1391"/>
      <c r="W50" s="1391"/>
      <c r="X50" s="1391"/>
      <c r="Y50" s="1391"/>
      <c r="Z50" s="1391"/>
      <c r="AA50" s="1391"/>
      <c r="AB50" s="1391"/>
      <c r="AC50" s="1391"/>
      <c r="AD50" s="1391"/>
      <c r="AE50" s="1391"/>
      <c r="AF50" s="1391"/>
      <c r="AG50" s="1391"/>
      <c r="AH50" s="1391"/>
      <c r="AI50" s="1391"/>
      <c r="AJ50" s="1391"/>
      <c r="AK50" s="1391"/>
      <c r="AL50" s="1391"/>
      <c r="AM50" s="1391"/>
      <c r="AN50" s="1391"/>
      <c r="AO50" s="1391"/>
      <c r="AP50" s="1391"/>
      <c r="AQ50" s="1391"/>
      <c r="AR50" s="1391"/>
      <c r="AS50" s="1391"/>
      <c r="AT50" s="1391"/>
      <c r="AU50" s="1391"/>
      <c r="AV50" s="1391"/>
      <c r="AW50" s="1391"/>
      <c r="AX50" s="1391"/>
      <c r="AY50" s="1391"/>
      <c r="AZ50" s="1391"/>
      <c r="BA50" s="1391"/>
      <c r="BB50" s="1391"/>
      <c r="BC50" s="1391">
        <v>594</v>
      </c>
      <c r="BD50" s="1391">
        <v>561</v>
      </c>
      <c r="BE50" s="1391">
        <v>509</v>
      </c>
      <c r="BF50" s="1391">
        <v>416</v>
      </c>
      <c r="BG50" s="1391">
        <v>354</v>
      </c>
      <c r="BH50" s="1391">
        <v>301</v>
      </c>
      <c r="BI50" s="1391">
        <v>262</v>
      </c>
      <c r="BJ50" s="1391">
        <v>242</v>
      </c>
      <c r="BK50" s="1391">
        <v>221</v>
      </c>
      <c r="BL50" s="1391">
        <v>197</v>
      </c>
      <c r="BM50" s="1391">
        <v>187</v>
      </c>
      <c r="BN50" s="1391">
        <v>177</v>
      </c>
      <c r="BO50" s="1391">
        <v>173</v>
      </c>
      <c r="BP50" s="1391">
        <v>173</v>
      </c>
      <c r="BQ50" s="1391">
        <v>153</v>
      </c>
      <c r="BR50" s="1391">
        <v>148</v>
      </c>
      <c r="BS50" s="1391">
        <v>148</v>
      </c>
      <c r="BT50" s="1391">
        <v>146</v>
      </c>
      <c r="BU50" s="1391">
        <v>144</v>
      </c>
      <c r="BV50" s="1391">
        <v>142</v>
      </c>
      <c r="BW50" s="1391">
        <v>142</v>
      </c>
      <c r="BX50" s="1391">
        <v>142</v>
      </c>
      <c r="BY50" s="1391">
        <v>142</v>
      </c>
      <c r="BZ50" s="1391">
        <v>141</v>
      </c>
      <c r="CA50" s="1391">
        <v>139</v>
      </c>
      <c r="CB50" s="1391">
        <v>120</v>
      </c>
      <c r="CC50" s="1391">
        <v>118</v>
      </c>
      <c r="CD50" s="1391">
        <v>113</v>
      </c>
      <c r="CE50" s="1391">
        <v>111</v>
      </c>
      <c r="CF50" s="1391">
        <v>109</v>
      </c>
      <c r="CG50" s="1438">
        <v>106</v>
      </c>
      <c r="CH50" s="98"/>
      <c r="CI50" s="98"/>
      <c r="CJ50" s="98"/>
      <c r="CK50" s="98"/>
      <c r="CL50" s="98"/>
    </row>
    <row r="51" spans="1:90" ht="14.25" customHeight="1" x14ac:dyDescent="0.25">
      <c r="A51" s="102" t="s">
        <v>307</v>
      </c>
      <c r="B51" s="95">
        <v>42370</v>
      </c>
      <c r="C51" s="1385">
        <v>206</v>
      </c>
      <c r="D51" s="1386">
        <f t="shared" ref="D51:D64" si="6">IFERROR(INDEX($K51:$BZ51,,MATCH($B51,$K$3:$BZ$3,0)+2),0)</f>
        <v>202</v>
      </c>
      <c r="E51" s="1386">
        <f t="shared" ref="E51:E64" si="7">IFERROR(INDEX($K51:$BZ51,,MATCH($B51,$K$3:$BZ$3,0)+5),0)</f>
        <v>138</v>
      </c>
      <c r="F51" s="1386">
        <f t="shared" ref="F51:F63" si="8">IFERROR(INDEX($K51:$BZ51,,MATCH($B51,$K$3:$BZ$3,0)+11),0)</f>
        <v>65</v>
      </c>
      <c r="G51" s="96">
        <f t="shared" si="5"/>
        <v>0.98058252427184467</v>
      </c>
      <c r="H51" s="96">
        <f t="shared" si="5"/>
        <v>0.66990291262135926</v>
      </c>
      <c r="I51" s="96">
        <f t="shared" si="5"/>
        <v>0.3155339805825243</v>
      </c>
      <c r="J51" s="106"/>
      <c r="K51" s="1394"/>
      <c r="L51" s="1394"/>
      <c r="M51" s="1394"/>
      <c r="N51" s="1394"/>
      <c r="O51" s="1394"/>
      <c r="P51" s="1394"/>
      <c r="Q51" s="1394"/>
      <c r="R51" s="1394"/>
      <c r="S51" s="1394"/>
      <c r="T51" s="1394"/>
      <c r="U51" s="1394"/>
      <c r="V51" s="1394"/>
      <c r="W51" s="1394"/>
      <c r="X51" s="1394"/>
      <c r="Y51" s="1394"/>
      <c r="Z51" s="1394"/>
      <c r="AA51" s="1394"/>
      <c r="AB51" s="1394"/>
      <c r="AC51" s="1394"/>
      <c r="AD51" s="1394"/>
      <c r="AE51" s="1394"/>
      <c r="AF51" s="1394"/>
      <c r="AG51" s="1394"/>
      <c r="AH51" s="1394"/>
      <c r="AI51" s="1394"/>
      <c r="AJ51" s="1394"/>
      <c r="AK51" s="1394"/>
      <c r="AL51" s="1394"/>
      <c r="AM51" s="1394"/>
      <c r="AN51" s="1394"/>
      <c r="AO51" s="1394"/>
      <c r="AP51" s="1394"/>
      <c r="AQ51" s="1394"/>
      <c r="AR51" s="1394"/>
      <c r="AS51" s="1394"/>
      <c r="AT51" s="1394"/>
      <c r="AU51" s="1394"/>
      <c r="AV51" s="1394"/>
      <c r="AW51" s="1394"/>
      <c r="AX51" s="1394"/>
      <c r="AY51" s="1394"/>
      <c r="AZ51" s="1394"/>
      <c r="BA51" s="1394"/>
      <c r="BB51" s="1394"/>
      <c r="BC51" s="1391"/>
      <c r="BD51" s="1391">
        <v>205</v>
      </c>
      <c r="BE51" s="1391">
        <v>202</v>
      </c>
      <c r="BF51" s="1391">
        <v>186</v>
      </c>
      <c r="BG51" s="1391">
        <v>158</v>
      </c>
      <c r="BH51" s="1391">
        <v>138</v>
      </c>
      <c r="BI51" s="1391">
        <v>117</v>
      </c>
      <c r="BJ51" s="1391">
        <v>101</v>
      </c>
      <c r="BK51" s="1391">
        <v>88</v>
      </c>
      <c r="BL51" s="1391">
        <v>76</v>
      </c>
      <c r="BM51" s="1391">
        <v>70</v>
      </c>
      <c r="BN51" s="1391">
        <v>65</v>
      </c>
      <c r="BO51" s="1391">
        <v>63</v>
      </c>
      <c r="BP51" s="1391">
        <v>63</v>
      </c>
      <c r="BQ51" s="1391">
        <v>55</v>
      </c>
      <c r="BR51" s="1391">
        <v>55</v>
      </c>
      <c r="BS51" s="1391">
        <v>55</v>
      </c>
      <c r="BT51" s="1391">
        <v>55</v>
      </c>
      <c r="BU51" s="1391">
        <v>53</v>
      </c>
      <c r="BV51" s="1391">
        <v>52</v>
      </c>
      <c r="BW51" s="1391">
        <v>51</v>
      </c>
      <c r="BX51" s="1391">
        <v>50</v>
      </c>
      <c r="BY51" s="1391">
        <v>49</v>
      </c>
      <c r="BZ51" s="1391">
        <v>50</v>
      </c>
      <c r="CA51" s="1391">
        <v>50</v>
      </c>
      <c r="CB51" s="1391">
        <v>47</v>
      </c>
      <c r="CC51" s="1391">
        <v>47</v>
      </c>
      <c r="CD51" s="1391">
        <v>46</v>
      </c>
      <c r="CE51" s="1391">
        <v>47</v>
      </c>
      <c r="CF51" s="1391">
        <v>46</v>
      </c>
      <c r="CG51" s="1438">
        <v>46</v>
      </c>
      <c r="CH51" s="98"/>
      <c r="CI51" s="98"/>
      <c r="CJ51" s="98"/>
      <c r="CK51" s="98"/>
      <c r="CL51" s="98"/>
    </row>
    <row r="52" spans="1:90" ht="14.25" customHeight="1" x14ac:dyDescent="0.25">
      <c r="A52" s="102" t="s">
        <v>308</v>
      </c>
      <c r="B52" s="95">
        <v>42401</v>
      </c>
      <c r="C52" s="1385">
        <v>196</v>
      </c>
      <c r="D52" s="1386">
        <f t="shared" si="6"/>
        <v>184</v>
      </c>
      <c r="E52" s="1386">
        <f t="shared" si="7"/>
        <v>112</v>
      </c>
      <c r="F52" s="1386">
        <f t="shared" si="8"/>
        <v>58</v>
      </c>
      <c r="G52" s="96">
        <f t="shared" si="5"/>
        <v>0.93877551020408168</v>
      </c>
      <c r="H52" s="96">
        <f t="shared" si="5"/>
        <v>0.5714285714285714</v>
      </c>
      <c r="I52" s="96">
        <f t="shared" si="5"/>
        <v>0.29591836734693877</v>
      </c>
      <c r="J52" s="106"/>
      <c r="K52" s="1394"/>
      <c r="L52" s="1394"/>
      <c r="M52" s="1394"/>
      <c r="N52" s="1394"/>
      <c r="O52" s="1394"/>
      <c r="P52" s="1394"/>
      <c r="Q52" s="1394"/>
      <c r="R52" s="1394"/>
      <c r="S52" s="1394"/>
      <c r="T52" s="1394"/>
      <c r="U52" s="1394"/>
      <c r="V52" s="1394"/>
      <c r="W52" s="1394"/>
      <c r="X52" s="1394"/>
      <c r="Y52" s="1394"/>
      <c r="Z52" s="1394"/>
      <c r="AA52" s="1394"/>
      <c r="AB52" s="1394"/>
      <c r="AC52" s="1394"/>
      <c r="AD52" s="1394"/>
      <c r="AE52" s="1394"/>
      <c r="AF52" s="1394"/>
      <c r="AG52" s="1394"/>
      <c r="AH52" s="1394"/>
      <c r="AI52" s="1394"/>
      <c r="AJ52" s="1394"/>
      <c r="AK52" s="1394"/>
      <c r="AL52" s="1394"/>
      <c r="AM52" s="1394"/>
      <c r="AN52" s="1394"/>
      <c r="AO52" s="1394"/>
      <c r="AP52" s="1394"/>
      <c r="AQ52" s="1394"/>
      <c r="AR52" s="1394"/>
      <c r="AS52" s="1394"/>
      <c r="AT52" s="1394"/>
      <c r="AU52" s="1394"/>
      <c r="AV52" s="1394"/>
      <c r="AW52" s="1394"/>
      <c r="AX52" s="1394"/>
      <c r="AY52" s="1394"/>
      <c r="AZ52" s="1394"/>
      <c r="BA52" s="1394"/>
      <c r="BB52" s="1394"/>
      <c r="BC52" s="1391"/>
      <c r="BD52" s="1391"/>
      <c r="BE52" s="1391">
        <v>192</v>
      </c>
      <c r="BF52" s="1391">
        <v>184</v>
      </c>
      <c r="BG52" s="1391">
        <v>167</v>
      </c>
      <c r="BH52" s="1391">
        <v>132</v>
      </c>
      <c r="BI52" s="1391">
        <v>112</v>
      </c>
      <c r="BJ52" s="1391">
        <v>97</v>
      </c>
      <c r="BK52" s="1391">
        <v>78</v>
      </c>
      <c r="BL52" s="1391">
        <v>68</v>
      </c>
      <c r="BM52" s="1391">
        <v>65</v>
      </c>
      <c r="BN52" s="1391">
        <v>59</v>
      </c>
      <c r="BO52" s="1391">
        <v>58</v>
      </c>
      <c r="BP52" s="1391">
        <v>58</v>
      </c>
      <c r="BQ52" s="1391">
        <v>56</v>
      </c>
      <c r="BR52" s="1391">
        <v>55</v>
      </c>
      <c r="BS52" s="1391">
        <v>55</v>
      </c>
      <c r="BT52" s="1391">
        <v>55</v>
      </c>
      <c r="BU52" s="1391">
        <v>54</v>
      </c>
      <c r="BV52" s="1391">
        <v>54</v>
      </c>
      <c r="BW52" s="1391">
        <v>53</v>
      </c>
      <c r="BX52" s="1391">
        <v>52</v>
      </c>
      <c r="BY52" s="1391">
        <v>52</v>
      </c>
      <c r="BZ52" s="1391">
        <v>51</v>
      </c>
      <c r="CA52" s="1391">
        <v>51</v>
      </c>
      <c r="CB52" s="1391">
        <v>46</v>
      </c>
      <c r="CC52" s="1391">
        <v>47</v>
      </c>
      <c r="CD52" s="1391">
        <v>47</v>
      </c>
      <c r="CE52" s="1391">
        <v>47</v>
      </c>
      <c r="CF52" s="1391">
        <v>46</v>
      </c>
      <c r="CG52" s="1438">
        <v>45</v>
      </c>
      <c r="CH52" s="98"/>
      <c r="CI52" s="98"/>
      <c r="CJ52" s="98"/>
      <c r="CK52" s="98"/>
      <c r="CL52" s="98"/>
    </row>
    <row r="53" spans="1:90" ht="14.25" customHeight="1" x14ac:dyDescent="0.25">
      <c r="A53" s="102" t="s">
        <v>309</v>
      </c>
      <c r="B53" s="95">
        <v>42430</v>
      </c>
      <c r="C53" s="1385">
        <v>685</v>
      </c>
      <c r="D53" s="1386">
        <f t="shared" si="6"/>
        <v>647</v>
      </c>
      <c r="E53" s="1386">
        <f t="shared" si="7"/>
        <v>451</v>
      </c>
      <c r="F53" s="1386">
        <f t="shared" si="8"/>
        <v>278</v>
      </c>
      <c r="G53" s="96">
        <f t="shared" si="5"/>
        <v>0.94452554744525552</v>
      </c>
      <c r="H53" s="96">
        <f t="shared" si="5"/>
        <v>0.65839416058394162</v>
      </c>
      <c r="I53" s="96">
        <f t="shared" si="5"/>
        <v>0.40583941605839419</v>
      </c>
      <c r="J53" s="106"/>
      <c r="K53" s="1394"/>
      <c r="L53" s="1394"/>
      <c r="M53" s="1394"/>
      <c r="N53" s="1394"/>
      <c r="O53" s="1394"/>
      <c r="P53" s="1394"/>
      <c r="Q53" s="1394"/>
      <c r="R53" s="1394"/>
      <c r="S53" s="1394"/>
      <c r="T53" s="1394"/>
      <c r="U53" s="1394"/>
      <c r="V53" s="1394"/>
      <c r="W53" s="1394"/>
      <c r="X53" s="1394"/>
      <c r="Y53" s="1394"/>
      <c r="Z53" s="1394"/>
      <c r="AA53" s="1394"/>
      <c r="AB53" s="1394"/>
      <c r="AC53" s="1394"/>
      <c r="AD53" s="1394"/>
      <c r="AE53" s="1394"/>
      <c r="AF53" s="1394"/>
      <c r="AG53" s="1394"/>
      <c r="AH53" s="1394"/>
      <c r="AI53" s="1394"/>
      <c r="AJ53" s="1394"/>
      <c r="AK53" s="1394"/>
      <c r="AL53" s="1394"/>
      <c r="AM53" s="1394"/>
      <c r="AN53" s="1394"/>
      <c r="AO53" s="1394"/>
      <c r="AP53" s="1394"/>
      <c r="AQ53" s="1394"/>
      <c r="AR53" s="1394"/>
      <c r="AS53" s="1394"/>
      <c r="AT53" s="1394"/>
      <c r="AU53" s="1394"/>
      <c r="AV53" s="1394"/>
      <c r="AW53" s="1394"/>
      <c r="AX53" s="1394"/>
      <c r="AY53" s="1394"/>
      <c r="AZ53" s="1394"/>
      <c r="BA53" s="1394"/>
      <c r="BB53" s="1394"/>
      <c r="BC53" s="1391"/>
      <c r="BD53" s="1391"/>
      <c r="BE53" s="1391"/>
      <c r="BF53" s="1391">
        <v>678</v>
      </c>
      <c r="BG53" s="1391">
        <v>647</v>
      </c>
      <c r="BH53" s="1391">
        <v>602</v>
      </c>
      <c r="BI53" s="1391">
        <v>501</v>
      </c>
      <c r="BJ53" s="1391">
        <v>451</v>
      </c>
      <c r="BK53" s="1391">
        <v>381</v>
      </c>
      <c r="BL53" s="1391">
        <v>346</v>
      </c>
      <c r="BM53" s="1391">
        <v>313</v>
      </c>
      <c r="BN53" s="1391">
        <v>286</v>
      </c>
      <c r="BO53" s="1391">
        <v>278</v>
      </c>
      <c r="BP53" s="1391">
        <v>278</v>
      </c>
      <c r="BQ53" s="1391">
        <v>246</v>
      </c>
      <c r="BR53" s="1391">
        <v>238</v>
      </c>
      <c r="BS53" s="1391">
        <v>236</v>
      </c>
      <c r="BT53" s="1391">
        <v>231</v>
      </c>
      <c r="BU53" s="1391">
        <v>228</v>
      </c>
      <c r="BV53" s="1391">
        <v>219</v>
      </c>
      <c r="BW53" s="1391">
        <v>214</v>
      </c>
      <c r="BX53" s="1391">
        <v>209</v>
      </c>
      <c r="BY53" s="1391">
        <v>204</v>
      </c>
      <c r="BZ53" s="1391">
        <v>197</v>
      </c>
      <c r="CA53" s="1391">
        <v>193</v>
      </c>
      <c r="CB53" s="1391">
        <v>167</v>
      </c>
      <c r="CC53" s="1391">
        <v>162</v>
      </c>
      <c r="CD53" s="1391">
        <v>161</v>
      </c>
      <c r="CE53" s="1391">
        <v>157</v>
      </c>
      <c r="CF53" s="1391">
        <v>151</v>
      </c>
      <c r="CG53" s="1438">
        <v>150</v>
      </c>
      <c r="CH53" s="98"/>
      <c r="CI53" s="98"/>
      <c r="CJ53" s="98"/>
      <c r="CK53" s="98"/>
      <c r="CL53" s="98"/>
    </row>
    <row r="54" spans="1:90" ht="14.25" customHeight="1" x14ac:dyDescent="0.25">
      <c r="A54" s="102" t="s">
        <v>310</v>
      </c>
      <c r="B54" s="95">
        <v>42461</v>
      </c>
      <c r="C54" s="1385">
        <v>545</v>
      </c>
      <c r="D54" s="1386">
        <f t="shared" si="6"/>
        <v>524</v>
      </c>
      <c r="E54" s="1386">
        <f t="shared" si="7"/>
        <v>360</v>
      </c>
      <c r="F54" s="1386">
        <f t="shared" si="8"/>
        <v>206</v>
      </c>
      <c r="G54" s="96">
        <f t="shared" si="5"/>
        <v>0.96146788990825693</v>
      </c>
      <c r="H54" s="96">
        <f t="shared" si="5"/>
        <v>0.66055045871559637</v>
      </c>
      <c r="I54" s="96">
        <f t="shared" si="5"/>
        <v>0.37798165137614681</v>
      </c>
      <c r="J54" s="106"/>
      <c r="K54" s="1394"/>
      <c r="L54" s="1394"/>
      <c r="M54" s="1394"/>
      <c r="N54" s="1394"/>
      <c r="O54" s="1394"/>
      <c r="P54" s="1394"/>
      <c r="Q54" s="1394"/>
      <c r="R54" s="1394"/>
      <c r="S54" s="1394"/>
      <c r="T54" s="1394"/>
      <c r="U54" s="1394"/>
      <c r="V54" s="1394"/>
      <c r="W54" s="1394"/>
      <c r="X54" s="1394"/>
      <c r="Y54" s="1394"/>
      <c r="Z54" s="1394"/>
      <c r="AA54" s="1394"/>
      <c r="AB54" s="1394"/>
      <c r="AC54" s="1394"/>
      <c r="AD54" s="1394"/>
      <c r="AE54" s="1394"/>
      <c r="AF54" s="1394"/>
      <c r="AG54" s="1394"/>
      <c r="AH54" s="1394"/>
      <c r="AI54" s="1394"/>
      <c r="AJ54" s="1394"/>
      <c r="AK54" s="1394"/>
      <c r="AL54" s="1394"/>
      <c r="AM54" s="1394"/>
      <c r="AN54" s="1394"/>
      <c r="AO54" s="1394"/>
      <c r="AP54" s="1394"/>
      <c r="AQ54" s="1394"/>
      <c r="AR54" s="1394"/>
      <c r="AS54" s="1394"/>
      <c r="AT54" s="1394"/>
      <c r="AU54" s="1394"/>
      <c r="AV54" s="1394"/>
      <c r="AW54" s="1394"/>
      <c r="AX54" s="1394"/>
      <c r="AY54" s="1394"/>
      <c r="AZ54" s="1394"/>
      <c r="BA54" s="1394"/>
      <c r="BB54" s="1394"/>
      <c r="BC54" s="1391"/>
      <c r="BD54" s="1391"/>
      <c r="BE54" s="1391"/>
      <c r="BF54" s="1391"/>
      <c r="BG54" s="1391">
        <v>544</v>
      </c>
      <c r="BH54" s="1391">
        <v>524</v>
      </c>
      <c r="BI54" s="1391">
        <v>511</v>
      </c>
      <c r="BJ54" s="1391">
        <v>424</v>
      </c>
      <c r="BK54" s="1391">
        <v>360</v>
      </c>
      <c r="BL54" s="1391">
        <v>317</v>
      </c>
      <c r="BM54" s="1391">
        <v>282</v>
      </c>
      <c r="BN54" s="1391">
        <v>254</v>
      </c>
      <c r="BO54" s="1391">
        <v>248</v>
      </c>
      <c r="BP54" s="1391">
        <v>248</v>
      </c>
      <c r="BQ54" s="1391">
        <v>206</v>
      </c>
      <c r="BR54" s="1391">
        <v>197</v>
      </c>
      <c r="BS54" s="1391">
        <v>195</v>
      </c>
      <c r="BT54" s="1391">
        <v>192</v>
      </c>
      <c r="BU54" s="1391">
        <v>190</v>
      </c>
      <c r="BV54" s="1391">
        <v>182</v>
      </c>
      <c r="BW54" s="1391">
        <v>180</v>
      </c>
      <c r="BX54" s="1391">
        <v>180</v>
      </c>
      <c r="BY54" s="1391">
        <v>176</v>
      </c>
      <c r="BZ54" s="1391">
        <v>176</v>
      </c>
      <c r="CA54" s="1391">
        <v>169</v>
      </c>
      <c r="CB54" s="1391">
        <v>155</v>
      </c>
      <c r="CC54" s="1391">
        <v>149</v>
      </c>
      <c r="CD54" s="1391">
        <v>146</v>
      </c>
      <c r="CE54" s="1391">
        <v>135</v>
      </c>
      <c r="CF54" s="1391">
        <v>129</v>
      </c>
      <c r="CG54" s="1438">
        <v>125</v>
      </c>
      <c r="CH54" s="98"/>
      <c r="CI54" s="98"/>
      <c r="CJ54" s="98"/>
      <c r="CK54" s="98"/>
      <c r="CL54" s="98"/>
    </row>
    <row r="55" spans="1:90" ht="14.25" customHeight="1" x14ac:dyDescent="0.25">
      <c r="A55" s="102" t="s">
        <v>311</v>
      </c>
      <c r="B55" s="95">
        <v>42491</v>
      </c>
      <c r="C55" s="1385">
        <v>749</v>
      </c>
      <c r="D55" s="1386">
        <f t="shared" si="6"/>
        <v>711</v>
      </c>
      <c r="E55" s="1386">
        <f t="shared" si="7"/>
        <v>472</v>
      </c>
      <c r="F55" s="1386">
        <f t="shared" si="8"/>
        <v>286</v>
      </c>
      <c r="G55" s="96">
        <f t="shared" si="5"/>
        <v>0.94926568758344454</v>
      </c>
      <c r="H55" s="96">
        <f t="shared" si="5"/>
        <v>0.63017356475300401</v>
      </c>
      <c r="I55" s="96">
        <f t="shared" si="5"/>
        <v>0.38184245660881178</v>
      </c>
      <c r="J55" s="106"/>
      <c r="K55" s="1394"/>
      <c r="L55" s="1394"/>
      <c r="M55" s="1394"/>
      <c r="N55" s="1394"/>
      <c r="O55" s="1394"/>
      <c r="P55" s="1394"/>
      <c r="Q55" s="1394"/>
      <c r="R55" s="1394"/>
      <c r="S55" s="1394"/>
      <c r="T55" s="1394"/>
      <c r="U55" s="1394"/>
      <c r="V55" s="1394"/>
      <c r="W55" s="1394"/>
      <c r="X55" s="1394"/>
      <c r="Y55" s="1394"/>
      <c r="Z55" s="1394"/>
      <c r="AA55" s="1394"/>
      <c r="AB55" s="1394"/>
      <c r="AC55" s="1394"/>
      <c r="AD55" s="1394"/>
      <c r="AE55" s="1394"/>
      <c r="AF55" s="1394"/>
      <c r="AG55" s="1394"/>
      <c r="AH55" s="1394"/>
      <c r="AI55" s="1394"/>
      <c r="AJ55" s="1394"/>
      <c r="AK55" s="1394"/>
      <c r="AL55" s="1394"/>
      <c r="AM55" s="1394"/>
      <c r="AN55" s="1394"/>
      <c r="AO55" s="1394"/>
      <c r="AP55" s="1394"/>
      <c r="AQ55" s="1394"/>
      <c r="AR55" s="1394"/>
      <c r="AS55" s="1394"/>
      <c r="AT55" s="1394"/>
      <c r="AU55" s="1394"/>
      <c r="AV55" s="1394"/>
      <c r="AW55" s="1394"/>
      <c r="AX55" s="1394"/>
      <c r="AY55" s="1394"/>
      <c r="AZ55" s="1394"/>
      <c r="BA55" s="1394"/>
      <c r="BB55" s="1394"/>
      <c r="BC55" s="1391"/>
      <c r="BD55" s="1391"/>
      <c r="BE55" s="1391"/>
      <c r="BF55" s="1391"/>
      <c r="BG55" s="1391"/>
      <c r="BH55" s="1391">
        <v>736</v>
      </c>
      <c r="BI55" s="1391">
        <v>711</v>
      </c>
      <c r="BJ55" s="1391">
        <v>680</v>
      </c>
      <c r="BK55" s="1391">
        <v>541</v>
      </c>
      <c r="BL55" s="1391">
        <v>472</v>
      </c>
      <c r="BM55" s="1391">
        <v>401</v>
      </c>
      <c r="BN55" s="1391">
        <v>367</v>
      </c>
      <c r="BO55" s="1391">
        <v>342</v>
      </c>
      <c r="BP55" s="1391">
        <v>342</v>
      </c>
      <c r="BQ55" s="1391">
        <v>298</v>
      </c>
      <c r="BR55" s="1391">
        <v>286</v>
      </c>
      <c r="BS55" s="1391">
        <v>283</v>
      </c>
      <c r="BT55" s="1391">
        <v>282</v>
      </c>
      <c r="BU55" s="1391">
        <v>275</v>
      </c>
      <c r="BV55" s="1391">
        <v>271</v>
      </c>
      <c r="BW55" s="1391">
        <v>266</v>
      </c>
      <c r="BX55" s="1391">
        <v>263</v>
      </c>
      <c r="BY55" s="1391">
        <v>258</v>
      </c>
      <c r="BZ55" s="1391">
        <v>254</v>
      </c>
      <c r="CA55" s="1391">
        <v>249</v>
      </c>
      <c r="CB55" s="1391">
        <v>210</v>
      </c>
      <c r="CC55" s="1391">
        <v>206</v>
      </c>
      <c r="CD55" s="1391">
        <v>198</v>
      </c>
      <c r="CE55" s="1391">
        <v>190</v>
      </c>
      <c r="CF55" s="1391">
        <v>185</v>
      </c>
      <c r="CG55" s="1438">
        <v>184</v>
      </c>
      <c r="CH55" s="98"/>
      <c r="CI55" s="98"/>
      <c r="CJ55" s="98"/>
      <c r="CK55" s="98"/>
      <c r="CL55" s="98"/>
    </row>
    <row r="56" spans="1:90" ht="14.25" customHeight="1" x14ac:dyDescent="0.25">
      <c r="A56" s="102" t="s">
        <v>312</v>
      </c>
      <c r="B56" s="95">
        <v>42522</v>
      </c>
      <c r="C56" s="1385">
        <v>1300</v>
      </c>
      <c r="D56" s="1386">
        <f t="shared" si="6"/>
        <v>1223</v>
      </c>
      <c r="E56" s="1386">
        <f t="shared" si="7"/>
        <v>864</v>
      </c>
      <c r="F56" s="1386">
        <f t="shared" si="8"/>
        <v>544</v>
      </c>
      <c r="G56" s="96">
        <f t="shared" si="5"/>
        <v>0.9407692307692308</v>
      </c>
      <c r="H56" s="96">
        <f t="shared" si="5"/>
        <v>0.66461538461538461</v>
      </c>
      <c r="I56" s="96">
        <f t="shared" si="5"/>
        <v>0.41846153846153844</v>
      </c>
      <c r="J56" s="106"/>
      <c r="K56" s="1394"/>
      <c r="L56" s="1394"/>
      <c r="M56" s="1394"/>
      <c r="N56" s="1394"/>
      <c r="O56" s="1394"/>
      <c r="P56" s="1394"/>
      <c r="Q56" s="1394"/>
      <c r="R56" s="1394"/>
      <c r="S56" s="1394"/>
      <c r="T56" s="1394"/>
      <c r="U56" s="1394"/>
      <c r="V56" s="1394"/>
      <c r="W56" s="1394"/>
      <c r="X56" s="1394"/>
      <c r="Y56" s="1394"/>
      <c r="Z56" s="1394"/>
      <c r="AA56" s="1394"/>
      <c r="AB56" s="1394"/>
      <c r="AC56" s="1394"/>
      <c r="AD56" s="1394"/>
      <c r="AE56" s="1394"/>
      <c r="AF56" s="1394"/>
      <c r="AG56" s="1394"/>
      <c r="AH56" s="1394"/>
      <c r="AI56" s="1394"/>
      <c r="AJ56" s="1394"/>
      <c r="AK56" s="1394"/>
      <c r="AL56" s="1394"/>
      <c r="AM56" s="1394"/>
      <c r="AN56" s="1394"/>
      <c r="AO56" s="1394"/>
      <c r="AP56" s="1394"/>
      <c r="AQ56" s="1394"/>
      <c r="AR56" s="1394"/>
      <c r="AS56" s="1394"/>
      <c r="AT56" s="1394"/>
      <c r="AU56" s="1394"/>
      <c r="AV56" s="1394"/>
      <c r="AW56" s="1394"/>
      <c r="AX56" s="1394"/>
      <c r="AY56" s="1394"/>
      <c r="AZ56" s="1394"/>
      <c r="BA56" s="1394"/>
      <c r="BB56" s="1394"/>
      <c r="BC56" s="1391"/>
      <c r="BD56" s="1391"/>
      <c r="BE56" s="1391"/>
      <c r="BF56" s="1391"/>
      <c r="BG56" s="1391"/>
      <c r="BH56" s="1391"/>
      <c r="BI56" s="1391">
        <v>1290</v>
      </c>
      <c r="BJ56" s="1391">
        <v>1223</v>
      </c>
      <c r="BK56" s="1391">
        <v>1161</v>
      </c>
      <c r="BL56" s="1391">
        <v>1044</v>
      </c>
      <c r="BM56" s="1391">
        <v>864</v>
      </c>
      <c r="BN56" s="1391">
        <v>762</v>
      </c>
      <c r="BO56" s="1391">
        <v>713</v>
      </c>
      <c r="BP56" s="1391">
        <v>713</v>
      </c>
      <c r="BQ56" s="1391">
        <v>577</v>
      </c>
      <c r="BR56" s="1391">
        <v>549</v>
      </c>
      <c r="BS56" s="1391">
        <v>544</v>
      </c>
      <c r="BT56" s="1391">
        <v>539</v>
      </c>
      <c r="BU56" s="1391">
        <v>534</v>
      </c>
      <c r="BV56" s="1391">
        <v>522</v>
      </c>
      <c r="BW56" s="1391">
        <v>504</v>
      </c>
      <c r="BX56" s="1391">
        <v>495</v>
      </c>
      <c r="BY56" s="1391">
        <v>475</v>
      </c>
      <c r="BZ56" s="1391">
        <v>465</v>
      </c>
      <c r="CA56" s="1391">
        <v>452</v>
      </c>
      <c r="CB56" s="1391">
        <v>370</v>
      </c>
      <c r="CC56" s="1391">
        <v>355</v>
      </c>
      <c r="CD56" s="1391">
        <v>339</v>
      </c>
      <c r="CE56" s="1391">
        <v>323</v>
      </c>
      <c r="CF56" s="1391">
        <v>314</v>
      </c>
      <c r="CG56" s="1438">
        <v>315</v>
      </c>
      <c r="CH56" s="98"/>
      <c r="CI56" s="98"/>
      <c r="CJ56" s="98"/>
      <c r="CK56" s="98"/>
      <c r="CL56" s="98"/>
    </row>
    <row r="57" spans="1:90" ht="14.25" customHeight="1" x14ac:dyDescent="0.25">
      <c r="A57" s="102" t="s">
        <v>313</v>
      </c>
      <c r="B57" s="95">
        <v>42552</v>
      </c>
      <c r="C57" s="1385">
        <v>926</v>
      </c>
      <c r="D57" s="1386">
        <f t="shared" si="6"/>
        <v>871</v>
      </c>
      <c r="E57" s="1386">
        <f t="shared" si="7"/>
        <v>569</v>
      </c>
      <c r="F57" s="1386">
        <f t="shared" si="8"/>
        <v>396</v>
      </c>
      <c r="G57" s="96">
        <f t="shared" si="5"/>
        <v>0.94060475161987045</v>
      </c>
      <c r="H57" s="96">
        <f t="shared" si="5"/>
        <v>0.6144708423326134</v>
      </c>
      <c r="I57" s="96">
        <f t="shared" si="5"/>
        <v>0.42764578833693306</v>
      </c>
      <c r="J57" s="106"/>
      <c r="K57" s="1394"/>
      <c r="L57" s="1394"/>
      <c r="M57" s="1394"/>
      <c r="N57" s="1394"/>
      <c r="O57" s="1394"/>
      <c r="P57" s="1394"/>
      <c r="Q57" s="1394"/>
      <c r="R57" s="1394"/>
      <c r="S57" s="1394"/>
      <c r="T57" s="1394"/>
      <c r="U57" s="1394"/>
      <c r="V57" s="1394"/>
      <c r="W57" s="1394"/>
      <c r="X57" s="1394"/>
      <c r="Y57" s="1394"/>
      <c r="Z57" s="1394"/>
      <c r="AA57" s="1394"/>
      <c r="AB57" s="1394"/>
      <c r="AC57" s="1394"/>
      <c r="AD57" s="1394"/>
      <c r="AE57" s="1394"/>
      <c r="AF57" s="1394"/>
      <c r="AG57" s="1394"/>
      <c r="AH57" s="1394"/>
      <c r="AI57" s="1394"/>
      <c r="AJ57" s="1394"/>
      <c r="AK57" s="1394"/>
      <c r="AL57" s="1394"/>
      <c r="AM57" s="1394"/>
      <c r="AN57" s="1394"/>
      <c r="AO57" s="1394"/>
      <c r="AP57" s="1394"/>
      <c r="AQ57" s="1394"/>
      <c r="AR57" s="1394"/>
      <c r="AS57" s="1394"/>
      <c r="AT57" s="1394"/>
      <c r="AU57" s="1394"/>
      <c r="AV57" s="1394"/>
      <c r="AW57" s="1394"/>
      <c r="AX57" s="1394"/>
      <c r="AY57" s="1394"/>
      <c r="AZ57" s="1394"/>
      <c r="BA57" s="1394"/>
      <c r="BB57" s="1394"/>
      <c r="BC57" s="1391"/>
      <c r="BD57" s="1391"/>
      <c r="BE57" s="1391"/>
      <c r="BF57" s="1391"/>
      <c r="BG57" s="1391"/>
      <c r="BH57" s="1391"/>
      <c r="BI57" s="1391">
        <v>926</v>
      </c>
      <c r="BJ57" s="1391">
        <v>914</v>
      </c>
      <c r="BK57" s="1391">
        <v>871</v>
      </c>
      <c r="BL57" s="1391">
        <v>843</v>
      </c>
      <c r="BM57" s="1391">
        <v>699</v>
      </c>
      <c r="BN57" s="1391">
        <v>569</v>
      </c>
      <c r="BO57" s="1391">
        <v>530</v>
      </c>
      <c r="BP57" s="1391">
        <v>530</v>
      </c>
      <c r="BQ57" s="1391">
        <v>420</v>
      </c>
      <c r="BR57" s="1391">
        <v>407</v>
      </c>
      <c r="BS57" s="1391">
        <v>401</v>
      </c>
      <c r="BT57" s="1391">
        <v>396</v>
      </c>
      <c r="BU57" s="1391">
        <v>391</v>
      </c>
      <c r="BV57" s="1391">
        <v>385</v>
      </c>
      <c r="BW57" s="1391">
        <v>376</v>
      </c>
      <c r="BX57" s="1391">
        <v>368</v>
      </c>
      <c r="BY57" s="1391">
        <v>357</v>
      </c>
      <c r="BZ57" s="1391">
        <v>351</v>
      </c>
      <c r="CA57" s="1391">
        <v>341</v>
      </c>
      <c r="CB57" s="1391">
        <v>277</v>
      </c>
      <c r="CC57" s="1391">
        <v>273</v>
      </c>
      <c r="CD57" s="1391">
        <v>265</v>
      </c>
      <c r="CE57" s="1391">
        <v>258</v>
      </c>
      <c r="CF57" s="1391">
        <v>245</v>
      </c>
      <c r="CG57" s="1438">
        <v>244</v>
      </c>
      <c r="CH57" s="98"/>
      <c r="CI57" s="98"/>
      <c r="CJ57" s="98"/>
      <c r="CK57" s="98"/>
      <c r="CL57" s="98"/>
    </row>
    <row r="58" spans="1:90" ht="14.25" customHeight="1" x14ac:dyDescent="0.25">
      <c r="A58" s="102" t="s">
        <v>314</v>
      </c>
      <c r="B58" s="95">
        <v>42583</v>
      </c>
      <c r="C58" s="1385">
        <v>1054</v>
      </c>
      <c r="D58" s="1386">
        <f t="shared" si="6"/>
        <v>1009</v>
      </c>
      <c r="E58" s="1386">
        <f t="shared" si="7"/>
        <v>730</v>
      </c>
      <c r="F58" s="1386">
        <f t="shared" si="8"/>
        <v>480</v>
      </c>
      <c r="G58" s="96">
        <f t="shared" si="5"/>
        <v>0.95730550284629978</v>
      </c>
      <c r="H58" s="96">
        <f t="shared" si="5"/>
        <v>0.69259962049335866</v>
      </c>
      <c r="I58" s="96">
        <f t="shared" si="5"/>
        <v>0.45540796963946867</v>
      </c>
      <c r="J58" s="106"/>
      <c r="K58" s="1394"/>
      <c r="L58" s="1394"/>
      <c r="M58" s="1394"/>
      <c r="N58" s="1394"/>
      <c r="O58" s="1394"/>
      <c r="P58" s="1394"/>
      <c r="Q58" s="1394"/>
      <c r="R58" s="1394"/>
      <c r="S58" s="1394"/>
      <c r="T58" s="1394"/>
      <c r="U58" s="1394"/>
      <c r="V58" s="1394"/>
      <c r="W58" s="1394"/>
      <c r="X58" s="1394"/>
      <c r="Y58" s="1394"/>
      <c r="Z58" s="1394"/>
      <c r="AA58" s="1394"/>
      <c r="AB58" s="1394"/>
      <c r="AC58" s="1394"/>
      <c r="AD58" s="1394"/>
      <c r="AE58" s="1394"/>
      <c r="AF58" s="1394"/>
      <c r="AG58" s="1394"/>
      <c r="AH58" s="1394"/>
      <c r="AI58" s="1394"/>
      <c r="AJ58" s="1394"/>
      <c r="AK58" s="1394"/>
      <c r="AL58" s="1394"/>
      <c r="AM58" s="1394"/>
      <c r="AN58" s="1394"/>
      <c r="AO58" s="1394"/>
      <c r="AP58" s="1394"/>
      <c r="AQ58" s="1394"/>
      <c r="AR58" s="1394"/>
      <c r="AS58" s="1394"/>
      <c r="AT58" s="1394"/>
      <c r="AU58" s="1394"/>
      <c r="AV58" s="1394"/>
      <c r="AW58" s="1394"/>
      <c r="AX58" s="1394"/>
      <c r="AY58" s="1394"/>
      <c r="AZ58" s="1394"/>
      <c r="BA58" s="1394"/>
      <c r="BB58" s="1394"/>
      <c r="BC58" s="1391"/>
      <c r="BD58" s="1391"/>
      <c r="BE58" s="1391"/>
      <c r="BF58" s="1391"/>
      <c r="BG58" s="1391"/>
      <c r="BH58" s="1391"/>
      <c r="BI58" s="1391"/>
      <c r="BJ58" s="1391">
        <v>1052</v>
      </c>
      <c r="BK58" s="1391">
        <v>1042</v>
      </c>
      <c r="BL58" s="1391">
        <v>1009</v>
      </c>
      <c r="BM58" s="1391">
        <v>940</v>
      </c>
      <c r="BN58" s="1391">
        <v>792</v>
      </c>
      <c r="BO58" s="1391">
        <v>730</v>
      </c>
      <c r="BP58" s="1391">
        <v>730</v>
      </c>
      <c r="BQ58" s="1391">
        <v>518</v>
      </c>
      <c r="BR58" s="1391">
        <v>505</v>
      </c>
      <c r="BS58" s="1391">
        <v>503</v>
      </c>
      <c r="BT58" s="1391">
        <v>487</v>
      </c>
      <c r="BU58" s="1391">
        <v>480</v>
      </c>
      <c r="BV58" s="1391">
        <v>469</v>
      </c>
      <c r="BW58" s="1391">
        <v>457</v>
      </c>
      <c r="BX58" s="1391">
        <v>451</v>
      </c>
      <c r="BY58" s="1391">
        <v>438</v>
      </c>
      <c r="BZ58" s="1391">
        <v>426</v>
      </c>
      <c r="CA58" s="1391">
        <v>411</v>
      </c>
      <c r="CB58" s="1391">
        <v>346</v>
      </c>
      <c r="CC58" s="1391">
        <v>335</v>
      </c>
      <c r="CD58" s="1391">
        <v>324</v>
      </c>
      <c r="CE58" s="1391">
        <v>318</v>
      </c>
      <c r="CF58" s="1391">
        <v>309</v>
      </c>
      <c r="CG58" s="1438">
        <v>294</v>
      </c>
      <c r="CH58" s="98"/>
      <c r="CI58" s="98"/>
      <c r="CJ58" s="98"/>
      <c r="CK58" s="98"/>
      <c r="CL58" s="98"/>
    </row>
    <row r="59" spans="1:90" ht="14.25" customHeight="1" x14ac:dyDescent="0.25">
      <c r="A59" s="102" t="s">
        <v>315</v>
      </c>
      <c r="B59" s="95">
        <v>42614</v>
      </c>
      <c r="C59" s="1385">
        <v>1275</v>
      </c>
      <c r="D59" s="1386">
        <f t="shared" si="6"/>
        <v>1238</v>
      </c>
      <c r="E59" s="1386">
        <f t="shared" si="7"/>
        <v>1103</v>
      </c>
      <c r="F59" s="1386">
        <f t="shared" si="8"/>
        <v>690</v>
      </c>
      <c r="G59" s="96">
        <f t="shared" si="5"/>
        <v>0.97098039215686271</v>
      </c>
      <c r="H59" s="96">
        <f t="shared" si="5"/>
        <v>0.86509803921568629</v>
      </c>
      <c r="I59" s="96">
        <f t="shared" si="5"/>
        <v>0.54117647058823526</v>
      </c>
      <c r="J59" s="106"/>
      <c r="K59" s="1394"/>
      <c r="L59" s="1394"/>
      <c r="M59" s="1394"/>
      <c r="N59" s="1394"/>
      <c r="O59" s="1394"/>
      <c r="P59" s="1394"/>
      <c r="Q59" s="1394"/>
      <c r="R59" s="1394"/>
      <c r="S59" s="1394"/>
      <c r="T59" s="1394"/>
      <c r="U59" s="1394"/>
      <c r="V59" s="1394"/>
      <c r="W59" s="1394"/>
      <c r="X59" s="1394"/>
      <c r="Y59" s="1394"/>
      <c r="Z59" s="1394"/>
      <c r="AA59" s="1394"/>
      <c r="AB59" s="1394"/>
      <c r="AC59" s="1394"/>
      <c r="AD59" s="1394"/>
      <c r="AE59" s="1394"/>
      <c r="AF59" s="1394"/>
      <c r="AG59" s="1394"/>
      <c r="AH59" s="1394"/>
      <c r="AI59" s="1394"/>
      <c r="AJ59" s="1394"/>
      <c r="AK59" s="1394"/>
      <c r="AL59" s="1394"/>
      <c r="AM59" s="1394"/>
      <c r="AN59" s="1394"/>
      <c r="AO59" s="1394"/>
      <c r="AP59" s="1394"/>
      <c r="AQ59" s="1394"/>
      <c r="AR59" s="1394"/>
      <c r="AS59" s="1394"/>
      <c r="AT59" s="1394"/>
      <c r="AU59" s="1394"/>
      <c r="AV59" s="1394"/>
      <c r="AW59" s="1394"/>
      <c r="AX59" s="1394"/>
      <c r="AY59" s="1394"/>
      <c r="AZ59" s="1394"/>
      <c r="BA59" s="1394"/>
      <c r="BB59" s="1394"/>
      <c r="BC59" s="1391"/>
      <c r="BD59" s="1391"/>
      <c r="BE59" s="1391"/>
      <c r="BF59" s="1391"/>
      <c r="BG59" s="1391"/>
      <c r="BH59" s="1391"/>
      <c r="BI59" s="1391"/>
      <c r="BJ59" s="1391"/>
      <c r="BK59" s="1391">
        <v>1267</v>
      </c>
      <c r="BL59" s="1391">
        <v>1263</v>
      </c>
      <c r="BM59" s="1391">
        <v>1238</v>
      </c>
      <c r="BN59" s="1391">
        <v>1165</v>
      </c>
      <c r="BO59" s="1391">
        <v>1103</v>
      </c>
      <c r="BP59" s="1391">
        <v>1103</v>
      </c>
      <c r="BQ59" s="1391">
        <v>753</v>
      </c>
      <c r="BR59" s="1391">
        <v>738</v>
      </c>
      <c r="BS59" s="1391">
        <v>735</v>
      </c>
      <c r="BT59" s="1391">
        <v>727</v>
      </c>
      <c r="BU59" s="1391">
        <v>708</v>
      </c>
      <c r="BV59" s="1391">
        <v>690</v>
      </c>
      <c r="BW59" s="1391">
        <v>673</v>
      </c>
      <c r="BX59" s="1391">
        <v>653</v>
      </c>
      <c r="BY59" s="1391">
        <v>634</v>
      </c>
      <c r="BZ59" s="1391">
        <v>623</v>
      </c>
      <c r="CA59" s="1391">
        <v>610</v>
      </c>
      <c r="CB59" s="1391">
        <v>522</v>
      </c>
      <c r="CC59" s="1391">
        <v>509</v>
      </c>
      <c r="CD59" s="1391">
        <v>500</v>
      </c>
      <c r="CE59" s="1391">
        <v>480</v>
      </c>
      <c r="CF59" s="1391">
        <v>468</v>
      </c>
      <c r="CG59" s="1438">
        <v>455</v>
      </c>
      <c r="CH59" s="98"/>
      <c r="CI59" s="98"/>
      <c r="CJ59" s="98"/>
      <c r="CK59" s="98"/>
      <c r="CL59" s="98"/>
    </row>
    <row r="60" spans="1:90" ht="14.25" customHeight="1" x14ac:dyDescent="0.25">
      <c r="A60" s="102" t="s">
        <v>316</v>
      </c>
      <c r="B60" s="95">
        <v>42644</v>
      </c>
      <c r="C60" s="1385">
        <v>1190</v>
      </c>
      <c r="D60" s="1386">
        <f t="shared" si="6"/>
        <v>1128</v>
      </c>
      <c r="E60" s="1386">
        <f t="shared" si="7"/>
        <v>746</v>
      </c>
      <c r="F60" s="1386">
        <f t="shared" si="8"/>
        <v>661</v>
      </c>
      <c r="G60" s="96">
        <f t="shared" si="5"/>
        <v>0.94789915966386551</v>
      </c>
      <c r="H60" s="96">
        <f t="shared" si="5"/>
        <v>0.626890756302521</v>
      </c>
      <c r="I60" s="96">
        <f t="shared" si="5"/>
        <v>0.5554621848739496</v>
      </c>
      <c r="J60" s="106"/>
      <c r="K60" s="1394"/>
      <c r="L60" s="1394"/>
      <c r="M60" s="1394"/>
      <c r="N60" s="1394"/>
      <c r="O60" s="1394"/>
      <c r="P60" s="1394"/>
      <c r="Q60" s="1394"/>
      <c r="R60" s="1394"/>
      <c r="S60" s="1394"/>
      <c r="T60" s="1394"/>
      <c r="U60" s="1394"/>
      <c r="V60" s="1394"/>
      <c r="W60" s="1394"/>
      <c r="X60" s="1394"/>
      <c r="Y60" s="1394"/>
      <c r="Z60" s="1394"/>
      <c r="AA60" s="1394"/>
      <c r="AB60" s="1394"/>
      <c r="AC60" s="1394"/>
      <c r="AD60" s="1394"/>
      <c r="AE60" s="1394"/>
      <c r="AF60" s="1394"/>
      <c r="AG60" s="1394"/>
      <c r="AH60" s="1394"/>
      <c r="AI60" s="1394"/>
      <c r="AJ60" s="1394"/>
      <c r="AK60" s="1394"/>
      <c r="AL60" s="1394"/>
      <c r="AM60" s="1394"/>
      <c r="AN60" s="1394"/>
      <c r="AO60" s="1394"/>
      <c r="AP60" s="1394"/>
      <c r="AQ60" s="1394"/>
      <c r="AR60" s="1394"/>
      <c r="AS60" s="1394"/>
      <c r="AT60" s="1394"/>
      <c r="AU60" s="1394"/>
      <c r="AV60" s="1394"/>
      <c r="AW60" s="1394"/>
      <c r="AX60" s="1394"/>
      <c r="AY60" s="1394"/>
      <c r="AZ60" s="1394"/>
      <c r="BA60" s="1394"/>
      <c r="BB60" s="1394"/>
      <c r="BC60" s="1391"/>
      <c r="BD60" s="1391"/>
      <c r="BE60" s="1391"/>
      <c r="BF60" s="1391"/>
      <c r="BG60" s="1391"/>
      <c r="BH60" s="1391"/>
      <c r="BI60" s="1391"/>
      <c r="BJ60" s="1391"/>
      <c r="BK60" s="1391"/>
      <c r="BL60" s="1391">
        <v>1186</v>
      </c>
      <c r="BM60" s="1391">
        <v>1177</v>
      </c>
      <c r="BN60" s="1391">
        <v>1128</v>
      </c>
      <c r="BO60" s="1391">
        <v>1109</v>
      </c>
      <c r="BP60" s="1391">
        <v>1109</v>
      </c>
      <c r="BQ60" s="1391">
        <v>746</v>
      </c>
      <c r="BR60" s="1391">
        <v>721</v>
      </c>
      <c r="BS60" s="1391">
        <v>715</v>
      </c>
      <c r="BT60" s="1391">
        <v>705</v>
      </c>
      <c r="BU60" s="1391">
        <v>694</v>
      </c>
      <c r="BV60" s="1391">
        <v>670</v>
      </c>
      <c r="BW60" s="1391">
        <v>661</v>
      </c>
      <c r="BX60" s="1391">
        <v>650</v>
      </c>
      <c r="BY60" s="1391">
        <v>629</v>
      </c>
      <c r="BZ60" s="1391">
        <v>623</v>
      </c>
      <c r="CA60" s="1391">
        <v>612</v>
      </c>
      <c r="CB60" s="1391">
        <v>560</v>
      </c>
      <c r="CC60" s="1391">
        <v>527</v>
      </c>
      <c r="CD60" s="1391">
        <v>502</v>
      </c>
      <c r="CE60" s="1391">
        <v>484</v>
      </c>
      <c r="CF60" s="1391">
        <v>475</v>
      </c>
      <c r="CG60" s="1438">
        <v>455</v>
      </c>
      <c r="CH60" s="98"/>
      <c r="CI60" s="98"/>
      <c r="CJ60" s="98"/>
      <c r="CK60" s="98"/>
      <c r="CL60" s="98"/>
    </row>
    <row r="61" spans="1:90" ht="14.25" customHeight="1" x14ac:dyDescent="0.25">
      <c r="A61" s="102" t="s">
        <v>317</v>
      </c>
      <c r="B61" s="95">
        <v>42675</v>
      </c>
      <c r="C61" s="1385">
        <v>1260</v>
      </c>
      <c r="D61" s="1386">
        <f t="shared" si="6"/>
        <v>1278</v>
      </c>
      <c r="E61" s="1386">
        <f t="shared" si="7"/>
        <v>798</v>
      </c>
      <c r="F61" s="1386">
        <f t="shared" si="8"/>
        <v>725</v>
      </c>
      <c r="G61" s="96">
        <f t="shared" si="5"/>
        <v>1.0142857142857142</v>
      </c>
      <c r="H61" s="96">
        <f t="shared" si="5"/>
        <v>0.6333333333333333</v>
      </c>
      <c r="I61" s="96">
        <f t="shared" si="5"/>
        <v>0.57539682539682535</v>
      </c>
      <c r="J61" s="106"/>
      <c r="K61" s="1394"/>
      <c r="L61" s="1394"/>
      <c r="M61" s="1394"/>
      <c r="N61" s="1394"/>
      <c r="O61" s="1394"/>
      <c r="P61" s="1394"/>
      <c r="Q61" s="1394"/>
      <c r="R61" s="1394"/>
      <c r="S61" s="1394"/>
      <c r="T61" s="1394"/>
      <c r="U61" s="1394"/>
      <c r="V61" s="1394"/>
      <c r="W61" s="1394"/>
      <c r="X61" s="1394"/>
      <c r="Y61" s="1394"/>
      <c r="Z61" s="1394"/>
      <c r="AA61" s="1394"/>
      <c r="AB61" s="1394"/>
      <c r="AC61" s="1394"/>
      <c r="AD61" s="1394"/>
      <c r="AE61" s="1394"/>
      <c r="AF61" s="1394"/>
      <c r="AG61" s="1394"/>
      <c r="AH61" s="1394"/>
      <c r="AI61" s="1394"/>
      <c r="AJ61" s="1394"/>
      <c r="AK61" s="1394"/>
      <c r="AL61" s="1394"/>
      <c r="AM61" s="1394"/>
      <c r="AN61" s="1394"/>
      <c r="AO61" s="1394"/>
      <c r="AP61" s="1394"/>
      <c r="AQ61" s="1394"/>
      <c r="AR61" s="1394"/>
      <c r="AS61" s="1394"/>
      <c r="AT61" s="1394"/>
      <c r="AU61" s="1394"/>
      <c r="AV61" s="1394"/>
      <c r="AW61" s="1394"/>
      <c r="AX61" s="1394"/>
      <c r="AY61" s="1394"/>
      <c r="AZ61" s="1394"/>
      <c r="BA61" s="1394"/>
      <c r="BB61" s="1394"/>
      <c r="BC61" s="1391"/>
      <c r="BD61" s="1391"/>
      <c r="BE61" s="1391"/>
      <c r="BF61" s="1391"/>
      <c r="BG61" s="1391"/>
      <c r="BH61" s="1391"/>
      <c r="BI61" s="1391"/>
      <c r="BJ61" s="1391"/>
      <c r="BK61" s="1391"/>
      <c r="BL61" s="1391"/>
      <c r="BM61" s="1391">
        <v>1312</v>
      </c>
      <c r="BN61" s="1391">
        <v>1291</v>
      </c>
      <c r="BO61" s="1391">
        <v>1278</v>
      </c>
      <c r="BP61" s="1391">
        <v>1278</v>
      </c>
      <c r="BQ61" s="1391">
        <v>879</v>
      </c>
      <c r="BR61" s="1391">
        <v>798</v>
      </c>
      <c r="BS61" s="1391">
        <v>793</v>
      </c>
      <c r="BT61" s="1391">
        <v>779</v>
      </c>
      <c r="BU61" s="1391">
        <v>773</v>
      </c>
      <c r="BV61" s="1391">
        <v>750</v>
      </c>
      <c r="BW61" s="1391">
        <v>733</v>
      </c>
      <c r="BX61" s="1391">
        <v>725</v>
      </c>
      <c r="BY61" s="1391">
        <v>705</v>
      </c>
      <c r="BZ61" s="1391">
        <v>696</v>
      </c>
      <c r="CA61" s="1391">
        <v>679</v>
      </c>
      <c r="CB61" s="1391">
        <v>671</v>
      </c>
      <c r="CC61" s="1391">
        <v>620</v>
      </c>
      <c r="CD61" s="1391">
        <v>578</v>
      </c>
      <c r="CE61" s="1391">
        <v>513</v>
      </c>
      <c r="CF61" s="1391">
        <v>492</v>
      </c>
      <c r="CG61" s="1438">
        <v>472</v>
      </c>
      <c r="CH61" s="98"/>
      <c r="CI61" s="98"/>
      <c r="CJ61" s="98"/>
      <c r="CK61" s="98"/>
      <c r="CL61" s="98"/>
    </row>
    <row r="62" spans="1:90" ht="14.25" customHeight="1" x14ac:dyDescent="0.25">
      <c r="A62" s="102" t="s">
        <v>318</v>
      </c>
      <c r="B62" s="99">
        <v>42705</v>
      </c>
      <c r="C62" s="1396">
        <v>1507</v>
      </c>
      <c r="D62" s="1397">
        <f t="shared" si="6"/>
        <v>1495</v>
      </c>
      <c r="E62" s="1397">
        <f t="shared" si="7"/>
        <v>996</v>
      </c>
      <c r="F62" s="1397">
        <f t="shared" si="8"/>
        <v>870</v>
      </c>
      <c r="G62" s="100">
        <f t="shared" si="5"/>
        <v>0.99203715992037156</v>
      </c>
      <c r="H62" s="100">
        <f t="shared" si="5"/>
        <v>0.66091572660915732</v>
      </c>
      <c r="I62" s="100">
        <f t="shared" si="5"/>
        <v>0.57730590577305907</v>
      </c>
      <c r="J62" s="106"/>
      <c r="K62" s="1398"/>
      <c r="L62" s="1398"/>
      <c r="M62" s="1398"/>
      <c r="N62" s="1398"/>
      <c r="O62" s="1398"/>
      <c r="P62" s="1398"/>
      <c r="Q62" s="1398"/>
      <c r="R62" s="1398"/>
      <c r="S62" s="1398"/>
      <c r="T62" s="1398"/>
      <c r="U62" s="1398"/>
      <c r="V62" s="1398"/>
      <c r="W62" s="1398"/>
      <c r="X62" s="1398"/>
      <c r="Y62" s="1398"/>
      <c r="Z62" s="1398"/>
      <c r="AA62" s="1398"/>
      <c r="AB62" s="1398"/>
      <c r="AC62" s="1398"/>
      <c r="AD62" s="1398"/>
      <c r="AE62" s="1398"/>
      <c r="AF62" s="1398"/>
      <c r="AG62" s="1398"/>
      <c r="AH62" s="1398"/>
      <c r="AI62" s="1398"/>
      <c r="AJ62" s="1398"/>
      <c r="AK62" s="1398"/>
      <c r="AL62" s="1398"/>
      <c r="AM62" s="1398"/>
      <c r="AN62" s="1398"/>
      <c r="AO62" s="1398"/>
      <c r="AP62" s="1398"/>
      <c r="AQ62" s="1398"/>
      <c r="AR62" s="1398"/>
      <c r="AS62" s="1398"/>
      <c r="AT62" s="1398"/>
      <c r="AU62" s="1398"/>
      <c r="AV62" s="1398"/>
      <c r="AW62" s="1398"/>
      <c r="AX62" s="1398"/>
      <c r="AY62" s="1398"/>
      <c r="AZ62" s="1398"/>
      <c r="BA62" s="1398"/>
      <c r="BB62" s="1398"/>
      <c r="BC62" s="1399"/>
      <c r="BD62" s="1399"/>
      <c r="BE62" s="1399"/>
      <c r="BF62" s="1399"/>
      <c r="BG62" s="1399"/>
      <c r="BH62" s="1399"/>
      <c r="BI62" s="1399"/>
      <c r="BJ62" s="1399"/>
      <c r="BK62" s="1399"/>
      <c r="BL62" s="1399"/>
      <c r="BM62" s="1399"/>
      <c r="BN62" s="1399">
        <v>1497</v>
      </c>
      <c r="BO62" s="1399">
        <v>1495</v>
      </c>
      <c r="BP62" s="1399">
        <v>1495</v>
      </c>
      <c r="BQ62" s="1399">
        <v>1432</v>
      </c>
      <c r="BR62" s="1399">
        <v>1004</v>
      </c>
      <c r="BS62" s="1399">
        <v>996</v>
      </c>
      <c r="BT62" s="1399">
        <v>975</v>
      </c>
      <c r="BU62" s="1399">
        <v>959</v>
      </c>
      <c r="BV62" s="1399">
        <v>935</v>
      </c>
      <c r="BW62" s="1399">
        <v>907</v>
      </c>
      <c r="BX62" s="1399">
        <v>887</v>
      </c>
      <c r="BY62" s="1399">
        <v>870</v>
      </c>
      <c r="BZ62" s="1399">
        <v>857</v>
      </c>
      <c r="CA62" s="1391">
        <v>842</v>
      </c>
      <c r="CB62" s="1391">
        <v>841</v>
      </c>
      <c r="CC62" s="1391">
        <v>828</v>
      </c>
      <c r="CD62" s="1391">
        <v>675</v>
      </c>
      <c r="CE62" s="1391">
        <v>576</v>
      </c>
      <c r="CF62" s="1391">
        <v>553</v>
      </c>
      <c r="CG62" s="1438">
        <v>531</v>
      </c>
      <c r="CH62" s="98"/>
      <c r="CI62" s="98"/>
      <c r="CJ62" s="98"/>
      <c r="CK62" s="98"/>
      <c r="CL62" s="98"/>
    </row>
    <row r="63" spans="1:90" x14ac:dyDescent="0.25">
      <c r="A63" s="102" t="s">
        <v>319</v>
      </c>
      <c r="B63" s="99">
        <v>42736</v>
      </c>
      <c r="C63" s="1385">
        <v>509</v>
      </c>
      <c r="D63" s="1386">
        <f t="shared" si="6"/>
        <v>502</v>
      </c>
      <c r="E63" s="1386">
        <f t="shared" si="7"/>
        <v>434</v>
      </c>
      <c r="F63" s="1386">
        <f t="shared" si="8"/>
        <v>380</v>
      </c>
      <c r="G63" s="96">
        <f t="shared" si="5"/>
        <v>0.98624754420432215</v>
      </c>
      <c r="H63" s="96">
        <f t="shared" si="5"/>
        <v>0.8526522593320236</v>
      </c>
      <c r="I63" s="96">
        <f t="shared" si="5"/>
        <v>0.74656188605108054</v>
      </c>
      <c r="J63" s="106"/>
      <c r="K63" s="1394"/>
      <c r="L63" s="1394"/>
      <c r="M63" s="1394"/>
      <c r="N63" s="1394"/>
      <c r="O63" s="1394"/>
      <c r="P63" s="1394"/>
      <c r="Q63" s="1394"/>
      <c r="R63" s="1394"/>
      <c r="S63" s="1394"/>
      <c r="T63" s="1394"/>
      <c r="U63" s="1394"/>
      <c r="V63" s="1394"/>
      <c r="W63" s="1394"/>
      <c r="X63" s="1394"/>
      <c r="Y63" s="1394"/>
      <c r="Z63" s="1394"/>
      <c r="AA63" s="1394"/>
      <c r="AB63" s="1394"/>
      <c r="AC63" s="1394"/>
      <c r="AD63" s="1394"/>
      <c r="AE63" s="1394"/>
      <c r="AF63" s="1394"/>
      <c r="AG63" s="1394"/>
      <c r="AH63" s="1394"/>
      <c r="AI63" s="1394"/>
      <c r="AJ63" s="1394"/>
      <c r="AK63" s="1394"/>
      <c r="AL63" s="1394"/>
      <c r="AM63" s="1394"/>
      <c r="AN63" s="1394"/>
      <c r="AO63" s="1394"/>
      <c r="AP63" s="1394"/>
      <c r="AQ63" s="1394"/>
      <c r="AR63" s="1394"/>
      <c r="AS63" s="1394"/>
      <c r="AT63" s="1394"/>
      <c r="AU63" s="1394"/>
      <c r="AV63" s="1394"/>
      <c r="AW63" s="1394"/>
      <c r="AX63" s="1394"/>
      <c r="AY63" s="1394"/>
      <c r="AZ63" s="1394"/>
      <c r="BA63" s="1394"/>
      <c r="BB63" s="1394"/>
      <c r="BC63" s="1391"/>
      <c r="BD63" s="1391"/>
      <c r="BE63" s="1391"/>
      <c r="BF63" s="1391"/>
      <c r="BG63" s="1391"/>
      <c r="BH63" s="1391"/>
      <c r="BI63" s="1391"/>
      <c r="BJ63" s="1391"/>
      <c r="BK63" s="1391"/>
      <c r="BL63" s="1391"/>
      <c r="BM63" s="1391"/>
      <c r="BN63" s="1391"/>
      <c r="BO63" s="1391">
        <v>509</v>
      </c>
      <c r="BP63" s="1391">
        <v>509</v>
      </c>
      <c r="BQ63" s="1391">
        <v>502</v>
      </c>
      <c r="BR63" s="1391">
        <v>449</v>
      </c>
      <c r="BS63" s="1391">
        <v>444</v>
      </c>
      <c r="BT63" s="1391">
        <v>434</v>
      </c>
      <c r="BU63" s="1391">
        <v>407</v>
      </c>
      <c r="BV63" s="1391">
        <v>400</v>
      </c>
      <c r="BW63" s="1391">
        <v>395</v>
      </c>
      <c r="BX63" s="1391">
        <v>391</v>
      </c>
      <c r="BY63" s="1391">
        <v>385</v>
      </c>
      <c r="BZ63" s="1391">
        <v>380</v>
      </c>
      <c r="CA63" s="1391">
        <v>373</v>
      </c>
      <c r="CB63" s="1391">
        <v>373</v>
      </c>
      <c r="CC63" s="1391">
        <v>370</v>
      </c>
      <c r="CD63" s="1391">
        <v>367</v>
      </c>
      <c r="CE63" s="1391">
        <v>220</v>
      </c>
      <c r="CF63" s="1391">
        <v>198</v>
      </c>
      <c r="CG63" s="1438">
        <v>189</v>
      </c>
      <c r="CH63" s="98"/>
      <c r="CI63" s="98"/>
      <c r="CJ63" s="98"/>
      <c r="CK63" s="98"/>
      <c r="CL63" s="98"/>
    </row>
    <row r="64" spans="1:90" x14ac:dyDescent="0.25">
      <c r="A64" s="102" t="s">
        <v>320</v>
      </c>
      <c r="B64" s="99">
        <v>42767</v>
      </c>
      <c r="C64" s="1385">
        <v>1052</v>
      </c>
      <c r="D64" s="1386">
        <f t="shared" si="6"/>
        <v>1009</v>
      </c>
      <c r="E64" s="1386">
        <f t="shared" si="7"/>
        <v>926</v>
      </c>
      <c r="F64" s="1386">
        <f t="shared" ref="F64:F86" si="9">IFERROR(INDEX($K64:$HT64,,MATCH($B64,$K$3:$HT$3,0)+11),0)</f>
        <v>828</v>
      </c>
      <c r="G64" s="96">
        <f t="shared" si="5"/>
        <v>0.95912547528517111</v>
      </c>
      <c r="H64" s="96">
        <f t="shared" si="5"/>
        <v>0.88022813688212931</v>
      </c>
      <c r="I64" s="96">
        <f t="shared" si="5"/>
        <v>0.78707224334600756</v>
      </c>
      <c r="J64" s="106"/>
      <c r="K64" s="1394"/>
      <c r="L64" s="1394"/>
      <c r="M64" s="1394"/>
      <c r="N64" s="1394"/>
      <c r="O64" s="1394"/>
      <c r="P64" s="1394"/>
      <c r="Q64" s="1394"/>
      <c r="R64" s="1394"/>
      <c r="S64" s="1394"/>
      <c r="T64" s="1394"/>
      <c r="U64" s="1394"/>
      <c r="V64" s="1394"/>
      <c r="W64" s="1394"/>
      <c r="X64" s="1394"/>
      <c r="Y64" s="1394"/>
      <c r="Z64" s="1394"/>
      <c r="AA64" s="1394"/>
      <c r="AB64" s="1394"/>
      <c r="AC64" s="1394"/>
      <c r="AD64" s="1394"/>
      <c r="AE64" s="1394"/>
      <c r="AF64" s="1394"/>
      <c r="AG64" s="1394"/>
      <c r="AH64" s="1394"/>
      <c r="AI64" s="1394"/>
      <c r="AJ64" s="1394"/>
      <c r="AK64" s="1394"/>
      <c r="AL64" s="1394"/>
      <c r="AM64" s="1394"/>
      <c r="AN64" s="1394"/>
      <c r="AO64" s="1394"/>
      <c r="AP64" s="1394"/>
      <c r="AQ64" s="1394"/>
      <c r="AR64" s="1394"/>
      <c r="AS64" s="1394"/>
      <c r="AT64" s="1394"/>
      <c r="AU64" s="1394"/>
      <c r="AV64" s="1394"/>
      <c r="AW64" s="1394"/>
      <c r="AX64" s="1394"/>
      <c r="AY64" s="1394"/>
      <c r="AZ64" s="1394"/>
      <c r="BA64" s="1394"/>
      <c r="BB64" s="1394"/>
      <c r="BC64" s="1391"/>
      <c r="BD64" s="1391"/>
      <c r="BE64" s="1391"/>
      <c r="BF64" s="1391"/>
      <c r="BG64" s="1391"/>
      <c r="BH64" s="1391"/>
      <c r="BI64" s="1391"/>
      <c r="BJ64" s="1391"/>
      <c r="BK64" s="1391"/>
      <c r="BL64" s="1391"/>
      <c r="BM64" s="1391"/>
      <c r="BN64" s="1391"/>
      <c r="BO64" s="1391"/>
      <c r="BP64" s="1391">
        <v>1052</v>
      </c>
      <c r="BQ64" s="1391">
        <v>1040</v>
      </c>
      <c r="BR64" s="1391">
        <v>1009</v>
      </c>
      <c r="BS64" s="1391">
        <v>1003</v>
      </c>
      <c r="BT64" s="1391">
        <v>962</v>
      </c>
      <c r="BU64" s="1391">
        <v>926</v>
      </c>
      <c r="BV64" s="1391">
        <v>913</v>
      </c>
      <c r="BW64" s="1391">
        <v>895</v>
      </c>
      <c r="BX64" s="1391">
        <v>877</v>
      </c>
      <c r="BY64" s="1391">
        <v>858</v>
      </c>
      <c r="BZ64" s="1391">
        <v>840</v>
      </c>
      <c r="CA64" s="1391">
        <v>828</v>
      </c>
      <c r="CB64" s="1391">
        <v>823</v>
      </c>
      <c r="CC64" s="1391">
        <v>812</v>
      </c>
      <c r="CD64" s="1391">
        <v>800</v>
      </c>
      <c r="CE64" s="1391">
        <v>785</v>
      </c>
      <c r="CF64" s="1391">
        <v>446</v>
      </c>
      <c r="CG64" s="1438">
        <v>404</v>
      </c>
      <c r="CH64" s="98"/>
      <c r="CI64" s="98"/>
      <c r="CJ64" s="98"/>
      <c r="CK64" s="98"/>
      <c r="CL64" s="98"/>
    </row>
    <row r="65" spans="1:90" x14ac:dyDescent="0.25">
      <c r="A65" s="102" t="s">
        <v>321</v>
      </c>
      <c r="B65" s="99">
        <v>42795</v>
      </c>
      <c r="C65" s="1385">
        <v>1209</v>
      </c>
      <c r="D65" s="1386">
        <f t="shared" ref="D65:D86" si="10">IFERROR(INDEX($K65:$HT65,,MATCH($B65,$K$3:$HT$3,0)+2),0)</f>
        <v>1180</v>
      </c>
      <c r="E65" s="1386">
        <f t="shared" ref="E65:E86" si="11">IFERROR(INDEX($K65:$HT65,,MATCH($B65,$K$3:$HT$3,0)+5),0)</f>
        <v>1074</v>
      </c>
      <c r="F65" s="1386">
        <f t="shared" si="9"/>
        <v>958</v>
      </c>
      <c r="G65" s="96">
        <f t="shared" si="5"/>
        <v>0.9760132340777502</v>
      </c>
      <c r="H65" s="96">
        <f t="shared" si="5"/>
        <v>0.88833746898263022</v>
      </c>
      <c r="I65" s="96">
        <f t="shared" si="5"/>
        <v>0.79239040529363114</v>
      </c>
      <c r="J65" s="106"/>
      <c r="K65" s="1394"/>
      <c r="L65" s="1394"/>
      <c r="M65" s="1394"/>
      <c r="N65" s="1394"/>
      <c r="O65" s="1394"/>
      <c r="P65" s="1394"/>
      <c r="Q65" s="1394"/>
      <c r="R65" s="1394"/>
      <c r="S65" s="1394"/>
      <c r="T65" s="1394"/>
      <c r="U65" s="1394"/>
      <c r="V65" s="1394"/>
      <c r="W65" s="1394"/>
      <c r="X65" s="1394"/>
      <c r="Y65" s="1394"/>
      <c r="Z65" s="1394"/>
      <c r="AA65" s="1394"/>
      <c r="AB65" s="1394"/>
      <c r="AC65" s="1394"/>
      <c r="AD65" s="1394"/>
      <c r="AE65" s="1394"/>
      <c r="AF65" s="1394"/>
      <c r="AG65" s="1394"/>
      <c r="AH65" s="1394"/>
      <c r="AI65" s="1394"/>
      <c r="AJ65" s="1394"/>
      <c r="AK65" s="1394"/>
      <c r="AL65" s="1394"/>
      <c r="AM65" s="1394"/>
      <c r="AN65" s="1394"/>
      <c r="AO65" s="1394"/>
      <c r="AP65" s="1394"/>
      <c r="AQ65" s="1394"/>
      <c r="AR65" s="1394"/>
      <c r="AS65" s="1394"/>
      <c r="AT65" s="1394"/>
      <c r="AU65" s="1394"/>
      <c r="AV65" s="1394"/>
      <c r="AW65" s="1394"/>
      <c r="AX65" s="1394"/>
      <c r="AY65" s="1394"/>
      <c r="AZ65" s="1394"/>
      <c r="BA65" s="1394"/>
      <c r="BB65" s="1394"/>
      <c r="BC65" s="1391"/>
      <c r="BD65" s="1391"/>
      <c r="BE65" s="1391"/>
      <c r="BF65" s="1391"/>
      <c r="BG65" s="1391"/>
      <c r="BH65" s="1391"/>
      <c r="BI65" s="1391"/>
      <c r="BJ65" s="1391"/>
      <c r="BK65" s="1391"/>
      <c r="BL65" s="1391"/>
      <c r="BM65" s="1391"/>
      <c r="BN65" s="1391"/>
      <c r="BO65" s="1391"/>
      <c r="BP65" s="1391"/>
      <c r="BQ65" s="1391">
        <v>1201</v>
      </c>
      <c r="BR65" s="1391">
        <v>1182</v>
      </c>
      <c r="BS65" s="1391">
        <v>1180</v>
      </c>
      <c r="BT65" s="1391">
        <v>1142</v>
      </c>
      <c r="BU65" s="1391">
        <v>1092</v>
      </c>
      <c r="BV65" s="1391">
        <v>1074</v>
      </c>
      <c r="BW65" s="1391">
        <v>1049</v>
      </c>
      <c r="BX65" s="1391">
        <v>1017</v>
      </c>
      <c r="BY65" s="1391">
        <v>989</v>
      </c>
      <c r="BZ65" s="1391">
        <v>970</v>
      </c>
      <c r="CA65" s="1391">
        <v>963</v>
      </c>
      <c r="CB65" s="1391">
        <v>958</v>
      </c>
      <c r="CC65" s="1391">
        <v>950</v>
      </c>
      <c r="CD65" s="1391">
        <v>939</v>
      </c>
      <c r="CE65" s="1391">
        <v>922</v>
      </c>
      <c r="CF65" s="1391">
        <v>902</v>
      </c>
      <c r="CG65" s="1438">
        <v>497</v>
      </c>
      <c r="CH65" s="98"/>
      <c r="CI65" s="98"/>
      <c r="CJ65" s="98"/>
      <c r="CK65" s="98"/>
      <c r="CL65" s="98"/>
    </row>
    <row r="66" spans="1:90" ht="17.25" customHeight="1" x14ac:dyDescent="0.25">
      <c r="A66" s="102" t="s">
        <v>322</v>
      </c>
      <c r="B66" s="99">
        <v>42826</v>
      </c>
      <c r="C66" s="1385">
        <v>962</v>
      </c>
      <c r="D66" s="1386">
        <f t="shared" si="10"/>
        <v>897</v>
      </c>
      <c r="E66" s="1386">
        <f t="shared" si="11"/>
        <v>806</v>
      </c>
      <c r="F66" s="1386">
        <f t="shared" si="9"/>
        <v>728</v>
      </c>
      <c r="G66" s="96">
        <f t="shared" si="5"/>
        <v>0.93243243243243246</v>
      </c>
      <c r="H66" s="96">
        <f t="shared" si="5"/>
        <v>0.83783783783783783</v>
      </c>
      <c r="I66" s="96">
        <f t="shared" si="5"/>
        <v>0.7567567567567568</v>
      </c>
      <c r="J66" s="106"/>
      <c r="K66" s="1394"/>
      <c r="L66" s="1394"/>
      <c r="M66" s="1394"/>
      <c r="N66" s="1394"/>
      <c r="O66" s="1394"/>
      <c r="P66" s="1394"/>
      <c r="Q66" s="1394"/>
      <c r="R66" s="1394"/>
      <c r="S66" s="1394"/>
      <c r="T66" s="1394"/>
      <c r="U66" s="1394"/>
      <c r="V66" s="1394"/>
      <c r="W66" s="1394"/>
      <c r="X66" s="1394"/>
      <c r="Y66" s="1394"/>
      <c r="Z66" s="1394"/>
      <c r="AA66" s="1394"/>
      <c r="AB66" s="1394"/>
      <c r="AC66" s="1394"/>
      <c r="AD66" s="1394"/>
      <c r="AE66" s="1394"/>
      <c r="AF66" s="1394"/>
      <c r="AG66" s="1394"/>
      <c r="AH66" s="1394"/>
      <c r="AI66" s="1394"/>
      <c r="AJ66" s="1394"/>
      <c r="AK66" s="1394"/>
      <c r="AL66" s="1394"/>
      <c r="AM66" s="1394"/>
      <c r="AN66" s="1394"/>
      <c r="AO66" s="1394"/>
      <c r="AP66" s="1394"/>
      <c r="AQ66" s="1394"/>
      <c r="AR66" s="1394"/>
      <c r="AS66" s="1394"/>
      <c r="AT66" s="1394"/>
      <c r="AU66" s="1394"/>
      <c r="AV66" s="1394"/>
      <c r="AW66" s="1394"/>
      <c r="AX66" s="1394"/>
      <c r="AY66" s="1394"/>
      <c r="AZ66" s="1394"/>
      <c r="BA66" s="1394"/>
      <c r="BB66" s="1394"/>
      <c r="BC66" s="1391"/>
      <c r="BD66" s="1391"/>
      <c r="BE66" s="1391"/>
      <c r="BF66" s="1391"/>
      <c r="BG66" s="1391"/>
      <c r="BH66" s="1391"/>
      <c r="BI66" s="1391"/>
      <c r="BJ66" s="1391"/>
      <c r="BK66" s="1391"/>
      <c r="BL66" s="1391"/>
      <c r="BM66" s="1391"/>
      <c r="BN66" s="1391"/>
      <c r="BO66" s="1391"/>
      <c r="BP66" s="1391"/>
      <c r="BQ66" s="1391"/>
      <c r="BR66" s="1391">
        <v>939</v>
      </c>
      <c r="BS66" s="1391">
        <v>936</v>
      </c>
      <c r="BT66" s="1391">
        <v>897</v>
      </c>
      <c r="BU66" s="1391">
        <v>851</v>
      </c>
      <c r="BV66" s="1391">
        <v>832</v>
      </c>
      <c r="BW66" s="1391">
        <v>806</v>
      </c>
      <c r="BX66" s="1391">
        <v>768</v>
      </c>
      <c r="BY66" s="1391">
        <v>758</v>
      </c>
      <c r="BZ66" s="1391">
        <v>742</v>
      </c>
      <c r="CA66" s="1391">
        <v>741</v>
      </c>
      <c r="CB66" s="1391">
        <v>737</v>
      </c>
      <c r="CC66" s="1391">
        <v>728</v>
      </c>
      <c r="CD66" s="1391">
        <v>717</v>
      </c>
      <c r="CE66" s="1391">
        <v>712</v>
      </c>
      <c r="CF66" s="1391">
        <v>706</v>
      </c>
      <c r="CG66" s="1438">
        <v>698</v>
      </c>
      <c r="CH66" s="98"/>
      <c r="CI66" s="98"/>
      <c r="CJ66" s="98"/>
      <c r="CK66" s="98"/>
      <c r="CL66" s="98"/>
    </row>
    <row r="67" spans="1:90" x14ac:dyDescent="0.25">
      <c r="A67" s="102" t="s">
        <v>323</v>
      </c>
      <c r="B67" s="99">
        <v>42856</v>
      </c>
      <c r="C67" s="1385">
        <v>953</v>
      </c>
      <c r="D67" s="1386">
        <f t="shared" si="10"/>
        <v>857</v>
      </c>
      <c r="E67" s="1386">
        <f t="shared" si="11"/>
        <v>764</v>
      </c>
      <c r="F67" s="1386">
        <f t="shared" si="9"/>
        <v>673</v>
      </c>
      <c r="G67" s="96">
        <f t="shared" si="5"/>
        <v>0.89926547743966423</v>
      </c>
      <c r="H67" s="96">
        <f t="shared" si="5"/>
        <v>0.80167890870933889</v>
      </c>
      <c r="I67" s="96">
        <f t="shared" si="5"/>
        <v>0.70619097586568735</v>
      </c>
      <c r="J67" s="106"/>
      <c r="K67" s="1394"/>
      <c r="L67" s="1394"/>
      <c r="M67" s="1394"/>
      <c r="N67" s="1394"/>
      <c r="O67" s="1394"/>
      <c r="P67" s="1394"/>
      <c r="Q67" s="1394"/>
      <c r="R67" s="1394"/>
      <c r="S67" s="1394"/>
      <c r="T67" s="1394"/>
      <c r="U67" s="1394"/>
      <c r="V67" s="1394"/>
      <c r="W67" s="1394"/>
      <c r="X67" s="1394"/>
      <c r="Y67" s="1394"/>
      <c r="Z67" s="1394"/>
      <c r="AA67" s="1394"/>
      <c r="AB67" s="1394"/>
      <c r="AC67" s="1394"/>
      <c r="AD67" s="1394"/>
      <c r="AE67" s="1394"/>
      <c r="AF67" s="1394"/>
      <c r="AG67" s="1394"/>
      <c r="AH67" s="1394"/>
      <c r="AI67" s="1394"/>
      <c r="AJ67" s="1394"/>
      <c r="AK67" s="1394"/>
      <c r="AL67" s="1394"/>
      <c r="AM67" s="1394"/>
      <c r="AN67" s="1394"/>
      <c r="AO67" s="1394"/>
      <c r="AP67" s="1394"/>
      <c r="AQ67" s="1394"/>
      <c r="AR67" s="1394"/>
      <c r="AS67" s="1394"/>
      <c r="AT67" s="1394"/>
      <c r="AU67" s="1394"/>
      <c r="AV67" s="1394"/>
      <c r="AW67" s="1394"/>
      <c r="AX67" s="1394"/>
      <c r="AY67" s="1394"/>
      <c r="AZ67" s="1394"/>
      <c r="BA67" s="1394"/>
      <c r="BB67" s="1394"/>
      <c r="BC67" s="1391"/>
      <c r="BD67" s="1391"/>
      <c r="BE67" s="1391"/>
      <c r="BF67" s="1391"/>
      <c r="BG67" s="1391"/>
      <c r="BH67" s="1391"/>
      <c r="BI67" s="1391"/>
      <c r="BJ67" s="1391"/>
      <c r="BK67" s="1391"/>
      <c r="BL67" s="1391"/>
      <c r="BM67" s="1391"/>
      <c r="BN67" s="1391"/>
      <c r="BO67" s="1391"/>
      <c r="BP67" s="1391"/>
      <c r="BQ67" s="1391"/>
      <c r="BR67" s="1391"/>
      <c r="BS67" s="1391">
        <v>934</v>
      </c>
      <c r="BT67" s="1391">
        <v>887</v>
      </c>
      <c r="BU67" s="1391">
        <v>857</v>
      </c>
      <c r="BV67" s="1391">
        <v>814</v>
      </c>
      <c r="BW67" s="1391">
        <v>800</v>
      </c>
      <c r="BX67" s="1391">
        <v>764</v>
      </c>
      <c r="BY67" s="1391">
        <v>746</v>
      </c>
      <c r="BZ67" s="1391">
        <v>721</v>
      </c>
      <c r="CA67" s="1391">
        <v>712</v>
      </c>
      <c r="CB67" s="1391">
        <v>700</v>
      </c>
      <c r="CC67" s="1391">
        <v>684</v>
      </c>
      <c r="CD67" s="1391">
        <v>673</v>
      </c>
      <c r="CE67" s="1391">
        <v>665</v>
      </c>
      <c r="CF67" s="1391">
        <v>662</v>
      </c>
      <c r="CG67" s="1438">
        <v>658</v>
      </c>
      <c r="CH67" s="98"/>
      <c r="CI67" s="98"/>
      <c r="CJ67" s="98"/>
      <c r="CK67" s="98"/>
      <c r="CL67" s="98"/>
    </row>
    <row r="68" spans="1:90" x14ac:dyDescent="0.25">
      <c r="A68" s="102" t="s">
        <v>324</v>
      </c>
      <c r="B68" s="99">
        <v>42887</v>
      </c>
      <c r="C68" s="1385">
        <v>1739</v>
      </c>
      <c r="D68" s="1386">
        <f t="shared" si="10"/>
        <v>1647</v>
      </c>
      <c r="E68" s="1386">
        <f t="shared" si="11"/>
        <v>1498</v>
      </c>
      <c r="F68" s="1386">
        <f t="shared" si="9"/>
        <v>1409</v>
      </c>
      <c r="G68" s="96">
        <f t="shared" si="5"/>
        <v>0.94709603220241523</v>
      </c>
      <c r="H68" s="96">
        <f t="shared" si="5"/>
        <v>0.86141460609545717</v>
      </c>
      <c r="I68" s="96">
        <f t="shared" si="5"/>
        <v>0.81023576768257621</v>
      </c>
      <c r="J68" s="106"/>
      <c r="K68" s="1394"/>
      <c r="L68" s="1394"/>
      <c r="M68" s="1394"/>
      <c r="N68" s="1394"/>
      <c r="O68" s="1394"/>
      <c r="P68" s="1394"/>
      <c r="Q68" s="1394"/>
      <c r="R68" s="1394"/>
      <c r="S68" s="1394"/>
      <c r="T68" s="1394"/>
      <c r="U68" s="1394"/>
      <c r="V68" s="1394"/>
      <c r="W68" s="1394"/>
      <c r="X68" s="1394"/>
      <c r="Y68" s="1394"/>
      <c r="Z68" s="1394"/>
      <c r="AA68" s="1394"/>
      <c r="AB68" s="1394"/>
      <c r="AC68" s="1394"/>
      <c r="AD68" s="1394"/>
      <c r="AE68" s="1394"/>
      <c r="AF68" s="1394"/>
      <c r="AG68" s="1394"/>
      <c r="AH68" s="1394"/>
      <c r="AI68" s="1394"/>
      <c r="AJ68" s="1394"/>
      <c r="AK68" s="1394"/>
      <c r="AL68" s="1394"/>
      <c r="AM68" s="1394"/>
      <c r="AN68" s="1394"/>
      <c r="AO68" s="1394"/>
      <c r="AP68" s="1394"/>
      <c r="AQ68" s="1394"/>
      <c r="AR68" s="1394"/>
      <c r="AS68" s="1394"/>
      <c r="AT68" s="1394"/>
      <c r="AU68" s="1394"/>
      <c r="AV68" s="1394"/>
      <c r="AW68" s="1394"/>
      <c r="AX68" s="1394"/>
      <c r="AY68" s="1394"/>
      <c r="AZ68" s="1394"/>
      <c r="BA68" s="1394"/>
      <c r="BB68" s="1394"/>
      <c r="BC68" s="1391"/>
      <c r="BD68" s="1391"/>
      <c r="BE68" s="1391"/>
      <c r="BF68" s="1391"/>
      <c r="BG68" s="1391"/>
      <c r="BH68" s="1391"/>
      <c r="BI68" s="1391"/>
      <c r="BJ68" s="1391"/>
      <c r="BK68" s="1391"/>
      <c r="BL68" s="1391"/>
      <c r="BM68" s="1391"/>
      <c r="BN68" s="1391"/>
      <c r="BO68" s="1391"/>
      <c r="BP68" s="1391"/>
      <c r="BQ68" s="1391"/>
      <c r="BR68" s="1391"/>
      <c r="BS68" s="1391"/>
      <c r="BT68" s="1391">
        <v>1717</v>
      </c>
      <c r="BU68" s="1391">
        <v>1705</v>
      </c>
      <c r="BV68" s="1391">
        <v>1647</v>
      </c>
      <c r="BW68" s="1391">
        <v>1623</v>
      </c>
      <c r="BX68" s="1391">
        <v>1566</v>
      </c>
      <c r="BY68" s="1391">
        <v>1498</v>
      </c>
      <c r="BZ68" s="1391">
        <v>1449</v>
      </c>
      <c r="CA68" s="1391">
        <v>1436</v>
      </c>
      <c r="CB68" s="1391">
        <v>1434</v>
      </c>
      <c r="CC68" s="1391">
        <v>1426</v>
      </c>
      <c r="CD68" s="1391">
        <v>1417</v>
      </c>
      <c r="CE68" s="1391">
        <v>1409</v>
      </c>
      <c r="CF68" s="1391">
        <v>1402</v>
      </c>
      <c r="CG68" s="1438">
        <v>1389</v>
      </c>
      <c r="CH68" s="98"/>
      <c r="CI68" s="98"/>
      <c r="CJ68" s="98"/>
      <c r="CK68" s="98"/>
      <c r="CL68" s="98"/>
    </row>
    <row r="69" spans="1:90" x14ac:dyDescent="0.25">
      <c r="A69" s="102" t="s">
        <v>325</v>
      </c>
      <c r="B69" s="99">
        <v>42917</v>
      </c>
      <c r="C69" s="1385">
        <v>1164</v>
      </c>
      <c r="D69" s="1386">
        <f t="shared" si="10"/>
        <v>1124</v>
      </c>
      <c r="E69" s="1386">
        <f t="shared" si="11"/>
        <v>993</v>
      </c>
      <c r="F69" s="1386">
        <f t="shared" si="9"/>
        <v>934</v>
      </c>
      <c r="G69" s="96">
        <f t="shared" si="5"/>
        <v>0.96563573883161513</v>
      </c>
      <c r="H69" s="96">
        <f t="shared" si="5"/>
        <v>0.85309278350515461</v>
      </c>
      <c r="I69" s="96">
        <f t="shared" si="5"/>
        <v>0.80240549828178698</v>
      </c>
      <c r="J69" s="106"/>
      <c r="K69" s="1394"/>
      <c r="L69" s="1394"/>
      <c r="M69" s="1394"/>
      <c r="N69" s="1394"/>
      <c r="O69" s="1394"/>
      <c r="P69" s="1394"/>
      <c r="Q69" s="1394"/>
      <c r="R69" s="1394"/>
      <c r="S69" s="1394"/>
      <c r="T69" s="1394"/>
      <c r="U69" s="1394"/>
      <c r="V69" s="1394"/>
      <c r="W69" s="1394"/>
      <c r="X69" s="1394"/>
      <c r="Y69" s="1394"/>
      <c r="Z69" s="1394"/>
      <c r="AA69" s="1394"/>
      <c r="AB69" s="1394"/>
      <c r="AC69" s="1394"/>
      <c r="AD69" s="1394"/>
      <c r="AE69" s="1394"/>
      <c r="AF69" s="1394"/>
      <c r="AG69" s="1394"/>
      <c r="AH69" s="1394"/>
      <c r="AI69" s="1394"/>
      <c r="AJ69" s="1394"/>
      <c r="AK69" s="1394"/>
      <c r="AL69" s="1394"/>
      <c r="AM69" s="1394"/>
      <c r="AN69" s="1394"/>
      <c r="AO69" s="1394"/>
      <c r="AP69" s="1394"/>
      <c r="AQ69" s="1394"/>
      <c r="AR69" s="1394"/>
      <c r="AS69" s="1394"/>
      <c r="AT69" s="1394"/>
      <c r="AU69" s="1394"/>
      <c r="AV69" s="1394"/>
      <c r="AW69" s="1394"/>
      <c r="AX69" s="1394"/>
      <c r="AY69" s="1394"/>
      <c r="AZ69" s="1394"/>
      <c r="BA69" s="1394"/>
      <c r="BB69" s="1394"/>
      <c r="BC69" s="1391"/>
      <c r="BD69" s="1391"/>
      <c r="BE69" s="1391"/>
      <c r="BF69" s="1391"/>
      <c r="BG69" s="1391"/>
      <c r="BH69" s="1391"/>
      <c r="BI69" s="1391"/>
      <c r="BJ69" s="1391"/>
      <c r="BK69" s="1391"/>
      <c r="BL69" s="1391"/>
      <c r="BM69" s="1391"/>
      <c r="BN69" s="1391"/>
      <c r="BO69" s="1391"/>
      <c r="BP69" s="1391"/>
      <c r="BQ69" s="1391"/>
      <c r="BR69" s="1391"/>
      <c r="BS69" s="1391"/>
      <c r="BT69" s="1391"/>
      <c r="BU69" s="1391">
        <v>1163</v>
      </c>
      <c r="BV69" s="1391">
        <v>1160</v>
      </c>
      <c r="BW69" s="1391">
        <v>1124</v>
      </c>
      <c r="BX69" s="1391">
        <v>1085</v>
      </c>
      <c r="BY69" s="1391">
        <v>1041</v>
      </c>
      <c r="BZ69" s="1391">
        <v>993</v>
      </c>
      <c r="CA69" s="1391">
        <v>988</v>
      </c>
      <c r="CB69" s="1391">
        <v>986</v>
      </c>
      <c r="CC69" s="1391">
        <v>976</v>
      </c>
      <c r="CD69" s="1391">
        <v>958</v>
      </c>
      <c r="CE69" s="1391">
        <v>938</v>
      </c>
      <c r="CF69" s="1391">
        <v>934</v>
      </c>
      <c r="CG69" s="1438">
        <v>925</v>
      </c>
      <c r="CH69" s="98"/>
      <c r="CI69" s="98"/>
      <c r="CJ69" s="98"/>
      <c r="CK69" s="98"/>
      <c r="CL69" s="98"/>
    </row>
    <row r="70" spans="1:90" x14ac:dyDescent="0.25">
      <c r="A70" s="102" t="s">
        <v>326</v>
      </c>
      <c r="B70" s="99">
        <v>42948</v>
      </c>
      <c r="C70" s="1385">
        <v>1329</v>
      </c>
      <c r="D70" s="1386">
        <f t="shared" si="10"/>
        <v>1295</v>
      </c>
      <c r="E70" s="1386">
        <f t="shared" si="11"/>
        <v>1234</v>
      </c>
      <c r="F70" s="1386">
        <f t="shared" si="9"/>
        <v>1056</v>
      </c>
      <c r="G70" s="96">
        <f t="shared" ref="G70:I86" si="12">IFERROR(D70/$C70,"-")</f>
        <v>0.97441685477802864</v>
      </c>
      <c r="H70" s="96">
        <f t="shared" si="12"/>
        <v>0.92851768246802102</v>
      </c>
      <c r="I70" s="96">
        <f t="shared" si="12"/>
        <v>0.79458239277652365</v>
      </c>
      <c r="J70" s="106"/>
      <c r="K70" s="1394"/>
      <c r="L70" s="1394"/>
      <c r="M70" s="1394"/>
      <c r="N70" s="1394"/>
      <c r="O70" s="1394"/>
      <c r="P70" s="1394"/>
      <c r="Q70" s="1394"/>
      <c r="R70" s="1394"/>
      <c r="S70" s="1394"/>
      <c r="T70" s="1394"/>
      <c r="U70" s="1394"/>
      <c r="V70" s="1394"/>
      <c r="W70" s="1394"/>
      <c r="X70" s="1394"/>
      <c r="Y70" s="1394"/>
      <c r="Z70" s="1394"/>
      <c r="AA70" s="1394"/>
      <c r="AB70" s="1394"/>
      <c r="AC70" s="1394"/>
      <c r="AD70" s="1394"/>
      <c r="AE70" s="1394"/>
      <c r="AF70" s="1394"/>
      <c r="AG70" s="1394"/>
      <c r="AH70" s="1394"/>
      <c r="AI70" s="1394"/>
      <c r="AJ70" s="1394"/>
      <c r="AK70" s="1394"/>
      <c r="AL70" s="1394"/>
      <c r="AM70" s="1394"/>
      <c r="AN70" s="1394"/>
      <c r="AO70" s="1394"/>
      <c r="AP70" s="1394"/>
      <c r="AQ70" s="1394"/>
      <c r="AR70" s="1394"/>
      <c r="AS70" s="1394"/>
      <c r="AT70" s="1394"/>
      <c r="AU70" s="1394"/>
      <c r="AV70" s="1394"/>
      <c r="AW70" s="1394"/>
      <c r="AX70" s="1394"/>
      <c r="AY70" s="1394"/>
      <c r="AZ70" s="1394"/>
      <c r="BA70" s="1394"/>
      <c r="BB70" s="1394"/>
      <c r="BC70" s="1391"/>
      <c r="BD70" s="1391"/>
      <c r="BE70" s="1391"/>
      <c r="BF70" s="1391"/>
      <c r="BG70" s="1391"/>
      <c r="BH70" s="1391"/>
      <c r="BI70" s="1391"/>
      <c r="BJ70" s="1391"/>
      <c r="BK70" s="1391"/>
      <c r="BL70" s="1391"/>
      <c r="BM70" s="1391"/>
      <c r="BN70" s="1391"/>
      <c r="BO70" s="1391"/>
      <c r="BP70" s="1391"/>
      <c r="BQ70" s="1391"/>
      <c r="BR70" s="1391"/>
      <c r="BS70" s="1391"/>
      <c r="BT70" s="1391"/>
      <c r="BU70" s="1391"/>
      <c r="BV70" s="1391">
        <v>1329</v>
      </c>
      <c r="BW70" s="1391">
        <v>1318</v>
      </c>
      <c r="BX70" s="1391">
        <v>1295</v>
      </c>
      <c r="BY70" s="1391">
        <v>1290</v>
      </c>
      <c r="BZ70" s="1391">
        <v>1250</v>
      </c>
      <c r="CA70" s="1391">
        <v>1234</v>
      </c>
      <c r="CB70" s="1391">
        <v>1223</v>
      </c>
      <c r="CC70" s="1391">
        <v>1200</v>
      </c>
      <c r="CD70" s="1391">
        <v>1144</v>
      </c>
      <c r="CE70" s="1391">
        <v>1109</v>
      </c>
      <c r="CF70" s="1391">
        <v>1085</v>
      </c>
      <c r="CG70" s="1438">
        <v>1056</v>
      </c>
      <c r="CH70" s="98"/>
      <c r="CI70" s="98"/>
      <c r="CJ70" s="98"/>
      <c r="CK70" s="98"/>
      <c r="CL70" s="98"/>
    </row>
    <row r="71" spans="1:90" x14ac:dyDescent="0.25">
      <c r="A71" s="102" t="s">
        <v>327</v>
      </c>
      <c r="B71" s="99">
        <v>42979</v>
      </c>
      <c r="C71" s="1385">
        <v>1354</v>
      </c>
      <c r="D71" s="1386">
        <f t="shared" si="10"/>
        <v>1341</v>
      </c>
      <c r="E71" s="1386">
        <f t="shared" si="11"/>
        <v>1308</v>
      </c>
      <c r="F71" s="1386">
        <f t="shared" si="9"/>
        <v>0</v>
      </c>
      <c r="G71" s="96">
        <f t="shared" si="12"/>
        <v>0.99039881831610044</v>
      </c>
      <c r="H71" s="96">
        <f t="shared" si="12"/>
        <v>0.96602658788773998</v>
      </c>
      <c r="I71" s="96">
        <f t="shared" si="12"/>
        <v>0</v>
      </c>
      <c r="J71" s="106"/>
      <c r="K71" s="1394"/>
      <c r="L71" s="1394"/>
      <c r="M71" s="1394"/>
      <c r="N71" s="1394"/>
      <c r="O71" s="1394"/>
      <c r="P71" s="1394"/>
      <c r="Q71" s="1394"/>
      <c r="R71" s="1394"/>
      <c r="S71" s="1394"/>
      <c r="T71" s="1394"/>
      <c r="U71" s="1394"/>
      <c r="V71" s="1394"/>
      <c r="W71" s="1394"/>
      <c r="X71" s="1394"/>
      <c r="Y71" s="1394"/>
      <c r="Z71" s="1394"/>
      <c r="AA71" s="1394"/>
      <c r="AB71" s="1394"/>
      <c r="AC71" s="1394"/>
      <c r="AD71" s="1394"/>
      <c r="AE71" s="1394"/>
      <c r="AF71" s="1394"/>
      <c r="AG71" s="1394"/>
      <c r="AH71" s="1394"/>
      <c r="AI71" s="1394"/>
      <c r="AJ71" s="1394"/>
      <c r="AK71" s="1394"/>
      <c r="AL71" s="1394"/>
      <c r="AM71" s="1394"/>
      <c r="AN71" s="1394"/>
      <c r="AO71" s="1394"/>
      <c r="AP71" s="1394"/>
      <c r="AQ71" s="1394"/>
      <c r="AR71" s="1394"/>
      <c r="AS71" s="1394"/>
      <c r="AT71" s="1394"/>
      <c r="AU71" s="1394"/>
      <c r="AV71" s="1394"/>
      <c r="AW71" s="1394"/>
      <c r="AX71" s="1394"/>
      <c r="AY71" s="1394"/>
      <c r="AZ71" s="1394"/>
      <c r="BA71" s="1394"/>
      <c r="BB71" s="1394"/>
      <c r="BC71" s="1391"/>
      <c r="BD71" s="1391"/>
      <c r="BE71" s="1391"/>
      <c r="BF71" s="1391"/>
      <c r="BG71" s="1391"/>
      <c r="BH71" s="1391"/>
      <c r="BI71" s="1391"/>
      <c r="BJ71" s="1391"/>
      <c r="BK71" s="1391"/>
      <c r="BL71" s="1391"/>
      <c r="BM71" s="1391"/>
      <c r="BN71" s="1391"/>
      <c r="BO71" s="1391"/>
      <c r="BP71" s="1391"/>
      <c r="BQ71" s="1391"/>
      <c r="BR71" s="1391"/>
      <c r="BS71" s="1391"/>
      <c r="BT71" s="1391"/>
      <c r="BU71" s="1391"/>
      <c r="BV71" s="1391"/>
      <c r="BW71" s="1391">
        <v>1354</v>
      </c>
      <c r="BX71" s="1391">
        <v>1348</v>
      </c>
      <c r="BY71" s="1391">
        <v>1341</v>
      </c>
      <c r="BZ71" s="1391">
        <v>1327</v>
      </c>
      <c r="CA71" s="1391">
        <v>1311</v>
      </c>
      <c r="CB71" s="1391">
        <v>1308</v>
      </c>
      <c r="CC71" s="1391">
        <v>1291</v>
      </c>
      <c r="CD71" s="1391">
        <v>1262</v>
      </c>
      <c r="CE71" s="1391">
        <v>1232</v>
      </c>
      <c r="CF71" s="1391">
        <v>1219</v>
      </c>
      <c r="CG71" s="1438">
        <v>1208</v>
      </c>
      <c r="CH71" s="98"/>
      <c r="CI71" s="98"/>
      <c r="CJ71" s="98"/>
      <c r="CK71" s="98"/>
      <c r="CL71" s="98"/>
    </row>
    <row r="72" spans="1:90" x14ac:dyDescent="0.25">
      <c r="A72" s="102" t="s">
        <v>328</v>
      </c>
      <c r="B72" s="99">
        <v>43009</v>
      </c>
      <c r="C72" s="1385">
        <v>1000</v>
      </c>
      <c r="D72" s="1386">
        <f t="shared" si="10"/>
        <v>986</v>
      </c>
      <c r="E72" s="1386">
        <f t="shared" si="11"/>
        <v>971</v>
      </c>
      <c r="F72" s="1386">
        <f t="shared" si="9"/>
        <v>0</v>
      </c>
      <c r="G72" s="96">
        <f t="shared" si="12"/>
        <v>0.98599999999999999</v>
      </c>
      <c r="H72" s="96">
        <f t="shared" si="12"/>
        <v>0.97099999999999997</v>
      </c>
      <c r="I72" s="96">
        <f t="shared" si="12"/>
        <v>0</v>
      </c>
      <c r="J72" s="106"/>
      <c r="K72" s="1394"/>
      <c r="L72" s="1394"/>
      <c r="M72" s="1394"/>
      <c r="N72" s="1394"/>
      <c r="O72" s="1394"/>
      <c r="P72" s="1394"/>
      <c r="Q72" s="1394"/>
      <c r="R72" s="1394"/>
      <c r="S72" s="1394"/>
      <c r="T72" s="1394"/>
      <c r="U72" s="1394"/>
      <c r="V72" s="1394"/>
      <c r="W72" s="1394"/>
      <c r="X72" s="1394"/>
      <c r="Y72" s="1394"/>
      <c r="Z72" s="1394"/>
      <c r="AA72" s="1394"/>
      <c r="AB72" s="1394"/>
      <c r="AC72" s="1394"/>
      <c r="AD72" s="1394"/>
      <c r="AE72" s="1394"/>
      <c r="AF72" s="1394"/>
      <c r="AG72" s="1394"/>
      <c r="AH72" s="1394"/>
      <c r="AI72" s="1394"/>
      <c r="AJ72" s="1394"/>
      <c r="AK72" s="1394"/>
      <c r="AL72" s="1394"/>
      <c r="AM72" s="1394"/>
      <c r="AN72" s="1394"/>
      <c r="AO72" s="1394"/>
      <c r="AP72" s="1394"/>
      <c r="AQ72" s="1394"/>
      <c r="AR72" s="1394"/>
      <c r="AS72" s="1394"/>
      <c r="AT72" s="1394"/>
      <c r="AU72" s="1394"/>
      <c r="AV72" s="1394"/>
      <c r="AW72" s="1394"/>
      <c r="AX72" s="1394"/>
      <c r="AY72" s="1394"/>
      <c r="AZ72" s="1394"/>
      <c r="BA72" s="1394"/>
      <c r="BB72" s="1394"/>
      <c r="BC72" s="1391"/>
      <c r="BD72" s="1391"/>
      <c r="BE72" s="1391"/>
      <c r="BF72" s="1391"/>
      <c r="BG72" s="1391"/>
      <c r="BH72" s="1391"/>
      <c r="BI72" s="1391"/>
      <c r="BJ72" s="1391"/>
      <c r="BK72" s="1391"/>
      <c r="BL72" s="1391"/>
      <c r="BM72" s="1391"/>
      <c r="BN72" s="1391"/>
      <c r="BO72" s="1391"/>
      <c r="BP72" s="1391"/>
      <c r="BQ72" s="1391"/>
      <c r="BR72" s="1391"/>
      <c r="BS72" s="1391"/>
      <c r="BT72" s="1391"/>
      <c r="BU72" s="1391"/>
      <c r="BV72" s="1391"/>
      <c r="BW72" s="1391"/>
      <c r="BX72" s="1391">
        <v>999</v>
      </c>
      <c r="BY72" s="1391">
        <v>993</v>
      </c>
      <c r="BZ72" s="1391">
        <v>986</v>
      </c>
      <c r="CA72" s="1391">
        <v>983</v>
      </c>
      <c r="CB72" s="1391">
        <v>982</v>
      </c>
      <c r="CC72" s="1391">
        <v>971</v>
      </c>
      <c r="CD72" s="1391">
        <v>960</v>
      </c>
      <c r="CE72" s="1391">
        <v>938</v>
      </c>
      <c r="CF72" s="1391">
        <v>928</v>
      </c>
      <c r="CG72" s="1438">
        <v>922</v>
      </c>
      <c r="CH72" s="98"/>
      <c r="CI72" s="98"/>
      <c r="CJ72" s="98"/>
      <c r="CK72" s="98"/>
      <c r="CL72" s="98"/>
    </row>
    <row r="73" spans="1:90" x14ac:dyDescent="0.25">
      <c r="A73" s="102" t="s">
        <v>329</v>
      </c>
      <c r="B73" s="99">
        <v>43040</v>
      </c>
      <c r="C73" s="1385">
        <v>1522</v>
      </c>
      <c r="D73" s="1386">
        <f t="shared" si="10"/>
        <v>1517</v>
      </c>
      <c r="E73" s="1386">
        <f t="shared" si="11"/>
        <v>1460</v>
      </c>
      <c r="F73" s="1386">
        <f t="shared" si="9"/>
        <v>0</v>
      </c>
      <c r="G73" s="96">
        <f t="shared" si="12"/>
        <v>0.99671484888304862</v>
      </c>
      <c r="H73" s="96">
        <f t="shared" si="12"/>
        <v>0.95926412614980294</v>
      </c>
      <c r="I73" s="96">
        <f t="shared" si="12"/>
        <v>0</v>
      </c>
      <c r="J73" s="106"/>
      <c r="K73" s="1394"/>
      <c r="L73" s="1394"/>
      <c r="M73" s="1394"/>
      <c r="N73" s="1394"/>
      <c r="O73" s="1394"/>
      <c r="P73" s="1394"/>
      <c r="Q73" s="1394"/>
      <c r="R73" s="1394"/>
      <c r="S73" s="1394"/>
      <c r="T73" s="1394"/>
      <c r="U73" s="1394"/>
      <c r="V73" s="1394"/>
      <c r="W73" s="1394"/>
      <c r="X73" s="1394"/>
      <c r="Y73" s="1394"/>
      <c r="Z73" s="1394"/>
      <c r="AA73" s="1394"/>
      <c r="AB73" s="1394"/>
      <c r="AC73" s="1394"/>
      <c r="AD73" s="1394"/>
      <c r="AE73" s="1394"/>
      <c r="AF73" s="1394"/>
      <c r="AG73" s="1394"/>
      <c r="AH73" s="1394"/>
      <c r="AI73" s="1394"/>
      <c r="AJ73" s="1394"/>
      <c r="AK73" s="1394"/>
      <c r="AL73" s="1394"/>
      <c r="AM73" s="1394"/>
      <c r="AN73" s="1394"/>
      <c r="AO73" s="1394"/>
      <c r="AP73" s="1394"/>
      <c r="AQ73" s="1394"/>
      <c r="AR73" s="1394"/>
      <c r="AS73" s="1394"/>
      <c r="AT73" s="1394"/>
      <c r="AU73" s="1394"/>
      <c r="AV73" s="1394"/>
      <c r="AW73" s="1394"/>
      <c r="AX73" s="1394"/>
      <c r="AY73" s="1394"/>
      <c r="AZ73" s="1394"/>
      <c r="BA73" s="1394"/>
      <c r="BB73" s="1394"/>
      <c r="BC73" s="1391"/>
      <c r="BD73" s="1391"/>
      <c r="BE73" s="1391"/>
      <c r="BF73" s="1391"/>
      <c r="BG73" s="1391"/>
      <c r="BH73" s="1391"/>
      <c r="BI73" s="1391"/>
      <c r="BJ73" s="1391"/>
      <c r="BK73" s="1391"/>
      <c r="BL73" s="1391"/>
      <c r="BM73" s="1391"/>
      <c r="BN73" s="1391"/>
      <c r="BO73" s="1391"/>
      <c r="BP73" s="1391"/>
      <c r="BQ73" s="1391"/>
      <c r="BR73" s="1391"/>
      <c r="BS73" s="1391"/>
      <c r="BT73" s="1391"/>
      <c r="BU73" s="1391"/>
      <c r="BV73" s="1391"/>
      <c r="BW73" s="1391"/>
      <c r="BX73" s="1391"/>
      <c r="BY73" s="1391">
        <v>1520</v>
      </c>
      <c r="BZ73" s="1391">
        <v>1517</v>
      </c>
      <c r="CA73" s="1391">
        <v>1517</v>
      </c>
      <c r="CB73" s="1391">
        <v>1509</v>
      </c>
      <c r="CC73" s="1391">
        <v>1491</v>
      </c>
      <c r="CD73" s="1391">
        <v>1460</v>
      </c>
      <c r="CE73" s="1391">
        <v>1428</v>
      </c>
      <c r="CF73" s="1391">
        <v>1417</v>
      </c>
      <c r="CG73" s="1438">
        <v>1398</v>
      </c>
      <c r="CH73" s="98"/>
      <c r="CI73" s="98"/>
      <c r="CJ73" s="98"/>
      <c r="CK73" s="98"/>
      <c r="CL73" s="98"/>
    </row>
    <row r="74" spans="1:90" x14ac:dyDescent="0.25">
      <c r="A74" s="102" t="s">
        <v>330</v>
      </c>
      <c r="B74" s="99">
        <v>43070</v>
      </c>
      <c r="C74" s="1385">
        <v>2430</v>
      </c>
      <c r="D74" s="1386">
        <f t="shared" si="10"/>
        <v>2424</v>
      </c>
      <c r="E74" s="1386">
        <f t="shared" si="11"/>
        <v>2359</v>
      </c>
      <c r="F74" s="1386">
        <f t="shared" si="9"/>
        <v>0</v>
      </c>
      <c r="G74" s="96">
        <f t="shared" si="12"/>
        <v>0.9975308641975309</v>
      </c>
      <c r="H74" s="96">
        <f t="shared" si="12"/>
        <v>0.97078189300411522</v>
      </c>
      <c r="I74" s="96">
        <f t="shared" si="12"/>
        <v>0</v>
      </c>
      <c r="J74" s="106"/>
      <c r="K74" s="1394"/>
      <c r="L74" s="1394"/>
      <c r="M74" s="1394"/>
      <c r="N74" s="1394"/>
      <c r="O74" s="1394"/>
      <c r="P74" s="1394"/>
      <c r="Q74" s="1394"/>
      <c r="R74" s="1394"/>
      <c r="S74" s="1394"/>
      <c r="T74" s="1394"/>
      <c r="U74" s="1394"/>
      <c r="V74" s="1394"/>
      <c r="W74" s="1394"/>
      <c r="X74" s="1394"/>
      <c r="Y74" s="1394"/>
      <c r="Z74" s="1394"/>
      <c r="AA74" s="1394"/>
      <c r="AB74" s="1394"/>
      <c r="AC74" s="1394"/>
      <c r="AD74" s="1394"/>
      <c r="AE74" s="1394"/>
      <c r="AF74" s="1394"/>
      <c r="AG74" s="1394"/>
      <c r="AH74" s="1394"/>
      <c r="AI74" s="1394"/>
      <c r="AJ74" s="1394"/>
      <c r="AK74" s="1394"/>
      <c r="AL74" s="1394"/>
      <c r="AM74" s="1394"/>
      <c r="AN74" s="1394"/>
      <c r="AO74" s="1394"/>
      <c r="AP74" s="1394"/>
      <c r="AQ74" s="1394"/>
      <c r="AR74" s="1394"/>
      <c r="AS74" s="1394"/>
      <c r="AT74" s="1394"/>
      <c r="AU74" s="1394"/>
      <c r="AV74" s="1394"/>
      <c r="AW74" s="1394"/>
      <c r="AX74" s="1394"/>
      <c r="AY74" s="1394"/>
      <c r="AZ74" s="1394"/>
      <c r="BA74" s="1394"/>
      <c r="BB74" s="1394"/>
      <c r="BC74" s="1391"/>
      <c r="BD74" s="1391"/>
      <c r="BE74" s="1391"/>
      <c r="BF74" s="1391"/>
      <c r="BG74" s="1391"/>
      <c r="BH74" s="1391"/>
      <c r="BI74" s="1391"/>
      <c r="BJ74" s="1391"/>
      <c r="BK74" s="1391"/>
      <c r="BL74" s="1391"/>
      <c r="BM74" s="1391"/>
      <c r="BN74" s="1391"/>
      <c r="BO74" s="1391"/>
      <c r="BP74" s="1391"/>
      <c r="BQ74" s="1391"/>
      <c r="BR74" s="1391"/>
      <c r="BS74" s="1391"/>
      <c r="BT74" s="1391"/>
      <c r="BU74" s="1391"/>
      <c r="BV74" s="1391"/>
      <c r="BW74" s="1391"/>
      <c r="BX74" s="1391"/>
      <c r="BY74" s="1391"/>
      <c r="BZ74" s="1391">
        <v>2430</v>
      </c>
      <c r="CA74" s="1391">
        <v>2428</v>
      </c>
      <c r="CB74" s="1391">
        <v>2424</v>
      </c>
      <c r="CC74" s="1391">
        <v>2406</v>
      </c>
      <c r="CD74" s="1391">
        <v>2383</v>
      </c>
      <c r="CE74" s="1391">
        <v>2359</v>
      </c>
      <c r="CF74" s="1391">
        <v>2338</v>
      </c>
      <c r="CG74" s="1438">
        <v>2294</v>
      </c>
      <c r="CH74" s="98"/>
      <c r="CI74" s="98"/>
      <c r="CJ74" s="98"/>
      <c r="CK74" s="98"/>
      <c r="CL74" s="98"/>
    </row>
    <row r="75" spans="1:90" x14ac:dyDescent="0.25">
      <c r="A75" s="102" t="str">
        <f>"agent_retention:recruited_in_"&amp;TEXT(B75,"yyyy")&amp;TEXT(B75,"mm")</f>
        <v>agent_retention:recruited_in_201801</v>
      </c>
      <c r="B75" s="99">
        <v>43101</v>
      </c>
      <c r="C75" s="1385">
        <v>864</v>
      </c>
      <c r="D75" s="1386">
        <f t="shared" si="10"/>
        <v>862</v>
      </c>
      <c r="E75" s="1386">
        <f t="shared" si="11"/>
        <v>843</v>
      </c>
      <c r="F75" s="1386">
        <f t="shared" si="9"/>
        <v>0</v>
      </c>
      <c r="G75" s="96">
        <f t="shared" si="12"/>
        <v>0.99768518518518523</v>
      </c>
      <c r="H75" s="96">
        <f t="shared" si="12"/>
        <v>0.97569444444444442</v>
      </c>
      <c r="I75" s="96">
        <f t="shared" si="12"/>
        <v>0</v>
      </c>
      <c r="J75" s="1238"/>
      <c r="K75" s="1394"/>
      <c r="L75" s="1394"/>
      <c r="M75" s="1394"/>
      <c r="N75" s="1394"/>
      <c r="O75" s="1394"/>
      <c r="P75" s="1394"/>
      <c r="Q75" s="1394"/>
      <c r="R75" s="1394"/>
      <c r="S75" s="1394"/>
      <c r="T75" s="1394"/>
      <c r="U75" s="1394"/>
      <c r="V75" s="1394"/>
      <c r="W75" s="1394"/>
      <c r="X75" s="1394"/>
      <c r="Y75" s="1394"/>
      <c r="Z75" s="1394"/>
      <c r="AA75" s="1394"/>
      <c r="AB75" s="1394"/>
      <c r="AC75" s="1394"/>
      <c r="AD75" s="1394"/>
      <c r="AE75" s="1394"/>
      <c r="AF75" s="1394"/>
      <c r="AG75" s="1394"/>
      <c r="AH75" s="1394"/>
      <c r="AI75" s="1394"/>
      <c r="AJ75" s="1394"/>
      <c r="AK75" s="1394"/>
      <c r="AL75" s="1394"/>
      <c r="AM75" s="1394"/>
      <c r="AN75" s="1394"/>
      <c r="AO75" s="1394"/>
      <c r="AP75" s="1394"/>
      <c r="AQ75" s="1394"/>
      <c r="AR75" s="1394"/>
      <c r="AS75" s="1394"/>
      <c r="AT75" s="1394"/>
      <c r="AU75" s="1394"/>
      <c r="AV75" s="1394"/>
      <c r="AW75" s="1394"/>
      <c r="AX75" s="1394"/>
      <c r="AY75" s="1394"/>
      <c r="AZ75" s="1394"/>
      <c r="BA75" s="1394"/>
      <c r="BB75" s="1394"/>
      <c r="BC75" s="1391"/>
      <c r="BD75" s="1391"/>
      <c r="BE75" s="1391"/>
      <c r="BF75" s="1391"/>
      <c r="BG75" s="1391"/>
      <c r="BH75" s="1391"/>
      <c r="BI75" s="1391"/>
      <c r="BJ75" s="1391"/>
      <c r="BK75" s="1391"/>
      <c r="BL75" s="1391"/>
      <c r="BM75" s="1391"/>
      <c r="BN75" s="1391"/>
      <c r="BO75" s="1391"/>
      <c r="BP75" s="1391"/>
      <c r="BQ75" s="1391"/>
      <c r="BR75" s="1391"/>
      <c r="BS75" s="1391"/>
      <c r="BT75" s="1391"/>
      <c r="BU75" s="1391"/>
      <c r="BV75" s="1391"/>
      <c r="BW75" s="1391"/>
      <c r="BX75" s="1391"/>
      <c r="BY75" s="1391"/>
      <c r="BZ75" s="1391"/>
      <c r="CA75" s="1391">
        <v>864</v>
      </c>
      <c r="CB75" s="1391">
        <v>863</v>
      </c>
      <c r="CC75" s="1391">
        <v>862</v>
      </c>
      <c r="CD75" s="1391">
        <v>861</v>
      </c>
      <c r="CE75" s="1391">
        <v>853</v>
      </c>
      <c r="CF75" s="1391">
        <v>843</v>
      </c>
      <c r="CG75" s="1438">
        <v>816</v>
      </c>
      <c r="CH75" s="98"/>
      <c r="CI75" s="98"/>
      <c r="CJ75" s="98"/>
      <c r="CK75" s="98"/>
      <c r="CL75" s="98"/>
    </row>
    <row r="76" spans="1:90" x14ac:dyDescent="0.25">
      <c r="A76" s="102" t="str">
        <f t="shared" ref="A76:A86" si="13">"agent_retention:recruited_in_"&amp;TEXT(B76,"yyyy")&amp;TEXT(B76,"mm")</f>
        <v>agent_retention:recruited_in_201802</v>
      </c>
      <c r="B76" s="99">
        <v>43132</v>
      </c>
      <c r="C76" s="1385">
        <v>228</v>
      </c>
      <c r="D76" s="1386">
        <f t="shared" si="10"/>
        <v>225</v>
      </c>
      <c r="E76" s="1386">
        <f t="shared" si="11"/>
        <v>220</v>
      </c>
      <c r="F76" s="1386">
        <f t="shared" si="9"/>
        <v>0</v>
      </c>
      <c r="G76" s="96">
        <f t="shared" si="12"/>
        <v>0.98684210526315785</v>
      </c>
      <c r="H76" s="96">
        <f t="shared" si="12"/>
        <v>0.96491228070175439</v>
      </c>
      <c r="I76" s="96">
        <f t="shared" si="12"/>
        <v>0</v>
      </c>
      <c r="J76" s="1238"/>
      <c r="K76" s="1394"/>
      <c r="L76" s="1394"/>
      <c r="M76" s="1394"/>
      <c r="N76" s="1394"/>
      <c r="O76" s="1394"/>
      <c r="P76" s="1394"/>
      <c r="Q76" s="1394"/>
      <c r="R76" s="1394"/>
      <c r="S76" s="1394"/>
      <c r="T76" s="1394"/>
      <c r="U76" s="1394"/>
      <c r="V76" s="1394"/>
      <c r="W76" s="1394"/>
      <c r="X76" s="1394"/>
      <c r="Y76" s="1394"/>
      <c r="Z76" s="1394"/>
      <c r="AA76" s="1394"/>
      <c r="AB76" s="1394"/>
      <c r="AC76" s="1394"/>
      <c r="AD76" s="1394"/>
      <c r="AE76" s="1394"/>
      <c r="AF76" s="1394"/>
      <c r="AG76" s="1394"/>
      <c r="AH76" s="1394"/>
      <c r="AI76" s="1394"/>
      <c r="AJ76" s="1394"/>
      <c r="AK76" s="1394"/>
      <c r="AL76" s="1394"/>
      <c r="AM76" s="1394"/>
      <c r="AN76" s="1394"/>
      <c r="AO76" s="1394"/>
      <c r="AP76" s="1394"/>
      <c r="AQ76" s="1394"/>
      <c r="AR76" s="1394"/>
      <c r="AS76" s="1394"/>
      <c r="AT76" s="1394"/>
      <c r="AU76" s="1394"/>
      <c r="AV76" s="1394"/>
      <c r="AW76" s="1394"/>
      <c r="AX76" s="1394"/>
      <c r="AY76" s="1394"/>
      <c r="AZ76" s="1394"/>
      <c r="BA76" s="1394"/>
      <c r="BB76" s="1394"/>
      <c r="BC76" s="1391"/>
      <c r="BD76" s="1391"/>
      <c r="BE76" s="1391"/>
      <c r="BF76" s="1391"/>
      <c r="BG76" s="1391"/>
      <c r="BH76" s="1391"/>
      <c r="BI76" s="1391"/>
      <c r="BJ76" s="1391"/>
      <c r="BK76" s="1391"/>
      <c r="BL76" s="1391"/>
      <c r="BM76" s="1391"/>
      <c r="BN76" s="1391"/>
      <c r="BO76" s="1391"/>
      <c r="BP76" s="1391"/>
      <c r="BQ76" s="1391"/>
      <c r="BR76" s="1391"/>
      <c r="BS76" s="1391"/>
      <c r="BT76" s="1391"/>
      <c r="BU76" s="1391"/>
      <c r="BV76" s="1391"/>
      <c r="BW76" s="1391"/>
      <c r="BX76" s="1391"/>
      <c r="BY76" s="1391"/>
      <c r="BZ76" s="1391"/>
      <c r="CA76" s="1391"/>
      <c r="CB76" s="1391">
        <v>228</v>
      </c>
      <c r="CC76" s="1391">
        <v>227</v>
      </c>
      <c r="CD76" s="1391">
        <v>225</v>
      </c>
      <c r="CE76" s="1391">
        <v>222</v>
      </c>
      <c r="CF76" s="1391">
        <v>221</v>
      </c>
      <c r="CG76" s="1438">
        <v>220</v>
      </c>
      <c r="CH76" s="98"/>
      <c r="CI76" s="98"/>
      <c r="CJ76" s="98"/>
      <c r="CK76" s="98"/>
      <c r="CL76" s="98"/>
    </row>
    <row r="77" spans="1:90" x14ac:dyDescent="0.25">
      <c r="A77" s="102" t="str">
        <f t="shared" si="13"/>
        <v>agent_retention:recruited_in_201803</v>
      </c>
      <c r="B77" s="99">
        <v>43160</v>
      </c>
      <c r="C77" s="1385">
        <v>1186</v>
      </c>
      <c r="D77" s="1386">
        <f t="shared" si="10"/>
        <v>1182</v>
      </c>
      <c r="E77" s="1386">
        <f t="shared" si="11"/>
        <v>0</v>
      </c>
      <c r="F77" s="1386">
        <f t="shared" si="9"/>
        <v>0</v>
      </c>
      <c r="G77" s="96">
        <f t="shared" si="12"/>
        <v>0.99662731871838106</v>
      </c>
      <c r="H77" s="96">
        <f t="shared" si="12"/>
        <v>0</v>
      </c>
      <c r="I77" s="96">
        <f t="shared" si="12"/>
        <v>0</v>
      </c>
      <c r="J77" s="1238"/>
      <c r="K77" s="1394"/>
      <c r="L77" s="1394"/>
      <c r="M77" s="1394"/>
      <c r="N77" s="1394"/>
      <c r="O77" s="1394"/>
      <c r="P77" s="1394"/>
      <c r="Q77" s="1394"/>
      <c r="R77" s="1394"/>
      <c r="S77" s="1394"/>
      <c r="T77" s="1394"/>
      <c r="U77" s="1394"/>
      <c r="V77" s="1394"/>
      <c r="W77" s="1394"/>
      <c r="X77" s="1394"/>
      <c r="Y77" s="1394"/>
      <c r="Z77" s="1394"/>
      <c r="AA77" s="1394"/>
      <c r="AB77" s="1394"/>
      <c r="AC77" s="1394"/>
      <c r="AD77" s="1394"/>
      <c r="AE77" s="1394"/>
      <c r="AF77" s="1394"/>
      <c r="AG77" s="1394"/>
      <c r="AH77" s="1394"/>
      <c r="AI77" s="1394"/>
      <c r="AJ77" s="1394"/>
      <c r="AK77" s="1394"/>
      <c r="AL77" s="1394"/>
      <c r="AM77" s="1394"/>
      <c r="AN77" s="1394"/>
      <c r="AO77" s="1394"/>
      <c r="AP77" s="1394"/>
      <c r="AQ77" s="1394"/>
      <c r="AR77" s="1394"/>
      <c r="AS77" s="1394"/>
      <c r="AT77" s="1394"/>
      <c r="AU77" s="1394"/>
      <c r="AV77" s="1394"/>
      <c r="AW77" s="1394"/>
      <c r="AX77" s="1394"/>
      <c r="AY77" s="1394"/>
      <c r="AZ77" s="1394"/>
      <c r="BA77" s="1394"/>
      <c r="BB77" s="1394"/>
      <c r="BC77" s="1391"/>
      <c r="BD77" s="1391"/>
      <c r="BE77" s="1391"/>
      <c r="BF77" s="1391"/>
      <c r="BG77" s="1391"/>
      <c r="BH77" s="1391"/>
      <c r="BI77" s="1391"/>
      <c r="BJ77" s="1391"/>
      <c r="BK77" s="1391"/>
      <c r="BL77" s="1391"/>
      <c r="BM77" s="1391"/>
      <c r="BN77" s="1391"/>
      <c r="BO77" s="1391"/>
      <c r="BP77" s="1391"/>
      <c r="BQ77" s="1391"/>
      <c r="BR77" s="1391"/>
      <c r="BS77" s="1391"/>
      <c r="BT77" s="1391"/>
      <c r="BU77" s="1391"/>
      <c r="BV77" s="1391"/>
      <c r="BW77" s="1391"/>
      <c r="BX77" s="1391"/>
      <c r="BY77" s="1391"/>
      <c r="BZ77" s="1391"/>
      <c r="CA77" s="1391"/>
      <c r="CB77" s="1391"/>
      <c r="CC77" s="1391">
        <v>1185</v>
      </c>
      <c r="CD77" s="1391">
        <v>1186</v>
      </c>
      <c r="CE77" s="1391">
        <v>1182</v>
      </c>
      <c r="CF77" s="1391">
        <v>1178</v>
      </c>
      <c r="CG77" s="1438">
        <v>1169</v>
      </c>
      <c r="CH77" s="98"/>
      <c r="CI77" s="98"/>
      <c r="CJ77" s="98"/>
      <c r="CK77" s="98"/>
      <c r="CL77" s="98"/>
    </row>
    <row r="78" spans="1:90" x14ac:dyDescent="0.25">
      <c r="A78" s="102" t="str">
        <f t="shared" si="13"/>
        <v>agent_retention:recruited_in_201804</v>
      </c>
      <c r="B78" s="99">
        <v>43191</v>
      </c>
      <c r="C78" s="1385">
        <v>658</v>
      </c>
      <c r="D78" s="1386">
        <f t="shared" si="10"/>
        <v>649</v>
      </c>
      <c r="E78" s="1386">
        <f t="shared" si="11"/>
        <v>0</v>
      </c>
      <c r="F78" s="1386">
        <f t="shared" si="9"/>
        <v>0</v>
      </c>
      <c r="G78" s="96">
        <f t="shared" si="12"/>
        <v>0.98632218844984798</v>
      </c>
      <c r="H78" s="96">
        <f t="shared" si="12"/>
        <v>0</v>
      </c>
      <c r="I78" s="96">
        <f t="shared" si="12"/>
        <v>0</v>
      </c>
      <c r="J78" s="1238"/>
      <c r="K78" s="1394"/>
      <c r="L78" s="1394"/>
      <c r="M78" s="1394"/>
      <c r="N78" s="1394"/>
      <c r="O78" s="1394"/>
      <c r="P78" s="1394"/>
      <c r="Q78" s="1394"/>
      <c r="R78" s="1394"/>
      <c r="S78" s="1394"/>
      <c r="T78" s="1394"/>
      <c r="U78" s="1394"/>
      <c r="V78" s="1394"/>
      <c r="W78" s="1394"/>
      <c r="X78" s="1394"/>
      <c r="Y78" s="1394"/>
      <c r="Z78" s="1394"/>
      <c r="AA78" s="1394"/>
      <c r="AB78" s="1394"/>
      <c r="AC78" s="1394"/>
      <c r="AD78" s="1394"/>
      <c r="AE78" s="1394"/>
      <c r="AF78" s="1394"/>
      <c r="AG78" s="1394"/>
      <c r="AH78" s="1394"/>
      <c r="AI78" s="1394"/>
      <c r="AJ78" s="1394"/>
      <c r="AK78" s="1394"/>
      <c r="AL78" s="1394"/>
      <c r="AM78" s="1394"/>
      <c r="AN78" s="1394"/>
      <c r="AO78" s="1394"/>
      <c r="AP78" s="1394"/>
      <c r="AQ78" s="1394"/>
      <c r="AR78" s="1394"/>
      <c r="AS78" s="1394"/>
      <c r="AT78" s="1394"/>
      <c r="AU78" s="1394"/>
      <c r="AV78" s="1394"/>
      <c r="AW78" s="1394"/>
      <c r="AX78" s="1394"/>
      <c r="AY78" s="1394"/>
      <c r="AZ78" s="1394"/>
      <c r="BA78" s="1394"/>
      <c r="BB78" s="1394"/>
      <c r="BC78" s="1391"/>
      <c r="BD78" s="1391"/>
      <c r="BE78" s="1391"/>
      <c r="BF78" s="1391"/>
      <c r="BG78" s="1391"/>
      <c r="BH78" s="1391"/>
      <c r="BI78" s="1391"/>
      <c r="BJ78" s="1391"/>
      <c r="BK78" s="1391"/>
      <c r="BL78" s="1391"/>
      <c r="BM78" s="1391"/>
      <c r="BN78" s="1391"/>
      <c r="BO78" s="1391"/>
      <c r="BP78" s="1391"/>
      <c r="BQ78" s="1391"/>
      <c r="BR78" s="1391"/>
      <c r="BS78" s="1391"/>
      <c r="BT78" s="1391"/>
      <c r="BU78" s="1391"/>
      <c r="BV78" s="1391"/>
      <c r="BW78" s="1391"/>
      <c r="BX78" s="1391"/>
      <c r="BY78" s="1391"/>
      <c r="BZ78" s="1391"/>
      <c r="CA78" s="1391"/>
      <c r="CB78" s="1391"/>
      <c r="CC78" s="1391"/>
      <c r="CD78" s="1391">
        <v>658</v>
      </c>
      <c r="CE78" s="1391">
        <v>657</v>
      </c>
      <c r="CF78" s="1391">
        <v>649</v>
      </c>
      <c r="CG78" s="1438">
        <v>647</v>
      </c>
      <c r="CH78" s="98"/>
      <c r="CI78" s="98"/>
      <c r="CJ78" s="98"/>
      <c r="CK78" s="98"/>
      <c r="CL78" s="98"/>
    </row>
    <row r="79" spans="1:90" x14ac:dyDescent="0.25">
      <c r="A79" s="102" t="str">
        <f t="shared" si="13"/>
        <v>agent_retention:recruited_in_201805</v>
      </c>
      <c r="B79" s="99">
        <v>43221</v>
      </c>
      <c r="C79" s="1385">
        <v>1001</v>
      </c>
      <c r="D79" s="1386">
        <f t="shared" si="10"/>
        <v>993</v>
      </c>
      <c r="E79" s="1386">
        <f t="shared" si="11"/>
        <v>0</v>
      </c>
      <c r="F79" s="1386">
        <f t="shared" si="9"/>
        <v>0</v>
      </c>
      <c r="G79" s="96">
        <f t="shared" si="12"/>
        <v>0.99200799200799206</v>
      </c>
      <c r="H79" s="96">
        <f t="shared" si="12"/>
        <v>0</v>
      </c>
      <c r="I79" s="96">
        <f t="shared" si="12"/>
        <v>0</v>
      </c>
      <c r="J79" s="1238"/>
      <c r="K79" s="1394"/>
      <c r="L79" s="1394"/>
      <c r="M79" s="1394"/>
      <c r="N79" s="1394"/>
      <c r="O79" s="1394"/>
      <c r="P79" s="1394"/>
      <c r="Q79" s="1394"/>
      <c r="R79" s="1394"/>
      <c r="S79" s="1394"/>
      <c r="T79" s="1394"/>
      <c r="U79" s="1394"/>
      <c r="V79" s="1394"/>
      <c r="W79" s="1394"/>
      <c r="X79" s="1394"/>
      <c r="Y79" s="1394"/>
      <c r="Z79" s="1394"/>
      <c r="AA79" s="1394"/>
      <c r="AB79" s="1394"/>
      <c r="AC79" s="1394"/>
      <c r="AD79" s="1394"/>
      <c r="AE79" s="1394"/>
      <c r="AF79" s="1394"/>
      <c r="AG79" s="1394"/>
      <c r="AH79" s="1394"/>
      <c r="AI79" s="1394"/>
      <c r="AJ79" s="1394"/>
      <c r="AK79" s="1394"/>
      <c r="AL79" s="1394"/>
      <c r="AM79" s="1394"/>
      <c r="AN79" s="1394"/>
      <c r="AO79" s="1394"/>
      <c r="AP79" s="1394"/>
      <c r="AQ79" s="1394"/>
      <c r="AR79" s="1394"/>
      <c r="AS79" s="1394"/>
      <c r="AT79" s="1394"/>
      <c r="AU79" s="1394"/>
      <c r="AV79" s="1394"/>
      <c r="AW79" s="1394"/>
      <c r="AX79" s="1394"/>
      <c r="AY79" s="1394"/>
      <c r="AZ79" s="1394"/>
      <c r="BA79" s="1394"/>
      <c r="BB79" s="1394"/>
      <c r="BC79" s="1391"/>
      <c r="BD79" s="1391"/>
      <c r="BE79" s="1391"/>
      <c r="BF79" s="1391"/>
      <c r="BG79" s="1391"/>
      <c r="BH79" s="1391"/>
      <c r="BI79" s="1391"/>
      <c r="BJ79" s="1391"/>
      <c r="BK79" s="1391"/>
      <c r="BL79" s="1391"/>
      <c r="BM79" s="1391"/>
      <c r="BN79" s="1391"/>
      <c r="BO79" s="1391"/>
      <c r="BP79" s="1391"/>
      <c r="BQ79" s="1391"/>
      <c r="BR79" s="1391"/>
      <c r="BS79" s="1391"/>
      <c r="BT79" s="1391"/>
      <c r="BU79" s="1391"/>
      <c r="BV79" s="1391"/>
      <c r="BW79" s="1391"/>
      <c r="BX79" s="1391"/>
      <c r="BY79" s="1391"/>
      <c r="BZ79" s="1391"/>
      <c r="CA79" s="1391"/>
      <c r="CB79" s="1391"/>
      <c r="CC79" s="1391"/>
      <c r="CD79" s="1391"/>
      <c r="CE79" s="1391">
        <v>998</v>
      </c>
      <c r="CF79" s="1391">
        <v>998</v>
      </c>
      <c r="CG79" s="1438">
        <v>993</v>
      </c>
      <c r="CH79" s="98"/>
      <c r="CI79" s="98"/>
      <c r="CJ79" s="98"/>
      <c r="CK79" s="98"/>
      <c r="CL79" s="98"/>
    </row>
    <row r="80" spans="1:90" x14ac:dyDescent="0.25">
      <c r="A80" s="102" t="str">
        <f t="shared" si="13"/>
        <v>agent_retention:recruited_in_201806</v>
      </c>
      <c r="B80" s="99">
        <v>43252</v>
      </c>
      <c r="C80" s="1385">
        <v>1379</v>
      </c>
      <c r="D80" s="1386">
        <f t="shared" si="10"/>
        <v>0</v>
      </c>
      <c r="E80" s="1386">
        <f t="shared" si="11"/>
        <v>0</v>
      </c>
      <c r="F80" s="1386">
        <f t="shared" si="9"/>
        <v>0</v>
      </c>
      <c r="G80" s="96">
        <f t="shared" si="12"/>
        <v>0</v>
      </c>
      <c r="H80" s="96">
        <f t="shared" si="12"/>
        <v>0</v>
      </c>
      <c r="I80" s="96">
        <f t="shared" si="12"/>
        <v>0</v>
      </c>
      <c r="J80" s="1238"/>
      <c r="K80" s="1394"/>
      <c r="L80" s="1394"/>
      <c r="M80" s="1394"/>
      <c r="N80" s="1394"/>
      <c r="O80" s="1394"/>
      <c r="P80" s="1394"/>
      <c r="Q80" s="1394"/>
      <c r="R80" s="1394"/>
      <c r="S80" s="1394"/>
      <c r="T80" s="1394"/>
      <c r="U80" s="1394"/>
      <c r="V80" s="1394"/>
      <c r="W80" s="1394"/>
      <c r="X80" s="1394"/>
      <c r="Y80" s="1394"/>
      <c r="Z80" s="1394"/>
      <c r="AA80" s="1394"/>
      <c r="AB80" s="1394"/>
      <c r="AC80" s="1394"/>
      <c r="AD80" s="1394"/>
      <c r="AE80" s="1394"/>
      <c r="AF80" s="1394"/>
      <c r="AG80" s="1394"/>
      <c r="AH80" s="1394"/>
      <c r="AI80" s="1394"/>
      <c r="AJ80" s="1394"/>
      <c r="AK80" s="1394"/>
      <c r="AL80" s="1394"/>
      <c r="AM80" s="1394"/>
      <c r="AN80" s="1394"/>
      <c r="AO80" s="1394"/>
      <c r="AP80" s="1394"/>
      <c r="AQ80" s="1394"/>
      <c r="AR80" s="1394"/>
      <c r="AS80" s="1394"/>
      <c r="AT80" s="1394"/>
      <c r="AU80" s="1394"/>
      <c r="AV80" s="1394"/>
      <c r="AW80" s="1394"/>
      <c r="AX80" s="1394"/>
      <c r="AY80" s="1394"/>
      <c r="AZ80" s="1394"/>
      <c r="BA80" s="1394"/>
      <c r="BB80" s="1394"/>
      <c r="BC80" s="1391"/>
      <c r="BD80" s="1391"/>
      <c r="BE80" s="1391"/>
      <c r="BF80" s="1391"/>
      <c r="BG80" s="1391"/>
      <c r="BH80" s="1391"/>
      <c r="BI80" s="1391"/>
      <c r="BJ80" s="1391"/>
      <c r="BK80" s="1391"/>
      <c r="BL80" s="1391"/>
      <c r="BM80" s="1391"/>
      <c r="BN80" s="1391"/>
      <c r="BO80" s="1391"/>
      <c r="BP80" s="1391"/>
      <c r="BQ80" s="1391"/>
      <c r="BR80" s="1391"/>
      <c r="BS80" s="1391"/>
      <c r="BT80" s="1391"/>
      <c r="BU80" s="1391"/>
      <c r="BV80" s="1391"/>
      <c r="BW80" s="1391"/>
      <c r="BX80" s="1391"/>
      <c r="BY80" s="1391"/>
      <c r="BZ80" s="1391"/>
      <c r="CA80" s="1391"/>
      <c r="CB80" s="1391"/>
      <c r="CC80" s="1391"/>
      <c r="CD80" s="1391"/>
      <c r="CE80" s="1391"/>
      <c r="CF80" s="1391">
        <v>1379</v>
      </c>
      <c r="CG80" s="1438">
        <v>1377</v>
      </c>
      <c r="CH80" s="98"/>
      <c r="CI80" s="98"/>
      <c r="CJ80" s="98"/>
      <c r="CK80" s="98"/>
      <c r="CL80" s="98"/>
    </row>
    <row r="81" spans="1:90" x14ac:dyDescent="0.25">
      <c r="A81" s="102" t="str">
        <f t="shared" si="13"/>
        <v>agent_retention:recruited_in_201807</v>
      </c>
      <c r="B81" s="99">
        <v>43282</v>
      </c>
      <c r="C81" s="1385"/>
      <c r="D81" s="1386">
        <f t="shared" si="10"/>
        <v>0</v>
      </c>
      <c r="E81" s="1386">
        <f t="shared" si="11"/>
        <v>0</v>
      </c>
      <c r="F81" s="1386">
        <f t="shared" si="9"/>
        <v>0</v>
      </c>
      <c r="G81" s="96" t="str">
        <f t="shared" si="12"/>
        <v>-</v>
      </c>
      <c r="H81" s="96" t="str">
        <f t="shared" si="12"/>
        <v>-</v>
      </c>
      <c r="I81" s="96" t="str">
        <f t="shared" si="12"/>
        <v>-</v>
      </c>
      <c r="J81" s="1238"/>
      <c r="K81" s="1394"/>
      <c r="L81" s="1394"/>
      <c r="M81" s="1394"/>
      <c r="N81" s="1394"/>
      <c r="O81" s="1394"/>
      <c r="P81" s="1394"/>
      <c r="Q81" s="1394"/>
      <c r="R81" s="1394"/>
      <c r="S81" s="1394"/>
      <c r="T81" s="1394"/>
      <c r="U81" s="1394"/>
      <c r="V81" s="1394"/>
      <c r="W81" s="1394"/>
      <c r="X81" s="1394"/>
      <c r="Y81" s="1394"/>
      <c r="Z81" s="1394"/>
      <c r="AA81" s="1394"/>
      <c r="AB81" s="1394"/>
      <c r="AC81" s="1394"/>
      <c r="AD81" s="1394"/>
      <c r="AE81" s="1394"/>
      <c r="AF81" s="1394"/>
      <c r="AG81" s="1394"/>
      <c r="AH81" s="1394"/>
      <c r="AI81" s="1394"/>
      <c r="AJ81" s="1394"/>
      <c r="AK81" s="1394"/>
      <c r="AL81" s="1394"/>
      <c r="AM81" s="1394"/>
      <c r="AN81" s="1394"/>
      <c r="AO81" s="1394"/>
      <c r="AP81" s="1394"/>
      <c r="AQ81" s="1394"/>
      <c r="AR81" s="1394"/>
      <c r="AS81" s="1394"/>
      <c r="AT81" s="1394"/>
      <c r="AU81" s="1394"/>
      <c r="AV81" s="1394"/>
      <c r="AW81" s="1394"/>
      <c r="AX81" s="1394"/>
      <c r="AY81" s="1394"/>
      <c r="AZ81" s="1394"/>
      <c r="BA81" s="1394"/>
      <c r="BB81" s="1394"/>
      <c r="BC81" s="1391"/>
      <c r="BD81" s="1391"/>
      <c r="BE81" s="1391"/>
      <c r="BF81" s="1391"/>
      <c r="BG81" s="1391"/>
      <c r="BH81" s="1391"/>
      <c r="BI81" s="1391"/>
      <c r="BJ81" s="1391"/>
      <c r="BK81" s="1391"/>
      <c r="BL81" s="1391"/>
      <c r="BM81" s="1391"/>
      <c r="BN81" s="1391"/>
      <c r="BO81" s="1391"/>
      <c r="BP81" s="1391"/>
      <c r="BQ81" s="1391"/>
      <c r="BR81" s="1391"/>
      <c r="BS81" s="1391"/>
      <c r="BT81" s="1391"/>
      <c r="BU81" s="1391"/>
      <c r="BV81" s="1391"/>
      <c r="BW81" s="1391"/>
      <c r="BX81" s="1391"/>
      <c r="BY81" s="1391"/>
      <c r="BZ81" s="1391"/>
      <c r="CA81" s="1391"/>
      <c r="CB81" s="1391"/>
      <c r="CC81" s="1391"/>
      <c r="CD81" s="1391"/>
      <c r="CE81" s="1391"/>
      <c r="CF81" s="1391"/>
      <c r="CG81" s="1438">
        <v>1001</v>
      </c>
      <c r="CH81" s="98"/>
      <c r="CI81" s="98"/>
      <c r="CJ81" s="98"/>
      <c r="CK81" s="98"/>
      <c r="CL81" s="98"/>
    </row>
    <row r="82" spans="1:90" x14ac:dyDescent="0.25">
      <c r="A82" s="102" t="str">
        <f t="shared" si="13"/>
        <v>agent_retention:recruited_in_201808</v>
      </c>
      <c r="B82" s="99">
        <v>43313</v>
      </c>
      <c r="C82" s="1385"/>
      <c r="D82" s="1386">
        <f t="shared" si="10"/>
        <v>0</v>
      </c>
      <c r="E82" s="1386">
        <f t="shared" si="11"/>
        <v>0</v>
      </c>
      <c r="F82" s="1386">
        <f t="shared" si="9"/>
        <v>0</v>
      </c>
      <c r="G82" s="96" t="str">
        <f t="shared" si="12"/>
        <v>-</v>
      </c>
      <c r="H82" s="96" t="str">
        <f t="shared" si="12"/>
        <v>-</v>
      </c>
      <c r="I82" s="96" t="str">
        <f t="shared" si="12"/>
        <v>-</v>
      </c>
      <c r="J82" s="1238"/>
      <c r="K82" s="1394"/>
      <c r="L82" s="1394"/>
      <c r="M82" s="1394"/>
      <c r="N82" s="1394"/>
      <c r="O82" s="1394"/>
      <c r="P82" s="1394"/>
      <c r="Q82" s="1394"/>
      <c r="R82" s="1394"/>
      <c r="S82" s="1394"/>
      <c r="T82" s="1394"/>
      <c r="U82" s="1394"/>
      <c r="V82" s="1394"/>
      <c r="W82" s="1394"/>
      <c r="X82" s="1394"/>
      <c r="Y82" s="1394"/>
      <c r="Z82" s="1394"/>
      <c r="AA82" s="1394"/>
      <c r="AB82" s="1394"/>
      <c r="AC82" s="1394"/>
      <c r="AD82" s="1394"/>
      <c r="AE82" s="1394"/>
      <c r="AF82" s="1394"/>
      <c r="AG82" s="1394"/>
      <c r="AH82" s="1394"/>
      <c r="AI82" s="1394"/>
      <c r="AJ82" s="1394"/>
      <c r="AK82" s="1394"/>
      <c r="AL82" s="1394"/>
      <c r="AM82" s="1394"/>
      <c r="AN82" s="1394"/>
      <c r="AO82" s="1394"/>
      <c r="AP82" s="1394"/>
      <c r="AQ82" s="1394"/>
      <c r="AR82" s="1394"/>
      <c r="AS82" s="1394"/>
      <c r="AT82" s="1394"/>
      <c r="AU82" s="1394"/>
      <c r="AV82" s="1394"/>
      <c r="AW82" s="1394"/>
      <c r="AX82" s="1394"/>
      <c r="AY82" s="1394"/>
      <c r="AZ82" s="1394"/>
      <c r="BA82" s="1394"/>
      <c r="BB82" s="1394"/>
      <c r="BC82" s="1391"/>
      <c r="BD82" s="1391"/>
      <c r="BE82" s="1391"/>
      <c r="BF82" s="1391"/>
      <c r="BG82" s="1391"/>
      <c r="BH82" s="1391"/>
      <c r="BI82" s="1391"/>
      <c r="BJ82" s="1391"/>
      <c r="BK82" s="1391"/>
      <c r="BL82" s="1391"/>
      <c r="BM82" s="1391"/>
      <c r="BN82" s="1391"/>
      <c r="BO82" s="1391"/>
      <c r="BP82" s="1391"/>
      <c r="BQ82" s="1391"/>
      <c r="BR82" s="1391"/>
      <c r="BS82" s="1391"/>
      <c r="BT82" s="1391"/>
      <c r="BU82" s="1391"/>
      <c r="BV82" s="1391"/>
      <c r="BW82" s="1391"/>
      <c r="BX82" s="1391"/>
      <c r="BY82" s="1391"/>
      <c r="BZ82" s="1391"/>
      <c r="CA82" s="1391"/>
      <c r="CB82" s="1391"/>
      <c r="CC82" s="1391"/>
      <c r="CD82" s="1391"/>
      <c r="CE82" s="1391"/>
      <c r="CF82" s="1391"/>
      <c r="CG82" s="98"/>
      <c r="CH82" s="98"/>
      <c r="CI82" s="98"/>
      <c r="CJ82" s="98"/>
      <c r="CK82" s="98"/>
      <c r="CL82" s="98"/>
    </row>
    <row r="83" spans="1:90" x14ac:dyDescent="0.25">
      <c r="A83" s="102" t="str">
        <f t="shared" si="13"/>
        <v>agent_retention:recruited_in_201809</v>
      </c>
      <c r="B83" s="99">
        <v>43344</v>
      </c>
      <c r="C83" s="1385"/>
      <c r="D83" s="1386">
        <f t="shared" si="10"/>
        <v>0</v>
      </c>
      <c r="E83" s="1386">
        <f t="shared" si="11"/>
        <v>0</v>
      </c>
      <c r="F83" s="1386">
        <f t="shared" si="9"/>
        <v>0</v>
      </c>
      <c r="G83" s="96" t="str">
        <f t="shared" si="12"/>
        <v>-</v>
      </c>
      <c r="H83" s="96" t="str">
        <f t="shared" si="12"/>
        <v>-</v>
      </c>
      <c r="I83" s="96" t="str">
        <f t="shared" si="12"/>
        <v>-</v>
      </c>
      <c r="J83" s="1238"/>
      <c r="K83" s="1394"/>
      <c r="L83" s="1394"/>
      <c r="M83" s="1394"/>
      <c r="N83" s="1394"/>
      <c r="O83" s="1394"/>
      <c r="P83" s="1394"/>
      <c r="Q83" s="1394"/>
      <c r="R83" s="1394"/>
      <c r="S83" s="1394"/>
      <c r="T83" s="1394"/>
      <c r="U83" s="1394"/>
      <c r="V83" s="1394"/>
      <c r="W83" s="1394"/>
      <c r="X83" s="1394"/>
      <c r="Y83" s="1394"/>
      <c r="Z83" s="1394"/>
      <c r="AA83" s="1394"/>
      <c r="AB83" s="1394"/>
      <c r="AC83" s="1394"/>
      <c r="AD83" s="1394"/>
      <c r="AE83" s="1394"/>
      <c r="AF83" s="1394"/>
      <c r="AG83" s="1394"/>
      <c r="AH83" s="1394"/>
      <c r="AI83" s="1394"/>
      <c r="AJ83" s="1394"/>
      <c r="AK83" s="1394"/>
      <c r="AL83" s="1394"/>
      <c r="AM83" s="1394"/>
      <c r="AN83" s="1394"/>
      <c r="AO83" s="1394"/>
      <c r="AP83" s="1394"/>
      <c r="AQ83" s="1394"/>
      <c r="AR83" s="1394"/>
      <c r="AS83" s="1394"/>
      <c r="AT83" s="1394"/>
      <c r="AU83" s="1394"/>
      <c r="AV83" s="1394"/>
      <c r="AW83" s="1394"/>
      <c r="AX83" s="1394"/>
      <c r="AY83" s="1394"/>
      <c r="AZ83" s="1394"/>
      <c r="BA83" s="1394"/>
      <c r="BB83" s="1394"/>
      <c r="BC83" s="1391"/>
      <c r="BD83" s="1391"/>
      <c r="BE83" s="1391"/>
      <c r="BF83" s="1391"/>
      <c r="BG83" s="1391"/>
      <c r="BH83" s="1391"/>
      <c r="BI83" s="1391"/>
      <c r="BJ83" s="1391"/>
      <c r="BK83" s="1391"/>
      <c r="BL83" s="1391"/>
      <c r="BM83" s="1391"/>
      <c r="BN83" s="1391"/>
      <c r="BO83" s="1391"/>
      <c r="BP83" s="1391"/>
      <c r="BQ83" s="1391"/>
      <c r="BR83" s="1391"/>
      <c r="BS83" s="1391"/>
      <c r="BT83" s="1391"/>
      <c r="BU83" s="1391"/>
      <c r="BV83" s="1391"/>
      <c r="BW83" s="1391"/>
      <c r="BX83" s="1391"/>
      <c r="BY83" s="1391"/>
      <c r="BZ83" s="1391"/>
      <c r="CA83" s="1391"/>
      <c r="CB83" s="1391"/>
      <c r="CC83" s="1391"/>
      <c r="CD83" s="1391"/>
      <c r="CE83" s="1391"/>
      <c r="CF83" s="1391"/>
      <c r="CG83" s="98"/>
      <c r="CH83" s="98"/>
      <c r="CI83" s="98"/>
      <c r="CJ83" s="98"/>
      <c r="CK83" s="98"/>
      <c r="CL83" s="98"/>
    </row>
    <row r="84" spans="1:90" x14ac:dyDescent="0.25">
      <c r="A84" s="102" t="str">
        <f t="shared" si="13"/>
        <v>agent_retention:recruited_in_201810</v>
      </c>
      <c r="B84" s="99">
        <v>43374</v>
      </c>
      <c r="C84" s="1385"/>
      <c r="D84" s="1386">
        <f t="shared" si="10"/>
        <v>0</v>
      </c>
      <c r="E84" s="1386">
        <f t="shared" si="11"/>
        <v>0</v>
      </c>
      <c r="F84" s="1386">
        <f t="shared" si="9"/>
        <v>0</v>
      </c>
      <c r="G84" s="96" t="str">
        <f t="shared" si="12"/>
        <v>-</v>
      </c>
      <c r="H84" s="96" t="str">
        <f t="shared" si="12"/>
        <v>-</v>
      </c>
      <c r="I84" s="96" t="str">
        <f t="shared" si="12"/>
        <v>-</v>
      </c>
      <c r="J84" s="1238"/>
      <c r="K84" s="1394"/>
      <c r="L84" s="1394"/>
      <c r="M84" s="1394"/>
      <c r="N84" s="1394"/>
      <c r="O84" s="1394"/>
      <c r="P84" s="1394"/>
      <c r="Q84" s="1394"/>
      <c r="R84" s="1394"/>
      <c r="S84" s="1394"/>
      <c r="T84" s="1394"/>
      <c r="U84" s="1394"/>
      <c r="V84" s="1394"/>
      <c r="W84" s="1394"/>
      <c r="X84" s="1394"/>
      <c r="Y84" s="1394"/>
      <c r="Z84" s="1394"/>
      <c r="AA84" s="1394"/>
      <c r="AB84" s="1394"/>
      <c r="AC84" s="1394"/>
      <c r="AD84" s="1394"/>
      <c r="AE84" s="1394"/>
      <c r="AF84" s="1394"/>
      <c r="AG84" s="1394"/>
      <c r="AH84" s="1394"/>
      <c r="AI84" s="1394"/>
      <c r="AJ84" s="1394"/>
      <c r="AK84" s="1394"/>
      <c r="AL84" s="1394"/>
      <c r="AM84" s="1394"/>
      <c r="AN84" s="1394"/>
      <c r="AO84" s="1394"/>
      <c r="AP84" s="1394"/>
      <c r="AQ84" s="1394"/>
      <c r="AR84" s="1394"/>
      <c r="AS84" s="1394"/>
      <c r="AT84" s="1394"/>
      <c r="AU84" s="1394"/>
      <c r="AV84" s="1394"/>
      <c r="AW84" s="1394"/>
      <c r="AX84" s="1394"/>
      <c r="AY84" s="1394"/>
      <c r="AZ84" s="1394"/>
      <c r="BA84" s="1394"/>
      <c r="BB84" s="1394"/>
      <c r="BC84" s="1391"/>
      <c r="BD84" s="1391"/>
      <c r="BE84" s="1391"/>
      <c r="BF84" s="1391"/>
      <c r="BG84" s="1391"/>
      <c r="BH84" s="1391"/>
      <c r="BI84" s="1391"/>
      <c r="BJ84" s="1391"/>
      <c r="BK84" s="1391"/>
      <c r="BL84" s="1391"/>
      <c r="BM84" s="1391"/>
      <c r="BN84" s="1391"/>
      <c r="BO84" s="1391"/>
      <c r="BP84" s="1391"/>
      <c r="BQ84" s="1391"/>
      <c r="BR84" s="1391"/>
      <c r="BS84" s="1391"/>
      <c r="BT84" s="1391"/>
      <c r="BU84" s="1391"/>
      <c r="BV84" s="1391"/>
      <c r="BW84" s="1391"/>
      <c r="BX84" s="1391"/>
      <c r="BY84" s="1391"/>
      <c r="BZ84" s="1391"/>
      <c r="CA84" s="1391"/>
      <c r="CB84" s="1391"/>
      <c r="CC84" s="1391"/>
      <c r="CD84" s="1391"/>
      <c r="CE84" s="1391"/>
      <c r="CF84" s="1391"/>
      <c r="CG84" s="98"/>
      <c r="CH84" s="98"/>
      <c r="CI84" s="98"/>
      <c r="CJ84" s="98"/>
      <c r="CK84" s="98"/>
      <c r="CL84" s="98"/>
    </row>
    <row r="85" spans="1:90" x14ac:dyDescent="0.25">
      <c r="A85" s="102" t="str">
        <f t="shared" si="13"/>
        <v>agent_retention:recruited_in_201811</v>
      </c>
      <c r="B85" s="99">
        <v>43405</v>
      </c>
      <c r="C85" s="1385"/>
      <c r="D85" s="1386">
        <f t="shared" si="10"/>
        <v>0</v>
      </c>
      <c r="E85" s="1386">
        <f t="shared" si="11"/>
        <v>0</v>
      </c>
      <c r="F85" s="1386">
        <f t="shared" si="9"/>
        <v>0</v>
      </c>
      <c r="G85" s="96" t="str">
        <f t="shared" si="12"/>
        <v>-</v>
      </c>
      <c r="H85" s="96" t="str">
        <f t="shared" si="12"/>
        <v>-</v>
      </c>
      <c r="I85" s="96" t="str">
        <f t="shared" si="12"/>
        <v>-</v>
      </c>
      <c r="J85" s="1238"/>
      <c r="K85" s="1394"/>
      <c r="L85" s="1394"/>
      <c r="M85" s="1394"/>
      <c r="N85" s="1394"/>
      <c r="O85" s="1394"/>
      <c r="P85" s="1394"/>
      <c r="Q85" s="1394"/>
      <c r="R85" s="1394"/>
      <c r="S85" s="1394"/>
      <c r="T85" s="1394"/>
      <c r="U85" s="1394"/>
      <c r="V85" s="1394"/>
      <c r="W85" s="1394"/>
      <c r="X85" s="1394"/>
      <c r="Y85" s="1394"/>
      <c r="Z85" s="1394"/>
      <c r="AA85" s="1394"/>
      <c r="AB85" s="1394"/>
      <c r="AC85" s="1394"/>
      <c r="AD85" s="1394"/>
      <c r="AE85" s="1394"/>
      <c r="AF85" s="1394"/>
      <c r="AG85" s="1394"/>
      <c r="AH85" s="1394"/>
      <c r="AI85" s="1394"/>
      <c r="AJ85" s="1394"/>
      <c r="AK85" s="1394"/>
      <c r="AL85" s="1394"/>
      <c r="AM85" s="1394"/>
      <c r="AN85" s="1394"/>
      <c r="AO85" s="1394"/>
      <c r="AP85" s="1394"/>
      <c r="AQ85" s="1394"/>
      <c r="AR85" s="1394"/>
      <c r="AS85" s="1394"/>
      <c r="AT85" s="1394"/>
      <c r="AU85" s="1394"/>
      <c r="AV85" s="1394"/>
      <c r="AW85" s="1394"/>
      <c r="AX85" s="1394"/>
      <c r="AY85" s="1394"/>
      <c r="AZ85" s="1394"/>
      <c r="BA85" s="1394"/>
      <c r="BB85" s="1394"/>
      <c r="BC85" s="1391"/>
      <c r="BD85" s="1391"/>
      <c r="BE85" s="1391"/>
      <c r="BF85" s="1391"/>
      <c r="BG85" s="1391"/>
      <c r="BH85" s="1391"/>
      <c r="BI85" s="1391"/>
      <c r="BJ85" s="1391"/>
      <c r="BK85" s="1391"/>
      <c r="BL85" s="1391"/>
      <c r="BM85" s="1391"/>
      <c r="BN85" s="1391"/>
      <c r="BO85" s="1391"/>
      <c r="BP85" s="1391"/>
      <c r="BQ85" s="1391"/>
      <c r="BR85" s="1391"/>
      <c r="BS85" s="1391"/>
      <c r="BT85" s="1391"/>
      <c r="BU85" s="1391"/>
      <c r="BV85" s="1391"/>
      <c r="BW85" s="1391"/>
      <c r="BX85" s="1391"/>
      <c r="BY85" s="1391"/>
      <c r="BZ85" s="1391"/>
      <c r="CA85" s="1391"/>
      <c r="CB85" s="1391"/>
      <c r="CC85" s="1391"/>
      <c r="CD85" s="1391"/>
      <c r="CE85" s="1391"/>
      <c r="CF85" s="1391"/>
      <c r="CG85" s="98"/>
      <c r="CH85" s="98"/>
      <c r="CI85" s="98"/>
      <c r="CJ85" s="98"/>
      <c r="CK85" s="98"/>
      <c r="CL85" s="98"/>
    </row>
    <row r="86" spans="1:90" x14ac:dyDescent="0.25">
      <c r="A86" s="102" t="str">
        <f t="shared" si="13"/>
        <v>agent_retention:recruited_in_201812</v>
      </c>
      <c r="B86" s="99">
        <v>43435</v>
      </c>
      <c r="C86" s="1385"/>
      <c r="D86" s="1386">
        <f t="shared" si="10"/>
        <v>0</v>
      </c>
      <c r="E86" s="1386">
        <f t="shared" si="11"/>
        <v>0</v>
      </c>
      <c r="F86" s="1386">
        <f t="shared" si="9"/>
        <v>0</v>
      </c>
      <c r="G86" s="96" t="str">
        <f t="shared" si="12"/>
        <v>-</v>
      </c>
      <c r="H86" s="96" t="str">
        <f t="shared" si="12"/>
        <v>-</v>
      </c>
      <c r="I86" s="96" t="str">
        <f t="shared" si="12"/>
        <v>-</v>
      </c>
      <c r="J86" s="1238"/>
      <c r="K86" s="1394"/>
      <c r="L86" s="1394"/>
      <c r="M86" s="1394"/>
      <c r="N86" s="1394"/>
      <c r="O86" s="1394"/>
      <c r="P86" s="1394"/>
      <c r="Q86" s="1394"/>
      <c r="R86" s="1394"/>
      <c r="S86" s="1394"/>
      <c r="T86" s="1394"/>
      <c r="U86" s="1394"/>
      <c r="V86" s="1394"/>
      <c r="W86" s="1394"/>
      <c r="X86" s="1394"/>
      <c r="Y86" s="1394"/>
      <c r="Z86" s="1394"/>
      <c r="AA86" s="1394"/>
      <c r="AB86" s="1394"/>
      <c r="AC86" s="1394"/>
      <c r="AD86" s="1394"/>
      <c r="AE86" s="1394"/>
      <c r="AF86" s="1394"/>
      <c r="AG86" s="1394"/>
      <c r="AH86" s="1394"/>
      <c r="AI86" s="1394"/>
      <c r="AJ86" s="1394"/>
      <c r="AK86" s="1394"/>
      <c r="AL86" s="1394"/>
      <c r="AM86" s="1394"/>
      <c r="AN86" s="1394"/>
      <c r="AO86" s="1394"/>
      <c r="AP86" s="1394"/>
      <c r="AQ86" s="1394"/>
      <c r="AR86" s="1394"/>
      <c r="AS86" s="1394"/>
      <c r="AT86" s="1394"/>
      <c r="AU86" s="1394"/>
      <c r="AV86" s="1394"/>
      <c r="AW86" s="1394"/>
      <c r="AX86" s="1394"/>
      <c r="AY86" s="1394"/>
      <c r="AZ86" s="1394"/>
      <c r="BA86" s="1394"/>
      <c r="BB86" s="1394"/>
      <c r="BC86" s="1391"/>
      <c r="BD86" s="1391"/>
      <c r="BE86" s="1391"/>
      <c r="BF86" s="1391"/>
      <c r="BG86" s="1391"/>
      <c r="BH86" s="1391"/>
      <c r="BI86" s="1391"/>
      <c r="BJ86" s="1391"/>
      <c r="BK86" s="1391"/>
      <c r="BL86" s="1391"/>
      <c r="BM86" s="1391"/>
      <c r="BN86" s="1391"/>
      <c r="BO86" s="1391"/>
      <c r="BP86" s="1391"/>
      <c r="BQ86" s="1391"/>
      <c r="BR86" s="1391"/>
      <c r="BS86" s="1391"/>
      <c r="BT86" s="1391"/>
      <c r="BU86" s="1391"/>
      <c r="BV86" s="1391"/>
      <c r="BW86" s="1391"/>
      <c r="BX86" s="1391"/>
      <c r="BY86" s="1391"/>
      <c r="BZ86" s="1391"/>
      <c r="CA86" s="1391"/>
      <c r="CB86" s="1391"/>
      <c r="CC86" s="1391"/>
      <c r="CD86" s="1391"/>
      <c r="CE86" s="1391"/>
      <c r="CF86" s="1391"/>
      <c r="CG86" s="98"/>
      <c r="CH86" s="98"/>
      <c r="CI86" s="98"/>
      <c r="CJ86" s="98"/>
      <c r="CK86" s="98"/>
      <c r="CL86" s="98"/>
    </row>
    <row r="87" spans="1:90" x14ac:dyDescent="0.25">
      <c r="G87" s="107">
        <f>AVERAGE(G6:G86)</f>
        <v>0.9421788756442292</v>
      </c>
      <c r="H87" s="107">
        <f>AVERAGE(H6:H86)</f>
        <v>0.63729213155730224</v>
      </c>
      <c r="I87" s="107">
        <f>AVERAGE(I6:I86)</f>
        <v>0.32596412446275619</v>
      </c>
    </row>
  </sheetData>
  <conditionalFormatting sqref="CG6:CL86">
    <cfRule type="expression" dxfId="79" priority="12">
      <formula>IF($B$2=CG$3,TRUE,FALSE)</formula>
    </cfRule>
  </conditionalFormatting>
  <conditionalFormatting sqref="BI6:BN62">
    <cfRule type="expression" dxfId="78" priority="10">
      <formula>IF($B$2=BI$3,TRUE,FALSE)</formula>
    </cfRule>
  </conditionalFormatting>
  <conditionalFormatting sqref="BU6:BZ62">
    <cfRule type="expression" dxfId="77" priority="9">
      <formula>IF($B$2=BU$3,TRUE,FALSE)</formula>
    </cfRule>
  </conditionalFormatting>
  <conditionalFormatting sqref="BI63:BN73">
    <cfRule type="expression" dxfId="76" priority="8">
      <formula>IF($B$2=BI$3,TRUE,FALSE)</formula>
    </cfRule>
  </conditionalFormatting>
  <conditionalFormatting sqref="BU63:BZ73 BY74:BZ74">
    <cfRule type="expression" dxfId="75" priority="7">
      <formula>IF($B$2=BU$3,TRUE,FALSE)</formula>
    </cfRule>
  </conditionalFormatting>
  <conditionalFormatting sqref="BU74:BX74">
    <cfRule type="expression" dxfId="74" priority="6">
      <formula>IF($B$2=BU$3,TRUE,FALSE)</formula>
    </cfRule>
  </conditionalFormatting>
  <conditionalFormatting sqref="BI74:BN74">
    <cfRule type="expression" dxfId="73" priority="5">
      <formula>IF($B$2=BI$3,TRUE,FALSE)</formula>
    </cfRule>
  </conditionalFormatting>
  <conditionalFormatting sqref="BY75:BZ86">
    <cfRule type="expression" dxfId="72" priority="4">
      <formula>IF($B$2=BY$3,TRUE,FALSE)</formula>
    </cfRule>
  </conditionalFormatting>
  <conditionalFormatting sqref="BU75:BX86">
    <cfRule type="expression" dxfId="71" priority="3">
      <formula>IF($B$2=BU$3,TRUE,FALSE)</formula>
    </cfRule>
  </conditionalFormatting>
  <conditionalFormatting sqref="BI75:BN86">
    <cfRule type="expression" dxfId="70" priority="2">
      <formula>IF($B$2=BI$3,TRUE,FALSE)</formula>
    </cfRule>
  </conditionalFormatting>
  <conditionalFormatting sqref="CA6:CF86">
    <cfRule type="expression" dxfId="69" priority="1">
      <formula>IF($B$2=CA$3,TRUE,FALSE)</formula>
    </cfRule>
  </conditionalFormatting>
  <hyperlinks>
    <hyperlink ref="G1" location="Cover!A1" display="Back to cover page" xr:uid="{00000000-0004-0000-0E00-000000000000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2"/>
  <dimension ref="A1:AD1546"/>
  <sheetViews>
    <sheetView showGridLines="0" topLeftCell="A25" zoomScale="80" zoomScaleNormal="80" workbookViewId="0">
      <selection activeCell="M48" sqref="M48"/>
    </sheetView>
  </sheetViews>
  <sheetFormatPr defaultColWidth="0" defaultRowHeight="15" x14ac:dyDescent="0.25"/>
  <cols>
    <col min="1" max="1" width="9.140625" customWidth="1" collapsed="1"/>
    <col min="2" max="2" width="57.42578125" bestFit="1" customWidth="1" collapsed="1"/>
    <col min="3" max="8" width="12.42578125" customWidth="1" collapsed="1"/>
    <col min="9" max="10" width="12.42578125" style="153" customWidth="1" collapsed="1"/>
    <col min="11" max="13" width="9" customWidth="1" collapsed="1"/>
    <col min="14" max="20" width="9.140625" customWidth="1" collapsed="1"/>
    <col min="21" max="23" width="12" bestFit="1" customWidth="1" collapsed="1"/>
    <col min="24" max="25" width="8.7109375" bestFit="1" customWidth="1" collapsed="1"/>
    <col min="26" max="26" width="13" bestFit="1" customWidth="1" collapsed="1"/>
    <col min="27" max="27" width="9.140625" customWidth="1" collapsed="1"/>
    <col min="28" max="28" width="9.140625" hidden="1" customWidth="1" collapsed="1"/>
    <col min="29" max="30" width="0" hidden="1" customWidth="1" collapsed="1"/>
    <col min="31" max="32" width="9.140625" hidden="1" customWidth="1" collapsed="1"/>
    <col min="33" max="16384" width="9.140625" hidden="1" collapsed="1"/>
  </cols>
  <sheetData>
    <row r="1" spans="2:26" s="66" customFormat="1" x14ac:dyDescent="0.25">
      <c r="B1" s="120" t="s">
        <v>355</v>
      </c>
      <c r="C1" s="120" t="s">
        <v>356</v>
      </c>
      <c r="D1" s="120">
        <v>201601</v>
      </c>
      <c r="E1" s="120">
        <v>201602</v>
      </c>
      <c r="F1" s="120">
        <v>201603</v>
      </c>
      <c r="G1" s="120">
        <v>201604</v>
      </c>
      <c r="H1" s="120">
        <v>201605</v>
      </c>
      <c r="I1" s="120"/>
      <c r="J1" s="120">
        <v>201609</v>
      </c>
      <c r="K1" s="120">
        <v>201610</v>
      </c>
      <c r="L1" s="120">
        <v>201611</v>
      </c>
      <c r="M1" s="120">
        <v>201612</v>
      </c>
      <c r="N1" s="120">
        <v>201701</v>
      </c>
      <c r="O1" s="120">
        <v>201702</v>
      </c>
      <c r="P1" s="120">
        <v>201703</v>
      </c>
      <c r="Q1" s="120">
        <v>201704</v>
      </c>
      <c r="R1" s="120">
        <v>201705</v>
      </c>
      <c r="S1" s="120">
        <v>201706</v>
      </c>
      <c r="T1" s="120">
        <v>201707</v>
      </c>
      <c r="U1" s="120">
        <v>201708</v>
      </c>
      <c r="V1" s="120">
        <v>201709</v>
      </c>
      <c r="W1" s="120">
        <v>201710</v>
      </c>
      <c r="X1" s="120">
        <v>201711</v>
      </c>
      <c r="Y1" s="120">
        <v>201712</v>
      </c>
      <c r="Z1" s="120">
        <v>2017</v>
      </c>
    </row>
    <row r="2" spans="2:26" x14ac:dyDescent="0.25">
      <c r="B2" s="1474" t="s">
        <v>247</v>
      </c>
      <c r="C2" s="1474"/>
      <c r="D2" s="124"/>
      <c r="E2" s="124"/>
      <c r="F2" s="124"/>
      <c r="G2" s="124"/>
      <c r="H2" s="124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</row>
    <row r="3" spans="2:26" x14ac:dyDescent="0.25">
      <c r="B3" s="133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</row>
    <row r="4" spans="2:26" x14ac:dyDescent="0.25">
      <c r="B4" s="1333" t="s">
        <v>1023</v>
      </c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</row>
    <row r="5" spans="2:26" x14ac:dyDescent="0.25">
      <c r="B5" s="1404" t="s">
        <v>748</v>
      </c>
      <c r="C5" s="1404" t="s">
        <v>749</v>
      </c>
      <c r="D5" s="1404" t="s">
        <v>750</v>
      </c>
      <c r="E5" s="1404" t="s">
        <v>751</v>
      </c>
      <c r="F5" s="1404" t="s">
        <v>752</v>
      </c>
      <c r="G5" s="1404" t="s">
        <v>753</v>
      </c>
      <c r="H5" s="1404" t="s">
        <v>1009</v>
      </c>
      <c r="I5" s="1404" t="s">
        <v>1155</v>
      </c>
      <c r="J5" s="1404" t="s">
        <v>1014</v>
      </c>
    </row>
    <row r="6" spans="2:26" x14ac:dyDescent="0.25">
      <c r="B6" s="1281" t="s">
        <v>1015</v>
      </c>
      <c r="C6" s="1281">
        <v>0.28948994896239311</v>
      </c>
      <c r="D6" s="1281">
        <v>0.33202034841844785</v>
      </c>
      <c r="E6" s="1281">
        <v>0.61877865260420828</v>
      </c>
      <c r="F6" s="1281">
        <v>0.7169790158474677</v>
      </c>
      <c r="G6" s="1281">
        <v>0.73006840388084249</v>
      </c>
      <c r="H6" s="1281">
        <v>0.66408024216984152</v>
      </c>
      <c r="I6" s="1281">
        <v>0.7409707724503336</v>
      </c>
      <c r="J6" s="1281">
        <v>0.61384573959686084</v>
      </c>
    </row>
    <row r="7" spans="2:26" x14ac:dyDescent="0.25">
      <c r="B7" s="1281" t="s">
        <v>1018</v>
      </c>
      <c r="C7" s="1281">
        <v>0.19542603903091318</v>
      </c>
      <c r="D7" s="1281">
        <v>0.22795130496858021</v>
      </c>
      <c r="E7" s="1281">
        <v>0.41331839133813836</v>
      </c>
      <c r="F7" s="1281">
        <v>0.47486073175529298</v>
      </c>
      <c r="G7" s="1281">
        <v>0.47028315421171779</v>
      </c>
      <c r="H7" s="1281">
        <v>0.42965304370165303</v>
      </c>
      <c r="I7" s="1281">
        <v>0.48025734049731073</v>
      </c>
      <c r="J7" s="1281">
        <v>0.40252051818409368</v>
      </c>
    </row>
    <row r="8" spans="2:26" x14ac:dyDescent="0.25">
      <c r="B8" s="1281" t="s">
        <v>1016</v>
      </c>
      <c r="C8" s="1281">
        <v>9.4063909931480033E-2</v>
      </c>
      <c r="D8" s="1281">
        <v>0.10406904344986763</v>
      </c>
      <c r="E8" s="1281">
        <v>0.20546026126607</v>
      </c>
      <c r="F8" s="1281">
        <v>0.24211828409217478</v>
      </c>
      <c r="G8" s="1281">
        <v>0.25978524966912508</v>
      </c>
      <c r="H8" s="1281">
        <v>0.2344271984681886</v>
      </c>
      <c r="I8" s="1281">
        <v>0.26071343195302277</v>
      </c>
      <c r="J8" s="1281">
        <v>0.21132522141276697</v>
      </c>
    </row>
    <row r="9" spans="2:26" x14ac:dyDescent="0.25">
      <c r="B9" s="1281" t="s">
        <v>1019</v>
      </c>
      <c r="C9" s="1281">
        <v>0.513368582574389</v>
      </c>
      <c r="D9" s="1281">
        <v>0.45397464810825172</v>
      </c>
      <c r="E9" s="1281">
        <v>0.24683707905273794</v>
      </c>
      <c r="F9" s="1281">
        <v>0.19325131987382382</v>
      </c>
      <c r="G9" s="1281">
        <v>0.16946621829772618</v>
      </c>
      <c r="H9" s="1281">
        <v>0.18705866441768787</v>
      </c>
      <c r="I9" s="1281">
        <v>0.18524724986238245</v>
      </c>
      <c r="J9" s="1281">
        <v>0.25382053407260846</v>
      </c>
    </row>
    <row r="10" spans="2:26" x14ac:dyDescent="0.25">
      <c r="B10" s="1281" t="s">
        <v>1020</v>
      </c>
      <c r="C10" s="1281">
        <v>2.4326047586698814E-2</v>
      </c>
      <c r="D10" s="1281">
        <v>1.7787659699791604E-2</v>
      </c>
      <c r="E10" s="1281">
        <v>1.6093954175892239E-2</v>
      </c>
      <c r="F10" s="1281">
        <v>2.0263588547860357E-2</v>
      </c>
      <c r="G10" s="1281">
        <v>1.1207911966319192E-2</v>
      </c>
      <c r="H10" s="1281">
        <v>1.2276518257328693E-2</v>
      </c>
      <c r="I10" s="1281">
        <v>1.2611599563363208E-2</v>
      </c>
      <c r="J10" s="1281">
        <v>1.5552774316870426E-2</v>
      </c>
    </row>
    <row r="11" spans="2:26" x14ac:dyDescent="0.25">
      <c r="B11" s="1281" t="s">
        <v>1021</v>
      </c>
      <c r="C11" s="1281">
        <v>7.6163246176758964E-3</v>
      </c>
      <c r="D11" s="1281">
        <v>1.6602535989474462E-2</v>
      </c>
      <c r="E11" s="1281">
        <v>4.8189628905062299E-3</v>
      </c>
      <c r="F11" s="1281">
        <v>6.4958540064165892E-3</v>
      </c>
      <c r="G11" s="1281">
        <v>7.2847024733026331E-4</v>
      </c>
      <c r="H11" s="1281">
        <v>1.4457622367740364E-2</v>
      </c>
      <c r="I11" s="1281">
        <v>2.1981216941305751E-4</v>
      </c>
      <c r="J11" s="1281">
        <v>7.0175499892327518E-3</v>
      </c>
    </row>
    <row r="12" spans="2:26" x14ac:dyDescent="0.25">
      <c r="B12" s="1281" t="s">
        <v>1022</v>
      </c>
      <c r="C12" s="1281">
        <v>4.2834886964221851E-2</v>
      </c>
      <c r="D12" s="1281">
        <v>2.8300115563266889E-2</v>
      </c>
      <c r="E12" s="1281">
        <v>2.7079031686279991E-2</v>
      </c>
      <c r="F12" s="1281">
        <v>1.8507059461236399E-2</v>
      </c>
      <c r="G12" s="1281">
        <v>2.6524879526047665E-2</v>
      </c>
      <c r="H12" s="1281">
        <v>2.4480896877129777E-2</v>
      </c>
      <c r="I12" s="1281">
        <v>1.3867531313959888E-2</v>
      </c>
      <c r="J12" s="1281">
        <v>2.5659212782266773E-2</v>
      </c>
    </row>
    <row r="13" spans="2:26" x14ac:dyDescent="0.25">
      <c r="B13" s="1281" t="s">
        <v>1017</v>
      </c>
      <c r="C13" s="1281">
        <v>0.12236420929462127</v>
      </c>
      <c r="D13" s="1281">
        <v>0.15131469222076743</v>
      </c>
      <c r="E13" s="1281">
        <v>8.6392319590375244E-2</v>
      </c>
      <c r="F13" s="1281">
        <v>4.4503162263195152E-2</v>
      </c>
      <c r="G13" s="1281">
        <v>6.2004116081733902E-2</v>
      </c>
      <c r="H13" s="1281">
        <v>9.7646055910271645E-2</v>
      </c>
      <c r="I13" s="1281">
        <v>4.7083034640547985E-2</v>
      </c>
      <c r="J13" s="1281">
        <v>8.4104189242160968E-2</v>
      </c>
    </row>
    <row r="14" spans="2:26" x14ac:dyDescent="0.25">
      <c r="B14" s="1281" t="s">
        <v>1024</v>
      </c>
      <c r="C14" s="1281">
        <v>0.88707136463440317</v>
      </c>
      <c r="D14" s="1281">
        <v>0.88517673016777465</v>
      </c>
      <c r="E14" s="1281">
        <v>0.93707111643605723</v>
      </c>
      <c r="F14" s="1281">
        <v>0.9539193549908207</v>
      </c>
      <c r="G14" s="1281">
        <v>0.95785758667165255</v>
      </c>
      <c r="H14" s="1281">
        <v>0.95017402882256419</v>
      </c>
      <c r="I14" s="1281">
        <v>0.95943726007197538</v>
      </c>
      <c r="J14" s="1281">
        <v>0.93834289662672599</v>
      </c>
    </row>
    <row r="15" spans="2:26" x14ac:dyDescent="0.25">
      <c r="B15" s="1281" t="s">
        <v>1025</v>
      </c>
      <c r="C15" s="1281">
        <v>0.11292863536559677</v>
      </c>
      <c r="D15" s="1281">
        <v>0.11482326983222518</v>
      </c>
      <c r="E15" s="1281">
        <v>6.29288835639428E-2</v>
      </c>
      <c r="F15" s="1281">
        <v>4.6080645009179397E-2</v>
      </c>
      <c r="G15" s="1281">
        <v>4.2142413328347422E-2</v>
      </c>
      <c r="H15" s="1281">
        <v>4.9825971177435605E-2</v>
      </c>
      <c r="I15" s="1281">
        <v>4.0562739928024866E-2</v>
      </c>
      <c r="J15" s="1281">
        <v>6.1657103373274159E-2</v>
      </c>
    </row>
    <row r="16" spans="2:26" x14ac:dyDescent="0.25">
      <c r="B16" s="153"/>
      <c r="C16" s="125"/>
      <c r="D16" s="125"/>
      <c r="E16" s="125"/>
      <c r="F16" s="125"/>
      <c r="G16" s="125"/>
      <c r="H16" s="125"/>
      <c r="I16" s="125"/>
      <c r="J16" s="125"/>
    </row>
    <row r="17" spans="2:10" x14ac:dyDescent="0.25">
      <c r="B17" s="1333" t="s">
        <v>1038</v>
      </c>
      <c r="C17" s="43"/>
      <c r="D17" s="43"/>
      <c r="E17" s="43"/>
      <c r="F17" s="43"/>
      <c r="G17" s="43"/>
      <c r="H17" s="43"/>
      <c r="I17" s="43"/>
      <c r="J17" s="43"/>
    </row>
    <row r="18" spans="2:10" x14ac:dyDescent="0.25">
      <c r="B18" s="1404" t="s">
        <v>748</v>
      </c>
      <c r="C18" s="1404" t="s">
        <v>749</v>
      </c>
      <c r="D18" s="1404" t="s">
        <v>750</v>
      </c>
      <c r="E18" s="1404" t="s">
        <v>751</v>
      </c>
      <c r="F18" s="1404" t="s">
        <v>752</v>
      </c>
      <c r="G18" s="1404" t="s">
        <v>753</v>
      </c>
      <c r="H18" s="1404" t="s">
        <v>1009</v>
      </c>
      <c r="I18" s="1404" t="s">
        <v>1155</v>
      </c>
      <c r="J18" s="1404" t="s">
        <v>1014</v>
      </c>
    </row>
    <row r="19" spans="2:10" x14ac:dyDescent="0.25">
      <c r="B19" s="1281" t="s">
        <v>1026</v>
      </c>
      <c r="C19" s="1281">
        <v>0.14398659018847473</v>
      </c>
      <c r="D19" s="1281">
        <v>0.11235832496662319</v>
      </c>
      <c r="E19" s="1281">
        <v>0.15129443038780285</v>
      </c>
      <c r="F19" s="1281">
        <v>0.17095468541094994</v>
      </c>
      <c r="G19" s="1281">
        <v>0.17941253229462925</v>
      </c>
      <c r="H19" s="1281">
        <v>0.15374743434540253</v>
      </c>
      <c r="I19" s="1281">
        <v>0.21223923640432038</v>
      </c>
      <c r="J19" s="1281">
        <v>0.15450076864314433</v>
      </c>
    </row>
    <row r="20" spans="2:10" x14ac:dyDescent="0.25">
      <c r="B20" s="1281" t="s">
        <v>1027</v>
      </c>
      <c r="C20" s="1281">
        <v>0</v>
      </c>
      <c r="D20" s="1281">
        <v>0</v>
      </c>
      <c r="E20" s="1281">
        <v>0</v>
      </c>
      <c r="F20" s="1281">
        <v>0</v>
      </c>
      <c r="G20" s="1281">
        <v>0</v>
      </c>
      <c r="H20" s="1281">
        <v>0</v>
      </c>
      <c r="I20" s="1281">
        <v>0</v>
      </c>
      <c r="J20" s="1281">
        <v>0</v>
      </c>
    </row>
    <row r="21" spans="2:10" x14ac:dyDescent="0.25">
      <c r="B21" s="1281" t="s">
        <v>1028</v>
      </c>
      <c r="C21" s="1281">
        <v>0</v>
      </c>
      <c r="D21" s="1281">
        <v>0</v>
      </c>
      <c r="E21" s="1281">
        <v>0</v>
      </c>
      <c r="F21" s="1281">
        <v>0</v>
      </c>
      <c r="G21" s="1281">
        <v>0</v>
      </c>
      <c r="H21" s="1281">
        <v>0</v>
      </c>
      <c r="I21" s="1281">
        <v>0</v>
      </c>
      <c r="J21" s="1281">
        <v>0</v>
      </c>
    </row>
    <row r="22" spans="2:10" x14ac:dyDescent="0.25">
      <c r="B22" s="1281" t="s">
        <v>1029</v>
      </c>
      <c r="C22" s="1281">
        <v>1.0657229619779223E-3</v>
      </c>
      <c r="D22" s="1281">
        <v>3.0297887407139974E-3</v>
      </c>
      <c r="E22" s="1281">
        <v>4.1884349695155365E-4</v>
      </c>
      <c r="F22" s="1281">
        <v>2.225680602042339E-3</v>
      </c>
      <c r="G22" s="1281">
        <v>-9.603359041584767E-4</v>
      </c>
      <c r="H22" s="1281">
        <v>5.358331664492664E-3</v>
      </c>
      <c r="I22" s="1281">
        <v>0</v>
      </c>
      <c r="J22" s="1281">
        <v>1.7410168303435719E-3</v>
      </c>
    </row>
    <row r="23" spans="2:10" x14ac:dyDescent="0.25">
      <c r="B23" s="1281" t="s">
        <v>1030</v>
      </c>
      <c r="C23" s="1281">
        <v>1.3290628586151586E-3</v>
      </c>
      <c r="D23" s="1281">
        <v>2.4087761416856624E-3</v>
      </c>
      <c r="E23" s="1281">
        <v>3.3689703874927894E-3</v>
      </c>
      <c r="F23" s="1281">
        <v>6.7141973936269035E-3</v>
      </c>
      <c r="G23" s="1281">
        <v>1.3204618682179054E-4</v>
      </c>
      <c r="H23" s="1281">
        <v>3.7327906443889972E-3</v>
      </c>
      <c r="I23" s="1281">
        <v>-2.2132324473290307E-4</v>
      </c>
      <c r="J23" s="1281">
        <v>2.4705284899833686E-3</v>
      </c>
    </row>
    <row r="24" spans="2:10" x14ac:dyDescent="0.25">
      <c r="B24" s="1281" t="s">
        <v>1031</v>
      </c>
      <c r="C24" s="1281">
        <v>2.4673093808594674E-2</v>
      </c>
      <c r="D24" s="1281">
        <v>1.9538547910843224E-2</v>
      </c>
      <c r="E24" s="1281">
        <v>2.7797065430153627E-2</v>
      </c>
      <c r="F24" s="1281">
        <v>3.2869294561579297E-2</v>
      </c>
      <c r="G24" s="1281">
        <v>3.6169540190279882E-2</v>
      </c>
      <c r="H24" s="1281">
        <v>3.169925266007189E-2</v>
      </c>
      <c r="I24" s="1281">
        <v>5.0822645696848121E-2</v>
      </c>
      <c r="J24" s="1281">
        <v>2.9934608769483985E-2</v>
      </c>
    </row>
    <row r="25" spans="2:10" x14ac:dyDescent="0.25">
      <c r="B25" s="1281" t="s">
        <v>1032</v>
      </c>
      <c r="C25" s="1281">
        <v>7.4207451999813061E-3</v>
      </c>
      <c r="D25" s="1281">
        <v>7.6717010970874088E-3</v>
      </c>
      <c r="E25" s="1281">
        <v>1.0203734724111324E-2</v>
      </c>
      <c r="F25" s="1281">
        <v>1.9329433011825835E-2</v>
      </c>
      <c r="G25" s="1281">
        <v>2.1509301253371731E-2</v>
      </c>
      <c r="H25" s="1281">
        <v>1.3801161994213485E-2</v>
      </c>
      <c r="I25" s="1281">
        <v>1.4320772375444704E-2</v>
      </c>
      <c r="J25" s="1281">
        <v>1.2291759824625131E-2</v>
      </c>
    </row>
    <row r="26" spans="2:10" x14ac:dyDescent="0.25">
      <c r="B26" s="1281" t="s">
        <v>1033</v>
      </c>
      <c r="C26" s="1281">
        <v>9.1624975304157585E-3</v>
      </c>
      <c r="D26" s="1281">
        <v>1.256975501366611E-2</v>
      </c>
      <c r="E26" s="1281">
        <v>1.2324605885947828E-2</v>
      </c>
      <c r="F26" s="1281">
        <v>1.7841382187854995E-2</v>
      </c>
      <c r="G26" s="1281">
        <v>1.8960409707751109E-2</v>
      </c>
      <c r="H26" s="1281">
        <v>1.1817196095093248E-2</v>
      </c>
      <c r="I26" s="1281">
        <v>1.805400165230301E-2</v>
      </c>
      <c r="J26" s="1281">
        <v>1.3332832148658918E-2</v>
      </c>
    </row>
    <row r="27" spans="2:10" x14ac:dyDescent="0.25">
      <c r="B27" s="1281" t="s">
        <v>1034</v>
      </c>
      <c r="C27" s="1281">
        <v>0.19578443515323044</v>
      </c>
      <c r="D27" s="1281">
        <v>0.12735393222598865</v>
      </c>
      <c r="E27" s="1281">
        <v>0.18569834401792215</v>
      </c>
      <c r="F27" s="1281">
        <v>0.21771164218560132</v>
      </c>
      <c r="G27" s="1281">
        <v>0.22264543197998587</v>
      </c>
      <c r="H27" s="1281">
        <v>0.16076287969132164</v>
      </c>
      <c r="I27" s="1281">
        <v>0.28577891454057136</v>
      </c>
      <c r="J27" s="1281">
        <v>0.1903390380627478</v>
      </c>
    </row>
    <row r="28" spans="2:10" x14ac:dyDescent="0.25">
      <c r="B28" s="1281" t="s">
        <v>1035</v>
      </c>
      <c r="C28" s="1281">
        <v>0.24817052952089697</v>
      </c>
      <c r="D28" s="1281">
        <v>0.33255608019077842</v>
      </c>
      <c r="E28" s="1281">
        <v>0.31732508048458563</v>
      </c>
      <c r="F28" s="1281">
        <v>0.18931563671581153</v>
      </c>
      <c r="G28" s="1281">
        <v>0.14758495527102145</v>
      </c>
      <c r="H28" s="1281">
        <v>0.24469383839969308</v>
      </c>
      <c r="I28" s="1281">
        <v>0.127196846601042</v>
      </c>
      <c r="J28" s="1281">
        <v>0.24629742108603911</v>
      </c>
    </row>
    <row r="29" spans="2:10" x14ac:dyDescent="0.25">
      <c r="B29" s="1281" t="s">
        <v>1036</v>
      </c>
      <c r="C29" s="1281">
        <v>0.29102223602524402</v>
      </c>
      <c r="D29" s="1281">
        <v>0.30194629251644967</v>
      </c>
      <c r="E29" s="1281">
        <v>0.18998333057277397</v>
      </c>
      <c r="F29" s="1281">
        <v>0.25360333060249918</v>
      </c>
      <c r="G29" s="1281">
        <v>0.27037768321630717</v>
      </c>
      <c r="H29" s="1281">
        <v>0.24258117631918094</v>
      </c>
      <c r="I29" s="1281">
        <v>0.28753486755663404</v>
      </c>
      <c r="J29" s="1281">
        <v>0.25940662271325066</v>
      </c>
    </row>
    <row r="30" spans="2:10" x14ac:dyDescent="0.25">
      <c r="B30" s="1281" t="s">
        <v>1037</v>
      </c>
      <c r="C30" s="1281">
        <v>5.084363964914719E-2</v>
      </c>
      <c r="D30" s="1281">
        <v>3.4003750470028474E-2</v>
      </c>
      <c r="E30" s="1281">
        <v>4.9766766726746223E-2</v>
      </c>
      <c r="F30" s="1281">
        <v>7.3797087854691204E-2</v>
      </c>
      <c r="G30" s="1281">
        <v>6.394458861833005E-2</v>
      </c>
      <c r="H30" s="1281">
        <v>4.952247101479345E-2</v>
      </c>
      <c r="I30" s="1281">
        <v>6.0412709929365566E-2</v>
      </c>
      <c r="J30" s="1281">
        <v>5.2189316580190041E-2</v>
      </c>
    </row>
    <row r="31" spans="2:10" x14ac:dyDescent="0.25">
      <c r="B31" s="1281" t="s">
        <v>705</v>
      </c>
      <c r="C31" s="1281">
        <v>2.2010022741192764E-2</v>
      </c>
      <c r="D31" s="1281">
        <v>4.144579539272774E-2</v>
      </c>
      <c r="E31" s="1281">
        <v>4.1312655519446163E-2</v>
      </c>
      <c r="F31" s="1281">
        <v>4.2546193227328243E-3</v>
      </c>
      <c r="G31" s="1281">
        <v>2.8334355172231349E-2</v>
      </c>
      <c r="H31" s="1281">
        <v>6.1864675363882446E-2</v>
      </c>
      <c r="I31" s="1281">
        <v>-5.8840888097626116E-2</v>
      </c>
      <c r="J31" s="1281">
        <v>2.7756563702354721E-2</v>
      </c>
    </row>
    <row r="32" spans="2:10" x14ac:dyDescent="0.25">
      <c r="B32" s="1281" t="s">
        <v>706</v>
      </c>
      <c r="C32" s="1281">
        <v>4.5314243622290966E-3</v>
      </c>
      <c r="D32" s="1281">
        <v>5.117255333407446E-3</v>
      </c>
      <c r="E32" s="1281">
        <v>1.0506172366065951E-2</v>
      </c>
      <c r="F32" s="1281">
        <v>1.1383010150784684E-2</v>
      </c>
      <c r="G32" s="1281">
        <v>1.1889492013428697E-2</v>
      </c>
      <c r="H32" s="1281">
        <v>2.0418791807465704E-2</v>
      </c>
      <c r="I32" s="1281">
        <v>2.7022165858298251E-3</v>
      </c>
      <c r="J32" s="1281">
        <v>9.7395231491784768E-3</v>
      </c>
    </row>
    <row r="33" spans="2:10" x14ac:dyDescent="0.25">
      <c r="B33" s="153"/>
      <c r="C33" s="125"/>
      <c r="D33" s="125"/>
      <c r="E33" s="125"/>
      <c r="F33" s="125"/>
      <c r="G33" s="125"/>
      <c r="H33" s="125"/>
      <c r="I33" s="125"/>
      <c r="J33" s="125"/>
    </row>
    <row r="34" spans="2:10" x14ac:dyDescent="0.25">
      <c r="B34" s="1333" t="s">
        <v>1039</v>
      </c>
      <c r="C34" s="43"/>
      <c r="D34" s="43"/>
      <c r="E34" s="43"/>
      <c r="F34" s="43"/>
      <c r="G34" s="43"/>
      <c r="H34" s="43"/>
      <c r="I34" s="43"/>
      <c r="J34" s="43"/>
    </row>
    <row r="35" spans="2:10" x14ac:dyDescent="0.25">
      <c r="B35" s="1404" t="s">
        <v>748</v>
      </c>
      <c r="C35" s="1404" t="s">
        <v>749</v>
      </c>
      <c r="D35" s="1404" t="s">
        <v>750</v>
      </c>
      <c r="E35" s="1404" t="s">
        <v>751</v>
      </c>
      <c r="F35" s="1404" t="s">
        <v>752</v>
      </c>
      <c r="G35" s="1404" t="s">
        <v>753</v>
      </c>
      <c r="H35" s="1404" t="s">
        <v>1009</v>
      </c>
      <c r="I35" s="1404" t="s">
        <v>1155</v>
      </c>
      <c r="J35" s="1404" t="s">
        <v>1014</v>
      </c>
    </row>
    <row r="36" spans="2:10" x14ac:dyDescent="0.25">
      <c r="B36" s="1281" t="s">
        <v>1026</v>
      </c>
      <c r="C36" s="1281">
        <v>0.39085154176026138</v>
      </c>
      <c r="D36" s="1281">
        <v>0.35946044476850164</v>
      </c>
      <c r="E36" s="1281">
        <v>0.38062442607897151</v>
      </c>
      <c r="F36" s="1281">
        <v>0.37360504609412909</v>
      </c>
      <c r="G36" s="1281">
        <v>0.38213660245183889</v>
      </c>
      <c r="H36" s="1281">
        <v>0.38417431192660551</v>
      </c>
      <c r="I36" s="1281">
        <v>0.39376299376299378</v>
      </c>
      <c r="J36" s="1281">
        <v>0.38175838631878972</v>
      </c>
    </row>
    <row r="37" spans="2:10" x14ac:dyDescent="0.25">
      <c r="B37" s="1281" t="s">
        <v>1027</v>
      </c>
      <c r="C37" s="1281">
        <v>0</v>
      </c>
      <c r="D37" s="1281">
        <v>0</v>
      </c>
      <c r="E37" s="1281">
        <v>0</v>
      </c>
      <c r="F37" s="1281">
        <v>0</v>
      </c>
      <c r="G37" s="1281">
        <v>0</v>
      </c>
      <c r="H37" s="1281">
        <v>0</v>
      </c>
      <c r="I37" s="1281">
        <v>0</v>
      </c>
      <c r="J37" s="1281">
        <v>0</v>
      </c>
    </row>
    <row r="38" spans="2:10" x14ac:dyDescent="0.25">
      <c r="B38" s="1281" t="s">
        <v>1028</v>
      </c>
      <c r="C38" s="1281">
        <v>0</v>
      </c>
      <c r="D38" s="1281">
        <v>0</v>
      </c>
      <c r="E38" s="1281">
        <v>0</v>
      </c>
      <c r="F38" s="1281">
        <v>0</v>
      </c>
      <c r="G38" s="1281">
        <v>0</v>
      </c>
      <c r="H38" s="1281">
        <v>0</v>
      </c>
      <c r="I38" s="1281">
        <v>0</v>
      </c>
      <c r="J38" s="1281">
        <v>0</v>
      </c>
    </row>
    <row r="39" spans="2:10" x14ac:dyDescent="0.25">
      <c r="B39" s="1281" t="s">
        <v>1040</v>
      </c>
      <c r="C39" s="1281">
        <v>0</v>
      </c>
      <c r="D39" s="1281">
        <v>0</v>
      </c>
      <c r="E39" s="1281">
        <v>0</v>
      </c>
      <c r="F39" s="1281">
        <v>0</v>
      </c>
      <c r="G39" s="1281">
        <v>0</v>
      </c>
      <c r="H39" s="1281">
        <v>0</v>
      </c>
      <c r="I39" s="1281">
        <v>0</v>
      </c>
      <c r="J39" s="1281">
        <v>0</v>
      </c>
    </row>
    <row r="40" spans="2:10" x14ac:dyDescent="0.25">
      <c r="B40" s="1281" t="s">
        <v>1029</v>
      </c>
      <c r="C40" s="1281">
        <v>6.1261997141106802E-4</v>
      </c>
      <c r="D40" s="1281">
        <v>1.8228217280349982E-3</v>
      </c>
      <c r="E40" s="1281">
        <v>9.1827364554637281E-4</v>
      </c>
      <c r="F40" s="1281">
        <v>4.8520135856380397E-4</v>
      </c>
      <c r="G40" s="1281">
        <v>0</v>
      </c>
      <c r="H40" s="1281">
        <v>2.8669724770642203E-4</v>
      </c>
      <c r="I40" s="1281">
        <v>0</v>
      </c>
      <c r="J40" s="1281">
        <v>6.1390046042534533E-4</v>
      </c>
    </row>
    <row r="41" spans="2:10" x14ac:dyDescent="0.25">
      <c r="B41" s="1281" t="s">
        <v>1030</v>
      </c>
      <c r="C41" s="1281">
        <v>1.837859914233204E-3</v>
      </c>
      <c r="D41" s="1281">
        <v>5.1039008384979948E-3</v>
      </c>
      <c r="E41" s="1281">
        <v>2.0661157024793389E-3</v>
      </c>
      <c r="F41" s="1281">
        <v>2.911208151382824E-3</v>
      </c>
      <c r="G41" s="1281">
        <v>1.0507880910683013E-3</v>
      </c>
      <c r="H41" s="1281">
        <v>8.600917431192661E-4</v>
      </c>
      <c r="I41" s="1281">
        <v>0</v>
      </c>
      <c r="J41" s="1281">
        <v>1.9294014470510852E-3</v>
      </c>
    </row>
    <row r="42" spans="2:10" x14ac:dyDescent="0.25">
      <c r="B42" s="1281" t="s">
        <v>1031</v>
      </c>
      <c r="C42" s="1281">
        <v>3.2673065141923627E-2</v>
      </c>
      <c r="D42" s="1281">
        <v>3.1352533722201967E-2</v>
      </c>
      <c r="E42" s="1281">
        <v>3.8108356290174471E-2</v>
      </c>
      <c r="F42" s="1281">
        <v>3.5904900533721494E-2</v>
      </c>
      <c r="G42" s="1281">
        <v>3.9579684763572681E-2</v>
      </c>
      <c r="H42" s="1281">
        <v>4.2431192660550461E-2</v>
      </c>
      <c r="I42" s="1281">
        <v>5.3222453222453225E-2</v>
      </c>
      <c r="J42" s="1281">
        <v>3.8368778776584081E-2</v>
      </c>
    </row>
    <row r="43" spans="2:10" x14ac:dyDescent="0.25">
      <c r="B43" s="1281" t="s">
        <v>1032</v>
      </c>
      <c r="C43" s="1281">
        <v>1.5723912599550745E-2</v>
      </c>
      <c r="D43" s="1281">
        <v>2.005103900838498E-2</v>
      </c>
      <c r="E43" s="1281">
        <v>1.9513314967860424E-2</v>
      </c>
      <c r="F43" s="1281">
        <v>3.3964095099466275E-2</v>
      </c>
      <c r="G43" s="1281">
        <v>3.3625218914185642E-2</v>
      </c>
      <c r="H43" s="1281">
        <v>3.0676605504587156E-2</v>
      </c>
      <c r="I43" s="1281">
        <v>2.5363825363825365E-2</v>
      </c>
      <c r="J43" s="1281">
        <v>2.4161368121026091E-2</v>
      </c>
    </row>
    <row r="44" spans="2:10" x14ac:dyDescent="0.25">
      <c r="B44" s="1281" t="s">
        <v>1033</v>
      </c>
      <c r="C44" s="1281">
        <v>1.5928119256687766E-2</v>
      </c>
      <c r="D44" s="1281">
        <v>1.7134524243528983E-2</v>
      </c>
      <c r="E44" s="1281">
        <v>2.2038567493112948E-2</v>
      </c>
      <c r="F44" s="1281">
        <v>2.5230470645317808E-2</v>
      </c>
      <c r="G44" s="1281">
        <v>2.0665499124343255E-2</v>
      </c>
      <c r="H44" s="1281">
        <v>2.1215596330275227E-2</v>
      </c>
      <c r="I44" s="1281">
        <v>1.7463617463617465E-2</v>
      </c>
      <c r="J44" s="1281">
        <v>1.964481473361105E-2</v>
      </c>
    </row>
    <row r="45" spans="2:10" x14ac:dyDescent="0.25">
      <c r="B45" s="1281" t="s">
        <v>1034</v>
      </c>
      <c r="C45" s="1281">
        <v>0.27690422707780271</v>
      </c>
      <c r="D45" s="1281">
        <v>0.23623769595333577</v>
      </c>
      <c r="E45" s="1281">
        <v>0.27410468319559228</v>
      </c>
      <c r="F45" s="1281">
        <v>0.26686074721009218</v>
      </c>
      <c r="G45" s="1281">
        <v>0.2798598949211909</v>
      </c>
      <c r="H45" s="1281">
        <v>0.23566513761467889</v>
      </c>
      <c r="I45" s="1281">
        <v>0.29230769230769232</v>
      </c>
      <c r="J45" s="1281">
        <v>0.26625739969304979</v>
      </c>
    </row>
    <row r="46" spans="2:10" x14ac:dyDescent="0.25">
      <c r="B46" s="1281" t="s">
        <v>1035</v>
      </c>
      <c r="C46" s="1281">
        <v>0.10026546865427813</v>
      </c>
      <c r="D46" s="1281">
        <v>0.14108640174990886</v>
      </c>
      <c r="E46" s="1281">
        <v>0.12052341597796143</v>
      </c>
      <c r="F46" s="1281">
        <v>9.3643862202814163E-2</v>
      </c>
      <c r="G46" s="1281">
        <v>8.0210157618213665E-2</v>
      </c>
      <c r="H46" s="1281">
        <v>0.10980504587155963</v>
      </c>
      <c r="I46" s="1281">
        <v>7.9002079002079006E-2</v>
      </c>
      <c r="J46" s="1281">
        <v>0.10515237886428415</v>
      </c>
    </row>
    <row r="47" spans="2:10" x14ac:dyDescent="0.25">
      <c r="B47" s="1281" t="s">
        <v>1036</v>
      </c>
      <c r="C47" s="1281">
        <v>9.1688789054523184E-2</v>
      </c>
      <c r="D47" s="1281">
        <v>0.11775428363106086</v>
      </c>
      <c r="E47" s="1281">
        <v>6.0606060606060608E-2</v>
      </c>
      <c r="F47" s="1281">
        <v>7.7632217370208631E-2</v>
      </c>
      <c r="G47" s="1281">
        <v>7.7758318739054283E-2</v>
      </c>
      <c r="H47" s="1281">
        <v>8.7155963302752285E-2</v>
      </c>
      <c r="I47" s="1281">
        <v>7.4012474012474017E-2</v>
      </c>
      <c r="J47" s="1281">
        <v>8.3315062486296873E-2</v>
      </c>
    </row>
    <row r="48" spans="2:10" x14ac:dyDescent="0.25">
      <c r="B48" s="1281" t="s">
        <v>1037</v>
      </c>
      <c r="C48" s="1281">
        <v>7.0247090055135797E-2</v>
      </c>
      <c r="D48" s="1281">
        <v>6.3069631790010933E-2</v>
      </c>
      <c r="E48" s="1281">
        <v>7.3232323232323232E-2</v>
      </c>
      <c r="F48" s="1281">
        <v>8.9277049975739931E-2</v>
      </c>
      <c r="G48" s="1281">
        <v>7.810858143607706E-2</v>
      </c>
      <c r="H48" s="1281">
        <v>7.8555045871559634E-2</v>
      </c>
      <c r="I48" s="1281">
        <v>6.5280665280665284E-2</v>
      </c>
      <c r="J48" s="1281">
        <v>7.3404955053716289E-2</v>
      </c>
    </row>
    <row r="49" spans="2:10" x14ac:dyDescent="0.25">
      <c r="B49" s="1281" t="s">
        <v>705</v>
      </c>
      <c r="C49" s="1281">
        <v>2.2462732285072492E-3</v>
      </c>
      <c r="D49" s="1281">
        <v>5.4684651841049947E-3</v>
      </c>
      <c r="E49" s="1281">
        <v>4.8209366391184574E-3</v>
      </c>
      <c r="F49" s="1281">
        <v>1.455604075691412E-3</v>
      </c>
      <c r="G49" s="1281">
        <v>3.852889667250438E-3</v>
      </c>
      <c r="H49" s="1281">
        <v>6.0206422018348627E-3</v>
      </c>
      <c r="I49" s="1281">
        <v>4.1580041580041582E-4</v>
      </c>
      <c r="J49" s="1281">
        <v>3.6395527296645474E-3</v>
      </c>
    </row>
    <row r="50" spans="2:10" x14ac:dyDescent="0.25">
      <c r="B50" s="1281" t="s">
        <v>706</v>
      </c>
      <c r="C50" s="1281">
        <v>1.0210332856851133E-3</v>
      </c>
      <c r="D50" s="1281">
        <v>1.4582573824279985E-3</v>
      </c>
      <c r="E50" s="1281">
        <v>3.4435261707988982E-3</v>
      </c>
      <c r="F50" s="1281">
        <v>-9.7040271712760793E-4</v>
      </c>
      <c r="G50" s="1281">
        <v>3.1523642732049035E-3</v>
      </c>
      <c r="H50" s="1281">
        <v>3.1536697247706424E-3</v>
      </c>
      <c r="I50" s="1281">
        <v>-8.3160083160083165E-4</v>
      </c>
      <c r="J50" s="1281">
        <v>1.7540013155009867E-3</v>
      </c>
    </row>
    <row r="51" spans="2:10" x14ac:dyDescent="0.25">
      <c r="B51" s="153"/>
      <c r="C51" s="125"/>
      <c r="D51" s="125"/>
      <c r="E51" s="125"/>
      <c r="F51" s="125"/>
      <c r="G51" s="125"/>
      <c r="H51" s="125"/>
      <c r="I51" s="125"/>
      <c r="J51" s="125"/>
    </row>
    <row r="52" spans="2:10" x14ac:dyDescent="0.25">
      <c r="B52" s="153"/>
      <c r="C52" s="125"/>
      <c r="D52" s="125"/>
      <c r="E52" s="125"/>
      <c r="F52" s="125"/>
      <c r="G52" s="125"/>
      <c r="H52" s="125"/>
      <c r="I52" s="125"/>
      <c r="J52" s="125"/>
    </row>
    <row r="53" spans="2:10" x14ac:dyDescent="0.25">
      <c r="B53" s="153"/>
      <c r="C53" s="125"/>
      <c r="D53" s="125"/>
      <c r="E53" s="125"/>
      <c r="F53" s="125"/>
      <c r="G53" s="125"/>
      <c r="H53" s="125"/>
      <c r="I53" s="125"/>
      <c r="J53" s="125"/>
    </row>
    <row r="54" spans="2:10" x14ac:dyDescent="0.25">
      <c r="B54" s="153"/>
      <c r="C54" s="125"/>
      <c r="D54" s="125"/>
      <c r="E54" s="125"/>
      <c r="F54" s="125"/>
      <c r="G54" s="125"/>
      <c r="H54" s="125"/>
      <c r="I54" s="125"/>
      <c r="J54" s="125"/>
    </row>
    <row r="55" spans="2:10" x14ac:dyDescent="0.25">
      <c r="B55" s="153"/>
      <c r="C55" s="125"/>
      <c r="D55" s="125"/>
      <c r="E55" s="125"/>
      <c r="F55" s="125"/>
      <c r="G55" s="125"/>
      <c r="H55" s="125"/>
      <c r="I55" s="125"/>
      <c r="J55" s="125"/>
    </row>
    <row r="56" spans="2:10" x14ac:dyDescent="0.25">
      <c r="B56" s="153"/>
      <c r="C56" s="125"/>
      <c r="D56" s="125"/>
      <c r="E56" s="125"/>
      <c r="F56" s="125"/>
      <c r="G56" s="125"/>
      <c r="H56" s="125"/>
      <c r="I56" s="125"/>
      <c r="J56" s="125"/>
    </row>
    <row r="57" spans="2:10" x14ac:dyDescent="0.25">
      <c r="B57" s="153"/>
      <c r="C57" s="125"/>
      <c r="D57" s="125"/>
      <c r="E57" s="125"/>
      <c r="F57" s="125"/>
      <c r="G57" s="125"/>
      <c r="H57" s="125"/>
      <c r="I57" s="125"/>
      <c r="J57" s="125"/>
    </row>
    <row r="58" spans="2:10" x14ac:dyDescent="0.25">
      <c r="B58" s="153"/>
      <c r="C58" s="125"/>
      <c r="D58" s="125"/>
      <c r="E58" s="125"/>
      <c r="F58" s="125"/>
      <c r="G58" s="125"/>
      <c r="H58" s="125"/>
      <c r="I58" s="125"/>
      <c r="J58" s="125"/>
    </row>
    <row r="59" spans="2:10" x14ac:dyDescent="0.25">
      <c r="B59" s="153"/>
      <c r="C59" s="125"/>
      <c r="D59" s="125"/>
      <c r="E59" s="125"/>
      <c r="F59" s="125"/>
      <c r="G59" s="125"/>
      <c r="H59" s="125"/>
      <c r="I59" s="125"/>
      <c r="J59" s="125"/>
    </row>
    <row r="60" spans="2:10" x14ac:dyDescent="0.25">
      <c r="B60" s="153"/>
      <c r="C60" s="125"/>
      <c r="D60" s="125"/>
      <c r="E60" s="125"/>
      <c r="F60" s="125"/>
      <c r="G60" s="125"/>
      <c r="H60" s="125"/>
      <c r="I60" s="125"/>
      <c r="J60" s="125"/>
    </row>
    <row r="61" spans="2:10" x14ac:dyDescent="0.25">
      <c r="B61" s="153"/>
      <c r="C61" s="125"/>
      <c r="D61" s="125"/>
      <c r="E61" s="125"/>
      <c r="F61" s="125"/>
      <c r="G61" s="125"/>
      <c r="H61" s="125"/>
      <c r="I61" s="125"/>
      <c r="J61" s="125"/>
    </row>
    <row r="62" spans="2:10" x14ac:dyDescent="0.25">
      <c r="B62" s="153"/>
      <c r="C62" s="125"/>
      <c r="D62" s="125"/>
      <c r="E62" s="125"/>
      <c r="F62" s="125"/>
      <c r="G62" s="125"/>
      <c r="H62" s="125"/>
      <c r="I62" s="125"/>
      <c r="J62" s="125"/>
    </row>
    <row r="63" spans="2:10" x14ac:dyDescent="0.25">
      <c r="B63" s="153"/>
      <c r="C63" s="125"/>
      <c r="D63" s="125"/>
      <c r="E63" s="125"/>
      <c r="F63" s="125"/>
      <c r="G63" s="125"/>
      <c r="H63" s="125"/>
      <c r="I63" s="125"/>
      <c r="J63" s="125"/>
    </row>
    <row r="64" spans="2:10" x14ac:dyDescent="0.25">
      <c r="B64" s="153"/>
      <c r="C64" s="125"/>
      <c r="D64" s="125"/>
      <c r="E64" s="125"/>
      <c r="F64" s="125"/>
      <c r="G64" s="125"/>
      <c r="H64" s="125"/>
      <c r="I64" s="125"/>
      <c r="J64" s="125"/>
    </row>
    <row r="65" spans="2:10" x14ac:dyDescent="0.25">
      <c r="B65" s="153"/>
      <c r="C65" s="125"/>
      <c r="D65" s="125"/>
      <c r="E65" s="125"/>
      <c r="F65" s="125"/>
      <c r="G65" s="125"/>
      <c r="H65" s="125"/>
      <c r="I65" s="125"/>
      <c r="J65" s="125"/>
    </row>
    <row r="66" spans="2:10" x14ac:dyDescent="0.25">
      <c r="B66" s="153"/>
      <c r="C66" s="125"/>
      <c r="D66" s="125"/>
      <c r="E66" s="125"/>
      <c r="F66" s="125"/>
      <c r="G66" s="125"/>
      <c r="H66" s="125"/>
      <c r="I66" s="125"/>
      <c r="J66" s="125"/>
    </row>
    <row r="67" spans="2:10" x14ac:dyDescent="0.25">
      <c r="B67" s="153"/>
      <c r="C67" s="125"/>
      <c r="D67" s="125"/>
      <c r="E67" s="125"/>
      <c r="F67" s="125"/>
      <c r="G67" s="125"/>
      <c r="H67" s="125"/>
      <c r="I67" s="125"/>
      <c r="J67" s="125"/>
    </row>
    <row r="68" spans="2:10" x14ac:dyDescent="0.25">
      <c r="B68" s="153"/>
      <c r="C68" s="125"/>
      <c r="D68" s="125"/>
      <c r="E68" s="125"/>
      <c r="F68" s="125"/>
      <c r="G68" s="125"/>
      <c r="H68" s="125"/>
      <c r="I68" s="125"/>
      <c r="J68" s="125"/>
    </row>
    <row r="69" spans="2:10" x14ac:dyDescent="0.25">
      <c r="B69" s="153"/>
      <c r="C69" s="125"/>
      <c r="D69" s="125"/>
      <c r="E69" s="125"/>
      <c r="F69" s="125"/>
      <c r="G69" s="125"/>
      <c r="H69" s="125"/>
      <c r="I69" s="125"/>
      <c r="J69" s="125"/>
    </row>
    <row r="70" spans="2:10" x14ac:dyDescent="0.25">
      <c r="B70" s="153"/>
      <c r="C70" s="125"/>
      <c r="D70" s="125"/>
      <c r="E70" s="125"/>
      <c r="F70" s="125"/>
      <c r="G70" s="125"/>
      <c r="H70" s="125"/>
      <c r="I70" s="125"/>
      <c r="J70" s="125"/>
    </row>
    <row r="71" spans="2:10" x14ac:dyDescent="0.25">
      <c r="B71" s="153"/>
      <c r="C71" s="125"/>
      <c r="D71" s="125"/>
      <c r="E71" s="125"/>
      <c r="F71" s="125"/>
      <c r="G71" s="125"/>
      <c r="H71" s="125"/>
      <c r="I71" s="125"/>
      <c r="J71" s="125"/>
    </row>
    <row r="72" spans="2:10" x14ac:dyDescent="0.25">
      <c r="B72" s="153"/>
      <c r="C72" s="125"/>
      <c r="D72" s="125"/>
      <c r="E72" s="125"/>
      <c r="F72" s="125"/>
      <c r="G72" s="125"/>
      <c r="H72" s="125"/>
      <c r="I72" s="125"/>
      <c r="J72" s="125"/>
    </row>
    <row r="73" spans="2:10" x14ac:dyDescent="0.25">
      <c r="B73" s="153"/>
      <c r="C73" s="125"/>
      <c r="D73" s="125"/>
      <c r="E73" s="125"/>
      <c r="F73" s="125"/>
      <c r="G73" s="125"/>
      <c r="H73" s="125"/>
      <c r="I73" s="125"/>
      <c r="J73" s="125"/>
    </row>
    <row r="74" spans="2:10" x14ac:dyDescent="0.25">
      <c r="B74" s="153"/>
      <c r="C74" s="125"/>
      <c r="D74" s="125"/>
      <c r="E74" s="125"/>
      <c r="F74" s="125"/>
      <c r="G74" s="125"/>
      <c r="H74" s="125"/>
      <c r="I74" s="125"/>
      <c r="J74" s="125"/>
    </row>
    <row r="75" spans="2:10" x14ac:dyDescent="0.25">
      <c r="B75" s="153"/>
      <c r="C75" s="125"/>
      <c r="D75" s="125"/>
      <c r="E75" s="125"/>
      <c r="F75" s="125"/>
      <c r="G75" s="125"/>
      <c r="H75" s="125"/>
      <c r="I75" s="125"/>
      <c r="J75" s="125"/>
    </row>
    <row r="76" spans="2:10" x14ac:dyDescent="0.25">
      <c r="B76" s="153"/>
      <c r="C76" s="125"/>
      <c r="D76" s="125"/>
      <c r="E76" s="125"/>
      <c r="F76" s="125"/>
      <c r="G76" s="125"/>
      <c r="H76" s="125"/>
      <c r="I76" s="125"/>
      <c r="J76" s="125"/>
    </row>
    <row r="77" spans="2:10" x14ac:dyDescent="0.25">
      <c r="B77" s="153"/>
      <c r="C77" s="125"/>
      <c r="D77" s="125"/>
      <c r="E77" s="125"/>
      <c r="F77" s="125"/>
      <c r="G77" s="125"/>
      <c r="H77" s="125"/>
      <c r="I77" s="125"/>
      <c r="J77" s="125"/>
    </row>
    <row r="78" spans="2:10" x14ac:dyDescent="0.25">
      <c r="B78" s="153"/>
      <c r="C78" s="125"/>
      <c r="D78" s="125"/>
      <c r="E78" s="125"/>
      <c r="F78" s="125"/>
      <c r="G78" s="125"/>
      <c r="H78" s="125"/>
      <c r="I78" s="125"/>
      <c r="J78" s="125"/>
    </row>
    <row r="79" spans="2:10" x14ac:dyDescent="0.25">
      <c r="B79" s="153"/>
      <c r="C79" s="125"/>
      <c r="D79" s="125"/>
      <c r="E79" s="125"/>
      <c r="F79" s="125"/>
      <c r="G79" s="125"/>
      <c r="H79" s="125"/>
      <c r="I79" s="125"/>
      <c r="J79" s="125"/>
    </row>
    <row r="80" spans="2:10" x14ac:dyDescent="0.25">
      <c r="B80" s="153"/>
      <c r="C80" s="125"/>
      <c r="D80" s="125"/>
      <c r="E80" s="125"/>
      <c r="F80" s="125"/>
      <c r="G80" s="125"/>
      <c r="H80" s="125"/>
      <c r="I80" s="125"/>
      <c r="J80" s="125"/>
    </row>
    <row r="81" spans="2:10" x14ac:dyDescent="0.25">
      <c r="B81" s="153"/>
      <c r="C81" s="125"/>
      <c r="D81" s="125"/>
      <c r="E81" s="125"/>
      <c r="F81" s="125"/>
      <c r="G81" s="125"/>
      <c r="H81" s="125"/>
      <c r="I81" s="125"/>
      <c r="J81" s="125"/>
    </row>
    <row r="82" spans="2:10" x14ac:dyDescent="0.25">
      <c r="B82" s="153"/>
      <c r="C82" s="125"/>
      <c r="D82" s="125"/>
      <c r="E82" s="125"/>
      <c r="F82" s="125"/>
      <c r="G82" s="125"/>
      <c r="H82" s="125"/>
      <c r="I82" s="125"/>
      <c r="J82" s="125"/>
    </row>
    <row r="83" spans="2:10" x14ac:dyDescent="0.25">
      <c r="B83" s="153"/>
      <c r="C83" s="125"/>
      <c r="D83" s="125"/>
      <c r="E83" s="125"/>
      <c r="F83" s="125"/>
      <c r="G83" s="125"/>
      <c r="H83" s="125"/>
      <c r="I83" s="125"/>
      <c r="J83" s="125"/>
    </row>
    <row r="84" spans="2:10" x14ac:dyDescent="0.25">
      <c r="B84" s="153"/>
      <c r="C84" s="125"/>
      <c r="D84" s="125"/>
      <c r="E84" s="125"/>
      <c r="F84" s="125"/>
      <c r="G84" s="125"/>
      <c r="H84" s="125"/>
      <c r="I84" s="125"/>
      <c r="J84" s="125"/>
    </row>
    <row r="85" spans="2:10" x14ac:dyDescent="0.25">
      <c r="B85" s="153"/>
      <c r="C85" s="125"/>
      <c r="D85" s="125"/>
      <c r="E85" s="125"/>
      <c r="F85" s="125"/>
      <c r="G85" s="125"/>
      <c r="H85" s="125"/>
      <c r="I85" s="125"/>
      <c r="J85" s="125"/>
    </row>
    <row r="86" spans="2:10" x14ac:dyDescent="0.25">
      <c r="B86" s="153"/>
      <c r="C86" s="125"/>
      <c r="D86" s="125"/>
      <c r="E86" s="125"/>
      <c r="F86" s="125"/>
      <c r="G86" s="125"/>
      <c r="H86" s="125"/>
      <c r="I86" s="125"/>
      <c r="J86" s="125"/>
    </row>
    <row r="87" spans="2:10" x14ac:dyDescent="0.25">
      <c r="B87" s="153"/>
      <c r="C87" s="125"/>
      <c r="D87" s="125"/>
      <c r="E87" s="125"/>
      <c r="F87" s="125"/>
      <c r="G87" s="125"/>
      <c r="H87" s="125"/>
      <c r="I87" s="125"/>
      <c r="J87" s="125"/>
    </row>
    <row r="88" spans="2:10" x14ac:dyDescent="0.25">
      <c r="B88" s="153"/>
      <c r="C88" s="125"/>
      <c r="D88" s="125"/>
      <c r="E88" s="125"/>
      <c r="F88" s="125"/>
      <c r="G88" s="125"/>
      <c r="H88" s="125"/>
      <c r="I88" s="125"/>
      <c r="J88" s="125"/>
    </row>
    <row r="89" spans="2:10" x14ac:dyDescent="0.25">
      <c r="B89" s="153"/>
      <c r="C89" s="125"/>
      <c r="D89" s="125"/>
      <c r="E89" s="125"/>
      <c r="F89" s="125"/>
      <c r="G89" s="125"/>
      <c r="H89" s="125"/>
      <c r="I89" s="125"/>
      <c r="J89" s="125"/>
    </row>
    <row r="90" spans="2:10" x14ac:dyDescent="0.25">
      <c r="B90" s="153"/>
      <c r="C90" s="125"/>
      <c r="D90" s="125"/>
      <c r="E90" s="125"/>
      <c r="F90" s="125"/>
      <c r="G90" s="125"/>
      <c r="H90" s="125"/>
      <c r="I90" s="125"/>
      <c r="J90" s="125"/>
    </row>
    <row r="91" spans="2:10" x14ac:dyDescent="0.25">
      <c r="B91" s="153"/>
      <c r="C91" s="125"/>
      <c r="D91" s="125"/>
      <c r="E91" s="125"/>
      <c r="F91" s="125"/>
      <c r="G91" s="125"/>
      <c r="H91" s="125"/>
      <c r="I91" s="125"/>
      <c r="J91" s="125"/>
    </row>
    <row r="92" spans="2:10" x14ac:dyDescent="0.25">
      <c r="B92" s="153"/>
      <c r="C92" s="125"/>
      <c r="D92" s="125"/>
      <c r="E92" s="125"/>
      <c r="F92" s="125"/>
      <c r="G92" s="125"/>
      <c r="H92" s="125"/>
      <c r="I92" s="125"/>
      <c r="J92" s="125"/>
    </row>
    <row r="93" spans="2:10" x14ac:dyDescent="0.25">
      <c r="B93" s="153"/>
      <c r="C93" s="125"/>
      <c r="D93" s="125"/>
      <c r="E93" s="125"/>
      <c r="F93" s="125"/>
      <c r="G93" s="125"/>
      <c r="H93" s="125"/>
      <c r="I93" s="125"/>
      <c r="J93" s="125"/>
    </row>
    <row r="94" spans="2:10" x14ac:dyDescent="0.25">
      <c r="B94" s="153"/>
      <c r="C94" s="125"/>
      <c r="D94" s="125"/>
      <c r="E94" s="125"/>
      <c r="F94" s="125"/>
      <c r="G94" s="125"/>
      <c r="H94" s="125"/>
      <c r="I94" s="125"/>
      <c r="J94" s="125"/>
    </row>
    <row r="95" spans="2:10" x14ac:dyDescent="0.25">
      <c r="B95" s="153"/>
      <c r="C95" s="125"/>
      <c r="D95" s="125"/>
      <c r="E95" s="125"/>
      <c r="F95" s="125"/>
      <c r="G95" s="125"/>
      <c r="H95" s="125"/>
      <c r="I95" s="125"/>
      <c r="J95" s="125"/>
    </row>
    <row r="96" spans="2:10" x14ac:dyDescent="0.25">
      <c r="B96" s="153"/>
      <c r="C96" s="125"/>
      <c r="D96" s="125"/>
      <c r="E96" s="125"/>
      <c r="F96" s="125"/>
      <c r="G96" s="125"/>
      <c r="H96" s="125"/>
      <c r="I96" s="125"/>
      <c r="J96" s="125"/>
    </row>
    <row r="97" spans="2:10" x14ac:dyDescent="0.25">
      <c r="B97" s="153"/>
      <c r="C97" s="125"/>
      <c r="D97" s="125"/>
      <c r="E97" s="125"/>
      <c r="F97" s="125"/>
      <c r="G97" s="125"/>
      <c r="H97" s="125"/>
      <c r="I97" s="125"/>
      <c r="J97" s="125"/>
    </row>
    <row r="98" spans="2:10" x14ac:dyDescent="0.25">
      <c r="B98" s="153"/>
      <c r="C98" s="125"/>
      <c r="D98" s="125"/>
      <c r="E98" s="125"/>
      <c r="F98" s="125"/>
      <c r="G98" s="125"/>
      <c r="H98" s="125"/>
      <c r="I98" s="125"/>
      <c r="J98" s="125"/>
    </row>
    <row r="99" spans="2:10" x14ac:dyDescent="0.25">
      <c r="B99" s="153"/>
      <c r="C99" s="125"/>
      <c r="D99" s="125"/>
      <c r="E99" s="125"/>
      <c r="F99" s="125"/>
      <c r="G99" s="125"/>
      <c r="H99" s="125"/>
      <c r="I99" s="125"/>
      <c r="J99" s="125"/>
    </row>
    <row r="100" spans="2:10" x14ac:dyDescent="0.25">
      <c r="B100" s="153"/>
      <c r="C100" s="125"/>
      <c r="D100" s="125"/>
      <c r="E100" s="125"/>
      <c r="F100" s="125"/>
      <c r="G100" s="125"/>
      <c r="H100" s="125"/>
      <c r="I100" s="125"/>
      <c r="J100" s="125"/>
    </row>
    <row r="101" spans="2:10" x14ac:dyDescent="0.25">
      <c r="B101" s="153"/>
      <c r="C101" s="125"/>
      <c r="D101" s="125"/>
      <c r="E101" s="125"/>
      <c r="F101" s="125"/>
      <c r="G101" s="125"/>
      <c r="H101" s="125"/>
      <c r="I101" s="125"/>
      <c r="J101" s="125"/>
    </row>
    <row r="102" spans="2:10" x14ac:dyDescent="0.25">
      <c r="B102" s="153"/>
      <c r="C102" s="125"/>
      <c r="D102" s="125"/>
      <c r="E102" s="125"/>
      <c r="F102" s="125"/>
      <c r="G102" s="125"/>
      <c r="H102" s="125"/>
      <c r="I102" s="125"/>
      <c r="J102" s="125"/>
    </row>
    <row r="103" spans="2:10" x14ac:dyDescent="0.25">
      <c r="B103" s="153"/>
      <c r="C103" s="125"/>
      <c r="D103" s="125"/>
      <c r="E103" s="125"/>
      <c r="F103" s="125"/>
      <c r="G103" s="125"/>
      <c r="H103" s="125"/>
      <c r="I103" s="125"/>
      <c r="J103" s="125"/>
    </row>
    <row r="104" spans="2:10" x14ac:dyDescent="0.25">
      <c r="B104" s="153"/>
      <c r="C104" s="125"/>
      <c r="D104" s="125"/>
      <c r="E104" s="125"/>
      <c r="F104" s="125"/>
      <c r="G104" s="125"/>
      <c r="H104" s="125"/>
      <c r="I104" s="125"/>
      <c r="J104" s="125"/>
    </row>
    <row r="105" spans="2:10" x14ac:dyDescent="0.25">
      <c r="B105" s="153"/>
      <c r="C105" s="125"/>
      <c r="D105" s="125"/>
      <c r="E105" s="125"/>
      <c r="F105" s="125"/>
      <c r="G105" s="125"/>
      <c r="H105" s="125"/>
      <c r="I105" s="125"/>
      <c r="J105" s="125"/>
    </row>
    <row r="106" spans="2:10" x14ac:dyDescent="0.25">
      <c r="B106" s="153"/>
      <c r="C106" s="125"/>
      <c r="D106" s="125"/>
      <c r="E106" s="125"/>
      <c r="F106" s="125"/>
      <c r="G106" s="125"/>
      <c r="H106" s="125"/>
      <c r="I106" s="125"/>
      <c r="J106" s="125"/>
    </row>
    <row r="107" spans="2:10" x14ac:dyDescent="0.25">
      <c r="B107" s="153"/>
      <c r="C107" s="125"/>
      <c r="D107" s="125"/>
      <c r="E107" s="125"/>
      <c r="F107" s="125"/>
      <c r="G107" s="125"/>
      <c r="H107" s="125"/>
      <c r="I107" s="125"/>
      <c r="J107" s="125"/>
    </row>
    <row r="108" spans="2:10" x14ac:dyDescent="0.25">
      <c r="B108" s="153"/>
      <c r="C108" s="125"/>
      <c r="D108" s="125"/>
      <c r="E108" s="125"/>
      <c r="F108" s="125"/>
      <c r="G108" s="125"/>
      <c r="H108" s="125"/>
      <c r="I108" s="125"/>
      <c r="J108" s="125"/>
    </row>
    <row r="109" spans="2:10" x14ac:dyDescent="0.25">
      <c r="B109" s="153"/>
      <c r="C109" s="125"/>
      <c r="D109" s="125"/>
      <c r="E109" s="125"/>
      <c r="F109" s="125"/>
      <c r="G109" s="125"/>
      <c r="H109" s="125"/>
      <c r="I109" s="125"/>
      <c r="J109" s="125"/>
    </row>
    <row r="110" spans="2:10" x14ac:dyDescent="0.25">
      <c r="B110" s="153"/>
      <c r="C110" s="125"/>
      <c r="D110" s="125"/>
      <c r="E110" s="125"/>
      <c r="F110" s="125"/>
      <c r="G110" s="125"/>
      <c r="H110" s="125"/>
      <c r="I110" s="125"/>
      <c r="J110" s="125"/>
    </row>
    <row r="111" spans="2:10" x14ac:dyDescent="0.25">
      <c r="B111" s="153"/>
      <c r="C111" s="125"/>
      <c r="D111" s="125"/>
      <c r="E111" s="125"/>
      <c r="F111" s="125"/>
      <c r="G111" s="125"/>
      <c r="H111" s="125"/>
      <c r="I111" s="125"/>
      <c r="J111" s="125"/>
    </row>
    <row r="112" spans="2:10" x14ac:dyDescent="0.25">
      <c r="B112" s="153"/>
      <c r="C112" s="125"/>
      <c r="D112" s="125"/>
      <c r="E112" s="125"/>
      <c r="F112" s="125"/>
      <c r="G112" s="125"/>
      <c r="H112" s="125"/>
      <c r="I112" s="125"/>
      <c r="J112" s="125"/>
    </row>
    <row r="113" spans="2:10" x14ac:dyDescent="0.25">
      <c r="B113" s="153"/>
      <c r="C113" s="125"/>
      <c r="D113" s="125"/>
      <c r="E113" s="125"/>
      <c r="F113" s="125"/>
      <c r="G113" s="125"/>
      <c r="H113" s="125"/>
      <c r="I113" s="125"/>
      <c r="J113" s="125"/>
    </row>
    <row r="114" spans="2:10" x14ac:dyDescent="0.25">
      <c r="B114" s="153"/>
      <c r="C114" s="125"/>
      <c r="D114" s="125"/>
      <c r="E114" s="125"/>
      <c r="F114" s="125"/>
      <c r="G114" s="125"/>
      <c r="H114" s="125"/>
      <c r="I114" s="125"/>
      <c r="J114" s="125"/>
    </row>
    <row r="115" spans="2:10" x14ac:dyDescent="0.25">
      <c r="B115" s="153"/>
      <c r="C115" s="125"/>
      <c r="D115" s="125"/>
      <c r="E115" s="125"/>
      <c r="F115" s="125"/>
      <c r="G115" s="125"/>
      <c r="H115" s="125"/>
      <c r="I115" s="125"/>
      <c r="J115" s="125"/>
    </row>
    <row r="116" spans="2:10" x14ac:dyDescent="0.25">
      <c r="B116" s="153"/>
      <c r="C116" s="125"/>
      <c r="D116" s="125"/>
      <c r="E116" s="125"/>
      <c r="F116" s="125"/>
      <c r="G116" s="125"/>
      <c r="H116" s="125"/>
      <c r="I116" s="125"/>
      <c r="J116" s="125"/>
    </row>
    <row r="117" spans="2:10" x14ac:dyDescent="0.25">
      <c r="B117" s="153"/>
      <c r="C117" s="125"/>
      <c r="D117" s="125"/>
      <c r="E117" s="125"/>
      <c r="F117" s="125"/>
      <c r="G117" s="125"/>
      <c r="H117" s="125"/>
      <c r="I117" s="125"/>
      <c r="J117" s="125"/>
    </row>
    <row r="118" spans="2:10" x14ac:dyDescent="0.25">
      <c r="B118" s="153"/>
      <c r="C118" s="125"/>
      <c r="D118" s="125"/>
      <c r="E118" s="125"/>
      <c r="F118" s="125"/>
      <c r="G118" s="125"/>
      <c r="H118" s="125"/>
      <c r="I118" s="125"/>
      <c r="J118" s="125"/>
    </row>
    <row r="119" spans="2:10" x14ac:dyDescent="0.25">
      <c r="B119" s="153"/>
      <c r="C119" s="125"/>
      <c r="D119" s="125"/>
      <c r="E119" s="125"/>
      <c r="F119" s="125"/>
      <c r="G119" s="125"/>
      <c r="H119" s="125"/>
      <c r="I119" s="125"/>
      <c r="J119" s="125"/>
    </row>
    <row r="120" spans="2:10" x14ac:dyDescent="0.25">
      <c r="B120" s="153"/>
      <c r="C120" s="125"/>
      <c r="D120" s="125"/>
      <c r="E120" s="125"/>
      <c r="F120" s="125"/>
      <c r="G120" s="125"/>
      <c r="H120" s="125"/>
      <c r="I120" s="125"/>
      <c r="J120" s="125"/>
    </row>
    <row r="121" spans="2:10" x14ac:dyDescent="0.25">
      <c r="B121" s="153"/>
      <c r="C121" s="125"/>
      <c r="D121" s="125"/>
      <c r="E121" s="125"/>
      <c r="F121" s="125"/>
      <c r="G121" s="125"/>
      <c r="H121" s="125"/>
      <c r="I121" s="125"/>
      <c r="J121" s="125"/>
    </row>
    <row r="122" spans="2:10" x14ac:dyDescent="0.25">
      <c r="B122" s="153"/>
      <c r="C122" s="125"/>
      <c r="D122" s="125"/>
      <c r="E122" s="125"/>
      <c r="F122" s="125"/>
      <c r="G122" s="125"/>
      <c r="H122" s="125"/>
      <c r="I122" s="125"/>
      <c r="J122" s="125"/>
    </row>
    <row r="123" spans="2:10" x14ac:dyDescent="0.25">
      <c r="B123" s="153"/>
      <c r="C123" s="125"/>
      <c r="D123" s="125"/>
      <c r="E123" s="125"/>
      <c r="F123" s="125"/>
      <c r="G123" s="125"/>
      <c r="H123" s="125"/>
      <c r="I123" s="125"/>
      <c r="J123" s="125"/>
    </row>
    <row r="124" spans="2:10" x14ac:dyDescent="0.25">
      <c r="B124" s="153"/>
      <c r="C124" s="125"/>
      <c r="D124" s="125"/>
      <c r="E124" s="125"/>
      <c r="F124" s="125"/>
      <c r="G124" s="125"/>
      <c r="H124" s="125"/>
      <c r="I124" s="125"/>
      <c r="J124" s="125"/>
    </row>
    <row r="125" spans="2:10" x14ac:dyDescent="0.25">
      <c r="B125" s="153"/>
      <c r="C125" s="125"/>
      <c r="D125" s="125"/>
      <c r="E125" s="125"/>
      <c r="F125" s="125"/>
      <c r="G125" s="125"/>
      <c r="H125" s="125"/>
      <c r="I125" s="125"/>
      <c r="J125" s="125"/>
    </row>
    <row r="126" spans="2:10" x14ac:dyDescent="0.25">
      <c r="B126" s="153"/>
      <c r="C126" s="125"/>
      <c r="D126" s="125"/>
      <c r="E126" s="125"/>
      <c r="F126" s="125"/>
      <c r="G126" s="125"/>
      <c r="H126" s="125"/>
      <c r="I126" s="125"/>
      <c r="J126" s="125"/>
    </row>
    <row r="127" spans="2:10" x14ac:dyDescent="0.25">
      <c r="B127" s="153"/>
      <c r="C127" s="125"/>
      <c r="D127" s="125"/>
      <c r="E127" s="125"/>
      <c r="F127" s="125"/>
      <c r="G127" s="125"/>
      <c r="H127" s="125"/>
      <c r="I127" s="125"/>
      <c r="J127" s="125"/>
    </row>
    <row r="128" spans="2:10" x14ac:dyDescent="0.25">
      <c r="B128" s="153"/>
      <c r="C128" s="125"/>
      <c r="D128" s="125"/>
      <c r="E128" s="125"/>
      <c r="F128" s="125"/>
      <c r="G128" s="125"/>
      <c r="H128" s="125"/>
      <c r="I128" s="125"/>
      <c r="J128" s="125"/>
    </row>
    <row r="129" spans="2:10" x14ac:dyDescent="0.25">
      <c r="B129" s="153"/>
      <c r="C129" s="125"/>
      <c r="D129" s="125"/>
      <c r="E129" s="125"/>
      <c r="F129" s="125"/>
      <c r="G129" s="125"/>
      <c r="H129" s="125"/>
      <c r="I129" s="125"/>
      <c r="J129" s="125"/>
    </row>
    <row r="130" spans="2:10" x14ac:dyDescent="0.25">
      <c r="B130" s="153"/>
      <c r="C130" s="125"/>
      <c r="D130" s="125"/>
      <c r="E130" s="125"/>
      <c r="F130" s="125"/>
      <c r="G130" s="125"/>
      <c r="H130" s="125"/>
      <c r="I130" s="125"/>
      <c r="J130" s="125"/>
    </row>
    <row r="131" spans="2:10" x14ac:dyDescent="0.25">
      <c r="B131" s="153"/>
      <c r="C131" s="125"/>
      <c r="D131" s="125"/>
      <c r="E131" s="125"/>
      <c r="F131" s="125"/>
      <c r="G131" s="125"/>
      <c r="H131" s="125"/>
      <c r="I131" s="125"/>
      <c r="J131" s="125"/>
    </row>
    <row r="132" spans="2:10" x14ac:dyDescent="0.25">
      <c r="B132" s="153"/>
      <c r="C132" s="125"/>
      <c r="D132" s="125"/>
      <c r="E132" s="125"/>
      <c r="F132" s="125"/>
      <c r="G132" s="125"/>
      <c r="H132" s="125"/>
      <c r="I132" s="125"/>
      <c r="J132" s="125"/>
    </row>
    <row r="133" spans="2:10" x14ac:dyDescent="0.25">
      <c r="B133" s="153"/>
      <c r="C133" s="125"/>
      <c r="D133" s="125"/>
      <c r="E133" s="125"/>
      <c r="F133" s="125"/>
      <c r="G133" s="125"/>
      <c r="H133" s="125"/>
      <c r="I133" s="125"/>
      <c r="J133" s="125"/>
    </row>
    <row r="134" spans="2:10" x14ac:dyDescent="0.25">
      <c r="B134" s="153"/>
      <c r="C134" s="125"/>
      <c r="D134" s="125"/>
      <c r="E134" s="125"/>
      <c r="F134" s="125"/>
      <c r="G134" s="125"/>
      <c r="H134" s="125"/>
      <c r="I134" s="125"/>
      <c r="J134" s="125"/>
    </row>
    <row r="135" spans="2:10" x14ac:dyDescent="0.25">
      <c r="B135" s="153"/>
      <c r="C135" s="125"/>
      <c r="D135" s="125"/>
      <c r="E135" s="125"/>
      <c r="F135" s="125"/>
      <c r="G135" s="125"/>
      <c r="H135" s="125"/>
      <c r="I135" s="125"/>
      <c r="J135" s="125"/>
    </row>
    <row r="136" spans="2:10" x14ac:dyDescent="0.25">
      <c r="B136" s="153"/>
      <c r="C136" s="125"/>
      <c r="D136" s="125"/>
      <c r="E136" s="125"/>
      <c r="F136" s="125"/>
      <c r="G136" s="125"/>
      <c r="H136" s="125"/>
      <c r="I136" s="125"/>
      <c r="J136" s="125"/>
    </row>
    <row r="137" spans="2:10" x14ac:dyDescent="0.25">
      <c r="B137" s="153"/>
      <c r="C137" s="125"/>
      <c r="D137" s="125"/>
      <c r="E137" s="125"/>
      <c r="F137" s="125"/>
      <c r="G137" s="125"/>
      <c r="H137" s="125"/>
      <c r="I137" s="125"/>
      <c r="J137" s="125"/>
    </row>
    <row r="138" spans="2:10" x14ac:dyDescent="0.25">
      <c r="B138" s="153"/>
      <c r="C138" s="125"/>
      <c r="D138" s="125"/>
      <c r="E138" s="125"/>
      <c r="F138" s="125"/>
      <c r="G138" s="125"/>
      <c r="H138" s="125"/>
      <c r="I138" s="125"/>
      <c r="J138" s="125"/>
    </row>
    <row r="139" spans="2:10" x14ac:dyDescent="0.25">
      <c r="B139" s="153"/>
      <c r="C139" s="125"/>
      <c r="D139" s="125"/>
      <c r="E139" s="125"/>
      <c r="F139" s="125"/>
      <c r="G139" s="125"/>
      <c r="H139" s="125"/>
      <c r="I139" s="125"/>
      <c r="J139" s="125"/>
    </row>
    <row r="140" spans="2:10" x14ac:dyDescent="0.25">
      <c r="B140" s="153"/>
      <c r="C140" s="125"/>
      <c r="D140" s="125"/>
      <c r="E140" s="125"/>
      <c r="F140" s="125"/>
      <c r="G140" s="125"/>
      <c r="H140" s="125"/>
      <c r="I140" s="125"/>
      <c r="J140" s="125"/>
    </row>
    <row r="141" spans="2:10" x14ac:dyDescent="0.25">
      <c r="B141" s="153"/>
      <c r="C141" s="125"/>
      <c r="D141" s="125"/>
      <c r="E141" s="125"/>
      <c r="F141" s="125"/>
      <c r="G141" s="125"/>
      <c r="H141" s="125"/>
      <c r="I141" s="125"/>
      <c r="J141" s="125"/>
    </row>
    <row r="142" spans="2:10" x14ac:dyDescent="0.25">
      <c r="B142" s="153"/>
      <c r="C142" s="125"/>
      <c r="D142" s="125"/>
      <c r="E142" s="125"/>
      <c r="F142" s="125"/>
      <c r="G142" s="125"/>
      <c r="H142" s="125"/>
      <c r="I142" s="125"/>
      <c r="J142" s="125"/>
    </row>
    <row r="143" spans="2:10" x14ac:dyDescent="0.25">
      <c r="B143" s="153"/>
      <c r="C143" s="125"/>
      <c r="D143" s="125"/>
      <c r="E143" s="125"/>
      <c r="F143" s="125"/>
      <c r="G143" s="125"/>
      <c r="H143" s="125"/>
      <c r="I143" s="125"/>
      <c r="J143" s="125"/>
    </row>
    <row r="144" spans="2:10" x14ac:dyDescent="0.25">
      <c r="B144" s="153"/>
      <c r="C144" s="125"/>
      <c r="D144" s="125"/>
      <c r="E144" s="125"/>
      <c r="F144" s="125"/>
      <c r="G144" s="125"/>
      <c r="H144" s="125"/>
      <c r="I144" s="125"/>
      <c r="J144" s="125"/>
    </row>
    <row r="145" spans="2:10" x14ac:dyDescent="0.25">
      <c r="B145" s="153"/>
      <c r="C145" s="125"/>
      <c r="D145" s="125"/>
      <c r="E145" s="125"/>
      <c r="F145" s="125"/>
      <c r="G145" s="125"/>
      <c r="H145" s="125"/>
      <c r="I145" s="125"/>
      <c r="J145" s="125"/>
    </row>
    <row r="146" spans="2:10" x14ac:dyDescent="0.25">
      <c r="B146" s="153"/>
      <c r="C146" s="125"/>
      <c r="D146" s="125"/>
      <c r="E146" s="125"/>
      <c r="F146" s="125"/>
      <c r="G146" s="125"/>
      <c r="H146" s="125"/>
      <c r="I146" s="125"/>
      <c r="J146" s="125"/>
    </row>
    <row r="147" spans="2:10" x14ac:dyDescent="0.25">
      <c r="B147" s="153"/>
      <c r="C147" s="125"/>
      <c r="D147" s="125"/>
      <c r="E147" s="125"/>
      <c r="F147" s="125"/>
      <c r="G147" s="125"/>
      <c r="H147" s="125"/>
      <c r="I147" s="125"/>
      <c r="J147" s="125"/>
    </row>
    <row r="148" spans="2:10" x14ac:dyDescent="0.25">
      <c r="B148" s="153"/>
      <c r="C148" s="125"/>
      <c r="D148" s="125"/>
      <c r="E148" s="125"/>
      <c r="F148" s="125"/>
      <c r="G148" s="125"/>
      <c r="H148" s="125"/>
      <c r="I148" s="125"/>
      <c r="J148" s="125"/>
    </row>
    <row r="149" spans="2:10" x14ac:dyDescent="0.25">
      <c r="B149" s="153"/>
      <c r="C149" s="125"/>
      <c r="D149" s="125"/>
      <c r="E149" s="125"/>
      <c r="F149" s="125"/>
      <c r="G149" s="125"/>
      <c r="H149" s="125"/>
      <c r="I149" s="125"/>
      <c r="J149" s="125"/>
    </row>
    <row r="150" spans="2:10" x14ac:dyDescent="0.25">
      <c r="B150" s="153"/>
      <c r="C150" s="125"/>
      <c r="D150" s="125"/>
      <c r="E150" s="125"/>
      <c r="F150" s="125"/>
      <c r="G150" s="125"/>
      <c r="H150" s="125"/>
      <c r="I150" s="125"/>
      <c r="J150" s="125"/>
    </row>
    <row r="151" spans="2:10" x14ac:dyDescent="0.25">
      <c r="B151" s="153"/>
      <c r="C151" s="125"/>
      <c r="D151" s="125"/>
      <c r="E151" s="125"/>
      <c r="F151" s="125"/>
      <c r="G151" s="125"/>
      <c r="H151" s="125"/>
      <c r="I151" s="125"/>
      <c r="J151" s="125"/>
    </row>
    <row r="152" spans="2:10" x14ac:dyDescent="0.25">
      <c r="B152" s="153"/>
      <c r="C152" s="125"/>
      <c r="D152" s="125"/>
      <c r="E152" s="125"/>
      <c r="F152" s="125"/>
      <c r="G152" s="125"/>
      <c r="H152" s="125"/>
      <c r="I152" s="125"/>
      <c r="J152" s="125"/>
    </row>
    <row r="153" spans="2:10" x14ac:dyDescent="0.25">
      <c r="B153" s="153"/>
      <c r="C153" s="125"/>
      <c r="D153" s="125"/>
      <c r="E153" s="125"/>
      <c r="F153" s="125"/>
      <c r="G153" s="125"/>
      <c r="H153" s="125"/>
      <c r="I153" s="125"/>
      <c r="J153" s="125"/>
    </row>
    <row r="154" spans="2:10" x14ac:dyDescent="0.25">
      <c r="B154" s="153"/>
      <c r="C154" s="125"/>
      <c r="D154" s="125"/>
      <c r="E154" s="125"/>
      <c r="F154" s="125"/>
      <c r="G154" s="125"/>
      <c r="H154" s="125"/>
      <c r="I154" s="125"/>
      <c r="J154" s="125"/>
    </row>
    <row r="155" spans="2:10" x14ac:dyDescent="0.25">
      <c r="B155" s="153"/>
      <c r="C155" s="125"/>
      <c r="D155" s="125"/>
      <c r="E155" s="125"/>
      <c r="F155" s="125"/>
      <c r="G155" s="125"/>
      <c r="H155" s="125"/>
      <c r="I155" s="125"/>
      <c r="J155" s="125"/>
    </row>
    <row r="156" spans="2:10" x14ac:dyDescent="0.25">
      <c r="B156" s="153"/>
      <c r="C156" s="125"/>
      <c r="D156" s="125"/>
      <c r="E156" s="125"/>
      <c r="F156" s="125"/>
      <c r="G156" s="125"/>
      <c r="H156" s="125"/>
      <c r="I156" s="125"/>
      <c r="J156" s="125"/>
    </row>
    <row r="157" spans="2:10" x14ac:dyDescent="0.25">
      <c r="B157" s="153"/>
      <c r="C157" s="125"/>
      <c r="D157" s="125"/>
      <c r="E157" s="125"/>
      <c r="F157" s="125"/>
      <c r="G157" s="125"/>
      <c r="H157" s="125"/>
      <c r="I157" s="125"/>
      <c r="J157" s="125"/>
    </row>
    <row r="158" spans="2:10" x14ac:dyDescent="0.25">
      <c r="B158" s="153"/>
      <c r="C158" s="125"/>
      <c r="D158" s="125"/>
      <c r="E158" s="125"/>
      <c r="F158" s="125"/>
      <c r="G158" s="125"/>
      <c r="H158" s="125"/>
      <c r="I158" s="125"/>
      <c r="J158" s="125"/>
    </row>
    <row r="159" spans="2:10" x14ac:dyDescent="0.25">
      <c r="B159" s="153"/>
      <c r="C159" s="125"/>
      <c r="D159" s="125"/>
      <c r="E159" s="125"/>
      <c r="F159" s="125"/>
      <c r="G159" s="125"/>
      <c r="H159" s="125"/>
      <c r="I159" s="125"/>
      <c r="J159" s="125"/>
    </row>
    <row r="160" spans="2:10" x14ac:dyDescent="0.25">
      <c r="B160" s="153"/>
      <c r="C160" s="125"/>
      <c r="D160" s="125"/>
      <c r="E160" s="125"/>
      <c r="F160" s="125"/>
      <c r="G160" s="125"/>
      <c r="H160" s="125"/>
      <c r="I160" s="125"/>
      <c r="J160" s="125"/>
    </row>
    <row r="161" spans="2:10" x14ac:dyDescent="0.25">
      <c r="B161" s="153"/>
      <c r="C161" s="125"/>
      <c r="D161" s="125"/>
      <c r="E161" s="125"/>
      <c r="F161" s="125"/>
      <c r="G161" s="125"/>
      <c r="H161" s="125"/>
      <c r="I161" s="125"/>
      <c r="J161" s="125"/>
    </row>
    <row r="162" spans="2:10" x14ac:dyDescent="0.25">
      <c r="B162" s="153"/>
      <c r="C162" s="125"/>
      <c r="D162" s="125"/>
      <c r="E162" s="125"/>
      <c r="F162" s="125"/>
      <c r="G162" s="125"/>
      <c r="H162" s="125"/>
      <c r="I162" s="125"/>
      <c r="J162" s="125"/>
    </row>
    <row r="163" spans="2:10" x14ac:dyDescent="0.25">
      <c r="B163" s="153"/>
      <c r="C163" s="125"/>
      <c r="D163" s="125"/>
      <c r="E163" s="125"/>
      <c r="F163" s="125"/>
      <c r="G163" s="125"/>
      <c r="H163" s="125"/>
      <c r="I163" s="125"/>
      <c r="J163" s="125"/>
    </row>
    <row r="164" spans="2:10" x14ac:dyDescent="0.25">
      <c r="B164" s="153"/>
      <c r="C164" s="125"/>
      <c r="D164" s="125"/>
      <c r="E164" s="125"/>
      <c r="F164" s="125"/>
      <c r="G164" s="125"/>
      <c r="H164" s="125"/>
      <c r="I164" s="125"/>
      <c r="J164" s="125"/>
    </row>
    <row r="165" spans="2:10" x14ac:dyDescent="0.25">
      <c r="B165" s="153"/>
      <c r="C165" s="125"/>
      <c r="D165" s="125"/>
      <c r="E165" s="125"/>
      <c r="F165" s="125"/>
      <c r="G165" s="125"/>
      <c r="H165" s="125"/>
      <c r="I165" s="125"/>
      <c r="J165" s="125"/>
    </row>
    <row r="166" spans="2:10" x14ac:dyDescent="0.25">
      <c r="B166" s="153"/>
      <c r="C166" s="125"/>
      <c r="D166" s="125"/>
      <c r="E166" s="125"/>
      <c r="F166" s="125"/>
      <c r="G166" s="125"/>
      <c r="H166" s="125"/>
      <c r="I166" s="125"/>
      <c r="J166" s="125"/>
    </row>
    <row r="167" spans="2:10" x14ac:dyDescent="0.25">
      <c r="B167" s="153"/>
      <c r="C167" s="125"/>
      <c r="D167" s="125"/>
      <c r="E167" s="125"/>
      <c r="F167" s="125"/>
      <c r="G167" s="125"/>
      <c r="H167" s="125"/>
      <c r="I167" s="125"/>
      <c r="J167" s="125"/>
    </row>
    <row r="168" spans="2:10" x14ac:dyDescent="0.25">
      <c r="B168" s="153"/>
      <c r="C168" s="125"/>
      <c r="D168" s="125"/>
      <c r="E168" s="125"/>
      <c r="F168" s="125"/>
      <c r="G168" s="125"/>
      <c r="H168" s="125"/>
      <c r="I168" s="125"/>
      <c r="J168" s="125"/>
    </row>
    <row r="169" spans="2:10" x14ac:dyDescent="0.25">
      <c r="B169" s="153"/>
      <c r="C169" s="125"/>
      <c r="D169" s="125"/>
      <c r="E169" s="125"/>
      <c r="F169" s="125"/>
      <c r="G169" s="125"/>
      <c r="H169" s="125"/>
      <c r="I169" s="125"/>
      <c r="J169" s="125"/>
    </row>
    <row r="170" spans="2:10" x14ac:dyDescent="0.25">
      <c r="B170" s="153"/>
      <c r="C170" s="125"/>
      <c r="D170" s="125"/>
      <c r="E170" s="125"/>
      <c r="F170" s="125"/>
      <c r="G170" s="125"/>
      <c r="H170" s="125"/>
      <c r="I170" s="125"/>
      <c r="J170" s="125"/>
    </row>
    <row r="171" spans="2:10" x14ac:dyDescent="0.25">
      <c r="B171" s="153"/>
      <c r="C171" s="125"/>
      <c r="D171" s="125"/>
      <c r="E171" s="125"/>
      <c r="F171" s="125"/>
      <c r="G171" s="125"/>
      <c r="H171" s="125"/>
      <c r="I171" s="125"/>
      <c r="J171" s="125"/>
    </row>
    <row r="172" spans="2:10" x14ac:dyDescent="0.25">
      <c r="B172" s="153"/>
      <c r="C172" s="125"/>
      <c r="D172" s="125"/>
      <c r="E172" s="125"/>
      <c r="F172" s="125"/>
      <c r="G172" s="125"/>
      <c r="H172" s="125"/>
      <c r="I172" s="125"/>
      <c r="J172" s="125"/>
    </row>
    <row r="173" spans="2:10" x14ac:dyDescent="0.25">
      <c r="B173" s="153"/>
      <c r="C173" s="125"/>
      <c r="D173" s="125"/>
      <c r="E173" s="125"/>
      <c r="F173" s="125"/>
      <c r="G173" s="125"/>
      <c r="H173" s="125"/>
      <c r="I173" s="125"/>
      <c r="J173" s="125"/>
    </row>
    <row r="174" spans="2:10" x14ac:dyDescent="0.25">
      <c r="B174" s="153"/>
      <c r="C174" s="125"/>
      <c r="D174" s="125"/>
      <c r="E174" s="125"/>
      <c r="F174" s="125"/>
      <c r="G174" s="125"/>
      <c r="H174" s="125"/>
      <c r="I174" s="125"/>
      <c r="J174" s="125"/>
    </row>
    <row r="175" spans="2:10" x14ac:dyDescent="0.25">
      <c r="B175" s="153"/>
      <c r="C175" s="125"/>
      <c r="D175" s="125"/>
      <c r="E175" s="125"/>
      <c r="F175" s="125"/>
      <c r="G175" s="125"/>
      <c r="H175" s="125"/>
      <c r="I175" s="125"/>
      <c r="J175" s="125"/>
    </row>
    <row r="176" spans="2:10" x14ac:dyDescent="0.25">
      <c r="B176" s="153"/>
      <c r="C176" s="125"/>
      <c r="D176" s="125"/>
      <c r="E176" s="125"/>
      <c r="F176" s="125"/>
      <c r="G176" s="125"/>
      <c r="H176" s="125"/>
      <c r="I176" s="125"/>
      <c r="J176" s="125"/>
    </row>
    <row r="177" spans="2:10" x14ac:dyDescent="0.25">
      <c r="B177" s="153"/>
      <c r="C177" s="125"/>
      <c r="D177" s="125"/>
      <c r="E177" s="125"/>
      <c r="F177" s="125"/>
      <c r="G177" s="125"/>
      <c r="H177" s="125"/>
      <c r="I177" s="125"/>
      <c r="J177" s="125"/>
    </row>
    <row r="178" spans="2:10" x14ac:dyDescent="0.25">
      <c r="B178" s="153"/>
      <c r="C178" s="125"/>
      <c r="D178" s="125"/>
      <c r="E178" s="125"/>
      <c r="F178" s="125"/>
      <c r="G178" s="125"/>
      <c r="H178" s="125"/>
      <c r="I178" s="125"/>
      <c r="J178" s="125"/>
    </row>
    <row r="179" spans="2:10" x14ac:dyDescent="0.25">
      <c r="B179" s="153"/>
      <c r="C179" s="125"/>
      <c r="D179" s="125"/>
      <c r="E179" s="125"/>
      <c r="F179" s="125"/>
      <c r="G179" s="125"/>
      <c r="H179" s="125"/>
      <c r="I179" s="125"/>
      <c r="J179" s="125"/>
    </row>
    <row r="180" spans="2:10" x14ac:dyDescent="0.25">
      <c r="B180" s="153"/>
      <c r="C180" s="125"/>
      <c r="D180" s="125"/>
      <c r="E180" s="125"/>
      <c r="F180" s="125"/>
      <c r="G180" s="125"/>
      <c r="H180" s="125"/>
      <c r="I180" s="125"/>
      <c r="J180" s="125"/>
    </row>
    <row r="181" spans="2:10" x14ac:dyDescent="0.25">
      <c r="B181" s="153"/>
      <c r="C181" s="125"/>
      <c r="D181" s="125"/>
      <c r="E181" s="125"/>
      <c r="F181" s="125"/>
      <c r="G181" s="125"/>
      <c r="H181" s="125"/>
      <c r="I181" s="125"/>
      <c r="J181" s="125"/>
    </row>
    <row r="182" spans="2:10" x14ac:dyDescent="0.25">
      <c r="B182" s="153"/>
      <c r="C182" s="125"/>
      <c r="D182" s="125"/>
      <c r="E182" s="125"/>
      <c r="F182" s="125"/>
      <c r="G182" s="125"/>
      <c r="H182" s="125"/>
      <c r="I182" s="125"/>
      <c r="J182" s="125"/>
    </row>
    <row r="183" spans="2:10" x14ac:dyDescent="0.25">
      <c r="B183" s="153"/>
      <c r="C183" s="125"/>
      <c r="D183" s="125"/>
      <c r="E183" s="125"/>
      <c r="F183" s="125"/>
      <c r="G183" s="125"/>
      <c r="H183" s="125"/>
      <c r="I183" s="125"/>
      <c r="J183" s="125"/>
    </row>
    <row r="184" spans="2:10" x14ac:dyDescent="0.25">
      <c r="B184" s="153"/>
      <c r="C184" s="125"/>
      <c r="D184" s="125"/>
      <c r="E184" s="125"/>
      <c r="F184" s="125"/>
      <c r="G184" s="125"/>
      <c r="H184" s="125"/>
      <c r="I184" s="125"/>
      <c r="J184" s="125"/>
    </row>
    <row r="185" spans="2:10" x14ac:dyDescent="0.25">
      <c r="B185" s="153"/>
      <c r="C185" s="125"/>
      <c r="D185" s="125"/>
      <c r="E185" s="125"/>
      <c r="F185" s="125"/>
      <c r="G185" s="125"/>
      <c r="H185" s="125"/>
      <c r="I185" s="125"/>
      <c r="J185" s="125"/>
    </row>
    <row r="186" spans="2:10" x14ac:dyDescent="0.25">
      <c r="B186" s="153"/>
      <c r="C186" s="125"/>
      <c r="D186" s="125"/>
      <c r="E186" s="125"/>
      <c r="F186" s="125"/>
      <c r="G186" s="125"/>
      <c r="H186" s="125"/>
      <c r="I186" s="125"/>
      <c r="J186" s="125"/>
    </row>
    <row r="187" spans="2:10" x14ac:dyDescent="0.25">
      <c r="B187" s="153"/>
      <c r="C187" s="125"/>
      <c r="D187" s="125"/>
      <c r="E187" s="125"/>
      <c r="F187" s="125"/>
      <c r="G187" s="125"/>
      <c r="H187" s="125"/>
      <c r="I187" s="125"/>
      <c r="J187" s="125"/>
    </row>
    <row r="188" spans="2:10" x14ac:dyDescent="0.25">
      <c r="B188" s="153"/>
      <c r="C188" s="125"/>
      <c r="D188" s="125"/>
      <c r="E188" s="125"/>
      <c r="F188" s="125"/>
      <c r="G188" s="125"/>
      <c r="H188" s="125"/>
      <c r="I188" s="125"/>
      <c r="J188" s="125"/>
    </row>
    <row r="189" spans="2:10" x14ac:dyDescent="0.25">
      <c r="B189" s="153"/>
      <c r="C189" s="125"/>
      <c r="D189" s="125"/>
      <c r="E189" s="125"/>
      <c r="F189" s="125"/>
      <c r="G189" s="125"/>
      <c r="H189" s="125"/>
      <c r="I189" s="125"/>
      <c r="J189" s="125"/>
    </row>
    <row r="190" spans="2:10" x14ac:dyDescent="0.25">
      <c r="B190" s="153"/>
      <c r="C190" s="125"/>
      <c r="D190" s="125"/>
      <c r="E190" s="125"/>
      <c r="F190" s="125"/>
      <c r="G190" s="125"/>
      <c r="H190" s="125"/>
      <c r="I190" s="125"/>
      <c r="J190" s="125"/>
    </row>
    <row r="191" spans="2:10" x14ac:dyDescent="0.25">
      <c r="B191" s="153"/>
      <c r="C191" s="125"/>
      <c r="D191" s="125"/>
      <c r="E191" s="125"/>
      <c r="F191" s="125"/>
      <c r="G191" s="125"/>
      <c r="H191" s="125"/>
      <c r="I191" s="125"/>
      <c r="J191" s="125"/>
    </row>
    <row r="192" spans="2:10" x14ac:dyDescent="0.25">
      <c r="B192" s="153"/>
      <c r="C192" s="125"/>
      <c r="D192" s="125"/>
      <c r="E192" s="125"/>
      <c r="F192" s="125"/>
      <c r="G192" s="125"/>
      <c r="H192" s="125"/>
      <c r="I192" s="125"/>
      <c r="J192" s="125"/>
    </row>
    <row r="193" spans="2:10" x14ac:dyDescent="0.25">
      <c r="B193" s="153"/>
      <c r="C193" s="125"/>
      <c r="D193" s="125"/>
      <c r="E193" s="125"/>
      <c r="F193" s="125"/>
      <c r="G193" s="125"/>
      <c r="H193" s="125"/>
      <c r="I193" s="125"/>
      <c r="J193" s="125"/>
    </row>
    <row r="194" spans="2:10" x14ac:dyDescent="0.25">
      <c r="B194" s="153"/>
      <c r="C194" s="125"/>
      <c r="D194" s="125"/>
      <c r="E194" s="125"/>
      <c r="F194" s="125"/>
      <c r="G194" s="125"/>
      <c r="H194" s="125"/>
      <c r="I194" s="125"/>
      <c r="J194" s="125"/>
    </row>
    <row r="195" spans="2:10" x14ac:dyDescent="0.25">
      <c r="B195" s="153"/>
      <c r="C195" s="125"/>
      <c r="D195" s="125"/>
      <c r="E195" s="125"/>
      <c r="F195" s="125"/>
      <c r="G195" s="125"/>
      <c r="H195" s="125"/>
      <c r="I195" s="125"/>
      <c r="J195" s="125"/>
    </row>
    <row r="196" spans="2:10" x14ac:dyDescent="0.25">
      <c r="B196" s="153"/>
      <c r="C196" s="125"/>
      <c r="D196" s="125"/>
      <c r="E196" s="125"/>
      <c r="F196" s="125"/>
      <c r="G196" s="125"/>
      <c r="H196" s="125"/>
      <c r="I196" s="125"/>
      <c r="J196" s="125"/>
    </row>
    <row r="197" spans="2:10" x14ac:dyDescent="0.25">
      <c r="B197" s="153"/>
      <c r="C197" s="125"/>
      <c r="D197" s="125"/>
      <c r="E197" s="125"/>
      <c r="F197" s="125"/>
      <c r="G197" s="125"/>
      <c r="H197" s="125"/>
      <c r="I197" s="125"/>
      <c r="J197" s="125"/>
    </row>
    <row r="198" spans="2:10" x14ac:dyDescent="0.25">
      <c r="B198" s="153"/>
      <c r="C198" s="125"/>
      <c r="D198" s="125"/>
      <c r="E198" s="125"/>
      <c r="F198" s="125"/>
      <c r="G198" s="125"/>
      <c r="H198" s="125"/>
      <c r="I198" s="125"/>
      <c r="J198" s="125"/>
    </row>
    <row r="199" spans="2:10" x14ac:dyDescent="0.25">
      <c r="B199" s="153"/>
      <c r="C199" s="125"/>
      <c r="D199" s="125"/>
      <c r="E199" s="125"/>
      <c r="F199" s="125"/>
      <c r="G199" s="125"/>
      <c r="H199" s="125"/>
      <c r="I199" s="125"/>
      <c r="J199" s="125"/>
    </row>
    <row r="200" spans="2:10" x14ac:dyDescent="0.25">
      <c r="B200" s="153"/>
      <c r="C200" s="125"/>
      <c r="D200" s="125"/>
      <c r="E200" s="125"/>
      <c r="F200" s="125"/>
      <c r="G200" s="125"/>
      <c r="H200" s="125"/>
      <c r="I200" s="125"/>
      <c r="J200" s="125"/>
    </row>
    <row r="201" spans="2:10" x14ac:dyDescent="0.25">
      <c r="B201" s="153"/>
      <c r="C201" s="125"/>
      <c r="D201" s="125"/>
      <c r="E201" s="125"/>
      <c r="F201" s="125"/>
      <c r="G201" s="125"/>
      <c r="H201" s="125"/>
      <c r="I201" s="125"/>
      <c r="J201" s="125"/>
    </row>
    <row r="202" spans="2:10" x14ac:dyDescent="0.25">
      <c r="B202" s="153"/>
      <c r="C202" s="125"/>
      <c r="D202" s="125"/>
      <c r="E202" s="125"/>
      <c r="F202" s="125"/>
      <c r="G202" s="125"/>
      <c r="H202" s="125"/>
      <c r="I202" s="125"/>
      <c r="J202" s="125"/>
    </row>
    <row r="203" spans="2:10" x14ac:dyDescent="0.25">
      <c r="B203" s="153"/>
      <c r="C203" s="125"/>
      <c r="D203" s="125"/>
      <c r="E203" s="125"/>
      <c r="F203" s="125"/>
      <c r="G203" s="125"/>
      <c r="H203" s="125"/>
      <c r="I203" s="125"/>
      <c r="J203" s="125"/>
    </row>
    <row r="204" spans="2:10" x14ac:dyDescent="0.25">
      <c r="B204" s="153"/>
      <c r="C204" s="125"/>
      <c r="D204" s="125"/>
      <c r="E204" s="125"/>
      <c r="F204" s="125"/>
      <c r="G204" s="125"/>
      <c r="H204" s="125"/>
      <c r="I204" s="125"/>
      <c r="J204" s="125"/>
    </row>
    <row r="205" spans="2:10" x14ac:dyDescent="0.25">
      <c r="B205" s="153"/>
      <c r="C205" s="125"/>
      <c r="D205" s="125"/>
      <c r="E205" s="125"/>
      <c r="F205" s="125"/>
      <c r="G205" s="125"/>
      <c r="H205" s="125"/>
      <c r="I205" s="125"/>
      <c r="J205" s="125"/>
    </row>
    <row r="206" spans="2:10" x14ac:dyDescent="0.25">
      <c r="B206" s="153"/>
      <c r="C206" s="125"/>
      <c r="D206" s="125"/>
      <c r="E206" s="125"/>
      <c r="F206" s="125"/>
      <c r="G206" s="125"/>
      <c r="H206" s="125"/>
      <c r="I206" s="125"/>
      <c r="J206" s="125"/>
    </row>
    <row r="207" spans="2:10" x14ac:dyDescent="0.25">
      <c r="B207" s="153"/>
      <c r="C207" s="125"/>
      <c r="D207" s="125"/>
      <c r="E207" s="125"/>
      <c r="F207" s="125"/>
      <c r="G207" s="125"/>
      <c r="H207" s="125"/>
      <c r="I207" s="125"/>
      <c r="J207" s="125"/>
    </row>
    <row r="208" spans="2:10" x14ac:dyDescent="0.25">
      <c r="B208" s="153"/>
      <c r="C208" s="125"/>
      <c r="D208" s="125"/>
      <c r="E208" s="125"/>
      <c r="F208" s="125"/>
      <c r="G208" s="125"/>
      <c r="H208" s="125"/>
      <c r="I208" s="125"/>
      <c r="J208" s="125"/>
    </row>
    <row r="209" spans="2:10" x14ac:dyDescent="0.25">
      <c r="B209" s="153"/>
      <c r="C209" s="125"/>
      <c r="D209" s="125"/>
      <c r="E209" s="125"/>
      <c r="F209" s="125"/>
      <c r="G209" s="125"/>
      <c r="H209" s="125"/>
      <c r="I209" s="125"/>
      <c r="J209" s="125"/>
    </row>
    <row r="210" spans="2:10" x14ac:dyDescent="0.25">
      <c r="B210" s="153"/>
      <c r="C210" s="125"/>
      <c r="D210" s="125"/>
      <c r="E210" s="125"/>
      <c r="F210" s="125"/>
      <c r="G210" s="125"/>
      <c r="H210" s="125"/>
      <c r="I210" s="125"/>
      <c r="J210" s="125"/>
    </row>
    <row r="211" spans="2:10" x14ac:dyDescent="0.25">
      <c r="B211" s="153"/>
      <c r="C211" s="125"/>
      <c r="D211" s="125"/>
      <c r="E211" s="125"/>
      <c r="F211" s="125"/>
      <c r="G211" s="125"/>
      <c r="H211" s="125"/>
      <c r="I211" s="125"/>
      <c r="J211" s="125"/>
    </row>
    <row r="212" spans="2:10" x14ac:dyDescent="0.25">
      <c r="B212" s="153"/>
      <c r="C212" s="125"/>
      <c r="D212" s="125"/>
      <c r="E212" s="125"/>
      <c r="F212" s="125"/>
      <c r="G212" s="125"/>
      <c r="H212" s="125"/>
      <c r="I212" s="125"/>
      <c r="J212" s="125"/>
    </row>
    <row r="213" spans="2:10" x14ac:dyDescent="0.25">
      <c r="B213" s="153"/>
      <c r="C213" s="125"/>
      <c r="D213" s="125"/>
      <c r="E213" s="125"/>
      <c r="F213" s="125"/>
      <c r="G213" s="125"/>
      <c r="H213" s="125"/>
      <c r="I213" s="125"/>
      <c r="J213" s="125"/>
    </row>
    <row r="214" spans="2:10" x14ac:dyDescent="0.25">
      <c r="B214" s="153"/>
      <c r="C214" s="125"/>
      <c r="D214" s="125"/>
      <c r="E214" s="125"/>
      <c r="F214" s="125"/>
      <c r="G214" s="125"/>
      <c r="H214" s="125"/>
      <c r="I214" s="125"/>
      <c r="J214" s="125"/>
    </row>
    <row r="215" spans="2:10" x14ac:dyDescent="0.25">
      <c r="B215" s="153"/>
      <c r="C215" s="125"/>
      <c r="D215" s="125"/>
      <c r="E215" s="125"/>
      <c r="F215" s="125"/>
      <c r="G215" s="125"/>
      <c r="H215" s="125"/>
      <c r="I215" s="125"/>
      <c r="J215" s="125"/>
    </row>
    <row r="216" spans="2:10" x14ac:dyDescent="0.25">
      <c r="B216" s="153"/>
      <c r="C216" s="125"/>
      <c r="D216" s="125"/>
      <c r="E216" s="125"/>
      <c r="F216" s="125"/>
      <c r="G216" s="125"/>
      <c r="H216" s="125"/>
      <c r="I216" s="125"/>
      <c r="J216" s="125"/>
    </row>
    <row r="217" spans="2:10" x14ac:dyDescent="0.25">
      <c r="B217" s="153"/>
      <c r="C217" s="125"/>
      <c r="D217" s="125"/>
      <c r="E217" s="125"/>
      <c r="F217" s="125"/>
      <c r="G217" s="125"/>
      <c r="H217" s="125"/>
      <c r="I217" s="125"/>
      <c r="J217" s="125"/>
    </row>
    <row r="218" spans="2:10" x14ac:dyDescent="0.25">
      <c r="B218" s="153"/>
      <c r="C218" s="125"/>
      <c r="D218" s="125"/>
      <c r="E218" s="125"/>
      <c r="F218" s="125"/>
      <c r="G218" s="125"/>
      <c r="H218" s="125"/>
      <c r="I218" s="125"/>
      <c r="J218" s="125"/>
    </row>
    <row r="219" spans="2:10" x14ac:dyDescent="0.25">
      <c r="B219" s="153"/>
      <c r="C219" s="125"/>
      <c r="D219" s="125"/>
      <c r="E219" s="125"/>
      <c r="F219" s="125"/>
      <c r="G219" s="125"/>
      <c r="H219" s="125"/>
      <c r="I219" s="125"/>
      <c r="J219" s="125"/>
    </row>
    <row r="220" spans="2:10" x14ac:dyDescent="0.25">
      <c r="B220" s="153"/>
      <c r="C220" s="125"/>
      <c r="D220" s="125"/>
      <c r="E220" s="125"/>
      <c r="F220" s="125"/>
      <c r="G220" s="125"/>
      <c r="H220" s="125"/>
      <c r="I220" s="125"/>
      <c r="J220" s="125"/>
    </row>
    <row r="221" spans="2:10" x14ac:dyDescent="0.25">
      <c r="B221" s="153"/>
      <c r="C221" s="125"/>
      <c r="D221" s="125"/>
      <c r="E221" s="125"/>
      <c r="F221" s="125"/>
      <c r="G221" s="125"/>
      <c r="H221" s="125"/>
      <c r="I221" s="125"/>
      <c r="J221" s="125"/>
    </row>
    <row r="222" spans="2:10" x14ac:dyDescent="0.25">
      <c r="B222" s="153"/>
      <c r="C222" s="125"/>
      <c r="D222" s="125"/>
      <c r="E222" s="125"/>
      <c r="F222" s="125"/>
      <c r="G222" s="125"/>
      <c r="H222" s="125"/>
      <c r="I222" s="125"/>
      <c r="J222" s="125"/>
    </row>
    <row r="223" spans="2:10" x14ac:dyDescent="0.25">
      <c r="B223" s="153"/>
      <c r="C223" s="125"/>
      <c r="D223" s="125"/>
      <c r="E223" s="125"/>
      <c r="F223" s="125"/>
      <c r="G223" s="125"/>
      <c r="H223" s="125"/>
      <c r="I223" s="125"/>
      <c r="J223" s="125"/>
    </row>
    <row r="224" spans="2:10" x14ac:dyDescent="0.25">
      <c r="B224" s="153"/>
      <c r="C224" s="125"/>
      <c r="D224" s="125"/>
      <c r="E224" s="125"/>
      <c r="F224" s="125"/>
      <c r="G224" s="125"/>
      <c r="H224" s="125"/>
      <c r="I224" s="125"/>
      <c r="J224" s="125"/>
    </row>
    <row r="225" spans="2:10" x14ac:dyDescent="0.25">
      <c r="B225" s="153"/>
      <c r="C225" s="125"/>
      <c r="D225" s="125"/>
      <c r="E225" s="125"/>
      <c r="F225" s="125"/>
      <c r="G225" s="125"/>
      <c r="H225" s="125"/>
      <c r="I225" s="125"/>
      <c r="J225" s="125"/>
    </row>
    <row r="226" spans="2:10" x14ac:dyDescent="0.25">
      <c r="B226" s="153"/>
      <c r="C226" s="125"/>
      <c r="D226" s="125"/>
      <c r="E226" s="125"/>
      <c r="F226" s="125"/>
      <c r="G226" s="125"/>
      <c r="H226" s="125"/>
      <c r="I226" s="125"/>
      <c r="J226" s="125"/>
    </row>
    <row r="227" spans="2:10" x14ac:dyDescent="0.25">
      <c r="B227" s="153"/>
      <c r="C227" s="125"/>
      <c r="D227" s="125"/>
      <c r="E227" s="125"/>
      <c r="F227" s="125"/>
      <c r="G227" s="125"/>
      <c r="H227" s="125"/>
      <c r="I227" s="125"/>
      <c r="J227" s="125"/>
    </row>
    <row r="228" spans="2:10" x14ac:dyDescent="0.25">
      <c r="B228" s="153"/>
      <c r="C228" s="125"/>
      <c r="D228" s="125"/>
      <c r="E228" s="125"/>
      <c r="F228" s="125"/>
      <c r="G228" s="125"/>
      <c r="H228" s="125"/>
      <c r="I228" s="125"/>
      <c r="J228" s="125"/>
    </row>
    <row r="229" spans="2:10" x14ac:dyDescent="0.25">
      <c r="B229" s="153"/>
      <c r="C229" s="125"/>
      <c r="D229" s="125"/>
      <c r="E229" s="125"/>
      <c r="F229" s="125"/>
      <c r="G229" s="125"/>
      <c r="H229" s="125"/>
      <c r="I229" s="125"/>
      <c r="J229" s="125"/>
    </row>
    <row r="230" spans="2:10" x14ac:dyDescent="0.25">
      <c r="B230" s="153"/>
      <c r="C230" s="125"/>
      <c r="D230" s="125"/>
      <c r="E230" s="125"/>
      <c r="F230" s="125"/>
      <c r="G230" s="125"/>
      <c r="H230" s="125"/>
      <c r="I230" s="125"/>
      <c r="J230" s="125"/>
    </row>
    <row r="231" spans="2:10" x14ac:dyDescent="0.25">
      <c r="B231" s="153"/>
      <c r="C231" s="125"/>
      <c r="D231" s="125"/>
      <c r="E231" s="125"/>
      <c r="F231" s="125"/>
      <c r="G231" s="125"/>
      <c r="H231" s="125"/>
      <c r="I231" s="125"/>
      <c r="J231" s="125"/>
    </row>
    <row r="232" spans="2:10" x14ac:dyDescent="0.25">
      <c r="B232" s="153"/>
      <c r="C232" s="125"/>
      <c r="D232" s="125"/>
      <c r="E232" s="125"/>
      <c r="F232" s="125"/>
      <c r="G232" s="125"/>
      <c r="H232" s="125"/>
      <c r="I232" s="125"/>
      <c r="J232" s="125"/>
    </row>
    <row r="233" spans="2:10" x14ac:dyDescent="0.25">
      <c r="B233" s="153"/>
      <c r="C233" s="125"/>
      <c r="D233" s="125"/>
      <c r="E233" s="125"/>
      <c r="F233" s="125"/>
      <c r="G233" s="125"/>
      <c r="H233" s="125"/>
      <c r="I233" s="125"/>
      <c r="J233" s="125"/>
    </row>
    <row r="234" spans="2:10" x14ac:dyDescent="0.25">
      <c r="B234" s="153"/>
      <c r="C234" s="125"/>
      <c r="D234" s="125"/>
      <c r="E234" s="125"/>
      <c r="F234" s="125"/>
      <c r="G234" s="125"/>
      <c r="H234" s="125"/>
      <c r="I234" s="125"/>
      <c r="J234" s="125"/>
    </row>
    <row r="235" spans="2:10" x14ac:dyDescent="0.25">
      <c r="B235" s="153"/>
      <c r="C235" s="125"/>
      <c r="D235" s="125"/>
      <c r="E235" s="125"/>
      <c r="F235" s="125"/>
      <c r="G235" s="125"/>
      <c r="H235" s="125"/>
      <c r="I235" s="125"/>
      <c r="J235" s="125"/>
    </row>
    <row r="236" spans="2:10" x14ac:dyDescent="0.25">
      <c r="B236" s="153"/>
      <c r="C236" s="125"/>
      <c r="D236" s="125"/>
      <c r="E236" s="125"/>
      <c r="F236" s="125"/>
      <c r="G236" s="125"/>
      <c r="H236" s="125"/>
      <c r="I236" s="125"/>
      <c r="J236" s="125"/>
    </row>
    <row r="237" spans="2:10" x14ac:dyDescent="0.25">
      <c r="B237" s="153"/>
      <c r="C237" s="125"/>
      <c r="D237" s="125"/>
      <c r="E237" s="125"/>
      <c r="F237" s="125"/>
      <c r="G237" s="125"/>
      <c r="H237" s="125"/>
      <c r="I237" s="125"/>
      <c r="J237" s="125"/>
    </row>
    <row r="238" spans="2:10" x14ac:dyDescent="0.25">
      <c r="B238" s="153"/>
      <c r="C238" s="125"/>
      <c r="D238" s="125"/>
      <c r="E238" s="125"/>
      <c r="F238" s="125"/>
      <c r="G238" s="125"/>
      <c r="H238" s="125"/>
      <c r="I238" s="125"/>
      <c r="J238" s="125"/>
    </row>
    <row r="239" spans="2:10" x14ac:dyDescent="0.25">
      <c r="B239" s="153"/>
      <c r="C239" s="125"/>
      <c r="D239" s="125"/>
      <c r="E239" s="125"/>
      <c r="F239" s="125"/>
      <c r="G239" s="125"/>
      <c r="H239" s="125"/>
      <c r="I239" s="125"/>
      <c r="J239" s="125"/>
    </row>
    <row r="240" spans="2:10" x14ac:dyDescent="0.25">
      <c r="B240" s="153"/>
      <c r="C240" s="125"/>
      <c r="D240" s="125"/>
      <c r="E240" s="125"/>
      <c r="F240" s="125"/>
      <c r="G240" s="125"/>
      <c r="H240" s="125"/>
      <c r="I240" s="125"/>
      <c r="J240" s="125"/>
    </row>
    <row r="241" spans="2:10" x14ac:dyDescent="0.25">
      <c r="B241" s="153"/>
      <c r="C241" s="125"/>
      <c r="D241" s="125"/>
      <c r="E241" s="125"/>
      <c r="F241" s="125"/>
      <c r="G241" s="125"/>
      <c r="H241" s="125"/>
      <c r="I241" s="125"/>
      <c r="J241" s="125"/>
    </row>
    <row r="242" spans="2:10" x14ac:dyDescent="0.25">
      <c r="B242" s="153"/>
      <c r="C242" s="125"/>
      <c r="D242" s="125"/>
      <c r="E242" s="125"/>
      <c r="F242" s="125"/>
      <c r="G242" s="125"/>
      <c r="H242" s="125"/>
      <c r="I242" s="125"/>
      <c r="J242" s="125"/>
    </row>
    <row r="243" spans="2:10" x14ac:dyDescent="0.25">
      <c r="B243" s="153"/>
      <c r="C243" s="125"/>
      <c r="D243" s="125"/>
      <c r="E243" s="125"/>
      <c r="F243" s="125"/>
      <c r="G243" s="125"/>
      <c r="H243" s="125"/>
      <c r="I243" s="125"/>
      <c r="J243" s="125"/>
    </row>
    <row r="244" spans="2:10" x14ac:dyDescent="0.25">
      <c r="B244" s="153"/>
      <c r="C244" s="125"/>
      <c r="D244" s="125"/>
      <c r="E244" s="125"/>
      <c r="F244" s="125"/>
      <c r="G244" s="125"/>
      <c r="H244" s="125"/>
      <c r="I244" s="125"/>
      <c r="J244" s="125"/>
    </row>
    <row r="245" spans="2:10" x14ac:dyDescent="0.25">
      <c r="B245" s="153"/>
      <c r="C245" s="125"/>
      <c r="D245" s="125"/>
      <c r="E245" s="125"/>
      <c r="F245" s="125"/>
      <c r="G245" s="125"/>
      <c r="H245" s="125"/>
      <c r="I245" s="125"/>
      <c r="J245" s="125"/>
    </row>
    <row r="246" spans="2:10" x14ac:dyDescent="0.25">
      <c r="B246" s="153"/>
      <c r="C246" s="125"/>
      <c r="D246" s="125"/>
      <c r="E246" s="125"/>
      <c r="F246" s="125"/>
      <c r="G246" s="125"/>
      <c r="H246" s="125"/>
      <c r="I246" s="125"/>
      <c r="J246" s="125"/>
    </row>
    <row r="247" spans="2:10" x14ac:dyDescent="0.25">
      <c r="B247" s="153"/>
      <c r="C247" s="125"/>
      <c r="D247" s="125"/>
      <c r="E247" s="125"/>
      <c r="F247" s="125"/>
      <c r="G247" s="125"/>
      <c r="H247" s="125"/>
      <c r="I247" s="125"/>
      <c r="J247" s="125"/>
    </row>
    <row r="248" spans="2:10" x14ac:dyDescent="0.25">
      <c r="B248" s="153"/>
      <c r="C248" s="125"/>
      <c r="D248" s="125"/>
      <c r="E248" s="125"/>
      <c r="F248" s="125"/>
      <c r="G248" s="125"/>
      <c r="H248" s="125"/>
      <c r="I248" s="125"/>
      <c r="J248" s="125"/>
    </row>
    <row r="249" spans="2:10" x14ac:dyDescent="0.25">
      <c r="B249" s="153"/>
      <c r="C249" s="125"/>
      <c r="D249" s="125"/>
      <c r="E249" s="125"/>
      <c r="F249" s="125"/>
      <c r="G249" s="125"/>
      <c r="H249" s="125"/>
      <c r="I249" s="125"/>
      <c r="J249" s="125"/>
    </row>
    <row r="250" spans="2:10" x14ac:dyDescent="0.25">
      <c r="B250" s="153"/>
      <c r="C250" s="125"/>
      <c r="D250" s="125"/>
      <c r="E250" s="125"/>
      <c r="F250" s="125"/>
      <c r="G250" s="125"/>
      <c r="H250" s="125"/>
      <c r="I250" s="125"/>
      <c r="J250" s="125"/>
    </row>
    <row r="251" spans="2:10" x14ac:dyDescent="0.25">
      <c r="B251" s="153"/>
      <c r="C251" s="125"/>
      <c r="D251" s="125"/>
      <c r="E251" s="125"/>
      <c r="F251" s="125"/>
      <c r="G251" s="125"/>
      <c r="H251" s="125"/>
      <c r="I251" s="125"/>
      <c r="J251" s="125"/>
    </row>
    <row r="252" spans="2:10" x14ac:dyDescent="0.25">
      <c r="B252" s="153"/>
      <c r="C252" s="125"/>
      <c r="D252" s="125"/>
      <c r="E252" s="125"/>
      <c r="F252" s="125"/>
      <c r="G252" s="125"/>
      <c r="H252" s="125"/>
      <c r="I252" s="125"/>
      <c r="J252" s="125"/>
    </row>
    <row r="253" spans="2:10" x14ac:dyDescent="0.25">
      <c r="B253" s="153"/>
      <c r="C253" s="125"/>
      <c r="D253" s="125"/>
      <c r="E253" s="125"/>
      <c r="F253" s="125"/>
      <c r="G253" s="125"/>
      <c r="H253" s="125"/>
      <c r="I253" s="125"/>
      <c r="J253" s="125"/>
    </row>
    <row r="254" spans="2:10" x14ac:dyDescent="0.25">
      <c r="B254" s="153"/>
      <c r="C254" s="125"/>
      <c r="D254" s="125"/>
      <c r="E254" s="125"/>
      <c r="F254" s="125"/>
      <c r="G254" s="125"/>
      <c r="H254" s="125"/>
      <c r="I254" s="125"/>
      <c r="J254" s="125"/>
    </row>
    <row r="255" spans="2:10" x14ac:dyDescent="0.25">
      <c r="B255" s="153"/>
      <c r="C255" s="125"/>
      <c r="D255" s="125"/>
      <c r="E255" s="125"/>
      <c r="F255" s="125"/>
      <c r="G255" s="125"/>
      <c r="H255" s="125"/>
      <c r="I255" s="125"/>
      <c r="J255" s="125"/>
    </row>
    <row r="256" spans="2:10" x14ac:dyDescent="0.25">
      <c r="B256" s="153"/>
      <c r="C256" s="125"/>
      <c r="D256" s="125"/>
      <c r="E256" s="125"/>
      <c r="F256" s="125"/>
      <c r="G256" s="125"/>
      <c r="H256" s="125"/>
      <c r="I256" s="125"/>
      <c r="J256" s="125"/>
    </row>
    <row r="257" spans="2:10" x14ac:dyDescent="0.25">
      <c r="B257" s="153"/>
      <c r="C257" s="125"/>
      <c r="D257" s="125"/>
      <c r="E257" s="125"/>
      <c r="F257" s="125"/>
      <c r="G257" s="125"/>
      <c r="H257" s="125"/>
      <c r="I257" s="125"/>
      <c r="J257" s="125"/>
    </row>
    <row r="258" spans="2:10" x14ac:dyDescent="0.25">
      <c r="B258" s="153"/>
      <c r="C258" s="125"/>
      <c r="D258" s="125"/>
      <c r="E258" s="125"/>
      <c r="F258" s="125"/>
      <c r="G258" s="125"/>
      <c r="H258" s="125"/>
      <c r="I258" s="125"/>
      <c r="J258" s="125"/>
    </row>
    <row r="259" spans="2:10" x14ac:dyDescent="0.25">
      <c r="B259" s="153"/>
      <c r="C259" s="125"/>
      <c r="D259" s="125"/>
      <c r="E259" s="125"/>
      <c r="F259" s="125"/>
      <c r="G259" s="125"/>
      <c r="H259" s="125"/>
      <c r="I259" s="125"/>
      <c r="J259" s="125"/>
    </row>
    <row r="260" spans="2:10" x14ac:dyDescent="0.25">
      <c r="B260" s="153"/>
      <c r="C260" s="125"/>
      <c r="D260" s="125"/>
      <c r="E260" s="125"/>
      <c r="F260" s="125"/>
      <c r="G260" s="125"/>
      <c r="H260" s="125"/>
      <c r="I260" s="125"/>
      <c r="J260" s="125"/>
    </row>
    <row r="261" spans="2:10" x14ac:dyDescent="0.25">
      <c r="B261" s="153"/>
      <c r="C261" s="125"/>
      <c r="D261" s="125"/>
      <c r="E261" s="125"/>
      <c r="F261" s="125"/>
      <c r="G261" s="125"/>
      <c r="H261" s="125"/>
      <c r="I261" s="125"/>
      <c r="J261" s="125"/>
    </row>
    <row r="262" spans="2:10" x14ac:dyDescent="0.25">
      <c r="B262" s="153"/>
      <c r="C262" s="125"/>
      <c r="D262" s="125"/>
      <c r="E262" s="125"/>
      <c r="F262" s="125"/>
      <c r="G262" s="125"/>
      <c r="H262" s="125"/>
      <c r="I262" s="125"/>
      <c r="J262" s="125"/>
    </row>
    <row r="263" spans="2:10" x14ac:dyDescent="0.25">
      <c r="B263" s="153"/>
      <c r="C263" s="125"/>
      <c r="D263" s="125"/>
      <c r="E263" s="125"/>
      <c r="F263" s="125"/>
      <c r="G263" s="125"/>
      <c r="H263" s="125"/>
      <c r="I263" s="125"/>
      <c r="J263" s="125"/>
    </row>
    <row r="264" spans="2:10" x14ac:dyDescent="0.25">
      <c r="B264" s="153"/>
      <c r="C264" s="125"/>
      <c r="D264" s="125"/>
      <c r="E264" s="125"/>
      <c r="F264" s="125"/>
      <c r="G264" s="125"/>
      <c r="H264" s="125"/>
      <c r="I264" s="125"/>
      <c r="J264" s="125"/>
    </row>
    <row r="265" spans="2:10" x14ac:dyDescent="0.25">
      <c r="B265" s="153"/>
      <c r="C265" s="125"/>
      <c r="D265" s="125"/>
      <c r="E265" s="125"/>
      <c r="F265" s="125"/>
      <c r="G265" s="125"/>
      <c r="H265" s="125"/>
      <c r="I265" s="125"/>
      <c r="J265" s="125"/>
    </row>
    <row r="266" spans="2:10" x14ac:dyDescent="0.25">
      <c r="B266" s="153"/>
      <c r="C266" s="125"/>
      <c r="D266" s="125"/>
      <c r="E266" s="125"/>
      <c r="F266" s="125"/>
      <c r="G266" s="125"/>
      <c r="H266" s="125"/>
      <c r="I266" s="125"/>
      <c r="J266" s="125"/>
    </row>
    <row r="267" spans="2:10" x14ac:dyDescent="0.25">
      <c r="B267" s="153"/>
      <c r="C267" s="125"/>
      <c r="D267" s="125"/>
      <c r="E267" s="125"/>
      <c r="F267" s="125"/>
      <c r="G267" s="125"/>
      <c r="H267" s="125"/>
      <c r="I267" s="125"/>
      <c r="J267" s="125"/>
    </row>
    <row r="268" spans="2:10" x14ac:dyDescent="0.25">
      <c r="B268" s="153"/>
      <c r="C268" s="125"/>
      <c r="D268" s="125"/>
      <c r="E268" s="125"/>
      <c r="F268" s="125"/>
      <c r="G268" s="125"/>
      <c r="H268" s="125"/>
      <c r="I268" s="125"/>
      <c r="J268" s="125"/>
    </row>
    <row r="269" spans="2:10" x14ac:dyDescent="0.25">
      <c r="B269" s="153"/>
      <c r="C269" s="125"/>
      <c r="D269" s="125"/>
      <c r="E269" s="125"/>
      <c r="F269" s="125"/>
      <c r="G269" s="125"/>
      <c r="H269" s="125"/>
      <c r="I269" s="125"/>
      <c r="J269" s="125"/>
    </row>
    <row r="270" spans="2:10" x14ac:dyDescent="0.25">
      <c r="B270" s="153"/>
      <c r="C270" s="125"/>
      <c r="D270" s="125"/>
      <c r="E270" s="125"/>
      <c r="F270" s="125"/>
      <c r="G270" s="125"/>
      <c r="H270" s="125"/>
      <c r="I270" s="125"/>
      <c r="J270" s="125"/>
    </row>
    <row r="271" spans="2:10" x14ac:dyDescent="0.25">
      <c r="B271" s="153"/>
      <c r="C271" s="125"/>
      <c r="D271" s="125"/>
      <c r="E271" s="125"/>
      <c r="F271" s="125"/>
      <c r="G271" s="125"/>
      <c r="H271" s="125"/>
      <c r="I271" s="125"/>
      <c r="J271" s="125"/>
    </row>
    <row r="272" spans="2:10" x14ac:dyDescent="0.25">
      <c r="B272" s="153"/>
      <c r="C272" s="125"/>
      <c r="D272" s="125"/>
      <c r="E272" s="125"/>
      <c r="F272" s="125"/>
      <c r="G272" s="125"/>
      <c r="H272" s="125"/>
      <c r="I272" s="125"/>
      <c r="J272" s="125"/>
    </row>
    <row r="273" spans="2:10" x14ac:dyDescent="0.25">
      <c r="B273" s="153"/>
      <c r="C273" s="125"/>
      <c r="D273" s="125"/>
      <c r="E273" s="125"/>
      <c r="F273" s="125"/>
      <c r="G273" s="125"/>
      <c r="H273" s="125"/>
      <c r="I273" s="125"/>
      <c r="J273" s="125"/>
    </row>
    <row r="274" spans="2:10" x14ac:dyDescent="0.25">
      <c r="B274" s="153"/>
      <c r="C274" s="125"/>
      <c r="D274" s="125"/>
      <c r="E274" s="125"/>
      <c r="F274" s="125"/>
      <c r="G274" s="125"/>
      <c r="H274" s="125"/>
      <c r="I274" s="125"/>
      <c r="J274" s="125"/>
    </row>
    <row r="275" spans="2:10" x14ac:dyDescent="0.25">
      <c r="B275" s="153"/>
      <c r="C275" s="125"/>
      <c r="D275" s="125"/>
      <c r="E275" s="125"/>
      <c r="F275" s="125"/>
      <c r="G275" s="125"/>
      <c r="H275" s="125"/>
      <c r="I275" s="125"/>
      <c r="J275" s="125"/>
    </row>
    <row r="276" spans="2:10" x14ac:dyDescent="0.25">
      <c r="B276" s="153"/>
      <c r="C276" s="125"/>
      <c r="D276" s="125"/>
      <c r="E276" s="125"/>
      <c r="F276" s="125"/>
      <c r="G276" s="125"/>
      <c r="H276" s="125"/>
      <c r="I276" s="125"/>
      <c r="J276" s="125"/>
    </row>
    <row r="277" spans="2:10" x14ac:dyDescent="0.25">
      <c r="B277" s="153"/>
      <c r="C277" s="125"/>
      <c r="D277" s="125"/>
      <c r="E277" s="125"/>
      <c r="F277" s="125"/>
      <c r="G277" s="125"/>
      <c r="H277" s="125"/>
      <c r="I277" s="125"/>
      <c r="J277" s="125"/>
    </row>
    <row r="278" spans="2:10" x14ac:dyDescent="0.25">
      <c r="B278" s="153"/>
      <c r="C278" s="125"/>
      <c r="D278" s="125"/>
      <c r="E278" s="125"/>
      <c r="F278" s="125"/>
      <c r="G278" s="125"/>
      <c r="H278" s="125"/>
      <c r="I278" s="125"/>
      <c r="J278" s="125"/>
    </row>
    <row r="279" spans="2:10" x14ac:dyDescent="0.25">
      <c r="B279" s="153"/>
      <c r="C279" s="125"/>
      <c r="D279" s="125"/>
      <c r="E279" s="125"/>
      <c r="F279" s="125"/>
      <c r="G279" s="125"/>
      <c r="H279" s="125"/>
      <c r="I279" s="125"/>
      <c r="J279" s="125"/>
    </row>
    <row r="280" spans="2:10" x14ac:dyDescent="0.25">
      <c r="B280" s="153"/>
      <c r="C280" s="125"/>
      <c r="D280" s="125"/>
      <c r="E280" s="125"/>
      <c r="F280" s="125"/>
      <c r="G280" s="125"/>
      <c r="H280" s="125"/>
      <c r="I280" s="125"/>
      <c r="J280" s="125"/>
    </row>
    <row r="281" spans="2:10" x14ac:dyDescent="0.25">
      <c r="B281" s="153"/>
      <c r="C281" s="125"/>
      <c r="D281" s="125"/>
      <c r="E281" s="125"/>
      <c r="F281" s="125"/>
      <c r="G281" s="125"/>
      <c r="H281" s="125"/>
      <c r="I281" s="125"/>
      <c r="J281" s="125"/>
    </row>
    <row r="282" spans="2:10" x14ac:dyDescent="0.25">
      <c r="B282" s="153"/>
      <c r="C282" s="125"/>
      <c r="D282" s="125"/>
      <c r="E282" s="125"/>
      <c r="F282" s="125"/>
      <c r="G282" s="125"/>
      <c r="H282" s="125"/>
      <c r="I282" s="125"/>
      <c r="J282" s="125"/>
    </row>
    <row r="283" spans="2:10" x14ac:dyDescent="0.25">
      <c r="B283" s="153"/>
      <c r="C283" s="125"/>
      <c r="D283" s="125"/>
      <c r="E283" s="125"/>
      <c r="F283" s="125"/>
      <c r="G283" s="125"/>
      <c r="H283" s="125"/>
      <c r="I283" s="125"/>
      <c r="J283" s="125"/>
    </row>
    <row r="284" spans="2:10" x14ac:dyDescent="0.25">
      <c r="B284" s="153"/>
      <c r="C284" s="125"/>
      <c r="D284" s="125"/>
      <c r="E284" s="125"/>
      <c r="F284" s="125"/>
      <c r="G284" s="125"/>
      <c r="H284" s="125"/>
      <c r="I284" s="125"/>
      <c r="J284" s="125"/>
    </row>
    <row r="285" spans="2:10" x14ac:dyDescent="0.25">
      <c r="B285" s="153"/>
      <c r="C285" s="125"/>
      <c r="D285" s="125"/>
      <c r="E285" s="125"/>
      <c r="F285" s="125"/>
      <c r="G285" s="125"/>
      <c r="H285" s="125"/>
      <c r="I285" s="125"/>
      <c r="J285" s="125"/>
    </row>
    <row r="286" spans="2:10" x14ac:dyDescent="0.25">
      <c r="B286" s="153"/>
      <c r="C286" s="125"/>
      <c r="D286" s="125"/>
      <c r="E286" s="125"/>
      <c r="F286" s="125"/>
      <c r="G286" s="125"/>
      <c r="H286" s="125"/>
      <c r="I286" s="125"/>
      <c r="J286" s="125"/>
    </row>
    <row r="287" spans="2:10" x14ac:dyDescent="0.25">
      <c r="B287" s="153"/>
      <c r="C287" s="125"/>
      <c r="D287" s="125"/>
      <c r="E287" s="125"/>
      <c r="F287" s="125"/>
      <c r="G287" s="125"/>
      <c r="H287" s="125"/>
      <c r="I287" s="125"/>
      <c r="J287" s="125"/>
    </row>
    <row r="288" spans="2:10" x14ac:dyDescent="0.25">
      <c r="B288" s="153"/>
      <c r="C288" s="125"/>
      <c r="D288" s="125"/>
      <c r="E288" s="125"/>
      <c r="F288" s="125"/>
      <c r="G288" s="125"/>
      <c r="H288" s="125"/>
      <c r="I288" s="125"/>
      <c r="J288" s="125"/>
    </row>
    <row r="289" spans="2:10" x14ac:dyDescent="0.25">
      <c r="B289" s="153"/>
      <c r="C289" s="125"/>
      <c r="D289" s="125"/>
      <c r="E289" s="125"/>
      <c r="F289" s="125"/>
      <c r="G289" s="125"/>
      <c r="H289" s="125"/>
      <c r="I289" s="125"/>
      <c r="J289" s="125"/>
    </row>
    <row r="290" spans="2:10" x14ac:dyDescent="0.25">
      <c r="B290" s="153"/>
      <c r="C290" s="125"/>
      <c r="D290" s="125"/>
      <c r="E290" s="125"/>
      <c r="F290" s="125"/>
      <c r="G290" s="125"/>
      <c r="H290" s="125"/>
      <c r="I290" s="125"/>
      <c r="J290" s="125"/>
    </row>
    <row r="291" spans="2:10" x14ac:dyDescent="0.25">
      <c r="B291" s="153"/>
      <c r="C291" s="125"/>
      <c r="D291" s="125"/>
      <c r="E291" s="125"/>
      <c r="F291" s="125"/>
      <c r="G291" s="125"/>
      <c r="H291" s="125"/>
      <c r="I291" s="125"/>
      <c r="J291" s="125"/>
    </row>
    <row r="292" spans="2:10" x14ac:dyDescent="0.25">
      <c r="B292" s="153"/>
      <c r="C292" s="125"/>
      <c r="D292" s="125"/>
      <c r="E292" s="125"/>
      <c r="F292" s="125"/>
      <c r="G292" s="125"/>
      <c r="H292" s="125"/>
      <c r="I292" s="125"/>
      <c r="J292" s="125"/>
    </row>
    <row r="293" spans="2:10" x14ac:dyDescent="0.25">
      <c r="B293" s="153"/>
      <c r="C293" s="125"/>
      <c r="D293" s="125"/>
      <c r="E293" s="125"/>
      <c r="F293" s="125"/>
      <c r="G293" s="125"/>
      <c r="H293" s="125"/>
      <c r="I293" s="125"/>
      <c r="J293" s="125"/>
    </row>
    <row r="294" spans="2:10" x14ac:dyDescent="0.25">
      <c r="B294" s="153"/>
      <c r="C294" s="125"/>
      <c r="D294" s="125"/>
      <c r="E294" s="125"/>
      <c r="F294" s="125"/>
      <c r="G294" s="125"/>
      <c r="H294" s="125"/>
      <c r="I294" s="125"/>
      <c r="J294" s="125"/>
    </row>
    <row r="295" spans="2:10" x14ac:dyDescent="0.25">
      <c r="B295" s="153"/>
      <c r="C295" s="125"/>
      <c r="D295" s="125"/>
      <c r="E295" s="125"/>
      <c r="F295" s="125"/>
      <c r="G295" s="125"/>
      <c r="H295" s="125"/>
      <c r="I295" s="125"/>
      <c r="J295" s="125"/>
    </row>
    <row r="296" spans="2:10" x14ac:dyDescent="0.25">
      <c r="B296" s="153"/>
      <c r="C296" s="125"/>
      <c r="D296" s="125"/>
      <c r="E296" s="125"/>
      <c r="F296" s="125"/>
      <c r="G296" s="125"/>
      <c r="H296" s="125"/>
      <c r="I296" s="125"/>
      <c r="J296" s="125"/>
    </row>
    <row r="297" spans="2:10" x14ac:dyDescent="0.25">
      <c r="B297" s="153"/>
      <c r="C297" s="125"/>
      <c r="D297" s="125"/>
      <c r="E297" s="125"/>
      <c r="F297" s="125"/>
      <c r="G297" s="125"/>
      <c r="H297" s="125"/>
      <c r="I297" s="125"/>
      <c r="J297" s="125"/>
    </row>
    <row r="298" spans="2:10" x14ac:dyDescent="0.25">
      <c r="B298" s="153"/>
      <c r="C298" s="125"/>
      <c r="D298" s="125"/>
      <c r="E298" s="125"/>
      <c r="F298" s="125"/>
      <c r="G298" s="125"/>
      <c r="H298" s="125"/>
      <c r="I298" s="125"/>
      <c r="J298" s="125"/>
    </row>
    <row r="299" spans="2:10" x14ac:dyDescent="0.25">
      <c r="B299" s="153"/>
      <c r="C299" s="125"/>
      <c r="D299" s="125"/>
      <c r="E299" s="125"/>
      <c r="F299" s="125"/>
      <c r="G299" s="125"/>
      <c r="H299" s="125"/>
      <c r="I299" s="125"/>
      <c r="J299" s="125"/>
    </row>
    <row r="300" spans="2:10" x14ac:dyDescent="0.25">
      <c r="B300" s="153"/>
      <c r="C300" s="125"/>
      <c r="D300" s="125"/>
      <c r="E300" s="125"/>
      <c r="F300" s="125"/>
      <c r="G300" s="125"/>
      <c r="H300" s="125"/>
      <c r="I300" s="125"/>
      <c r="J300" s="125"/>
    </row>
    <row r="301" spans="2:10" x14ac:dyDescent="0.25">
      <c r="B301" s="153"/>
      <c r="C301" s="125"/>
      <c r="D301" s="125"/>
      <c r="E301" s="125"/>
      <c r="F301" s="125"/>
      <c r="G301" s="125"/>
      <c r="H301" s="125"/>
      <c r="I301" s="125"/>
      <c r="J301" s="125"/>
    </row>
    <row r="302" spans="2:10" x14ac:dyDescent="0.25">
      <c r="B302" s="153"/>
      <c r="C302" s="125"/>
      <c r="D302" s="125"/>
      <c r="E302" s="125"/>
      <c r="F302" s="125"/>
      <c r="G302" s="125"/>
      <c r="H302" s="125"/>
      <c r="I302" s="125"/>
      <c r="J302" s="125"/>
    </row>
    <row r="303" spans="2:10" x14ac:dyDescent="0.25">
      <c r="B303" s="153"/>
      <c r="C303" s="125"/>
      <c r="D303" s="125"/>
      <c r="E303" s="125"/>
      <c r="F303" s="125"/>
      <c r="G303" s="125"/>
      <c r="H303" s="125"/>
      <c r="I303" s="125"/>
      <c r="J303" s="125"/>
    </row>
    <row r="304" spans="2:10" x14ac:dyDescent="0.25">
      <c r="B304" s="153"/>
      <c r="C304" s="125"/>
      <c r="D304" s="125"/>
      <c r="E304" s="125"/>
      <c r="F304" s="125"/>
      <c r="G304" s="125"/>
      <c r="H304" s="125"/>
      <c r="I304" s="125"/>
      <c r="J304" s="125"/>
    </row>
    <row r="305" spans="2:10" x14ac:dyDescent="0.25">
      <c r="B305" s="153"/>
      <c r="C305" s="125"/>
      <c r="D305" s="125"/>
      <c r="E305" s="125"/>
      <c r="F305" s="125"/>
      <c r="G305" s="125"/>
      <c r="H305" s="125"/>
      <c r="I305" s="125"/>
      <c r="J305" s="125"/>
    </row>
    <row r="306" spans="2:10" x14ac:dyDescent="0.25">
      <c r="B306" s="153"/>
      <c r="C306" s="125"/>
      <c r="D306" s="125"/>
      <c r="E306" s="125"/>
      <c r="F306" s="125"/>
      <c r="G306" s="125"/>
      <c r="H306" s="125"/>
      <c r="I306" s="125"/>
      <c r="J306" s="125"/>
    </row>
    <row r="307" spans="2:10" x14ac:dyDescent="0.25">
      <c r="B307" s="153"/>
      <c r="C307" s="125"/>
      <c r="D307" s="125"/>
      <c r="E307" s="125"/>
      <c r="F307" s="125"/>
      <c r="G307" s="125"/>
      <c r="H307" s="125"/>
      <c r="I307" s="125"/>
      <c r="J307" s="125"/>
    </row>
    <row r="308" spans="2:10" x14ac:dyDescent="0.25">
      <c r="B308" s="153"/>
      <c r="C308" s="125"/>
      <c r="D308" s="125"/>
      <c r="E308" s="125"/>
      <c r="F308" s="125"/>
      <c r="G308" s="125"/>
      <c r="H308" s="125"/>
      <c r="I308" s="125"/>
      <c r="J308" s="125"/>
    </row>
    <row r="309" spans="2:10" x14ac:dyDescent="0.25">
      <c r="B309" s="153"/>
      <c r="C309" s="125"/>
      <c r="D309" s="125"/>
      <c r="E309" s="125"/>
      <c r="F309" s="125"/>
      <c r="G309" s="125"/>
      <c r="H309" s="125"/>
      <c r="I309" s="125"/>
      <c r="J309" s="125"/>
    </row>
    <row r="310" spans="2:10" x14ac:dyDescent="0.25">
      <c r="B310" s="153"/>
      <c r="C310" s="125"/>
      <c r="D310" s="125"/>
      <c r="E310" s="125"/>
      <c r="F310" s="125"/>
      <c r="G310" s="125"/>
      <c r="H310" s="125"/>
      <c r="I310" s="125"/>
      <c r="J310" s="125"/>
    </row>
    <row r="311" spans="2:10" x14ac:dyDescent="0.25">
      <c r="B311" s="153"/>
      <c r="C311" s="125"/>
      <c r="D311" s="125"/>
      <c r="E311" s="125"/>
      <c r="F311" s="125"/>
      <c r="G311" s="125"/>
      <c r="H311" s="125"/>
      <c r="I311" s="125"/>
      <c r="J311" s="125"/>
    </row>
    <row r="312" spans="2:10" x14ac:dyDescent="0.25">
      <c r="B312" s="153"/>
      <c r="C312" s="125"/>
      <c r="D312" s="125"/>
      <c r="E312" s="125"/>
      <c r="F312" s="125"/>
      <c r="G312" s="125"/>
      <c r="H312" s="125"/>
      <c r="I312" s="125"/>
      <c r="J312" s="125"/>
    </row>
    <row r="313" spans="2:10" x14ac:dyDescent="0.25">
      <c r="B313" s="153"/>
      <c r="C313" s="125"/>
      <c r="D313" s="125"/>
      <c r="E313" s="125"/>
      <c r="F313" s="125"/>
      <c r="G313" s="125"/>
      <c r="H313" s="125"/>
      <c r="I313" s="125"/>
      <c r="J313" s="125"/>
    </row>
    <row r="314" spans="2:10" x14ac:dyDescent="0.25">
      <c r="B314" s="153"/>
      <c r="C314" s="125"/>
      <c r="D314" s="125"/>
      <c r="E314" s="125"/>
      <c r="F314" s="125"/>
      <c r="G314" s="125"/>
      <c r="H314" s="125"/>
      <c r="I314" s="125"/>
      <c r="J314" s="125"/>
    </row>
    <row r="315" spans="2:10" x14ac:dyDescent="0.25">
      <c r="B315" s="153"/>
      <c r="C315" s="125"/>
      <c r="D315" s="125"/>
      <c r="E315" s="125"/>
      <c r="F315" s="125"/>
      <c r="G315" s="125"/>
      <c r="H315" s="125"/>
      <c r="I315" s="125"/>
      <c r="J315" s="125"/>
    </row>
    <row r="316" spans="2:10" x14ac:dyDescent="0.25">
      <c r="B316" s="153"/>
      <c r="C316" s="125"/>
      <c r="D316" s="125"/>
      <c r="E316" s="125"/>
      <c r="F316" s="125"/>
      <c r="G316" s="125"/>
      <c r="H316" s="125"/>
      <c r="I316" s="125"/>
      <c r="J316" s="125"/>
    </row>
    <row r="317" spans="2:10" x14ac:dyDescent="0.25">
      <c r="B317" s="153"/>
      <c r="C317" s="125"/>
      <c r="D317" s="125"/>
      <c r="E317" s="125"/>
      <c r="F317" s="125"/>
      <c r="G317" s="125"/>
      <c r="H317" s="125"/>
      <c r="I317" s="125"/>
      <c r="J317" s="125"/>
    </row>
    <row r="318" spans="2:10" x14ac:dyDescent="0.25">
      <c r="B318" s="153"/>
      <c r="C318" s="125"/>
      <c r="D318" s="125"/>
      <c r="E318" s="125"/>
      <c r="F318" s="125"/>
      <c r="G318" s="125"/>
      <c r="H318" s="125"/>
      <c r="I318" s="125"/>
      <c r="J318" s="125"/>
    </row>
    <row r="319" spans="2:10" x14ac:dyDescent="0.25">
      <c r="B319" s="153"/>
      <c r="C319" s="125"/>
      <c r="D319" s="125"/>
      <c r="E319" s="125"/>
      <c r="F319" s="125"/>
      <c r="G319" s="125"/>
      <c r="H319" s="125"/>
      <c r="I319" s="125"/>
      <c r="J319" s="125"/>
    </row>
    <row r="320" spans="2:10" x14ac:dyDescent="0.25">
      <c r="B320" s="153"/>
      <c r="C320" s="125"/>
      <c r="D320" s="125"/>
      <c r="E320" s="125"/>
      <c r="F320" s="125"/>
      <c r="G320" s="125"/>
      <c r="H320" s="125"/>
      <c r="I320" s="125"/>
      <c r="J320" s="125"/>
    </row>
    <row r="321" spans="2:10" x14ac:dyDescent="0.25">
      <c r="B321" s="153"/>
      <c r="C321" s="125"/>
      <c r="D321" s="125"/>
      <c r="E321" s="125"/>
      <c r="F321" s="125"/>
      <c r="G321" s="125"/>
      <c r="H321" s="125"/>
      <c r="I321" s="125"/>
      <c r="J321" s="125"/>
    </row>
    <row r="322" spans="2:10" x14ac:dyDescent="0.25">
      <c r="B322" s="153"/>
      <c r="C322" s="125"/>
      <c r="D322" s="125"/>
      <c r="E322" s="125"/>
      <c r="F322" s="125"/>
      <c r="G322" s="125"/>
      <c r="H322" s="125"/>
      <c r="I322" s="125"/>
      <c r="J322" s="125"/>
    </row>
    <row r="323" spans="2:10" x14ac:dyDescent="0.25">
      <c r="B323" s="153"/>
      <c r="C323" s="125"/>
      <c r="D323" s="125"/>
      <c r="E323" s="125"/>
      <c r="F323" s="125"/>
      <c r="G323" s="125"/>
      <c r="H323" s="125"/>
      <c r="I323" s="125"/>
      <c r="J323" s="125"/>
    </row>
    <row r="324" spans="2:10" x14ac:dyDescent="0.25">
      <c r="B324" s="153"/>
      <c r="C324" s="125"/>
      <c r="D324" s="125"/>
      <c r="E324" s="125"/>
      <c r="F324" s="125"/>
      <c r="G324" s="125"/>
      <c r="H324" s="125"/>
      <c r="I324" s="125"/>
      <c r="J324" s="125"/>
    </row>
    <row r="325" spans="2:10" x14ac:dyDescent="0.25">
      <c r="B325" s="153"/>
      <c r="C325" s="125"/>
      <c r="D325" s="125"/>
      <c r="E325" s="125"/>
      <c r="F325" s="125"/>
      <c r="G325" s="125"/>
      <c r="H325" s="125"/>
      <c r="I325" s="125"/>
      <c r="J325" s="125"/>
    </row>
    <row r="326" spans="2:10" x14ac:dyDescent="0.25">
      <c r="B326" s="153"/>
      <c r="C326" s="125"/>
      <c r="D326" s="125"/>
      <c r="E326" s="125"/>
      <c r="F326" s="125"/>
      <c r="G326" s="125"/>
      <c r="H326" s="125"/>
      <c r="I326" s="125"/>
      <c r="J326" s="125"/>
    </row>
    <row r="327" spans="2:10" x14ac:dyDescent="0.25">
      <c r="B327" s="153"/>
      <c r="C327" s="125"/>
      <c r="D327" s="125"/>
      <c r="E327" s="125"/>
      <c r="F327" s="125"/>
      <c r="G327" s="125"/>
      <c r="H327" s="125"/>
      <c r="I327" s="125"/>
      <c r="J327" s="125"/>
    </row>
    <row r="328" spans="2:10" x14ac:dyDescent="0.25">
      <c r="B328" s="153"/>
      <c r="C328" s="125"/>
      <c r="D328" s="125"/>
      <c r="E328" s="125"/>
      <c r="F328" s="125"/>
      <c r="G328" s="125"/>
      <c r="H328" s="125"/>
      <c r="I328" s="125"/>
      <c r="J328" s="125"/>
    </row>
    <row r="329" spans="2:10" x14ac:dyDescent="0.25">
      <c r="B329" s="153"/>
      <c r="C329" s="125"/>
      <c r="D329" s="125"/>
      <c r="E329" s="125"/>
      <c r="F329" s="125"/>
      <c r="G329" s="125"/>
      <c r="H329" s="125"/>
      <c r="I329" s="125"/>
      <c r="J329" s="125"/>
    </row>
    <row r="330" spans="2:10" x14ac:dyDescent="0.25">
      <c r="B330" s="153"/>
      <c r="C330" s="125"/>
      <c r="D330" s="125"/>
      <c r="E330" s="125"/>
      <c r="F330" s="125"/>
      <c r="G330" s="125"/>
      <c r="H330" s="125"/>
      <c r="I330" s="125"/>
      <c r="J330" s="125"/>
    </row>
    <row r="331" spans="2:10" x14ac:dyDescent="0.25">
      <c r="B331" s="153"/>
      <c r="C331" s="125"/>
      <c r="D331" s="125"/>
      <c r="E331" s="125"/>
      <c r="F331" s="125"/>
      <c r="G331" s="125"/>
      <c r="H331" s="125"/>
      <c r="I331" s="125"/>
      <c r="J331" s="125"/>
    </row>
    <row r="332" spans="2:10" x14ac:dyDescent="0.25">
      <c r="B332" s="153"/>
      <c r="C332" s="125"/>
      <c r="D332" s="125"/>
      <c r="E332" s="125"/>
      <c r="F332" s="125"/>
      <c r="G332" s="125"/>
      <c r="H332" s="125"/>
      <c r="I332" s="125"/>
      <c r="J332" s="125"/>
    </row>
    <row r="333" spans="2:10" x14ac:dyDescent="0.25">
      <c r="B333" s="153"/>
      <c r="C333" s="125"/>
      <c r="D333" s="125"/>
      <c r="E333" s="125"/>
      <c r="F333" s="125"/>
      <c r="G333" s="125"/>
      <c r="H333" s="125"/>
      <c r="I333" s="125"/>
      <c r="J333" s="125"/>
    </row>
    <row r="334" spans="2:10" x14ac:dyDescent="0.25">
      <c r="B334" s="153"/>
      <c r="C334" s="125"/>
      <c r="D334" s="125"/>
      <c r="E334" s="125"/>
      <c r="F334" s="125"/>
      <c r="G334" s="125"/>
      <c r="H334" s="125"/>
      <c r="I334" s="125"/>
      <c r="J334" s="125"/>
    </row>
    <row r="335" spans="2:10" x14ac:dyDescent="0.25">
      <c r="B335" s="153"/>
      <c r="C335" s="125"/>
      <c r="D335" s="125"/>
      <c r="E335" s="125"/>
      <c r="F335" s="125"/>
      <c r="G335" s="125"/>
      <c r="H335" s="125"/>
      <c r="I335" s="125"/>
      <c r="J335" s="125"/>
    </row>
    <row r="336" spans="2:10" x14ac:dyDescent="0.25">
      <c r="B336" s="153"/>
      <c r="C336" s="125"/>
      <c r="D336" s="125"/>
      <c r="E336" s="125"/>
      <c r="F336" s="125"/>
      <c r="G336" s="125"/>
      <c r="H336" s="125"/>
      <c r="I336" s="125"/>
      <c r="J336" s="125"/>
    </row>
    <row r="337" spans="2:10" x14ac:dyDescent="0.25">
      <c r="B337" s="153"/>
      <c r="C337" s="125"/>
      <c r="D337" s="125"/>
      <c r="E337" s="125"/>
      <c r="F337" s="125"/>
      <c r="G337" s="125"/>
      <c r="H337" s="125"/>
      <c r="I337" s="125"/>
      <c r="J337" s="125"/>
    </row>
    <row r="338" spans="2:10" x14ac:dyDescent="0.25">
      <c r="B338" s="153"/>
      <c r="C338" s="125"/>
      <c r="D338" s="125"/>
      <c r="E338" s="125"/>
      <c r="F338" s="125"/>
      <c r="G338" s="125"/>
      <c r="H338" s="125"/>
      <c r="I338" s="125"/>
      <c r="J338" s="125"/>
    </row>
    <row r="339" spans="2:10" x14ac:dyDescent="0.25">
      <c r="B339" s="153"/>
      <c r="C339" s="125"/>
      <c r="D339" s="125"/>
      <c r="E339" s="125"/>
      <c r="F339" s="125"/>
      <c r="G339" s="125"/>
      <c r="H339" s="125"/>
      <c r="I339" s="125"/>
      <c r="J339" s="125"/>
    </row>
    <row r="340" spans="2:10" x14ac:dyDescent="0.25">
      <c r="B340" s="153"/>
      <c r="C340" s="125"/>
      <c r="D340" s="125"/>
      <c r="E340" s="125"/>
      <c r="F340" s="125"/>
      <c r="G340" s="125"/>
      <c r="H340" s="125"/>
      <c r="I340" s="125"/>
      <c r="J340" s="125"/>
    </row>
    <row r="341" spans="2:10" x14ac:dyDescent="0.25">
      <c r="B341" s="153"/>
      <c r="C341" s="125"/>
      <c r="D341" s="125"/>
      <c r="E341" s="125"/>
      <c r="F341" s="125"/>
      <c r="G341" s="125"/>
      <c r="H341" s="125"/>
      <c r="I341" s="125"/>
      <c r="J341" s="125"/>
    </row>
    <row r="342" spans="2:10" x14ac:dyDescent="0.25">
      <c r="B342" s="153"/>
      <c r="C342" s="125"/>
      <c r="D342" s="125"/>
      <c r="E342" s="125"/>
      <c r="F342" s="125"/>
      <c r="G342" s="125"/>
      <c r="H342" s="125"/>
      <c r="I342" s="125"/>
      <c r="J342" s="125"/>
    </row>
    <row r="343" spans="2:10" x14ac:dyDescent="0.25">
      <c r="B343" s="153"/>
      <c r="C343" s="125"/>
      <c r="D343" s="125"/>
      <c r="E343" s="125"/>
      <c r="F343" s="125"/>
      <c r="G343" s="125"/>
      <c r="H343" s="125"/>
      <c r="I343" s="125"/>
      <c r="J343" s="125"/>
    </row>
    <row r="344" spans="2:10" x14ac:dyDescent="0.25">
      <c r="B344" s="153"/>
      <c r="C344" s="125"/>
      <c r="D344" s="125"/>
      <c r="E344" s="125"/>
      <c r="F344" s="125"/>
      <c r="G344" s="125"/>
      <c r="H344" s="125"/>
      <c r="I344" s="125"/>
      <c r="J344" s="125"/>
    </row>
    <row r="345" spans="2:10" x14ac:dyDescent="0.25">
      <c r="B345" s="153"/>
      <c r="C345" s="125"/>
      <c r="D345" s="125"/>
      <c r="E345" s="125"/>
      <c r="F345" s="125"/>
      <c r="G345" s="125"/>
      <c r="H345" s="125"/>
      <c r="I345" s="125"/>
      <c r="J345" s="125"/>
    </row>
    <row r="346" spans="2:10" x14ac:dyDescent="0.25">
      <c r="B346" s="153"/>
      <c r="C346" s="125"/>
      <c r="D346" s="125"/>
      <c r="E346" s="125"/>
      <c r="F346" s="125"/>
      <c r="G346" s="125"/>
      <c r="H346" s="125"/>
      <c r="I346" s="125"/>
      <c r="J346" s="125"/>
    </row>
    <row r="347" spans="2:10" x14ac:dyDescent="0.25">
      <c r="B347" s="153"/>
      <c r="C347" s="125"/>
      <c r="D347" s="125"/>
      <c r="E347" s="125"/>
      <c r="F347" s="125"/>
      <c r="G347" s="125"/>
      <c r="H347" s="125"/>
      <c r="I347" s="125"/>
      <c r="J347" s="125"/>
    </row>
    <row r="348" spans="2:10" x14ac:dyDescent="0.25">
      <c r="B348" s="153"/>
      <c r="C348" s="125"/>
      <c r="D348" s="125"/>
      <c r="E348" s="125"/>
      <c r="F348" s="125"/>
      <c r="G348" s="125"/>
      <c r="H348" s="125"/>
      <c r="I348" s="125"/>
      <c r="J348" s="125"/>
    </row>
    <row r="349" spans="2:10" x14ac:dyDescent="0.25">
      <c r="B349" s="153"/>
      <c r="C349" s="125"/>
      <c r="D349" s="125"/>
      <c r="E349" s="125"/>
      <c r="F349" s="125"/>
      <c r="G349" s="125"/>
      <c r="H349" s="125"/>
      <c r="I349" s="125"/>
      <c r="J349" s="125"/>
    </row>
    <row r="350" spans="2:10" x14ac:dyDescent="0.25">
      <c r="B350" s="153"/>
      <c r="C350" s="125"/>
      <c r="D350" s="125"/>
      <c r="E350" s="125"/>
      <c r="F350" s="125"/>
      <c r="G350" s="125"/>
      <c r="H350" s="125"/>
      <c r="I350" s="125"/>
      <c r="J350" s="125"/>
    </row>
    <row r="351" spans="2:10" x14ac:dyDescent="0.25">
      <c r="B351" s="153"/>
      <c r="C351" s="125"/>
      <c r="D351" s="125"/>
      <c r="E351" s="125"/>
      <c r="F351" s="125"/>
      <c r="G351" s="125"/>
      <c r="H351" s="125"/>
      <c r="I351" s="125"/>
      <c r="J351" s="125"/>
    </row>
    <row r="352" spans="2:10" x14ac:dyDescent="0.25">
      <c r="B352" s="153"/>
      <c r="C352" s="125"/>
      <c r="D352" s="125"/>
      <c r="E352" s="125"/>
      <c r="F352" s="125"/>
      <c r="G352" s="125"/>
      <c r="H352" s="125"/>
      <c r="I352" s="125"/>
      <c r="J352" s="125"/>
    </row>
    <row r="353" spans="2:10" x14ac:dyDescent="0.25">
      <c r="B353" s="153"/>
      <c r="C353" s="125"/>
      <c r="D353" s="125"/>
      <c r="E353" s="125"/>
      <c r="F353" s="125"/>
      <c r="G353" s="125"/>
      <c r="H353" s="125"/>
      <c r="I353" s="125"/>
      <c r="J353" s="125"/>
    </row>
    <row r="354" spans="2:10" x14ac:dyDescent="0.25">
      <c r="B354" s="153"/>
      <c r="C354" s="125"/>
      <c r="D354" s="125"/>
      <c r="E354" s="125"/>
      <c r="F354" s="125"/>
      <c r="G354" s="125"/>
      <c r="H354" s="125"/>
      <c r="I354" s="125"/>
      <c r="J354" s="125"/>
    </row>
    <row r="355" spans="2:10" x14ac:dyDescent="0.25">
      <c r="B355" s="153"/>
      <c r="C355" s="125"/>
      <c r="D355" s="125"/>
      <c r="E355" s="125"/>
      <c r="F355" s="125"/>
      <c r="G355" s="125"/>
      <c r="H355" s="125"/>
      <c r="I355" s="125"/>
      <c r="J355" s="125"/>
    </row>
    <row r="356" spans="2:10" x14ac:dyDescent="0.25">
      <c r="B356" s="153"/>
      <c r="C356" s="125"/>
      <c r="D356" s="125"/>
      <c r="E356" s="125"/>
      <c r="F356" s="125"/>
      <c r="G356" s="125"/>
      <c r="H356" s="125"/>
      <c r="I356" s="125"/>
      <c r="J356" s="125"/>
    </row>
    <row r="357" spans="2:10" x14ac:dyDescent="0.25">
      <c r="B357" s="153"/>
      <c r="C357" s="125"/>
      <c r="D357" s="125"/>
      <c r="E357" s="125"/>
      <c r="F357" s="125"/>
      <c r="G357" s="125"/>
      <c r="H357" s="125"/>
      <c r="I357" s="125"/>
      <c r="J357" s="125"/>
    </row>
    <row r="358" spans="2:10" x14ac:dyDescent="0.25">
      <c r="B358" s="153"/>
      <c r="C358" s="125"/>
      <c r="D358" s="125"/>
      <c r="E358" s="125"/>
      <c r="F358" s="125"/>
      <c r="G358" s="125"/>
      <c r="H358" s="125"/>
      <c r="I358" s="125"/>
      <c r="J358" s="125"/>
    </row>
    <row r="359" spans="2:10" x14ac:dyDescent="0.25">
      <c r="B359" s="153"/>
      <c r="C359" s="125"/>
      <c r="D359" s="125"/>
      <c r="E359" s="125"/>
      <c r="F359" s="125"/>
      <c r="G359" s="125"/>
      <c r="H359" s="125"/>
      <c r="I359" s="125"/>
      <c r="J359" s="125"/>
    </row>
    <row r="360" spans="2:10" x14ac:dyDescent="0.25">
      <c r="B360" s="153"/>
      <c r="C360" s="125"/>
      <c r="D360" s="125"/>
      <c r="E360" s="125"/>
      <c r="F360" s="125"/>
      <c r="G360" s="125"/>
      <c r="H360" s="125"/>
      <c r="I360" s="125"/>
      <c r="J360" s="125"/>
    </row>
    <row r="361" spans="2:10" x14ac:dyDescent="0.25">
      <c r="B361" s="153"/>
      <c r="C361" s="125"/>
      <c r="D361" s="125"/>
      <c r="E361" s="125"/>
      <c r="F361" s="125"/>
      <c r="G361" s="125"/>
      <c r="H361" s="125"/>
      <c r="I361" s="125"/>
      <c r="J361" s="125"/>
    </row>
    <row r="362" spans="2:10" x14ac:dyDescent="0.25">
      <c r="B362" s="153"/>
      <c r="C362" s="125"/>
      <c r="D362" s="125"/>
      <c r="E362" s="125"/>
      <c r="F362" s="125"/>
      <c r="G362" s="125"/>
      <c r="H362" s="125"/>
      <c r="I362" s="125"/>
      <c r="J362" s="125"/>
    </row>
    <row r="363" spans="2:10" x14ac:dyDescent="0.25">
      <c r="B363" s="153"/>
      <c r="C363" s="125"/>
      <c r="D363" s="125"/>
      <c r="E363" s="125"/>
      <c r="F363" s="125"/>
      <c r="G363" s="125"/>
      <c r="H363" s="125"/>
      <c r="I363" s="125"/>
      <c r="J363" s="125"/>
    </row>
    <row r="364" spans="2:10" x14ac:dyDescent="0.25">
      <c r="B364" s="153"/>
      <c r="C364" s="125"/>
      <c r="D364" s="125"/>
      <c r="E364" s="125"/>
      <c r="F364" s="125"/>
      <c r="G364" s="125"/>
      <c r="H364" s="125"/>
      <c r="I364" s="125"/>
      <c r="J364" s="125"/>
    </row>
    <row r="365" spans="2:10" x14ac:dyDescent="0.25">
      <c r="B365" s="153"/>
      <c r="C365" s="125"/>
      <c r="D365" s="125"/>
      <c r="E365" s="125"/>
      <c r="F365" s="125"/>
      <c r="G365" s="125"/>
      <c r="H365" s="125"/>
      <c r="I365" s="125"/>
      <c r="J365" s="125"/>
    </row>
    <row r="366" spans="2:10" x14ac:dyDescent="0.25">
      <c r="B366" s="153"/>
      <c r="C366" s="125"/>
      <c r="D366" s="125"/>
      <c r="E366" s="125"/>
      <c r="F366" s="125"/>
      <c r="G366" s="125"/>
      <c r="H366" s="125"/>
      <c r="I366" s="125"/>
      <c r="J366" s="125"/>
    </row>
    <row r="367" spans="2:10" x14ac:dyDescent="0.25">
      <c r="B367" s="153"/>
      <c r="C367" s="125"/>
      <c r="D367" s="125"/>
      <c r="E367" s="125"/>
      <c r="F367" s="125"/>
      <c r="G367" s="125"/>
      <c r="H367" s="125"/>
      <c r="I367" s="125"/>
      <c r="J367" s="125"/>
    </row>
    <row r="368" spans="2:10" x14ac:dyDescent="0.25">
      <c r="B368" s="153"/>
      <c r="C368" s="125"/>
      <c r="D368" s="125"/>
      <c r="E368" s="125"/>
      <c r="F368" s="125"/>
      <c r="G368" s="125"/>
      <c r="H368" s="125"/>
      <c r="I368" s="125"/>
      <c r="J368" s="125"/>
    </row>
    <row r="369" spans="2:10" x14ac:dyDescent="0.25">
      <c r="B369" s="153"/>
      <c r="C369" s="125"/>
      <c r="D369" s="125"/>
      <c r="E369" s="125"/>
      <c r="F369" s="125"/>
      <c r="G369" s="125"/>
      <c r="H369" s="125"/>
      <c r="I369" s="125"/>
      <c r="J369" s="125"/>
    </row>
    <row r="370" spans="2:10" x14ac:dyDescent="0.25">
      <c r="B370" s="153"/>
      <c r="C370" s="125"/>
      <c r="D370" s="125"/>
      <c r="E370" s="125"/>
      <c r="F370" s="125"/>
      <c r="G370" s="125"/>
      <c r="H370" s="125"/>
      <c r="I370" s="125"/>
      <c r="J370" s="125"/>
    </row>
    <row r="371" spans="2:10" x14ac:dyDescent="0.25">
      <c r="B371" s="153"/>
      <c r="C371" s="125"/>
      <c r="D371" s="125"/>
      <c r="E371" s="125"/>
      <c r="F371" s="125"/>
      <c r="G371" s="125"/>
      <c r="H371" s="125"/>
      <c r="I371" s="125"/>
      <c r="J371" s="125"/>
    </row>
    <row r="372" spans="2:10" x14ac:dyDescent="0.25">
      <c r="B372" s="153"/>
      <c r="C372" s="125"/>
      <c r="D372" s="125"/>
      <c r="E372" s="125"/>
      <c r="F372" s="125"/>
      <c r="G372" s="125"/>
      <c r="H372" s="125"/>
      <c r="I372" s="125"/>
      <c r="J372" s="125"/>
    </row>
    <row r="373" spans="2:10" x14ac:dyDescent="0.25">
      <c r="B373" s="153"/>
      <c r="C373" s="125"/>
      <c r="D373" s="125"/>
      <c r="E373" s="125"/>
      <c r="F373" s="125"/>
      <c r="G373" s="125"/>
      <c r="H373" s="125"/>
      <c r="I373" s="125"/>
      <c r="J373" s="125"/>
    </row>
    <row r="374" spans="2:10" x14ac:dyDescent="0.25">
      <c r="B374" s="153"/>
      <c r="C374" s="125"/>
      <c r="D374" s="125"/>
      <c r="E374" s="125"/>
      <c r="F374" s="125"/>
      <c r="G374" s="125"/>
      <c r="H374" s="125"/>
      <c r="I374" s="125"/>
      <c r="J374" s="125"/>
    </row>
    <row r="375" spans="2:10" x14ac:dyDescent="0.25">
      <c r="B375" s="153"/>
      <c r="C375" s="125"/>
      <c r="D375" s="125"/>
      <c r="E375" s="125"/>
      <c r="F375" s="125"/>
      <c r="G375" s="125"/>
      <c r="H375" s="125"/>
      <c r="I375" s="125"/>
      <c r="J375" s="125"/>
    </row>
    <row r="376" spans="2:10" x14ac:dyDescent="0.25">
      <c r="B376" s="153"/>
      <c r="C376" s="125"/>
      <c r="D376" s="125"/>
      <c r="E376" s="125"/>
      <c r="F376" s="125"/>
      <c r="G376" s="125"/>
      <c r="H376" s="125"/>
      <c r="I376" s="125"/>
      <c r="J376" s="125"/>
    </row>
    <row r="377" spans="2:10" x14ac:dyDescent="0.25">
      <c r="B377" s="153"/>
      <c r="C377" s="125"/>
      <c r="D377" s="125"/>
      <c r="E377" s="125"/>
      <c r="F377" s="125"/>
      <c r="G377" s="125"/>
      <c r="H377" s="125"/>
      <c r="I377" s="125"/>
      <c r="J377" s="125"/>
    </row>
    <row r="378" spans="2:10" x14ac:dyDescent="0.25">
      <c r="B378" s="153"/>
      <c r="C378" s="125"/>
      <c r="D378" s="125"/>
      <c r="E378" s="125"/>
      <c r="F378" s="125"/>
      <c r="G378" s="125"/>
      <c r="H378" s="125"/>
      <c r="I378" s="125"/>
      <c r="J378" s="125"/>
    </row>
    <row r="379" spans="2:10" x14ac:dyDescent="0.25">
      <c r="B379" s="153"/>
      <c r="C379" s="125"/>
      <c r="D379" s="125"/>
      <c r="E379" s="125"/>
      <c r="F379" s="125"/>
      <c r="G379" s="125"/>
      <c r="H379" s="125"/>
      <c r="I379" s="125"/>
      <c r="J379" s="125"/>
    </row>
    <row r="380" spans="2:10" x14ac:dyDescent="0.25">
      <c r="B380" s="153"/>
      <c r="C380" s="125"/>
      <c r="D380" s="125"/>
      <c r="E380" s="125"/>
      <c r="F380" s="125"/>
      <c r="G380" s="125"/>
      <c r="H380" s="125"/>
      <c r="I380" s="125"/>
      <c r="J380" s="125"/>
    </row>
    <row r="381" spans="2:10" x14ac:dyDescent="0.25">
      <c r="B381" s="153"/>
      <c r="C381" s="125"/>
      <c r="D381" s="125"/>
      <c r="E381" s="125"/>
      <c r="F381" s="125"/>
      <c r="G381" s="125"/>
      <c r="H381" s="125"/>
      <c r="I381" s="125"/>
      <c r="J381" s="125"/>
    </row>
    <row r="382" spans="2:10" x14ac:dyDescent="0.25">
      <c r="B382" s="153"/>
      <c r="C382" s="125"/>
      <c r="D382" s="125"/>
      <c r="E382" s="125"/>
      <c r="F382" s="125"/>
      <c r="G382" s="125"/>
      <c r="H382" s="125"/>
      <c r="I382" s="125"/>
      <c r="J382" s="125"/>
    </row>
    <row r="383" spans="2:10" x14ac:dyDescent="0.25">
      <c r="B383" s="153"/>
      <c r="C383" s="125"/>
      <c r="D383" s="125"/>
      <c r="E383" s="125"/>
      <c r="F383" s="125"/>
      <c r="G383" s="125"/>
      <c r="H383" s="125"/>
      <c r="I383" s="125"/>
      <c r="J383" s="125"/>
    </row>
    <row r="384" spans="2:10" x14ac:dyDescent="0.25">
      <c r="B384" s="153"/>
      <c r="C384" s="125"/>
      <c r="D384" s="125"/>
      <c r="E384" s="125"/>
      <c r="F384" s="125"/>
      <c r="G384" s="125"/>
      <c r="H384" s="125"/>
      <c r="I384" s="125"/>
      <c r="J384" s="125"/>
    </row>
    <row r="385" spans="2:10" x14ac:dyDescent="0.25">
      <c r="B385" s="153"/>
      <c r="C385" s="125"/>
      <c r="D385" s="125"/>
      <c r="E385" s="125"/>
      <c r="F385" s="125"/>
      <c r="G385" s="125"/>
      <c r="H385" s="125"/>
      <c r="I385" s="125"/>
      <c r="J385" s="125"/>
    </row>
    <row r="386" spans="2:10" x14ac:dyDescent="0.25">
      <c r="B386" s="153"/>
      <c r="C386" s="125"/>
      <c r="D386" s="125"/>
      <c r="E386" s="125"/>
      <c r="F386" s="125"/>
      <c r="G386" s="125"/>
      <c r="H386" s="125"/>
      <c r="I386" s="125"/>
      <c r="J386" s="125"/>
    </row>
    <row r="387" spans="2:10" x14ac:dyDescent="0.25">
      <c r="B387" s="153"/>
      <c r="C387" s="125"/>
      <c r="D387" s="125"/>
      <c r="E387" s="125"/>
      <c r="F387" s="125"/>
      <c r="G387" s="125"/>
      <c r="H387" s="125"/>
      <c r="I387" s="125"/>
      <c r="J387" s="125"/>
    </row>
    <row r="388" spans="2:10" x14ac:dyDescent="0.25">
      <c r="B388" s="153"/>
      <c r="C388" s="125"/>
      <c r="D388" s="125"/>
      <c r="E388" s="125"/>
      <c r="F388" s="125"/>
      <c r="G388" s="125"/>
      <c r="H388" s="125"/>
      <c r="I388" s="125"/>
      <c r="J388" s="125"/>
    </row>
    <row r="389" spans="2:10" x14ac:dyDescent="0.25">
      <c r="B389" s="153"/>
      <c r="C389" s="125"/>
      <c r="D389" s="125"/>
      <c r="E389" s="125"/>
      <c r="F389" s="125"/>
      <c r="G389" s="125"/>
      <c r="H389" s="125"/>
      <c r="I389" s="125"/>
      <c r="J389" s="125"/>
    </row>
    <row r="390" spans="2:10" x14ac:dyDescent="0.25">
      <c r="B390" s="153"/>
      <c r="C390" s="125"/>
      <c r="D390" s="125"/>
      <c r="E390" s="125"/>
      <c r="F390" s="125"/>
      <c r="G390" s="125"/>
      <c r="H390" s="125"/>
      <c r="I390" s="125"/>
      <c r="J390" s="125"/>
    </row>
    <row r="391" spans="2:10" x14ac:dyDescent="0.25">
      <c r="B391" s="153"/>
      <c r="C391" s="125"/>
      <c r="D391" s="125"/>
      <c r="E391" s="125"/>
      <c r="F391" s="125"/>
      <c r="G391" s="125"/>
      <c r="H391" s="125"/>
      <c r="I391" s="125"/>
      <c r="J391" s="125"/>
    </row>
    <row r="392" spans="2:10" x14ac:dyDescent="0.25">
      <c r="B392" s="153"/>
      <c r="C392" s="125"/>
      <c r="D392" s="125"/>
      <c r="E392" s="125"/>
      <c r="F392" s="125"/>
      <c r="G392" s="125"/>
      <c r="H392" s="125"/>
      <c r="I392" s="125"/>
      <c r="J392" s="125"/>
    </row>
    <row r="393" spans="2:10" x14ac:dyDescent="0.25">
      <c r="B393" s="153"/>
      <c r="C393" s="125"/>
      <c r="D393" s="125"/>
      <c r="E393" s="125"/>
      <c r="F393" s="125"/>
      <c r="G393" s="125"/>
      <c r="H393" s="125"/>
      <c r="I393" s="125"/>
      <c r="J393" s="125"/>
    </row>
    <row r="394" spans="2:10" x14ac:dyDescent="0.25">
      <c r="B394" s="153"/>
      <c r="C394" s="125"/>
      <c r="D394" s="125"/>
      <c r="E394" s="125"/>
      <c r="F394" s="125"/>
      <c r="G394" s="125"/>
      <c r="H394" s="125"/>
      <c r="I394" s="125"/>
      <c r="J394" s="125"/>
    </row>
    <row r="395" spans="2:10" x14ac:dyDescent="0.25">
      <c r="B395" s="153"/>
      <c r="C395" s="125"/>
      <c r="D395" s="125"/>
      <c r="E395" s="125"/>
      <c r="F395" s="125"/>
      <c r="G395" s="125"/>
      <c r="H395" s="125"/>
      <c r="I395" s="125"/>
      <c r="J395" s="125"/>
    </row>
    <row r="396" spans="2:10" x14ac:dyDescent="0.25">
      <c r="B396" s="153"/>
      <c r="C396" s="125"/>
      <c r="D396" s="125"/>
      <c r="E396" s="125"/>
      <c r="F396" s="125"/>
      <c r="G396" s="125"/>
      <c r="H396" s="125"/>
      <c r="I396" s="125"/>
      <c r="J396" s="125"/>
    </row>
    <row r="397" spans="2:10" x14ac:dyDescent="0.25">
      <c r="B397" s="153"/>
      <c r="C397" s="125"/>
      <c r="D397" s="125"/>
      <c r="E397" s="125"/>
      <c r="F397" s="125"/>
      <c r="G397" s="125"/>
      <c r="H397" s="125"/>
      <c r="I397" s="125"/>
      <c r="J397" s="125"/>
    </row>
    <row r="398" spans="2:10" x14ac:dyDescent="0.25">
      <c r="B398" s="153"/>
      <c r="C398" s="125"/>
      <c r="D398" s="125"/>
      <c r="E398" s="125"/>
      <c r="F398" s="125"/>
      <c r="G398" s="125"/>
      <c r="H398" s="125"/>
      <c r="I398" s="125"/>
      <c r="J398" s="125"/>
    </row>
    <row r="399" spans="2:10" x14ac:dyDescent="0.25">
      <c r="B399" s="153"/>
      <c r="C399" s="125"/>
      <c r="D399" s="125"/>
      <c r="E399" s="125"/>
      <c r="F399" s="125"/>
      <c r="G399" s="125"/>
      <c r="H399" s="125"/>
      <c r="I399" s="125"/>
      <c r="J399" s="125"/>
    </row>
    <row r="400" spans="2:10" x14ac:dyDescent="0.25">
      <c r="B400" s="153"/>
      <c r="C400" s="125"/>
      <c r="D400" s="125"/>
      <c r="E400" s="125"/>
      <c r="F400" s="125"/>
      <c r="G400" s="125"/>
      <c r="H400" s="125"/>
      <c r="I400" s="125"/>
      <c r="J400" s="125"/>
    </row>
    <row r="401" spans="2:10" x14ac:dyDescent="0.25">
      <c r="B401" s="153"/>
      <c r="C401" s="125"/>
      <c r="D401" s="125"/>
      <c r="E401" s="125"/>
      <c r="F401" s="125"/>
      <c r="G401" s="125"/>
      <c r="H401" s="125"/>
      <c r="I401" s="125"/>
      <c r="J401" s="125"/>
    </row>
    <row r="402" spans="2:10" x14ac:dyDescent="0.25">
      <c r="B402" s="153"/>
      <c r="C402" s="125"/>
      <c r="D402" s="125"/>
      <c r="E402" s="125"/>
      <c r="F402" s="125"/>
      <c r="G402" s="125"/>
      <c r="H402" s="125"/>
      <c r="I402" s="125"/>
      <c r="J402" s="125"/>
    </row>
    <row r="403" spans="2:10" x14ac:dyDescent="0.25">
      <c r="B403" s="153"/>
      <c r="C403" s="125"/>
      <c r="D403" s="125"/>
      <c r="E403" s="125"/>
      <c r="F403" s="125"/>
      <c r="G403" s="125"/>
      <c r="H403" s="125"/>
      <c r="I403" s="125"/>
      <c r="J403" s="125"/>
    </row>
    <row r="404" spans="2:10" x14ac:dyDescent="0.25">
      <c r="B404" s="153"/>
      <c r="C404" s="125"/>
      <c r="D404" s="125"/>
      <c r="E404" s="125"/>
      <c r="F404" s="125"/>
      <c r="G404" s="125"/>
      <c r="H404" s="125"/>
      <c r="I404" s="125"/>
      <c r="J404" s="125"/>
    </row>
    <row r="405" spans="2:10" x14ac:dyDescent="0.25">
      <c r="B405" s="153"/>
      <c r="C405" s="125"/>
      <c r="D405" s="125"/>
      <c r="E405" s="125"/>
      <c r="F405" s="125"/>
      <c r="G405" s="125"/>
      <c r="H405" s="125"/>
      <c r="I405" s="125"/>
      <c r="J405" s="125"/>
    </row>
    <row r="406" spans="2:10" x14ac:dyDescent="0.25">
      <c r="B406" s="153"/>
      <c r="C406" s="125"/>
      <c r="D406" s="125"/>
      <c r="E406" s="125"/>
      <c r="F406" s="125"/>
      <c r="G406" s="125"/>
      <c r="H406" s="125"/>
      <c r="I406" s="125"/>
      <c r="J406" s="125"/>
    </row>
    <row r="407" spans="2:10" x14ac:dyDescent="0.25">
      <c r="B407" s="153"/>
      <c r="C407" s="125"/>
      <c r="D407" s="125"/>
      <c r="E407" s="125"/>
      <c r="F407" s="125"/>
      <c r="G407" s="125"/>
      <c r="H407" s="125"/>
      <c r="I407" s="125"/>
      <c r="J407" s="125"/>
    </row>
    <row r="408" spans="2:10" x14ac:dyDescent="0.25">
      <c r="B408" s="153"/>
      <c r="C408" s="125"/>
      <c r="D408" s="125"/>
      <c r="E408" s="125"/>
      <c r="F408" s="125"/>
      <c r="G408" s="125"/>
      <c r="H408" s="125"/>
      <c r="I408" s="125"/>
      <c r="J408" s="125"/>
    </row>
    <row r="409" spans="2:10" x14ac:dyDescent="0.25">
      <c r="B409" s="153"/>
      <c r="C409" s="125"/>
      <c r="D409" s="125"/>
      <c r="E409" s="125"/>
      <c r="F409" s="125"/>
      <c r="G409" s="125"/>
      <c r="H409" s="125"/>
      <c r="I409" s="125"/>
      <c r="J409" s="125"/>
    </row>
    <row r="410" spans="2:10" x14ac:dyDescent="0.25">
      <c r="B410" s="153"/>
      <c r="C410" s="125"/>
      <c r="D410" s="125"/>
      <c r="E410" s="125"/>
      <c r="F410" s="125"/>
      <c r="G410" s="125"/>
      <c r="H410" s="125"/>
      <c r="I410" s="125"/>
      <c r="J410" s="125"/>
    </row>
    <row r="411" spans="2:10" x14ac:dyDescent="0.25">
      <c r="B411" s="153"/>
      <c r="C411" s="125"/>
      <c r="D411" s="125"/>
      <c r="E411" s="125"/>
      <c r="F411" s="125"/>
      <c r="G411" s="125"/>
      <c r="H411" s="125"/>
      <c r="I411" s="125"/>
      <c r="J411" s="125"/>
    </row>
    <row r="412" spans="2:10" x14ac:dyDescent="0.25">
      <c r="B412" s="153"/>
      <c r="C412" s="125"/>
      <c r="D412" s="125"/>
      <c r="E412" s="125"/>
      <c r="F412" s="125"/>
      <c r="G412" s="125"/>
      <c r="H412" s="125"/>
      <c r="I412" s="125"/>
      <c r="J412" s="125"/>
    </row>
    <row r="413" spans="2:10" x14ac:dyDescent="0.25">
      <c r="B413" s="153"/>
      <c r="C413" s="125"/>
      <c r="D413" s="125"/>
      <c r="E413" s="125"/>
      <c r="F413" s="125"/>
      <c r="G413" s="125"/>
      <c r="H413" s="125"/>
      <c r="I413" s="125"/>
      <c r="J413" s="125"/>
    </row>
    <row r="414" spans="2:10" x14ac:dyDescent="0.25">
      <c r="B414" s="153"/>
      <c r="C414" s="125"/>
      <c r="D414" s="125"/>
      <c r="E414" s="125"/>
      <c r="F414" s="125"/>
      <c r="G414" s="125"/>
      <c r="H414" s="125"/>
      <c r="I414" s="125"/>
      <c r="J414" s="125"/>
    </row>
    <row r="415" spans="2:10" x14ac:dyDescent="0.25">
      <c r="B415" s="153"/>
      <c r="C415" s="125"/>
      <c r="D415" s="125"/>
      <c r="E415" s="125"/>
      <c r="F415" s="125"/>
      <c r="G415" s="125"/>
      <c r="H415" s="125"/>
      <c r="I415" s="125"/>
      <c r="J415" s="125"/>
    </row>
    <row r="416" spans="2:10" x14ac:dyDescent="0.25">
      <c r="B416" s="153"/>
      <c r="C416" s="125"/>
      <c r="D416" s="125"/>
      <c r="E416" s="125"/>
      <c r="F416" s="125"/>
      <c r="G416" s="125"/>
      <c r="H416" s="125"/>
      <c r="I416" s="125"/>
      <c r="J416" s="125"/>
    </row>
    <row r="417" spans="2:10" x14ac:dyDescent="0.25">
      <c r="B417" s="153"/>
      <c r="C417" s="125"/>
      <c r="D417" s="125"/>
      <c r="E417" s="125"/>
      <c r="F417" s="125"/>
      <c r="G417" s="125"/>
      <c r="H417" s="125"/>
      <c r="I417" s="125"/>
      <c r="J417" s="125"/>
    </row>
    <row r="418" spans="2:10" x14ac:dyDescent="0.25">
      <c r="B418" s="153"/>
      <c r="C418" s="125"/>
      <c r="D418" s="125"/>
      <c r="E418" s="125"/>
      <c r="F418" s="125"/>
      <c r="G418" s="125"/>
      <c r="H418" s="125"/>
      <c r="I418" s="125"/>
      <c r="J418" s="125"/>
    </row>
    <row r="419" spans="2:10" x14ac:dyDescent="0.25">
      <c r="B419" s="153"/>
      <c r="C419" s="125"/>
      <c r="D419" s="125"/>
      <c r="E419" s="125"/>
      <c r="F419" s="125"/>
      <c r="G419" s="125"/>
      <c r="H419" s="125"/>
      <c r="I419" s="125"/>
      <c r="J419" s="125"/>
    </row>
    <row r="420" spans="2:10" x14ac:dyDescent="0.25">
      <c r="B420" s="153"/>
      <c r="C420" s="125"/>
      <c r="D420" s="125"/>
      <c r="E420" s="125"/>
      <c r="F420" s="125"/>
      <c r="G420" s="125"/>
      <c r="H420" s="125"/>
      <c r="I420" s="125"/>
      <c r="J420" s="125"/>
    </row>
    <row r="421" spans="2:10" x14ac:dyDescent="0.25">
      <c r="B421" s="153"/>
      <c r="C421" s="125"/>
      <c r="D421" s="125"/>
      <c r="E421" s="125"/>
      <c r="F421" s="125"/>
      <c r="G421" s="125"/>
      <c r="H421" s="125"/>
      <c r="I421" s="125"/>
      <c r="J421" s="125"/>
    </row>
    <row r="422" spans="2:10" x14ac:dyDescent="0.25">
      <c r="B422" s="153"/>
      <c r="C422" s="125"/>
      <c r="D422" s="125"/>
      <c r="E422" s="125"/>
      <c r="F422" s="125"/>
      <c r="G422" s="125"/>
      <c r="H422" s="125"/>
      <c r="I422" s="125"/>
      <c r="J422" s="125"/>
    </row>
    <row r="423" spans="2:10" x14ac:dyDescent="0.25">
      <c r="B423" s="153"/>
      <c r="C423" s="125"/>
      <c r="D423" s="125"/>
      <c r="E423" s="125"/>
      <c r="F423" s="125"/>
      <c r="G423" s="125"/>
      <c r="H423" s="125"/>
      <c r="I423" s="125"/>
      <c r="J423" s="125"/>
    </row>
    <row r="424" spans="2:10" x14ac:dyDescent="0.25">
      <c r="B424" s="153"/>
      <c r="C424" s="125"/>
      <c r="D424" s="125"/>
      <c r="E424" s="125"/>
      <c r="F424" s="125"/>
      <c r="G424" s="125"/>
      <c r="H424" s="125"/>
      <c r="I424" s="125"/>
      <c r="J424" s="125"/>
    </row>
    <row r="425" spans="2:10" x14ac:dyDescent="0.25">
      <c r="B425" s="153"/>
      <c r="C425" s="125"/>
      <c r="D425" s="125"/>
      <c r="E425" s="125"/>
      <c r="F425" s="125"/>
      <c r="G425" s="125"/>
      <c r="H425" s="125"/>
      <c r="I425" s="125"/>
      <c r="J425" s="125"/>
    </row>
    <row r="426" spans="2:10" x14ac:dyDescent="0.25">
      <c r="B426" s="153"/>
      <c r="C426" s="125"/>
      <c r="D426" s="125"/>
      <c r="E426" s="125"/>
      <c r="F426" s="125"/>
      <c r="G426" s="125"/>
      <c r="H426" s="125"/>
      <c r="I426" s="125"/>
      <c r="J426" s="125"/>
    </row>
    <row r="427" spans="2:10" x14ac:dyDescent="0.25">
      <c r="B427" s="153"/>
      <c r="C427" s="125"/>
      <c r="D427" s="125"/>
      <c r="E427" s="125"/>
      <c r="F427" s="125"/>
      <c r="G427" s="125"/>
      <c r="H427" s="125"/>
      <c r="I427" s="125"/>
      <c r="J427" s="125"/>
    </row>
    <row r="428" spans="2:10" x14ac:dyDescent="0.25">
      <c r="B428" s="153"/>
      <c r="C428" s="125"/>
      <c r="D428" s="125"/>
      <c r="E428" s="125"/>
      <c r="F428" s="125"/>
      <c r="G428" s="125"/>
      <c r="H428" s="125"/>
      <c r="I428" s="125"/>
      <c r="J428" s="125"/>
    </row>
    <row r="429" spans="2:10" x14ac:dyDescent="0.25">
      <c r="B429" s="153"/>
      <c r="C429" s="125"/>
      <c r="D429" s="125"/>
      <c r="E429" s="125"/>
      <c r="F429" s="125"/>
      <c r="G429" s="125"/>
      <c r="H429" s="125"/>
      <c r="I429" s="125"/>
      <c r="J429" s="125"/>
    </row>
    <row r="430" spans="2:10" x14ac:dyDescent="0.25">
      <c r="B430" s="153"/>
      <c r="C430" s="125"/>
      <c r="D430" s="125"/>
      <c r="E430" s="125"/>
      <c r="F430" s="125"/>
      <c r="G430" s="125"/>
      <c r="H430" s="125"/>
      <c r="I430" s="125"/>
      <c r="J430" s="125"/>
    </row>
    <row r="431" spans="2:10" x14ac:dyDescent="0.25">
      <c r="B431" s="153"/>
      <c r="C431" s="125"/>
      <c r="D431" s="125"/>
      <c r="E431" s="125"/>
      <c r="F431" s="125"/>
      <c r="G431" s="125"/>
      <c r="H431" s="125"/>
      <c r="I431" s="125"/>
      <c r="J431" s="125"/>
    </row>
    <row r="432" spans="2:10" x14ac:dyDescent="0.25">
      <c r="B432" s="153"/>
      <c r="C432" s="125"/>
      <c r="D432" s="125"/>
      <c r="E432" s="125"/>
      <c r="F432" s="125"/>
      <c r="G432" s="125"/>
      <c r="H432" s="125"/>
      <c r="I432" s="125"/>
      <c r="J432" s="125"/>
    </row>
    <row r="433" spans="2:10" x14ac:dyDescent="0.25">
      <c r="B433" s="153"/>
      <c r="C433" s="125"/>
      <c r="D433" s="125"/>
      <c r="E433" s="125"/>
      <c r="F433" s="125"/>
      <c r="G433" s="125"/>
      <c r="H433" s="125"/>
      <c r="I433" s="125"/>
      <c r="J433" s="125"/>
    </row>
    <row r="434" spans="2:10" x14ac:dyDescent="0.25">
      <c r="B434" s="153"/>
      <c r="C434" s="125"/>
      <c r="D434" s="125"/>
      <c r="E434" s="125"/>
      <c r="F434" s="125"/>
      <c r="G434" s="125"/>
      <c r="H434" s="125"/>
      <c r="I434" s="125"/>
      <c r="J434" s="125"/>
    </row>
    <row r="435" spans="2:10" x14ac:dyDescent="0.25">
      <c r="B435" s="153"/>
      <c r="C435" s="125"/>
      <c r="D435" s="125"/>
      <c r="E435" s="125"/>
      <c r="F435" s="125"/>
      <c r="G435" s="125"/>
      <c r="H435" s="125"/>
      <c r="I435" s="125"/>
      <c r="J435" s="125"/>
    </row>
    <row r="436" spans="2:10" x14ac:dyDescent="0.25">
      <c r="B436" s="153"/>
      <c r="C436" s="125"/>
      <c r="D436" s="125"/>
      <c r="E436" s="125"/>
      <c r="F436" s="125"/>
      <c r="G436" s="125"/>
      <c r="H436" s="125"/>
      <c r="I436" s="125"/>
      <c r="J436" s="125"/>
    </row>
    <row r="437" spans="2:10" x14ac:dyDescent="0.25">
      <c r="B437" s="153"/>
      <c r="C437" s="125"/>
      <c r="D437" s="125"/>
      <c r="E437" s="125"/>
      <c r="F437" s="125"/>
      <c r="G437" s="125"/>
      <c r="H437" s="125"/>
      <c r="I437" s="125"/>
      <c r="J437" s="125"/>
    </row>
    <row r="438" spans="2:10" x14ac:dyDescent="0.25">
      <c r="B438" s="153"/>
      <c r="C438" s="125"/>
      <c r="D438" s="125"/>
      <c r="E438" s="125"/>
      <c r="F438" s="125"/>
      <c r="G438" s="125"/>
      <c r="H438" s="125"/>
      <c r="I438" s="125"/>
      <c r="J438" s="125"/>
    </row>
    <row r="439" spans="2:10" x14ac:dyDescent="0.25">
      <c r="B439" s="153"/>
      <c r="C439" s="125"/>
      <c r="D439" s="125"/>
      <c r="E439" s="125"/>
      <c r="F439" s="125"/>
      <c r="G439" s="125"/>
      <c r="H439" s="125"/>
      <c r="I439" s="125"/>
      <c r="J439" s="125"/>
    </row>
    <row r="440" spans="2:10" x14ac:dyDescent="0.25">
      <c r="B440" s="153"/>
      <c r="C440" s="125"/>
      <c r="D440" s="125"/>
      <c r="E440" s="125"/>
      <c r="F440" s="125"/>
      <c r="G440" s="125"/>
      <c r="H440" s="125"/>
      <c r="I440" s="125"/>
      <c r="J440" s="125"/>
    </row>
    <row r="441" spans="2:10" x14ac:dyDescent="0.25">
      <c r="B441" s="153"/>
      <c r="C441" s="125"/>
      <c r="D441" s="125"/>
      <c r="E441" s="125"/>
      <c r="F441" s="125"/>
      <c r="G441" s="125"/>
      <c r="H441" s="125"/>
      <c r="I441" s="125"/>
      <c r="J441" s="125"/>
    </row>
    <row r="442" spans="2:10" x14ac:dyDescent="0.25">
      <c r="B442" s="153"/>
      <c r="C442" s="125"/>
      <c r="D442" s="125"/>
      <c r="E442" s="125"/>
      <c r="F442" s="125"/>
      <c r="G442" s="125"/>
      <c r="H442" s="125"/>
      <c r="I442" s="125"/>
      <c r="J442" s="125"/>
    </row>
    <row r="443" spans="2:10" x14ac:dyDescent="0.25">
      <c r="B443" s="153"/>
      <c r="C443" s="125"/>
      <c r="D443" s="125"/>
      <c r="E443" s="125"/>
      <c r="F443" s="125"/>
      <c r="G443" s="125"/>
      <c r="H443" s="125"/>
      <c r="I443" s="125"/>
      <c r="J443" s="125"/>
    </row>
    <row r="444" spans="2:10" x14ac:dyDescent="0.25">
      <c r="B444" s="153"/>
      <c r="C444" s="125"/>
      <c r="D444" s="125"/>
      <c r="E444" s="125"/>
      <c r="F444" s="125"/>
      <c r="G444" s="125"/>
      <c r="H444" s="125"/>
      <c r="I444" s="125"/>
      <c r="J444" s="125"/>
    </row>
    <row r="445" spans="2:10" x14ac:dyDescent="0.25">
      <c r="B445" s="153"/>
      <c r="C445" s="125"/>
      <c r="D445" s="125"/>
      <c r="E445" s="125"/>
      <c r="F445" s="125"/>
      <c r="G445" s="125"/>
      <c r="H445" s="125"/>
      <c r="I445" s="125"/>
      <c r="J445" s="125"/>
    </row>
    <row r="446" spans="2:10" x14ac:dyDescent="0.25">
      <c r="B446" s="153"/>
      <c r="C446" s="125"/>
      <c r="D446" s="125"/>
      <c r="E446" s="125"/>
      <c r="F446" s="125"/>
      <c r="G446" s="125"/>
      <c r="H446" s="125"/>
      <c r="I446" s="125"/>
      <c r="J446" s="125"/>
    </row>
    <row r="447" spans="2:10" x14ac:dyDescent="0.25">
      <c r="B447" s="153"/>
      <c r="C447" s="125"/>
      <c r="D447" s="125"/>
      <c r="E447" s="125"/>
      <c r="F447" s="125"/>
      <c r="G447" s="125"/>
      <c r="H447" s="125"/>
      <c r="I447" s="125"/>
      <c r="J447" s="125"/>
    </row>
    <row r="448" spans="2:10" x14ac:dyDescent="0.25">
      <c r="B448" s="153"/>
      <c r="C448" s="125"/>
      <c r="D448" s="125"/>
      <c r="E448" s="125"/>
      <c r="F448" s="125"/>
      <c r="G448" s="125"/>
      <c r="H448" s="125"/>
      <c r="I448" s="125"/>
      <c r="J448" s="125"/>
    </row>
    <row r="449" spans="2:10" x14ac:dyDescent="0.25">
      <c r="B449" s="153"/>
      <c r="C449" s="125"/>
      <c r="D449" s="125"/>
      <c r="E449" s="125"/>
      <c r="F449" s="125"/>
      <c r="G449" s="125"/>
      <c r="H449" s="125"/>
      <c r="I449" s="125"/>
      <c r="J449" s="125"/>
    </row>
    <row r="450" spans="2:10" x14ac:dyDescent="0.25">
      <c r="B450" s="153"/>
      <c r="C450" s="125"/>
      <c r="D450" s="125"/>
      <c r="E450" s="125"/>
      <c r="F450" s="125"/>
      <c r="G450" s="125"/>
      <c r="H450" s="125"/>
      <c r="I450" s="125"/>
      <c r="J450" s="125"/>
    </row>
    <row r="451" spans="2:10" x14ac:dyDescent="0.25">
      <c r="B451" s="153"/>
      <c r="C451" s="125"/>
      <c r="D451" s="125"/>
      <c r="E451" s="125"/>
      <c r="F451" s="125"/>
      <c r="G451" s="125"/>
      <c r="H451" s="125"/>
      <c r="I451" s="125"/>
      <c r="J451" s="125"/>
    </row>
    <row r="452" spans="2:10" x14ac:dyDescent="0.25">
      <c r="B452" s="153"/>
      <c r="C452" s="125"/>
      <c r="D452" s="125"/>
      <c r="E452" s="125"/>
      <c r="F452" s="125"/>
      <c r="G452" s="125"/>
      <c r="H452" s="125"/>
      <c r="I452" s="125"/>
      <c r="J452" s="125"/>
    </row>
    <row r="453" spans="2:10" x14ac:dyDescent="0.25">
      <c r="B453" s="153"/>
      <c r="C453" s="125"/>
      <c r="D453" s="125"/>
      <c r="E453" s="125"/>
      <c r="F453" s="125"/>
      <c r="G453" s="125"/>
      <c r="H453" s="125"/>
      <c r="I453" s="125"/>
      <c r="J453" s="125"/>
    </row>
    <row r="454" spans="2:10" x14ac:dyDescent="0.25">
      <c r="B454" s="153"/>
      <c r="C454" s="125"/>
      <c r="D454" s="125"/>
      <c r="E454" s="125"/>
      <c r="F454" s="125"/>
      <c r="G454" s="125"/>
      <c r="H454" s="125"/>
      <c r="I454" s="125"/>
      <c r="J454" s="125"/>
    </row>
    <row r="455" spans="2:10" x14ac:dyDescent="0.25">
      <c r="B455" s="153"/>
      <c r="C455" s="125"/>
      <c r="D455" s="125"/>
      <c r="E455" s="125"/>
      <c r="F455" s="125"/>
      <c r="G455" s="125"/>
      <c r="H455" s="125"/>
      <c r="I455" s="125"/>
      <c r="J455" s="125"/>
    </row>
    <row r="456" spans="2:10" x14ac:dyDescent="0.25">
      <c r="B456" s="153"/>
      <c r="C456" s="125"/>
      <c r="D456" s="125"/>
      <c r="E456" s="125"/>
      <c r="F456" s="125"/>
      <c r="G456" s="125"/>
      <c r="H456" s="125"/>
      <c r="I456" s="125"/>
      <c r="J456" s="125"/>
    </row>
    <row r="457" spans="2:10" x14ac:dyDescent="0.25">
      <c r="B457" s="153"/>
      <c r="C457" s="125"/>
      <c r="D457" s="125"/>
      <c r="E457" s="125"/>
      <c r="F457" s="125"/>
      <c r="G457" s="125"/>
      <c r="H457" s="125"/>
      <c r="I457" s="125"/>
      <c r="J457" s="125"/>
    </row>
    <row r="458" spans="2:10" x14ac:dyDescent="0.25">
      <c r="B458" s="153"/>
      <c r="C458" s="125"/>
      <c r="D458" s="125"/>
      <c r="E458" s="125"/>
      <c r="F458" s="125"/>
      <c r="G458" s="125"/>
      <c r="H458" s="125"/>
      <c r="I458" s="125"/>
      <c r="J458" s="125"/>
    </row>
    <row r="459" spans="2:10" x14ac:dyDescent="0.25">
      <c r="B459" s="153"/>
      <c r="C459" s="125"/>
      <c r="D459" s="125"/>
      <c r="E459" s="125"/>
      <c r="F459" s="125"/>
      <c r="G459" s="125"/>
      <c r="H459" s="125"/>
      <c r="I459" s="125"/>
      <c r="J459" s="125"/>
    </row>
    <row r="460" spans="2:10" x14ac:dyDescent="0.25">
      <c r="B460" s="153"/>
      <c r="C460" s="125"/>
      <c r="D460" s="125"/>
      <c r="E460" s="125"/>
      <c r="F460" s="125"/>
      <c r="G460" s="125"/>
      <c r="H460" s="125"/>
      <c r="I460" s="125"/>
      <c r="J460" s="125"/>
    </row>
    <row r="461" spans="2:10" x14ac:dyDescent="0.25">
      <c r="B461" s="153"/>
      <c r="C461" s="125"/>
      <c r="D461" s="125"/>
      <c r="E461" s="125"/>
      <c r="F461" s="125"/>
      <c r="G461" s="125"/>
      <c r="H461" s="125"/>
      <c r="I461" s="125"/>
      <c r="J461" s="125"/>
    </row>
    <row r="462" spans="2:10" x14ac:dyDescent="0.25">
      <c r="B462" s="153"/>
      <c r="C462" s="125"/>
      <c r="D462" s="125"/>
      <c r="E462" s="125"/>
      <c r="F462" s="125"/>
      <c r="G462" s="125"/>
      <c r="H462" s="125"/>
      <c r="I462" s="125"/>
      <c r="J462" s="125"/>
    </row>
    <row r="463" spans="2:10" x14ac:dyDescent="0.25">
      <c r="B463" s="153"/>
      <c r="C463" s="125"/>
      <c r="D463" s="125"/>
      <c r="E463" s="125"/>
      <c r="F463" s="125"/>
      <c r="G463" s="125"/>
      <c r="H463" s="125"/>
      <c r="I463" s="125"/>
      <c r="J463" s="125"/>
    </row>
    <row r="464" spans="2:10" x14ac:dyDescent="0.25">
      <c r="B464" s="153"/>
      <c r="C464" s="125"/>
      <c r="D464" s="125"/>
      <c r="E464" s="125"/>
      <c r="F464" s="125"/>
      <c r="G464" s="125"/>
      <c r="H464" s="125"/>
      <c r="I464" s="125"/>
      <c r="J464" s="125"/>
    </row>
    <row r="465" spans="2:10" x14ac:dyDescent="0.25">
      <c r="B465" s="153"/>
      <c r="C465" s="125"/>
      <c r="D465" s="125"/>
      <c r="E465" s="125"/>
      <c r="F465" s="125"/>
      <c r="G465" s="125"/>
      <c r="H465" s="125"/>
      <c r="I465" s="125"/>
      <c r="J465" s="125"/>
    </row>
    <row r="466" spans="2:10" x14ac:dyDescent="0.25">
      <c r="B466" s="153"/>
      <c r="C466" s="125"/>
      <c r="D466" s="125"/>
      <c r="E466" s="125"/>
      <c r="F466" s="125"/>
      <c r="G466" s="125"/>
      <c r="H466" s="125"/>
      <c r="I466" s="125"/>
      <c r="J466" s="125"/>
    </row>
    <row r="467" spans="2:10" x14ac:dyDescent="0.25">
      <c r="B467" s="153"/>
      <c r="C467" s="125"/>
      <c r="D467" s="125"/>
      <c r="E467" s="125"/>
      <c r="F467" s="125"/>
      <c r="G467" s="125"/>
      <c r="H467" s="125"/>
      <c r="I467" s="125"/>
      <c r="J467" s="125"/>
    </row>
    <row r="468" spans="2:10" x14ac:dyDescent="0.25">
      <c r="B468" s="153"/>
      <c r="C468" s="125"/>
      <c r="D468" s="125"/>
      <c r="E468" s="125"/>
      <c r="F468" s="125"/>
      <c r="G468" s="125"/>
      <c r="H468" s="125"/>
      <c r="I468" s="125"/>
      <c r="J468" s="125"/>
    </row>
    <row r="469" spans="2:10" x14ac:dyDescent="0.25">
      <c r="B469" s="153"/>
      <c r="C469" s="125"/>
      <c r="D469" s="125"/>
      <c r="E469" s="125"/>
      <c r="F469" s="125"/>
      <c r="G469" s="125"/>
      <c r="H469" s="125"/>
      <c r="I469" s="125"/>
      <c r="J469" s="125"/>
    </row>
    <row r="470" spans="2:10" x14ac:dyDescent="0.25">
      <c r="B470" s="153"/>
      <c r="C470" s="125"/>
      <c r="D470" s="125"/>
      <c r="E470" s="125"/>
      <c r="F470" s="125"/>
      <c r="G470" s="125"/>
      <c r="H470" s="125"/>
      <c r="I470" s="125"/>
      <c r="J470" s="125"/>
    </row>
    <row r="471" spans="2:10" x14ac:dyDescent="0.25">
      <c r="B471" s="153"/>
      <c r="C471" s="125"/>
      <c r="D471" s="125"/>
      <c r="E471" s="125"/>
      <c r="F471" s="125"/>
      <c r="G471" s="125"/>
      <c r="H471" s="125"/>
      <c r="I471" s="125"/>
      <c r="J471" s="125"/>
    </row>
    <row r="472" spans="2:10" x14ac:dyDescent="0.25">
      <c r="B472" s="153"/>
      <c r="C472" s="125"/>
      <c r="D472" s="125"/>
      <c r="E472" s="125"/>
      <c r="F472" s="125"/>
      <c r="G472" s="125"/>
      <c r="H472" s="125"/>
      <c r="I472" s="125"/>
      <c r="J472" s="125"/>
    </row>
    <row r="473" spans="2:10" x14ac:dyDescent="0.25">
      <c r="B473" s="153"/>
      <c r="C473" s="125"/>
      <c r="D473" s="125"/>
      <c r="E473" s="125"/>
      <c r="F473" s="125"/>
      <c r="G473" s="125"/>
      <c r="H473" s="125"/>
      <c r="I473" s="125"/>
      <c r="J473" s="125"/>
    </row>
    <row r="474" spans="2:10" x14ac:dyDescent="0.25">
      <c r="B474" s="153"/>
      <c r="C474" s="125"/>
      <c r="D474" s="125"/>
      <c r="E474" s="125"/>
      <c r="F474" s="125"/>
      <c r="G474" s="125"/>
      <c r="H474" s="125"/>
      <c r="I474" s="125"/>
      <c r="J474" s="125"/>
    </row>
    <row r="475" spans="2:10" x14ac:dyDescent="0.25">
      <c r="B475" s="153"/>
      <c r="C475" s="125"/>
      <c r="D475" s="125"/>
      <c r="E475" s="125"/>
      <c r="F475" s="125"/>
      <c r="G475" s="125"/>
      <c r="H475" s="125"/>
      <c r="I475" s="125"/>
      <c r="J475" s="125"/>
    </row>
    <row r="476" spans="2:10" x14ac:dyDescent="0.25">
      <c r="B476" s="153"/>
      <c r="C476" s="125"/>
      <c r="D476" s="125"/>
      <c r="E476" s="125"/>
      <c r="F476" s="125"/>
      <c r="G476" s="125"/>
      <c r="H476" s="125"/>
      <c r="I476" s="125"/>
      <c r="J476" s="125"/>
    </row>
    <row r="477" spans="2:10" x14ac:dyDescent="0.25">
      <c r="B477" s="153"/>
      <c r="C477" s="125"/>
      <c r="D477" s="125"/>
      <c r="E477" s="125"/>
      <c r="F477" s="125"/>
      <c r="G477" s="125"/>
      <c r="H477" s="125"/>
      <c r="I477" s="125"/>
      <c r="J477" s="125"/>
    </row>
    <row r="478" spans="2:10" x14ac:dyDescent="0.25">
      <c r="B478" s="153"/>
      <c r="C478" s="125"/>
      <c r="D478" s="125"/>
      <c r="E478" s="125"/>
      <c r="F478" s="125"/>
      <c r="G478" s="125"/>
      <c r="H478" s="125"/>
      <c r="I478" s="125"/>
      <c r="J478" s="125"/>
    </row>
    <row r="479" spans="2:10" x14ac:dyDescent="0.25">
      <c r="B479" s="153"/>
      <c r="C479" s="125"/>
      <c r="D479" s="125"/>
      <c r="E479" s="125"/>
      <c r="F479" s="125"/>
      <c r="G479" s="125"/>
      <c r="H479" s="125"/>
      <c r="I479" s="125"/>
      <c r="J479" s="125"/>
    </row>
    <row r="480" spans="2:10" x14ac:dyDescent="0.25">
      <c r="B480" s="153"/>
      <c r="C480" s="125"/>
      <c r="D480" s="125"/>
      <c r="E480" s="125"/>
      <c r="F480" s="125"/>
      <c r="G480" s="125"/>
      <c r="H480" s="125"/>
      <c r="I480" s="125"/>
      <c r="J480" s="125"/>
    </row>
    <row r="481" spans="2:10" x14ac:dyDescent="0.25">
      <c r="B481" s="153"/>
      <c r="C481" s="125"/>
      <c r="D481" s="125"/>
      <c r="E481" s="125"/>
      <c r="F481" s="125"/>
      <c r="G481" s="125"/>
      <c r="H481" s="125"/>
      <c r="I481" s="125"/>
      <c r="J481" s="125"/>
    </row>
    <row r="482" spans="2:10" x14ac:dyDescent="0.25">
      <c r="B482" s="153"/>
      <c r="C482" s="125"/>
      <c r="D482" s="125"/>
      <c r="E482" s="125"/>
      <c r="F482" s="125"/>
      <c r="G482" s="125"/>
      <c r="H482" s="125"/>
      <c r="I482" s="125"/>
      <c r="J482" s="125"/>
    </row>
    <row r="483" spans="2:10" x14ac:dyDescent="0.25">
      <c r="B483" s="153"/>
      <c r="C483" s="125"/>
      <c r="D483" s="125"/>
      <c r="E483" s="125"/>
      <c r="F483" s="125"/>
      <c r="G483" s="125"/>
      <c r="H483" s="125"/>
      <c r="I483" s="125"/>
      <c r="J483" s="125"/>
    </row>
    <row r="484" spans="2:10" x14ac:dyDescent="0.25">
      <c r="B484" s="153"/>
      <c r="C484" s="125"/>
      <c r="D484" s="125"/>
      <c r="E484" s="125"/>
      <c r="F484" s="125"/>
      <c r="G484" s="125"/>
      <c r="H484" s="125"/>
      <c r="I484" s="125"/>
      <c r="J484" s="125"/>
    </row>
    <row r="485" spans="2:10" x14ac:dyDescent="0.25">
      <c r="B485" s="153"/>
      <c r="C485" s="125"/>
      <c r="D485" s="125"/>
      <c r="E485" s="125"/>
      <c r="F485" s="125"/>
      <c r="G485" s="125"/>
      <c r="H485" s="125"/>
      <c r="I485" s="125"/>
      <c r="J485" s="125"/>
    </row>
    <row r="486" spans="2:10" x14ac:dyDescent="0.25">
      <c r="B486" s="153"/>
      <c r="C486" s="125"/>
      <c r="D486" s="125"/>
      <c r="E486" s="125"/>
      <c r="F486" s="125"/>
      <c r="G486" s="125"/>
      <c r="H486" s="125"/>
      <c r="I486" s="125"/>
      <c r="J486" s="125"/>
    </row>
    <row r="487" spans="2:10" x14ac:dyDescent="0.25">
      <c r="B487" s="153"/>
      <c r="C487" s="125"/>
      <c r="D487" s="125"/>
      <c r="E487" s="125"/>
      <c r="F487" s="125"/>
      <c r="G487" s="125"/>
      <c r="H487" s="125"/>
      <c r="I487" s="125"/>
      <c r="J487" s="125"/>
    </row>
    <row r="488" spans="2:10" x14ac:dyDescent="0.25">
      <c r="B488" s="153"/>
      <c r="C488" s="125"/>
      <c r="D488" s="125"/>
      <c r="E488" s="125"/>
      <c r="F488" s="125"/>
      <c r="G488" s="125"/>
      <c r="H488" s="125"/>
      <c r="I488" s="125"/>
      <c r="J488" s="125"/>
    </row>
    <row r="489" spans="2:10" x14ac:dyDescent="0.25">
      <c r="B489" s="153"/>
      <c r="C489" s="125"/>
      <c r="D489" s="125"/>
      <c r="E489" s="125"/>
      <c r="F489" s="125"/>
      <c r="G489" s="125"/>
      <c r="H489" s="125"/>
      <c r="I489" s="125"/>
      <c r="J489" s="125"/>
    </row>
    <row r="490" spans="2:10" x14ac:dyDescent="0.25">
      <c r="B490" s="153"/>
      <c r="C490" s="125"/>
      <c r="D490" s="125"/>
      <c r="E490" s="125"/>
      <c r="F490" s="125"/>
      <c r="G490" s="125"/>
      <c r="H490" s="125"/>
      <c r="I490" s="125"/>
      <c r="J490" s="125"/>
    </row>
    <row r="491" spans="2:10" x14ac:dyDescent="0.25">
      <c r="B491" s="153"/>
      <c r="C491" s="125"/>
      <c r="D491" s="125"/>
      <c r="E491" s="125"/>
      <c r="F491" s="125"/>
      <c r="G491" s="125"/>
      <c r="H491" s="125"/>
      <c r="I491" s="125"/>
      <c r="J491" s="125"/>
    </row>
    <row r="492" spans="2:10" x14ac:dyDescent="0.25">
      <c r="B492" s="153"/>
      <c r="C492" s="125"/>
      <c r="D492" s="125"/>
      <c r="E492" s="125"/>
      <c r="F492" s="125"/>
      <c r="G492" s="125"/>
      <c r="H492" s="125"/>
      <c r="I492" s="125"/>
      <c r="J492" s="125"/>
    </row>
    <row r="493" spans="2:10" x14ac:dyDescent="0.25">
      <c r="B493" s="153"/>
      <c r="C493" s="125"/>
      <c r="D493" s="125"/>
      <c r="E493" s="125"/>
      <c r="F493" s="125"/>
      <c r="G493" s="125"/>
      <c r="H493" s="125"/>
      <c r="I493" s="125"/>
      <c r="J493" s="125"/>
    </row>
    <row r="494" spans="2:10" x14ac:dyDescent="0.25">
      <c r="B494" s="153"/>
      <c r="C494" s="125"/>
      <c r="D494" s="125"/>
      <c r="E494" s="125"/>
      <c r="F494" s="125"/>
      <c r="G494" s="125"/>
      <c r="H494" s="125"/>
      <c r="I494" s="125"/>
      <c r="J494" s="125"/>
    </row>
    <row r="495" spans="2:10" x14ac:dyDescent="0.25">
      <c r="B495" s="153"/>
      <c r="C495" s="125"/>
      <c r="D495" s="125"/>
      <c r="E495" s="125"/>
      <c r="F495" s="125"/>
      <c r="G495" s="125"/>
      <c r="H495" s="125"/>
      <c r="I495" s="125"/>
      <c r="J495" s="125"/>
    </row>
    <row r="496" spans="2:10" x14ac:dyDescent="0.25">
      <c r="B496" s="153"/>
      <c r="C496" s="125"/>
      <c r="D496" s="125"/>
      <c r="E496" s="125"/>
      <c r="F496" s="125"/>
      <c r="G496" s="125"/>
      <c r="H496" s="125"/>
      <c r="I496" s="125"/>
      <c r="J496" s="125"/>
    </row>
    <row r="497" spans="2:10" x14ac:dyDescent="0.25">
      <c r="B497" s="153"/>
      <c r="C497" s="125"/>
      <c r="D497" s="125"/>
      <c r="E497" s="125"/>
      <c r="F497" s="125"/>
      <c r="G497" s="125"/>
      <c r="H497" s="125"/>
      <c r="I497" s="125"/>
      <c r="J497" s="125"/>
    </row>
    <row r="498" spans="2:10" x14ac:dyDescent="0.25">
      <c r="B498" s="153"/>
      <c r="C498" s="125"/>
      <c r="D498" s="125"/>
      <c r="E498" s="125"/>
      <c r="F498" s="125"/>
      <c r="G498" s="125"/>
      <c r="H498" s="125"/>
      <c r="I498" s="125"/>
      <c r="J498" s="125"/>
    </row>
    <row r="499" spans="2:10" x14ac:dyDescent="0.25">
      <c r="B499" s="153"/>
      <c r="C499" s="125"/>
      <c r="D499" s="125"/>
      <c r="E499" s="125"/>
      <c r="F499" s="125"/>
      <c r="G499" s="125"/>
      <c r="H499" s="125"/>
      <c r="I499" s="125"/>
      <c r="J499" s="125"/>
    </row>
    <row r="500" spans="2:10" x14ac:dyDescent="0.25">
      <c r="B500" s="153"/>
      <c r="C500" s="125"/>
      <c r="D500" s="125"/>
      <c r="E500" s="125"/>
      <c r="F500" s="125"/>
      <c r="G500" s="125"/>
      <c r="H500" s="125"/>
      <c r="I500" s="125"/>
      <c r="J500" s="125"/>
    </row>
    <row r="501" spans="2:10" x14ac:dyDescent="0.25">
      <c r="B501" s="153"/>
      <c r="C501" s="125"/>
      <c r="D501" s="125"/>
      <c r="E501" s="125"/>
      <c r="F501" s="125"/>
      <c r="G501" s="125"/>
      <c r="H501" s="125"/>
      <c r="I501" s="125"/>
      <c r="J501" s="125"/>
    </row>
    <row r="502" spans="2:10" x14ac:dyDescent="0.25">
      <c r="B502" s="153"/>
      <c r="C502" s="125"/>
      <c r="D502" s="125"/>
      <c r="E502" s="125"/>
      <c r="F502" s="125"/>
      <c r="G502" s="125"/>
      <c r="H502" s="125"/>
      <c r="I502" s="125"/>
      <c r="J502" s="125"/>
    </row>
    <row r="503" spans="2:10" x14ac:dyDescent="0.25">
      <c r="B503" s="153"/>
      <c r="C503" s="125"/>
      <c r="D503" s="125"/>
      <c r="E503" s="125"/>
      <c r="F503" s="125"/>
      <c r="G503" s="125"/>
      <c r="H503" s="125"/>
      <c r="I503" s="125"/>
      <c r="J503" s="125"/>
    </row>
    <row r="504" spans="2:10" x14ac:dyDescent="0.25">
      <c r="B504" s="153"/>
      <c r="C504" s="125"/>
      <c r="D504" s="125"/>
      <c r="E504" s="125"/>
      <c r="F504" s="125"/>
      <c r="G504" s="125"/>
      <c r="H504" s="125"/>
      <c r="I504" s="125"/>
      <c r="J504" s="125"/>
    </row>
    <row r="505" spans="2:10" x14ac:dyDescent="0.25">
      <c r="B505" s="153"/>
      <c r="C505" s="125"/>
      <c r="D505" s="125"/>
      <c r="E505" s="125"/>
      <c r="F505" s="125"/>
      <c r="G505" s="125"/>
      <c r="H505" s="125"/>
      <c r="I505" s="125"/>
      <c r="J505" s="125"/>
    </row>
    <row r="506" spans="2:10" x14ac:dyDescent="0.25">
      <c r="B506" s="153"/>
      <c r="C506" s="125"/>
      <c r="D506" s="125"/>
      <c r="E506" s="125"/>
      <c r="F506" s="125"/>
      <c r="G506" s="125"/>
      <c r="H506" s="125"/>
      <c r="I506" s="125"/>
      <c r="J506" s="125"/>
    </row>
    <row r="507" spans="2:10" x14ac:dyDescent="0.25">
      <c r="B507" s="153"/>
      <c r="C507" s="125"/>
      <c r="D507" s="125"/>
      <c r="E507" s="125"/>
      <c r="F507" s="125"/>
      <c r="G507" s="125"/>
      <c r="H507" s="125"/>
      <c r="I507" s="125"/>
      <c r="J507" s="125"/>
    </row>
    <row r="508" spans="2:10" x14ac:dyDescent="0.25">
      <c r="B508" s="153"/>
      <c r="C508" s="125"/>
      <c r="D508" s="125"/>
      <c r="E508" s="125"/>
      <c r="F508" s="125"/>
      <c r="G508" s="125"/>
      <c r="H508" s="125"/>
      <c r="I508" s="125"/>
      <c r="J508" s="125"/>
    </row>
    <row r="509" spans="2:10" x14ac:dyDescent="0.25">
      <c r="B509" s="153"/>
      <c r="C509" s="125"/>
      <c r="D509" s="125"/>
      <c r="E509" s="125"/>
      <c r="F509" s="125"/>
      <c r="G509" s="125"/>
      <c r="H509" s="125"/>
      <c r="I509" s="125"/>
      <c r="J509" s="125"/>
    </row>
    <row r="510" spans="2:10" x14ac:dyDescent="0.25">
      <c r="B510" s="153"/>
      <c r="C510" s="125"/>
      <c r="D510" s="125"/>
      <c r="E510" s="125"/>
      <c r="F510" s="125"/>
      <c r="G510" s="125"/>
      <c r="H510" s="125"/>
      <c r="I510" s="125"/>
      <c r="J510" s="125"/>
    </row>
    <row r="511" spans="2:10" x14ac:dyDescent="0.25">
      <c r="B511" s="153"/>
      <c r="C511" s="125"/>
      <c r="D511" s="125"/>
      <c r="E511" s="125"/>
      <c r="F511" s="125"/>
      <c r="G511" s="125"/>
      <c r="H511" s="125"/>
      <c r="I511" s="125"/>
      <c r="J511" s="125"/>
    </row>
    <row r="512" spans="2:10" x14ac:dyDescent="0.25">
      <c r="B512" s="153"/>
      <c r="C512" s="125"/>
      <c r="D512" s="125"/>
      <c r="E512" s="125"/>
      <c r="F512" s="125"/>
      <c r="G512" s="125"/>
      <c r="H512" s="125"/>
      <c r="I512" s="125"/>
      <c r="J512" s="125"/>
    </row>
    <row r="513" spans="2:10" x14ac:dyDescent="0.25">
      <c r="B513" s="153"/>
      <c r="C513" s="125"/>
      <c r="D513" s="125"/>
      <c r="E513" s="125"/>
      <c r="F513" s="125"/>
      <c r="G513" s="125"/>
      <c r="H513" s="125"/>
      <c r="I513" s="125"/>
      <c r="J513" s="125"/>
    </row>
    <row r="514" spans="2:10" x14ac:dyDescent="0.25">
      <c r="B514" s="153"/>
      <c r="C514" s="125"/>
      <c r="D514" s="125"/>
      <c r="E514" s="125"/>
      <c r="F514" s="125"/>
      <c r="G514" s="125"/>
      <c r="H514" s="125"/>
      <c r="I514" s="125"/>
      <c r="J514" s="125"/>
    </row>
    <row r="515" spans="2:10" x14ac:dyDescent="0.25">
      <c r="B515" s="153"/>
      <c r="C515" s="125"/>
      <c r="D515" s="125"/>
      <c r="E515" s="125"/>
      <c r="F515" s="125"/>
      <c r="G515" s="125"/>
      <c r="H515" s="125"/>
      <c r="I515" s="125"/>
      <c r="J515" s="125"/>
    </row>
    <row r="516" spans="2:10" x14ac:dyDescent="0.25">
      <c r="B516" s="153"/>
      <c r="C516" s="125"/>
      <c r="D516" s="125"/>
      <c r="E516" s="125"/>
      <c r="F516" s="125"/>
      <c r="G516" s="125"/>
      <c r="H516" s="125"/>
      <c r="I516" s="125"/>
      <c r="J516" s="125"/>
    </row>
    <row r="517" spans="2:10" x14ac:dyDescent="0.25">
      <c r="B517" s="153"/>
      <c r="C517" s="125"/>
      <c r="D517" s="125"/>
      <c r="E517" s="125"/>
      <c r="F517" s="125"/>
      <c r="G517" s="125"/>
      <c r="H517" s="125"/>
      <c r="I517" s="125"/>
      <c r="J517" s="125"/>
    </row>
    <row r="518" spans="2:10" x14ac:dyDescent="0.25">
      <c r="B518" s="153"/>
      <c r="C518" s="125"/>
      <c r="D518" s="125"/>
      <c r="E518" s="125"/>
      <c r="F518" s="125"/>
      <c r="G518" s="125"/>
      <c r="H518" s="125"/>
      <c r="I518" s="125"/>
      <c r="J518" s="125"/>
    </row>
    <row r="519" spans="2:10" x14ac:dyDescent="0.25">
      <c r="B519" s="153"/>
      <c r="C519" s="125"/>
      <c r="D519" s="125"/>
      <c r="E519" s="125"/>
      <c r="F519" s="125"/>
      <c r="G519" s="125"/>
      <c r="H519" s="125"/>
      <c r="I519" s="125"/>
      <c r="J519" s="125"/>
    </row>
    <row r="520" spans="2:10" x14ac:dyDescent="0.25">
      <c r="B520" s="153"/>
      <c r="C520" s="125"/>
      <c r="D520" s="125"/>
      <c r="E520" s="125"/>
      <c r="F520" s="125"/>
      <c r="G520" s="125"/>
      <c r="H520" s="125"/>
      <c r="I520" s="125"/>
      <c r="J520" s="125"/>
    </row>
    <row r="521" spans="2:10" x14ac:dyDescent="0.25">
      <c r="B521" s="153"/>
      <c r="C521" s="125"/>
      <c r="D521" s="125"/>
      <c r="E521" s="125"/>
      <c r="F521" s="125"/>
      <c r="G521" s="125"/>
      <c r="H521" s="125"/>
      <c r="I521" s="125"/>
      <c r="J521" s="125"/>
    </row>
    <row r="522" spans="2:10" x14ac:dyDescent="0.25">
      <c r="B522" s="153"/>
      <c r="C522" s="125"/>
      <c r="D522" s="125"/>
      <c r="E522" s="125"/>
      <c r="F522" s="125"/>
      <c r="G522" s="125"/>
      <c r="H522" s="125"/>
      <c r="I522" s="125"/>
      <c r="J522" s="125"/>
    </row>
    <row r="523" spans="2:10" x14ac:dyDescent="0.25">
      <c r="B523" s="153"/>
      <c r="C523" s="125"/>
      <c r="D523" s="125"/>
      <c r="E523" s="125"/>
      <c r="F523" s="125"/>
      <c r="G523" s="125"/>
      <c r="H523" s="125"/>
      <c r="I523" s="125"/>
      <c r="J523" s="125"/>
    </row>
    <row r="524" spans="2:10" x14ac:dyDescent="0.25">
      <c r="B524" s="153"/>
      <c r="C524" s="125"/>
      <c r="D524" s="125"/>
      <c r="E524" s="125"/>
      <c r="F524" s="125"/>
      <c r="G524" s="125"/>
      <c r="H524" s="125"/>
      <c r="I524" s="125"/>
      <c r="J524" s="125"/>
    </row>
    <row r="525" spans="2:10" x14ac:dyDescent="0.25">
      <c r="B525" s="153"/>
      <c r="C525" s="125"/>
      <c r="D525" s="125"/>
      <c r="E525" s="125"/>
      <c r="F525" s="125"/>
      <c r="G525" s="125"/>
      <c r="H525" s="125"/>
      <c r="I525" s="125"/>
      <c r="J525" s="125"/>
    </row>
    <row r="526" spans="2:10" x14ac:dyDescent="0.25">
      <c r="B526" s="153"/>
      <c r="C526" s="125"/>
      <c r="D526" s="125"/>
      <c r="E526" s="125"/>
      <c r="F526" s="125"/>
      <c r="G526" s="125"/>
      <c r="H526" s="125"/>
      <c r="I526" s="125"/>
      <c r="J526" s="125"/>
    </row>
    <row r="527" spans="2:10" x14ac:dyDescent="0.25">
      <c r="B527" s="153"/>
      <c r="C527" s="125"/>
      <c r="D527" s="125"/>
      <c r="E527" s="125"/>
      <c r="F527" s="125"/>
      <c r="G527" s="125"/>
      <c r="H527" s="125"/>
      <c r="I527" s="125"/>
      <c r="J527" s="125"/>
    </row>
    <row r="528" spans="2:10" x14ac:dyDescent="0.25">
      <c r="B528" s="153"/>
      <c r="C528" s="125"/>
      <c r="D528" s="125"/>
      <c r="E528" s="125"/>
      <c r="F528" s="125"/>
      <c r="G528" s="125"/>
      <c r="H528" s="125"/>
      <c r="I528" s="125"/>
      <c r="J528" s="125"/>
    </row>
    <row r="529" spans="2:10" x14ac:dyDescent="0.25">
      <c r="B529" s="153"/>
      <c r="C529" s="125"/>
      <c r="D529" s="125"/>
      <c r="E529" s="125"/>
      <c r="F529" s="125"/>
      <c r="G529" s="125"/>
      <c r="H529" s="125"/>
      <c r="I529" s="125"/>
      <c r="J529" s="125"/>
    </row>
    <row r="530" spans="2:10" x14ac:dyDescent="0.25">
      <c r="B530" s="153"/>
      <c r="C530" s="125"/>
      <c r="D530" s="125"/>
      <c r="E530" s="125"/>
      <c r="F530" s="125"/>
      <c r="G530" s="125"/>
      <c r="H530" s="125"/>
      <c r="I530" s="125"/>
      <c r="J530" s="125"/>
    </row>
    <row r="531" spans="2:10" x14ac:dyDescent="0.25">
      <c r="B531" s="153"/>
      <c r="C531" s="125"/>
      <c r="D531" s="125"/>
      <c r="E531" s="125"/>
      <c r="F531" s="125"/>
      <c r="G531" s="125"/>
      <c r="H531" s="125"/>
      <c r="I531" s="125"/>
      <c r="J531" s="125"/>
    </row>
    <row r="532" spans="2:10" x14ac:dyDescent="0.25">
      <c r="B532" s="153"/>
      <c r="C532" s="125"/>
      <c r="D532" s="125"/>
      <c r="E532" s="125"/>
      <c r="F532" s="125"/>
      <c r="G532" s="125"/>
      <c r="H532" s="125"/>
      <c r="I532" s="125"/>
      <c r="J532" s="125"/>
    </row>
    <row r="533" spans="2:10" x14ac:dyDescent="0.25">
      <c r="B533" s="153"/>
      <c r="C533" s="125"/>
      <c r="D533" s="125"/>
      <c r="E533" s="125"/>
      <c r="F533" s="125"/>
      <c r="G533" s="125"/>
      <c r="H533" s="125"/>
      <c r="I533" s="125"/>
      <c r="J533" s="125"/>
    </row>
    <row r="534" spans="2:10" x14ac:dyDescent="0.25">
      <c r="B534" s="153"/>
      <c r="C534" s="125"/>
      <c r="D534" s="125"/>
      <c r="E534" s="125"/>
      <c r="F534" s="125"/>
      <c r="G534" s="125"/>
      <c r="H534" s="125"/>
      <c r="I534" s="125"/>
      <c r="J534" s="125"/>
    </row>
    <row r="535" spans="2:10" x14ac:dyDescent="0.25">
      <c r="B535" s="153"/>
      <c r="C535" s="125"/>
      <c r="D535" s="125"/>
      <c r="E535" s="125"/>
      <c r="F535" s="125"/>
      <c r="G535" s="125"/>
      <c r="H535" s="125"/>
      <c r="I535" s="125"/>
      <c r="J535" s="125"/>
    </row>
    <row r="536" spans="2:10" x14ac:dyDescent="0.25">
      <c r="B536" s="153"/>
      <c r="C536" s="125"/>
      <c r="D536" s="125"/>
      <c r="E536" s="125"/>
      <c r="F536" s="125"/>
      <c r="G536" s="125"/>
      <c r="H536" s="125"/>
      <c r="I536" s="125"/>
      <c r="J536" s="125"/>
    </row>
    <row r="537" spans="2:10" x14ac:dyDescent="0.25">
      <c r="B537" s="153"/>
      <c r="C537" s="125"/>
      <c r="D537" s="125"/>
      <c r="E537" s="125"/>
      <c r="F537" s="125"/>
      <c r="G537" s="125"/>
      <c r="H537" s="125"/>
      <c r="I537" s="125"/>
      <c r="J537" s="125"/>
    </row>
    <row r="538" spans="2:10" x14ac:dyDescent="0.25">
      <c r="B538" s="153"/>
      <c r="C538" s="125"/>
      <c r="D538" s="125"/>
      <c r="E538" s="125"/>
      <c r="F538" s="125"/>
      <c r="G538" s="125"/>
      <c r="H538" s="125"/>
      <c r="I538" s="125"/>
      <c r="J538" s="125"/>
    </row>
    <row r="539" spans="2:10" x14ac:dyDescent="0.25">
      <c r="B539" s="153"/>
      <c r="C539" s="125"/>
      <c r="D539" s="125"/>
      <c r="E539" s="125"/>
      <c r="F539" s="125"/>
      <c r="G539" s="125"/>
      <c r="H539" s="125"/>
      <c r="I539" s="125"/>
      <c r="J539" s="125"/>
    </row>
    <row r="540" spans="2:10" x14ac:dyDescent="0.25">
      <c r="B540" s="153"/>
      <c r="C540" s="125"/>
      <c r="D540" s="125"/>
      <c r="E540" s="125"/>
      <c r="F540" s="125"/>
      <c r="G540" s="125"/>
      <c r="H540" s="125"/>
      <c r="I540" s="125"/>
      <c r="J540" s="125"/>
    </row>
    <row r="541" spans="2:10" x14ac:dyDescent="0.25">
      <c r="B541" s="153"/>
      <c r="C541" s="125"/>
      <c r="D541" s="125"/>
      <c r="E541" s="125"/>
      <c r="F541" s="125"/>
      <c r="G541" s="125"/>
      <c r="H541" s="125"/>
      <c r="I541" s="125"/>
      <c r="J541" s="125"/>
    </row>
    <row r="542" spans="2:10" x14ac:dyDescent="0.25">
      <c r="B542" s="153"/>
      <c r="C542" s="125"/>
      <c r="D542" s="125"/>
      <c r="E542" s="125"/>
      <c r="F542" s="125"/>
      <c r="G542" s="125"/>
      <c r="H542" s="125"/>
      <c r="I542" s="125"/>
      <c r="J542" s="125"/>
    </row>
    <row r="543" spans="2:10" x14ac:dyDescent="0.25">
      <c r="B543" s="153"/>
      <c r="C543" s="125"/>
      <c r="D543" s="125"/>
      <c r="E543" s="125"/>
      <c r="F543" s="125"/>
      <c r="G543" s="125"/>
      <c r="H543" s="125"/>
      <c r="I543" s="125"/>
      <c r="J543" s="125"/>
    </row>
    <row r="544" spans="2:10" x14ac:dyDescent="0.25">
      <c r="B544" s="153"/>
      <c r="C544" s="125"/>
      <c r="D544" s="125"/>
      <c r="E544" s="125"/>
      <c r="F544" s="125"/>
      <c r="G544" s="125"/>
      <c r="H544" s="125"/>
      <c r="I544" s="125"/>
      <c r="J544" s="125"/>
    </row>
    <row r="545" spans="2:10" x14ac:dyDescent="0.25">
      <c r="B545" s="153"/>
      <c r="C545" s="125"/>
      <c r="D545" s="125"/>
      <c r="E545" s="125"/>
      <c r="F545" s="125"/>
      <c r="G545" s="125"/>
      <c r="H545" s="125"/>
      <c r="I545" s="125"/>
      <c r="J545" s="125"/>
    </row>
    <row r="546" spans="2:10" x14ac:dyDescent="0.25">
      <c r="B546" s="153"/>
      <c r="C546" s="125"/>
      <c r="D546" s="125"/>
      <c r="E546" s="125"/>
      <c r="F546" s="125"/>
      <c r="G546" s="125"/>
      <c r="H546" s="125"/>
      <c r="I546" s="125"/>
      <c r="J546" s="125"/>
    </row>
    <row r="547" spans="2:10" x14ac:dyDescent="0.25">
      <c r="B547" s="153"/>
      <c r="C547" s="125"/>
      <c r="D547" s="125"/>
      <c r="E547" s="125"/>
      <c r="F547" s="125"/>
      <c r="G547" s="125"/>
      <c r="H547" s="125"/>
      <c r="I547" s="125"/>
      <c r="J547" s="125"/>
    </row>
    <row r="548" spans="2:10" x14ac:dyDescent="0.25">
      <c r="B548" s="153"/>
      <c r="C548" s="125"/>
      <c r="D548" s="125"/>
      <c r="E548" s="125"/>
      <c r="F548" s="125"/>
      <c r="G548" s="125"/>
      <c r="H548" s="125"/>
      <c r="I548" s="125"/>
      <c r="J548" s="125"/>
    </row>
    <row r="549" spans="2:10" x14ac:dyDescent="0.25">
      <c r="B549" s="153"/>
      <c r="C549" s="125"/>
      <c r="D549" s="125"/>
      <c r="E549" s="125"/>
      <c r="F549" s="125"/>
      <c r="G549" s="125"/>
      <c r="H549" s="125"/>
      <c r="I549" s="125"/>
      <c r="J549" s="125"/>
    </row>
    <row r="550" spans="2:10" x14ac:dyDescent="0.25">
      <c r="B550" s="153"/>
      <c r="C550" s="125"/>
      <c r="D550" s="125"/>
      <c r="E550" s="125"/>
      <c r="F550" s="125"/>
      <c r="G550" s="125"/>
      <c r="H550" s="125"/>
      <c r="I550" s="125"/>
      <c r="J550" s="125"/>
    </row>
    <row r="551" spans="2:10" x14ac:dyDescent="0.25">
      <c r="B551" s="153"/>
      <c r="C551" s="125"/>
      <c r="D551" s="125"/>
      <c r="E551" s="125"/>
      <c r="F551" s="125"/>
      <c r="G551" s="125"/>
      <c r="H551" s="125"/>
      <c r="I551" s="125"/>
      <c r="J551" s="125"/>
    </row>
    <row r="552" spans="2:10" x14ac:dyDescent="0.25">
      <c r="B552" s="153"/>
      <c r="C552" s="125"/>
      <c r="D552" s="125"/>
      <c r="E552" s="125"/>
      <c r="F552" s="125"/>
      <c r="G552" s="125"/>
      <c r="H552" s="125"/>
      <c r="I552" s="125"/>
      <c r="J552" s="125"/>
    </row>
    <row r="553" spans="2:10" x14ac:dyDescent="0.25">
      <c r="B553" s="153"/>
      <c r="C553" s="125"/>
      <c r="D553" s="125"/>
      <c r="E553" s="125"/>
      <c r="F553" s="125"/>
      <c r="G553" s="125"/>
      <c r="H553" s="125"/>
      <c r="I553" s="125"/>
      <c r="J553" s="125"/>
    </row>
    <row r="554" spans="2:10" x14ac:dyDescent="0.25">
      <c r="B554" s="153"/>
      <c r="C554" s="125"/>
      <c r="D554" s="125"/>
      <c r="E554" s="125"/>
      <c r="F554" s="125"/>
      <c r="G554" s="125"/>
      <c r="H554" s="125"/>
      <c r="I554" s="125"/>
      <c r="J554" s="125"/>
    </row>
    <row r="555" spans="2:10" x14ac:dyDescent="0.25">
      <c r="B555" s="153"/>
      <c r="C555" s="125"/>
      <c r="D555" s="125"/>
      <c r="E555" s="125"/>
      <c r="F555" s="125"/>
      <c r="G555" s="125"/>
      <c r="H555" s="125"/>
      <c r="I555" s="125"/>
      <c r="J555" s="125"/>
    </row>
    <row r="556" spans="2:10" x14ac:dyDescent="0.25">
      <c r="B556" s="153"/>
      <c r="C556" s="125"/>
      <c r="D556" s="125"/>
      <c r="E556" s="125"/>
      <c r="F556" s="125"/>
      <c r="G556" s="125"/>
      <c r="H556" s="125"/>
      <c r="I556" s="125"/>
      <c r="J556" s="125"/>
    </row>
    <row r="557" spans="2:10" x14ac:dyDescent="0.25">
      <c r="B557" s="153"/>
      <c r="C557" s="125"/>
      <c r="D557" s="125"/>
      <c r="E557" s="125"/>
      <c r="F557" s="125"/>
      <c r="G557" s="125"/>
      <c r="H557" s="125"/>
      <c r="I557" s="125"/>
      <c r="J557" s="125"/>
    </row>
    <row r="558" spans="2:10" x14ac:dyDescent="0.25">
      <c r="B558" s="153"/>
      <c r="C558" s="125"/>
      <c r="D558" s="125"/>
      <c r="E558" s="125"/>
      <c r="F558" s="125"/>
      <c r="G558" s="125"/>
      <c r="H558" s="125"/>
      <c r="I558" s="125"/>
      <c r="J558" s="125"/>
    </row>
    <row r="559" spans="2:10" x14ac:dyDescent="0.25">
      <c r="B559" s="153"/>
      <c r="C559" s="125"/>
      <c r="D559" s="125"/>
      <c r="E559" s="125"/>
      <c r="F559" s="125"/>
      <c r="G559" s="125"/>
      <c r="H559" s="125"/>
      <c r="I559" s="125"/>
      <c r="J559" s="125"/>
    </row>
    <row r="560" spans="2:10" x14ac:dyDescent="0.25">
      <c r="B560" s="153"/>
      <c r="C560" s="125"/>
      <c r="D560" s="125"/>
      <c r="E560" s="125"/>
      <c r="F560" s="125"/>
      <c r="G560" s="125"/>
      <c r="H560" s="125"/>
      <c r="I560" s="125"/>
      <c r="J560" s="125"/>
    </row>
    <row r="561" spans="2:10" x14ac:dyDescent="0.25">
      <c r="B561" s="153"/>
      <c r="C561" s="125"/>
      <c r="D561" s="125"/>
      <c r="E561" s="125"/>
      <c r="F561" s="125"/>
      <c r="G561" s="125"/>
      <c r="H561" s="125"/>
      <c r="I561" s="125"/>
      <c r="J561" s="125"/>
    </row>
    <row r="562" spans="2:10" x14ac:dyDescent="0.25">
      <c r="B562" s="153"/>
      <c r="C562" s="125"/>
      <c r="D562" s="125"/>
      <c r="E562" s="125"/>
      <c r="F562" s="125"/>
      <c r="G562" s="125"/>
      <c r="H562" s="125"/>
      <c r="I562" s="125"/>
      <c r="J562" s="125"/>
    </row>
    <row r="563" spans="2:10" x14ac:dyDescent="0.25">
      <c r="B563" s="153"/>
      <c r="C563" s="125"/>
      <c r="D563" s="125"/>
      <c r="E563" s="125"/>
      <c r="F563" s="125"/>
      <c r="G563" s="125"/>
      <c r="H563" s="125"/>
      <c r="I563" s="125"/>
      <c r="J563" s="125"/>
    </row>
    <row r="564" spans="2:10" x14ac:dyDescent="0.25">
      <c r="B564" s="153"/>
      <c r="C564" s="125"/>
      <c r="D564" s="125"/>
      <c r="E564" s="125"/>
      <c r="F564" s="125"/>
      <c r="G564" s="125"/>
      <c r="H564" s="125"/>
      <c r="I564" s="125"/>
      <c r="J564" s="125"/>
    </row>
    <row r="565" spans="2:10" x14ac:dyDescent="0.25">
      <c r="B565" s="153"/>
      <c r="C565" s="125"/>
      <c r="D565" s="125"/>
      <c r="E565" s="125"/>
      <c r="F565" s="125"/>
      <c r="G565" s="125"/>
      <c r="H565" s="125"/>
      <c r="I565" s="125"/>
      <c r="J565" s="125"/>
    </row>
    <row r="566" spans="2:10" x14ac:dyDescent="0.25">
      <c r="B566" s="153"/>
      <c r="C566" s="125"/>
      <c r="D566" s="125"/>
      <c r="E566" s="125"/>
      <c r="F566" s="125"/>
      <c r="G566" s="125"/>
      <c r="H566" s="125"/>
      <c r="I566" s="125"/>
      <c r="J566" s="125"/>
    </row>
    <row r="567" spans="2:10" x14ac:dyDescent="0.25">
      <c r="B567" s="153"/>
      <c r="C567" s="125"/>
      <c r="D567" s="125"/>
      <c r="E567" s="125"/>
      <c r="F567" s="125"/>
      <c r="G567" s="125"/>
      <c r="H567" s="125"/>
      <c r="I567" s="125"/>
      <c r="J567" s="125"/>
    </row>
    <row r="568" spans="2:10" x14ac:dyDescent="0.25">
      <c r="B568" s="153"/>
      <c r="C568" s="125"/>
      <c r="D568" s="125"/>
      <c r="E568" s="125"/>
      <c r="F568" s="125"/>
      <c r="G568" s="125"/>
      <c r="H568" s="125"/>
      <c r="I568" s="125"/>
      <c r="J568" s="125"/>
    </row>
    <row r="569" spans="2:10" x14ac:dyDescent="0.25">
      <c r="B569" s="153"/>
      <c r="C569" s="125"/>
      <c r="D569" s="125"/>
      <c r="E569" s="125"/>
      <c r="F569" s="125"/>
      <c r="G569" s="125"/>
      <c r="H569" s="125"/>
      <c r="I569" s="125"/>
      <c r="J569" s="125"/>
    </row>
    <row r="570" spans="2:10" x14ac:dyDescent="0.25">
      <c r="B570" s="153"/>
      <c r="C570" s="125"/>
      <c r="D570" s="125"/>
      <c r="E570" s="125"/>
      <c r="F570" s="125"/>
      <c r="G570" s="125"/>
      <c r="H570" s="125"/>
      <c r="I570" s="125"/>
      <c r="J570" s="125"/>
    </row>
    <row r="571" spans="2:10" x14ac:dyDescent="0.25">
      <c r="B571" s="153"/>
      <c r="C571" s="125"/>
      <c r="D571" s="125"/>
      <c r="E571" s="125"/>
      <c r="F571" s="125"/>
      <c r="G571" s="125"/>
      <c r="H571" s="125"/>
      <c r="I571" s="125"/>
      <c r="J571" s="125"/>
    </row>
    <row r="572" spans="2:10" x14ac:dyDescent="0.25">
      <c r="B572" s="153"/>
      <c r="C572" s="125"/>
      <c r="D572" s="125"/>
      <c r="E572" s="125"/>
      <c r="F572" s="125"/>
      <c r="G572" s="125"/>
      <c r="H572" s="125"/>
      <c r="I572" s="125"/>
      <c r="J572" s="125"/>
    </row>
    <row r="573" spans="2:10" x14ac:dyDescent="0.25">
      <c r="B573" s="153"/>
      <c r="C573" s="125"/>
      <c r="D573" s="125"/>
      <c r="E573" s="125"/>
      <c r="F573" s="125"/>
      <c r="G573" s="125"/>
      <c r="H573" s="125"/>
      <c r="I573" s="125"/>
      <c r="J573" s="125"/>
    </row>
    <row r="574" spans="2:10" x14ac:dyDescent="0.25">
      <c r="B574" s="153"/>
      <c r="C574" s="125"/>
      <c r="D574" s="125"/>
      <c r="E574" s="125"/>
      <c r="F574" s="125"/>
      <c r="G574" s="125"/>
      <c r="H574" s="125"/>
      <c r="I574" s="125"/>
      <c r="J574" s="125"/>
    </row>
    <row r="575" spans="2:10" x14ac:dyDescent="0.25">
      <c r="B575" s="153"/>
      <c r="C575" s="125"/>
      <c r="D575" s="125"/>
      <c r="E575" s="125"/>
      <c r="F575" s="125"/>
      <c r="G575" s="125"/>
      <c r="H575" s="125"/>
      <c r="I575" s="125"/>
      <c r="J575" s="125"/>
    </row>
    <row r="576" spans="2:10" x14ac:dyDescent="0.25">
      <c r="B576" s="153"/>
      <c r="C576" s="125"/>
      <c r="D576" s="125"/>
      <c r="E576" s="125"/>
      <c r="F576" s="125"/>
      <c r="G576" s="125"/>
      <c r="H576" s="125"/>
      <c r="I576" s="125"/>
      <c r="J576" s="125"/>
    </row>
    <row r="577" spans="2:10" x14ac:dyDescent="0.25">
      <c r="B577" s="153"/>
      <c r="C577" s="125"/>
      <c r="D577" s="125"/>
      <c r="E577" s="125"/>
      <c r="F577" s="125"/>
      <c r="G577" s="125"/>
      <c r="H577" s="125"/>
      <c r="I577" s="125"/>
      <c r="J577" s="125"/>
    </row>
    <row r="578" spans="2:10" x14ac:dyDescent="0.25">
      <c r="B578" s="153"/>
      <c r="C578" s="125"/>
      <c r="D578" s="125"/>
      <c r="E578" s="125"/>
      <c r="F578" s="125"/>
      <c r="G578" s="125"/>
      <c r="H578" s="125"/>
      <c r="I578" s="125"/>
      <c r="J578" s="125"/>
    </row>
    <row r="579" spans="2:10" x14ac:dyDescent="0.25">
      <c r="B579" s="153"/>
      <c r="C579" s="125"/>
      <c r="D579" s="125"/>
      <c r="E579" s="125"/>
      <c r="F579" s="125"/>
      <c r="G579" s="125"/>
      <c r="H579" s="125"/>
      <c r="I579" s="125"/>
      <c r="J579" s="125"/>
    </row>
    <row r="580" spans="2:10" x14ac:dyDescent="0.25">
      <c r="B580" s="153"/>
      <c r="C580" s="125"/>
      <c r="D580" s="125"/>
      <c r="E580" s="125"/>
      <c r="F580" s="125"/>
      <c r="G580" s="125"/>
      <c r="H580" s="125"/>
      <c r="I580" s="125"/>
      <c r="J580" s="125"/>
    </row>
    <row r="581" spans="2:10" x14ac:dyDescent="0.25">
      <c r="B581" s="153"/>
      <c r="C581" s="125"/>
      <c r="D581" s="125"/>
      <c r="E581" s="125"/>
      <c r="F581" s="125"/>
      <c r="G581" s="125"/>
      <c r="H581" s="125"/>
      <c r="I581" s="125"/>
      <c r="J581" s="125"/>
    </row>
    <row r="582" spans="2:10" x14ac:dyDescent="0.25">
      <c r="B582" s="153"/>
      <c r="C582" s="125"/>
      <c r="D582" s="125"/>
      <c r="E582" s="125"/>
      <c r="F582" s="125"/>
      <c r="G582" s="125"/>
      <c r="H582" s="125"/>
      <c r="I582" s="125"/>
      <c r="J582" s="125"/>
    </row>
    <row r="583" spans="2:10" x14ac:dyDescent="0.25">
      <c r="B583" s="153"/>
      <c r="C583" s="125"/>
      <c r="D583" s="125"/>
      <c r="E583" s="125"/>
      <c r="F583" s="125"/>
      <c r="G583" s="125"/>
      <c r="H583" s="125"/>
      <c r="I583" s="125"/>
      <c r="J583" s="125"/>
    </row>
    <row r="584" spans="2:10" x14ac:dyDescent="0.25">
      <c r="B584" s="153"/>
      <c r="C584" s="125"/>
      <c r="D584" s="125"/>
      <c r="E584" s="125"/>
      <c r="F584" s="125"/>
      <c r="G584" s="125"/>
      <c r="H584" s="125"/>
      <c r="I584" s="125"/>
      <c r="J584" s="125"/>
    </row>
    <row r="585" spans="2:10" x14ac:dyDescent="0.25">
      <c r="B585" s="153"/>
      <c r="C585" s="125"/>
      <c r="D585" s="125"/>
      <c r="E585" s="125"/>
      <c r="F585" s="125"/>
      <c r="G585" s="125"/>
      <c r="H585" s="125"/>
      <c r="I585" s="125"/>
      <c r="J585" s="125"/>
    </row>
    <row r="586" spans="2:10" x14ac:dyDescent="0.25">
      <c r="B586" s="153"/>
      <c r="C586" s="125"/>
      <c r="D586" s="125"/>
      <c r="E586" s="125"/>
      <c r="F586" s="125"/>
      <c r="G586" s="125"/>
      <c r="H586" s="125"/>
      <c r="I586" s="125"/>
      <c r="J586" s="125"/>
    </row>
    <row r="587" spans="2:10" x14ac:dyDescent="0.25">
      <c r="B587" s="153"/>
      <c r="C587" s="125"/>
      <c r="D587" s="125"/>
      <c r="E587" s="125"/>
      <c r="F587" s="125"/>
      <c r="G587" s="125"/>
      <c r="H587" s="125"/>
      <c r="I587" s="125"/>
      <c r="J587" s="125"/>
    </row>
    <row r="588" spans="2:10" x14ac:dyDescent="0.25">
      <c r="B588" s="153"/>
      <c r="C588" s="125"/>
      <c r="D588" s="125"/>
      <c r="E588" s="125"/>
      <c r="F588" s="125"/>
      <c r="G588" s="125"/>
      <c r="H588" s="125"/>
      <c r="I588" s="125"/>
      <c r="J588" s="125"/>
    </row>
    <row r="589" spans="2:10" x14ac:dyDescent="0.25">
      <c r="B589" s="153"/>
      <c r="C589" s="125"/>
      <c r="D589" s="125"/>
      <c r="E589" s="125"/>
      <c r="F589" s="125"/>
      <c r="G589" s="125"/>
      <c r="H589" s="125"/>
      <c r="I589" s="125"/>
      <c r="J589" s="125"/>
    </row>
    <row r="590" spans="2:10" x14ac:dyDescent="0.25">
      <c r="B590" s="153"/>
      <c r="C590" s="125"/>
      <c r="D590" s="125"/>
      <c r="E590" s="125"/>
      <c r="F590" s="125"/>
      <c r="G590" s="125"/>
      <c r="H590" s="125"/>
      <c r="I590" s="125"/>
      <c r="J590" s="125"/>
    </row>
    <row r="591" spans="2:10" x14ac:dyDescent="0.25">
      <c r="B591" s="153"/>
      <c r="C591" s="125"/>
      <c r="D591" s="125"/>
      <c r="E591" s="125"/>
      <c r="F591" s="125"/>
      <c r="G591" s="125"/>
      <c r="H591" s="125"/>
      <c r="I591" s="125"/>
      <c r="J591" s="125"/>
    </row>
    <row r="592" spans="2:10" x14ac:dyDescent="0.25">
      <c r="B592" s="153"/>
      <c r="C592" s="125"/>
      <c r="D592" s="125"/>
      <c r="E592" s="125"/>
      <c r="F592" s="125"/>
      <c r="G592" s="125"/>
      <c r="H592" s="125"/>
      <c r="I592" s="125"/>
      <c r="J592" s="125"/>
    </row>
    <row r="593" spans="2:10" x14ac:dyDescent="0.25">
      <c r="B593" s="153"/>
      <c r="C593" s="125"/>
      <c r="D593" s="125"/>
      <c r="E593" s="125"/>
      <c r="F593" s="125"/>
      <c r="G593" s="125"/>
      <c r="H593" s="125"/>
      <c r="I593" s="125"/>
      <c r="J593" s="125"/>
    </row>
    <row r="594" spans="2:10" x14ac:dyDescent="0.25">
      <c r="B594" s="153"/>
      <c r="C594" s="125"/>
      <c r="D594" s="125"/>
      <c r="E594" s="125"/>
      <c r="F594" s="125"/>
      <c r="G594" s="125"/>
      <c r="H594" s="125"/>
      <c r="I594" s="125"/>
      <c r="J594" s="125"/>
    </row>
    <row r="595" spans="2:10" x14ac:dyDescent="0.25">
      <c r="B595" s="153"/>
      <c r="C595" s="125"/>
      <c r="D595" s="125"/>
      <c r="E595" s="125"/>
      <c r="F595" s="125"/>
      <c r="G595" s="125"/>
      <c r="H595" s="125"/>
      <c r="I595" s="125"/>
      <c r="J595" s="125"/>
    </row>
    <row r="596" spans="2:10" x14ac:dyDescent="0.25">
      <c r="B596" s="153"/>
      <c r="C596" s="125"/>
      <c r="D596" s="125"/>
      <c r="E596" s="125"/>
      <c r="F596" s="125"/>
      <c r="G596" s="125"/>
      <c r="H596" s="125"/>
      <c r="I596" s="125"/>
      <c r="J596" s="125"/>
    </row>
    <row r="597" spans="2:10" x14ac:dyDescent="0.25">
      <c r="B597" s="153"/>
      <c r="C597" s="125"/>
      <c r="D597" s="125"/>
      <c r="E597" s="125"/>
      <c r="F597" s="125"/>
      <c r="G597" s="125"/>
      <c r="H597" s="125"/>
      <c r="I597" s="125"/>
      <c r="J597" s="125"/>
    </row>
    <row r="598" spans="2:10" x14ac:dyDescent="0.25">
      <c r="B598" s="153"/>
      <c r="C598" s="125"/>
      <c r="D598" s="125"/>
      <c r="E598" s="125"/>
      <c r="F598" s="125"/>
      <c r="G598" s="125"/>
      <c r="H598" s="125"/>
      <c r="I598" s="125"/>
      <c r="J598" s="125"/>
    </row>
    <row r="599" spans="2:10" x14ac:dyDescent="0.25">
      <c r="B599" s="153"/>
      <c r="C599" s="125"/>
      <c r="D599" s="125"/>
      <c r="E599" s="125"/>
      <c r="F599" s="125"/>
      <c r="G599" s="125"/>
      <c r="H599" s="125"/>
      <c r="I599" s="125"/>
      <c r="J599" s="125"/>
    </row>
    <row r="600" spans="2:10" x14ac:dyDescent="0.25">
      <c r="B600" s="153"/>
      <c r="C600" s="125"/>
      <c r="D600" s="125"/>
      <c r="E600" s="125"/>
      <c r="F600" s="125"/>
      <c r="G600" s="125"/>
      <c r="H600" s="125"/>
      <c r="I600" s="125"/>
      <c r="J600" s="125"/>
    </row>
    <row r="601" spans="2:10" x14ac:dyDescent="0.25">
      <c r="B601" s="153"/>
      <c r="C601" s="125"/>
      <c r="D601" s="125"/>
      <c r="E601" s="125"/>
      <c r="F601" s="125"/>
      <c r="G601" s="125"/>
      <c r="H601" s="125"/>
      <c r="I601" s="125"/>
      <c r="J601" s="125"/>
    </row>
    <row r="602" spans="2:10" x14ac:dyDescent="0.25">
      <c r="B602" s="153"/>
      <c r="C602" s="125"/>
      <c r="D602" s="125"/>
      <c r="E602" s="125"/>
      <c r="F602" s="125"/>
      <c r="G602" s="125"/>
      <c r="H602" s="125"/>
      <c r="I602" s="125"/>
      <c r="J602" s="125"/>
    </row>
    <row r="603" spans="2:10" x14ac:dyDescent="0.25">
      <c r="B603" s="153"/>
      <c r="C603" s="125"/>
      <c r="D603" s="125"/>
      <c r="E603" s="125"/>
      <c r="F603" s="125"/>
      <c r="G603" s="125"/>
      <c r="H603" s="125"/>
      <c r="I603" s="125"/>
      <c r="J603" s="125"/>
    </row>
    <row r="604" spans="2:10" x14ac:dyDescent="0.25">
      <c r="B604" s="153"/>
      <c r="C604" s="125"/>
      <c r="D604" s="125"/>
      <c r="E604" s="125"/>
      <c r="F604" s="125"/>
      <c r="G604" s="125"/>
      <c r="H604" s="125"/>
      <c r="I604" s="125"/>
      <c r="J604" s="125"/>
    </row>
    <row r="605" spans="2:10" x14ac:dyDescent="0.25">
      <c r="B605" s="153"/>
      <c r="C605" s="125"/>
      <c r="D605" s="125"/>
      <c r="E605" s="125"/>
      <c r="F605" s="125"/>
      <c r="G605" s="125"/>
      <c r="H605" s="125"/>
      <c r="I605" s="125"/>
      <c r="J605" s="125"/>
    </row>
    <row r="606" spans="2:10" x14ac:dyDescent="0.25">
      <c r="B606" s="153"/>
      <c r="C606" s="125"/>
      <c r="D606" s="125"/>
      <c r="E606" s="125"/>
      <c r="F606" s="125"/>
      <c r="G606" s="125"/>
      <c r="H606" s="125"/>
      <c r="I606" s="125"/>
      <c r="J606" s="125"/>
    </row>
    <row r="607" spans="2:10" x14ac:dyDescent="0.25">
      <c r="B607" s="153"/>
      <c r="C607" s="125"/>
      <c r="D607" s="125"/>
      <c r="E607" s="125"/>
      <c r="F607" s="125"/>
      <c r="G607" s="125"/>
      <c r="H607" s="125"/>
      <c r="I607" s="125"/>
      <c r="J607" s="125"/>
    </row>
    <row r="608" spans="2:10" x14ac:dyDescent="0.25">
      <c r="B608" s="153"/>
      <c r="C608" s="125"/>
      <c r="D608" s="125"/>
      <c r="E608" s="125"/>
      <c r="F608" s="125"/>
      <c r="G608" s="125"/>
      <c r="H608" s="125"/>
      <c r="I608" s="125"/>
      <c r="J608" s="125"/>
    </row>
    <row r="609" spans="2:10" x14ac:dyDescent="0.25">
      <c r="B609" s="153"/>
      <c r="C609" s="125"/>
      <c r="D609" s="125"/>
      <c r="E609" s="125"/>
      <c r="F609" s="125"/>
      <c r="G609" s="125"/>
      <c r="H609" s="125"/>
      <c r="I609" s="125"/>
      <c r="J609" s="125"/>
    </row>
    <row r="610" spans="2:10" x14ac:dyDescent="0.25">
      <c r="B610" s="153"/>
      <c r="C610" s="125"/>
      <c r="D610" s="125"/>
      <c r="E610" s="125"/>
      <c r="F610" s="125"/>
      <c r="G610" s="125"/>
      <c r="H610" s="125"/>
      <c r="I610" s="125"/>
      <c r="J610" s="125"/>
    </row>
    <row r="611" spans="2:10" x14ac:dyDescent="0.25">
      <c r="B611" s="153"/>
      <c r="C611" s="125"/>
      <c r="D611" s="125"/>
      <c r="E611" s="125"/>
      <c r="F611" s="125"/>
      <c r="G611" s="125"/>
      <c r="H611" s="125"/>
      <c r="I611" s="125"/>
      <c r="J611" s="125"/>
    </row>
    <row r="612" spans="2:10" x14ac:dyDescent="0.25">
      <c r="B612" s="153"/>
      <c r="C612" s="125"/>
      <c r="D612" s="125"/>
      <c r="E612" s="125"/>
      <c r="F612" s="125"/>
      <c r="G612" s="125"/>
      <c r="H612" s="125"/>
      <c r="I612" s="125"/>
      <c r="J612" s="125"/>
    </row>
    <row r="613" spans="2:10" x14ac:dyDescent="0.25">
      <c r="B613" s="153"/>
      <c r="C613" s="125"/>
      <c r="D613" s="125"/>
      <c r="E613" s="125"/>
      <c r="F613" s="125"/>
      <c r="G613" s="125"/>
      <c r="H613" s="125"/>
      <c r="I613" s="125"/>
      <c r="J613" s="125"/>
    </row>
    <row r="614" spans="2:10" x14ac:dyDescent="0.25">
      <c r="B614" s="153"/>
      <c r="C614" s="125"/>
      <c r="D614" s="125"/>
      <c r="E614" s="125"/>
      <c r="F614" s="125"/>
      <c r="G614" s="125"/>
      <c r="H614" s="125"/>
      <c r="I614" s="125"/>
      <c r="J614" s="125"/>
    </row>
    <row r="615" spans="2:10" x14ac:dyDescent="0.25">
      <c r="B615" s="153"/>
      <c r="C615" s="125"/>
      <c r="D615" s="125"/>
      <c r="E615" s="125"/>
      <c r="F615" s="125"/>
      <c r="G615" s="125"/>
      <c r="H615" s="125"/>
      <c r="I615" s="125"/>
      <c r="J615" s="125"/>
    </row>
    <row r="616" spans="2:10" x14ac:dyDescent="0.25">
      <c r="B616" s="153"/>
      <c r="C616" s="125"/>
      <c r="D616" s="125"/>
      <c r="E616" s="125"/>
      <c r="F616" s="125"/>
      <c r="G616" s="125"/>
      <c r="H616" s="125"/>
      <c r="I616" s="125"/>
      <c r="J616" s="125"/>
    </row>
    <row r="617" spans="2:10" x14ac:dyDescent="0.25">
      <c r="B617" s="153"/>
      <c r="C617" s="125"/>
      <c r="D617" s="125"/>
      <c r="E617" s="125"/>
      <c r="F617" s="125"/>
      <c r="G617" s="125"/>
      <c r="H617" s="125"/>
      <c r="I617" s="125"/>
      <c r="J617" s="125"/>
    </row>
    <row r="618" spans="2:10" x14ac:dyDescent="0.25">
      <c r="B618" s="153"/>
      <c r="C618" s="125"/>
      <c r="D618" s="125"/>
      <c r="E618" s="125"/>
      <c r="F618" s="125"/>
      <c r="G618" s="125"/>
      <c r="H618" s="125"/>
      <c r="I618" s="125"/>
      <c r="J618" s="125"/>
    </row>
    <row r="619" spans="2:10" x14ac:dyDescent="0.25">
      <c r="B619" s="153"/>
      <c r="C619" s="125"/>
      <c r="D619" s="125"/>
      <c r="E619" s="125"/>
      <c r="F619" s="125"/>
      <c r="G619" s="125"/>
      <c r="H619" s="125"/>
      <c r="I619" s="125"/>
      <c r="J619" s="125"/>
    </row>
    <row r="620" spans="2:10" x14ac:dyDescent="0.25">
      <c r="B620" s="153"/>
      <c r="C620" s="125"/>
      <c r="D620" s="125"/>
      <c r="E620" s="125"/>
      <c r="F620" s="125"/>
      <c r="G620" s="125"/>
      <c r="H620" s="125"/>
      <c r="I620" s="125"/>
      <c r="J620" s="125"/>
    </row>
    <row r="621" spans="2:10" x14ac:dyDescent="0.25">
      <c r="B621" s="153"/>
      <c r="C621" s="125"/>
      <c r="D621" s="125"/>
      <c r="E621" s="125"/>
      <c r="F621" s="125"/>
      <c r="G621" s="125"/>
      <c r="H621" s="125"/>
      <c r="I621" s="125"/>
      <c r="J621" s="125"/>
    </row>
    <row r="622" spans="2:10" x14ac:dyDescent="0.25">
      <c r="B622" s="153"/>
      <c r="C622" s="125"/>
      <c r="D622" s="125"/>
      <c r="E622" s="125"/>
      <c r="F622" s="125"/>
      <c r="G622" s="125"/>
      <c r="H622" s="125"/>
      <c r="I622" s="125"/>
      <c r="J622" s="125"/>
    </row>
    <row r="623" spans="2:10" x14ac:dyDescent="0.25">
      <c r="B623" s="153"/>
      <c r="C623" s="125"/>
      <c r="D623" s="125"/>
      <c r="E623" s="125"/>
      <c r="F623" s="125"/>
      <c r="G623" s="125"/>
      <c r="H623" s="125"/>
      <c r="I623" s="125"/>
      <c r="J623" s="125"/>
    </row>
    <row r="624" spans="2:10" x14ac:dyDescent="0.25">
      <c r="B624" s="153"/>
      <c r="C624" s="125"/>
      <c r="D624" s="125"/>
      <c r="E624" s="125"/>
      <c r="F624" s="125"/>
      <c r="G624" s="125"/>
      <c r="H624" s="125"/>
      <c r="I624" s="125"/>
      <c r="J624" s="125"/>
    </row>
    <row r="625" spans="2:10" x14ac:dyDescent="0.25">
      <c r="B625" s="153"/>
      <c r="C625" s="125"/>
      <c r="D625" s="125"/>
      <c r="E625" s="125"/>
      <c r="F625" s="125"/>
      <c r="G625" s="125"/>
      <c r="H625" s="125"/>
      <c r="I625" s="125"/>
      <c r="J625" s="125"/>
    </row>
    <row r="626" spans="2:10" x14ac:dyDescent="0.25">
      <c r="B626" s="153"/>
      <c r="C626" s="125"/>
      <c r="D626" s="125"/>
      <c r="E626" s="125"/>
      <c r="F626" s="125"/>
      <c r="G626" s="125"/>
      <c r="H626" s="125"/>
      <c r="I626" s="125"/>
      <c r="J626" s="125"/>
    </row>
    <row r="627" spans="2:10" x14ac:dyDescent="0.25">
      <c r="B627" s="153"/>
      <c r="C627" s="125"/>
      <c r="D627" s="125"/>
      <c r="E627" s="125"/>
      <c r="F627" s="125"/>
      <c r="G627" s="125"/>
      <c r="H627" s="125"/>
      <c r="I627" s="125"/>
      <c r="J627" s="125"/>
    </row>
    <row r="628" spans="2:10" x14ac:dyDescent="0.25">
      <c r="B628" s="153"/>
      <c r="C628" s="125"/>
      <c r="D628" s="125"/>
      <c r="E628" s="125"/>
      <c r="F628" s="125"/>
      <c r="G628" s="125"/>
      <c r="H628" s="125"/>
      <c r="I628" s="125"/>
      <c r="J628" s="125"/>
    </row>
    <row r="629" spans="2:10" x14ac:dyDescent="0.25">
      <c r="B629" s="153"/>
      <c r="C629" s="125"/>
      <c r="D629" s="125"/>
      <c r="E629" s="125"/>
      <c r="F629" s="125"/>
      <c r="G629" s="125"/>
      <c r="H629" s="125"/>
      <c r="I629" s="125"/>
      <c r="J629" s="125"/>
    </row>
    <row r="630" spans="2:10" x14ac:dyDescent="0.25">
      <c r="B630" s="153"/>
      <c r="C630" s="125"/>
      <c r="D630" s="125"/>
      <c r="E630" s="125"/>
      <c r="F630" s="125"/>
      <c r="G630" s="125"/>
      <c r="H630" s="125"/>
      <c r="I630" s="125"/>
      <c r="J630" s="125"/>
    </row>
    <row r="631" spans="2:10" x14ac:dyDescent="0.25">
      <c r="B631" s="153"/>
      <c r="C631" s="125"/>
      <c r="D631" s="125"/>
      <c r="E631" s="125"/>
      <c r="F631" s="125"/>
      <c r="G631" s="125"/>
      <c r="H631" s="125"/>
      <c r="I631" s="125"/>
      <c r="J631" s="125"/>
    </row>
    <row r="632" spans="2:10" x14ac:dyDescent="0.25">
      <c r="B632" s="153"/>
      <c r="C632" s="125"/>
      <c r="D632" s="125"/>
      <c r="E632" s="125"/>
      <c r="F632" s="125"/>
      <c r="G632" s="125"/>
      <c r="H632" s="125"/>
      <c r="I632" s="125"/>
      <c r="J632" s="125"/>
    </row>
    <row r="633" spans="2:10" x14ac:dyDescent="0.25">
      <c r="B633" s="153"/>
      <c r="C633" s="125"/>
      <c r="D633" s="125"/>
      <c r="E633" s="125"/>
      <c r="F633" s="125"/>
      <c r="G633" s="125"/>
      <c r="H633" s="125"/>
      <c r="I633" s="125"/>
      <c r="J633" s="125"/>
    </row>
    <row r="634" spans="2:10" x14ac:dyDescent="0.25">
      <c r="B634" s="153"/>
      <c r="C634" s="125"/>
      <c r="D634" s="125"/>
      <c r="E634" s="125"/>
      <c r="F634" s="125"/>
      <c r="G634" s="125"/>
      <c r="H634" s="125"/>
      <c r="I634" s="125"/>
      <c r="J634" s="125"/>
    </row>
    <row r="635" spans="2:10" x14ac:dyDescent="0.25">
      <c r="B635" s="153"/>
      <c r="C635" s="125"/>
      <c r="D635" s="125"/>
      <c r="E635" s="125"/>
      <c r="F635" s="125"/>
      <c r="G635" s="125"/>
      <c r="H635" s="125"/>
      <c r="I635" s="125"/>
      <c r="J635" s="125"/>
    </row>
    <row r="636" spans="2:10" x14ac:dyDescent="0.25">
      <c r="B636" s="153"/>
      <c r="C636" s="125"/>
      <c r="D636" s="125"/>
      <c r="E636" s="125"/>
      <c r="F636" s="125"/>
      <c r="G636" s="125"/>
      <c r="H636" s="125"/>
      <c r="I636" s="125"/>
      <c r="J636" s="125"/>
    </row>
    <row r="637" spans="2:10" x14ac:dyDescent="0.25">
      <c r="B637" s="153"/>
      <c r="C637" s="125"/>
      <c r="D637" s="125"/>
      <c r="E637" s="125"/>
      <c r="F637" s="125"/>
      <c r="G637" s="125"/>
      <c r="H637" s="125"/>
      <c r="I637" s="125"/>
      <c r="J637" s="125"/>
    </row>
    <row r="638" spans="2:10" x14ac:dyDescent="0.25">
      <c r="B638" s="153"/>
      <c r="C638" s="125"/>
      <c r="D638" s="125"/>
      <c r="E638" s="125"/>
      <c r="F638" s="125"/>
      <c r="G638" s="125"/>
      <c r="H638" s="125"/>
      <c r="I638" s="125"/>
      <c r="J638" s="125"/>
    </row>
    <row r="639" spans="2:10" x14ac:dyDescent="0.25">
      <c r="B639" s="153"/>
      <c r="C639" s="125"/>
      <c r="D639" s="125"/>
      <c r="E639" s="125"/>
      <c r="F639" s="125"/>
      <c r="G639" s="125"/>
      <c r="H639" s="125"/>
      <c r="I639" s="125"/>
      <c r="J639" s="125"/>
    </row>
    <row r="640" spans="2:10" x14ac:dyDescent="0.25">
      <c r="B640" s="153"/>
      <c r="C640" s="125"/>
      <c r="D640" s="125"/>
      <c r="E640" s="125"/>
      <c r="F640" s="125"/>
      <c r="G640" s="125"/>
      <c r="H640" s="125"/>
      <c r="I640" s="125"/>
      <c r="J640" s="125"/>
    </row>
    <row r="641" spans="2:10" x14ac:dyDescent="0.25">
      <c r="B641" s="153"/>
      <c r="C641" s="125"/>
      <c r="D641" s="125"/>
      <c r="E641" s="125"/>
      <c r="F641" s="125"/>
      <c r="G641" s="125"/>
      <c r="H641" s="125"/>
      <c r="I641" s="125"/>
      <c r="J641" s="125"/>
    </row>
    <row r="642" spans="2:10" x14ac:dyDescent="0.25">
      <c r="B642" s="153"/>
      <c r="C642" s="125"/>
      <c r="D642" s="125"/>
      <c r="E642" s="125"/>
      <c r="F642" s="125"/>
      <c r="G642" s="125"/>
      <c r="H642" s="125"/>
      <c r="I642" s="125"/>
      <c r="J642" s="125"/>
    </row>
    <row r="643" spans="2:10" x14ac:dyDescent="0.25">
      <c r="B643" s="153"/>
      <c r="C643" s="125"/>
      <c r="D643" s="125"/>
      <c r="E643" s="125"/>
      <c r="F643" s="125"/>
      <c r="G643" s="125"/>
      <c r="H643" s="125"/>
      <c r="I643" s="125"/>
      <c r="J643" s="125"/>
    </row>
    <row r="644" spans="2:10" x14ac:dyDescent="0.25">
      <c r="B644" s="153"/>
      <c r="C644" s="125"/>
      <c r="D644" s="125"/>
      <c r="E644" s="125"/>
      <c r="F644" s="125"/>
      <c r="G644" s="125"/>
      <c r="H644" s="125"/>
      <c r="I644" s="125"/>
      <c r="J644" s="125"/>
    </row>
    <row r="645" spans="2:10" x14ac:dyDescent="0.25">
      <c r="B645" s="153"/>
      <c r="C645" s="125"/>
      <c r="D645" s="125"/>
      <c r="E645" s="125"/>
      <c r="F645" s="125"/>
      <c r="G645" s="125"/>
      <c r="H645" s="125"/>
      <c r="I645" s="125"/>
      <c r="J645" s="125"/>
    </row>
    <row r="646" spans="2:10" x14ac:dyDescent="0.25">
      <c r="B646" s="153"/>
      <c r="C646" s="125"/>
      <c r="D646" s="125"/>
      <c r="E646" s="125"/>
      <c r="F646" s="125"/>
      <c r="G646" s="125"/>
      <c r="H646" s="125"/>
      <c r="I646" s="125"/>
      <c r="J646" s="125"/>
    </row>
    <row r="647" spans="2:10" x14ac:dyDescent="0.25">
      <c r="B647" s="153"/>
      <c r="C647" s="125"/>
      <c r="D647" s="125"/>
      <c r="E647" s="125"/>
      <c r="F647" s="125"/>
      <c r="G647" s="125"/>
      <c r="H647" s="125"/>
      <c r="I647" s="125"/>
      <c r="J647" s="125"/>
    </row>
    <row r="648" spans="2:10" x14ac:dyDescent="0.25">
      <c r="B648" s="153"/>
      <c r="C648" s="125"/>
      <c r="D648" s="125"/>
      <c r="E648" s="125"/>
      <c r="F648" s="125"/>
      <c r="G648" s="125"/>
      <c r="H648" s="125"/>
      <c r="I648" s="125"/>
      <c r="J648" s="125"/>
    </row>
    <row r="649" spans="2:10" x14ac:dyDescent="0.25">
      <c r="B649" s="153"/>
      <c r="C649" s="125"/>
      <c r="D649" s="125"/>
      <c r="E649" s="125"/>
      <c r="F649" s="125"/>
      <c r="G649" s="125"/>
      <c r="H649" s="125"/>
      <c r="I649" s="125"/>
      <c r="J649" s="125"/>
    </row>
    <row r="650" spans="2:10" x14ac:dyDescent="0.25">
      <c r="B650" s="153"/>
      <c r="C650" s="125"/>
      <c r="D650" s="125"/>
      <c r="E650" s="125"/>
      <c r="F650" s="125"/>
      <c r="G650" s="125"/>
      <c r="H650" s="125"/>
      <c r="I650" s="125"/>
      <c r="J650" s="125"/>
    </row>
    <row r="651" spans="2:10" x14ac:dyDescent="0.25">
      <c r="B651" s="153"/>
      <c r="C651" s="125"/>
      <c r="D651" s="125"/>
      <c r="E651" s="125"/>
      <c r="F651" s="125"/>
      <c r="G651" s="125"/>
      <c r="H651" s="125"/>
      <c r="I651" s="125"/>
      <c r="J651" s="125"/>
    </row>
    <row r="652" spans="2:10" x14ac:dyDescent="0.25">
      <c r="B652" s="153"/>
      <c r="C652" s="125"/>
      <c r="D652" s="125"/>
      <c r="E652" s="125"/>
      <c r="F652" s="125"/>
      <c r="G652" s="125"/>
      <c r="H652" s="125"/>
      <c r="I652" s="125"/>
      <c r="J652" s="125"/>
    </row>
    <row r="653" spans="2:10" x14ac:dyDescent="0.25">
      <c r="B653" s="153"/>
      <c r="C653" s="125"/>
      <c r="D653" s="125"/>
      <c r="E653" s="125"/>
      <c r="F653" s="125"/>
      <c r="G653" s="125"/>
      <c r="H653" s="125"/>
      <c r="I653" s="125"/>
      <c r="J653" s="125"/>
    </row>
    <row r="654" spans="2:10" x14ac:dyDescent="0.25">
      <c r="B654" s="153"/>
      <c r="C654" s="125"/>
      <c r="D654" s="125"/>
      <c r="E654" s="125"/>
      <c r="F654" s="125"/>
      <c r="G654" s="125"/>
      <c r="H654" s="125"/>
      <c r="I654" s="125"/>
      <c r="J654" s="125"/>
    </row>
    <row r="655" spans="2:10" x14ac:dyDescent="0.25">
      <c r="B655" s="153"/>
      <c r="C655" s="125"/>
      <c r="D655" s="125"/>
      <c r="E655" s="125"/>
      <c r="F655" s="125"/>
      <c r="G655" s="125"/>
      <c r="H655" s="125"/>
      <c r="I655" s="125"/>
      <c r="J655" s="125"/>
    </row>
    <row r="656" spans="2:10" x14ac:dyDescent="0.25">
      <c r="B656" s="153"/>
      <c r="C656" s="125"/>
      <c r="D656" s="125"/>
      <c r="E656" s="125"/>
      <c r="F656" s="125"/>
      <c r="G656" s="125"/>
      <c r="H656" s="125"/>
      <c r="I656" s="125"/>
      <c r="J656" s="125"/>
    </row>
    <row r="657" spans="2:10" x14ac:dyDescent="0.25">
      <c r="B657" s="153"/>
      <c r="C657" s="125"/>
      <c r="D657" s="125"/>
      <c r="E657" s="125"/>
      <c r="F657" s="125"/>
      <c r="G657" s="125"/>
      <c r="H657" s="125"/>
      <c r="I657" s="125"/>
      <c r="J657" s="125"/>
    </row>
    <row r="658" spans="2:10" x14ac:dyDescent="0.25">
      <c r="B658" s="153"/>
      <c r="C658" s="125"/>
      <c r="D658" s="125"/>
      <c r="E658" s="125"/>
      <c r="F658" s="125"/>
      <c r="G658" s="125"/>
      <c r="H658" s="125"/>
      <c r="I658" s="125"/>
      <c r="J658" s="125"/>
    </row>
    <row r="659" spans="2:10" x14ac:dyDescent="0.25">
      <c r="B659" s="153"/>
      <c r="C659" s="125"/>
      <c r="D659" s="125"/>
      <c r="E659" s="125"/>
      <c r="F659" s="125"/>
      <c r="G659" s="125"/>
      <c r="H659" s="125"/>
      <c r="I659" s="125"/>
      <c r="J659" s="125"/>
    </row>
    <row r="660" spans="2:10" x14ac:dyDescent="0.25">
      <c r="B660" s="153"/>
      <c r="C660" s="125"/>
      <c r="D660" s="125"/>
      <c r="E660" s="125"/>
      <c r="F660" s="125"/>
      <c r="G660" s="125"/>
      <c r="H660" s="125"/>
      <c r="I660" s="125"/>
      <c r="J660" s="125"/>
    </row>
    <row r="661" spans="2:10" x14ac:dyDescent="0.25">
      <c r="B661" s="153"/>
      <c r="C661" s="125"/>
      <c r="D661" s="125"/>
      <c r="E661" s="125"/>
      <c r="F661" s="125"/>
      <c r="G661" s="125"/>
      <c r="H661" s="125"/>
      <c r="I661" s="125"/>
      <c r="J661" s="125"/>
    </row>
    <row r="662" spans="2:10" x14ac:dyDescent="0.25">
      <c r="B662" s="153"/>
      <c r="C662" s="125"/>
      <c r="D662" s="125"/>
      <c r="E662" s="125"/>
      <c r="F662" s="125"/>
      <c r="G662" s="125"/>
      <c r="H662" s="125"/>
      <c r="I662" s="125"/>
      <c r="J662" s="125"/>
    </row>
    <row r="663" spans="2:10" x14ac:dyDescent="0.25">
      <c r="B663" s="153"/>
      <c r="C663" s="125"/>
      <c r="D663" s="125"/>
      <c r="E663" s="125"/>
      <c r="F663" s="125"/>
      <c r="G663" s="125"/>
      <c r="H663" s="125"/>
      <c r="I663" s="125"/>
      <c r="J663" s="125"/>
    </row>
    <row r="664" spans="2:10" x14ac:dyDescent="0.25">
      <c r="B664" s="153"/>
      <c r="C664" s="125"/>
      <c r="D664" s="125"/>
      <c r="E664" s="125"/>
      <c r="F664" s="125"/>
      <c r="G664" s="125"/>
      <c r="H664" s="125"/>
      <c r="I664" s="125"/>
      <c r="J664" s="125"/>
    </row>
    <row r="665" spans="2:10" x14ac:dyDescent="0.25">
      <c r="B665" s="153"/>
      <c r="C665" s="125"/>
      <c r="D665" s="125"/>
      <c r="E665" s="125"/>
      <c r="F665" s="125"/>
      <c r="G665" s="125"/>
      <c r="H665" s="125"/>
      <c r="I665" s="125"/>
      <c r="J665" s="125"/>
    </row>
    <row r="666" spans="2:10" x14ac:dyDescent="0.25">
      <c r="B666" s="153"/>
      <c r="C666" s="125"/>
      <c r="D666" s="125"/>
      <c r="E666" s="125"/>
      <c r="F666" s="125"/>
      <c r="G666" s="125"/>
      <c r="H666" s="125"/>
      <c r="I666" s="125"/>
      <c r="J666" s="125"/>
    </row>
    <row r="667" spans="2:10" x14ac:dyDescent="0.25">
      <c r="B667" s="153"/>
      <c r="C667" s="125"/>
      <c r="D667" s="125"/>
      <c r="E667" s="125"/>
      <c r="F667" s="125"/>
      <c r="G667" s="125"/>
      <c r="H667" s="125"/>
      <c r="I667" s="125"/>
      <c r="J667" s="125"/>
    </row>
    <row r="668" spans="2:10" x14ac:dyDescent="0.25">
      <c r="B668" s="153"/>
      <c r="C668" s="125"/>
      <c r="D668" s="125"/>
      <c r="E668" s="125"/>
      <c r="F668" s="125"/>
      <c r="G668" s="125"/>
      <c r="H668" s="125"/>
      <c r="I668" s="125"/>
      <c r="J668" s="125"/>
    </row>
    <row r="669" spans="2:10" x14ac:dyDescent="0.25">
      <c r="B669" s="153"/>
      <c r="C669" s="125"/>
      <c r="D669" s="125"/>
      <c r="E669" s="125"/>
      <c r="F669" s="125"/>
      <c r="G669" s="125"/>
      <c r="H669" s="125"/>
      <c r="I669" s="125"/>
      <c r="J669" s="125"/>
    </row>
    <row r="670" spans="2:10" x14ac:dyDescent="0.25">
      <c r="B670" s="153"/>
      <c r="C670" s="125"/>
      <c r="D670" s="125"/>
      <c r="E670" s="125"/>
      <c r="F670" s="125"/>
      <c r="G670" s="125"/>
      <c r="H670" s="125"/>
      <c r="I670" s="125"/>
      <c r="J670" s="125"/>
    </row>
    <row r="671" spans="2:10" x14ac:dyDescent="0.25">
      <c r="B671" s="153"/>
      <c r="C671" s="125"/>
      <c r="D671" s="125"/>
      <c r="E671" s="125"/>
      <c r="F671" s="125"/>
      <c r="G671" s="125"/>
      <c r="H671" s="125"/>
      <c r="I671" s="125"/>
      <c r="J671" s="125"/>
    </row>
    <row r="672" spans="2:10" x14ac:dyDescent="0.25">
      <c r="B672" s="153"/>
      <c r="C672" s="125"/>
      <c r="D672" s="125"/>
      <c r="E672" s="125"/>
      <c r="F672" s="125"/>
      <c r="G672" s="125"/>
      <c r="H672" s="125"/>
      <c r="I672" s="125"/>
      <c r="J672" s="125"/>
    </row>
    <row r="673" spans="2:10" x14ac:dyDescent="0.25">
      <c r="B673" s="153"/>
      <c r="C673" s="125"/>
      <c r="D673" s="125"/>
      <c r="E673" s="125"/>
      <c r="F673" s="125"/>
      <c r="G673" s="125"/>
      <c r="H673" s="125"/>
      <c r="I673" s="125"/>
      <c r="J673" s="125"/>
    </row>
    <row r="674" spans="2:10" x14ac:dyDescent="0.25">
      <c r="B674" s="153"/>
      <c r="C674" s="125"/>
      <c r="D674" s="125"/>
      <c r="E674" s="125"/>
      <c r="F674" s="125"/>
      <c r="G674" s="125"/>
      <c r="H674" s="125"/>
      <c r="I674" s="125"/>
      <c r="J674" s="125"/>
    </row>
    <row r="675" spans="2:10" x14ac:dyDescent="0.25">
      <c r="B675" s="153"/>
      <c r="C675" s="125"/>
      <c r="D675" s="125"/>
      <c r="E675" s="125"/>
      <c r="F675" s="125"/>
      <c r="G675" s="125"/>
      <c r="H675" s="125"/>
      <c r="I675" s="125"/>
      <c r="J675" s="125"/>
    </row>
    <row r="676" spans="2:10" x14ac:dyDescent="0.25">
      <c r="B676" s="153"/>
      <c r="C676" s="125"/>
      <c r="D676" s="125"/>
      <c r="E676" s="125"/>
      <c r="F676" s="125"/>
      <c r="G676" s="125"/>
      <c r="H676" s="125"/>
      <c r="I676" s="125"/>
      <c r="J676" s="125"/>
    </row>
    <row r="677" spans="2:10" x14ac:dyDescent="0.25">
      <c r="B677" s="153"/>
      <c r="C677" s="125"/>
      <c r="D677" s="125"/>
      <c r="E677" s="125"/>
      <c r="F677" s="125"/>
      <c r="G677" s="125"/>
      <c r="H677" s="125"/>
      <c r="I677" s="125"/>
      <c r="J677" s="125"/>
    </row>
    <row r="678" spans="2:10" x14ac:dyDescent="0.25">
      <c r="B678" s="153"/>
      <c r="C678" s="125"/>
      <c r="D678" s="125"/>
      <c r="E678" s="125"/>
      <c r="F678" s="125"/>
      <c r="G678" s="125"/>
      <c r="H678" s="125"/>
      <c r="I678" s="125"/>
      <c r="J678" s="125"/>
    </row>
    <row r="679" spans="2:10" x14ac:dyDescent="0.25">
      <c r="B679" s="153"/>
      <c r="C679" s="125"/>
      <c r="D679" s="125"/>
      <c r="E679" s="125"/>
      <c r="F679" s="125"/>
      <c r="G679" s="125"/>
      <c r="H679" s="125"/>
      <c r="I679" s="125"/>
      <c r="J679" s="125"/>
    </row>
    <row r="680" spans="2:10" x14ac:dyDescent="0.25">
      <c r="B680" s="153"/>
      <c r="C680" s="125"/>
      <c r="D680" s="125"/>
      <c r="E680" s="125"/>
      <c r="F680" s="125"/>
      <c r="G680" s="125"/>
      <c r="H680" s="125"/>
      <c r="I680" s="125"/>
      <c r="J680" s="125"/>
    </row>
    <row r="681" spans="2:10" x14ac:dyDescent="0.25">
      <c r="B681" s="153"/>
      <c r="C681" s="125"/>
      <c r="D681" s="125"/>
      <c r="E681" s="125"/>
      <c r="F681" s="125"/>
      <c r="G681" s="125"/>
      <c r="H681" s="125"/>
      <c r="I681" s="125"/>
      <c r="J681" s="125"/>
    </row>
    <row r="682" spans="2:10" x14ac:dyDescent="0.25">
      <c r="B682" s="153"/>
      <c r="C682" s="125"/>
      <c r="D682" s="125"/>
      <c r="E682" s="125"/>
      <c r="F682" s="125"/>
      <c r="G682" s="125"/>
      <c r="H682" s="125"/>
      <c r="I682" s="125"/>
      <c r="J682" s="125"/>
    </row>
    <row r="683" spans="2:10" x14ac:dyDescent="0.25">
      <c r="B683" s="153"/>
      <c r="C683" s="125"/>
      <c r="D683" s="125"/>
      <c r="E683" s="125"/>
      <c r="F683" s="125"/>
      <c r="G683" s="125"/>
      <c r="H683" s="125"/>
      <c r="I683" s="125"/>
      <c r="J683" s="125"/>
    </row>
    <row r="684" spans="2:10" x14ac:dyDescent="0.25">
      <c r="B684" s="153"/>
      <c r="C684" s="125"/>
      <c r="D684" s="125"/>
      <c r="E684" s="125"/>
      <c r="F684" s="125"/>
      <c r="G684" s="125"/>
      <c r="H684" s="125"/>
      <c r="I684" s="125"/>
      <c r="J684" s="125"/>
    </row>
    <row r="685" spans="2:10" x14ac:dyDescent="0.25">
      <c r="B685" s="153"/>
      <c r="C685" s="125"/>
      <c r="D685" s="125"/>
      <c r="E685" s="125"/>
      <c r="F685" s="125"/>
      <c r="G685" s="125"/>
      <c r="H685" s="125"/>
      <c r="I685" s="125"/>
      <c r="J685" s="125"/>
    </row>
    <row r="686" spans="2:10" x14ac:dyDescent="0.25">
      <c r="B686" s="153"/>
      <c r="C686" s="125"/>
      <c r="D686" s="125"/>
      <c r="E686" s="125"/>
      <c r="F686" s="125"/>
      <c r="G686" s="125"/>
      <c r="H686" s="125"/>
      <c r="I686" s="125"/>
      <c r="J686" s="125"/>
    </row>
    <row r="687" spans="2:10" x14ac:dyDescent="0.25">
      <c r="B687" s="153"/>
      <c r="C687" s="125"/>
      <c r="D687" s="125"/>
      <c r="E687" s="125"/>
      <c r="F687" s="125"/>
      <c r="G687" s="125"/>
      <c r="H687" s="125"/>
      <c r="I687" s="125"/>
      <c r="J687" s="125"/>
    </row>
    <row r="688" spans="2:10" x14ac:dyDescent="0.25">
      <c r="B688" s="153"/>
      <c r="C688" s="125"/>
      <c r="D688" s="125"/>
      <c r="E688" s="125"/>
      <c r="F688" s="125"/>
      <c r="G688" s="125"/>
      <c r="H688" s="125"/>
      <c r="I688" s="125"/>
      <c r="J688" s="125"/>
    </row>
    <row r="689" spans="2:10" x14ac:dyDescent="0.25">
      <c r="B689" s="153"/>
      <c r="C689" s="125"/>
      <c r="D689" s="125"/>
      <c r="E689" s="125"/>
      <c r="F689" s="125"/>
      <c r="G689" s="125"/>
      <c r="H689" s="125"/>
      <c r="I689" s="125"/>
      <c r="J689" s="125"/>
    </row>
    <row r="690" spans="2:10" x14ac:dyDescent="0.25">
      <c r="B690" s="153"/>
      <c r="C690" s="125"/>
      <c r="D690" s="125"/>
      <c r="E690" s="125"/>
      <c r="F690" s="125"/>
      <c r="G690" s="125"/>
      <c r="H690" s="125"/>
      <c r="I690" s="125"/>
      <c r="J690" s="125"/>
    </row>
    <row r="691" spans="2:10" x14ac:dyDescent="0.25">
      <c r="B691" s="153"/>
      <c r="C691" s="125"/>
      <c r="D691" s="125"/>
      <c r="E691" s="125"/>
      <c r="F691" s="125"/>
      <c r="G691" s="125"/>
      <c r="H691" s="125"/>
      <c r="I691" s="125"/>
      <c r="J691" s="125"/>
    </row>
    <row r="692" spans="2:10" x14ac:dyDescent="0.25">
      <c r="B692" s="153"/>
      <c r="C692" s="125"/>
      <c r="D692" s="125"/>
      <c r="E692" s="125"/>
      <c r="F692" s="125"/>
      <c r="G692" s="125"/>
      <c r="H692" s="125"/>
      <c r="I692" s="125"/>
      <c r="J692" s="125"/>
    </row>
    <row r="693" spans="2:10" x14ac:dyDescent="0.25">
      <c r="B693" s="153"/>
      <c r="C693" s="125"/>
      <c r="D693" s="125"/>
      <c r="E693" s="125"/>
      <c r="F693" s="125"/>
      <c r="G693" s="125"/>
      <c r="H693" s="125"/>
      <c r="I693" s="125"/>
      <c r="J693" s="125"/>
    </row>
    <row r="694" spans="2:10" x14ac:dyDescent="0.25">
      <c r="B694" s="153"/>
      <c r="C694" s="125"/>
      <c r="D694" s="125"/>
      <c r="E694" s="125"/>
      <c r="F694" s="125"/>
      <c r="G694" s="125"/>
      <c r="H694" s="125"/>
      <c r="I694" s="125"/>
      <c r="J694" s="125"/>
    </row>
    <row r="695" spans="2:10" x14ac:dyDescent="0.25">
      <c r="B695" s="153"/>
      <c r="C695" s="125"/>
      <c r="D695" s="125"/>
      <c r="E695" s="125"/>
      <c r="F695" s="125"/>
      <c r="G695" s="125"/>
      <c r="H695" s="125"/>
      <c r="I695" s="125"/>
      <c r="J695" s="125"/>
    </row>
    <row r="696" spans="2:10" x14ac:dyDescent="0.25">
      <c r="B696" s="153"/>
      <c r="C696" s="125"/>
      <c r="D696" s="125"/>
      <c r="E696" s="125"/>
      <c r="F696" s="125"/>
      <c r="G696" s="125"/>
      <c r="H696" s="125"/>
      <c r="I696" s="125"/>
      <c r="J696" s="125"/>
    </row>
    <row r="697" spans="2:10" x14ac:dyDescent="0.25">
      <c r="B697" s="153"/>
      <c r="C697" s="125"/>
      <c r="D697" s="125"/>
      <c r="E697" s="125"/>
      <c r="F697" s="125"/>
      <c r="G697" s="125"/>
      <c r="H697" s="125"/>
      <c r="I697" s="125"/>
      <c r="J697" s="125"/>
    </row>
    <row r="698" spans="2:10" x14ac:dyDescent="0.25">
      <c r="B698" s="153"/>
      <c r="C698" s="125"/>
      <c r="D698" s="125"/>
      <c r="E698" s="125"/>
      <c r="F698" s="125"/>
      <c r="G698" s="125"/>
      <c r="H698" s="125"/>
      <c r="I698" s="125"/>
      <c r="J698" s="125"/>
    </row>
    <row r="699" spans="2:10" x14ac:dyDescent="0.25">
      <c r="B699" s="153"/>
      <c r="C699" s="125"/>
      <c r="D699" s="125"/>
      <c r="E699" s="125"/>
      <c r="F699" s="125"/>
      <c r="G699" s="125"/>
      <c r="H699" s="125"/>
      <c r="I699" s="125"/>
      <c r="J699" s="125"/>
    </row>
    <row r="700" spans="2:10" x14ac:dyDescent="0.25">
      <c r="B700" s="153"/>
      <c r="C700" s="125"/>
      <c r="D700" s="125"/>
      <c r="E700" s="125"/>
      <c r="F700" s="125"/>
      <c r="G700" s="125"/>
      <c r="H700" s="125"/>
      <c r="I700" s="125"/>
      <c r="J700" s="125"/>
    </row>
    <row r="701" spans="2:10" x14ac:dyDescent="0.25">
      <c r="B701" s="153"/>
      <c r="C701" s="125"/>
      <c r="D701" s="125"/>
      <c r="E701" s="125"/>
      <c r="F701" s="125"/>
      <c r="G701" s="125"/>
      <c r="H701" s="125"/>
      <c r="I701" s="125"/>
      <c r="J701" s="125"/>
    </row>
    <row r="702" spans="2:10" x14ac:dyDescent="0.25">
      <c r="B702" s="153"/>
      <c r="C702" s="125"/>
      <c r="D702" s="125"/>
      <c r="E702" s="125"/>
      <c r="F702" s="125"/>
      <c r="G702" s="125"/>
      <c r="H702" s="125"/>
      <c r="I702" s="125"/>
      <c r="J702" s="125"/>
    </row>
    <row r="703" spans="2:10" x14ac:dyDescent="0.25">
      <c r="B703" s="153"/>
      <c r="C703" s="125"/>
      <c r="D703" s="125"/>
      <c r="E703" s="125"/>
      <c r="F703" s="125"/>
      <c r="G703" s="125"/>
      <c r="H703" s="125"/>
      <c r="I703" s="125"/>
      <c r="J703" s="125"/>
    </row>
    <row r="704" spans="2:10" x14ac:dyDescent="0.25">
      <c r="B704" s="153"/>
      <c r="C704" s="125"/>
      <c r="D704" s="125"/>
      <c r="E704" s="125"/>
      <c r="F704" s="125"/>
      <c r="G704" s="125"/>
      <c r="H704" s="125"/>
      <c r="I704" s="125"/>
      <c r="J704" s="125"/>
    </row>
    <row r="705" spans="2:10" x14ac:dyDescent="0.25">
      <c r="B705" s="153"/>
      <c r="C705" s="125"/>
      <c r="D705" s="125"/>
      <c r="E705" s="125"/>
      <c r="F705" s="125"/>
      <c r="G705" s="125"/>
      <c r="H705" s="125"/>
      <c r="I705" s="125"/>
      <c r="J705" s="125"/>
    </row>
    <row r="706" spans="2:10" x14ac:dyDescent="0.25">
      <c r="B706" s="153"/>
      <c r="C706" s="125"/>
      <c r="D706" s="125"/>
      <c r="E706" s="125"/>
      <c r="F706" s="125"/>
      <c r="G706" s="125"/>
      <c r="H706" s="125"/>
      <c r="I706" s="125"/>
      <c r="J706" s="125"/>
    </row>
    <row r="707" spans="2:10" x14ac:dyDescent="0.25">
      <c r="B707" s="153"/>
      <c r="C707" s="125"/>
      <c r="D707" s="125"/>
      <c r="E707" s="125"/>
      <c r="F707" s="125"/>
      <c r="G707" s="125"/>
      <c r="H707" s="125"/>
      <c r="I707" s="125"/>
      <c r="J707" s="125"/>
    </row>
    <row r="708" spans="2:10" x14ac:dyDescent="0.25">
      <c r="B708" s="153"/>
      <c r="C708" s="125"/>
      <c r="D708" s="125"/>
      <c r="E708" s="125"/>
      <c r="F708" s="125"/>
      <c r="G708" s="125"/>
      <c r="H708" s="125"/>
      <c r="I708" s="125"/>
      <c r="J708" s="125"/>
    </row>
    <row r="709" spans="2:10" x14ac:dyDescent="0.25">
      <c r="B709" s="153"/>
      <c r="C709" s="125"/>
      <c r="D709" s="125"/>
      <c r="E709" s="125"/>
      <c r="F709" s="125"/>
      <c r="G709" s="125"/>
      <c r="H709" s="125"/>
      <c r="I709" s="125"/>
      <c r="J709" s="125"/>
    </row>
    <row r="710" spans="2:10" x14ac:dyDescent="0.25">
      <c r="B710" s="153"/>
      <c r="C710" s="125"/>
      <c r="D710" s="125"/>
      <c r="E710" s="125"/>
      <c r="F710" s="125"/>
      <c r="G710" s="125"/>
      <c r="H710" s="125"/>
      <c r="I710" s="125"/>
      <c r="J710" s="125"/>
    </row>
    <row r="711" spans="2:10" x14ac:dyDescent="0.25">
      <c r="B711" s="153"/>
      <c r="C711" s="125"/>
      <c r="D711" s="125"/>
      <c r="E711" s="125"/>
      <c r="F711" s="125"/>
      <c r="G711" s="125"/>
      <c r="H711" s="125"/>
      <c r="I711" s="125"/>
      <c r="J711" s="125"/>
    </row>
    <row r="712" spans="2:10" x14ac:dyDescent="0.25">
      <c r="B712" s="153"/>
      <c r="C712" s="125"/>
      <c r="D712" s="125"/>
      <c r="E712" s="125"/>
      <c r="F712" s="125"/>
      <c r="G712" s="125"/>
      <c r="H712" s="125"/>
      <c r="I712" s="125"/>
      <c r="J712" s="125"/>
    </row>
    <row r="713" spans="2:10" x14ac:dyDescent="0.25">
      <c r="B713" s="153"/>
      <c r="C713" s="125"/>
      <c r="D713" s="125"/>
      <c r="E713" s="125"/>
      <c r="F713" s="125"/>
      <c r="G713" s="125"/>
      <c r="H713" s="125"/>
      <c r="I713" s="125"/>
      <c r="J713" s="125"/>
    </row>
    <row r="714" spans="2:10" x14ac:dyDescent="0.25">
      <c r="B714" s="153"/>
      <c r="C714" s="125"/>
      <c r="D714" s="125"/>
      <c r="E714" s="125"/>
      <c r="F714" s="125"/>
      <c r="G714" s="125"/>
      <c r="H714" s="125"/>
      <c r="I714" s="125"/>
      <c r="J714" s="125"/>
    </row>
    <row r="715" spans="2:10" x14ac:dyDescent="0.25">
      <c r="B715" s="153"/>
      <c r="C715" s="125"/>
      <c r="D715" s="125"/>
      <c r="E715" s="125"/>
      <c r="F715" s="125"/>
      <c r="G715" s="125"/>
      <c r="H715" s="125"/>
      <c r="I715" s="125"/>
      <c r="J715" s="125"/>
    </row>
    <row r="716" spans="2:10" x14ac:dyDescent="0.25">
      <c r="B716" s="153"/>
      <c r="C716" s="125"/>
      <c r="D716" s="125"/>
      <c r="E716" s="125"/>
      <c r="F716" s="125"/>
      <c r="G716" s="125"/>
      <c r="H716" s="125"/>
      <c r="I716" s="125"/>
      <c r="J716" s="125"/>
    </row>
    <row r="717" spans="2:10" x14ac:dyDescent="0.25">
      <c r="B717" s="153"/>
      <c r="C717" s="125"/>
      <c r="D717" s="125"/>
      <c r="E717" s="125"/>
      <c r="F717" s="125"/>
      <c r="G717" s="125"/>
      <c r="H717" s="125"/>
      <c r="I717" s="125"/>
      <c r="J717" s="125"/>
    </row>
    <row r="718" spans="2:10" x14ac:dyDescent="0.25">
      <c r="B718" s="153"/>
      <c r="C718" s="125"/>
      <c r="D718" s="125"/>
      <c r="E718" s="125"/>
      <c r="F718" s="125"/>
      <c r="G718" s="125"/>
      <c r="H718" s="125"/>
      <c r="I718" s="125"/>
      <c r="J718" s="125"/>
    </row>
    <row r="719" spans="2:10" x14ac:dyDescent="0.25">
      <c r="B719" s="153"/>
      <c r="C719" s="125"/>
      <c r="D719" s="125"/>
      <c r="E719" s="125"/>
      <c r="F719" s="125"/>
      <c r="G719" s="125"/>
      <c r="H719" s="125"/>
      <c r="I719" s="125"/>
      <c r="J719" s="125"/>
    </row>
    <row r="720" spans="2:10" x14ac:dyDescent="0.25">
      <c r="B720" s="153"/>
      <c r="C720" s="125"/>
      <c r="D720" s="125"/>
      <c r="E720" s="125"/>
      <c r="F720" s="125"/>
      <c r="G720" s="125"/>
      <c r="H720" s="125"/>
      <c r="I720" s="125"/>
      <c r="J720" s="125"/>
    </row>
    <row r="721" spans="2:10" x14ac:dyDescent="0.25">
      <c r="B721" s="153"/>
      <c r="C721" s="125"/>
      <c r="D721" s="125"/>
      <c r="E721" s="125"/>
      <c r="F721" s="125"/>
      <c r="G721" s="125"/>
      <c r="H721" s="125"/>
      <c r="I721" s="125"/>
      <c r="J721" s="125"/>
    </row>
    <row r="722" spans="2:10" x14ac:dyDescent="0.25">
      <c r="B722" s="153"/>
      <c r="C722" s="125"/>
      <c r="D722" s="125"/>
      <c r="E722" s="125"/>
      <c r="F722" s="125"/>
      <c r="G722" s="125"/>
      <c r="H722" s="125"/>
      <c r="I722" s="125"/>
      <c r="J722" s="125"/>
    </row>
    <row r="723" spans="2:10" x14ac:dyDescent="0.25">
      <c r="B723" s="153"/>
      <c r="C723" s="125"/>
      <c r="D723" s="125"/>
      <c r="E723" s="125"/>
      <c r="F723" s="125"/>
      <c r="G723" s="125"/>
      <c r="H723" s="125"/>
      <c r="I723" s="125"/>
      <c r="J723" s="125"/>
    </row>
    <row r="724" spans="2:10" x14ac:dyDescent="0.25">
      <c r="B724" s="153"/>
      <c r="C724" s="125"/>
      <c r="D724" s="125"/>
      <c r="E724" s="125"/>
      <c r="F724" s="125"/>
      <c r="G724" s="125"/>
      <c r="H724" s="125"/>
      <c r="I724" s="125"/>
      <c r="J724" s="125"/>
    </row>
    <row r="725" spans="2:10" x14ac:dyDescent="0.25">
      <c r="B725" s="153"/>
      <c r="C725" s="125"/>
      <c r="D725" s="125"/>
      <c r="E725" s="125"/>
      <c r="F725" s="125"/>
      <c r="G725" s="125"/>
      <c r="H725" s="125"/>
      <c r="I725" s="125"/>
      <c r="J725" s="125"/>
    </row>
    <row r="726" spans="2:10" x14ac:dyDescent="0.25">
      <c r="B726" s="153"/>
      <c r="C726" s="125"/>
      <c r="D726" s="125"/>
      <c r="E726" s="125"/>
      <c r="F726" s="125"/>
      <c r="G726" s="125"/>
      <c r="H726" s="125"/>
      <c r="I726" s="125"/>
      <c r="J726" s="125"/>
    </row>
    <row r="727" spans="2:10" x14ac:dyDescent="0.25">
      <c r="B727" s="153"/>
      <c r="C727" s="125"/>
      <c r="D727" s="125"/>
      <c r="E727" s="125"/>
      <c r="F727" s="125"/>
      <c r="G727" s="125"/>
      <c r="H727" s="125"/>
      <c r="I727" s="125"/>
      <c r="J727" s="125"/>
    </row>
    <row r="728" spans="2:10" x14ac:dyDescent="0.25">
      <c r="B728" s="153"/>
      <c r="C728" s="125"/>
      <c r="D728" s="125"/>
      <c r="E728" s="125"/>
      <c r="F728" s="125"/>
      <c r="G728" s="125"/>
      <c r="H728" s="125"/>
      <c r="I728" s="125"/>
      <c r="J728" s="125"/>
    </row>
    <row r="729" spans="2:10" x14ac:dyDescent="0.25">
      <c r="B729" s="153"/>
      <c r="C729" s="125"/>
      <c r="D729" s="125"/>
      <c r="E729" s="125"/>
      <c r="F729" s="125"/>
      <c r="G729" s="125"/>
      <c r="H729" s="125"/>
      <c r="I729" s="125"/>
      <c r="J729" s="125"/>
    </row>
    <row r="730" spans="2:10" x14ac:dyDescent="0.25">
      <c r="B730" s="153"/>
      <c r="C730" s="125"/>
      <c r="D730" s="125"/>
      <c r="E730" s="125"/>
      <c r="F730" s="125"/>
      <c r="G730" s="125"/>
      <c r="H730" s="125"/>
      <c r="I730" s="125"/>
      <c r="J730" s="125"/>
    </row>
    <row r="731" spans="2:10" x14ac:dyDescent="0.25">
      <c r="B731" s="153"/>
      <c r="C731" s="125"/>
      <c r="D731" s="125"/>
      <c r="E731" s="125"/>
      <c r="F731" s="125"/>
      <c r="G731" s="125"/>
      <c r="H731" s="125"/>
      <c r="I731" s="125"/>
      <c r="J731" s="125"/>
    </row>
    <row r="732" spans="2:10" x14ac:dyDescent="0.25">
      <c r="B732" s="153"/>
      <c r="C732" s="125"/>
      <c r="D732" s="125"/>
      <c r="E732" s="125"/>
      <c r="F732" s="125"/>
      <c r="G732" s="125"/>
      <c r="H732" s="125"/>
      <c r="I732" s="125"/>
      <c r="J732" s="125"/>
    </row>
    <row r="733" spans="2:10" x14ac:dyDescent="0.25">
      <c r="B733" s="153"/>
      <c r="C733" s="125"/>
      <c r="D733" s="125"/>
      <c r="E733" s="125"/>
      <c r="F733" s="125"/>
      <c r="G733" s="125"/>
      <c r="H733" s="125"/>
      <c r="I733" s="125"/>
      <c r="J733" s="125"/>
    </row>
    <row r="734" spans="2:10" x14ac:dyDescent="0.25">
      <c r="B734" s="153"/>
      <c r="C734" s="125"/>
      <c r="D734" s="125"/>
      <c r="E734" s="125"/>
      <c r="F734" s="125"/>
      <c r="G734" s="125"/>
      <c r="H734" s="125"/>
      <c r="I734" s="125"/>
      <c r="J734" s="125"/>
    </row>
    <row r="735" spans="2:10" x14ac:dyDescent="0.25">
      <c r="B735" s="153"/>
      <c r="C735" s="125"/>
      <c r="D735" s="125"/>
      <c r="E735" s="125"/>
      <c r="F735" s="125"/>
      <c r="G735" s="125"/>
      <c r="H735" s="125"/>
      <c r="I735" s="125"/>
      <c r="J735" s="125"/>
    </row>
    <row r="736" spans="2:10" x14ac:dyDescent="0.25">
      <c r="B736" s="153"/>
      <c r="C736" s="125"/>
      <c r="D736" s="125"/>
      <c r="E736" s="125"/>
      <c r="F736" s="125"/>
      <c r="G736" s="125"/>
      <c r="H736" s="125"/>
      <c r="I736" s="125"/>
      <c r="J736" s="125"/>
    </row>
    <row r="737" spans="2:10" x14ac:dyDescent="0.25">
      <c r="B737" s="153"/>
      <c r="C737" s="125"/>
      <c r="D737" s="125"/>
      <c r="E737" s="125"/>
      <c r="F737" s="125"/>
      <c r="G737" s="125"/>
      <c r="H737" s="125"/>
      <c r="I737" s="125"/>
      <c r="J737" s="125"/>
    </row>
    <row r="738" spans="2:10" x14ac:dyDescent="0.25">
      <c r="B738" s="153"/>
      <c r="C738" s="125"/>
      <c r="D738" s="125"/>
      <c r="E738" s="125"/>
      <c r="F738" s="125"/>
      <c r="G738" s="125"/>
      <c r="H738" s="125"/>
      <c r="I738" s="125"/>
      <c r="J738" s="125"/>
    </row>
    <row r="739" spans="2:10" x14ac:dyDescent="0.25">
      <c r="B739" s="153"/>
      <c r="C739" s="125"/>
      <c r="D739" s="125"/>
      <c r="E739" s="125"/>
      <c r="F739" s="125"/>
      <c r="G739" s="125"/>
      <c r="H739" s="125"/>
      <c r="I739" s="125"/>
      <c r="J739" s="125"/>
    </row>
    <row r="740" spans="2:10" x14ac:dyDescent="0.25">
      <c r="B740" s="153"/>
      <c r="C740" s="125"/>
      <c r="D740" s="125"/>
      <c r="E740" s="125"/>
      <c r="F740" s="125"/>
      <c r="G740" s="125"/>
      <c r="H740" s="125"/>
      <c r="I740" s="125"/>
      <c r="J740" s="125"/>
    </row>
    <row r="741" spans="2:10" x14ac:dyDescent="0.25">
      <c r="B741" s="153"/>
      <c r="C741" s="125"/>
      <c r="D741" s="125"/>
      <c r="E741" s="125"/>
      <c r="F741" s="125"/>
      <c r="G741" s="125"/>
      <c r="H741" s="125"/>
      <c r="I741" s="125"/>
      <c r="J741" s="125"/>
    </row>
    <row r="742" spans="2:10" x14ac:dyDescent="0.25">
      <c r="B742" s="153"/>
      <c r="C742" s="125"/>
      <c r="D742" s="125"/>
      <c r="E742" s="125"/>
      <c r="F742" s="125"/>
      <c r="G742" s="125"/>
      <c r="H742" s="125"/>
      <c r="I742" s="125"/>
      <c r="J742" s="125"/>
    </row>
    <row r="743" spans="2:10" x14ac:dyDescent="0.25">
      <c r="B743" s="153"/>
      <c r="C743" s="125"/>
      <c r="D743" s="125"/>
      <c r="E743" s="125"/>
      <c r="F743" s="125"/>
      <c r="G743" s="125"/>
      <c r="H743" s="125"/>
      <c r="I743" s="125"/>
      <c r="J743" s="125"/>
    </row>
    <row r="744" spans="2:10" x14ac:dyDescent="0.25">
      <c r="B744" s="153"/>
      <c r="C744" s="125"/>
      <c r="D744" s="125"/>
      <c r="E744" s="125"/>
      <c r="F744" s="125"/>
      <c r="G744" s="125"/>
      <c r="H744" s="125"/>
      <c r="I744" s="125"/>
      <c r="J744" s="125"/>
    </row>
    <row r="745" spans="2:10" x14ac:dyDescent="0.25">
      <c r="B745" s="153"/>
      <c r="C745" s="125"/>
      <c r="D745" s="125"/>
      <c r="E745" s="125"/>
      <c r="F745" s="125"/>
      <c r="G745" s="125"/>
      <c r="H745" s="125"/>
      <c r="I745" s="125"/>
      <c r="J745" s="125"/>
    </row>
    <row r="746" spans="2:10" x14ac:dyDescent="0.25">
      <c r="B746" s="153"/>
      <c r="C746" s="125"/>
      <c r="D746" s="125"/>
      <c r="E746" s="125"/>
      <c r="F746" s="125"/>
      <c r="G746" s="125"/>
      <c r="H746" s="125"/>
      <c r="I746" s="125"/>
      <c r="J746" s="125"/>
    </row>
    <row r="747" spans="2:10" x14ac:dyDescent="0.25">
      <c r="B747" s="153"/>
      <c r="C747" s="125"/>
      <c r="D747" s="125"/>
      <c r="E747" s="125"/>
      <c r="F747" s="125"/>
      <c r="G747" s="125"/>
      <c r="H747" s="125"/>
      <c r="I747" s="125"/>
      <c r="J747" s="125"/>
    </row>
    <row r="748" spans="2:10" x14ac:dyDescent="0.25">
      <c r="B748" s="153"/>
      <c r="C748" s="125"/>
      <c r="D748" s="125"/>
      <c r="E748" s="125"/>
      <c r="F748" s="125"/>
      <c r="G748" s="125"/>
      <c r="H748" s="125"/>
      <c r="I748" s="125"/>
      <c r="J748" s="125"/>
    </row>
    <row r="749" spans="2:10" x14ac:dyDescent="0.25">
      <c r="B749" s="153"/>
      <c r="C749" s="125"/>
      <c r="D749" s="125"/>
      <c r="E749" s="125"/>
      <c r="F749" s="125"/>
      <c r="G749" s="125"/>
      <c r="H749" s="125"/>
      <c r="I749" s="125"/>
      <c r="J749" s="125"/>
    </row>
    <row r="750" spans="2:10" x14ac:dyDescent="0.25">
      <c r="B750" s="153"/>
      <c r="C750" s="125"/>
      <c r="D750" s="125"/>
      <c r="E750" s="125"/>
      <c r="F750" s="125"/>
      <c r="G750" s="125"/>
      <c r="H750" s="125"/>
      <c r="I750" s="125"/>
      <c r="J750" s="125"/>
    </row>
    <row r="751" spans="2:10" x14ac:dyDescent="0.25">
      <c r="B751" s="153"/>
      <c r="C751" s="125"/>
      <c r="D751" s="125"/>
      <c r="E751" s="125"/>
      <c r="F751" s="125"/>
      <c r="G751" s="125"/>
      <c r="H751" s="125"/>
      <c r="I751" s="125"/>
      <c r="J751" s="125"/>
    </row>
    <row r="752" spans="2:10" x14ac:dyDescent="0.25">
      <c r="B752" s="153"/>
      <c r="C752" s="125"/>
      <c r="D752" s="125"/>
      <c r="E752" s="125"/>
      <c r="F752" s="125"/>
      <c r="G752" s="125"/>
      <c r="H752" s="125"/>
      <c r="I752" s="125"/>
      <c r="J752" s="125"/>
    </row>
    <row r="753" spans="2:10" x14ac:dyDescent="0.25">
      <c r="B753" s="153"/>
      <c r="C753" s="125"/>
      <c r="D753" s="125"/>
      <c r="E753" s="125"/>
      <c r="F753" s="125"/>
      <c r="G753" s="125"/>
      <c r="H753" s="125"/>
      <c r="I753" s="125"/>
      <c r="J753" s="125"/>
    </row>
    <row r="754" spans="2:10" x14ac:dyDescent="0.25">
      <c r="B754" s="153"/>
      <c r="C754" s="125"/>
      <c r="D754" s="125"/>
      <c r="E754" s="125"/>
      <c r="F754" s="125"/>
      <c r="G754" s="125"/>
      <c r="H754" s="125"/>
      <c r="I754" s="125"/>
      <c r="J754" s="125"/>
    </row>
    <row r="755" spans="2:10" x14ac:dyDescent="0.25">
      <c r="B755" s="153"/>
      <c r="C755" s="125"/>
      <c r="D755" s="125"/>
      <c r="E755" s="125"/>
      <c r="F755" s="125"/>
      <c r="G755" s="125"/>
      <c r="H755" s="125"/>
      <c r="I755" s="125"/>
      <c r="J755" s="125"/>
    </row>
    <row r="756" spans="2:10" x14ac:dyDescent="0.25">
      <c r="B756" s="153"/>
      <c r="C756" s="125"/>
      <c r="D756" s="125"/>
      <c r="E756" s="125"/>
      <c r="F756" s="125"/>
      <c r="G756" s="125"/>
      <c r="H756" s="125"/>
      <c r="I756" s="125"/>
      <c r="J756" s="125"/>
    </row>
    <row r="757" spans="2:10" x14ac:dyDescent="0.25">
      <c r="B757" s="153"/>
      <c r="C757" s="125"/>
      <c r="D757" s="125"/>
      <c r="E757" s="125"/>
      <c r="F757" s="125"/>
      <c r="G757" s="125"/>
      <c r="H757" s="125"/>
      <c r="I757" s="125"/>
      <c r="J757" s="125"/>
    </row>
    <row r="758" spans="2:10" x14ac:dyDescent="0.25">
      <c r="B758" s="153"/>
      <c r="C758" s="125"/>
      <c r="D758" s="125"/>
      <c r="E758" s="125"/>
      <c r="F758" s="125"/>
      <c r="G758" s="125"/>
      <c r="H758" s="125"/>
      <c r="I758" s="125"/>
      <c r="J758" s="125"/>
    </row>
    <row r="759" spans="2:10" x14ac:dyDescent="0.25">
      <c r="B759" s="153"/>
      <c r="C759" s="125"/>
      <c r="D759" s="125"/>
      <c r="E759" s="125"/>
      <c r="F759" s="125"/>
      <c r="G759" s="125"/>
      <c r="H759" s="125"/>
      <c r="I759" s="125"/>
      <c r="J759" s="125"/>
    </row>
    <row r="760" spans="2:10" x14ac:dyDescent="0.25">
      <c r="B760" s="153"/>
      <c r="C760" s="125"/>
      <c r="D760" s="125"/>
      <c r="E760" s="125"/>
      <c r="F760" s="125"/>
      <c r="G760" s="125"/>
      <c r="H760" s="125"/>
      <c r="I760" s="125"/>
      <c r="J760" s="125"/>
    </row>
    <row r="761" spans="2:10" x14ac:dyDescent="0.25">
      <c r="B761" s="153"/>
      <c r="C761" s="125"/>
      <c r="D761" s="125"/>
      <c r="E761" s="125"/>
      <c r="F761" s="125"/>
      <c r="G761" s="125"/>
      <c r="H761" s="125"/>
      <c r="I761" s="125"/>
      <c r="J761" s="125"/>
    </row>
    <row r="762" spans="2:10" x14ac:dyDescent="0.25">
      <c r="B762" s="153"/>
      <c r="C762" s="125"/>
      <c r="D762" s="125"/>
      <c r="E762" s="125"/>
      <c r="F762" s="125"/>
      <c r="G762" s="125"/>
      <c r="H762" s="125"/>
      <c r="I762" s="125"/>
      <c r="J762" s="125"/>
    </row>
    <row r="763" spans="2:10" x14ac:dyDescent="0.25">
      <c r="B763" s="153"/>
      <c r="C763" s="125"/>
      <c r="D763" s="125"/>
      <c r="E763" s="125"/>
      <c r="F763" s="125"/>
      <c r="G763" s="125"/>
      <c r="H763" s="125"/>
      <c r="I763" s="125"/>
      <c r="J763" s="125"/>
    </row>
    <row r="764" spans="2:10" x14ac:dyDescent="0.25">
      <c r="B764" s="153"/>
      <c r="C764" s="125"/>
      <c r="D764" s="125"/>
      <c r="E764" s="125"/>
      <c r="F764" s="125"/>
      <c r="G764" s="125"/>
      <c r="H764" s="125"/>
      <c r="I764" s="125"/>
      <c r="J764" s="125"/>
    </row>
    <row r="765" spans="2:10" x14ac:dyDescent="0.25">
      <c r="B765" s="153"/>
      <c r="C765" s="125"/>
      <c r="D765" s="125"/>
      <c r="E765" s="125"/>
      <c r="F765" s="125"/>
      <c r="G765" s="125"/>
      <c r="H765" s="125"/>
      <c r="I765" s="125"/>
      <c r="J765" s="125"/>
    </row>
    <row r="766" spans="2:10" x14ac:dyDescent="0.25">
      <c r="B766" s="153"/>
      <c r="C766" s="125"/>
      <c r="D766" s="125"/>
      <c r="E766" s="125"/>
      <c r="F766" s="125"/>
      <c r="G766" s="125"/>
      <c r="H766" s="125"/>
      <c r="I766" s="125"/>
      <c r="J766" s="125"/>
    </row>
    <row r="767" spans="2:10" x14ac:dyDescent="0.25">
      <c r="B767" s="153"/>
      <c r="C767" s="125"/>
      <c r="D767" s="125"/>
      <c r="E767" s="125"/>
      <c r="F767" s="125"/>
      <c r="G767" s="125"/>
      <c r="H767" s="125"/>
      <c r="I767" s="125"/>
      <c r="J767" s="125"/>
    </row>
    <row r="768" spans="2:10" x14ac:dyDescent="0.25">
      <c r="B768" s="153"/>
      <c r="C768" s="125"/>
      <c r="D768" s="125"/>
      <c r="E768" s="125"/>
      <c r="F768" s="125"/>
      <c r="G768" s="125"/>
      <c r="H768" s="125"/>
      <c r="I768" s="125"/>
      <c r="J768" s="125"/>
    </row>
    <row r="769" spans="2:10" x14ac:dyDescent="0.25">
      <c r="B769" s="153"/>
      <c r="C769" s="125"/>
      <c r="D769" s="125"/>
      <c r="E769" s="125"/>
      <c r="F769" s="125"/>
      <c r="G769" s="125"/>
      <c r="H769" s="125"/>
      <c r="I769" s="125"/>
      <c r="J769" s="125"/>
    </row>
    <row r="770" spans="2:10" x14ac:dyDescent="0.25">
      <c r="B770" s="153"/>
      <c r="C770" s="125"/>
      <c r="D770" s="125"/>
      <c r="E770" s="125"/>
      <c r="F770" s="125"/>
      <c r="G770" s="125"/>
      <c r="H770" s="125"/>
      <c r="I770" s="125"/>
      <c r="J770" s="125"/>
    </row>
    <row r="771" spans="2:10" x14ac:dyDescent="0.25">
      <c r="B771" s="153"/>
      <c r="C771" s="125"/>
      <c r="D771" s="125"/>
      <c r="E771" s="125"/>
      <c r="F771" s="125"/>
      <c r="G771" s="125"/>
      <c r="H771" s="125"/>
      <c r="I771" s="125"/>
      <c r="J771" s="125"/>
    </row>
    <row r="772" spans="2:10" x14ac:dyDescent="0.25">
      <c r="B772" s="153"/>
      <c r="C772" s="125"/>
      <c r="D772" s="125"/>
      <c r="E772" s="125"/>
      <c r="F772" s="125"/>
      <c r="G772" s="125"/>
      <c r="H772" s="125"/>
      <c r="I772" s="125"/>
      <c r="J772" s="125"/>
    </row>
    <row r="773" spans="2:10" x14ac:dyDescent="0.25">
      <c r="B773" s="153"/>
      <c r="C773" s="125"/>
      <c r="D773" s="125"/>
      <c r="E773" s="125"/>
      <c r="F773" s="125"/>
      <c r="G773" s="125"/>
      <c r="H773" s="125"/>
      <c r="I773" s="125"/>
      <c r="J773" s="125"/>
    </row>
    <row r="774" spans="2:10" x14ac:dyDescent="0.25">
      <c r="B774" s="153"/>
      <c r="C774" s="125"/>
      <c r="D774" s="125"/>
      <c r="E774" s="125"/>
      <c r="F774" s="125"/>
      <c r="G774" s="125"/>
      <c r="H774" s="125"/>
      <c r="I774" s="125"/>
      <c r="J774" s="125"/>
    </row>
    <row r="775" spans="2:10" x14ac:dyDescent="0.25">
      <c r="B775" s="153"/>
      <c r="C775" s="125"/>
      <c r="D775" s="125"/>
      <c r="E775" s="125"/>
      <c r="F775" s="125"/>
      <c r="G775" s="125"/>
      <c r="H775" s="125"/>
      <c r="I775" s="125"/>
      <c r="J775" s="125"/>
    </row>
    <row r="776" spans="2:10" x14ac:dyDescent="0.25">
      <c r="B776" s="153"/>
      <c r="C776" s="125"/>
      <c r="D776" s="125"/>
      <c r="E776" s="125"/>
      <c r="F776" s="125"/>
      <c r="G776" s="125"/>
      <c r="H776" s="125"/>
      <c r="I776" s="125"/>
      <c r="J776" s="125"/>
    </row>
    <row r="777" spans="2:10" x14ac:dyDescent="0.25">
      <c r="B777" s="153"/>
      <c r="C777" s="125"/>
      <c r="D777" s="125"/>
      <c r="E777" s="125"/>
      <c r="F777" s="125"/>
      <c r="G777" s="125"/>
      <c r="H777" s="125"/>
      <c r="I777" s="125"/>
      <c r="J777" s="125"/>
    </row>
    <row r="778" spans="2:10" x14ac:dyDescent="0.25">
      <c r="B778" s="153"/>
      <c r="C778" s="125"/>
      <c r="D778" s="125"/>
      <c r="E778" s="125"/>
      <c r="F778" s="125"/>
      <c r="G778" s="125"/>
      <c r="H778" s="125"/>
      <c r="I778" s="125"/>
      <c r="J778" s="125"/>
    </row>
    <row r="779" spans="2:10" x14ac:dyDescent="0.25">
      <c r="B779" s="153"/>
      <c r="C779" s="125"/>
      <c r="D779" s="125"/>
      <c r="E779" s="125"/>
      <c r="F779" s="125"/>
      <c r="G779" s="125"/>
      <c r="H779" s="125"/>
      <c r="I779" s="125"/>
      <c r="J779" s="125"/>
    </row>
    <row r="780" spans="2:10" x14ac:dyDescent="0.25">
      <c r="B780" s="153"/>
      <c r="C780" s="125"/>
      <c r="D780" s="125"/>
      <c r="E780" s="125"/>
      <c r="F780" s="125"/>
      <c r="G780" s="125"/>
      <c r="H780" s="125"/>
      <c r="I780" s="125"/>
      <c r="J780" s="125"/>
    </row>
    <row r="781" spans="2:10" x14ac:dyDescent="0.25">
      <c r="B781" s="153"/>
      <c r="C781" s="125"/>
      <c r="D781" s="125"/>
      <c r="E781" s="125"/>
      <c r="F781" s="125"/>
      <c r="G781" s="125"/>
      <c r="H781" s="125"/>
      <c r="I781" s="125"/>
      <c r="J781" s="125"/>
    </row>
    <row r="782" spans="2:10" x14ac:dyDescent="0.25">
      <c r="B782" s="153"/>
      <c r="C782" s="125"/>
      <c r="D782" s="125"/>
      <c r="E782" s="125"/>
      <c r="F782" s="125"/>
      <c r="G782" s="125"/>
      <c r="H782" s="125"/>
      <c r="I782" s="125"/>
      <c r="J782" s="125"/>
    </row>
    <row r="783" spans="2:10" x14ac:dyDescent="0.25">
      <c r="B783" s="153"/>
      <c r="C783" s="125"/>
      <c r="D783" s="125"/>
      <c r="E783" s="125"/>
      <c r="F783" s="125"/>
      <c r="G783" s="125"/>
      <c r="H783" s="125"/>
      <c r="I783" s="125"/>
      <c r="J783" s="125"/>
    </row>
    <row r="784" spans="2:10" x14ac:dyDescent="0.25">
      <c r="B784" s="153"/>
      <c r="C784" s="125"/>
      <c r="D784" s="125"/>
      <c r="E784" s="125"/>
      <c r="F784" s="125"/>
      <c r="G784" s="125"/>
      <c r="H784" s="125"/>
      <c r="I784" s="125"/>
      <c r="J784" s="125"/>
    </row>
    <row r="785" spans="2:10" x14ac:dyDescent="0.25">
      <c r="B785" s="153"/>
      <c r="C785" s="125"/>
      <c r="D785" s="125"/>
      <c r="E785" s="125"/>
      <c r="F785" s="125"/>
      <c r="G785" s="125"/>
      <c r="H785" s="125"/>
      <c r="I785" s="125"/>
      <c r="J785" s="125"/>
    </row>
    <row r="786" spans="2:10" x14ac:dyDescent="0.25">
      <c r="B786" s="153"/>
      <c r="C786" s="125"/>
      <c r="D786" s="125"/>
      <c r="E786" s="125"/>
      <c r="F786" s="125"/>
      <c r="G786" s="125"/>
      <c r="H786" s="125"/>
      <c r="I786" s="125"/>
      <c r="J786" s="125"/>
    </row>
    <row r="787" spans="2:10" x14ac:dyDescent="0.25">
      <c r="B787" s="153"/>
      <c r="C787" s="125"/>
      <c r="D787" s="125"/>
      <c r="E787" s="125"/>
      <c r="F787" s="125"/>
      <c r="G787" s="125"/>
      <c r="H787" s="125"/>
      <c r="I787" s="125"/>
      <c r="J787" s="125"/>
    </row>
    <row r="788" spans="2:10" x14ac:dyDescent="0.25">
      <c r="B788" s="153"/>
      <c r="C788" s="125"/>
      <c r="D788" s="125"/>
      <c r="E788" s="125"/>
      <c r="F788" s="125"/>
      <c r="G788" s="125"/>
      <c r="H788" s="125"/>
      <c r="I788" s="125"/>
      <c r="J788" s="125"/>
    </row>
    <row r="789" spans="2:10" x14ac:dyDescent="0.25">
      <c r="B789" s="153"/>
      <c r="C789" s="125"/>
      <c r="D789" s="125"/>
      <c r="E789" s="125"/>
      <c r="F789" s="125"/>
      <c r="G789" s="125"/>
      <c r="H789" s="125"/>
      <c r="I789" s="125"/>
      <c r="J789" s="125"/>
    </row>
    <row r="790" spans="2:10" x14ac:dyDescent="0.25">
      <c r="B790" s="153"/>
      <c r="C790" s="125"/>
      <c r="D790" s="125"/>
      <c r="E790" s="125"/>
      <c r="F790" s="125"/>
      <c r="G790" s="125"/>
      <c r="H790" s="125"/>
      <c r="I790" s="125"/>
      <c r="J790" s="125"/>
    </row>
    <row r="791" spans="2:10" x14ac:dyDescent="0.25">
      <c r="B791" s="153"/>
      <c r="C791" s="125"/>
      <c r="D791" s="125"/>
      <c r="E791" s="125"/>
      <c r="F791" s="125"/>
      <c r="G791" s="125"/>
      <c r="H791" s="125"/>
      <c r="I791" s="125"/>
      <c r="J791" s="125"/>
    </row>
    <row r="792" spans="2:10" x14ac:dyDescent="0.25">
      <c r="B792" s="153"/>
      <c r="C792" s="125"/>
      <c r="D792" s="125"/>
      <c r="E792" s="125"/>
      <c r="F792" s="125"/>
      <c r="G792" s="125"/>
      <c r="H792" s="125"/>
      <c r="I792" s="125"/>
      <c r="J792" s="125"/>
    </row>
    <row r="793" spans="2:10" x14ac:dyDescent="0.25">
      <c r="B793" s="153"/>
      <c r="C793" s="125"/>
      <c r="D793" s="125"/>
      <c r="E793" s="125"/>
      <c r="F793" s="125"/>
      <c r="G793" s="125"/>
      <c r="H793" s="125"/>
      <c r="I793" s="125"/>
      <c r="J793" s="125"/>
    </row>
    <row r="794" spans="2:10" x14ac:dyDescent="0.25">
      <c r="B794" s="153"/>
      <c r="C794" s="125"/>
      <c r="D794" s="125"/>
      <c r="E794" s="125"/>
      <c r="F794" s="125"/>
      <c r="G794" s="125"/>
      <c r="H794" s="125"/>
      <c r="I794" s="125"/>
      <c r="J794" s="125"/>
    </row>
    <row r="795" spans="2:10" x14ac:dyDescent="0.25">
      <c r="B795" s="153"/>
      <c r="C795" s="125"/>
      <c r="D795" s="125"/>
      <c r="E795" s="125"/>
      <c r="F795" s="125"/>
      <c r="G795" s="125"/>
      <c r="H795" s="125"/>
      <c r="I795" s="125"/>
      <c r="J795" s="125"/>
    </row>
    <row r="796" spans="2:10" x14ac:dyDescent="0.25">
      <c r="B796" s="153"/>
      <c r="C796" s="125"/>
      <c r="D796" s="125"/>
      <c r="E796" s="125"/>
      <c r="F796" s="125"/>
      <c r="G796" s="125"/>
      <c r="H796" s="125"/>
      <c r="I796" s="125"/>
      <c r="J796" s="125"/>
    </row>
    <row r="797" spans="2:10" x14ac:dyDescent="0.25">
      <c r="B797" s="153"/>
      <c r="C797" s="125"/>
      <c r="D797" s="125"/>
      <c r="E797" s="125"/>
      <c r="F797" s="125"/>
      <c r="G797" s="125"/>
      <c r="H797" s="125"/>
      <c r="I797" s="125"/>
      <c r="J797" s="125"/>
    </row>
    <row r="798" spans="2:10" x14ac:dyDescent="0.25">
      <c r="B798" s="153"/>
      <c r="C798" s="125"/>
      <c r="D798" s="125"/>
      <c r="E798" s="125"/>
      <c r="F798" s="125"/>
      <c r="G798" s="125"/>
      <c r="H798" s="125"/>
      <c r="I798" s="125"/>
      <c r="J798" s="125"/>
    </row>
    <row r="799" spans="2:10" x14ac:dyDescent="0.25">
      <c r="B799" s="153"/>
      <c r="C799" s="125"/>
      <c r="D799" s="125"/>
      <c r="E799" s="125"/>
      <c r="F799" s="125"/>
      <c r="G799" s="125"/>
      <c r="H799" s="125"/>
      <c r="I799" s="125"/>
      <c r="J799" s="125"/>
    </row>
    <row r="800" spans="2:10" x14ac:dyDescent="0.25">
      <c r="B800" s="153"/>
      <c r="C800" s="125"/>
      <c r="D800" s="125"/>
      <c r="E800" s="125"/>
      <c r="F800" s="125"/>
      <c r="G800" s="125"/>
      <c r="H800" s="125"/>
      <c r="I800" s="125"/>
      <c r="J800" s="125"/>
    </row>
    <row r="801" spans="2:10" x14ac:dyDescent="0.25">
      <c r="B801" s="153"/>
      <c r="C801" s="125"/>
      <c r="D801" s="125"/>
      <c r="E801" s="125"/>
      <c r="F801" s="125"/>
      <c r="G801" s="125"/>
      <c r="H801" s="125"/>
      <c r="I801" s="125"/>
      <c r="J801" s="125"/>
    </row>
    <row r="802" spans="2:10" x14ac:dyDescent="0.25">
      <c r="B802" s="153"/>
      <c r="C802" s="125"/>
      <c r="D802" s="125"/>
      <c r="E802" s="125"/>
      <c r="F802" s="125"/>
      <c r="G802" s="125"/>
      <c r="H802" s="125"/>
      <c r="I802" s="125"/>
      <c r="J802" s="125"/>
    </row>
    <row r="803" spans="2:10" x14ac:dyDescent="0.25">
      <c r="B803" s="153"/>
      <c r="C803" s="125"/>
      <c r="D803" s="125"/>
      <c r="E803" s="125"/>
      <c r="F803" s="125"/>
      <c r="G803" s="125"/>
      <c r="H803" s="125"/>
      <c r="I803" s="125"/>
      <c r="J803" s="125"/>
    </row>
    <row r="804" spans="2:10" x14ac:dyDescent="0.25">
      <c r="B804" s="153"/>
      <c r="C804" s="125"/>
      <c r="D804" s="125"/>
      <c r="E804" s="125"/>
      <c r="F804" s="125"/>
      <c r="G804" s="125"/>
      <c r="H804" s="125"/>
      <c r="I804" s="125"/>
      <c r="J804" s="125"/>
    </row>
    <row r="805" spans="2:10" x14ac:dyDescent="0.25">
      <c r="B805" s="153"/>
      <c r="C805" s="125"/>
      <c r="D805" s="125"/>
      <c r="E805" s="125"/>
      <c r="F805" s="125"/>
      <c r="G805" s="125"/>
      <c r="H805" s="125"/>
      <c r="I805" s="125"/>
      <c r="J805" s="125"/>
    </row>
    <row r="806" spans="2:10" x14ac:dyDescent="0.25">
      <c r="B806" s="153"/>
      <c r="C806" s="125"/>
      <c r="D806" s="125"/>
      <c r="E806" s="125"/>
      <c r="F806" s="125"/>
      <c r="G806" s="125"/>
      <c r="H806" s="125"/>
      <c r="I806" s="125"/>
      <c r="J806" s="125"/>
    </row>
    <row r="807" spans="2:10" x14ac:dyDescent="0.25">
      <c r="B807" s="153"/>
      <c r="C807" s="125"/>
      <c r="D807" s="125"/>
      <c r="E807" s="125"/>
      <c r="F807" s="125"/>
      <c r="G807" s="125"/>
      <c r="H807" s="125"/>
      <c r="I807" s="125"/>
      <c r="J807" s="125"/>
    </row>
    <row r="808" spans="2:10" x14ac:dyDescent="0.25">
      <c r="B808" s="153"/>
      <c r="C808" s="125"/>
      <c r="D808" s="125"/>
      <c r="E808" s="125"/>
      <c r="F808" s="125"/>
      <c r="G808" s="125"/>
      <c r="H808" s="125"/>
      <c r="I808" s="125"/>
      <c r="J808" s="125"/>
    </row>
    <row r="809" spans="2:10" x14ac:dyDescent="0.25">
      <c r="B809" s="153"/>
      <c r="C809" s="125"/>
      <c r="D809" s="125"/>
      <c r="E809" s="125"/>
      <c r="F809" s="125"/>
      <c r="G809" s="125"/>
      <c r="H809" s="125"/>
      <c r="I809" s="125"/>
      <c r="J809" s="125"/>
    </row>
    <row r="810" spans="2:10" x14ac:dyDescent="0.25">
      <c r="B810" s="153"/>
      <c r="C810" s="125"/>
      <c r="D810" s="125"/>
      <c r="E810" s="125"/>
      <c r="F810" s="125"/>
      <c r="G810" s="125"/>
      <c r="H810" s="125"/>
      <c r="I810" s="125"/>
      <c r="J810" s="125"/>
    </row>
    <row r="811" spans="2:10" x14ac:dyDescent="0.25">
      <c r="B811" s="153"/>
      <c r="C811" s="125"/>
      <c r="D811" s="125"/>
      <c r="E811" s="125"/>
      <c r="F811" s="125"/>
      <c r="G811" s="125"/>
      <c r="H811" s="125"/>
      <c r="I811" s="125"/>
      <c r="J811" s="125"/>
    </row>
    <row r="812" spans="2:10" x14ac:dyDescent="0.25">
      <c r="B812" s="153"/>
      <c r="C812" s="125"/>
      <c r="D812" s="125"/>
      <c r="E812" s="125"/>
      <c r="F812" s="125"/>
      <c r="G812" s="125"/>
      <c r="H812" s="125"/>
      <c r="I812" s="125"/>
      <c r="J812" s="125"/>
    </row>
    <row r="813" spans="2:10" x14ac:dyDescent="0.25">
      <c r="B813" s="153"/>
      <c r="C813" s="125"/>
      <c r="D813" s="125"/>
      <c r="E813" s="125"/>
      <c r="F813" s="125"/>
      <c r="G813" s="125"/>
      <c r="H813" s="125"/>
      <c r="I813" s="125"/>
      <c r="J813" s="125"/>
    </row>
    <row r="814" spans="2:10" x14ac:dyDescent="0.25">
      <c r="B814" s="153"/>
      <c r="C814" s="125"/>
      <c r="D814" s="125"/>
      <c r="E814" s="125"/>
      <c r="F814" s="125"/>
      <c r="G814" s="125"/>
      <c r="H814" s="125"/>
      <c r="I814" s="125"/>
      <c r="J814" s="125"/>
    </row>
    <row r="815" spans="2:10" x14ac:dyDescent="0.25">
      <c r="B815" s="153"/>
      <c r="C815" s="125"/>
      <c r="D815" s="125"/>
      <c r="E815" s="125"/>
      <c r="F815" s="125"/>
      <c r="G815" s="125"/>
      <c r="H815" s="125"/>
      <c r="I815" s="125"/>
      <c r="J815" s="125"/>
    </row>
    <row r="816" spans="2:10" x14ac:dyDescent="0.25">
      <c r="B816" s="153"/>
      <c r="C816" s="125"/>
      <c r="D816" s="125"/>
      <c r="E816" s="125"/>
      <c r="F816" s="125"/>
      <c r="G816" s="125"/>
      <c r="H816" s="125"/>
      <c r="I816" s="125"/>
      <c r="J816" s="125"/>
    </row>
    <row r="817" spans="2:10" x14ac:dyDescent="0.25">
      <c r="B817" s="153"/>
      <c r="C817" s="125"/>
      <c r="D817" s="125"/>
      <c r="E817" s="125"/>
      <c r="F817" s="125"/>
      <c r="G817" s="125"/>
      <c r="H817" s="125"/>
      <c r="I817" s="125"/>
      <c r="J817" s="125"/>
    </row>
    <row r="818" spans="2:10" x14ac:dyDescent="0.25">
      <c r="B818" s="153"/>
      <c r="C818" s="125"/>
      <c r="D818" s="125"/>
      <c r="E818" s="125"/>
      <c r="F818" s="125"/>
      <c r="G818" s="125"/>
      <c r="H818" s="125"/>
      <c r="I818" s="125"/>
      <c r="J818" s="125"/>
    </row>
    <row r="819" spans="2:10" x14ac:dyDescent="0.25">
      <c r="B819" s="153"/>
      <c r="C819" s="125"/>
      <c r="D819" s="125"/>
      <c r="E819" s="125"/>
      <c r="F819" s="125"/>
      <c r="G819" s="125"/>
      <c r="H819" s="125"/>
      <c r="I819" s="125"/>
      <c r="J819" s="125"/>
    </row>
    <row r="820" spans="2:10" x14ac:dyDescent="0.25">
      <c r="B820" s="153"/>
      <c r="C820" s="125"/>
      <c r="D820" s="125"/>
      <c r="E820" s="125"/>
      <c r="F820" s="125"/>
      <c r="G820" s="125"/>
      <c r="H820" s="125"/>
      <c r="I820" s="125"/>
      <c r="J820" s="125"/>
    </row>
    <row r="821" spans="2:10" x14ac:dyDescent="0.25">
      <c r="B821" s="153"/>
      <c r="C821" s="125"/>
      <c r="D821" s="125"/>
      <c r="E821" s="125"/>
      <c r="F821" s="125"/>
      <c r="G821" s="125"/>
      <c r="H821" s="125"/>
      <c r="I821" s="125"/>
      <c r="J821" s="125"/>
    </row>
    <row r="822" spans="2:10" x14ac:dyDescent="0.25">
      <c r="B822" s="153"/>
      <c r="C822" s="125"/>
      <c r="D822" s="125"/>
      <c r="E822" s="125"/>
      <c r="F822" s="125"/>
      <c r="G822" s="125"/>
      <c r="H822" s="125"/>
      <c r="I822" s="125"/>
      <c r="J822" s="125"/>
    </row>
    <row r="823" spans="2:10" x14ac:dyDescent="0.25">
      <c r="B823" s="153"/>
      <c r="C823" s="125"/>
      <c r="D823" s="125"/>
      <c r="E823" s="125"/>
      <c r="F823" s="125"/>
      <c r="G823" s="125"/>
      <c r="H823" s="125"/>
      <c r="I823" s="125"/>
      <c r="J823" s="125"/>
    </row>
    <row r="824" spans="2:10" x14ac:dyDescent="0.25">
      <c r="B824" s="153"/>
      <c r="C824" s="125"/>
      <c r="D824" s="125"/>
      <c r="E824" s="125"/>
      <c r="F824" s="125"/>
      <c r="G824" s="125"/>
      <c r="H824" s="125"/>
      <c r="I824" s="125"/>
      <c r="J824" s="125"/>
    </row>
    <row r="825" spans="2:10" x14ac:dyDescent="0.25">
      <c r="B825" s="153"/>
      <c r="C825" s="125"/>
      <c r="D825" s="125"/>
      <c r="E825" s="125"/>
      <c r="F825" s="125"/>
      <c r="G825" s="125"/>
      <c r="H825" s="125"/>
      <c r="I825" s="125"/>
      <c r="J825" s="125"/>
    </row>
    <row r="826" spans="2:10" x14ac:dyDescent="0.25">
      <c r="B826" s="153"/>
      <c r="C826" s="125"/>
      <c r="D826" s="125"/>
      <c r="E826" s="125"/>
      <c r="F826" s="125"/>
      <c r="G826" s="125"/>
      <c r="H826" s="125"/>
      <c r="I826" s="125"/>
      <c r="J826" s="125"/>
    </row>
    <row r="827" spans="2:10" x14ac:dyDescent="0.25">
      <c r="B827" s="153"/>
      <c r="C827" s="125"/>
      <c r="D827" s="125"/>
      <c r="E827" s="125"/>
      <c r="F827" s="125"/>
      <c r="G827" s="125"/>
      <c r="H827" s="125"/>
      <c r="I827" s="125"/>
      <c r="J827" s="125"/>
    </row>
    <row r="828" spans="2:10" x14ac:dyDescent="0.25">
      <c r="B828" s="153"/>
      <c r="C828" s="125"/>
      <c r="D828" s="125"/>
      <c r="E828" s="125"/>
      <c r="F828" s="125"/>
      <c r="G828" s="125"/>
      <c r="H828" s="125"/>
      <c r="I828" s="125"/>
      <c r="J828" s="125"/>
    </row>
    <row r="829" spans="2:10" x14ac:dyDescent="0.25">
      <c r="B829" s="153"/>
      <c r="C829" s="125"/>
      <c r="D829" s="125"/>
      <c r="E829" s="125"/>
      <c r="F829" s="125"/>
      <c r="G829" s="125"/>
      <c r="H829" s="125"/>
      <c r="I829" s="125"/>
      <c r="J829" s="125"/>
    </row>
    <row r="830" spans="2:10" x14ac:dyDescent="0.25">
      <c r="B830" s="153"/>
      <c r="C830" s="125"/>
      <c r="D830" s="125"/>
      <c r="E830" s="125"/>
      <c r="F830" s="125"/>
      <c r="G830" s="125"/>
      <c r="H830" s="125"/>
      <c r="I830" s="125"/>
      <c r="J830" s="125"/>
    </row>
    <row r="831" spans="2:10" x14ac:dyDescent="0.25">
      <c r="B831" s="153"/>
      <c r="C831" s="125"/>
      <c r="D831" s="125"/>
      <c r="E831" s="125"/>
      <c r="F831" s="125"/>
      <c r="G831" s="125"/>
      <c r="H831" s="125"/>
      <c r="I831" s="125"/>
      <c r="J831" s="125"/>
    </row>
    <row r="832" spans="2:10" x14ac:dyDescent="0.25">
      <c r="B832" s="153"/>
      <c r="C832" s="125"/>
      <c r="D832" s="125"/>
      <c r="E832" s="125"/>
      <c r="F832" s="125"/>
      <c r="G832" s="125"/>
      <c r="H832" s="125"/>
      <c r="I832" s="125"/>
      <c r="J832" s="125"/>
    </row>
    <row r="833" spans="2:10" x14ac:dyDescent="0.25">
      <c r="B833" s="153"/>
      <c r="C833" s="125"/>
      <c r="D833" s="125"/>
      <c r="E833" s="125"/>
      <c r="F833" s="125"/>
      <c r="G833" s="125"/>
      <c r="H833" s="125"/>
      <c r="I833" s="125"/>
      <c r="J833" s="125"/>
    </row>
    <row r="834" spans="2:10" x14ac:dyDescent="0.25">
      <c r="B834" s="153"/>
      <c r="C834" s="125"/>
      <c r="D834" s="125"/>
      <c r="E834" s="125"/>
      <c r="F834" s="125"/>
      <c r="G834" s="125"/>
      <c r="H834" s="125"/>
      <c r="I834" s="125"/>
      <c r="J834" s="125"/>
    </row>
    <row r="835" spans="2:10" x14ac:dyDescent="0.25">
      <c r="B835" s="153"/>
      <c r="C835" s="125"/>
      <c r="D835" s="125"/>
      <c r="E835" s="125"/>
      <c r="F835" s="125"/>
      <c r="G835" s="125"/>
      <c r="H835" s="125"/>
      <c r="I835" s="125"/>
      <c r="J835" s="125"/>
    </row>
    <row r="836" spans="2:10" x14ac:dyDescent="0.25">
      <c r="B836" s="153"/>
      <c r="C836" s="125"/>
      <c r="D836" s="125"/>
      <c r="E836" s="125"/>
      <c r="F836" s="125"/>
      <c r="G836" s="125"/>
      <c r="H836" s="125"/>
      <c r="I836" s="125"/>
      <c r="J836" s="125"/>
    </row>
    <row r="837" spans="2:10" x14ac:dyDescent="0.25">
      <c r="B837" s="153"/>
      <c r="C837" s="125"/>
      <c r="D837" s="125"/>
      <c r="E837" s="125"/>
      <c r="F837" s="125"/>
      <c r="G837" s="125"/>
      <c r="H837" s="125"/>
      <c r="I837" s="125"/>
      <c r="J837" s="125"/>
    </row>
    <row r="838" spans="2:10" x14ac:dyDescent="0.25">
      <c r="B838" s="153"/>
      <c r="C838" s="125"/>
      <c r="D838" s="125"/>
      <c r="E838" s="125"/>
      <c r="F838" s="125"/>
      <c r="G838" s="125"/>
      <c r="H838" s="125"/>
      <c r="I838" s="125"/>
      <c r="J838" s="125"/>
    </row>
    <row r="839" spans="2:10" x14ac:dyDescent="0.25">
      <c r="B839" s="153"/>
      <c r="C839" s="125"/>
      <c r="D839" s="125"/>
      <c r="E839" s="125"/>
      <c r="F839" s="125"/>
      <c r="G839" s="125"/>
      <c r="H839" s="125"/>
      <c r="I839" s="125"/>
      <c r="J839" s="125"/>
    </row>
    <row r="840" spans="2:10" x14ac:dyDescent="0.25">
      <c r="B840" s="153"/>
      <c r="C840" s="125"/>
      <c r="D840" s="125"/>
      <c r="E840" s="125"/>
      <c r="F840" s="125"/>
      <c r="G840" s="125"/>
      <c r="H840" s="125"/>
      <c r="I840" s="125"/>
      <c r="J840" s="125"/>
    </row>
    <row r="841" spans="2:10" x14ac:dyDescent="0.25">
      <c r="B841" s="153"/>
      <c r="C841" s="125"/>
      <c r="D841" s="125"/>
      <c r="E841" s="125"/>
      <c r="F841" s="125"/>
      <c r="G841" s="125"/>
      <c r="H841" s="125"/>
      <c r="I841" s="125"/>
      <c r="J841" s="125"/>
    </row>
    <row r="842" spans="2:10" x14ac:dyDescent="0.25">
      <c r="B842" s="153"/>
      <c r="C842" s="125"/>
      <c r="D842" s="125"/>
      <c r="E842" s="125"/>
      <c r="F842" s="125"/>
      <c r="G842" s="125"/>
      <c r="H842" s="125"/>
      <c r="I842" s="125"/>
      <c r="J842" s="125"/>
    </row>
    <row r="843" spans="2:10" x14ac:dyDescent="0.25">
      <c r="B843" s="153"/>
      <c r="C843" s="125"/>
      <c r="D843" s="125"/>
      <c r="E843" s="125"/>
      <c r="F843" s="125"/>
      <c r="G843" s="125"/>
      <c r="H843" s="125"/>
      <c r="I843" s="125"/>
      <c r="J843" s="125"/>
    </row>
    <row r="844" spans="2:10" x14ac:dyDescent="0.25">
      <c r="B844" s="153"/>
      <c r="C844" s="125"/>
      <c r="D844" s="125"/>
      <c r="E844" s="125"/>
      <c r="F844" s="125"/>
      <c r="G844" s="125"/>
      <c r="H844" s="125"/>
      <c r="I844" s="125"/>
      <c r="J844" s="125"/>
    </row>
    <row r="845" spans="2:10" x14ac:dyDescent="0.25">
      <c r="B845" s="153"/>
      <c r="C845" s="125"/>
      <c r="D845" s="125"/>
      <c r="E845" s="125"/>
      <c r="F845" s="125"/>
      <c r="G845" s="125"/>
      <c r="H845" s="125"/>
      <c r="I845" s="125"/>
      <c r="J845" s="125"/>
    </row>
    <row r="846" spans="2:10" x14ac:dyDescent="0.25">
      <c r="B846" s="153"/>
      <c r="C846" s="125"/>
      <c r="D846" s="125"/>
      <c r="E846" s="125"/>
      <c r="F846" s="125"/>
      <c r="G846" s="125"/>
      <c r="H846" s="125"/>
      <c r="I846" s="125"/>
      <c r="J846" s="125"/>
    </row>
    <row r="847" spans="2:10" x14ac:dyDescent="0.25">
      <c r="B847" s="153"/>
      <c r="C847" s="125"/>
      <c r="D847" s="125"/>
      <c r="E847" s="125"/>
      <c r="F847" s="125"/>
      <c r="G847" s="125"/>
      <c r="H847" s="125"/>
      <c r="I847" s="125"/>
      <c r="J847" s="125"/>
    </row>
    <row r="848" spans="2:10" x14ac:dyDescent="0.25">
      <c r="B848" s="153"/>
      <c r="C848" s="125"/>
      <c r="D848" s="125"/>
      <c r="E848" s="125"/>
      <c r="F848" s="125"/>
      <c r="G848" s="125"/>
      <c r="H848" s="125"/>
      <c r="I848" s="125"/>
      <c r="J848" s="125"/>
    </row>
    <row r="849" spans="2:10" x14ac:dyDescent="0.25">
      <c r="B849" s="153"/>
      <c r="C849" s="125"/>
      <c r="D849" s="125"/>
      <c r="E849" s="125"/>
      <c r="F849" s="125"/>
      <c r="G849" s="125"/>
      <c r="H849" s="125"/>
      <c r="I849" s="125"/>
      <c r="J849" s="125"/>
    </row>
    <row r="850" spans="2:10" x14ac:dyDescent="0.25">
      <c r="B850" s="153"/>
      <c r="C850" s="125"/>
      <c r="D850" s="125"/>
      <c r="E850" s="125"/>
      <c r="F850" s="125"/>
      <c r="G850" s="125"/>
      <c r="H850" s="125"/>
      <c r="I850" s="125"/>
      <c r="J850" s="125"/>
    </row>
    <row r="851" spans="2:10" x14ac:dyDescent="0.25">
      <c r="B851" s="153"/>
      <c r="C851" s="125"/>
      <c r="D851" s="125"/>
      <c r="E851" s="125"/>
      <c r="F851" s="125"/>
      <c r="G851" s="125"/>
      <c r="H851" s="125"/>
      <c r="I851" s="125"/>
      <c r="J851" s="125"/>
    </row>
    <row r="852" spans="2:10" x14ac:dyDescent="0.25">
      <c r="B852" s="153"/>
      <c r="C852" s="125"/>
      <c r="D852" s="125"/>
      <c r="E852" s="125"/>
      <c r="F852" s="125"/>
      <c r="G852" s="125"/>
      <c r="H852" s="125"/>
      <c r="I852" s="125"/>
      <c r="J852" s="125"/>
    </row>
    <row r="853" spans="2:10" x14ac:dyDescent="0.25">
      <c r="B853" s="153"/>
      <c r="C853" s="125"/>
      <c r="D853" s="125"/>
      <c r="E853" s="125"/>
      <c r="F853" s="125"/>
      <c r="G853" s="125"/>
      <c r="H853" s="125"/>
      <c r="I853" s="125"/>
      <c r="J853" s="125"/>
    </row>
    <row r="854" spans="2:10" x14ac:dyDescent="0.25">
      <c r="B854" s="153"/>
      <c r="C854" s="125"/>
      <c r="D854" s="125"/>
      <c r="E854" s="125"/>
      <c r="F854" s="125"/>
      <c r="G854" s="125"/>
      <c r="H854" s="125"/>
      <c r="I854" s="125"/>
      <c r="J854" s="125"/>
    </row>
    <row r="855" spans="2:10" x14ac:dyDescent="0.25">
      <c r="B855" s="153"/>
      <c r="C855" s="125"/>
      <c r="D855" s="125"/>
      <c r="E855" s="125"/>
      <c r="F855" s="125"/>
      <c r="G855" s="125"/>
      <c r="H855" s="125"/>
      <c r="I855" s="125"/>
      <c r="J855" s="125"/>
    </row>
    <row r="856" spans="2:10" x14ac:dyDescent="0.25">
      <c r="B856" s="153"/>
      <c r="C856" s="125"/>
      <c r="D856" s="125"/>
      <c r="E856" s="125"/>
      <c r="F856" s="125"/>
      <c r="G856" s="125"/>
      <c r="H856" s="125"/>
      <c r="I856" s="125"/>
      <c r="J856" s="125"/>
    </row>
    <row r="857" spans="2:10" x14ac:dyDescent="0.25">
      <c r="B857" s="153"/>
      <c r="C857" s="125"/>
      <c r="D857" s="125"/>
      <c r="E857" s="125"/>
      <c r="F857" s="125"/>
      <c r="G857" s="125"/>
      <c r="H857" s="125"/>
      <c r="I857" s="125"/>
      <c r="J857" s="125"/>
    </row>
    <row r="858" spans="2:10" x14ac:dyDescent="0.25">
      <c r="B858" s="153"/>
      <c r="C858" s="125"/>
      <c r="D858" s="125"/>
      <c r="E858" s="125"/>
      <c r="F858" s="125"/>
      <c r="G858" s="125"/>
      <c r="H858" s="125"/>
      <c r="I858" s="125"/>
      <c r="J858" s="125"/>
    </row>
    <row r="859" spans="2:10" x14ac:dyDescent="0.25">
      <c r="B859" s="153"/>
      <c r="C859" s="125"/>
      <c r="D859" s="125"/>
      <c r="E859" s="125"/>
      <c r="F859" s="125"/>
      <c r="G859" s="125"/>
      <c r="H859" s="125"/>
      <c r="I859" s="125"/>
      <c r="J859" s="125"/>
    </row>
    <row r="860" spans="2:10" x14ac:dyDescent="0.25">
      <c r="B860" s="153"/>
      <c r="C860" s="125"/>
      <c r="D860" s="125"/>
      <c r="E860" s="125"/>
      <c r="F860" s="125"/>
      <c r="G860" s="125"/>
      <c r="H860" s="125"/>
      <c r="I860" s="125"/>
      <c r="J860" s="125"/>
    </row>
    <row r="861" spans="2:10" x14ac:dyDescent="0.25">
      <c r="B861" s="153"/>
      <c r="C861" s="125"/>
      <c r="D861" s="125"/>
      <c r="E861" s="125"/>
      <c r="F861" s="125"/>
      <c r="G861" s="125"/>
      <c r="H861" s="125"/>
      <c r="I861" s="125"/>
      <c r="J861" s="125"/>
    </row>
    <row r="862" spans="2:10" x14ac:dyDescent="0.25">
      <c r="B862" s="153"/>
      <c r="C862" s="125"/>
      <c r="D862" s="125"/>
      <c r="E862" s="125"/>
      <c r="F862" s="125"/>
      <c r="G862" s="125"/>
      <c r="H862" s="125"/>
      <c r="I862" s="125"/>
      <c r="J862" s="125"/>
    </row>
    <row r="863" spans="2:10" x14ac:dyDescent="0.25">
      <c r="B863" s="153"/>
      <c r="C863" s="125"/>
      <c r="D863" s="125"/>
      <c r="E863" s="125"/>
      <c r="F863" s="125"/>
      <c r="G863" s="125"/>
      <c r="H863" s="125"/>
      <c r="I863" s="125"/>
      <c r="J863" s="125"/>
    </row>
    <row r="864" spans="2:10" x14ac:dyDescent="0.25">
      <c r="B864" s="153"/>
      <c r="C864" s="125"/>
      <c r="D864" s="125"/>
      <c r="E864" s="125"/>
      <c r="F864" s="125"/>
      <c r="G864" s="125"/>
      <c r="H864" s="125"/>
      <c r="I864" s="125"/>
      <c r="J864" s="125"/>
    </row>
    <row r="865" spans="2:10" x14ac:dyDescent="0.25">
      <c r="B865" s="153"/>
      <c r="C865" s="125"/>
      <c r="D865" s="125"/>
      <c r="E865" s="125"/>
      <c r="F865" s="125"/>
      <c r="G865" s="125"/>
      <c r="H865" s="125"/>
      <c r="I865" s="125"/>
      <c r="J865" s="125"/>
    </row>
    <row r="866" spans="2:10" x14ac:dyDescent="0.25">
      <c r="B866" s="153"/>
      <c r="C866" s="125"/>
      <c r="D866" s="125"/>
      <c r="E866" s="125"/>
      <c r="F866" s="125"/>
      <c r="G866" s="125"/>
      <c r="H866" s="125"/>
      <c r="I866" s="125"/>
      <c r="J866" s="125"/>
    </row>
    <row r="867" spans="2:10" x14ac:dyDescent="0.25">
      <c r="B867" s="153"/>
      <c r="C867" s="125"/>
      <c r="D867" s="125"/>
      <c r="E867" s="125"/>
      <c r="F867" s="125"/>
      <c r="G867" s="125"/>
      <c r="H867" s="125"/>
      <c r="I867" s="125"/>
      <c r="J867" s="125"/>
    </row>
    <row r="868" spans="2:10" x14ac:dyDescent="0.25">
      <c r="B868" s="153"/>
      <c r="C868" s="125"/>
      <c r="D868" s="125"/>
      <c r="E868" s="125"/>
      <c r="F868" s="125"/>
      <c r="G868" s="125"/>
      <c r="H868" s="125"/>
      <c r="I868" s="125"/>
      <c r="J868" s="125"/>
    </row>
    <row r="869" spans="2:10" x14ac:dyDescent="0.25">
      <c r="B869" s="153"/>
      <c r="C869" s="125"/>
      <c r="D869" s="125"/>
      <c r="E869" s="125"/>
      <c r="F869" s="125"/>
      <c r="G869" s="125"/>
      <c r="H869" s="125"/>
      <c r="I869" s="125"/>
      <c r="J869" s="125"/>
    </row>
    <row r="870" spans="2:10" x14ac:dyDescent="0.25">
      <c r="B870" s="153"/>
      <c r="C870" s="125"/>
      <c r="D870" s="125"/>
      <c r="E870" s="125"/>
      <c r="F870" s="125"/>
      <c r="G870" s="125"/>
      <c r="H870" s="125"/>
      <c r="I870" s="125"/>
      <c r="J870" s="125"/>
    </row>
    <row r="871" spans="2:10" x14ac:dyDescent="0.25">
      <c r="B871" s="153"/>
      <c r="C871" s="125"/>
      <c r="D871" s="125"/>
      <c r="E871" s="125"/>
      <c r="F871" s="125"/>
      <c r="G871" s="125"/>
      <c r="H871" s="125"/>
      <c r="I871" s="125"/>
      <c r="J871" s="125"/>
    </row>
    <row r="872" spans="2:10" x14ac:dyDescent="0.25">
      <c r="B872" s="153"/>
      <c r="C872" s="125"/>
      <c r="D872" s="125"/>
      <c r="E872" s="125"/>
      <c r="F872" s="125"/>
      <c r="G872" s="125"/>
      <c r="H872" s="125"/>
      <c r="I872" s="125"/>
      <c r="J872" s="125"/>
    </row>
    <row r="873" spans="2:10" x14ac:dyDescent="0.25">
      <c r="B873" s="153"/>
      <c r="C873" s="125"/>
      <c r="D873" s="125"/>
      <c r="E873" s="125"/>
      <c r="F873" s="125"/>
      <c r="G873" s="125"/>
      <c r="H873" s="125"/>
      <c r="I873" s="125"/>
      <c r="J873" s="125"/>
    </row>
    <row r="874" spans="2:10" x14ac:dyDescent="0.25">
      <c r="B874" s="153"/>
      <c r="C874" s="125"/>
      <c r="D874" s="125"/>
      <c r="E874" s="125"/>
      <c r="F874" s="125"/>
      <c r="G874" s="125"/>
      <c r="H874" s="125"/>
      <c r="I874" s="125"/>
      <c r="J874" s="125"/>
    </row>
    <row r="875" spans="2:10" x14ac:dyDescent="0.25">
      <c r="B875" s="153"/>
      <c r="C875" s="125"/>
      <c r="D875" s="125"/>
      <c r="E875" s="125"/>
      <c r="F875" s="125"/>
      <c r="G875" s="125"/>
      <c r="H875" s="125"/>
      <c r="I875" s="125"/>
      <c r="J875" s="125"/>
    </row>
    <row r="876" spans="2:10" x14ac:dyDescent="0.25">
      <c r="B876" s="153"/>
      <c r="C876" s="125"/>
      <c r="D876" s="125"/>
      <c r="E876" s="125"/>
      <c r="F876" s="125"/>
      <c r="G876" s="125"/>
      <c r="H876" s="125"/>
      <c r="I876" s="125"/>
      <c r="J876" s="125"/>
    </row>
    <row r="877" spans="2:10" x14ac:dyDescent="0.25">
      <c r="B877" s="153"/>
      <c r="C877" s="125"/>
      <c r="D877" s="125"/>
      <c r="E877" s="125"/>
      <c r="F877" s="125"/>
      <c r="G877" s="125"/>
      <c r="H877" s="125"/>
      <c r="I877" s="125"/>
      <c r="J877" s="125"/>
    </row>
    <row r="878" spans="2:10" x14ac:dyDescent="0.25">
      <c r="B878" s="153"/>
      <c r="C878" s="125"/>
      <c r="D878" s="125"/>
      <c r="E878" s="125"/>
      <c r="F878" s="125"/>
      <c r="G878" s="125"/>
      <c r="H878" s="125"/>
      <c r="I878" s="125"/>
      <c r="J878" s="125"/>
    </row>
    <row r="879" spans="2:10" x14ac:dyDescent="0.25">
      <c r="B879" s="153"/>
      <c r="C879" s="125"/>
      <c r="D879" s="125"/>
      <c r="E879" s="125"/>
      <c r="F879" s="125"/>
      <c r="G879" s="125"/>
      <c r="H879" s="125"/>
      <c r="I879" s="125"/>
      <c r="J879" s="125"/>
    </row>
    <row r="880" spans="2:10" x14ac:dyDescent="0.25">
      <c r="B880" s="153"/>
      <c r="C880" s="125"/>
      <c r="D880" s="125"/>
      <c r="E880" s="125"/>
      <c r="F880" s="125"/>
      <c r="G880" s="125"/>
      <c r="H880" s="125"/>
      <c r="I880" s="125"/>
      <c r="J880" s="125"/>
    </row>
    <row r="881" spans="2:10" x14ac:dyDescent="0.25">
      <c r="B881" s="153"/>
      <c r="C881" s="125"/>
      <c r="D881" s="125"/>
      <c r="E881" s="125"/>
      <c r="F881" s="125"/>
      <c r="G881" s="125"/>
      <c r="H881" s="125"/>
      <c r="I881" s="125"/>
      <c r="J881" s="125"/>
    </row>
    <row r="882" spans="2:10" x14ac:dyDescent="0.25">
      <c r="B882" s="153"/>
      <c r="C882" s="125"/>
      <c r="D882" s="125"/>
      <c r="E882" s="125"/>
      <c r="F882" s="125"/>
      <c r="G882" s="125"/>
      <c r="H882" s="125"/>
      <c r="I882" s="125"/>
      <c r="J882" s="125"/>
    </row>
    <row r="883" spans="2:10" x14ac:dyDescent="0.25">
      <c r="B883" s="153"/>
      <c r="C883" s="125"/>
      <c r="D883" s="125"/>
      <c r="E883" s="125"/>
      <c r="F883" s="125"/>
      <c r="G883" s="125"/>
      <c r="H883" s="125"/>
      <c r="I883" s="125"/>
      <c r="J883" s="125"/>
    </row>
    <row r="884" spans="2:10" x14ac:dyDescent="0.25">
      <c r="B884" s="153"/>
      <c r="C884" s="125"/>
      <c r="D884" s="125"/>
      <c r="E884" s="125"/>
      <c r="F884" s="125"/>
      <c r="G884" s="125"/>
      <c r="H884" s="125"/>
      <c r="I884" s="125"/>
      <c r="J884" s="125"/>
    </row>
    <row r="885" spans="2:10" x14ac:dyDescent="0.25">
      <c r="B885" s="153"/>
      <c r="C885" s="125"/>
      <c r="D885" s="125"/>
      <c r="E885" s="125"/>
      <c r="F885" s="125"/>
      <c r="G885" s="125"/>
      <c r="H885" s="125"/>
      <c r="I885" s="125"/>
      <c r="J885" s="125"/>
    </row>
    <row r="886" spans="2:10" x14ac:dyDescent="0.25">
      <c r="B886" s="153"/>
      <c r="C886" s="125"/>
      <c r="D886" s="125"/>
      <c r="E886" s="125"/>
      <c r="F886" s="125"/>
      <c r="G886" s="125"/>
      <c r="H886" s="125"/>
      <c r="I886" s="125"/>
      <c r="J886" s="125"/>
    </row>
    <row r="887" spans="2:10" x14ac:dyDescent="0.25">
      <c r="B887" s="153"/>
      <c r="C887" s="125"/>
      <c r="D887" s="125"/>
      <c r="E887" s="125"/>
      <c r="F887" s="125"/>
      <c r="G887" s="125"/>
      <c r="H887" s="125"/>
      <c r="I887" s="125"/>
      <c r="J887" s="125"/>
    </row>
    <row r="888" spans="2:10" x14ac:dyDescent="0.25">
      <c r="B888" s="153"/>
      <c r="C888" s="125"/>
      <c r="D888" s="125"/>
      <c r="E888" s="125"/>
      <c r="F888" s="125"/>
      <c r="G888" s="125"/>
      <c r="H888" s="125"/>
      <c r="I888" s="125"/>
      <c r="J888" s="125"/>
    </row>
    <row r="889" spans="2:10" x14ac:dyDescent="0.25">
      <c r="B889" s="153"/>
      <c r="C889" s="125"/>
      <c r="D889" s="125"/>
      <c r="E889" s="125"/>
      <c r="F889" s="125"/>
      <c r="G889" s="125"/>
      <c r="H889" s="125"/>
      <c r="I889" s="125"/>
      <c r="J889" s="125"/>
    </row>
    <row r="890" spans="2:10" x14ac:dyDescent="0.25">
      <c r="B890" s="153"/>
      <c r="C890" s="125"/>
      <c r="D890" s="125"/>
      <c r="E890" s="125"/>
      <c r="F890" s="125"/>
      <c r="G890" s="125"/>
      <c r="H890" s="125"/>
      <c r="I890" s="125"/>
      <c r="J890" s="125"/>
    </row>
    <row r="891" spans="2:10" x14ac:dyDescent="0.25">
      <c r="B891" s="153"/>
      <c r="C891" s="125"/>
      <c r="D891" s="125"/>
      <c r="E891" s="125"/>
      <c r="F891" s="125"/>
      <c r="G891" s="125"/>
      <c r="H891" s="125"/>
      <c r="I891" s="125"/>
      <c r="J891" s="125"/>
    </row>
    <row r="892" spans="2:10" x14ac:dyDescent="0.25">
      <c r="B892" s="153"/>
      <c r="C892" s="125"/>
      <c r="D892" s="125"/>
      <c r="E892" s="125"/>
      <c r="F892" s="125"/>
      <c r="G892" s="125"/>
      <c r="H892" s="125"/>
      <c r="I892" s="125"/>
      <c r="J892" s="125"/>
    </row>
    <row r="893" spans="2:10" x14ac:dyDescent="0.25">
      <c r="B893" s="153"/>
      <c r="C893" s="125"/>
      <c r="D893" s="125"/>
      <c r="E893" s="125"/>
      <c r="F893" s="125"/>
      <c r="G893" s="125"/>
      <c r="H893" s="125"/>
      <c r="I893" s="125"/>
      <c r="J893" s="125"/>
    </row>
    <row r="894" spans="2:10" x14ac:dyDescent="0.25">
      <c r="B894" s="153"/>
      <c r="C894" s="125"/>
      <c r="D894" s="125"/>
      <c r="E894" s="125"/>
      <c r="F894" s="125"/>
      <c r="G894" s="125"/>
      <c r="H894" s="125"/>
      <c r="I894" s="125"/>
      <c r="J894" s="125"/>
    </row>
    <row r="895" spans="2:10" x14ac:dyDescent="0.25">
      <c r="B895" s="153"/>
      <c r="C895" s="125"/>
      <c r="D895" s="125"/>
      <c r="E895" s="125"/>
      <c r="F895" s="125"/>
      <c r="G895" s="125"/>
      <c r="H895" s="125"/>
      <c r="I895" s="125"/>
      <c r="J895" s="125"/>
    </row>
    <row r="896" spans="2:10" x14ac:dyDescent="0.25">
      <c r="B896" s="153"/>
      <c r="C896" s="125"/>
      <c r="D896" s="125"/>
      <c r="E896" s="125"/>
      <c r="F896" s="125"/>
      <c r="G896" s="125"/>
      <c r="H896" s="125"/>
      <c r="I896" s="125"/>
      <c r="J896" s="125"/>
    </row>
    <row r="897" spans="2:10" x14ac:dyDescent="0.25">
      <c r="B897" s="153"/>
      <c r="C897" s="125"/>
      <c r="D897" s="125"/>
      <c r="E897" s="125"/>
      <c r="F897" s="125"/>
      <c r="G897" s="125"/>
      <c r="H897" s="125"/>
      <c r="I897" s="125"/>
      <c r="J897" s="125"/>
    </row>
    <row r="898" spans="2:10" x14ac:dyDescent="0.25">
      <c r="B898" s="153"/>
      <c r="C898" s="125"/>
      <c r="D898" s="125"/>
      <c r="E898" s="125"/>
      <c r="F898" s="125"/>
      <c r="G898" s="125"/>
      <c r="H898" s="125"/>
      <c r="I898" s="125"/>
      <c r="J898" s="125"/>
    </row>
    <row r="899" spans="2:10" x14ac:dyDescent="0.25">
      <c r="B899" s="153"/>
      <c r="C899" s="125"/>
      <c r="D899" s="125"/>
      <c r="E899" s="125"/>
      <c r="F899" s="125"/>
      <c r="G899" s="125"/>
      <c r="H899" s="125"/>
      <c r="I899" s="125"/>
      <c r="J899" s="125"/>
    </row>
    <row r="900" spans="2:10" x14ac:dyDescent="0.25">
      <c r="B900" s="153"/>
      <c r="C900" s="125"/>
      <c r="D900" s="125"/>
      <c r="E900" s="125"/>
      <c r="F900" s="125"/>
      <c r="G900" s="125"/>
      <c r="H900" s="125"/>
      <c r="I900" s="125"/>
      <c r="J900" s="125"/>
    </row>
    <row r="901" spans="2:10" x14ac:dyDescent="0.25">
      <c r="B901" s="153"/>
      <c r="C901" s="125"/>
      <c r="D901" s="125"/>
      <c r="E901" s="125"/>
      <c r="F901" s="125"/>
      <c r="G901" s="125"/>
      <c r="H901" s="125"/>
      <c r="I901" s="125"/>
      <c r="J901" s="125"/>
    </row>
    <row r="902" spans="2:10" x14ac:dyDescent="0.25">
      <c r="B902" s="153"/>
      <c r="C902" s="125"/>
      <c r="D902" s="125"/>
      <c r="E902" s="125"/>
      <c r="F902" s="125"/>
      <c r="G902" s="125"/>
      <c r="H902" s="125"/>
      <c r="I902" s="125"/>
      <c r="J902" s="125"/>
    </row>
    <row r="903" spans="2:10" x14ac:dyDescent="0.25">
      <c r="B903" s="153"/>
      <c r="C903" s="125"/>
      <c r="D903" s="125"/>
      <c r="E903" s="125"/>
      <c r="F903" s="125"/>
      <c r="G903" s="125"/>
      <c r="H903" s="125"/>
      <c r="I903" s="125"/>
      <c r="J903" s="125"/>
    </row>
    <row r="904" spans="2:10" x14ac:dyDescent="0.25">
      <c r="B904" s="153"/>
      <c r="C904" s="125"/>
      <c r="D904" s="125"/>
      <c r="E904" s="125"/>
      <c r="F904" s="125"/>
      <c r="G904" s="125"/>
      <c r="H904" s="125"/>
      <c r="I904" s="125"/>
      <c r="J904" s="125"/>
    </row>
    <row r="905" spans="2:10" x14ac:dyDescent="0.25">
      <c r="B905" s="153"/>
      <c r="C905" s="125"/>
      <c r="D905" s="125"/>
      <c r="E905" s="125"/>
      <c r="F905" s="125"/>
      <c r="G905" s="125"/>
      <c r="H905" s="125"/>
      <c r="I905" s="125"/>
      <c r="J905" s="125"/>
    </row>
    <row r="906" spans="2:10" x14ac:dyDescent="0.25">
      <c r="B906" s="153"/>
      <c r="C906" s="125"/>
      <c r="D906" s="125"/>
      <c r="E906" s="125"/>
      <c r="F906" s="125"/>
      <c r="G906" s="125"/>
      <c r="H906" s="125"/>
      <c r="I906" s="125"/>
      <c r="J906" s="125"/>
    </row>
    <row r="907" spans="2:10" x14ac:dyDescent="0.25">
      <c r="B907" s="153"/>
      <c r="C907" s="125"/>
      <c r="D907" s="125"/>
      <c r="E907" s="125"/>
      <c r="F907" s="125"/>
      <c r="G907" s="125"/>
      <c r="H907" s="125"/>
      <c r="I907" s="125"/>
      <c r="J907" s="125"/>
    </row>
    <row r="908" spans="2:10" x14ac:dyDescent="0.25">
      <c r="B908" s="153"/>
      <c r="C908" s="125"/>
      <c r="D908" s="125"/>
      <c r="E908" s="125"/>
      <c r="F908" s="125"/>
      <c r="G908" s="125"/>
      <c r="H908" s="125"/>
      <c r="I908" s="125"/>
      <c r="J908" s="125"/>
    </row>
    <row r="909" spans="2:10" x14ac:dyDescent="0.25">
      <c r="B909" s="153"/>
      <c r="C909" s="125"/>
      <c r="D909" s="125"/>
      <c r="E909" s="125"/>
      <c r="F909" s="125"/>
      <c r="G909" s="125"/>
      <c r="H909" s="125"/>
      <c r="I909" s="125"/>
      <c r="J909" s="125"/>
    </row>
    <row r="910" spans="2:10" x14ac:dyDescent="0.25">
      <c r="B910" s="153"/>
      <c r="C910" s="125"/>
      <c r="D910" s="125"/>
      <c r="E910" s="125"/>
      <c r="F910" s="125"/>
      <c r="G910" s="125"/>
      <c r="H910" s="125"/>
      <c r="I910" s="125"/>
      <c r="J910" s="125"/>
    </row>
    <row r="911" spans="2:10" x14ac:dyDescent="0.25">
      <c r="B911" s="153"/>
      <c r="C911" s="125"/>
      <c r="D911" s="125"/>
      <c r="E911" s="125"/>
      <c r="F911" s="125"/>
      <c r="G911" s="125"/>
      <c r="H911" s="125"/>
      <c r="I911" s="125"/>
      <c r="J911" s="125"/>
    </row>
    <row r="912" spans="2:10" x14ac:dyDescent="0.25">
      <c r="B912" s="153"/>
      <c r="C912" s="125"/>
      <c r="D912" s="125"/>
      <c r="E912" s="125"/>
      <c r="F912" s="125"/>
      <c r="G912" s="125"/>
      <c r="H912" s="125"/>
      <c r="I912" s="125"/>
      <c r="J912" s="125"/>
    </row>
    <row r="913" spans="2:10" x14ac:dyDescent="0.25">
      <c r="B913" s="153"/>
      <c r="C913" s="125"/>
      <c r="D913" s="125"/>
      <c r="E913" s="125"/>
      <c r="F913" s="125"/>
      <c r="G913" s="125"/>
      <c r="H913" s="125"/>
      <c r="I913" s="125"/>
      <c r="J913" s="125"/>
    </row>
    <row r="914" spans="2:10" x14ac:dyDescent="0.25">
      <c r="B914" s="153"/>
      <c r="C914" s="125"/>
      <c r="D914" s="125"/>
      <c r="E914" s="125"/>
      <c r="F914" s="125"/>
      <c r="G914" s="125"/>
      <c r="H914" s="125"/>
      <c r="I914" s="125"/>
      <c r="J914" s="125"/>
    </row>
    <row r="915" spans="2:10" x14ac:dyDescent="0.25">
      <c r="B915" s="153"/>
      <c r="C915" s="125"/>
      <c r="D915" s="125"/>
      <c r="E915" s="125"/>
      <c r="F915" s="125"/>
      <c r="G915" s="125"/>
      <c r="H915" s="125"/>
      <c r="I915" s="125"/>
      <c r="J915" s="125"/>
    </row>
    <row r="916" spans="2:10" x14ac:dyDescent="0.25">
      <c r="B916" s="153"/>
      <c r="C916" s="125"/>
      <c r="D916" s="125"/>
      <c r="E916" s="125"/>
      <c r="F916" s="125"/>
      <c r="G916" s="125"/>
      <c r="H916" s="125"/>
      <c r="I916" s="125"/>
      <c r="J916" s="125"/>
    </row>
    <row r="917" spans="2:10" x14ac:dyDescent="0.25">
      <c r="B917" s="153"/>
      <c r="C917" s="125"/>
      <c r="D917" s="125"/>
      <c r="E917" s="125"/>
      <c r="F917" s="125"/>
      <c r="G917" s="125"/>
      <c r="H917" s="125"/>
      <c r="I917" s="125"/>
      <c r="J917" s="125"/>
    </row>
    <row r="918" spans="2:10" x14ac:dyDescent="0.25">
      <c r="B918" s="153"/>
      <c r="C918" s="125"/>
      <c r="D918" s="125"/>
      <c r="E918" s="125"/>
      <c r="F918" s="125"/>
      <c r="G918" s="125"/>
      <c r="H918" s="125"/>
      <c r="I918" s="125"/>
      <c r="J918" s="125"/>
    </row>
    <row r="919" spans="2:10" x14ac:dyDescent="0.25">
      <c r="B919" s="153"/>
      <c r="C919" s="125"/>
      <c r="D919" s="125"/>
      <c r="E919" s="125"/>
      <c r="F919" s="125"/>
      <c r="G919" s="125"/>
      <c r="H919" s="125"/>
      <c r="I919" s="125"/>
      <c r="J919" s="125"/>
    </row>
    <row r="920" spans="2:10" x14ac:dyDescent="0.25">
      <c r="B920" s="153"/>
      <c r="C920" s="125"/>
      <c r="D920" s="125"/>
      <c r="E920" s="125"/>
      <c r="F920" s="125"/>
      <c r="G920" s="125"/>
      <c r="H920" s="125"/>
      <c r="I920" s="125"/>
      <c r="J920" s="125"/>
    </row>
    <row r="921" spans="2:10" x14ac:dyDescent="0.25">
      <c r="B921" s="153"/>
      <c r="C921" s="125"/>
      <c r="D921" s="125"/>
      <c r="E921" s="125"/>
      <c r="F921" s="125"/>
      <c r="G921" s="125"/>
      <c r="H921" s="125"/>
      <c r="I921" s="125"/>
      <c r="J921" s="125"/>
    </row>
    <row r="922" spans="2:10" x14ac:dyDescent="0.25">
      <c r="B922" s="153"/>
      <c r="C922" s="125"/>
      <c r="D922" s="125"/>
      <c r="E922" s="125"/>
      <c r="F922" s="125"/>
      <c r="G922" s="125"/>
      <c r="H922" s="125"/>
      <c r="I922" s="125"/>
      <c r="J922" s="125"/>
    </row>
    <row r="923" spans="2:10" x14ac:dyDescent="0.25">
      <c r="B923" s="153"/>
      <c r="C923" s="125"/>
      <c r="D923" s="125"/>
      <c r="E923" s="125"/>
      <c r="F923" s="125"/>
      <c r="G923" s="125"/>
      <c r="H923" s="125"/>
      <c r="I923" s="125"/>
      <c r="J923" s="125"/>
    </row>
    <row r="924" spans="2:10" x14ac:dyDescent="0.25">
      <c r="B924" s="153"/>
      <c r="C924" s="125"/>
      <c r="D924" s="125"/>
      <c r="E924" s="125"/>
      <c r="F924" s="125"/>
      <c r="G924" s="125"/>
      <c r="H924" s="125"/>
      <c r="I924" s="125"/>
      <c r="J924" s="125"/>
    </row>
    <row r="925" spans="2:10" x14ac:dyDescent="0.25">
      <c r="B925" s="153"/>
      <c r="C925" s="125"/>
      <c r="D925" s="125"/>
      <c r="E925" s="125"/>
      <c r="F925" s="125"/>
      <c r="G925" s="125"/>
      <c r="H925" s="125"/>
      <c r="I925" s="125"/>
      <c r="J925" s="125"/>
    </row>
    <row r="926" spans="2:10" x14ac:dyDescent="0.25">
      <c r="B926" s="153"/>
      <c r="C926" s="125"/>
      <c r="D926" s="125"/>
      <c r="E926" s="125"/>
      <c r="F926" s="125"/>
      <c r="G926" s="125"/>
      <c r="H926" s="125"/>
      <c r="I926" s="125"/>
      <c r="J926" s="125"/>
    </row>
    <row r="927" spans="2:10" x14ac:dyDescent="0.25">
      <c r="B927" s="153"/>
      <c r="C927" s="125"/>
      <c r="D927" s="125"/>
      <c r="E927" s="125"/>
      <c r="F927" s="125"/>
      <c r="G927" s="125"/>
      <c r="H927" s="125"/>
      <c r="I927" s="125"/>
      <c r="J927" s="125"/>
    </row>
    <row r="928" spans="2:10" x14ac:dyDescent="0.25">
      <c r="B928" s="153"/>
      <c r="C928" s="125"/>
      <c r="D928" s="125"/>
      <c r="E928" s="125"/>
      <c r="F928" s="125"/>
      <c r="G928" s="125"/>
      <c r="H928" s="125"/>
      <c r="I928" s="125"/>
      <c r="J928" s="125"/>
    </row>
    <row r="929" spans="2:10" x14ac:dyDescent="0.25">
      <c r="B929" s="153"/>
      <c r="C929" s="125"/>
      <c r="D929" s="125"/>
      <c r="E929" s="125"/>
      <c r="F929" s="125"/>
      <c r="G929" s="125"/>
      <c r="H929" s="125"/>
      <c r="I929" s="125"/>
      <c r="J929" s="125"/>
    </row>
    <row r="930" spans="2:10" x14ac:dyDescent="0.25">
      <c r="B930" s="153"/>
      <c r="C930" s="125"/>
      <c r="D930" s="125"/>
      <c r="E930" s="125"/>
      <c r="F930" s="125"/>
      <c r="G930" s="125"/>
      <c r="H930" s="125"/>
      <c r="I930" s="125"/>
      <c r="J930" s="125"/>
    </row>
    <row r="931" spans="2:10" x14ac:dyDescent="0.25">
      <c r="B931" s="153"/>
      <c r="C931" s="125"/>
      <c r="D931" s="125"/>
      <c r="E931" s="125"/>
      <c r="F931" s="125"/>
      <c r="G931" s="125"/>
      <c r="H931" s="125"/>
      <c r="I931" s="125"/>
      <c r="J931" s="125"/>
    </row>
    <row r="932" spans="2:10" x14ac:dyDescent="0.25">
      <c r="B932" s="153"/>
      <c r="C932" s="125"/>
      <c r="D932" s="125"/>
      <c r="E932" s="125"/>
      <c r="F932" s="125"/>
      <c r="G932" s="125"/>
      <c r="H932" s="125"/>
      <c r="I932" s="125"/>
      <c r="J932" s="125"/>
    </row>
    <row r="933" spans="2:10" x14ac:dyDescent="0.25">
      <c r="B933" s="153"/>
      <c r="C933" s="125"/>
      <c r="D933" s="125"/>
      <c r="E933" s="125"/>
      <c r="F933" s="125"/>
      <c r="G933" s="125"/>
      <c r="H933" s="125"/>
      <c r="I933" s="125"/>
      <c r="J933" s="125"/>
    </row>
    <row r="934" spans="2:10" x14ac:dyDescent="0.25">
      <c r="B934" s="153"/>
      <c r="C934" s="125"/>
      <c r="D934" s="125"/>
      <c r="E934" s="125"/>
      <c r="F934" s="125"/>
      <c r="G934" s="125"/>
      <c r="H934" s="125"/>
      <c r="I934" s="125"/>
      <c r="J934" s="125"/>
    </row>
    <row r="935" spans="2:10" x14ac:dyDescent="0.25">
      <c r="B935" s="153"/>
      <c r="C935" s="125"/>
      <c r="D935" s="125"/>
      <c r="E935" s="125"/>
      <c r="F935" s="125"/>
      <c r="G935" s="125"/>
      <c r="H935" s="125"/>
      <c r="I935" s="125"/>
      <c r="J935" s="125"/>
    </row>
    <row r="936" spans="2:10" x14ac:dyDescent="0.25">
      <c r="B936" s="153"/>
      <c r="C936" s="125"/>
      <c r="D936" s="125"/>
      <c r="E936" s="125"/>
      <c r="F936" s="125"/>
      <c r="G936" s="125"/>
      <c r="H936" s="125"/>
      <c r="I936" s="125"/>
      <c r="J936" s="125"/>
    </row>
    <row r="937" spans="2:10" x14ac:dyDescent="0.25">
      <c r="B937" s="153"/>
      <c r="C937" s="125"/>
      <c r="D937" s="125"/>
      <c r="E937" s="125"/>
      <c r="F937" s="125"/>
      <c r="G937" s="125"/>
      <c r="H937" s="125"/>
      <c r="I937" s="125"/>
      <c r="J937" s="125"/>
    </row>
    <row r="938" spans="2:10" x14ac:dyDescent="0.25">
      <c r="B938" s="153"/>
      <c r="C938" s="125"/>
      <c r="D938" s="125"/>
      <c r="E938" s="125"/>
      <c r="F938" s="125"/>
      <c r="G938" s="125"/>
      <c r="H938" s="125"/>
      <c r="I938" s="125"/>
      <c r="J938" s="125"/>
    </row>
    <row r="939" spans="2:10" x14ac:dyDescent="0.25">
      <c r="B939" s="153"/>
      <c r="C939" s="125"/>
      <c r="D939" s="125"/>
      <c r="E939" s="125"/>
      <c r="F939" s="125"/>
      <c r="G939" s="125"/>
      <c r="H939" s="125"/>
      <c r="I939" s="125"/>
      <c r="J939" s="125"/>
    </row>
    <row r="940" spans="2:10" x14ac:dyDescent="0.25">
      <c r="B940" s="153"/>
      <c r="C940" s="125"/>
      <c r="D940" s="125"/>
      <c r="E940" s="125"/>
      <c r="F940" s="125"/>
      <c r="G940" s="125"/>
      <c r="H940" s="125"/>
      <c r="I940" s="125"/>
      <c r="J940" s="125"/>
    </row>
    <row r="941" spans="2:10" x14ac:dyDescent="0.25">
      <c r="B941" s="153"/>
      <c r="C941" s="125"/>
      <c r="D941" s="125"/>
      <c r="E941" s="125"/>
      <c r="F941" s="125"/>
      <c r="G941" s="125"/>
      <c r="H941" s="125"/>
      <c r="I941" s="125"/>
      <c r="J941" s="125"/>
    </row>
    <row r="942" spans="2:10" x14ac:dyDescent="0.25">
      <c r="B942" s="153"/>
      <c r="C942" s="125"/>
      <c r="D942" s="125"/>
      <c r="E942" s="125"/>
      <c r="F942" s="125"/>
      <c r="G942" s="125"/>
      <c r="H942" s="125"/>
      <c r="I942" s="125"/>
      <c r="J942" s="125"/>
    </row>
    <row r="943" spans="2:10" x14ac:dyDescent="0.25">
      <c r="B943" s="153"/>
      <c r="C943" s="125"/>
      <c r="D943" s="125"/>
      <c r="E943" s="125"/>
      <c r="F943" s="125"/>
      <c r="G943" s="125"/>
      <c r="H943" s="125"/>
      <c r="I943" s="125"/>
      <c r="J943" s="125"/>
    </row>
    <row r="944" spans="2:10" x14ac:dyDescent="0.25">
      <c r="B944" s="153"/>
      <c r="C944" s="125"/>
      <c r="D944" s="125"/>
      <c r="E944" s="125"/>
      <c r="F944" s="125"/>
      <c r="G944" s="125"/>
      <c r="H944" s="125"/>
      <c r="I944" s="125"/>
      <c r="J944" s="125"/>
    </row>
    <row r="945" spans="2:10" x14ac:dyDescent="0.25">
      <c r="B945" s="153"/>
      <c r="C945" s="125"/>
      <c r="D945" s="125"/>
      <c r="E945" s="125"/>
      <c r="F945" s="125"/>
      <c r="G945" s="125"/>
      <c r="H945" s="125"/>
      <c r="I945" s="125"/>
      <c r="J945" s="125"/>
    </row>
    <row r="946" spans="2:10" x14ac:dyDescent="0.25">
      <c r="B946" s="153"/>
      <c r="C946" s="125"/>
      <c r="D946" s="125"/>
      <c r="E946" s="125"/>
      <c r="F946" s="125"/>
      <c r="G946" s="125"/>
      <c r="H946" s="125"/>
      <c r="I946" s="125"/>
      <c r="J946" s="125"/>
    </row>
    <row r="947" spans="2:10" x14ac:dyDescent="0.25">
      <c r="B947" s="153"/>
      <c r="C947" s="125"/>
      <c r="D947" s="125"/>
      <c r="E947" s="125"/>
      <c r="F947" s="125"/>
      <c r="G947" s="125"/>
      <c r="H947" s="125"/>
      <c r="I947" s="125"/>
      <c r="J947" s="125"/>
    </row>
    <row r="948" spans="2:10" x14ac:dyDescent="0.25">
      <c r="B948" s="153"/>
      <c r="C948" s="125"/>
      <c r="D948" s="125"/>
      <c r="E948" s="125"/>
      <c r="F948" s="125"/>
      <c r="G948" s="125"/>
      <c r="H948" s="125"/>
      <c r="I948" s="125"/>
      <c r="J948" s="125"/>
    </row>
    <row r="949" spans="2:10" x14ac:dyDescent="0.25">
      <c r="B949" s="153"/>
      <c r="C949" s="125"/>
      <c r="D949" s="125"/>
      <c r="E949" s="125"/>
      <c r="F949" s="125"/>
      <c r="G949" s="125"/>
      <c r="H949" s="125"/>
      <c r="I949" s="125"/>
      <c r="J949" s="125"/>
    </row>
    <row r="950" spans="2:10" x14ac:dyDescent="0.25">
      <c r="B950" s="153"/>
      <c r="C950" s="125"/>
      <c r="D950" s="125"/>
      <c r="E950" s="125"/>
      <c r="F950" s="125"/>
      <c r="G950" s="125"/>
      <c r="H950" s="125"/>
      <c r="I950" s="125"/>
      <c r="J950" s="125"/>
    </row>
    <row r="951" spans="2:10" x14ac:dyDescent="0.25">
      <c r="B951" s="153"/>
      <c r="C951" s="125"/>
      <c r="D951" s="125"/>
      <c r="E951" s="125"/>
      <c r="F951" s="125"/>
      <c r="G951" s="125"/>
      <c r="H951" s="125"/>
      <c r="I951" s="125"/>
      <c r="J951" s="125"/>
    </row>
    <row r="952" spans="2:10" x14ac:dyDescent="0.25">
      <c r="B952" s="153"/>
      <c r="C952" s="125"/>
      <c r="D952" s="125"/>
      <c r="E952" s="125"/>
      <c r="F952" s="125"/>
      <c r="G952" s="125"/>
      <c r="H952" s="125"/>
      <c r="I952" s="125"/>
      <c r="J952" s="125"/>
    </row>
    <row r="953" spans="2:10" x14ac:dyDescent="0.25">
      <c r="B953" s="153"/>
      <c r="C953" s="125"/>
      <c r="D953" s="125"/>
      <c r="E953" s="125"/>
      <c r="F953" s="125"/>
      <c r="G953" s="125"/>
      <c r="H953" s="125"/>
      <c r="I953" s="125"/>
      <c r="J953" s="125"/>
    </row>
    <row r="954" spans="2:10" x14ac:dyDescent="0.25">
      <c r="B954" s="153"/>
      <c r="C954" s="125"/>
      <c r="D954" s="125"/>
      <c r="E954" s="125"/>
      <c r="F954" s="125"/>
      <c r="G954" s="125"/>
      <c r="H954" s="125"/>
      <c r="I954" s="125"/>
      <c r="J954" s="125"/>
    </row>
    <row r="955" spans="2:10" x14ac:dyDescent="0.25">
      <c r="B955" s="153"/>
      <c r="C955" s="125"/>
      <c r="D955" s="125"/>
      <c r="E955" s="125"/>
      <c r="F955" s="125"/>
      <c r="G955" s="125"/>
      <c r="H955" s="125"/>
      <c r="I955" s="125"/>
      <c r="J955" s="125"/>
    </row>
    <row r="956" spans="2:10" x14ac:dyDescent="0.25">
      <c r="B956" s="153"/>
      <c r="C956" s="125"/>
      <c r="D956" s="125"/>
      <c r="E956" s="125"/>
      <c r="F956" s="125"/>
      <c r="G956" s="125"/>
      <c r="H956" s="125"/>
      <c r="I956" s="125"/>
      <c r="J956" s="125"/>
    </row>
    <row r="957" spans="2:10" x14ac:dyDescent="0.25">
      <c r="B957" s="153"/>
      <c r="C957" s="125"/>
      <c r="D957" s="125"/>
      <c r="E957" s="125"/>
      <c r="F957" s="125"/>
      <c r="G957" s="125"/>
      <c r="H957" s="125"/>
      <c r="I957" s="125"/>
      <c r="J957" s="125"/>
    </row>
    <row r="958" spans="2:10" x14ac:dyDescent="0.25">
      <c r="B958" s="153"/>
      <c r="C958" s="125"/>
      <c r="D958" s="125"/>
      <c r="E958" s="125"/>
      <c r="F958" s="125"/>
      <c r="G958" s="125"/>
      <c r="H958" s="125"/>
      <c r="I958" s="125"/>
      <c r="J958" s="125"/>
    </row>
    <row r="959" spans="2:10" x14ac:dyDescent="0.25">
      <c r="B959" s="153"/>
      <c r="C959" s="125"/>
      <c r="D959" s="125"/>
      <c r="E959" s="125"/>
      <c r="F959" s="125"/>
      <c r="G959" s="125"/>
      <c r="H959" s="125"/>
      <c r="I959" s="125"/>
      <c r="J959" s="125"/>
    </row>
    <row r="960" spans="2:10" x14ac:dyDescent="0.25">
      <c r="B960" s="153"/>
      <c r="C960" s="125"/>
      <c r="D960" s="125"/>
      <c r="E960" s="125"/>
      <c r="F960" s="125"/>
      <c r="G960" s="125"/>
      <c r="H960" s="125"/>
      <c r="I960" s="125"/>
      <c r="J960" s="125"/>
    </row>
    <row r="961" spans="2:10" x14ac:dyDescent="0.25">
      <c r="B961" s="153"/>
      <c r="C961" s="125"/>
      <c r="D961" s="125"/>
      <c r="E961" s="125"/>
      <c r="F961" s="125"/>
      <c r="G961" s="125"/>
      <c r="H961" s="125"/>
      <c r="I961" s="125"/>
      <c r="J961" s="125"/>
    </row>
    <row r="962" spans="2:10" x14ac:dyDescent="0.25">
      <c r="B962" s="153"/>
      <c r="C962" s="125"/>
      <c r="D962" s="125"/>
      <c r="E962" s="125"/>
      <c r="F962" s="125"/>
      <c r="G962" s="125"/>
      <c r="H962" s="125"/>
      <c r="I962" s="125"/>
      <c r="J962" s="125"/>
    </row>
    <row r="963" spans="2:10" x14ac:dyDescent="0.25">
      <c r="B963" s="153"/>
      <c r="C963" s="125"/>
      <c r="D963" s="125"/>
      <c r="E963" s="125"/>
      <c r="F963" s="125"/>
      <c r="G963" s="125"/>
      <c r="H963" s="125"/>
      <c r="I963" s="125"/>
      <c r="J963" s="125"/>
    </row>
    <row r="964" spans="2:10" x14ac:dyDescent="0.25">
      <c r="B964" s="153"/>
      <c r="C964" s="125"/>
      <c r="D964" s="125"/>
      <c r="E964" s="125"/>
      <c r="F964" s="125"/>
      <c r="G964" s="125"/>
      <c r="H964" s="125"/>
      <c r="I964" s="125"/>
      <c r="J964" s="125"/>
    </row>
    <row r="965" spans="2:10" x14ac:dyDescent="0.25">
      <c r="B965" s="153"/>
      <c r="C965" s="125"/>
      <c r="D965" s="125"/>
      <c r="E965" s="125"/>
      <c r="F965" s="125"/>
      <c r="G965" s="125"/>
      <c r="H965" s="125"/>
      <c r="I965" s="125"/>
      <c r="J965" s="125"/>
    </row>
    <row r="966" spans="2:10" x14ac:dyDescent="0.25">
      <c r="B966" s="153"/>
      <c r="C966" s="125"/>
      <c r="D966" s="125"/>
      <c r="E966" s="125"/>
      <c r="F966" s="125"/>
      <c r="G966" s="125"/>
      <c r="H966" s="125"/>
      <c r="I966" s="125"/>
      <c r="J966" s="125"/>
    </row>
    <row r="967" spans="2:10" x14ac:dyDescent="0.25">
      <c r="B967" s="153"/>
      <c r="C967" s="125"/>
      <c r="D967" s="125"/>
      <c r="E967" s="125"/>
      <c r="F967" s="125"/>
      <c r="G967" s="125"/>
      <c r="H967" s="125"/>
      <c r="I967" s="125"/>
      <c r="J967" s="125"/>
    </row>
    <row r="968" spans="2:10" x14ac:dyDescent="0.25">
      <c r="B968" s="153"/>
      <c r="C968" s="125"/>
      <c r="D968" s="125"/>
      <c r="E968" s="125"/>
      <c r="F968" s="125"/>
      <c r="G968" s="125"/>
      <c r="H968" s="125"/>
      <c r="I968" s="125"/>
      <c r="J968" s="125"/>
    </row>
    <row r="969" spans="2:10" x14ac:dyDescent="0.25">
      <c r="B969" s="153"/>
      <c r="C969" s="125"/>
      <c r="D969" s="125"/>
      <c r="E969" s="125"/>
      <c r="F969" s="125"/>
      <c r="G969" s="125"/>
      <c r="H969" s="125"/>
      <c r="I969" s="125"/>
      <c r="J969" s="125"/>
    </row>
    <row r="970" spans="2:10" x14ac:dyDescent="0.25">
      <c r="B970" s="153"/>
      <c r="C970" s="125"/>
      <c r="D970" s="125"/>
      <c r="E970" s="125"/>
      <c r="F970" s="125"/>
      <c r="G970" s="125"/>
      <c r="H970" s="125"/>
      <c r="I970" s="125"/>
      <c r="J970" s="125"/>
    </row>
    <row r="971" spans="2:10" x14ac:dyDescent="0.25">
      <c r="B971" s="153"/>
      <c r="C971" s="125"/>
      <c r="D971" s="125"/>
      <c r="E971" s="125"/>
      <c r="F971" s="125"/>
      <c r="G971" s="125"/>
      <c r="H971" s="125"/>
      <c r="I971" s="125"/>
      <c r="J971" s="125"/>
    </row>
    <row r="972" spans="2:10" x14ac:dyDescent="0.25">
      <c r="B972" s="153"/>
      <c r="C972" s="125"/>
      <c r="D972" s="125"/>
      <c r="E972" s="125"/>
      <c r="F972" s="125"/>
      <c r="G972" s="125"/>
      <c r="H972" s="125"/>
      <c r="I972" s="125"/>
      <c r="J972" s="125"/>
    </row>
    <row r="973" spans="2:10" x14ac:dyDescent="0.25">
      <c r="B973" s="153"/>
      <c r="C973" s="125"/>
      <c r="D973" s="125"/>
      <c r="E973" s="125"/>
      <c r="F973" s="125"/>
      <c r="G973" s="125"/>
      <c r="H973" s="125"/>
      <c r="I973" s="125"/>
      <c r="J973" s="125"/>
    </row>
    <row r="974" spans="2:10" x14ac:dyDescent="0.25">
      <c r="B974" s="153"/>
      <c r="C974" s="125"/>
      <c r="D974" s="125"/>
      <c r="E974" s="125"/>
      <c r="F974" s="125"/>
      <c r="G974" s="125"/>
      <c r="H974" s="125"/>
      <c r="I974" s="125"/>
      <c r="J974" s="125"/>
    </row>
    <row r="975" spans="2:10" x14ac:dyDescent="0.25">
      <c r="B975" s="153"/>
      <c r="C975" s="125"/>
      <c r="D975" s="125"/>
      <c r="E975" s="125"/>
      <c r="F975" s="125"/>
      <c r="G975" s="125"/>
      <c r="H975" s="125"/>
      <c r="I975" s="125"/>
      <c r="J975" s="125"/>
    </row>
    <row r="976" spans="2:10" x14ac:dyDescent="0.25">
      <c r="B976" s="153"/>
      <c r="C976" s="125"/>
      <c r="D976" s="125"/>
      <c r="E976" s="125"/>
      <c r="F976" s="125"/>
      <c r="G976" s="125"/>
      <c r="H976" s="125"/>
      <c r="I976" s="125"/>
      <c r="J976" s="125"/>
    </row>
    <row r="977" spans="2:10" x14ac:dyDescent="0.25">
      <c r="B977" s="153"/>
      <c r="C977" s="125"/>
      <c r="D977" s="125"/>
      <c r="E977" s="125"/>
      <c r="F977" s="125"/>
      <c r="G977" s="125"/>
      <c r="H977" s="125"/>
      <c r="I977" s="125"/>
      <c r="J977" s="125"/>
    </row>
    <row r="978" spans="2:10" x14ac:dyDescent="0.25">
      <c r="B978" s="153"/>
      <c r="C978" s="125"/>
      <c r="D978" s="125"/>
      <c r="E978" s="125"/>
      <c r="F978" s="125"/>
      <c r="G978" s="125"/>
      <c r="H978" s="125"/>
      <c r="I978" s="125"/>
      <c r="J978" s="125"/>
    </row>
    <row r="979" spans="2:10" x14ac:dyDescent="0.25">
      <c r="B979" s="153"/>
      <c r="C979" s="125"/>
      <c r="D979" s="125"/>
      <c r="E979" s="125"/>
      <c r="F979" s="125"/>
      <c r="G979" s="125"/>
      <c r="H979" s="125"/>
      <c r="I979" s="125"/>
      <c r="J979" s="125"/>
    </row>
    <row r="980" spans="2:10" x14ac:dyDescent="0.25">
      <c r="B980" s="153"/>
      <c r="C980" s="125"/>
      <c r="D980" s="125"/>
      <c r="E980" s="125"/>
      <c r="F980" s="125"/>
      <c r="G980" s="125"/>
      <c r="H980" s="125"/>
      <c r="I980" s="125"/>
      <c r="J980" s="125"/>
    </row>
    <row r="981" spans="2:10" x14ac:dyDescent="0.25">
      <c r="B981" s="153"/>
      <c r="C981" s="125"/>
      <c r="D981" s="125"/>
      <c r="E981" s="125"/>
      <c r="F981" s="125"/>
      <c r="G981" s="125"/>
      <c r="H981" s="125"/>
      <c r="I981" s="125"/>
      <c r="J981" s="125"/>
    </row>
    <row r="982" spans="2:10" x14ac:dyDescent="0.25">
      <c r="B982" s="153"/>
      <c r="C982" s="125"/>
      <c r="D982" s="125"/>
      <c r="E982" s="125"/>
      <c r="F982" s="125"/>
      <c r="G982" s="125"/>
      <c r="H982" s="125"/>
      <c r="I982" s="125"/>
      <c r="J982" s="125"/>
    </row>
    <row r="983" spans="2:10" x14ac:dyDescent="0.25">
      <c r="B983" s="153"/>
      <c r="C983" s="125"/>
      <c r="D983" s="125"/>
      <c r="E983" s="125"/>
      <c r="F983" s="125"/>
      <c r="G983" s="125"/>
      <c r="H983" s="125"/>
      <c r="I983" s="125"/>
      <c r="J983" s="125"/>
    </row>
    <row r="984" spans="2:10" x14ac:dyDescent="0.25">
      <c r="B984" s="153"/>
      <c r="C984" s="125"/>
      <c r="D984" s="125"/>
      <c r="E984" s="125"/>
      <c r="F984" s="125"/>
      <c r="G984" s="125"/>
      <c r="H984" s="125"/>
      <c r="I984" s="125"/>
      <c r="J984" s="125"/>
    </row>
    <row r="985" spans="2:10" x14ac:dyDescent="0.25">
      <c r="B985" s="153"/>
      <c r="C985" s="125"/>
      <c r="D985" s="125"/>
      <c r="E985" s="125"/>
      <c r="F985" s="125"/>
      <c r="G985" s="125"/>
      <c r="H985" s="125"/>
      <c r="I985" s="125"/>
      <c r="J985" s="125"/>
    </row>
    <row r="986" spans="2:10" x14ac:dyDescent="0.25">
      <c r="B986" s="153"/>
      <c r="C986" s="125"/>
      <c r="D986" s="125"/>
      <c r="E986" s="125"/>
      <c r="F986" s="125"/>
      <c r="G986" s="125"/>
      <c r="H986" s="125"/>
      <c r="I986" s="125"/>
      <c r="J986" s="125"/>
    </row>
    <row r="987" spans="2:10" x14ac:dyDescent="0.25">
      <c r="B987" s="153"/>
      <c r="C987" s="125"/>
      <c r="D987" s="125"/>
      <c r="E987" s="125"/>
      <c r="F987" s="125"/>
      <c r="G987" s="125"/>
      <c r="H987" s="125"/>
      <c r="I987" s="125"/>
      <c r="J987" s="125"/>
    </row>
    <row r="988" spans="2:10" x14ac:dyDescent="0.25">
      <c r="B988" s="153"/>
      <c r="C988" s="125"/>
      <c r="D988" s="125"/>
      <c r="E988" s="125"/>
      <c r="F988" s="125"/>
      <c r="G988" s="125"/>
      <c r="H988" s="125"/>
      <c r="I988" s="125"/>
      <c r="J988" s="125"/>
    </row>
    <row r="989" spans="2:10" x14ac:dyDescent="0.25">
      <c r="B989" s="153"/>
      <c r="C989" s="125"/>
      <c r="D989" s="125"/>
      <c r="E989" s="125"/>
      <c r="F989" s="125"/>
      <c r="G989" s="125"/>
      <c r="H989" s="125"/>
      <c r="I989" s="125"/>
      <c r="J989" s="125"/>
    </row>
    <row r="990" spans="2:10" x14ac:dyDescent="0.25">
      <c r="B990" s="153"/>
      <c r="C990" s="125"/>
      <c r="D990" s="125"/>
      <c r="E990" s="125"/>
      <c r="F990" s="125"/>
      <c r="G990" s="125"/>
      <c r="H990" s="125"/>
      <c r="I990" s="125"/>
      <c r="J990" s="125"/>
    </row>
    <row r="991" spans="2:10" x14ac:dyDescent="0.25">
      <c r="B991" s="153"/>
      <c r="C991" s="125"/>
      <c r="D991" s="125"/>
      <c r="E991" s="125"/>
      <c r="F991" s="125"/>
      <c r="G991" s="125"/>
      <c r="H991" s="125"/>
      <c r="I991" s="125"/>
      <c r="J991" s="125"/>
    </row>
    <row r="992" spans="2:10" x14ac:dyDescent="0.25">
      <c r="B992" s="153"/>
      <c r="C992" s="125"/>
      <c r="D992" s="125"/>
      <c r="E992" s="125"/>
      <c r="F992" s="125"/>
      <c r="G992" s="125"/>
      <c r="H992" s="125"/>
      <c r="I992" s="125"/>
      <c r="J992" s="125"/>
    </row>
    <row r="993" spans="2:10" x14ac:dyDescent="0.25">
      <c r="B993" s="153"/>
      <c r="C993" s="125"/>
      <c r="D993" s="125"/>
      <c r="E993" s="125"/>
      <c r="F993" s="125"/>
      <c r="G993" s="125"/>
      <c r="H993" s="125"/>
      <c r="I993" s="125"/>
      <c r="J993" s="125"/>
    </row>
    <row r="994" spans="2:10" x14ac:dyDescent="0.25">
      <c r="B994" s="153"/>
      <c r="C994" s="125"/>
      <c r="D994" s="125"/>
      <c r="E994" s="125"/>
      <c r="F994" s="125"/>
      <c r="G994" s="125"/>
      <c r="H994" s="125"/>
      <c r="I994" s="125"/>
      <c r="J994" s="125"/>
    </row>
    <row r="995" spans="2:10" x14ac:dyDescent="0.25">
      <c r="B995" s="153"/>
      <c r="C995" s="125"/>
      <c r="D995" s="125"/>
      <c r="E995" s="125"/>
      <c r="F995" s="125"/>
      <c r="G995" s="125"/>
      <c r="H995" s="125"/>
      <c r="I995" s="125"/>
      <c r="J995" s="125"/>
    </row>
    <row r="996" spans="2:10" x14ac:dyDescent="0.25">
      <c r="B996" s="153"/>
      <c r="C996" s="125"/>
      <c r="D996" s="125"/>
      <c r="E996" s="125"/>
      <c r="F996" s="125"/>
      <c r="G996" s="125"/>
      <c r="H996" s="125"/>
      <c r="I996" s="125"/>
      <c r="J996" s="125"/>
    </row>
    <row r="997" spans="2:10" x14ac:dyDescent="0.25">
      <c r="B997" s="153"/>
      <c r="C997" s="125"/>
      <c r="D997" s="125"/>
      <c r="E997" s="125"/>
      <c r="F997" s="125"/>
      <c r="G997" s="125"/>
      <c r="H997" s="125"/>
      <c r="I997" s="125"/>
      <c r="J997" s="125"/>
    </row>
    <row r="998" spans="2:10" x14ac:dyDescent="0.25">
      <c r="B998" s="153"/>
      <c r="C998" s="125"/>
      <c r="D998" s="125"/>
      <c r="E998" s="125"/>
      <c r="F998" s="125"/>
      <c r="G998" s="125"/>
      <c r="H998" s="125"/>
      <c r="I998" s="125"/>
      <c r="J998" s="125"/>
    </row>
    <row r="999" spans="2:10" x14ac:dyDescent="0.25">
      <c r="B999" s="153"/>
      <c r="C999" s="125"/>
      <c r="D999" s="125"/>
      <c r="E999" s="125"/>
      <c r="F999" s="125"/>
      <c r="G999" s="125"/>
      <c r="H999" s="125"/>
      <c r="I999" s="125"/>
      <c r="J999" s="125"/>
    </row>
    <row r="1000" spans="2:10" x14ac:dyDescent="0.25">
      <c r="B1000" s="153"/>
      <c r="C1000" s="125"/>
      <c r="D1000" s="125"/>
      <c r="E1000" s="125"/>
      <c r="F1000" s="125"/>
      <c r="G1000" s="125"/>
      <c r="H1000" s="125"/>
      <c r="I1000" s="125"/>
      <c r="J1000" s="125"/>
    </row>
    <row r="1001" spans="2:10" x14ac:dyDescent="0.25">
      <c r="B1001" s="153"/>
      <c r="C1001" s="125"/>
      <c r="D1001" s="125"/>
      <c r="E1001" s="125"/>
      <c r="F1001" s="125"/>
      <c r="G1001" s="125"/>
      <c r="H1001" s="125"/>
      <c r="I1001" s="125"/>
      <c r="J1001" s="125"/>
    </row>
    <row r="1002" spans="2:10" x14ac:dyDescent="0.25">
      <c r="B1002" s="153"/>
      <c r="C1002" s="125"/>
      <c r="D1002" s="125"/>
      <c r="E1002" s="125"/>
      <c r="F1002" s="125"/>
      <c r="G1002" s="125"/>
      <c r="H1002" s="125"/>
      <c r="I1002" s="125"/>
      <c r="J1002" s="125"/>
    </row>
    <row r="1003" spans="2:10" x14ac:dyDescent="0.25">
      <c r="B1003" s="153"/>
      <c r="C1003" s="125"/>
      <c r="D1003" s="125"/>
      <c r="E1003" s="125"/>
      <c r="F1003" s="125"/>
      <c r="G1003" s="125"/>
      <c r="H1003" s="125"/>
      <c r="I1003" s="125"/>
      <c r="J1003" s="125"/>
    </row>
    <row r="1004" spans="2:10" x14ac:dyDescent="0.25">
      <c r="B1004" s="153"/>
      <c r="C1004" s="125"/>
      <c r="D1004" s="125"/>
      <c r="E1004" s="125"/>
      <c r="F1004" s="125"/>
      <c r="G1004" s="125"/>
      <c r="H1004" s="125"/>
      <c r="I1004" s="125"/>
      <c r="J1004" s="125"/>
    </row>
    <row r="1005" spans="2:10" x14ac:dyDescent="0.25">
      <c r="B1005" s="153"/>
      <c r="C1005" s="125"/>
      <c r="D1005" s="125"/>
      <c r="E1005" s="125"/>
      <c r="F1005" s="125"/>
      <c r="G1005" s="125"/>
      <c r="H1005" s="125"/>
      <c r="I1005" s="125"/>
      <c r="J1005" s="125"/>
    </row>
    <row r="1006" spans="2:10" x14ac:dyDescent="0.25">
      <c r="B1006" s="153"/>
      <c r="C1006" s="125"/>
      <c r="D1006" s="125"/>
      <c r="E1006" s="125"/>
      <c r="F1006" s="125"/>
      <c r="G1006" s="125"/>
      <c r="H1006" s="125"/>
      <c r="I1006" s="125"/>
      <c r="J1006" s="125"/>
    </row>
    <row r="1007" spans="2:10" x14ac:dyDescent="0.25">
      <c r="B1007" s="153"/>
      <c r="C1007" s="125"/>
      <c r="D1007" s="125"/>
      <c r="E1007" s="125"/>
      <c r="F1007" s="125"/>
      <c r="G1007" s="125"/>
      <c r="H1007" s="125"/>
      <c r="I1007" s="125"/>
      <c r="J1007" s="125"/>
    </row>
    <row r="1008" spans="2:10" x14ac:dyDescent="0.25">
      <c r="B1008" s="153"/>
      <c r="C1008" s="125"/>
      <c r="D1008" s="125"/>
      <c r="E1008" s="125"/>
      <c r="F1008" s="125"/>
      <c r="G1008" s="125"/>
      <c r="H1008" s="125"/>
      <c r="I1008" s="125"/>
      <c r="J1008" s="125"/>
    </row>
    <row r="1009" spans="2:10" x14ac:dyDescent="0.25">
      <c r="B1009" s="153"/>
      <c r="C1009" s="125"/>
      <c r="D1009" s="125"/>
      <c r="E1009" s="125"/>
      <c r="F1009" s="125"/>
      <c r="G1009" s="125"/>
      <c r="H1009" s="125"/>
      <c r="I1009" s="125"/>
      <c r="J1009" s="125"/>
    </row>
    <row r="1010" spans="2:10" x14ac:dyDescent="0.25">
      <c r="B1010" s="153"/>
      <c r="C1010" s="125"/>
      <c r="D1010" s="125"/>
      <c r="E1010" s="125"/>
      <c r="F1010" s="125"/>
      <c r="G1010" s="125"/>
      <c r="H1010" s="125"/>
      <c r="I1010" s="125"/>
      <c r="J1010" s="125"/>
    </row>
    <row r="1011" spans="2:10" x14ac:dyDescent="0.25">
      <c r="B1011" s="153"/>
      <c r="C1011" s="125"/>
      <c r="D1011" s="125"/>
      <c r="E1011" s="125"/>
      <c r="F1011" s="125"/>
      <c r="G1011" s="125"/>
      <c r="H1011" s="125"/>
      <c r="I1011" s="125"/>
      <c r="J1011" s="125"/>
    </row>
    <row r="1012" spans="2:10" x14ac:dyDescent="0.25">
      <c r="B1012" s="153"/>
      <c r="C1012" s="125"/>
      <c r="D1012" s="125"/>
      <c r="E1012" s="125"/>
      <c r="F1012" s="125"/>
      <c r="G1012" s="125"/>
      <c r="H1012" s="125"/>
      <c r="I1012" s="125"/>
      <c r="J1012" s="125"/>
    </row>
    <row r="1013" spans="2:10" x14ac:dyDescent="0.25">
      <c r="B1013" s="153"/>
      <c r="C1013" s="125"/>
      <c r="D1013" s="125"/>
      <c r="E1013" s="125"/>
      <c r="F1013" s="125"/>
      <c r="G1013" s="125"/>
      <c r="H1013" s="125"/>
      <c r="I1013" s="125"/>
      <c r="J1013" s="125"/>
    </row>
    <row r="1014" spans="2:10" x14ac:dyDescent="0.25">
      <c r="B1014" s="153"/>
      <c r="C1014" s="125"/>
      <c r="D1014" s="125"/>
      <c r="E1014" s="125"/>
      <c r="F1014" s="125"/>
      <c r="G1014" s="125"/>
      <c r="H1014" s="125"/>
      <c r="I1014" s="125"/>
      <c r="J1014" s="125"/>
    </row>
    <row r="1015" spans="2:10" x14ac:dyDescent="0.25">
      <c r="B1015" s="153"/>
      <c r="C1015" s="125"/>
      <c r="D1015" s="125"/>
      <c r="E1015" s="125"/>
      <c r="F1015" s="125"/>
      <c r="G1015" s="125"/>
      <c r="H1015" s="125"/>
      <c r="I1015" s="125"/>
      <c r="J1015" s="125"/>
    </row>
    <row r="1016" spans="2:10" x14ac:dyDescent="0.25">
      <c r="B1016" s="153"/>
      <c r="C1016" s="125"/>
      <c r="D1016" s="125"/>
      <c r="E1016" s="125"/>
      <c r="F1016" s="125"/>
      <c r="G1016" s="125"/>
      <c r="H1016" s="125"/>
      <c r="I1016" s="125"/>
      <c r="J1016" s="125"/>
    </row>
    <row r="1017" spans="2:10" x14ac:dyDescent="0.25">
      <c r="B1017" s="153"/>
      <c r="C1017" s="125"/>
      <c r="D1017" s="125"/>
      <c r="E1017" s="125"/>
      <c r="F1017" s="125"/>
      <c r="G1017" s="125"/>
      <c r="H1017" s="125"/>
      <c r="I1017" s="125"/>
      <c r="J1017" s="125"/>
    </row>
    <row r="1018" spans="2:10" x14ac:dyDescent="0.25">
      <c r="B1018" s="153"/>
      <c r="C1018" s="125"/>
      <c r="D1018" s="125"/>
      <c r="E1018" s="125"/>
      <c r="F1018" s="125"/>
      <c r="G1018" s="125"/>
      <c r="H1018" s="125"/>
      <c r="I1018" s="125"/>
      <c r="J1018" s="125"/>
    </row>
    <row r="1019" spans="2:10" x14ac:dyDescent="0.25">
      <c r="B1019" s="153"/>
      <c r="C1019" s="125"/>
      <c r="D1019" s="125"/>
      <c r="E1019" s="125"/>
      <c r="F1019" s="125"/>
      <c r="G1019" s="125"/>
      <c r="H1019" s="125"/>
      <c r="I1019" s="125"/>
      <c r="J1019" s="125"/>
    </row>
    <row r="1020" spans="2:10" x14ac:dyDescent="0.25">
      <c r="B1020" s="153"/>
      <c r="C1020" s="125"/>
      <c r="D1020" s="125"/>
      <c r="E1020" s="125"/>
      <c r="F1020" s="125"/>
      <c r="G1020" s="125"/>
      <c r="H1020" s="125"/>
      <c r="I1020" s="125"/>
      <c r="J1020" s="125"/>
    </row>
    <row r="1021" spans="2:10" x14ac:dyDescent="0.25">
      <c r="B1021" s="153"/>
      <c r="C1021" s="125"/>
      <c r="D1021" s="125"/>
      <c r="E1021" s="125"/>
      <c r="F1021" s="125"/>
      <c r="G1021" s="125"/>
      <c r="H1021" s="125"/>
      <c r="I1021" s="125"/>
      <c r="J1021" s="125"/>
    </row>
    <row r="1022" spans="2:10" x14ac:dyDescent="0.25">
      <c r="B1022" s="153"/>
      <c r="C1022" s="125"/>
      <c r="D1022" s="125"/>
      <c r="E1022" s="125"/>
      <c r="F1022" s="125"/>
      <c r="G1022" s="125"/>
      <c r="H1022" s="125"/>
      <c r="I1022" s="125"/>
      <c r="J1022" s="125"/>
    </row>
    <row r="1023" spans="2:10" x14ac:dyDescent="0.25">
      <c r="B1023" s="153"/>
      <c r="C1023" s="125"/>
      <c r="D1023" s="125"/>
      <c r="E1023" s="125"/>
      <c r="F1023" s="125"/>
      <c r="G1023" s="125"/>
      <c r="H1023" s="125"/>
      <c r="I1023" s="125"/>
      <c r="J1023" s="125"/>
    </row>
    <row r="1024" spans="2:10" x14ac:dyDescent="0.25">
      <c r="B1024" s="153"/>
      <c r="C1024" s="125"/>
      <c r="D1024" s="125"/>
      <c r="E1024" s="125"/>
      <c r="F1024" s="125"/>
      <c r="G1024" s="125"/>
      <c r="H1024" s="125"/>
      <c r="I1024" s="125"/>
      <c r="J1024" s="125"/>
    </row>
    <row r="1025" spans="2:10" x14ac:dyDescent="0.25">
      <c r="B1025" s="153"/>
      <c r="C1025" s="125"/>
      <c r="D1025" s="125"/>
      <c r="E1025" s="125"/>
      <c r="F1025" s="125"/>
      <c r="G1025" s="125"/>
      <c r="H1025" s="125"/>
      <c r="I1025" s="125"/>
      <c r="J1025" s="125"/>
    </row>
    <row r="1026" spans="2:10" x14ac:dyDescent="0.25">
      <c r="B1026" s="153"/>
      <c r="C1026" s="125"/>
      <c r="D1026" s="125"/>
      <c r="E1026" s="125"/>
      <c r="F1026" s="125"/>
      <c r="G1026" s="125"/>
      <c r="H1026" s="125"/>
      <c r="I1026" s="125"/>
      <c r="J1026" s="125"/>
    </row>
    <row r="1027" spans="2:10" x14ac:dyDescent="0.25">
      <c r="B1027" s="153"/>
      <c r="C1027" s="125"/>
      <c r="D1027" s="125"/>
      <c r="E1027" s="125"/>
      <c r="F1027" s="125"/>
      <c r="G1027" s="125"/>
      <c r="H1027" s="125"/>
      <c r="I1027" s="125"/>
      <c r="J1027" s="125"/>
    </row>
    <row r="1028" spans="2:10" x14ac:dyDescent="0.25">
      <c r="B1028" s="153"/>
      <c r="C1028" s="125"/>
      <c r="D1028" s="125"/>
      <c r="E1028" s="125"/>
      <c r="F1028" s="125"/>
      <c r="G1028" s="125"/>
      <c r="H1028" s="125"/>
      <c r="I1028" s="125"/>
      <c r="J1028" s="125"/>
    </row>
    <row r="1029" spans="2:10" x14ac:dyDescent="0.25">
      <c r="B1029" s="153"/>
      <c r="C1029" s="125"/>
      <c r="D1029" s="125"/>
      <c r="E1029" s="125"/>
      <c r="F1029" s="125"/>
      <c r="G1029" s="125"/>
      <c r="H1029" s="125"/>
      <c r="I1029" s="125"/>
      <c r="J1029" s="125"/>
    </row>
    <row r="1030" spans="2:10" x14ac:dyDescent="0.25">
      <c r="B1030" s="153"/>
      <c r="C1030" s="125"/>
      <c r="D1030" s="125"/>
      <c r="E1030" s="125"/>
      <c r="F1030" s="125"/>
      <c r="G1030" s="125"/>
      <c r="H1030" s="125"/>
      <c r="I1030" s="125"/>
      <c r="J1030" s="125"/>
    </row>
    <row r="1031" spans="2:10" x14ac:dyDescent="0.25">
      <c r="B1031" s="153"/>
      <c r="C1031" s="125"/>
      <c r="D1031" s="125"/>
      <c r="E1031" s="125"/>
      <c r="F1031" s="125"/>
      <c r="G1031" s="125"/>
      <c r="H1031" s="125"/>
      <c r="I1031" s="125"/>
      <c r="J1031" s="125"/>
    </row>
    <row r="1032" spans="2:10" x14ac:dyDescent="0.25">
      <c r="B1032" s="153"/>
      <c r="C1032" s="125"/>
      <c r="D1032" s="125"/>
      <c r="E1032" s="125"/>
      <c r="F1032" s="125"/>
      <c r="G1032" s="125"/>
      <c r="H1032" s="125"/>
      <c r="I1032" s="125"/>
      <c r="J1032" s="125"/>
    </row>
    <row r="1033" spans="2:10" x14ac:dyDescent="0.25">
      <c r="B1033" s="153"/>
      <c r="C1033" s="125"/>
      <c r="D1033" s="125"/>
      <c r="E1033" s="125"/>
      <c r="F1033" s="125"/>
      <c r="G1033" s="125"/>
      <c r="H1033" s="125"/>
      <c r="I1033" s="125"/>
      <c r="J1033" s="125"/>
    </row>
    <row r="1034" spans="2:10" x14ac:dyDescent="0.25">
      <c r="B1034" s="153"/>
      <c r="C1034" s="125"/>
      <c r="D1034" s="125"/>
      <c r="E1034" s="125"/>
      <c r="F1034" s="125"/>
      <c r="G1034" s="125"/>
      <c r="H1034" s="125"/>
      <c r="I1034" s="125"/>
      <c r="J1034" s="125"/>
    </row>
    <row r="1035" spans="2:10" x14ac:dyDescent="0.25">
      <c r="B1035" s="153"/>
      <c r="C1035" s="125"/>
      <c r="D1035" s="125"/>
      <c r="E1035" s="125"/>
      <c r="F1035" s="125"/>
      <c r="G1035" s="125"/>
      <c r="H1035" s="125"/>
      <c r="I1035" s="125"/>
      <c r="J1035" s="125"/>
    </row>
    <row r="1036" spans="2:10" x14ac:dyDescent="0.25">
      <c r="B1036" s="153"/>
      <c r="C1036" s="125"/>
      <c r="D1036" s="125"/>
      <c r="E1036" s="125"/>
      <c r="F1036" s="125"/>
      <c r="G1036" s="125"/>
      <c r="H1036" s="125"/>
      <c r="I1036" s="125"/>
      <c r="J1036" s="125"/>
    </row>
    <row r="1037" spans="2:10" x14ac:dyDescent="0.25">
      <c r="B1037" s="153"/>
      <c r="C1037" s="125"/>
      <c r="D1037" s="125"/>
      <c r="E1037" s="125"/>
      <c r="F1037" s="125"/>
      <c r="G1037" s="125"/>
      <c r="H1037" s="125"/>
      <c r="I1037" s="125"/>
      <c r="J1037" s="125"/>
    </row>
    <row r="1038" spans="2:10" x14ac:dyDescent="0.25">
      <c r="B1038" s="153"/>
      <c r="C1038" s="125"/>
      <c r="D1038" s="125"/>
      <c r="E1038" s="125"/>
      <c r="F1038" s="125"/>
      <c r="G1038" s="125"/>
      <c r="H1038" s="125"/>
      <c r="I1038" s="125"/>
      <c r="J1038" s="125"/>
    </row>
    <row r="1039" spans="2:10" x14ac:dyDescent="0.25">
      <c r="B1039" s="153"/>
      <c r="C1039" s="125"/>
      <c r="D1039" s="125"/>
      <c r="E1039" s="125"/>
      <c r="F1039" s="125"/>
      <c r="G1039" s="125"/>
      <c r="H1039" s="125"/>
      <c r="I1039" s="125"/>
      <c r="J1039" s="125"/>
    </row>
    <row r="1040" spans="2:10" x14ac:dyDescent="0.25">
      <c r="B1040" s="153"/>
      <c r="C1040" s="125"/>
      <c r="D1040" s="125"/>
      <c r="E1040" s="125"/>
      <c r="F1040" s="125"/>
      <c r="G1040" s="125"/>
      <c r="H1040" s="125"/>
      <c r="I1040" s="125"/>
      <c r="J1040" s="125"/>
    </row>
    <row r="1041" spans="2:10" x14ac:dyDescent="0.25">
      <c r="B1041" s="153"/>
      <c r="C1041" s="125"/>
      <c r="D1041" s="125"/>
      <c r="E1041" s="125"/>
      <c r="F1041" s="125"/>
      <c r="G1041" s="125"/>
      <c r="H1041" s="125"/>
      <c r="I1041" s="125"/>
      <c r="J1041" s="125"/>
    </row>
    <row r="1042" spans="2:10" x14ac:dyDescent="0.25">
      <c r="B1042" s="153"/>
      <c r="C1042" s="125"/>
      <c r="D1042" s="125"/>
      <c r="E1042" s="125"/>
      <c r="F1042" s="125"/>
      <c r="G1042" s="125"/>
      <c r="H1042" s="125"/>
      <c r="I1042" s="125"/>
      <c r="J1042" s="125"/>
    </row>
    <row r="1043" spans="2:10" x14ac:dyDescent="0.25">
      <c r="B1043" s="153"/>
      <c r="C1043" s="125"/>
      <c r="D1043" s="125"/>
      <c r="E1043" s="125"/>
      <c r="F1043" s="125"/>
      <c r="G1043" s="125"/>
      <c r="H1043" s="125"/>
      <c r="I1043" s="125"/>
      <c r="J1043" s="125"/>
    </row>
    <row r="1044" spans="2:10" x14ac:dyDescent="0.25">
      <c r="B1044" s="153"/>
      <c r="C1044" s="125"/>
      <c r="D1044" s="125"/>
      <c r="E1044" s="125"/>
      <c r="F1044" s="125"/>
      <c r="G1044" s="125"/>
      <c r="H1044" s="125"/>
      <c r="I1044" s="125"/>
      <c r="J1044" s="125"/>
    </row>
    <row r="1045" spans="2:10" x14ac:dyDescent="0.25">
      <c r="B1045" s="153"/>
      <c r="C1045" s="125"/>
      <c r="D1045" s="125"/>
      <c r="E1045" s="125"/>
      <c r="F1045" s="125"/>
      <c r="G1045" s="125"/>
      <c r="H1045" s="125"/>
      <c r="I1045" s="125"/>
      <c r="J1045" s="125"/>
    </row>
    <row r="1046" spans="2:10" x14ac:dyDescent="0.25">
      <c r="B1046" s="153"/>
      <c r="C1046" s="125"/>
      <c r="D1046" s="125"/>
      <c r="E1046" s="125"/>
      <c r="F1046" s="125"/>
      <c r="G1046" s="125"/>
      <c r="H1046" s="125"/>
      <c r="I1046" s="125"/>
      <c r="J1046" s="125"/>
    </row>
    <row r="1047" spans="2:10" x14ac:dyDescent="0.25">
      <c r="B1047" s="153"/>
      <c r="C1047" s="125"/>
      <c r="D1047" s="125"/>
      <c r="E1047" s="125"/>
      <c r="F1047" s="125"/>
      <c r="G1047" s="125"/>
      <c r="H1047" s="125"/>
      <c r="I1047" s="125"/>
      <c r="J1047" s="125"/>
    </row>
    <row r="1048" spans="2:10" x14ac:dyDescent="0.25">
      <c r="B1048" s="153"/>
      <c r="C1048" s="125"/>
      <c r="D1048" s="125"/>
      <c r="E1048" s="125"/>
      <c r="F1048" s="125"/>
      <c r="G1048" s="125"/>
      <c r="H1048" s="125"/>
      <c r="I1048" s="125"/>
      <c r="J1048" s="125"/>
    </row>
    <row r="1049" spans="2:10" x14ac:dyDescent="0.25">
      <c r="B1049" s="153"/>
      <c r="C1049" s="125"/>
      <c r="D1049" s="125"/>
      <c r="E1049" s="125"/>
      <c r="F1049" s="125"/>
      <c r="G1049" s="125"/>
      <c r="H1049" s="125"/>
      <c r="I1049" s="125"/>
      <c r="J1049" s="125"/>
    </row>
    <row r="1050" spans="2:10" x14ac:dyDescent="0.25">
      <c r="B1050" s="153"/>
      <c r="C1050" s="125"/>
      <c r="D1050" s="125"/>
      <c r="E1050" s="125"/>
      <c r="F1050" s="125"/>
      <c r="G1050" s="125"/>
      <c r="H1050" s="125"/>
      <c r="I1050" s="125"/>
      <c r="J1050" s="125"/>
    </row>
    <row r="1051" spans="2:10" x14ac:dyDescent="0.25">
      <c r="B1051" s="153"/>
      <c r="C1051" s="125"/>
      <c r="D1051" s="125"/>
      <c r="E1051" s="125"/>
      <c r="F1051" s="125"/>
      <c r="G1051" s="125"/>
      <c r="H1051" s="125"/>
      <c r="I1051" s="125"/>
      <c r="J1051" s="125"/>
    </row>
    <row r="1052" spans="2:10" x14ac:dyDescent="0.25">
      <c r="B1052" s="153"/>
      <c r="C1052" s="125"/>
      <c r="D1052" s="125"/>
      <c r="E1052" s="125"/>
      <c r="F1052" s="125"/>
      <c r="G1052" s="125"/>
      <c r="H1052" s="125"/>
      <c r="I1052" s="125"/>
      <c r="J1052" s="125"/>
    </row>
    <row r="1053" spans="2:10" x14ac:dyDescent="0.25">
      <c r="B1053" s="153"/>
      <c r="C1053" s="125"/>
      <c r="D1053" s="125"/>
      <c r="E1053" s="125"/>
      <c r="F1053" s="125"/>
      <c r="G1053" s="125"/>
      <c r="H1053" s="125"/>
      <c r="I1053" s="125"/>
      <c r="J1053" s="125"/>
    </row>
    <row r="1054" spans="2:10" x14ac:dyDescent="0.25">
      <c r="B1054" s="153"/>
      <c r="C1054" s="125"/>
      <c r="D1054" s="125"/>
      <c r="E1054" s="125"/>
      <c r="F1054" s="125"/>
      <c r="G1054" s="125"/>
      <c r="H1054" s="125"/>
      <c r="I1054" s="125"/>
      <c r="J1054" s="125"/>
    </row>
    <row r="1055" spans="2:10" x14ac:dyDescent="0.25">
      <c r="B1055" s="153"/>
      <c r="C1055" s="125"/>
      <c r="D1055" s="125"/>
      <c r="E1055" s="125"/>
      <c r="F1055" s="125"/>
      <c r="G1055" s="125"/>
      <c r="H1055" s="125"/>
      <c r="I1055" s="125"/>
      <c r="J1055" s="125"/>
    </row>
    <row r="1056" spans="2:10" x14ac:dyDescent="0.25">
      <c r="B1056" s="153"/>
      <c r="C1056" s="125"/>
      <c r="D1056" s="125"/>
      <c r="E1056" s="125"/>
      <c r="F1056" s="125"/>
      <c r="G1056" s="125"/>
      <c r="H1056" s="125"/>
      <c r="I1056" s="125"/>
      <c r="J1056" s="125"/>
    </row>
    <row r="1057" spans="2:10" x14ac:dyDescent="0.25">
      <c r="B1057" s="153"/>
      <c r="C1057" s="125"/>
      <c r="D1057" s="125"/>
      <c r="E1057" s="125"/>
      <c r="F1057" s="125"/>
      <c r="G1057" s="125"/>
      <c r="H1057" s="125"/>
      <c r="I1057" s="125"/>
      <c r="J1057" s="125"/>
    </row>
    <row r="1058" spans="2:10" x14ac:dyDescent="0.25">
      <c r="B1058" s="153"/>
      <c r="C1058" s="125"/>
      <c r="D1058" s="125"/>
      <c r="E1058" s="125"/>
      <c r="F1058" s="125"/>
      <c r="G1058" s="125"/>
      <c r="H1058" s="125"/>
      <c r="I1058" s="125"/>
      <c r="J1058" s="125"/>
    </row>
    <row r="1059" spans="2:10" x14ac:dyDescent="0.25">
      <c r="B1059" s="153"/>
      <c r="C1059" s="125"/>
      <c r="D1059" s="125"/>
      <c r="E1059" s="125"/>
      <c r="F1059" s="125"/>
      <c r="G1059" s="125"/>
      <c r="H1059" s="125"/>
      <c r="I1059" s="125"/>
      <c r="J1059" s="125"/>
    </row>
    <row r="1060" spans="2:10" x14ac:dyDescent="0.25">
      <c r="B1060" s="153"/>
      <c r="C1060" s="125"/>
      <c r="D1060" s="125"/>
      <c r="E1060" s="125"/>
      <c r="F1060" s="125"/>
      <c r="G1060" s="125"/>
      <c r="H1060" s="125"/>
      <c r="I1060" s="125"/>
      <c r="J1060" s="125"/>
    </row>
    <row r="1061" spans="2:10" x14ac:dyDescent="0.25">
      <c r="B1061" s="153"/>
      <c r="C1061" s="125"/>
      <c r="D1061" s="125"/>
      <c r="E1061" s="125"/>
      <c r="F1061" s="125"/>
      <c r="G1061" s="125"/>
      <c r="H1061" s="125"/>
      <c r="I1061" s="125"/>
      <c r="J1061" s="125"/>
    </row>
    <row r="1062" spans="2:10" x14ac:dyDescent="0.25">
      <c r="B1062" s="153"/>
      <c r="C1062" s="125"/>
      <c r="D1062" s="125"/>
      <c r="E1062" s="125"/>
      <c r="F1062" s="125"/>
      <c r="G1062" s="125"/>
      <c r="H1062" s="125"/>
      <c r="I1062" s="125"/>
      <c r="J1062" s="125"/>
    </row>
    <row r="1063" spans="2:10" x14ac:dyDescent="0.25">
      <c r="B1063" s="153"/>
      <c r="C1063" s="125"/>
      <c r="D1063" s="125"/>
      <c r="E1063" s="125"/>
      <c r="F1063" s="125"/>
      <c r="G1063" s="125"/>
      <c r="H1063" s="125"/>
      <c r="I1063" s="125"/>
      <c r="J1063" s="125"/>
    </row>
    <row r="1064" spans="2:10" x14ac:dyDescent="0.25">
      <c r="B1064" s="153"/>
      <c r="C1064" s="125"/>
      <c r="D1064" s="125"/>
      <c r="E1064" s="125"/>
      <c r="F1064" s="125"/>
      <c r="G1064" s="125"/>
      <c r="H1064" s="125"/>
      <c r="I1064" s="125"/>
      <c r="J1064" s="125"/>
    </row>
    <row r="1065" spans="2:10" x14ac:dyDescent="0.25">
      <c r="B1065" s="153"/>
      <c r="C1065" s="125"/>
      <c r="D1065" s="125"/>
      <c r="E1065" s="125"/>
      <c r="F1065" s="125"/>
      <c r="G1065" s="125"/>
      <c r="H1065" s="125"/>
      <c r="I1065" s="125"/>
      <c r="J1065" s="125"/>
    </row>
    <row r="1066" spans="2:10" x14ac:dyDescent="0.25">
      <c r="B1066" s="153"/>
      <c r="C1066" s="125"/>
      <c r="D1066" s="125"/>
      <c r="E1066" s="125"/>
      <c r="F1066" s="125"/>
      <c r="G1066" s="125"/>
      <c r="H1066" s="125"/>
      <c r="I1066" s="125"/>
      <c r="J1066" s="125"/>
    </row>
    <row r="1067" spans="2:10" x14ac:dyDescent="0.25">
      <c r="B1067" s="153"/>
      <c r="C1067" s="125"/>
      <c r="D1067" s="125"/>
      <c r="E1067" s="125"/>
      <c r="F1067" s="125"/>
      <c r="G1067" s="125"/>
      <c r="H1067" s="125"/>
      <c r="I1067" s="125"/>
      <c r="J1067" s="125"/>
    </row>
    <row r="1068" spans="2:10" x14ac:dyDescent="0.25">
      <c r="B1068" s="153"/>
      <c r="C1068" s="125"/>
      <c r="D1068" s="125"/>
      <c r="E1068" s="125"/>
      <c r="F1068" s="125"/>
      <c r="G1068" s="125"/>
      <c r="H1068" s="125"/>
      <c r="I1068" s="125"/>
      <c r="J1068" s="125"/>
    </row>
    <row r="1069" spans="2:10" x14ac:dyDescent="0.25">
      <c r="B1069" s="153"/>
      <c r="C1069" s="125"/>
      <c r="D1069" s="125"/>
      <c r="E1069" s="125"/>
      <c r="F1069" s="125"/>
      <c r="G1069" s="125"/>
      <c r="H1069" s="125"/>
      <c r="I1069" s="125"/>
      <c r="J1069" s="125"/>
    </row>
    <row r="1070" spans="2:10" x14ac:dyDescent="0.25">
      <c r="B1070" s="153"/>
      <c r="C1070" s="125"/>
      <c r="D1070" s="125"/>
      <c r="E1070" s="125"/>
      <c r="F1070" s="125"/>
      <c r="G1070" s="125"/>
      <c r="H1070" s="125"/>
      <c r="I1070" s="125"/>
      <c r="J1070" s="125"/>
    </row>
    <row r="1071" spans="2:10" x14ac:dyDescent="0.25">
      <c r="B1071" s="153"/>
      <c r="C1071" s="125"/>
      <c r="D1071" s="125"/>
      <c r="E1071" s="125"/>
      <c r="F1071" s="125"/>
      <c r="G1071" s="125"/>
      <c r="H1071" s="125"/>
      <c r="I1071" s="125"/>
      <c r="J1071" s="125"/>
    </row>
    <row r="1072" spans="2:10" x14ac:dyDescent="0.25">
      <c r="B1072" s="153"/>
      <c r="C1072" s="125"/>
      <c r="D1072" s="125"/>
      <c r="E1072" s="125"/>
      <c r="F1072" s="125"/>
      <c r="G1072" s="125"/>
      <c r="H1072" s="125"/>
      <c r="I1072" s="125"/>
      <c r="J1072" s="125"/>
    </row>
    <row r="1073" spans="2:10" x14ac:dyDescent="0.25">
      <c r="B1073" s="153"/>
      <c r="C1073" s="125"/>
      <c r="D1073" s="125"/>
      <c r="E1073" s="125"/>
      <c r="F1073" s="125"/>
      <c r="G1073" s="125"/>
      <c r="H1073" s="125"/>
      <c r="I1073" s="125"/>
      <c r="J1073" s="125"/>
    </row>
    <row r="1074" spans="2:10" x14ac:dyDescent="0.25">
      <c r="B1074" s="153"/>
      <c r="C1074" s="125"/>
      <c r="D1074" s="125"/>
      <c r="E1074" s="125"/>
      <c r="F1074" s="125"/>
      <c r="G1074" s="125"/>
      <c r="H1074" s="125"/>
      <c r="I1074" s="125"/>
      <c r="J1074" s="125"/>
    </row>
    <row r="1075" spans="2:10" x14ac:dyDescent="0.25">
      <c r="B1075" s="153"/>
      <c r="C1075" s="125"/>
      <c r="D1075" s="125"/>
      <c r="E1075" s="125"/>
      <c r="F1075" s="125"/>
      <c r="G1075" s="125"/>
      <c r="H1075" s="125"/>
      <c r="I1075" s="125"/>
      <c r="J1075" s="125"/>
    </row>
    <row r="1076" spans="2:10" x14ac:dyDescent="0.25">
      <c r="B1076" s="153"/>
      <c r="C1076" s="125"/>
      <c r="D1076" s="125"/>
      <c r="E1076" s="125"/>
      <c r="F1076" s="125"/>
      <c r="G1076" s="125"/>
      <c r="H1076" s="125"/>
      <c r="I1076" s="125"/>
      <c r="J1076" s="125"/>
    </row>
    <row r="1077" spans="2:10" x14ac:dyDescent="0.25">
      <c r="B1077" s="153"/>
      <c r="C1077" s="125"/>
      <c r="D1077" s="125"/>
      <c r="E1077" s="125"/>
      <c r="F1077" s="125"/>
      <c r="G1077" s="125"/>
      <c r="H1077" s="125"/>
      <c r="I1077" s="125"/>
      <c r="J1077" s="125"/>
    </row>
    <row r="1078" spans="2:10" x14ac:dyDescent="0.25">
      <c r="B1078" s="153"/>
      <c r="C1078" s="125"/>
      <c r="D1078" s="125"/>
      <c r="E1078" s="125"/>
      <c r="F1078" s="125"/>
      <c r="G1078" s="125"/>
      <c r="H1078" s="125"/>
      <c r="I1078" s="125"/>
      <c r="J1078" s="125"/>
    </row>
    <row r="1079" spans="2:10" x14ac:dyDescent="0.25">
      <c r="B1079" s="153"/>
      <c r="C1079" s="125"/>
      <c r="D1079" s="125"/>
      <c r="E1079" s="125"/>
      <c r="F1079" s="125"/>
      <c r="G1079" s="125"/>
      <c r="H1079" s="125"/>
      <c r="I1079" s="125"/>
      <c r="J1079" s="125"/>
    </row>
    <row r="1080" spans="2:10" x14ac:dyDescent="0.25">
      <c r="B1080" s="153"/>
      <c r="C1080" s="125"/>
      <c r="D1080" s="125"/>
      <c r="E1080" s="125"/>
      <c r="F1080" s="125"/>
      <c r="G1080" s="125"/>
      <c r="H1080" s="125"/>
      <c r="I1080" s="125"/>
      <c r="J1080" s="125"/>
    </row>
    <row r="1081" spans="2:10" x14ac:dyDescent="0.25">
      <c r="B1081" s="153"/>
      <c r="C1081" s="125"/>
      <c r="D1081" s="125"/>
      <c r="E1081" s="125"/>
      <c r="F1081" s="125"/>
      <c r="G1081" s="125"/>
      <c r="H1081" s="125"/>
      <c r="I1081" s="125"/>
      <c r="J1081" s="125"/>
    </row>
    <row r="1082" spans="2:10" x14ac:dyDescent="0.25">
      <c r="B1082" s="153"/>
      <c r="C1082" s="125"/>
      <c r="D1082" s="125"/>
      <c r="E1082" s="125"/>
      <c r="F1082" s="125"/>
      <c r="G1082" s="125"/>
      <c r="H1082" s="125"/>
      <c r="I1082" s="125"/>
      <c r="J1082" s="125"/>
    </row>
    <row r="1083" spans="2:10" x14ac:dyDescent="0.25">
      <c r="B1083" s="153"/>
      <c r="C1083" s="125"/>
      <c r="D1083" s="125"/>
      <c r="E1083" s="125"/>
      <c r="F1083" s="125"/>
      <c r="G1083" s="125"/>
      <c r="H1083" s="125"/>
      <c r="I1083" s="125"/>
      <c r="J1083" s="125"/>
    </row>
    <row r="1084" spans="2:10" x14ac:dyDescent="0.25">
      <c r="B1084" s="153"/>
      <c r="C1084" s="125"/>
      <c r="D1084" s="125"/>
      <c r="E1084" s="125"/>
      <c r="F1084" s="125"/>
      <c r="G1084" s="125"/>
      <c r="H1084" s="125"/>
      <c r="I1084" s="125"/>
      <c r="J1084" s="125"/>
    </row>
    <row r="1085" spans="2:10" x14ac:dyDescent="0.25">
      <c r="B1085" s="153"/>
      <c r="C1085" s="125"/>
      <c r="D1085" s="125"/>
      <c r="E1085" s="125"/>
      <c r="F1085" s="125"/>
      <c r="G1085" s="125"/>
      <c r="H1085" s="125"/>
      <c r="I1085" s="125"/>
      <c r="J1085" s="125"/>
    </row>
    <row r="1086" spans="2:10" x14ac:dyDescent="0.25">
      <c r="B1086" s="153"/>
      <c r="C1086" s="125"/>
      <c r="D1086" s="125"/>
      <c r="E1086" s="125"/>
      <c r="F1086" s="125"/>
      <c r="G1086" s="125"/>
      <c r="H1086" s="125"/>
      <c r="I1086" s="125"/>
      <c r="J1086" s="125"/>
    </row>
    <row r="1087" spans="2:10" x14ac:dyDescent="0.25">
      <c r="B1087" s="153"/>
      <c r="C1087" s="125"/>
      <c r="D1087" s="125"/>
      <c r="E1087" s="125"/>
      <c r="F1087" s="125"/>
      <c r="G1087" s="125"/>
      <c r="H1087" s="125"/>
      <c r="I1087" s="125"/>
      <c r="J1087" s="125"/>
    </row>
    <row r="1088" spans="2:10" x14ac:dyDescent="0.25">
      <c r="B1088" s="153"/>
      <c r="C1088" s="125"/>
      <c r="D1088" s="125"/>
      <c r="E1088" s="125"/>
      <c r="F1088" s="125"/>
      <c r="G1088" s="125"/>
      <c r="H1088" s="125"/>
      <c r="I1088" s="125"/>
      <c r="J1088" s="125"/>
    </row>
    <row r="1089" spans="2:10" x14ac:dyDescent="0.25">
      <c r="B1089" s="153"/>
      <c r="C1089" s="125"/>
      <c r="D1089" s="125"/>
      <c r="E1089" s="125"/>
      <c r="F1089" s="125"/>
      <c r="G1089" s="125"/>
      <c r="H1089" s="125"/>
      <c r="I1089" s="125"/>
      <c r="J1089" s="125"/>
    </row>
    <row r="1090" spans="2:10" x14ac:dyDescent="0.25">
      <c r="B1090" s="153"/>
      <c r="C1090" s="125"/>
      <c r="D1090" s="125"/>
      <c r="E1090" s="125"/>
      <c r="F1090" s="125"/>
      <c r="G1090" s="125"/>
      <c r="H1090" s="125"/>
      <c r="I1090" s="125"/>
      <c r="J1090" s="125"/>
    </row>
    <row r="1091" spans="2:10" x14ac:dyDescent="0.25">
      <c r="B1091" s="153"/>
      <c r="C1091" s="125"/>
      <c r="D1091" s="125"/>
      <c r="E1091" s="125"/>
      <c r="F1091" s="125"/>
      <c r="G1091" s="125"/>
      <c r="H1091" s="125"/>
      <c r="I1091" s="125"/>
      <c r="J1091" s="125"/>
    </row>
    <row r="1092" spans="2:10" x14ac:dyDescent="0.25">
      <c r="B1092" s="153"/>
      <c r="C1092" s="125"/>
      <c r="D1092" s="125"/>
      <c r="E1092" s="125"/>
      <c r="F1092" s="125"/>
      <c r="G1092" s="125"/>
      <c r="H1092" s="125"/>
      <c r="I1092" s="125"/>
      <c r="J1092" s="125"/>
    </row>
    <row r="1093" spans="2:10" x14ac:dyDescent="0.25">
      <c r="B1093" s="153"/>
      <c r="C1093" s="125"/>
      <c r="D1093" s="125"/>
      <c r="E1093" s="125"/>
      <c r="F1093" s="125"/>
      <c r="G1093" s="125"/>
      <c r="H1093" s="125"/>
      <c r="I1093" s="125"/>
      <c r="J1093" s="125"/>
    </row>
    <row r="1094" spans="2:10" x14ac:dyDescent="0.25">
      <c r="B1094" s="153"/>
      <c r="C1094" s="125"/>
      <c r="D1094" s="125"/>
      <c r="E1094" s="125"/>
      <c r="F1094" s="125"/>
      <c r="G1094" s="125"/>
      <c r="H1094" s="125"/>
      <c r="I1094" s="125"/>
      <c r="J1094" s="125"/>
    </row>
    <row r="1095" spans="2:10" x14ac:dyDescent="0.25">
      <c r="B1095" s="153"/>
      <c r="C1095" s="125"/>
      <c r="D1095" s="125"/>
      <c r="E1095" s="125"/>
      <c r="F1095" s="125"/>
      <c r="G1095" s="125"/>
      <c r="H1095" s="125"/>
      <c r="I1095" s="125"/>
      <c r="J1095" s="125"/>
    </row>
    <row r="1096" spans="2:10" x14ac:dyDescent="0.25">
      <c r="B1096" s="153"/>
      <c r="C1096" s="125"/>
      <c r="D1096" s="125"/>
      <c r="E1096" s="125"/>
      <c r="F1096" s="125"/>
      <c r="G1096" s="125"/>
      <c r="H1096" s="125"/>
      <c r="I1096" s="125"/>
      <c r="J1096" s="125"/>
    </row>
    <row r="1097" spans="2:10" x14ac:dyDescent="0.25">
      <c r="B1097" s="153"/>
      <c r="C1097" s="125"/>
      <c r="D1097" s="125"/>
      <c r="E1097" s="125"/>
      <c r="F1097" s="125"/>
      <c r="G1097" s="125"/>
      <c r="H1097" s="125"/>
      <c r="I1097" s="125"/>
      <c r="J1097" s="125"/>
    </row>
    <row r="1098" spans="2:10" x14ac:dyDescent="0.25">
      <c r="B1098" s="153"/>
      <c r="C1098" s="125"/>
      <c r="D1098" s="125"/>
      <c r="E1098" s="125"/>
      <c r="F1098" s="125"/>
      <c r="G1098" s="125"/>
      <c r="H1098" s="125"/>
      <c r="I1098" s="125"/>
      <c r="J1098" s="125"/>
    </row>
    <row r="1099" spans="2:10" x14ac:dyDescent="0.25">
      <c r="B1099" s="153"/>
      <c r="C1099" s="125"/>
      <c r="D1099" s="125"/>
      <c r="E1099" s="125"/>
      <c r="F1099" s="125"/>
      <c r="G1099" s="125"/>
      <c r="H1099" s="125"/>
      <c r="I1099" s="125"/>
      <c r="J1099" s="125"/>
    </row>
    <row r="1100" spans="2:10" x14ac:dyDescent="0.25">
      <c r="B1100" s="153"/>
      <c r="C1100" s="125"/>
      <c r="D1100" s="125"/>
      <c r="E1100" s="125"/>
      <c r="F1100" s="125"/>
      <c r="G1100" s="125"/>
      <c r="H1100" s="125"/>
      <c r="I1100" s="125"/>
      <c r="J1100" s="125"/>
    </row>
    <row r="1101" spans="2:10" x14ac:dyDescent="0.25">
      <c r="B1101" s="153"/>
      <c r="C1101" s="125"/>
      <c r="D1101" s="125"/>
      <c r="E1101" s="125"/>
      <c r="F1101" s="125"/>
      <c r="G1101" s="125"/>
      <c r="H1101" s="125"/>
      <c r="I1101" s="125"/>
      <c r="J1101" s="125"/>
    </row>
    <row r="1102" spans="2:10" x14ac:dyDescent="0.25">
      <c r="B1102" s="153"/>
      <c r="C1102" s="125"/>
      <c r="D1102" s="125"/>
      <c r="E1102" s="125"/>
      <c r="F1102" s="125"/>
      <c r="G1102" s="125"/>
      <c r="H1102" s="125"/>
      <c r="I1102" s="125"/>
      <c r="J1102" s="125"/>
    </row>
    <row r="1103" spans="2:10" x14ac:dyDescent="0.25">
      <c r="B1103" s="153"/>
      <c r="C1103" s="125"/>
      <c r="D1103" s="125"/>
      <c r="E1103" s="125"/>
      <c r="F1103" s="125"/>
      <c r="G1103" s="125"/>
      <c r="H1103" s="125"/>
      <c r="I1103" s="125"/>
      <c r="J1103" s="125"/>
    </row>
    <row r="1104" spans="2:10" x14ac:dyDescent="0.25">
      <c r="B1104" s="153"/>
      <c r="C1104" s="125"/>
      <c r="D1104" s="125"/>
      <c r="E1104" s="125"/>
      <c r="F1104" s="125"/>
      <c r="G1104" s="125"/>
      <c r="H1104" s="125"/>
      <c r="I1104" s="125"/>
      <c r="J1104" s="125"/>
    </row>
    <row r="1105" spans="2:10" x14ac:dyDescent="0.25">
      <c r="B1105" s="153"/>
      <c r="C1105" s="125"/>
      <c r="D1105" s="125"/>
      <c r="E1105" s="125"/>
      <c r="F1105" s="125"/>
      <c r="G1105" s="125"/>
      <c r="H1105" s="125"/>
      <c r="I1105" s="125"/>
      <c r="J1105" s="125"/>
    </row>
    <row r="1106" spans="2:10" x14ac:dyDescent="0.25">
      <c r="B1106" s="153"/>
      <c r="C1106" s="125"/>
      <c r="D1106" s="125"/>
      <c r="E1106" s="125"/>
      <c r="F1106" s="125"/>
      <c r="G1106" s="125"/>
      <c r="H1106" s="125"/>
      <c r="I1106" s="125"/>
      <c r="J1106" s="125"/>
    </row>
    <row r="1107" spans="2:10" x14ac:dyDescent="0.25">
      <c r="B1107" s="153"/>
      <c r="C1107" s="125"/>
      <c r="D1107" s="125"/>
      <c r="E1107" s="125"/>
      <c r="F1107" s="125"/>
      <c r="G1107" s="125"/>
      <c r="H1107" s="125"/>
      <c r="I1107" s="125"/>
      <c r="J1107" s="125"/>
    </row>
    <row r="1108" spans="2:10" x14ac:dyDescent="0.25">
      <c r="B1108" s="153"/>
      <c r="C1108" s="125"/>
      <c r="D1108" s="125"/>
      <c r="E1108" s="125"/>
      <c r="F1108" s="125"/>
      <c r="G1108" s="125"/>
      <c r="H1108" s="125"/>
      <c r="I1108" s="125"/>
      <c r="J1108" s="125"/>
    </row>
    <row r="1109" spans="2:10" x14ac:dyDescent="0.25">
      <c r="B1109" s="153"/>
      <c r="C1109" s="125"/>
      <c r="D1109" s="125"/>
      <c r="E1109" s="125"/>
      <c r="F1109" s="125"/>
      <c r="G1109" s="125"/>
      <c r="H1109" s="125"/>
      <c r="I1109" s="125"/>
      <c r="J1109" s="125"/>
    </row>
    <row r="1110" spans="2:10" x14ac:dyDescent="0.25">
      <c r="B1110" s="153"/>
      <c r="C1110" s="125"/>
      <c r="D1110" s="125"/>
      <c r="E1110" s="125"/>
      <c r="F1110" s="125"/>
      <c r="G1110" s="125"/>
      <c r="H1110" s="125"/>
      <c r="I1110" s="125"/>
      <c r="J1110" s="125"/>
    </row>
    <row r="1111" spans="2:10" x14ac:dyDescent="0.25">
      <c r="B1111" s="153"/>
      <c r="C1111" s="125"/>
      <c r="D1111" s="125"/>
      <c r="E1111" s="125"/>
      <c r="F1111" s="125"/>
      <c r="G1111" s="125"/>
      <c r="H1111" s="125"/>
      <c r="I1111" s="125"/>
      <c r="J1111" s="125"/>
    </row>
    <row r="1112" spans="2:10" x14ac:dyDescent="0.25">
      <c r="B1112" s="153"/>
      <c r="C1112" s="125"/>
      <c r="D1112" s="125"/>
      <c r="E1112" s="125"/>
      <c r="F1112" s="125"/>
      <c r="G1112" s="125"/>
      <c r="H1112" s="125"/>
      <c r="I1112" s="125"/>
      <c r="J1112" s="125"/>
    </row>
    <row r="1113" spans="2:10" x14ac:dyDescent="0.25">
      <c r="B1113" s="153"/>
      <c r="C1113" s="125"/>
      <c r="D1113" s="125"/>
      <c r="E1113" s="125"/>
      <c r="F1113" s="125"/>
      <c r="G1113" s="125"/>
      <c r="H1113" s="125"/>
      <c r="I1113" s="125"/>
      <c r="J1113" s="125"/>
    </row>
    <row r="1114" spans="2:10" x14ac:dyDescent="0.25">
      <c r="B1114" s="153"/>
      <c r="C1114" s="125"/>
      <c r="D1114" s="125"/>
      <c r="E1114" s="125"/>
      <c r="F1114" s="125"/>
      <c r="G1114" s="125"/>
      <c r="H1114" s="125"/>
      <c r="I1114" s="125"/>
      <c r="J1114" s="125"/>
    </row>
    <row r="1115" spans="2:10" x14ac:dyDescent="0.25">
      <c r="B1115" s="153"/>
      <c r="C1115" s="125"/>
      <c r="D1115" s="125"/>
      <c r="E1115" s="125"/>
      <c r="F1115" s="125"/>
      <c r="G1115" s="125"/>
      <c r="H1115" s="125"/>
      <c r="I1115" s="125"/>
      <c r="J1115" s="125"/>
    </row>
    <row r="1116" spans="2:10" x14ac:dyDescent="0.25">
      <c r="B1116" s="153"/>
      <c r="C1116" s="125"/>
      <c r="D1116" s="125"/>
      <c r="E1116" s="125"/>
      <c r="F1116" s="125"/>
      <c r="G1116" s="125"/>
      <c r="H1116" s="125"/>
      <c r="I1116" s="125"/>
      <c r="J1116" s="125"/>
    </row>
    <row r="1117" spans="2:10" x14ac:dyDescent="0.25">
      <c r="B1117" s="153"/>
      <c r="C1117" s="125"/>
      <c r="D1117" s="125"/>
      <c r="E1117" s="125"/>
      <c r="F1117" s="125"/>
      <c r="G1117" s="125"/>
      <c r="H1117" s="125"/>
      <c r="I1117" s="125"/>
      <c r="J1117" s="125"/>
    </row>
    <row r="1118" spans="2:10" x14ac:dyDescent="0.25">
      <c r="B1118" s="153"/>
      <c r="C1118" s="125"/>
      <c r="D1118" s="125"/>
      <c r="E1118" s="125"/>
      <c r="F1118" s="125"/>
      <c r="G1118" s="125"/>
      <c r="H1118" s="125"/>
      <c r="I1118" s="125"/>
      <c r="J1118" s="125"/>
    </row>
    <row r="1119" spans="2:10" x14ac:dyDescent="0.25">
      <c r="B1119" s="153"/>
      <c r="C1119" s="125"/>
      <c r="D1119" s="125"/>
      <c r="E1119" s="125"/>
      <c r="F1119" s="125"/>
      <c r="G1119" s="125"/>
      <c r="H1119" s="125"/>
      <c r="I1119" s="125"/>
      <c r="J1119" s="125"/>
    </row>
    <row r="1120" spans="2:10" x14ac:dyDescent="0.25">
      <c r="B1120" s="153"/>
      <c r="C1120" s="125"/>
      <c r="D1120" s="125"/>
      <c r="E1120" s="125"/>
      <c r="F1120" s="125"/>
      <c r="G1120" s="125"/>
      <c r="H1120" s="125"/>
      <c r="I1120" s="125"/>
      <c r="J1120" s="125"/>
    </row>
    <row r="1121" spans="2:10" x14ac:dyDescent="0.25">
      <c r="B1121" s="153"/>
      <c r="C1121" s="125"/>
      <c r="D1121" s="125"/>
      <c r="E1121" s="125"/>
      <c r="F1121" s="125"/>
      <c r="G1121" s="125"/>
      <c r="H1121" s="125"/>
      <c r="I1121" s="125"/>
      <c r="J1121" s="125"/>
    </row>
    <row r="1122" spans="2:10" x14ac:dyDescent="0.25">
      <c r="B1122" s="153"/>
      <c r="C1122" s="125"/>
      <c r="D1122" s="125"/>
      <c r="E1122" s="125"/>
      <c r="F1122" s="125"/>
      <c r="G1122" s="125"/>
      <c r="H1122" s="125"/>
      <c r="I1122" s="125"/>
      <c r="J1122" s="125"/>
    </row>
    <row r="1123" spans="2:10" x14ac:dyDescent="0.25">
      <c r="B1123" s="153"/>
      <c r="C1123" s="125"/>
      <c r="D1123" s="125"/>
      <c r="E1123" s="125"/>
      <c r="F1123" s="125"/>
      <c r="G1123" s="125"/>
      <c r="H1123" s="125"/>
      <c r="I1123" s="125"/>
      <c r="J1123" s="125"/>
    </row>
    <row r="1124" spans="2:10" x14ac:dyDescent="0.25">
      <c r="B1124" s="153"/>
      <c r="C1124" s="125"/>
      <c r="D1124" s="125"/>
      <c r="E1124" s="125"/>
      <c r="F1124" s="125"/>
      <c r="G1124" s="125"/>
      <c r="H1124" s="125"/>
      <c r="I1124" s="125"/>
      <c r="J1124" s="125"/>
    </row>
    <row r="1125" spans="2:10" x14ac:dyDescent="0.25">
      <c r="B1125" s="153"/>
      <c r="C1125" s="125"/>
      <c r="D1125" s="125"/>
      <c r="E1125" s="125"/>
      <c r="F1125" s="125"/>
      <c r="G1125" s="125"/>
      <c r="H1125" s="125"/>
      <c r="I1125" s="125"/>
      <c r="J1125" s="125"/>
    </row>
    <row r="1126" spans="2:10" x14ac:dyDescent="0.25">
      <c r="B1126" s="153"/>
      <c r="C1126" s="125"/>
      <c r="D1126" s="125"/>
      <c r="E1126" s="125"/>
      <c r="F1126" s="125"/>
      <c r="G1126" s="125"/>
      <c r="H1126" s="125"/>
      <c r="I1126" s="125"/>
      <c r="J1126" s="125"/>
    </row>
    <row r="1127" spans="2:10" x14ac:dyDescent="0.25">
      <c r="B1127" s="153"/>
      <c r="C1127" s="125"/>
      <c r="D1127" s="125"/>
      <c r="E1127" s="125"/>
      <c r="F1127" s="125"/>
      <c r="G1127" s="125"/>
      <c r="H1127" s="125"/>
      <c r="I1127" s="125"/>
      <c r="J1127" s="125"/>
    </row>
    <row r="1128" spans="2:10" x14ac:dyDescent="0.25">
      <c r="B1128" s="153"/>
      <c r="C1128" s="125"/>
      <c r="D1128" s="125"/>
      <c r="E1128" s="125"/>
      <c r="F1128" s="125"/>
      <c r="G1128" s="125"/>
      <c r="H1128" s="125"/>
      <c r="I1128" s="125"/>
      <c r="J1128" s="125"/>
    </row>
    <row r="1129" spans="2:10" x14ac:dyDescent="0.25">
      <c r="B1129" s="153"/>
      <c r="C1129" s="125"/>
      <c r="D1129" s="125"/>
      <c r="E1129" s="125"/>
      <c r="F1129" s="125"/>
      <c r="G1129" s="125"/>
      <c r="H1129" s="125"/>
      <c r="I1129" s="125"/>
      <c r="J1129" s="125"/>
    </row>
    <row r="1130" spans="2:10" x14ac:dyDescent="0.25">
      <c r="B1130" s="153"/>
      <c r="C1130" s="125"/>
      <c r="D1130" s="125"/>
      <c r="E1130" s="125"/>
      <c r="F1130" s="125"/>
      <c r="G1130" s="125"/>
      <c r="H1130" s="125"/>
      <c r="I1130" s="125"/>
      <c r="J1130" s="125"/>
    </row>
    <row r="1131" spans="2:10" x14ac:dyDescent="0.25">
      <c r="B1131" s="153"/>
      <c r="C1131" s="125"/>
      <c r="D1131" s="125"/>
      <c r="E1131" s="125"/>
      <c r="F1131" s="125"/>
      <c r="G1131" s="125"/>
      <c r="H1131" s="125"/>
      <c r="I1131" s="125"/>
      <c r="J1131" s="125"/>
    </row>
    <row r="1132" spans="2:10" x14ac:dyDescent="0.25">
      <c r="B1132" s="153"/>
      <c r="C1132" s="125"/>
      <c r="D1132" s="125"/>
      <c r="E1132" s="125"/>
      <c r="F1132" s="125"/>
      <c r="G1132" s="125"/>
      <c r="H1132" s="125"/>
      <c r="I1132" s="125"/>
      <c r="J1132" s="125"/>
    </row>
    <row r="1133" spans="2:10" x14ac:dyDescent="0.25">
      <c r="B1133" s="153"/>
      <c r="C1133" s="125"/>
      <c r="D1133" s="125"/>
      <c r="E1133" s="125"/>
      <c r="F1133" s="125"/>
      <c r="G1133" s="125"/>
      <c r="H1133" s="125"/>
      <c r="I1133" s="125"/>
      <c r="J1133" s="125"/>
    </row>
    <row r="1134" spans="2:10" x14ac:dyDescent="0.25">
      <c r="B1134" s="153"/>
      <c r="C1134" s="125"/>
      <c r="D1134" s="125"/>
      <c r="E1134" s="125"/>
      <c r="F1134" s="125"/>
      <c r="G1134" s="125"/>
      <c r="H1134" s="125"/>
      <c r="I1134" s="125"/>
      <c r="J1134" s="125"/>
    </row>
    <row r="1135" spans="2:10" x14ac:dyDescent="0.25">
      <c r="B1135" s="153"/>
      <c r="C1135" s="125"/>
      <c r="D1135" s="125"/>
      <c r="E1135" s="125"/>
      <c r="F1135" s="125"/>
      <c r="G1135" s="125"/>
      <c r="H1135" s="125"/>
      <c r="I1135" s="125"/>
      <c r="J1135" s="125"/>
    </row>
    <row r="1136" spans="2:10" x14ac:dyDescent="0.25">
      <c r="B1136" s="153"/>
      <c r="C1136" s="125"/>
      <c r="D1136" s="125"/>
      <c r="E1136" s="125"/>
      <c r="F1136" s="125"/>
      <c r="G1136" s="125"/>
      <c r="H1136" s="125"/>
      <c r="I1136" s="125"/>
      <c r="J1136" s="125"/>
    </row>
    <row r="1137" spans="2:10" x14ac:dyDescent="0.25">
      <c r="B1137" s="153"/>
      <c r="C1137" s="125"/>
      <c r="D1137" s="125"/>
      <c r="E1137" s="125"/>
      <c r="F1137" s="125"/>
      <c r="G1137" s="125"/>
      <c r="H1137" s="125"/>
      <c r="I1137" s="125"/>
      <c r="J1137" s="125"/>
    </row>
    <row r="1138" spans="2:10" x14ac:dyDescent="0.25">
      <c r="B1138" s="153"/>
      <c r="C1138" s="125"/>
      <c r="D1138" s="125"/>
      <c r="E1138" s="125"/>
      <c r="F1138" s="125"/>
      <c r="G1138" s="125"/>
      <c r="H1138" s="125"/>
      <c r="I1138" s="125"/>
      <c r="J1138" s="125"/>
    </row>
    <row r="1139" spans="2:10" x14ac:dyDescent="0.25">
      <c r="B1139" s="153"/>
      <c r="C1139" s="125"/>
      <c r="D1139" s="125"/>
      <c r="E1139" s="125"/>
      <c r="F1139" s="125"/>
      <c r="G1139" s="125"/>
      <c r="H1139" s="125"/>
      <c r="I1139" s="125"/>
      <c r="J1139" s="125"/>
    </row>
    <row r="1140" spans="2:10" x14ac:dyDescent="0.25">
      <c r="B1140" s="153"/>
      <c r="C1140" s="125"/>
      <c r="D1140" s="125"/>
      <c r="E1140" s="125"/>
      <c r="F1140" s="125"/>
      <c r="G1140" s="125"/>
      <c r="H1140" s="125"/>
      <c r="I1140" s="125"/>
      <c r="J1140" s="125"/>
    </row>
    <row r="1141" spans="2:10" x14ac:dyDescent="0.25">
      <c r="B1141" s="153"/>
      <c r="C1141" s="125"/>
      <c r="D1141" s="125"/>
      <c r="E1141" s="125"/>
      <c r="F1141" s="125"/>
      <c r="G1141" s="125"/>
      <c r="H1141" s="125"/>
      <c r="I1141" s="125"/>
      <c r="J1141" s="125"/>
    </row>
    <row r="1142" spans="2:10" x14ac:dyDescent="0.25">
      <c r="B1142" s="153"/>
      <c r="C1142" s="125"/>
      <c r="D1142" s="125"/>
      <c r="E1142" s="125"/>
      <c r="F1142" s="125"/>
      <c r="G1142" s="125"/>
      <c r="H1142" s="125"/>
      <c r="I1142" s="125"/>
      <c r="J1142" s="125"/>
    </row>
    <row r="1143" spans="2:10" x14ac:dyDescent="0.25">
      <c r="B1143" s="153"/>
      <c r="C1143" s="125"/>
      <c r="D1143" s="125"/>
      <c r="E1143" s="125"/>
      <c r="F1143" s="125"/>
      <c r="G1143" s="125"/>
      <c r="H1143" s="125"/>
      <c r="I1143" s="125"/>
      <c r="J1143" s="125"/>
    </row>
    <row r="1144" spans="2:10" x14ac:dyDescent="0.25">
      <c r="B1144" s="153"/>
      <c r="C1144" s="125"/>
      <c r="D1144" s="125"/>
      <c r="E1144" s="125"/>
      <c r="F1144" s="125"/>
      <c r="G1144" s="125"/>
      <c r="H1144" s="125"/>
      <c r="I1144" s="125"/>
      <c r="J1144" s="125"/>
    </row>
    <row r="1145" spans="2:10" x14ac:dyDescent="0.25">
      <c r="B1145" s="153"/>
      <c r="C1145" s="125"/>
      <c r="D1145" s="125"/>
      <c r="E1145" s="125"/>
      <c r="F1145" s="125"/>
      <c r="G1145" s="125"/>
      <c r="H1145" s="125"/>
      <c r="I1145" s="125"/>
      <c r="J1145" s="125"/>
    </row>
    <row r="1146" spans="2:10" x14ac:dyDescent="0.25">
      <c r="B1146" s="153"/>
      <c r="C1146" s="125"/>
      <c r="D1146" s="125"/>
      <c r="E1146" s="125"/>
      <c r="F1146" s="125"/>
      <c r="G1146" s="125"/>
      <c r="H1146" s="125"/>
      <c r="I1146" s="125"/>
      <c r="J1146" s="125"/>
    </row>
    <row r="1147" spans="2:10" x14ac:dyDescent="0.25">
      <c r="B1147" s="153"/>
      <c r="C1147" s="125"/>
      <c r="D1147" s="125"/>
      <c r="E1147" s="125"/>
      <c r="F1147" s="125"/>
      <c r="G1147" s="125"/>
      <c r="H1147" s="125"/>
      <c r="I1147" s="125"/>
      <c r="J1147" s="125"/>
    </row>
    <row r="1148" spans="2:10" x14ac:dyDescent="0.25">
      <c r="B1148" s="153"/>
      <c r="C1148" s="125"/>
      <c r="D1148" s="125"/>
      <c r="E1148" s="125"/>
      <c r="F1148" s="125"/>
      <c r="G1148" s="125"/>
      <c r="H1148" s="125"/>
      <c r="I1148" s="125"/>
      <c r="J1148" s="125"/>
    </row>
    <row r="1149" spans="2:10" x14ac:dyDescent="0.25">
      <c r="B1149" s="153"/>
      <c r="C1149" s="125"/>
      <c r="D1149" s="125"/>
      <c r="E1149" s="125"/>
      <c r="F1149" s="125"/>
      <c r="G1149" s="125"/>
      <c r="H1149" s="125"/>
      <c r="I1149" s="125"/>
      <c r="J1149" s="125"/>
    </row>
    <row r="1150" spans="2:10" x14ac:dyDescent="0.25">
      <c r="B1150" s="153"/>
      <c r="C1150" s="125"/>
      <c r="D1150" s="125"/>
      <c r="E1150" s="125"/>
      <c r="F1150" s="125"/>
      <c r="G1150" s="125"/>
      <c r="H1150" s="125"/>
      <c r="I1150" s="125"/>
      <c r="J1150" s="125"/>
    </row>
    <row r="1151" spans="2:10" x14ac:dyDescent="0.25">
      <c r="B1151" s="153"/>
      <c r="C1151" s="125"/>
      <c r="D1151" s="125"/>
      <c r="E1151" s="125"/>
      <c r="F1151" s="125"/>
      <c r="G1151" s="125"/>
      <c r="H1151" s="125"/>
      <c r="I1151" s="125"/>
      <c r="J1151" s="125"/>
    </row>
    <row r="1152" spans="2:10" x14ac:dyDescent="0.25">
      <c r="B1152" s="153"/>
      <c r="C1152" s="125"/>
      <c r="D1152" s="125"/>
      <c r="E1152" s="125"/>
      <c r="F1152" s="125"/>
      <c r="G1152" s="125"/>
      <c r="H1152" s="125"/>
      <c r="I1152" s="125"/>
      <c r="J1152" s="125"/>
    </row>
    <row r="1153" spans="2:10" x14ac:dyDescent="0.25">
      <c r="B1153" s="153"/>
      <c r="C1153" s="125"/>
      <c r="D1153" s="125"/>
      <c r="E1153" s="125"/>
      <c r="F1153" s="125"/>
      <c r="G1153" s="125"/>
      <c r="H1153" s="125"/>
      <c r="I1153" s="125"/>
      <c r="J1153" s="125"/>
    </row>
    <row r="1154" spans="2:10" x14ac:dyDescent="0.25">
      <c r="B1154" s="153"/>
      <c r="C1154" s="125"/>
      <c r="D1154" s="125"/>
      <c r="E1154" s="125"/>
      <c r="F1154" s="125"/>
      <c r="G1154" s="125"/>
      <c r="H1154" s="125"/>
      <c r="I1154" s="125"/>
      <c r="J1154" s="125"/>
    </row>
    <row r="1155" spans="2:10" x14ac:dyDescent="0.25">
      <c r="B1155" s="153"/>
      <c r="C1155" s="125"/>
      <c r="D1155" s="125"/>
      <c r="E1155" s="125"/>
      <c r="F1155" s="125"/>
      <c r="G1155" s="125"/>
      <c r="H1155" s="125"/>
      <c r="I1155" s="125"/>
      <c r="J1155" s="125"/>
    </row>
    <row r="1156" spans="2:10" x14ac:dyDescent="0.25">
      <c r="B1156" s="153"/>
      <c r="C1156" s="125"/>
      <c r="D1156" s="125"/>
      <c r="E1156" s="125"/>
      <c r="F1156" s="125"/>
      <c r="G1156" s="125"/>
      <c r="H1156" s="125"/>
      <c r="I1156" s="125"/>
      <c r="J1156" s="125"/>
    </row>
    <row r="1157" spans="2:10" x14ac:dyDescent="0.25">
      <c r="B1157" s="153"/>
      <c r="C1157" s="125"/>
      <c r="D1157" s="125"/>
      <c r="E1157" s="125"/>
      <c r="F1157" s="125"/>
      <c r="G1157" s="125"/>
      <c r="H1157" s="125"/>
      <c r="I1157" s="125"/>
      <c r="J1157" s="125"/>
    </row>
    <row r="1158" spans="2:10" x14ac:dyDescent="0.25">
      <c r="B1158" s="153"/>
      <c r="C1158" s="125"/>
      <c r="D1158" s="125"/>
      <c r="E1158" s="125"/>
      <c r="F1158" s="125"/>
      <c r="G1158" s="125"/>
      <c r="H1158" s="125"/>
      <c r="I1158" s="125"/>
      <c r="J1158" s="125"/>
    </row>
    <row r="1159" spans="2:10" x14ac:dyDescent="0.25">
      <c r="B1159" s="153"/>
      <c r="C1159" s="125"/>
      <c r="D1159" s="125"/>
      <c r="E1159" s="125"/>
      <c r="F1159" s="125"/>
      <c r="G1159" s="125"/>
      <c r="H1159" s="125"/>
      <c r="I1159" s="125"/>
      <c r="J1159" s="125"/>
    </row>
    <row r="1160" spans="2:10" x14ac:dyDescent="0.25">
      <c r="B1160" s="153"/>
      <c r="C1160" s="125"/>
      <c r="D1160" s="125"/>
      <c r="E1160" s="125"/>
      <c r="F1160" s="125"/>
      <c r="G1160" s="125"/>
      <c r="H1160" s="125"/>
      <c r="I1160" s="125"/>
      <c r="J1160" s="125"/>
    </row>
    <row r="1161" spans="2:10" x14ac:dyDescent="0.25">
      <c r="B1161" s="153"/>
      <c r="C1161" s="125"/>
      <c r="D1161" s="125"/>
      <c r="E1161" s="125"/>
      <c r="F1161" s="125"/>
      <c r="G1161" s="125"/>
      <c r="H1161" s="125"/>
      <c r="I1161" s="125"/>
      <c r="J1161" s="125"/>
    </row>
    <row r="1162" spans="2:10" x14ac:dyDescent="0.25">
      <c r="B1162" s="153"/>
      <c r="C1162" s="125"/>
      <c r="D1162" s="125"/>
      <c r="E1162" s="125"/>
      <c r="F1162" s="125"/>
      <c r="G1162" s="125"/>
      <c r="H1162" s="125"/>
      <c r="I1162" s="125"/>
      <c r="J1162" s="125"/>
    </row>
    <row r="1163" spans="2:10" x14ac:dyDescent="0.25">
      <c r="B1163" s="153"/>
      <c r="C1163" s="125"/>
      <c r="D1163" s="125"/>
      <c r="E1163" s="125"/>
      <c r="F1163" s="125"/>
      <c r="G1163" s="125"/>
      <c r="H1163" s="125"/>
      <c r="I1163" s="125"/>
      <c r="J1163" s="125"/>
    </row>
    <row r="1164" spans="2:10" x14ac:dyDescent="0.25">
      <c r="B1164" s="153"/>
      <c r="C1164" s="125"/>
      <c r="D1164" s="125"/>
      <c r="E1164" s="125"/>
      <c r="F1164" s="125"/>
      <c r="G1164" s="125"/>
      <c r="H1164" s="125"/>
      <c r="I1164" s="125"/>
      <c r="J1164" s="125"/>
    </row>
    <row r="1165" spans="2:10" x14ac:dyDescent="0.25">
      <c r="B1165" s="153"/>
      <c r="C1165" s="125"/>
      <c r="D1165" s="125"/>
      <c r="E1165" s="125"/>
      <c r="F1165" s="125"/>
      <c r="G1165" s="125"/>
      <c r="H1165" s="125"/>
      <c r="I1165" s="125"/>
      <c r="J1165" s="125"/>
    </row>
    <row r="1166" spans="2:10" x14ac:dyDescent="0.25">
      <c r="B1166" s="153"/>
      <c r="C1166" s="125"/>
      <c r="D1166" s="125"/>
      <c r="E1166" s="125"/>
      <c r="F1166" s="125"/>
      <c r="G1166" s="125"/>
      <c r="H1166" s="125"/>
      <c r="I1166" s="125"/>
      <c r="J1166" s="125"/>
    </row>
    <row r="1167" spans="2:10" x14ac:dyDescent="0.25">
      <c r="B1167" s="153"/>
      <c r="C1167" s="125"/>
      <c r="D1167" s="125"/>
      <c r="E1167" s="125"/>
      <c r="F1167" s="125"/>
      <c r="G1167" s="125"/>
      <c r="H1167" s="125"/>
      <c r="I1167" s="125"/>
      <c r="J1167" s="125"/>
    </row>
    <row r="1168" spans="2:10" x14ac:dyDescent="0.25">
      <c r="B1168" s="153"/>
      <c r="C1168" s="125"/>
      <c r="D1168" s="125"/>
      <c r="E1168" s="125"/>
      <c r="F1168" s="125"/>
      <c r="G1168" s="125"/>
      <c r="H1168" s="125"/>
      <c r="I1168" s="125"/>
      <c r="J1168" s="125"/>
    </row>
    <row r="1169" spans="2:10" x14ac:dyDescent="0.25">
      <c r="B1169" s="153"/>
      <c r="C1169" s="125"/>
      <c r="D1169" s="125"/>
      <c r="E1169" s="125"/>
      <c r="F1169" s="125"/>
      <c r="G1169" s="125"/>
      <c r="H1169" s="125"/>
      <c r="I1169" s="125"/>
      <c r="J1169" s="125"/>
    </row>
    <row r="1170" spans="2:10" x14ac:dyDescent="0.25">
      <c r="B1170" s="153"/>
      <c r="C1170" s="125"/>
      <c r="D1170" s="125"/>
      <c r="E1170" s="125"/>
      <c r="F1170" s="125"/>
      <c r="G1170" s="125"/>
      <c r="H1170" s="125"/>
      <c r="I1170" s="125"/>
      <c r="J1170" s="125"/>
    </row>
    <row r="1171" spans="2:10" x14ac:dyDescent="0.25">
      <c r="B1171" s="153"/>
      <c r="C1171" s="125"/>
      <c r="D1171" s="125"/>
      <c r="E1171" s="125"/>
      <c r="F1171" s="125"/>
      <c r="G1171" s="125"/>
      <c r="H1171" s="125"/>
      <c r="I1171" s="125"/>
      <c r="J1171" s="125"/>
    </row>
    <row r="1172" spans="2:10" x14ac:dyDescent="0.25">
      <c r="B1172" s="153"/>
      <c r="C1172" s="125"/>
      <c r="D1172" s="125"/>
      <c r="E1172" s="125"/>
      <c r="F1172" s="125"/>
      <c r="G1172" s="125"/>
      <c r="H1172" s="125"/>
      <c r="I1172" s="125"/>
      <c r="J1172" s="125"/>
    </row>
    <row r="1173" spans="2:10" x14ac:dyDescent="0.25">
      <c r="B1173" s="153"/>
      <c r="C1173" s="125"/>
      <c r="D1173" s="125"/>
      <c r="E1173" s="125"/>
      <c r="F1173" s="125"/>
      <c r="G1173" s="125"/>
      <c r="H1173" s="125"/>
      <c r="I1173" s="125"/>
      <c r="J1173" s="125"/>
    </row>
    <row r="1174" spans="2:10" x14ac:dyDescent="0.25">
      <c r="B1174" s="153"/>
      <c r="C1174" s="125"/>
      <c r="D1174" s="125"/>
      <c r="E1174" s="125"/>
      <c r="F1174" s="125"/>
      <c r="G1174" s="125"/>
      <c r="H1174" s="125"/>
      <c r="I1174" s="125"/>
      <c r="J1174" s="125"/>
    </row>
    <row r="1175" spans="2:10" x14ac:dyDescent="0.25">
      <c r="B1175" s="153"/>
      <c r="C1175" s="125"/>
      <c r="D1175" s="125"/>
      <c r="E1175" s="125"/>
      <c r="F1175" s="125"/>
      <c r="G1175" s="125"/>
      <c r="H1175" s="125"/>
      <c r="I1175" s="125"/>
      <c r="J1175" s="125"/>
    </row>
    <row r="1176" spans="2:10" x14ac:dyDescent="0.25">
      <c r="B1176" s="153"/>
      <c r="C1176" s="125"/>
      <c r="D1176" s="125"/>
      <c r="E1176" s="125"/>
      <c r="F1176" s="125"/>
      <c r="G1176" s="125"/>
      <c r="H1176" s="125"/>
      <c r="I1176" s="125"/>
      <c r="J1176" s="125"/>
    </row>
    <row r="1177" spans="2:10" x14ac:dyDescent="0.25">
      <c r="B1177" s="153"/>
      <c r="C1177" s="125"/>
      <c r="D1177" s="125"/>
      <c r="E1177" s="125"/>
      <c r="F1177" s="125"/>
      <c r="G1177" s="125"/>
      <c r="H1177" s="125"/>
      <c r="I1177" s="125"/>
      <c r="J1177" s="125"/>
    </row>
    <row r="1178" spans="2:10" x14ac:dyDescent="0.25">
      <c r="B1178" s="153"/>
      <c r="C1178" s="125"/>
      <c r="D1178" s="125"/>
      <c r="E1178" s="125"/>
      <c r="F1178" s="125"/>
      <c r="G1178" s="125"/>
      <c r="H1178" s="125"/>
      <c r="I1178" s="125"/>
      <c r="J1178" s="125"/>
    </row>
    <row r="1179" spans="2:10" x14ac:dyDescent="0.25">
      <c r="B1179" s="153"/>
      <c r="C1179" s="125"/>
      <c r="D1179" s="125"/>
      <c r="E1179" s="125"/>
      <c r="F1179" s="125"/>
      <c r="G1179" s="125"/>
      <c r="H1179" s="125"/>
      <c r="I1179" s="125"/>
      <c r="J1179" s="125"/>
    </row>
    <row r="1180" spans="2:10" x14ac:dyDescent="0.25">
      <c r="B1180" s="153"/>
      <c r="C1180" s="125"/>
      <c r="D1180" s="125"/>
      <c r="E1180" s="125"/>
      <c r="F1180" s="125"/>
      <c r="G1180" s="125"/>
      <c r="H1180" s="125"/>
      <c r="I1180" s="125"/>
      <c r="J1180" s="125"/>
    </row>
    <row r="1181" spans="2:10" x14ac:dyDescent="0.25">
      <c r="B1181" s="153"/>
      <c r="C1181" s="125"/>
      <c r="D1181" s="125"/>
      <c r="E1181" s="125"/>
      <c r="F1181" s="125"/>
      <c r="G1181" s="125"/>
      <c r="H1181" s="125"/>
      <c r="I1181" s="125"/>
      <c r="J1181" s="125"/>
    </row>
    <row r="1182" spans="2:10" x14ac:dyDescent="0.25">
      <c r="B1182" s="153"/>
      <c r="C1182" s="125"/>
      <c r="D1182" s="125"/>
      <c r="E1182" s="125"/>
      <c r="F1182" s="125"/>
      <c r="G1182" s="125"/>
      <c r="H1182" s="125"/>
      <c r="I1182" s="125"/>
      <c r="J1182" s="125"/>
    </row>
    <row r="1183" spans="2:10" x14ac:dyDescent="0.25">
      <c r="B1183" s="153"/>
      <c r="C1183" s="125"/>
      <c r="D1183" s="125"/>
      <c r="E1183" s="125"/>
      <c r="F1183" s="125"/>
      <c r="G1183" s="125"/>
      <c r="H1183" s="125"/>
      <c r="I1183" s="125"/>
      <c r="J1183" s="125"/>
    </row>
    <row r="1184" spans="2:10" x14ac:dyDescent="0.25">
      <c r="B1184" s="153"/>
      <c r="C1184" s="125"/>
      <c r="D1184" s="125"/>
      <c r="E1184" s="125"/>
      <c r="F1184" s="125"/>
      <c r="G1184" s="125"/>
      <c r="H1184" s="125"/>
      <c r="I1184" s="125"/>
      <c r="J1184" s="125"/>
    </row>
    <row r="1185" spans="2:10" x14ac:dyDescent="0.25">
      <c r="B1185" s="153"/>
      <c r="C1185" s="125"/>
      <c r="D1185" s="125"/>
      <c r="E1185" s="125"/>
      <c r="F1185" s="125"/>
      <c r="G1185" s="125"/>
      <c r="H1185" s="125"/>
      <c r="I1185" s="125"/>
      <c r="J1185" s="125"/>
    </row>
    <row r="1186" spans="2:10" x14ac:dyDescent="0.25">
      <c r="B1186" s="153"/>
      <c r="C1186" s="125"/>
      <c r="D1186" s="125"/>
      <c r="E1186" s="125"/>
      <c r="F1186" s="125"/>
      <c r="G1186" s="125"/>
      <c r="H1186" s="125"/>
      <c r="I1186" s="125"/>
      <c r="J1186" s="125"/>
    </row>
    <row r="1187" spans="2:10" x14ac:dyDescent="0.25">
      <c r="B1187" s="153"/>
      <c r="C1187" s="125"/>
      <c r="D1187" s="125"/>
      <c r="E1187" s="125"/>
      <c r="F1187" s="125"/>
      <c r="G1187" s="125"/>
      <c r="H1187" s="125"/>
      <c r="I1187" s="125"/>
      <c r="J1187" s="125"/>
    </row>
    <row r="1188" spans="2:10" x14ac:dyDescent="0.25">
      <c r="B1188" s="153"/>
      <c r="C1188" s="125"/>
      <c r="D1188" s="125"/>
      <c r="E1188" s="125"/>
      <c r="F1188" s="125"/>
      <c r="G1188" s="125"/>
      <c r="H1188" s="125"/>
      <c r="I1188" s="125"/>
      <c r="J1188" s="125"/>
    </row>
    <row r="1189" spans="2:10" x14ac:dyDescent="0.25">
      <c r="B1189" s="153"/>
      <c r="C1189" s="125"/>
      <c r="D1189" s="125"/>
      <c r="E1189" s="125"/>
      <c r="F1189" s="125"/>
      <c r="G1189" s="125"/>
      <c r="H1189" s="125"/>
      <c r="I1189" s="125"/>
      <c r="J1189" s="125"/>
    </row>
    <row r="1190" spans="2:10" x14ac:dyDescent="0.25">
      <c r="B1190" s="153"/>
      <c r="C1190" s="125"/>
      <c r="D1190" s="125"/>
      <c r="E1190" s="125"/>
      <c r="F1190" s="125"/>
      <c r="G1190" s="125"/>
      <c r="H1190" s="125"/>
      <c r="I1190" s="125"/>
      <c r="J1190" s="125"/>
    </row>
    <row r="1191" spans="2:10" x14ac:dyDescent="0.25">
      <c r="B1191" s="153"/>
      <c r="C1191" s="125"/>
      <c r="D1191" s="125"/>
      <c r="E1191" s="125"/>
      <c r="F1191" s="125"/>
      <c r="G1191" s="125"/>
      <c r="H1191" s="125"/>
      <c r="I1191" s="125"/>
      <c r="J1191" s="125"/>
    </row>
    <row r="1192" spans="2:10" x14ac:dyDescent="0.25">
      <c r="B1192" s="153"/>
      <c r="C1192" s="125"/>
      <c r="D1192" s="125"/>
      <c r="E1192" s="125"/>
      <c r="F1192" s="125"/>
      <c r="G1192" s="125"/>
      <c r="H1192" s="125"/>
      <c r="I1192" s="125"/>
      <c r="J1192" s="125"/>
    </row>
    <row r="1193" spans="2:10" x14ac:dyDescent="0.25">
      <c r="B1193" s="153"/>
      <c r="C1193" s="125"/>
      <c r="D1193" s="125"/>
      <c r="E1193" s="125"/>
      <c r="F1193" s="125"/>
      <c r="G1193" s="125"/>
      <c r="H1193" s="125"/>
      <c r="I1193" s="125"/>
      <c r="J1193" s="125"/>
    </row>
    <row r="1194" spans="2:10" x14ac:dyDescent="0.25">
      <c r="B1194" s="153"/>
      <c r="C1194" s="125"/>
      <c r="D1194" s="125"/>
      <c r="E1194" s="125"/>
      <c r="F1194" s="125"/>
      <c r="G1194" s="125"/>
      <c r="H1194" s="125"/>
      <c r="I1194" s="125"/>
      <c r="J1194" s="125"/>
    </row>
    <row r="1195" spans="2:10" x14ac:dyDescent="0.25">
      <c r="B1195" s="153"/>
      <c r="C1195" s="125"/>
      <c r="D1195" s="125"/>
      <c r="E1195" s="125"/>
      <c r="F1195" s="125"/>
      <c r="G1195" s="125"/>
      <c r="H1195" s="125"/>
      <c r="I1195" s="125"/>
      <c r="J1195" s="125"/>
    </row>
    <row r="1196" spans="2:10" x14ac:dyDescent="0.25">
      <c r="B1196" s="153"/>
      <c r="C1196" s="125"/>
      <c r="D1196" s="125"/>
      <c r="E1196" s="125"/>
      <c r="F1196" s="125"/>
      <c r="G1196" s="125"/>
      <c r="H1196" s="125"/>
      <c r="I1196" s="125"/>
      <c r="J1196" s="125"/>
    </row>
    <row r="1197" spans="2:10" x14ac:dyDescent="0.25">
      <c r="B1197" s="153"/>
      <c r="C1197" s="125"/>
      <c r="D1197" s="125"/>
      <c r="E1197" s="125"/>
      <c r="F1197" s="125"/>
      <c r="G1197" s="125"/>
      <c r="H1197" s="125"/>
      <c r="I1197" s="125"/>
      <c r="J1197" s="125"/>
    </row>
    <row r="1198" spans="2:10" x14ac:dyDescent="0.25">
      <c r="B1198" s="153"/>
      <c r="C1198" s="125"/>
      <c r="D1198" s="125"/>
      <c r="E1198" s="125"/>
      <c r="F1198" s="125"/>
      <c r="G1198" s="125"/>
      <c r="H1198" s="125"/>
      <c r="I1198" s="125"/>
      <c r="J1198" s="125"/>
    </row>
    <row r="1199" spans="2:10" x14ac:dyDescent="0.25">
      <c r="B1199" s="153"/>
      <c r="C1199" s="125"/>
      <c r="D1199" s="125"/>
      <c r="E1199" s="125"/>
      <c r="F1199" s="125"/>
      <c r="G1199" s="125"/>
      <c r="H1199" s="125"/>
      <c r="I1199" s="125"/>
      <c r="J1199" s="125"/>
    </row>
    <row r="1200" spans="2:10" x14ac:dyDescent="0.25">
      <c r="B1200" s="153"/>
      <c r="C1200" s="125"/>
      <c r="D1200" s="125"/>
      <c r="E1200" s="125"/>
      <c r="F1200" s="125"/>
      <c r="G1200" s="125"/>
      <c r="H1200" s="125"/>
      <c r="I1200" s="125"/>
      <c r="J1200" s="125"/>
    </row>
    <row r="1201" spans="2:10" x14ac:dyDescent="0.25">
      <c r="B1201" s="153"/>
      <c r="C1201" s="125"/>
      <c r="D1201" s="125"/>
      <c r="E1201" s="125"/>
      <c r="F1201" s="125"/>
      <c r="G1201" s="125"/>
      <c r="H1201" s="125"/>
      <c r="I1201" s="125"/>
      <c r="J1201" s="125"/>
    </row>
    <row r="1202" spans="2:10" x14ac:dyDescent="0.25">
      <c r="B1202" s="153"/>
      <c r="C1202" s="125"/>
      <c r="D1202" s="125"/>
      <c r="E1202" s="125"/>
      <c r="F1202" s="125"/>
      <c r="G1202" s="125"/>
      <c r="H1202" s="125"/>
      <c r="I1202" s="125"/>
      <c r="J1202" s="125"/>
    </row>
    <row r="1203" spans="2:10" x14ac:dyDescent="0.25">
      <c r="B1203" s="153"/>
      <c r="C1203" s="125"/>
      <c r="D1203" s="125"/>
      <c r="E1203" s="125"/>
      <c r="F1203" s="125"/>
      <c r="G1203" s="125"/>
      <c r="H1203" s="125"/>
      <c r="I1203" s="125"/>
      <c r="J1203" s="125"/>
    </row>
    <row r="1204" spans="2:10" x14ac:dyDescent="0.25">
      <c r="B1204" s="153"/>
      <c r="C1204" s="125"/>
      <c r="D1204" s="125"/>
      <c r="E1204" s="125"/>
      <c r="F1204" s="125"/>
      <c r="G1204" s="125"/>
      <c r="H1204" s="125"/>
      <c r="I1204" s="125"/>
      <c r="J1204" s="125"/>
    </row>
    <row r="1205" spans="2:10" x14ac:dyDescent="0.25">
      <c r="B1205" s="153"/>
      <c r="C1205" s="125"/>
      <c r="D1205" s="125"/>
      <c r="E1205" s="125"/>
      <c r="F1205" s="125"/>
      <c r="G1205" s="125"/>
      <c r="H1205" s="125"/>
      <c r="I1205" s="125"/>
      <c r="J1205" s="125"/>
    </row>
    <row r="1206" spans="2:10" x14ac:dyDescent="0.25">
      <c r="B1206" s="153"/>
      <c r="C1206" s="125"/>
      <c r="D1206" s="125"/>
      <c r="E1206" s="125"/>
      <c r="F1206" s="125"/>
      <c r="G1206" s="125"/>
      <c r="H1206" s="125"/>
      <c r="I1206" s="125"/>
      <c r="J1206" s="125"/>
    </row>
    <row r="1207" spans="2:10" x14ac:dyDescent="0.25">
      <c r="B1207" s="153"/>
      <c r="C1207" s="125"/>
      <c r="D1207" s="125"/>
      <c r="E1207" s="125"/>
      <c r="F1207" s="125"/>
      <c r="G1207" s="125"/>
      <c r="H1207" s="125"/>
      <c r="I1207" s="125"/>
      <c r="J1207" s="125"/>
    </row>
    <row r="1208" spans="2:10" x14ac:dyDescent="0.25">
      <c r="B1208" s="153"/>
      <c r="C1208" s="125"/>
      <c r="D1208" s="125"/>
      <c r="E1208" s="125"/>
      <c r="F1208" s="125"/>
      <c r="G1208" s="125"/>
      <c r="H1208" s="125"/>
      <c r="I1208" s="125"/>
      <c r="J1208" s="125"/>
    </row>
    <row r="1209" spans="2:10" x14ac:dyDescent="0.25">
      <c r="B1209" s="153"/>
      <c r="C1209" s="125"/>
      <c r="D1209" s="125"/>
      <c r="E1209" s="125"/>
      <c r="F1209" s="125"/>
      <c r="G1209" s="125"/>
      <c r="H1209" s="125"/>
      <c r="I1209" s="125"/>
      <c r="J1209" s="125"/>
    </row>
    <row r="1210" spans="2:10" x14ac:dyDescent="0.25">
      <c r="B1210" s="153"/>
      <c r="C1210" s="125"/>
      <c r="D1210" s="125"/>
      <c r="E1210" s="125"/>
      <c r="F1210" s="125"/>
      <c r="G1210" s="125"/>
      <c r="H1210" s="125"/>
      <c r="I1210" s="125"/>
      <c r="J1210" s="125"/>
    </row>
    <row r="1211" spans="2:10" x14ac:dyDescent="0.25">
      <c r="B1211" s="153"/>
      <c r="C1211" s="125"/>
      <c r="D1211" s="125"/>
      <c r="E1211" s="125"/>
      <c r="F1211" s="125"/>
      <c r="G1211" s="125"/>
      <c r="H1211" s="125"/>
      <c r="I1211" s="125"/>
      <c r="J1211" s="125"/>
    </row>
    <row r="1212" spans="2:10" x14ac:dyDescent="0.25">
      <c r="B1212" s="153"/>
      <c r="C1212" s="125"/>
      <c r="D1212" s="125"/>
      <c r="E1212" s="125"/>
      <c r="F1212" s="125"/>
      <c r="G1212" s="125"/>
      <c r="H1212" s="125"/>
      <c r="I1212" s="125"/>
      <c r="J1212" s="125"/>
    </row>
    <row r="1213" spans="2:10" x14ac:dyDescent="0.25">
      <c r="B1213" s="153"/>
      <c r="C1213" s="125"/>
      <c r="D1213" s="125"/>
      <c r="E1213" s="125"/>
      <c r="F1213" s="125"/>
      <c r="G1213" s="125"/>
      <c r="H1213" s="125"/>
      <c r="I1213" s="125"/>
      <c r="J1213" s="125"/>
    </row>
    <row r="1214" spans="2:10" x14ac:dyDescent="0.25">
      <c r="B1214" s="153"/>
      <c r="C1214" s="125"/>
      <c r="D1214" s="125"/>
      <c r="E1214" s="125"/>
      <c r="F1214" s="125"/>
      <c r="G1214" s="125"/>
      <c r="H1214" s="125"/>
      <c r="I1214" s="125"/>
      <c r="J1214" s="125"/>
    </row>
    <row r="1215" spans="2:10" x14ac:dyDescent="0.25">
      <c r="B1215" s="153"/>
      <c r="C1215" s="125"/>
      <c r="D1215" s="125"/>
      <c r="E1215" s="125"/>
      <c r="F1215" s="125"/>
      <c r="G1215" s="125"/>
      <c r="H1215" s="125"/>
      <c r="I1215" s="125"/>
      <c r="J1215" s="125"/>
    </row>
    <row r="1216" spans="2:10" x14ac:dyDescent="0.25">
      <c r="B1216" s="153"/>
      <c r="C1216" s="125"/>
      <c r="D1216" s="125"/>
      <c r="E1216" s="125"/>
      <c r="F1216" s="125"/>
      <c r="G1216" s="125"/>
      <c r="H1216" s="125"/>
      <c r="I1216" s="125"/>
      <c r="J1216" s="125"/>
    </row>
    <row r="1217" spans="2:10" x14ac:dyDescent="0.25">
      <c r="B1217" s="153"/>
      <c r="C1217" s="125"/>
      <c r="D1217" s="125"/>
      <c r="E1217" s="125"/>
      <c r="F1217" s="125"/>
      <c r="G1217" s="125"/>
      <c r="H1217" s="125"/>
      <c r="I1217" s="125"/>
      <c r="J1217" s="125"/>
    </row>
    <row r="1218" spans="2:10" x14ac:dyDescent="0.25">
      <c r="B1218" s="153"/>
      <c r="C1218" s="125"/>
      <c r="D1218" s="125"/>
      <c r="E1218" s="125"/>
      <c r="F1218" s="125"/>
      <c r="G1218" s="125"/>
      <c r="H1218" s="125"/>
      <c r="I1218" s="125"/>
      <c r="J1218" s="125"/>
    </row>
    <row r="1219" spans="2:10" x14ac:dyDescent="0.25">
      <c r="B1219" s="153"/>
      <c r="C1219" s="125"/>
      <c r="D1219" s="125"/>
      <c r="E1219" s="125"/>
      <c r="F1219" s="125"/>
      <c r="G1219" s="125"/>
      <c r="H1219" s="125"/>
      <c r="I1219" s="125"/>
      <c r="J1219" s="125"/>
    </row>
    <row r="1220" spans="2:10" x14ac:dyDescent="0.25">
      <c r="B1220" s="153"/>
      <c r="C1220" s="125"/>
      <c r="D1220" s="125"/>
      <c r="E1220" s="125"/>
      <c r="F1220" s="125"/>
      <c r="G1220" s="125"/>
      <c r="H1220" s="125"/>
      <c r="I1220" s="125"/>
      <c r="J1220" s="125"/>
    </row>
    <row r="1221" spans="2:10" x14ac:dyDescent="0.25">
      <c r="B1221" s="153"/>
      <c r="C1221" s="125"/>
      <c r="D1221" s="125"/>
      <c r="E1221" s="125"/>
      <c r="F1221" s="125"/>
      <c r="G1221" s="125"/>
      <c r="H1221" s="125"/>
      <c r="I1221" s="125"/>
      <c r="J1221" s="125"/>
    </row>
    <row r="1222" spans="2:10" x14ac:dyDescent="0.25">
      <c r="B1222" s="153"/>
      <c r="C1222" s="125"/>
      <c r="D1222" s="125"/>
      <c r="E1222" s="125"/>
      <c r="F1222" s="125"/>
      <c r="G1222" s="125"/>
      <c r="H1222" s="125"/>
      <c r="I1222" s="125"/>
      <c r="J1222" s="125"/>
    </row>
    <row r="1223" spans="2:10" x14ac:dyDescent="0.25">
      <c r="B1223" s="153"/>
      <c r="C1223" s="125"/>
      <c r="D1223" s="125"/>
      <c r="E1223" s="125"/>
      <c r="F1223" s="125"/>
      <c r="G1223" s="125"/>
      <c r="H1223" s="125"/>
      <c r="I1223" s="125"/>
      <c r="J1223" s="125"/>
    </row>
    <row r="1224" spans="2:10" x14ac:dyDescent="0.25">
      <c r="B1224" s="153"/>
      <c r="C1224" s="125"/>
      <c r="D1224" s="125"/>
      <c r="E1224" s="125"/>
      <c r="F1224" s="125"/>
      <c r="G1224" s="125"/>
      <c r="H1224" s="125"/>
      <c r="I1224" s="125"/>
      <c r="J1224" s="125"/>
    </row>
    <row r="1225" spans="2:10" x14ac:dyDescent="0.25">
      <c r="B1225" s="153"/>
      <c r="C1225" s="125"/>
      <c r="D1225" s="125"/>
      <c r="E1225" s="125"/>
      <c r="F1225" s="125"/>
      <c r="G1225" s="125"/>
      <c r="H1225" s="125"/>
      <c r="I1225" s="125"/>
      <c r="J1225" s="125"/>
    </row>
    <row r="1226" spans="2:10" x14ac:dyDescent="0.25">
      <c r="B1226" s="153"/>
      <c r="C1226" s="125"/>
      <c r="D1226" s="125"/>
      <c r="E1226" s="125"/>
      <c r="F1226" s="125"/>
      <c r="G1226" s="125"/>
      <c r="H1226" s="125"/>
      <c r="I1226" s="125"/>
      <c r="J1226" s="125"/>
    </row>
    <row r="1227" spans="2:10" x14ac:dyDescent="0.25">
      <c r="B1227" s="153"/>
      <c r="C1227" s="125"/>
      <c r="D1227" s="125"/>
      <c r="E1227" s="125"/>
      <c r="F1227" s="125"/>
      <c r="G1227" s="125"/>
      <c r="H1227" s="125"/>
      <c r="I1227" s="125"/>
      <c r="J1227" s="125"/>
    </row>
    <row r="1228" spans="2:10" x14ac:dyDescent="0.25">
      <c r="B1228" s="153"/>
      <c r="C1228" s="125"/>
      <c r="D1228" s="125"/>
      <c r="E1228" s="125"/>
      <c r="F1228" s="125"/>
      <c r="G1228" s="125"/>
      <c r="H1228" s="125"/>
      <c r="I1228" s="125"/>
      <c r="J1228" s="125"/>
    </row>
    <row r="1229" spans="2:10" x14ac:dyDescent="0.25">
      <c r="B1229" s="153"/>
      <c r="C1229" s="125"/>
      <c r="D1229" s="125"/>
      <c r="E1229" s="125"/>
      <c r="F1229" s="125"/>
      <c r="G1229" s="125"/>
      <c r="H1229" s="125"/>
      <c r="I1229" s="125"/>
      <c r="J1229" s="125"/>
    </row>
    <row r="1230" spans="2:10" x14ac:dyDescent="0.25">
      <c r="B1230" s="153"/>
      <c r="C1230" s="125"/>
      <c r="D1230" s="125"/>
      <c r="E1230" s="125"/>
      <c r="F1230" s="125"/>
      <c r="G1230" s="125"/>
      <c r="H1230" s="125"/>
      <c r="I1230" s="125"/>
      <c r="J1230" s="125"/>
    </row>
    <row r="1231" spans="2:10" x14ac:dyDescent="0.25">
      <c r="B1231" s="153"/>
      <c r="C1231" s="125"/>
      <c r="D1231" s="125"/>
      <c r="E1231" s="125"/>
      <c r="F1231" s="125"/>
      <c r="G1231" s="125"/>
      <c r="H1231" s="125"/>
      <c r="I1231" s="125"/>
      <c r="J1231" s="125"/>
    </row>
    <row r="1232" spans="2:10" x14ac:dyDescent="0.25">
      <c r="B1232" s="153"/>
      <c r="C1232" s="125"/>
      <c r="D1232" s="125"/>
      <c r="E1232" s="125"/>
      <c r="F1232" s="125"/>
      <c r="G1232" s="125"/>
      <c r="H1232" s="125"/>
      <c r="I1232" s="125"/>
      <c r="J1232" s="125"/>
    </row>
    <row r="1233" spans="2:10" x14ac:dyDescent="0.25">
      <c r="B1233" s="153"/>
      <c r="C1233" s="125"/>
      <c r="D1233" s="125"/>
      <c r="E1233" s="125"/>
      <c r="F1233" s="125"/>
      <c r="G1233" s="125"/>
      <c r="H1233" s="125"/>
      <c r="I1233" s="125"/>
      <c r="J1233" s="125"/>
    </row>
    <row r="1234" spans="2:10" x14ac:dyDescent="0.25">
      <c r="B1234" s="153"/>
      <c r="C1234" s="125"/>
      <c r="D1234" s="125"/>
      <c r="E1234" s="125"/>
      <c r="F1234" s="125"/>
      <c r="G1234" s="125"/>
      <c r="H1234" s="125"/>
      <c r="I1234" s="125"/>
      <c r="J1234" s="125"/>
    </row>
    <row r="1235" spans="2:10" x14ac:dyDescent="0.25">
      <c r="B1235" s="153"/>
      <c r="C1235" s="125"/>
      <c r="D1235" s="125"/>
      <c r="E1235" s="125"/>
      <c r="F1235" s="125"/>
      <c r="G1235" s="125"/>
      <c r="H1235" s="125"/>
      <c r="I1235" s="125"/>
      <c r="J1235" s="125"/>
    </row>
    <row r="1236" spans="2:10" x14ac:dyDescent="0.25">
      <c r="B1236" s="153"/>
      <c r="C1236" s="125"/>
      <c r="D1236" s="125"/>
      <c r="E1236" s="125"/>
      <c r="F1236" s="125"/>
      <c r="G1236" s="125"/>
      <c r="H1236" s="125"/>
      <c r="I1236" s="125"/>
      <c r="J1236" s="125"/>
    </row>
    <row r="1237" spans="2:10" x14ac:dyDescent="0.25">
      <c r="B1237" s="153"/>
      <c r="C1237" s="125"/>
      <c r="D1237" s="125"/>
      <c r="E1237" s="125"/>
      <c r="F1237" s="125"/>
      <c r="G1237" s="125"/>
      <c r="H1237" s="125"/>
      <c r="I1237" s="125"/>
      <c r="J1237" s="125"/>
    </row>
    <row r="1238" spans="2:10" x14ac:dyDescent="0.25">
      <c r="B1238" s="153"/>
      <c r="C1238" s="125"/>
      <c r="D1238" s="125"/>
      <c r="E1238" s="125"/>
      <c r="F1238" s="125"/>
      <c r="G1238" s="125"/>
      <c r="H1238" s="125"/>
      <c r="I1238" s="125"/>
      <c r="J1238" s="125"/>
    </row>
    <row r="1239" spans="2:10" x14ac:dyDescent="0.25">
      <c r="B1239" s="153"/>
      <c r="C1239" s="125"/>
      <c r="D1239" s="125"/>
      <c r="E1239" s="125"/>
      <c r="F1239" s="125"/>
      <c r="G1239" s="125"/>
      <c r="H1239" s="125"/>
      <c r="I1239" s="125"/>
      <c r="J1239" s="125"/>
    </row>
    <row r="1240" spans="2:10" x14ac:dyDescent="0.25">
      <c r="B1240" s="153"/>
      <c r="C1240" s="125"/>
      <c r="D1240" s="125"/>
      <c r="E1240" s="125"/>
      <c r="F1240" s="125"/>
      <c r="G1240" s="125"/>
      <c r="H1240" s="125"/>
      <c r="I1240" s="125"/>
      <c r="J1240" s="125"/>
    </row>
    <row r="1241" spans="2:10" x14ac:dyDescent="0.25">
      <c r="B1241" s="153"/>
      <c r="C1241" s="125"/>
      <c r="D1241" s="125"/>
      <c r="E1241" s="125"/>
      <c r="F1241" s="125"/>
      <c r="G1241" s="125"/>
      <c r="H1241" s="125"/>
      <c r="I1241" s="125"/>
      <c r="J1241" s="125"/>
    </row>
    <row r="1242" spans="2:10" x14ac:dyDescent="0.25">
      <c r="B1242" s="153"/>
      <c r="C1242" s="125"/>
      <c r="D1242" s="125"/>
      <c r="E1242" s="125"/>
      <c r="F1242" s="125"/>
      <c r="G1242" s="125"/>
      <c r="H1242" s="125"/>
      <c r="I1242" s="125"/>
      <c r="J1242" s="125"/>
    </row>
    <row r="1243" spans="2:10" x14ac:dyDescent="0.25">
      <c r="B1243" s="153"/>
      <c r="C1243" s="125"/>
      <c r="D1243" s="125"/>
      <c r="E1243" s="125"/>
      <c r="F1243" s="125"/>
      <c r="G1243" s="125"/>
      <c r="H1243" s="125"/>
      <c r="I1243" s="125"/>
      <c r="J1243" s="125"/>
    </row>
    <row r="1244" spans="2:10" x14ac:dyDescent="0.25">
      <c r="B1244" s="153"/>
      <c r="C1244" s="125"/>
      <c r="D1244" s="125"/>
      <c r="E1244" s="125"/>
      <c r="F1244" s="125"/>
      <c r="G1244" s="125"/>
      <c r="H1244" s="125"/>
      <c r="I1244" s="125"/>
      <c r="J1244" s="125"/>
    </row>
    <row r="1245" spans="2:10" x14ac:dyDescent="0.25">
      <c r="B1245" s="153"/>
      <c r="C1245" s="125"/>
      <c r="D1245" s="125"/>
      <c r="E1245" s="125"/>
      <c r="F1245" s="125"/>
      <c r="G1245" s="125"/>
      <c r="H1245" s="125"/>
      <c r="I1245" s="125"/>
      <c r="J1245" s="125"/>
    </row>
    <row r="1246" spans="2:10" x14ac:dyDescent="0.25">
      <c r="B1246" s="153"/>
      <c r="C1246" s="125"/>
      <c r="D1246" s="125"/>
      <c r="E1246" s="125"/>
      <c r="F1246" s="125"/>
      <c r="G1246" s="125"/>
      <c r="H1246" s="125"/>
      <c r="I1246" s="125"/>
      <c r="J1246" s="125"/>
    </row>
    <row r="1247" spans="2:10" x14ac:dyDescent="0.25">
      <c r="B1247" s="153"/>
      <c r="C1247" s="125"/>
      <c r="D1247" s="125"/>
      <c r="E1247" s="125"/>
      <c r="F1247" s="125"/>
      <c r="G1247" s="125"/>
      <c r="H1247" s="125"/>
      <c r="I1247" s="125"/>
      <c r="J1247" s="125"/>
    </row>
    <row r="1248" spans="2:10" x14ac:dyDescent="0.25">
      <c r="B1248" s="153"/>
      <c r="C1248" s="125"/>
      <c r="D1248" s="125"/>
      <c r="E1248" s="125"/>
      <c r="F1248" s="125"/>
      <c r="G1248" s="125"/>
      <c r="H1248" s="125"/>
      <c r="I1248" s="125"/>
      <c r="J1248" s="125"/>
    </row>
    <row r="1249" spans="2:10" x14ac:dyDescent="0.25">
      <c r="B1249" s="153"/>
      <c r="C1249" s="125"/>
      <c r="D1249" s="125"/>
      <c r="E1249" s="125"/>
      <c r="F1249" s="125"/>
      <c r="G1249" s="125"/>
      <c r="H1249" s="125"/>
      <c r="I1249" s="125"/>
      <c r="J1249" s="125"/>
    </row>
    <row r="1250" spans="2:10" x14ac:dyDescent="0.25">
      <c r="B1250" s="153"/>
      <c r="C1250" s="125"/>
      <c r="D1250" s="125"/>
      <c r="E1250" s="125"/>
      <c r="F1250" s="125"/>
      <c r="G1250" s="125"/>
      <c r="H1250" s="125"/>
      <c r="I1250" s="125"/>
      <c r="J1250" s="125"/>
    </row>
    <row r="1251" spans="2:10" x14ac:dyDescent="0.25">
      <c r="B1251" s="153"/>
      <c r="C1251" s="125"/>
      <c r="D1251" s="125"/>
      <c r="E1251" s="125"/>
      <c r="F1251" s="125"/>
      <c r="G1251" s="125"/>
      <c r="H1251" s="125"/>
      <c r="I1251" s="125"/>
      <c r="J1251" s="125"/>
    </row>
    <row r="1252" spans="2:10" x14ac:dyDescent="0.25">
      <c r="B1252" s="153"/>
      <c r="C1252" s="125"/>
      <c r="D1252" s="125"/>
      <c r="E1252" s="125"/>
      <c r="F1252" s="125"/>
      <c r="G1252" s="125"/>
      <c r="H1252" s="125"/>
      <c r="I1252" s="125"/>
      <c r="J1252" s="125"/>
    </row>
    <row r="1253" spans="2:10" x14ac:dyDescent="0.25">
      <c r="B1253" s="153"/>
      <c r="C1253" s="125"/>
      <c r="D1253" s="125"/>
      <c r="E1253" s="125"/>
      <c r="F1253" s="125"/>
      <c r="G1253" s="125"/>
      <c r="H1253" s="125"/>
      <c r="I1253" s="125"/>
      <c r="J1253" s="125"/>
    </row>
    <row r="1254" spans="2:10" x14ac:dyDescent="0.25">
      <c r="B1254" s="153"/>
      <c r="C1254" s="125"/>
      <c r="D1254" s="125"/>
      <c r="E1254" s="125"/>
      <c r="F1254" s="125"/>
      <c r="G1254" s="125"/>
      <c r="H1254" s="125"/>
      <c r="I1254" s="125"/>
      <c r="J1254" s="125"/>
    </row>
    <row r="1255" spans="2:10" x14ac:dyDescent="0.25">
      <c r="B1255" s="153"/>
      <c r="C1255" s="125"/>
      <c r="D1255" s="125"/>
      <c r="E1255" s="125"/>
      <c r="F1255" s="125"/>
      <c r="G1255" s="125"/>
      <c r="H1255" s="125"/>
      <c r="I1255" s="125"/>
      <c r="J1255" s="125"/>
    </row>
    <row r="1256" spans="2:10" x14ac:dyDescent="0.25">
      <c r="B1256" s="153"/>
      <c r="C1256" s="125"/>
      <c r="D1256" s="125"/>
      <c r="E1256" s="125"/>
      <c r="F1256" s="125"/>
      <c r="G1256" s="125"/>
      <c r="H1256" s="125"/>
      <c r="I1256" s="125"/>
      <c r="J1256" s="125"/>
    </row>
    <row r="1257" spans="2:10" x14ac:dyDescent="0.25">
      <c r="B1257" s="153"/>
      <c r="C1257" s="125"/>
      <c r="D1257" s="125"/>
      <c r="E1257" s="125"/>
      <c r="F1257" s="125"/>
      <c r="G1257" s="125"/>
      <c r="H1257" s="125"/>
      <c r="I1257" s="125"/>
      <c r="J1257" s="125"/>
    </row>
    <row r="1258" spans="2:10" x14ac:dyDescent="0.25">
      <c r="B1258" s="153"/>
      <c r="C1258" s="125"/>
      <c r="D1258" s="125"/>
      <c r="E1258" s="125"/>
      <c r="F1258" s="125"/>
      <c r="G1258" s="125"/>
      <c r="H1258" s="125"/>
      <c r="I1258" s="125"/>
      <c r="J1258" s="125"/>
    </row>
    <row r="1259" spans="2:10" x14ac:dyDescent="0.25">
      <c r="B1259" s="153"/>
      <c r="C1259" s="125"/>
      <c r="D1259" s="125"/>
      <c r="E1259" s="125"/>
      <c r="F1259" s="125"/>
      <c r="G1259" s="125"/>
      <c r="H1259" s="125"/>
      <c r="I1259" s="125"/>
      <c r="J1259" s="125"/>
    </row>
    <row r="1260" spans="2:10" x14ac:dyDescent="0.25">
      <c r="B1260" s="153"/>
      <c r="C1260" s="125"/>
      <c r="D1260" s="125"/>
      <c r="E1260" s="125"/>
      <c r="F1260" s="125"/>
      <c r="G1260" s="125"/>
      <c r="H1260" s="125"/>
      <c r="I1260" s="125"/>
      <c r="J1260" s="125"/>
    </row>
    <row r="1261" spans="2:10" x14ac:dyDescent="0.25">
      <c r="B1261" s="153"/>
      <c r="C1261" s="125"/>
      <c r="D1261" s="125"/>
      <c r="E1261" s="125"/>
      <c r="F1261" s="125"/>
      <c r="G1261" s="125"/>
      <c r="H1261" s="125"/>
      <c r="I1261" s="125"/>
      <c r="J1261" s="125"/>
    </row>
    <row r="1262" spans="2:10" x14ac:dyDescent="0.25">
      <c r="B1262" s="153"/>
      <c r="C1262" s="125"/>
      <c r="D1262" s="125"/>
      <c r="E1262" s="125"/>
      <c r="F1262" s="125"/>
      <c r="G1262" s="125"/>
      <c r="H1262" s="125"/>
      <c r="I1262" s="125"/>
      <c r="J1262" s="125"/>
    </row>
    <row r="1263" spans="2:10" x14ac:dyDescent="0.25">
      <c r="B1263" s="153"/>
      <c r="C1263" s="125"/>
      <c r="D1263" s="125"/>
      <c r="E1263" s="125"/>
      <c r="F1263" s="125"/>
      <c r="G1263" s="125"/>
      <c r="H1263" s="125"/>
      <c r="I1263" s="125"/>
      <c r="J1263" s="125"/>
    </row>
    <row r="1264" spans="2:10" x14ac:dyDescent="0.25">
      <c r="B1264" s="153"/>
      <c r="C1264" s="125"/>
      <c r="D1264" s="125"/>
      <c r="E1264" s="125"/>
      <c r="F1264" s="125"/>
      <c r="G1264" s="125"/>
      <c r="H1264" s="125"/>
      <c r="I1264" s="125"/>
      <c r="J1264" s="125"/>
    </row>
    <row r="1265" spans="2:10" x14ac:dyDescent="0.25">
      <c r="B1265" s="153"/>
      <c r="C1265" s="125"/>
      <c r="D1265" s="125"/>
      <c r="E1265" s="125"/>
      <c r="F1265" s="125"/>
      <c r="G1265" s="125"/>
      <c r="H1265" s="125"/>
      <c r="I1265" s="125"/>
      <c r="J1265" s="125"/>
    </row>
    <row r="1266" spans="2:10" x14ac:dyDescent="0.25">
      <c r="B1266" s="153"/>
      <c r="C1266" s="125"/>
      <c r="D1266" s="125"/>
      <c r="E1266" s="125"/>
      <c r="F1266" s="125"/>
      <c r="G1266" s="125"/>
      <c r="H1266" s="125"/>
      <c r="I1266" s="125"/>
      <c r="J1266" s="125"/>
    </row>
    <row r="1267" spans="2:10" x14ac:dyDescent="0.25">
      <c r="B1267" s="153"/>
      <c r="C1267" s="125"/>
      <c r="D1267" s="125"/>
      <c r="E1267" s="125"/>
      <c r="F1267" s="125"/>
      <c r="G1267" s="125"/>
      <c r="H1267" s="125"/>
      <c r="I1267" s="125"/>
      <c r="J1267" s="125"/>
    </row>
    <row r="1268" spans="2:10" x14ac:dyDescent="0.25">
      <c r="B1268" s="153"/>
      <c r="C1268" s="125"/>
      <c r="D1268" s="125"/>
      <c r="E1268" s="125"/>
      <c r="F1268" s="125"/>
      <c r="G1268" s="125"/>
      <c r="H1268" s="125"/>
      <c r="I1268" s="125"/>
      <c r="J1268" s="125"/>
    </row>
    <row r="1269" spans="2:10" x14ac:dyDescent="0.25">
      <c r="B1269" s="153"/>
      <c r="C1269" s="125"/>
      <c r="D1269" s="125"/>
      <c r="E1269" s="125"/>
      <c r="F1269" s="125"/>
      <c r="G1269" s="125"/>
      <c r="H1269" s="125"/>
      <c r="I1269" s="125"/>
      <c r="J1269" s="125"/>
    </row>
    <row r="1270" spans="2:10" x14ac:dyDescent="0.25">
      <c r="B1270" s="153"/>
      <c r="C1270" s="125"/>
      <c r="D1270" s="125"/>
      <c r="E1270" s="125"/>
      <c r="F1270" s="125"/>
      <c r="G1270" s="125"/>
      <c r="H1270" s="125"/>
      <c r="I1270" s="125"/>
      <c r="J1270" s="125"/>
    </row>
    <row r="1271" spans="2:10" x14ac:dyDescent="0.25">
      <c r="B1271" s="153"/>
      <c r="C1271" s="125"/>
      <c r="D1271" s="125"/>
      <c r="E1271" s="125"/>
      <c r="F1271" s="125"/>
      <c r="G1271" s="125"/>
      <c r="H1271" s="125"/>
      <c r="I1271" s="125"/>
      <c r="J1271" s="125"/>
    </row>
    <row r="1272" spans="2:10" x14ac:dyDescent="0.25">
      <c r="B1272" s="153"/>
      <c r="C1272" s="125"/>
      <c r="D1272" s="125"/>
      <c r="E1272" s="125"/>
      <c r="F1272" s="125"/>
      <c r="G1272" s="125"/>
      <c r="H1272" s="125"/>
      <c r="I1272" s="125"/>
      <c r="J1272" s="125"/>
    </row>
    <row r="1273" spans="2:10" x14ac:dyDescent="0.25">
      <c r="B1273" s="153"/>
      <c r="C1273" s="125"/>
      <c r="D1273" s="125"/>
      <c r="E1273" s="125"/>
      <c r="F1273" s="125"/>
      <c r="G1273" s="125"/>
      <c r="H1273" s="125"/>
      <c r="I1273" s="125"/>
      <c r="J1273" s="125"/>
    </row>
    <row r="1274" spans="2:10" x14ac:dyDescent="0.25">
      <c r="B1274" s="153"/>
      <c r="C1274" s="125"/>
      <c r="D1274" s="125"/>
      <c r="E1274" s="125"/>
      <c r="F1274" s="125"/>
      <c r="G1274" s="125"/>
      <c r="H1274" s="125"/>
      <c r="I1274" s="125"/>
      <c r="J1274" s="125"/>
    </row>
    <row r="1275" spans="2:10" x14ac:dyDescent="0.25">
      <c r="B1275" s="153"/>
      <c r="C1275" s="125"/>
      <c r="D1275" s="125"/>
      <c r="E1275" s="125"/>
      <c r="F1275" s="125"/>
      <c r="G1275" s="125"/>
      <c r="H1275" s="125"/>
      <c r="I1275" s="125"/>
      <c r="J1275" s="125"/>
    </row>
    <row r="1276" spans="2:10" x14ac:dyDescent="0.25">
      <c r="B1276" s="153"/>
      <c r="C1276" s="125"/>
      <c r="D1276" s="125"/>
      <c r="E1276" s="125"/>
      <c r="F1276" s="125"/>
      <c r="G1276" s="125"/>
      <c r="H1276" s="125"/>
      <c r="I1276" s="125"/>
      <c r="J1276" s="125"/>
    </row>
    <row r="1277" spans="2:10" x14ac:dyDescent="0.25">
      <c r="B1277" s="153"/>
      <c r="C1277" s="125"/>
      <c r="D1277" s="125"/>
      <c r="E1277" s="125"/>
      <c r="F1277" s="125"/>
      <c r="G1277" s="125"/>
      <c r="H1277" s="125"/>
      <c r="I1277" s="125"/>
      <c r="J1277" s="125"/>
    </row>
    <row r="1278" spans="2:10" x14ac:dyDescent="0.25">
      <c r="B1278" s="153"/>
      <c r="C1278" s="125"/>
      <c r="D1278" s="125"/>
      <c r="E1278" s="125"/>
      <c r="F1278" s="125"/>
      <c r="G1278" s="125"/>
      <c r="H1278" s="125"/>
      <c r="I1278" s="125"/>
      <c r="J1278" s="125"/>
    </row>
    <row r="1279" spans="2:10" x14ac:dyDescent="0.25">
      <c r="B1279" s="153"/>
      <c r="C1279" s="125"/>
      <c r="D1279" s="125"/>
      <c r="E1279" s="125"/>
      <c r="F1279" s="125"/>
      <c r="G1279" s="125"/>
      <c r="H1279" s="125"/>
      <c r="I1279" s="125"/>
      <c r="J1279" s="125"/>
    </row>
    <row r="1280" spans="2:10" x14ac:dyDescent="0.25">
      <c r="B1280" s="153"/>
      <c r="C1280" s="125"/>
      <c r="D1280" s="125"/>
      <c r="E1280" s="125"/>
      <c r="F1280" s="125"/>
      <c r="G1280" s="125"/>
      <c r="H1280" s="125"/>
      <c r="I1280" s="125"/>
      <c r="J1280" s="125"/>
    </row>
    <row r="1281" spans="2:10" x14ac:dyDescent="0.25">
      <c r="B1281" s="153"/>
      <c r="C1281" s="125"/>
      <c r="D1281" s="125"/>
      <c r="E1281" s="125"/>
      <c r="F1281" s="125"/>
      <c r="G1281" s="125"/>
      <c r="H1281" s="125"/>
      <c r="I1281" s="125"/>
      <c r="J1281" s="125"/>
    </row>
    <row r="1282" spans="2:10" x14ac:dyDescent="0.25">
      <c r="B1282" s="153"/>
      <c r="C1282" s="125"/>
      <c r="D1282" s="125"/>
      <c r="E1282" s="125"/>
      <c r="F1282" s="125"/>
      <c r="G1282" s="125"/>
      <c r="H1282" s="125"/>
      <c r="I1282" s="125"/>
      <c r="J1282" s="125"/>
    </row>
    <row r="1283" spans="2:10" x14ac:dyDescent="0.25">
      <c r="B1283" s="153"/>
      <c r="C1283" s="125"/>
      <c r="D1283" s="125"/>
      <c r="E1283" s="125"/>
      <c r="F1283" s="125"/>
      <c r="G1283" s="125"/>
      <c r="H1283" s="125"/>
      <c r="I1283" s="125"/>
      <c r="J1283" s="125"/>
    </row>
    <row r="1284" spans="2:10" x14ac:dyDescent="0.25">
      <c r="B1284" s="153"/>
      <c r="C1284" s="125"/>
      <c r="D1284" s="125"/>
      <c r="E1284" s="125"/>
      <c r="F1284" s="125"/>
      <c r="G1284" s="125"/>
      <c r="H1284" s="125"/>
      <c r="I1284" s="125"/>
      <c r="J1284" s="125"/>
    </row>
    <row r="1285" spans="2:10" x14ac:dyDescent="0.25">
      <c r="B1285" s="153"/>
      <c r="C1285" s="125"/>
      <c r="D1285" s="125"/>
      <c r="E1285" s="125"/>
      <c r="F1285" s="125"/>
      <c r="G1285" s="125"/>
      <c r="H1285" s="125"/>
      <c r="I1285" s="125"/>
      <c r="J1285" s="125"/>
    </row>
    <row r="1286" spans="2:10" x14ac:dyDescent="0.25">
      <c r="B1286" s="153"/>
      <c r="C1286" s="125"/>
      <c r="D1286" s="125"/>
      <c r="E1286" s="125"/>
      <c r="F1286" s="125"/>
      <c r="G1286" s="125"/>
      <c r="H1286" s="125"/>
      <c r="I1286" s="125"/>
      <c r="J1286" s="125"/>
    </row>
    <row r="1287" spans="2:10" x14ac:dyDescent="0.25">
      <c r="B1287" s="153"/>
      <c r="C1287" s="125"/>
      <c r="D1287" s="125"/>
      <c r="E1287" s="125"/>
      <c r="F1287" s="125"/>
      <c r="G1287" s="125"/>
      <c r="H1287" s="125"/>
      <c r="I1287" s="125"/>
      <c r="J1287" s="125"/>
    </row>
    <row r="1288" spans="2:10" x14ac:dyDescent="0.25">
      <c r="B1288" s="153"/>
      <c r="C1288" s="125"/>
      <c r="D1288" s="125"/>
      <c r="E1288" s="125"/>
      <c r="F1288" s="125"/>
      <c r="G1288" s="125"/>
      <c r="H1288" s="125"/>
      <c r="I1288" s="125"/>
      <c r="J1288" s="125"/>
    </row>
    <row r="1289" spans="2:10" x14ac:dyDescent="0.25">
      <c r="B1289" s="153"/>
      <c r="C1289" s="125"/>
      <c r="D1289" s="125"/>
      <c r="E1289" s="125"/>
      <c r="F1289" s="125"/>
      <c r="G1289" s="125"/>
      <c r="H1289" s="125"/>
      <c r="I1289" s="125"/>
      <c r="J1289" s="125"/>
    </row>
    <row r="1290" spans="2:10" x14ac:dyDescent="0.25">
      <c r="B1290" s="153"/>
      <c r="C1290" s="125"/>
      <c r="D1290" s="125"/>
      <c r="E1290" s="125"/>
      <c r="F1290" s="125"/>
      <c r="G1290" s="125"/>
      <c r="H1290" s="125"/>
      <c r="I1290" s="125"/>
      <c r="J1290" s="125"/>
    </row>
    <row r="1291" spans="2:10" x14ac:dyDescent="0.25">
      <c r="B1291" s="153"/>
      <c r="C1291" s="125"/>
      <c r="D1291" s="125"/>
      <c r="E1291" s="125"/>
      <c r="F1291" s="125"/>
      <c r="G1291" s="125"/>
      <c r="H1291" s="125"/>
      <c r="I1291" s="125"/>
      <c r="J1291" s="125"/>
    </row>
    <row r="1292" spans="2:10" x14ac:dyDescent="0.25">
      <c r="B1292" s="153"/>
      <c r="C1292" s="125"/>
      <c r="D1292" s="125"/>
      <c r="E1292" s="125"/>
      <c r="F1292" s="125"/>
      <c r="G1292" s="125"/>
      <c r="H1292" s="125"/>
      <c r="I1292" s="125"/>
      <c r="J1292" s="125"/>
    </row>
    <row r="1293" spans="2:10" x14ac:dyDescent="0.25">
      <c r="B1293" s="153"/>
      <c r="C1293" s="125"/>
      <c r="D1293" s="125"/>
      <c r="E1293" s="125"/>
      <c r="F1293" s="125"/>
      <c r="G1293" s="125"/>
      <c r="H1293" s="125"/>
      <c r="I1293" s="125"/>
      <c r="J1293" s="125"/>
    </row>
    <row r="1294" spans="2:10" x14ac:dyDescent="0.25">
      <c r="B1294" s="153"/>
      <c r="C1294" s="125"/>
      <c r="D1294" s="125"/>
      <c r="E1294" s="125"/>
      <c r="F1294" s="125"/>
      <c r="G1294" s="125"/>
      <c r="H1294" s="125"/>
      <c r="I1294" s="125"/>
      <c r="J1294" s="125"/>
    </row>
    <row r="1295" spans="2:10" x14ac:dyDescent="0.25">
      <c r="B1295" s="153"/>
      <c r="C1295" s="125"/>
      <c r="D1295" s="125"/>
      <c r="E1295" s="125"/>
      <c r="F1295" s="125"/>
      <c r="G1295" s="125"/>
      <c r="H1295" s="125"/>
      <c r="I1295" s="125"/>
      <c r="J1295" s="125"/>
    </row>
    <row r="1296" spans="2:10" x14ac:dyDescent="0.25">
      <c r="B1296" s="153"/>
      <c r="C1296" s="125"/>
      <c r="D1296" s="125"/>
      <c r="E1296" s="125"/>
      <c r="F1296" s="125"/>
      <c r="G1296" s="125"/>
      <c r="H1296" s="125"/>
      <c r="I1296" s="125"/>
      <c r="J1296" s="125"/>
    </row>
    <row r="1297" spans="2:10" x14ac:dyDescent="0.25">
      <c r="B1297" s="153"/>
      <c r="C1297" s="125"/>
      <c r="D1297" s="125"/>
      <c r="E1297" s="125"/>
      <c r="F1297" s="125"/>
      <c r="G1297" s="125"/>
      <c r="H1297" s="125"/>
      <c r="I1297" s="125"/>
      <c r="J1297" s="125"/>
    </row>
    <row r="1298" spans="2:10" x14ac:dyDescent="0.25">
      <c r="B1298" s="153"/>
      <c r="C1298" s="125"/>
      <c r="D1298" s="125"/>
      <c r="E1298" s="125"/>
      <c r="F1298" s="125"/>
      <c r="G1298" s="125"/>
      <c r="H1298" s="125"/>
      <c r="I1298" s="125"/>
      <c r="J1298" s="125"/>
    </row>
    <row r="1299" spans="2:10" x14ac:dyDescent="0.25">
      <c r="B1299" s="153"/>
      <c r="C1299" s="125"/>
      <c r="D1299" s="125"/>
      <c r="E1299" s="125"/>
      <c r="F1299" s="125"/>
      <c r="G1299" s="125"/>
      <c r="H1299" s="125"/>
      <c r="I1299" s="125"/>
      <c r="J1299" s="125"/>
    </row>
    <row r="1300" spans="2:10" x14ac:dyDescent="0.25">
      <c r="B1300" s="153"/>
      <c r="C1300" s="125"/>
      <c r="D1300" s="125"/>
      <c r="E1300" s="125"/>
      <c r="F1300" s="125"/>
      <c r="G1300" s="125"/>
      <c r="H1300" s="125"/>
      <c r="I1300" s="125"/>
      <c r="J1300" s="125"/>
    </row>
    <row r="1301" spans="2:10" x14ac:dyDescent="0.25">
      <c r="B1301" s="153"/>
      <c r="C1301" s="125"/>
      <c r="D1301" s="125"/>
      <c r="E1301" s="125"/>
      <c r="F1301" s="125"/>
      <c r="G1301" s="125"/>
      <c r="H1301" s="125"/>
      <c r="I1301" s="125"/>
      <c r="J1301" s="125"/>
    </row>
    <row r="1302" spans="2:10" x14ac:dyDescent="0.25">
      <c r="B1302" s="153"/>
      <c r="C1302" s="125"/>
      <c r="D1302" s="125"/>
      <c r="E1302" s="125"/>
      <c r="F1302" s="125"/>
      <c r="G1302" s="125"/>
      <c r="H1302" s="125"/>
      <c r="I1302" s="125"/>
      <c r="J1302" s="125"/>
    </row>
    <row r="1303" spans="2:10" x14ac:dyDescent="0.25">
      <c r="B1303" s="153"/>
      <c r="C1303" s="125"/>
      <c r="D1303" s="125"/>
      <c r="E1303" s="125"/>
      <c r="F1303" s="125"/>
      <c r="G1303" s="125"/>
      <c r="H1303" s="125"/>
      <c r="I1303" s="125"/>
      <c r="J1303" s="125"/>
    </row>
    <row r="1304" spans="2:10" x14ac:dyDescent="0.25">
      <c r="B1304" s="153"/>
      <c r="C1304" s="125"/>
      <c r="D1304" s="125"/>
      <c r="E1304" s="125"/>
      <c r="F1304" s="125"/>
      <c r="G1304" s="125"/>
      <c r="H1304" s="125"/>
      <c r="I1304" s="125"/>
      <c r="J1304" s="125"/>
    </row>
    <row r="1305" spans="2:10" x14ac:dyDescent="0.25">
      <c r="B1305" s="153"/>
      <c r="C1305" s="125"/>
      <c r="D1305" s="125"/>
      <c r="E1305" s="125"/>
      <c r="F1305" s="125"/>
      <c r="G1305" s="125"/>
      <c r="H1305" s="125"/>
      <c r="I1305" s="125"/>
      <c r="J1305" s="125"/>
    </row>
    <row r="1306" spans="2:10" x14ac:dyDescent="0.25">
      <c r="B1306" s="153"/>
      <c r="C1306" s="125"/>
      <c r="D1306" s="125"/>
      <c r="E1306" s="125"/>
      <c r="F1306" s="125"/>
      <c r="G1306" s="125"/>
      <c r="H1306" s="125"/>
      <c r="I1306" s="125"/>
      <c r="J1306" s="125"/>
    </row>
    <row r="1307" spans="2:10" x14ac:dyDescent="0.25">
      <c r="B1307" s="153"/>
      <c r="C1307" s="125"/>
      <c r="D1307" s="125"/>
      <c r="E1307" s="125"/>
      <c r="F1307" s="125"/>
      <c r="G1307" s="125"/>
      <c r="H1307" s="125"/>
      <c r="I1307" s="125"/>
      <c r="J1307" s="125"/>
    </row>
    <row r="1308" spans="2:10" x14ac:dyDescent="0.25">
      <c r="B1308" s="153"/>
      <c r="C1308" s="125"/>
      <c r="D1308" s="125"/>
      <c r="E1308" s="125"/>
      <c r="F1308" s="125"/>
      <c r="G1308" s="125"/>
      <c r="H1308" s="125"/>
      <c r="I1308" s="125"/>
      <c r="J1308" s="125"/>
    </row>
    <row r="1309" spans="2:10" x14ac:dyDescent="0.25">
      <c r="B1309" s="153"/>
      <c r="C1309" s="125"/>
      <c r="D1309" s="125"/>
      <c r="E1309" s="125"/>
      <c r="F1309" s="125"/>
      <c r="G1309" s="125"/>
      <c r="H1309" s="125"/>
      <c r="I1309" s="125"/>
      <c r="J1309" s="125"/>
    </row>
    <row r="1310" spans="2:10" x14ac:dyDescent="0.25">
      <c r="B1310" s="153"/>
      <c r="C1310" s="125"/>
      <c r="D1310" s="125"/>
      <c r="E1310" s="125"/>
      <c r="F1310" s="125"/>
      <c r="G1310" s="125"/>
      <c r="H1310" s="125"/>
      <c r="I1310" s="125"/>
      <c r="J1310" s="125"/>
    </row>
    <row r="1311" spans="2:10" x14ac:dyDescent="0.25">
      <c r="B1311" s="153"/>
      <c r="C1311" s="125"/>
      <c r="D1311" s="125"/>
      <c r="E1311" s="125"/>
      <c r="F1311" s="125"/>
      <c r="G1311" s="125"/>
      <c r="H1311" s="125"/>
      <c r="I1311" s="125"/>
      <c r="J1311" s="125"/>
    </row>
    <row r="1312" spans="2:10" x14ac:dyDescent="0.25">
      <c r="B1312" s="153"/>
      <c r="C1312" s="125"/>
      <c r="D1312" s="125"/>
      <c r="E1312" s="125"/>
      <c r="F1312" s="125"/>
      <c r="G1312" s="125"/>
      <c r="H1312" s="125"/>
      <c r="I1312" s="125"/>
      <c r="J1312" s="125"/>
    </row>
    <row r="1313" spans="2:10" x14ac:dyDescent="0.25">
      <c r="B1313" s="153"/>
      <c r="C1313" s="125"/>
      <c r="D1313" s="125"/>
      <c r="E1313" s="125"/>
      <c r="F1313" s="125"/>
      <c r="G1313" s="125"/>
      <c r="H1313" s="125"/>
      <c r="I1313" s="125"/>
      <c r="J1313" s="125"/>
    </row>
    <row r="1314" spans="2:10" x14ac:dyDescent="0.25">
      <c r="B1314" s="153"/>
      <c r="C1314" s="125"/>
      <c r="D1314" s="125"/>
      <c r="E1314" s="125"/>
      <c r="F1314" s="125"/>
      <c r="G1314" s="125"/>
      <c r="H1314" s="125"/>
      <c r="I1314" s="125"/>
      <c r="J1314" s="125"/>
    </row>
    <row r="1315" spans="2:10" x14ac:dyDescent="0.25">
      <c r="B1315" s="153"/>
      <c r="C1315" s="125"/>
      <c r="D1315" s="125"/>
      <c r="E1315" s="125"/>
      <c r="F1315" s="125"/>
      <c r="G1315" s="125"/>
      <c r="H1315" s="125"/>
      <c r="I1315" s="125"/>
      <c r="J1315" s="125"/>
    </row>
    <row r="1316" spans="2:10" x14ac:dyDescent="0.25">
      <c r="B1316" s="153"/>
      <c r="C1316" s="125"/>
      <c r="D1316" s="125"/>
      <c r="E1316" s="125"/>
      <c r="F1316" s="125"/>
      <c r="G1316" s="125"/>
      <c r="H1316" s="125"/>
      <c r="I1316" s="125"/>
      <c r="J1316" s="125"/>
    </row>
    <row r="1317" spans="2:10" x14ac:dyDescent="0.25">
      <c r="B1317" s="153"/>
      <c r="C1317" s="125"/>
      <c r="D1317" s="125"/>
      <c r="E1317" s="125"/>
      <c r="F1317" s="125"/>
      <c r="G1317" s="125"/>
      <c r="H1317" s="125"/>
      <c r="I1317" s="125"/>
      <c r="J1317" s="125"/>
    </row>
    <row r="1318" spans="2:10" x14ac:dyDescent="0.25">
      <c r="B1318" s="153"/>
      <c r="C1318" s="125"/>
      <c r="D1318" s="125"/>
      <c r="E1318" s="125"/>
      <c r="F1318" s="125"/>
      <c r="G1318" s="125"/>
      <c r="H1318" s="125"/>
      <c r="I1318" s="125"/>
      <c r="J1318" s="125"/>
    </row>
    <row r="1319" spans="2:10" x14ac:dyDescent="0.25">
      <c r="B1319" s="153"/>
      <c r="C1319" s="125"/>
      <c r="D1319" s="125"/>
      <c r="E1319" s="125"/>
      <c r="F1319" s="125"/>
      <c r="G1319" s="125"/>
      <c r="H1319" s="125"/>
      <c r="I1319" s="125"/>
      <c r="J1319" s="125"/>
    </row>
    <row r="1320" spans="2:10" x14ac:dyDescent="0.25">
      <c r="B1320" s="153"/>
      <c r="C1320" s="125"/>
      <c r="D1320" s="125"/>
      <c r="E1320" s="125"/>
      <c r="F1320" s="125"/>
      <c r="G1320" s="125"/>
      <c r="H1320" s="125"/>
      <c r="I1320" s="125"/>
      <c r="J1320" s="125"/>
    </row>
    <row r="1321" spans="2:10" x14ac:dyDescent="0.25">
      <c r="B1321" s="153"/>
      <c r="C1321" s="125"/>
      <c r="D1321" s="125"/>
      <c r="E1321" s="125"/>
      <c r="F1321" s="125"/>
      <c r="G1321" s="125"/>
      <c r="H1321" s="125"/>
      <c r="I1321" s="125"/>
      <c r="J1321" s="125"/>
    </row>
    <row r="1322" spans="2:10" x14ac:dyDescent="0.25">
      <c r="B1322" s="153"/>
      <c r="C1322" s="125"/>
      <c r="D1322" s="125"/>
      <c r="E1322" s="125"/>
      <c r="F1322" s="125"/>
      <c r="G1322" s="125"/>
      <c r="H1322" s="125"/>
      <c r="I1322" s="125"/>
      <c r="J1322" s="125"/>
    </row>
    <row r="1323" spans="2:10" x14ac:dyDescent="0.25">
      <c r="B1323" s="153"/>
      <c r="C1323" s="125"/>
      <c r="D1323" s="125"/>
      <c r="E1323" s="125"/>
      <c r="F1323" s="125"/>
      <c r="G1323" s="125"/>
      <c r="H1323" s="125"/>
      <c r="I1323" s="125"/>
      <c r="J1323" s="125"/>
    </row>
    <row r="1324" spans="2:10" x14ac:dyDescent="0.25">
      <c r="B1324" s="153"/>
      <c r="C1324" s="125"/>
      <c r="D1324" s="125"/>
      <c r="E1324" s="125"/>
      <c r="F1324" s="125"/>
      <c r="G1324" s="125"/>
      <c r="H1324" s="125"/>
      <c r="I1324" s="125"/>
      <c r="J1324" s="125"/>
    </row>
    <row r="1325" spans="2:10" x14ac:dyDescent="0.25">
      <c r="B1325" s="153"/>
      <c r="C1325" s="125"/>
      <c r="D1325" s="125"/>
      <c r="E1325" s="125"/>
      <c r="F1325" s="125"/>
      <c r="G1325" s="125"/>
      <c r="H1325" s="125"/>
      <c r="I1325" s="125"/>
      <c r="J1325" s="125"/>
    </row>
    <row r="1326" spans="2:10" x14ac:dyDescent="0.25">
      <c r="B1326" s="153"/>
      <c r="C1326" s="125"/>
      <c r="D1326" s="125"/>
      <c r="E1326" s="125"/>
      <c r="F1326" s="125"/>
      <c r="G1326" s="125"/>
      <c r="H1326" s="125"/>
      <c r="I1326" s="125"/>
      <c r="J1326" s="125"/>
    </row>
    <row r="1327" spans="2:10" x14ac:dyDescent="0.25">
      <c r="B1327" s="153"/>
      <c r="C1327" s="125"/>
      <c r="D1327" s="125"/>
      <c r="E1327" s="125"/>
      <c r="F1327" s="125"/>
      <c r="G1327" s="125"/>
      <c r="H1327" s="125"/>
      <c r="I1327" s="125"/>
      <c r="J1327" s="125"/>
    </row>
    <row r="1328" spans="2:10" x14ac:dyDescent="0.25">
      <c r="B1328" s="153"/>
      <c r="C1328" s="125"/>
      <c r="D1328" s="125"/>
      <c r="E1328" s="125"/>
      <c r="F1328" s="125"/>
      <c r="G1328" s="125"/>
      <c r="H1328" s="125"/>
      <c r="I1328" s="125"/>
      <c r="J1328" s="125"/>
    </row>
    <row r="1329" spans="2:10" x14ac:dyDescent="0.25">
      <c r="B1329" s="153"/>
      <c r="C1329" s="125"/>
      <c r="D1329" s="125"/>
      <c r="E1329" s="125"/>
      <c r="F1329" s="125"/>
      <c r="G1329" s="125"/>
      <c r="H1329" s="125"/>
      <c r="I1329" s="125"/>
      <c r="J1329" s="125"/>
    </row>
    <row r="1330" spans="2:10" x14ac:dyDescent="0.25">
      <c r="B1330" s="153"/>
      <c r="C1330" s="125"/>
      <c r="D1330" s="125"/>
      <c r="E1330" s="125"/>
      <c r="F1330" s="125"/>
      <c r="G1330" s="125"/>
      <c r="H1330" s="125"/>
      <c r="I1330" s="125"/>
      <c r="J1330" s="125"/>
    </row>
    <row r="1331" spans="2:10" x14ac:dyDescent="0.25">
      <c r="B1331" s="153"/>
      <c r="C1331" s="125"/>
      <c r="D1331" s="125"/>
      <c r="E1331" s="125"/>
      <c r="F1331" s="125"/>
      <c r="G1331" s="125"/>
      <c r="H1331" s="125"/>
      <c r="I1331" s="125"/>
      <c r="J1331" s="125"/>
    </row>
    <row r="1332" spans="2:10" x14ac:dyDescent="0.25">
      <c r="B1332" s="153"/>
      <c r="C1332" s="125"/>
      <c r="D1332" s="125"/>
      <c r="E1332" s="125"/>
      <c r="F1332" s="125"/>
      <c r="G1332" s="125"/>
      <c r="H1332" s="125"/>
      <c r="I1332" s="125"/>
      <c r="J1332" s="125"/>
    </row>
    <row r="1333" spans="2:10" x14ac:dyDescent="0.25">
      <c r="B1333" s="153"/>
      <c r="C1333" s="125"/>
      <c r="D1333" s="125"/>
      <c r="E1333" s="125"/>
      <c r="F1333" s="125"/>
      <c r="G1333" s="125"/>
      <c r="H1333" s="125"/>
      <c r="I1333" s="125"/>
      <c r="J1333" s="125"/>
    </row>
    <row r="1334" spans="2:10" x14ac:dyDescent="0.25">
      <c r="B1334" s="153"/>
      <c r="C1334" s="125"/>
      <c r="D1334" s="125"/>
      <c r="E1334" s="125"/>
      <c r="F1334" s="125"/>
      <c r="G1334" s="125"/>
      <c r="H1334" s="125"/>
      <c r="I1334" s="125"/>
      <c r="J1334" s="125"/>
    </row>
    <row r="1335" spans="2:10" x14ac:dyDescent="0.25">
      <c r="B1335" s="153"/>
      <c r="C1335" s="125"/>
      <c r="D1335" s="125"/>
      <c r="E1335" s="125"/>
      <c r="F1335" s="125"/>
      <c r="G1335" s="125"/>
      <c r="H1335" s="125"/>
      <c r="I1335" s="125"/>
      <c r="J1335" s="125"/>
    </row>
    <row r="1336" spans="2:10" x14ac:dyDescent="0.25">
      <c r="B1336" s="153"/>
      <c r="C1336" s="125"/>
      <c r="D1336" s="125"/>
      <c r="E1336" s="125"/>
      <c r="F1336" s="125"/>
      <c r="G1336" s="125"/>
      <c r="H1336" s="125"/>
      <c r="I1336" s="125"/>
      <c r="J1336" s="125"/>
    </row>
    <row r="1337" spans="2:10" x14ac:dyDescent="0.25">
      <c r="B1337" s="153"/>
      <c r="C1337" s="125"/>
      <c r="D1337" s="125"/>
      <c r="E1337" s="125"/>
      <c r="F1337" s="125"/>
      <c r="G1337" s="125"/>
      <c r="H1337" s="125"/>
      <c r="I1337" s="125"/>
      <c r="J1337" s="125"/>
    </row>
    <row r="1338" spans="2:10" x14ac:dyDescent="0.25">
      <c r="B1338" s="153"/>
      <c r="C1338" s="125"/>
      <c r="D1338" s="125"/>
      <c r="E1338" s="125"/>
      <c r="F1338" s="125"/>
      <c r="G1338" s="125"/>
      <c r="H1338" s="125"/>
      <c r="I1338" s="125"/>
      <c r="J1338" s="125"/>
    </row>
    <row r="1339" spans="2:10" x14ac:dyDescent="0.25">
      <c r="B1339" s="153"/>
      <c r="C1339" s="125"/>
      <c r="D1339" s="125"/>
      <c r="E1339" s="125"/>
      <c r="F1339" s="125"/>
      <c r="G1339" s="125"/>
      <c r="H1339" s="125"/>
      <c r="I1339" s="125"/>
      <c r="J1339" s="125"/>
    </row>
    <row r="1340" spans="2:10" x14ac:dyDescent="0.25">
      <c r="B1340" s="153"/>
      <c r="C1340" s="125"/>
      <c r="D1340" s="125"/>
      <c r="E1340" s="125"/>
      <c r="F1340" s="125"/>
      <c r="G1340" s="125"/>
      <c r="H1340" s="125"/>
      <c r="I1340" s="125"/>
      <c r="J1340" s="125"/>
    </row>
    <row r="1341" spans="2:10" x14ac:dyDescent="0.25">
      <c r="B1341" s="153"/>
      <c r="C1341" s="125"/>
      <c r="D1341" s="125"/>
      <c r="E1341" s="125"/>
      <c r="F1341" s="125"/>
      <c r="G1341" s="125"/>
      <c r="H1341" s="125"/>
      <c r="I1341" s="125"/>
      <c r="J1341" s="125"/>
    </row>
    <row r="1342" spans="2:10" x14ac:dyDescent="0.25">
      <c r="B1342" s="153"/>
      <c r="C1342" s="125"/>
      <c r="D1342" s="125"/>
      <c r="E1342" s="125"/>
      <c r="F1342" s="125"/>
      <c r="G1342" s="125"/>
      <c r="H1342" s="125"/>
      <c r="I1342" s="125"/>
      <c r="J1342" s="125"/>
    </row>
    <row r="1343" spans="2:10" x14ac:dyDescent="0.25">
      <c r="B1343" s="153"/>
      <c r="C1343" s="125"/>
      <c r="D1343" s="125"/>
      <c r="E1343" s="125"/>
      <c r="F1343" s="125"/>
      <c r="G1343" s="125"/>
      <c r="H1343" s="125"/>
      <c r="I1343" s="125"/>
      <c r="J1343" s="125"/>
    </row>
    <row r="1344" spans="2:10" x14ac:dyDescent="0.25">
      <c r="B1344" s="153"/>
      <c r="C1344" s="125"/>
      <c r="D1344" s="125"/>
      <c r="E1344" s="125"/>
      <c r="F1344" s="125"/>
      <c r="G1344" s="125"/>
      <c r="H1344" s="125"/>
      <c r="I1344" s="125"/>
      <c r="J1344" s="125"/>
    </row>
    <row r="1345" spans="2:10" x14ac:dyDescent="0.25">
      <c r="B1345" s="153"/>
      <c r="C1345" s="125"/>
      <c r="D1345" s="125"/>
      <c r="E1345" s="125"/>
      <c r="F1345" s="125"/>
      <c r="G1345" s="125"/>
      <c r="H1345" s="125"/>
      <c r="I1345" s="125"/>
      <c r="J1345" s="125"/>
    </row>
    <row r="1346" spans="2:10" x14ac:dyDescent="0.25">
      <c r="B1346" s="153"/>
      <c r="C1346" s="125"/>
      <c r="D1346" s="125"/>
      <c r="E1346" s="125"/>
      <c r="F1346" s="125"/>
      <c r="G1346" s="125"/>
      <c r="H1346" s="125"/>
      <c r="I1346" s="125"/>
      <c r="J1346" s="125"/>
    </row>
    <row r="1347" spans="2:10" x14ac:dyDescent="0.25">
      <c r="B1347" s="153"/>
      <c r="C1347" s="125"/>
      <c r="D1347" s="125"/>
      <c r="E1347" s="125"/>
      <c r="F1347" s="125"/>
      <c r="G1347" s="125"/>
      <c r="H1347" s="125"/>
      <c r="I1347" s="125"/>
      <c r="J1347" s="125"/>
    </row>
    <row r="1348" spans="2:10" x14ac:dyDescent="0.25">
      <c r="B1348" s="153"/>
      <c r="C1348" s="125"/>
      <c r="D1348" s="125"/>
      <c r="E1348" s="125"/>
      <c r="F1348" s="125"/>
      <c r="G1348" s="125"/>
      <c r="H1348" s="125"/>
      <c r="I1348" s="125"/>
      <c r="J1348" s="125"/>
    </row>
    <row r="1349" spans="2:10" x14ac:dyDescent="0.25">
      <c r="B1349" s="153"/>
      <c r="C1349" s="125"/>
      <c r="D1349" s="125"/>
      <c r="E1349" s="125"/>
      <c r="F1349" s="125"/>
      <c r="G1349" s="125"/>
      <c r="H1349" s="125"/>
      <c r="I1349" s="125"/>
      <c r="J1349" s="125"/>
    </row>
    <row r="1350" spans="2:10" x14ac:dyDescent="0.25">
      <c r="B1350" s="153"/>
      <c r="C1350" s="125"/>
      <c r="D1350" s="125"/>
      <c r="E1350" s="125"/>
      <c r="F1350" s="125"/>
      <c r="G1350" s="125"/>
      <c r="H1350" s="125"/>
      <c r="I1350" s="125"/>
      <c r="J1350" s="125"/>
    </row>
    <row r="1351" spans="2:10" x14ac:dyDescent="0.25">
      <c r="B1351" s="153"/>
      <c r="C1351" s="125"/>
      <c r="D1351" s="125"/>
      <c r="E1351" s="125"/>
      <c r="F1351" s="125"/>
      <c r="G1351" s="125"/>
      <c r="H1351" s="125"/>
      <c r="I1351" s="125"/>
      <c r="J1351" s="125"/>
    </row>
    <row r="1352" spans="2:10" x14ac:dyDescent="0.25">
      <c r="B1352" s="153"/>
      <c r="C1352" s="125"/>
      <c r="D1352" s="125"/>
      <c r="E1352" s="125"/>
      <c r="F1352" s="125"/>
      <c r="G1352" s="125"/>
      <c r="H1352" s="125"/>
      <c r="I1352" s="125"/>
      <c r="J1352" s="125"/>
    </row>
    <row r="1353" spans="2:10" x14ac:dyDescent="0.25">
      <c r="B1353" s="153"/>
      <c r="C1353" s="125"/>
      <c r="D1353" s="125"/>
      <c r="E1353" s="125"/>
      <c r="F1353" s="125"/>
      <c r="G1353" s="125"/>
      <c r="H1353" s="125"/>
      <c r="I1353" s="125"/>
      <c r="J1353" s="125"/>
    </row>
    <row r="1354" spans="2:10" x14ac:dyDescent="0.25">
      <c r="B1354" s="153"/>
      <c r="C1354" s="125"/>
      <c r="D1354" s="125"/>
      <c r="E1354" s="125"/>
      <c r="F1354" s="125"/>
      <c r="G1354" s="125"/>
      <c r="H1354" s="125"/>
      <c r="I1354" s="125"/>
      <c r="J1354" s="125"/>
    </row>
    <row r="1355" spans="2:10" x14ac:dyDescent="0.25">
      <c r="B1355" s="153"/>
      <c r="C1355" s="125"/>
      <c r="D1355" s="125"/>
      <c r="E1355" s="125"/>
      <c r="F1355" s="125"/>
      <c r="G1355" s="125"/>
      <c r="H1355" s="125"/>
      <c r="I1355" s="125"/>
      <c r="J1355" s="125"/>
    </row>
    <row r="1356" spans="2:10" x14ac:dyDescent="0.25">
      <c r="B1356" s="153"/>
      <c r="C1356" s="125"/>
      <c r="D1356" s="125"/>
      <c r="E1356" s="125"/>
      <c r="F1356" s="125"/>
      <c r="G1356" s="125"/>
      <c r="H1356" s="125"/>
      <c r="I1356" s="125"/>
      <c r="J1356" s="125"/>
    </row>
    <row r="1357" spans="2:10" x14ac:dyDescent="0.25">
      <c r="B1357" s="153"/>
      <c r="C1357" s="125"/>
      <c r="D1357" s="125"/>
      <c r="E1357" s="125"/>
      <c r="F1357" s="125"/>
      <c r="G1357" s="125"/>
      <c r="H1357" s="125"/>
      <c r="I1357" s="125"/>
      <c r="J1357" s="125"/>
    </row>
    <row r="1358" spans="2:10" x14ac:dyDescent="0.25">
      <c r="B1358" s="153"/>
      <c r="C1358" s="125"/>
      <c r="D1358" s="125"/>
      <c r="E1358" s="125"/>
      <c r="F1358" s="125"/>
      <c r="G1358" s="125"/>
      <c r="H1358" s="125"/>
      <c r="I1358" s="125"/>
      <c r="J1358" s="125"/>
    </row>
    <row r="1359" spans="2:10" x14ac:dyDescent="0.25">
      <c r="B1359" s="153"/>
      <c r="C1359" s="125"/>
      <c r="D1359" s="125"/>
      <c r="E1359" s="125"/>
      <c r="F1359" s="125"/>
      <c r="G1359" s="125"/>
      <c r="H1359" s="125"/>
      <c r="I1359" s="125"/>
      <c r="J1359" s="125"/>
    </row>
    <row r="1360" spans="2:10" x14ac:dyDescent="0.25">
      <c r="B1360" s="153"/>
      <c r="C1360" s="125"/>
      <c r="D1360" s="125"/>
      <c r="E1360" s="125"/>
      <c r="F1360" s="125"/>
      <c r="G1360" s="125"/>
      <c r="H1360" s="125"/>
      <c r="I1360" s="125"/>
      <c r="J1360" s="125"/>
    </row>
    <row r="1361" spans="2:10" x14ac:dyDescent="0.25">
      <c r="B1361" s="153"/>
      <c r="C1361" s="125"/>
      <c r="D1361" s="125"/>
      <c r="E1361" s="125"/>
      <c r="F1361" s="125"/>
      <c r="G1361" s="125"/>
      <c r="H1361" s="125"/>
      <c r="I1361" s="125"/>
      <c r="J1361" s="125"/>
    </row>
    <row r="1362" spans="2:10" x14ac:dyDescent="0.25">
      <c r="B1362" s="153"/>
      <c r="C1362" s="125"/>
      <c r="D1362" s="125"/>
      <c r="E1362" s="125"/>
      <c r="F1362" s="125"/>
      <c r="G1362" s="125"/>
      <c r="H1362" s="125"/>
      <c r="I1362" s="125"/>
      <c r="J1362" s="125"/>
    </row>
    <row r="1363" spans="2:10" x14ac:dyDescent="0.25">
      <c r="B1363" s="153"/>
      <c r="C1363" s="125"/>
      <c r="D1363" s="125"/>
      <c r="E1363" s="125"/>
      <c r="F1363" s="125"/>
      <c r="G1363" s="125"/>
      <c r="H1363" s="125"/>
      <c r="I1363" s="125"/>
      <c r="J1363" s="125"/>
    </row>
    <row r="1364" spans="2:10" x14ac:dyDescent="0.25">
      <c r="B1364" s="153"/>
      <c r="C1364" s="125"/>
      <c r="D1364" s="125"/>
      <c r="E1364" s="125"/>
      <c r="F1364" s="125"/>
      <c r="G1364" s="125"/>
      <c r="H1364" s="125"/>
      <c r="I1364" s="125"/>
      <c r="J1364" s="125"/>
    </row>
    <row r="1365" spans="2:10" x14ac:dyDescent="0.25">
      <c r="B1365" s="153"/>
      <c r="C1365" s="125"/>
      <c r="D1365" s="125"/>
      <c r="E1365" s="125"/>
      <c r="F1365" s="125"/>
      <c r="G1365" s="125"/>
      <c r="H1365" s="125"/>
      <c r="I1365" s="125"/>
      <c r="J1365" s="125"/>
    </row>
    <row r="1366" spans="2:10" x14ac:dyDescent="0.25">
      <c r="B1366" s="153"/>
      <c r="C1366" s="125"/>
      <c r="D1366" s="125"/>
      <c r="E1366" s="125"/>
      <c r="F1366" s="125"/>
      <c r="G1366" s="125"/>
      <c r="H1366" s="125"/>
      <c r="I1366" s="125"/>
      <c r="J1366" s="125"/>
    </row>
    <row r="1367" spans="2:10" x14ac:dyDescent="0.25">
      <c r="B1367" s="153"/>
      <c r="C1367" s="125"/>
      <c r="D1367" s="125"/>
      <c r="E1367" s="125"/>
      <c r="F1367" s="125"/>
      <c r="G1367" s="125"/>
      <c r="H1367" s="125"/>
      <c r="I1367" s="125"/>
      <c r="J1367" s="125"/>
    </row>
    <row r="1368" spans="2:10" x14ac:dyDescent="0.25">
      <c r="B1368" s="153"/>
      <c r="C1368" s="125"/>
      <c r="D1368" s="125"/>
      <c r="E1368" s="125"/>
      <c r="F1368" s="125"/>
      <c r="G1368" s="125"/>
      <c r="H1368" s="125"/>
      <c r="I1368" s="125"/>
      <c r="J1368" s="125"/>
    </row>
    <row r="1369" spans="2:10" x14ac:dyDescent="0.25">
      <c r="B1369" s="153"/>
      <c r="C1369" s="125"/>
      <c r="D1369" s="125"/>
      <c r="E1369" s="125"/>
      <c r="F1369" s="125"/>
      <c r="G1369" s="125"/>
      <c r="H1369" s="125"/>
      <c r="I1369" s="125"/>
      <c r="J1369" s="125"/>
    </row>
    <row r="1370" spans="2:10" x14ac:dyDescent="0.25">
      <c r="B1370" s="153"/>
      <c r="C1370" s="125"/>
      <c r="D1370" s="125"/>
      <c r="E1370" s="125"/>
      <c r="F1370" s="125"/>
      <c r="G1370" s="125"/>
      <c r="H1370" s="125"/>
      <c r="I1370" s="125"/>
      <c r="J1370" s="125"/>
    </row>
    <row r="1371" spans="2:10" x14ac:dyDescent="0.25">
      <c r="B1371" s="153"/>
      <c r="C1371" s="125"/>
      <c r="D1371" s="125"/>
      <c r="E1371" s="125"/>
      <c r="F1371" s="125"/>
      <c r="G1371" s="125"/>
      <c r="H1371" s="125"/>
      <c r="I1371" s="125"/>
      <c r="J1371" s="125"/>
    </row>
    <row r="1372" spans="2:10" x14ac:dyDescent="0.25">
      <c r="B1372" s="153"/>
      <c r="C1372" s="125"/>
      <c r="D1372" s="125"/>
      <c r="E1372" s="125"/>
      <c r="F1372" s="125"/>
      <c r="G1372" s="125"/>
      <c r="H1372" s="125"/>
      <c r="I1372" s="125"/>
      <c r="J1372" s="125"/>
    </row>
    <row r="1373" spans="2:10" x14ac:dyDescent="0.25">
      <c r="B1373" s="153"/>
      <c r="C1373" s="125"/>
      <c r="D1373" s="125"/>
      <c r="E1373" s="125"/>
      <c r="F1373" s="125"/>
      <c r="G1373" s="125"/>
      <c r="H1373" s="125"/>
      <c r="I1373" s="125"/>
      <c r="J1373" s="125"/>
    </row>
    <row r="1374" spans="2:10" x14ac:dyDescent="0.25">
      <c r="B1374" s="153"/>
      <c r="C1374" s="125"/>
      <c r="D1374" s="125"/>
      <c r="E1374" s="125"/>
      <c r="F1374" s="125"/>
      <c r="G1374" s="125"/>
      <c r="H1374" s="125"/>
      <c r="I1374" s="125"/>
      <c r="J1374" s="125"/>
    </row>
    <row r="1375" spans="2:10" x14ac:dyDescent="0.25">
      <c r="B1375" s="153"/>
      <c r="C1375" s="125"/>
      <c r="D1375" s="125"/>
      <c r="E1375" s="125"/>
      <c r="F1375" s="125"/>
      <c r="G1375" s="125"/>
      <c r="H1375" s="125"/>
      <c r="I1375" s="125"/>
      <c r="J1375" s="125"/>
    </row>
    <row r="1376" spans="2:10" x14ac:dyDescent="0.25">
      <c r="B1376" s="153"/>
      <c r="C1376" s="125"/>
      <c r="D1376" s="125"/>
      <c r="E1376" s="125"/>
      <c r="F1376" s="125"/>
      <c r="G1376" s="125"/>
      <c r="H1376" s="125"/>
      <c r="I1376" s="125"/>
      <c r="J1376" s="125"/>
    </row>
    <row r="1377" spans="2:10" x14ac:dyDescent="0.25">
      <c r="B1377" s="153"/>
      <c r="C1377" s="125"/>
      <c r="D1377" s="125"/>
      <c r="E1377" s="125"/>
      <c r="F1377" s="125"/>
      <c r="G1377" s="125"/>
      <c r="H1377" s="125"/>
      <c r="I1377" s="125"/>
      <c r="J1377" s="125"/>
    </row>
    <row r="1378" spans="2:10" x14ac:dyDescent="0.25">
      <c r="B1378" s="153"/>
      <c r="C1378" s="125"/>
      <c r="D1378" s="125"/>
      <c r="E1378" s="125"/>
      <c r="F1378" s="125"/>
      <c r="G1378" s="125"/>
      <c r="H1378" s="125"/>
      <c r="I1378" s="125"/>
      <c r="J1378" s="125"/>
    </row>
    <row r="1379" spans="2:10" x14ac:dyDescent="0.25">
      <c r="B1379" s="153"/>
      <c r="C1379" s="125"/>
      <c r="D1379" s="125"/>
      <c r="E1379" s="125"/>
      <c r="F1379" s="125"/>
      <c r="G1379" s="125"/>
      <c r="H1379" s="125"/>
      <c r="I1379" s="125"/>
      <c r="J1379" s="125"/>
    </row>
    <row r="1380" spans="2:10" x14ac:dyDescent="0.25">
      <c r="B1380" s="153"/>
      <c r="C1380" s="125"/>
      <c r="D1380" s="125"/>
      <c r="E1380" s="125"/>
      <c r="F1380" s="125"/>
      <c r="G1380" s="125"/>
      <c r="H1380" s="125"/>
      <c r="I1380" s="125"/>
      <c r="J1380" s="125"/>
    </row>
    <row r="1381" spans="2:10" x14ac:dyDescent="0.25">
      <c r="B1381" s="153"/>
      <c r="C1381" s="125"/>
      <c r="D1381" s="125"/>
      <c r="E1381" s="125"/>
      <c r="F1381" s="125"/>
      <c r="G1381" s="125"/>
      <c r="H1381" s="125"/>
      <c r="I1381" s="125"/>
      <c r="J1381" s="125"/>
    </row>
    <row r="1382" spans="2:10" x14ac:dyDescent="0.25">
      <c r="B1382" s="153"/>
      <c r="C1382" s="125"/>
      <c r="D1382" s="125"/>
      <c r="E1382" s="125"/>
      <c r="F1382" s="125"/>
      <c r="G1382" s="125"/>
      <c r="H1382" s="125"/>
      <c r="I1382" s="125"/>
      <c r="J1382" s="125"/>
    </row>
    <row r="1383" spans="2:10" x14ac:dyDescent="0.25">
      <c r="B1383" s="153"/>
      <c r="C1383" s="125"/>
      <c r="D1383" s="125"/>
      <c r="E1383" s="125"/>
      <c r="F1383" s="125"/>
      <c r="G1383" s="125"/>
      <c r="H1383" s="125"/>
      <c r="I1383" s="125"/>
      <c r="J1383" s="125"/>
    </row>
    <row r="1384" spans="2:10" x14ac:dyDescent="0.25">
      <c r="B1384" s="153"/>
      <c r="C1384" s="125"/>
      <c r="D1384" s="125"/>
      <c r="E1384" s="125"/>
      <c r="F1384" s="125"/>
      <c r="G1384" s="125"/>
      <c r="H1384" s="125"/>
      <c r="I1384" s="125"/>
      <c r="J1384" s="125"/>
    </row>
    <row r="1385" spans="2:10" x14ac:dyDescent="0.25">
      <c r="B1385" s="153"/>
      <c r="C1385" s="125"/>
      <c r="D1385" s="125"/>
      <c r="E1385" s="125"/>
      <c r="F1385" s="125"/>
      <c r="G1385" s="125"/>
      <c r="H1385" s="125"/>
      <c r="I1385" s="125"/>
      <c r="J1385" s="125"/>
    </row>
    <row r="1386" spans="2:10" x14ac:dyDescent="0.25">
      <c r="B1386" s="153"/>
      <c r="C1386" s="125"/>
      <c r="D1386" s="125"/>
      <c r="E1386" s="125"/>
      <c r="F1386" s="125"/>
      <c r="G1386" s="125"/>
      <c r="H1386" s="125"/>
      <c r="I1386" s="125"/>
      <c r="J1386" s="125"/>
    </row>
    <row r="1387" spans="2:10" x14ac:dyDescent="0.25">
      <c r="B1387" s="153"/>
      <c r="C1387" s="125"/>
      <c r="D1387" s="125"/>
      <c r="E1387" s="125"/>
      <c r="F1387" s="125"/>
      <c r="G1387" s="125"/>
      <c r="H1387" s="125"/>
      <c r="I1387" s="125"/>
      <c r="J1387" s="125"/>
    </row>
    <row r="1388" spans="2:10" x14ac:dyDescent="0.25">
      <c r="B1388" s="153"/>
      <c r="C1388" s="125"/>
      <c r="D1388" s="125"/>
      <c r="E1388" s="125"/>
      <c r="F1388" s="125"/>
      <c r="G1388" s="125"/>
      <c r="H1388" s="125"/>
      <c r="I1388" s="125"/>
      <c r="J1388" s="125"/>
    </row>
    <row r="1389" spans="2:10" x14ac:dyDescent="0.25">
      <c r="B1389" s="153"/>
      <c r="C1389" s="125"/>
      <c r="D1389" s="125"/>
      <c r="E1389" s="125"/>
      <c r="F1389" s="125"/>
      <c r="G1389" s="125"/>
      <c r="H1389" s="125"/>
      <c r="I1389" s="125"/>
      <c r="J1389" s="125"/>
    </row>
    <row r="1390" spans="2:10" x14ac:dyDescent="0.25">
      <c r="B1390" s="153"/>
      <c r="C1390" s="125"/>
      <c r="D1390" s="125"/>
      <c r="E1390" s="125"/>
      <c r="F1390" s="125"/>
      <c r="G1390" s="125"/>
      <c r="H1390" s="125"/>
      <c r="I1390" s="125"/>
      <c r="J1390" s="125"/>
    </row>
    <row r="1391" spans="2:10" x14ac:dyDescent="0.25">
      <c r="B1391" s="153"/>
      <c r="C1391" s="125"/>
      <c r="D1391" s="125"/>
      <c r="E1391" s="125"/>
      <c r="F1391" s="125"/>
      <c r="G1391" s="125"/>
      <c r="H1391" s="125"/>
      <c r="I1391" s="125"/>
      <c r="J1391" s="125"/>
    </row>
    <row r="1392" spans="2:10" x14ac:dyDescent="0.25">
      <c r="B1392" s="153"/>
      <c r="C1392" s="125"/>
      <c r="D1392" s="125"/>
      <c r="E1392" s="125"/>
      <c r="F1392" s="125"/>
      <c r="G1392" s="125"/>
      <c r="H1392" s="125"/>
      <c r="I1392" s="125"/>
      <c r="J1392" s="125"/>
    </row>
    <row r="1393" spans="2:10" x14ac:dyDescent="0.25">
      <c r="B1393" s="153"/>
      <c r="C1393" s="125"/>
      <c r="D1393" s="125"/>
      <c r="E1393" s="125"/>
      <c r="F1393" s="125"/>
      <c r="G1393" s="125"/>
      <c r="H1393" s="125"/>
      <c r="I1393" s="125"/>
      <c r="J1393" s="125"/>
    </row>
    <row r="1394" spans="2:10" x14ac:dyDescent="0.25">
      <c r="B1394" s="153"/>
      <c r="C1394" s="125"/>
      <c r="D1394" s="125"/>
      <c r="E1394" s="125"/>
      <c r="F1394" s="125"/>
      <c r="G1394" s="125"/>
      <c r="H1394" s="125"/>
      <c r="I1394" s="125"/>
      <c r="J1394" s="125"/>
    </row>
    <row r="1395" spans="2:10" x14ac:dyDescent="0.25">
      <c r="B1395" s="153"/>
      <c r="C1395" s="125"/>
      <c r="D1395" s="125"/>
      <c r="E1395" s="125"/>
      <c r="F1395" s="125"/>
      <c r="G1395" s="125"/>
      <c r="H1395" s="125"/>
      <c r="I1395" s="125"/>
      <c r="J1395" s="125"/>
    </row>
    <row r="1396" spans="2:10" x14ac:dyDescent="0.25">
      <c r="B1396" s="153"/>
      <c r="C1396" s="125"/>
      <c r="D1396" s="125"/>
      <c r="E1396" s="125"/>
      <c r="F1396" s="125"/>
      <c r="G1396" s="125"/>
      <c r="H1396" s="125"/>
      <c r="I1396" s="125"/>
      <c r="J1396" s="125"/>
    </row>
    <row r="1397" spans="2:10" x14ac:dyDescent="0.25">
      <c r="B1397" s="153"/>
      <c r="C1397" s="125"/>
      <c r="D1397" s="125"/>
      <c r="E1397" s="125"/>
      <c r="F1397" s="125"/>
      <c r="G1397" s="125"/>
      <c r="H1397" s="125"/>
      <c r="I1397" s="125"/>
      <c r="J1397" s="125"/>
    </row>
    <row r="1398" spans="2:10" x14ac:dyDescent="0.25">
      <c r="B1398" s="153"/>
      <c r="C1398" s="125"/>
      <c r="D1398" s="125"/>
      <c r="E1398" s="125"/>
      <c r="F1398" s="125"/>
      <c r="G1398" s="125"/>
      <c r="H1398" s="125"/>
      <c r="I1398" s="125"/>
      <c r="J1398" s="125"/>
    </row>
    <row r="1399" spans="2:10" x14ac:dyDescent="0.25">
      <c r="B1399" s="153"/>
      <c r="C1399" s="125"/>
      <c r="D1399" s="125"/>
      <c r="E1399" s="125"/>
      <c r="F1399" s="125"/>
      <c r="G1399" s="125"/>
      <c r="H1399" s="125"/>
      <c r="I1399" s="125"/>
      <c r="J1399" s="125"/>
    </row>
    <row r="1400" spans="2:10" x14ac:dyDescent="0.25">
      <c r="B1400" s="153"/>
      <c r="C1400" s="125"/>
      <c r="D1400" s="125"/>
      <c r="E1400" s="125"/>
      <c r="F1400" s="125"/>
      <c r="G1400" s="125"/>
      <c r="H1400" s="125"/>
      <c r="I1400" s="125"/>
      <c r="J1400" s="125"/>
    </row>
    <row r="1401" spans="2:10" x14ac:dyDescent="0.25">
      <c r="B1401" s="153"/>
      <c r="C1401" s="125"/>
      <c r="D1401" s="125"/>
      <c r="E1401" s="125"/>
      <c r="F1401" s="125"/>
      <c r="G1401" s="125"/>
      <c r="H1401" s="125"/>
      <c r="I1401" s="125"/>
      <c r="J1401" s="125"/>
    </row>
    <row r="1402" spans="2:10" x14ac:dyDescent="0.25">
      <c r="B1402" s="153"/>
      <c r="C1402" s="125"/>
      <c r="D1402" s="125"/>
      <c r="E1402" s="125"/>
      <c r="F1402" s="125"/>
      <c r="G1402" s="125"/>
      <c r="H1402" s="125"/>
      <c r="I1402" s="125"/>
      <c r="J1402" s="125"/>
    </row>
    <row r="1403" spans="2:10" x14ac:dyDescent="0.25">
      <c r="B1403" s="153"/>
      <c r="C1403" s="125"/>
      <c r="D1403" s="125"/>
      <c r="E1403" s="125"/>
      <c r="F1403" s="125"/>
      <c r="G1403" s="125"/>
      <c r="H1403" s="125"/>
      <c r="I1403" s="125"/>
      <c r="J1403" s="125"/>
    </row>
    <row r="1404" spans="2:10" x14ac:dyDescent="0.25">
      <c r="B1404" s="153"/>
      <c r="C1404" s="125"/>
      <c r="D1404" s="125"/>
      <c r="E1404" s="125"/>
      <c r="F1404" s="125"/>
      <c r="G1404" s="125"/>
      <c r="H1404" s="125"/>
      <c r="I1404" s="125"/>
      <c r="J1404" s="125"/>
    </row>
    <row r="1405" spans="2:10" x14ac:dyDescent="0.25">
      <c r="B1405" s="153"/>
      <c r="C1405" s="125"/>
      <c r="D1405" s="125"/>
      <c r="E1405" s="125"/>
      <c r="F1405" s="125"/>
      <c r="G1405" s="125"/>
      <c r="H1405" s="125"/>
      <c r="I1405" s="125"/>
      <c r="J1405" s="125"/>
    </row>
    <row r="1406" spans="2:10" x14ac:dyDescent="0.25">
      <c r="B1406" s="153"/>
      <c r="C1406" s="125"/>
      <c r="D1406" s="125"/>
      <c r="E1406" s="125"/>
      <c r="F1406" s="125"/>
      <c r="G1406" s="125"/>
      <c r="H1406" s="125"/>
      <c r="I1406" s="125"/>
      <c r="J1406" s="125"/>
    </row>
    <row r="1407" spans="2:10" x14ac:dyDescent="0.25">
      <c r="B1407" s="153"/>
      <c r="C1407" s="125"/>
      <c r="D1407" s="125"/>
      <c r="E1407" s="125"/>
      <c r="F1407" s="125"/>
      <c r="G1407" s="125"/>
      <c r="H1407" s="125"/>
      <c r="I1407" s="125"/>
      <c r="J1407" s="125"/>
    </row>
    <row r="1408" spans="2:10" x14ac:dyDescent="0.25">
      <c r="B1408" s="153"/>
      <c r="C1408" s="125"/>
      <c r="D1408" s="125"/>
      <c r="E1408" s="125"/>
      <c r="F1408" s="125"/>
      <c r="G1408" s="125"/>
      <c r="H1408" s="125"/>
      <c r="I1408" s="125"/>
      <c r="J1408" s="125"/>
    </row>
    <row r="1409" spans="2:10" x14ac:dyDescent="0.25">
      <c r="B1409" s="153"/>
      <c r="C1409" s="125"/>
      <c r="D1409" s="125"/>
      <c r="E1409" s="125"/>
      <c r="F1409" s="125"/>
      <c r="G1409" s="125"/>
      <c r="H1409" s="125"/>
      <c r="I1409" s="125"/>
      <c r="J1409" s="125"/>
    </row>
    <row r="1410" spans="2:10" x14ac:dyDescent="0.25">
      <c r="B1410" s="153"/>
      <c r="C1410" s="125"/>
      <c r="D1410" s="125"/>
      <c r="E1410" s="125"/>
      <c r="F1410" s="125"/>
      <c r="G1410" s="125"/>
      <c r="H1410" s="125"/>
      <c r="I1410" s="125"/>
      <c r="J1410" s="125"/>
    </row>
    <row r="1411" spans="2:10" x14ac:dyDescent="0.25">
      <c r="B1411" s="153"/>
      <c r="C1411" s="125"/>
      <c r="D1411" s="125"/>
      <c r="E1411" s="125"/>
      <c r="F1411" s="125"/>
      <c r="G1411" s="125"/>
      <c r="H1411" s="125"/>
      <c r="I1411" s="125"/>
      <c r="J1411" s="125"/>
    </row>
    <row r="1412" spans="2:10" x14ac:dyDescent="0.25">
      <c r="B1412" s="153"/>
      <c r="C1412" s="125"/>
      <c r="D1412" s="125"/>
      <c r="E1412" s="125"/>
      <c r="F1412" s="125"/>
      <c r="G1412" s="125"/>
      <c r="H1412" s="125"/>
      <c r="I1412" s="125"/>
      <c r="J1412" s="125"/>
    </row>
    <row r="1413" spans="2:10" x14ac:dyDescent="0.25">
      <c r="B1413" s="153"/>
      <c r="C1413" s="125"/>
      <c r="D1413" s="125"/>
      <c r="E1413" s="125"/>
      <c r="F1413" s="125"/>
      <c r="G1413" s="125"/>
      <c r="H1413" s="125"/>
      <c r="I1413" s="125"/>
      <c r="J1413" s="125"/>
    </row>
    <row r="1414" spans="2:10" x14ac:dyDescent="0.25">
      <c r="B1414" s="153"/>
      <c r="C1414" s="125"/>
      <c r="D1414" s="125"/>
      <c r="E1414" s="125"/>
      <c r="F1414" s="125"/>
      <c r="G1414" s="125"/>
      <c r="H1414" s="125"/>
      <c r="I1414" s="125"/>
      <c r="J1414" s="125"/>
    </row>
    <row r="1415" spans="2:10" x14ac:dyDescent="0.25">
      <c r="B1415" s="153"/>
      <c r="C1415" s="125"/>
      <c r="D1415" s="125"/>
      <c r="E1415" s="125"/>
      <c r="F1415" s="125"/>
      <c r="G1415" s="125"/>
      <c r="H1415" s="125"/>
      <c r="I1415" s="125"/>
      <c r="J1415" s="125"/>
    </row>
    <row r="1416" spans="2:10" x14ac:dyDescent="0.25">
      <c r="B1416" s="153"/>
      <c r="C1416" s="125"/>
      <c r="D1416" s="125"/>
      <c r="E1416" s="125"/>
      <c r="F1416" s="125"/>
      <c r="G1416" s="125"/>
      <c r="H1416" s="125"/>
      <c r="I1416" s="125"/>
      <c r="J1416" s="125"/>
    </row>
    <row r="1417" spans="2:10" x14ac:dyDescent="0.25">
      <c r="B1417" s="153"/>
      <c r="C1417" s="125"/>
      <c r="D1417" s="125"/>
      <c r="E1417" s="125"/>
      <c r="F1417" s="125"/>
      <c r="G1417" s="125"/>
      <c r="H1417" s="125"/>
      <c r="I1417" s="125"/>
      <c r="J1417" s="125"/>
    </row>
    <row r="1418" spans="2:10" x14ac:dyDescent="0.25">
      <c r="B1418" s="153"/>
      <c r="C1418" s="125"/>
      <c r="D1418" s="125"/>
      <c r="E1418" s="125"/>
      <c r="F1418" s="125"/>
      <c r="G1418" s="125"/>
      <c r="H1418" s="125"/>
      <c r="I1418" s="125"/>
      <c r="J1418" s="125"/>
    </row>
    <row r="1419" spans="2:10" x14ac:dyDescent="0.25">
      <c r="B1419" s="153"/>
      <c r="C1419" s="125"/>
      <c r="D1419" s="125"/>
      <c r="E1419" s="125"/>
      <c r="F1419" s="125"/>
      <c r="G1419" s="125"/>
      <c r="H1419" s="125"/>
      <c r="I1419" s="125"/>
      <c r="J1419" s="125"/>
    </row>
    <row r="1420" spans="2:10" x14ac:dyDescent="0.25">
      <c r="B1420" s="153"/>
      <c r="C1420" s="125"/>
      <c r="D1420" s="125"/>
      <c r="E1420" s="125"/>
      <c r="F1420" s="125"/>
      <c r="G1420" s="125"/>
      <c r="H1420" s="125"/>
      <c r="I1420" s="125"/>
      <c r="J1420" s="125"/>
    </row>
    <row r="1421" spans="2:10" x14ac:dyDescent="0.25">
      <c r="B1421" s="153"/>
      <c r="C1421" s="125"/>
      <c r="D1421" s="125"/>
      <c r="E1421" s="125"/>
      <c r="F1421" s="125"/>
      <c r="G1421" s="125"/>
      <c r="H1421" s="125"/>
      <c r="I1421" s="125"/>
      <c r="J1421" s="125"/>
    </row>
    <row r="1422" spans="2:10" x14ac:dyDescent="0.25">
      <c r="B1422" s="153"/>
      <c r="C1422" s="125"/>
      <c r="D1422" s="125"/>
      <c r="E1422" s="125"/>
      <c r="F1422" s="125"/>
      <c r="G1422" s="125"/>
      <c r="H1422" s="125"/>
      <c r="I1422" s="125"/>
      <c r="J1422" s="125"/>
    </row>
    <row r="1423" spans="2:10" x14ac:dyDescent="0.25">
      <c r="B1423" s="153"/>
      <c r="C1423" s="125"/>
      <c r="D1423" s="125"/>
      <c r="E1423" s="125"/>
      <c r="F1423" s="125"/>
      <c r="G1423" s="125"/>
      <c r="H1423" s="125"/>
      <c r="I1423" s="125"/>
      <c r="J1423" s="125"/>
    </row>
    <row r="1424" spans="2:10" x14ac:dyDescent="0.25">
      <c r="B1424" s="153"/>
      <c r="C1424" s="125"/>
      <c r="D1424" s="125"/>
      <c r="E1424" s="125"/>
      <c r="F1424" s="125"/>
      <c r="G1424" s="125"/>
      <c r="H1424" s="125"/>
      <c r="I1424" s="125"/>
      <c r="J1424" s="125"/>
    </row>
    <row r="1425" spans="2:10" x14ac:dyDescent="0.25">
      <c r="B1425" s="153"/>
      <c r="C1425" s="125"/>
      <c r="D1425" s="125"/>
      <c r="E1425" s="125"/>
      <c r="F1425" s="125"/>
      <c r="G1425" s="125"/>
      <c r="H1425" s="125"/>
      <c r="I1425" s="125"/>
      <c r="J1425" s="125"/>
    </row>
    <row r="1426" spans="2:10" x14ac:dyDescent="0.25">
      <c r="B1426" s="153"/>
      <c r="C1426" s="125"/>
      <c r="D1426" s="125"/>
      <c r="E1426" s="125"/>
      <c r="F1426" s="125"/>
      <c r="G1426" s="125"/>
      <c r="H1426" s="125"/>
      <c r="I1426" s="125"/>
      <c r="J1426" s="125"/>
    </row>
    <row r="1427" spans="2:10" x14ac:dyDescent="0.25">
      <c r="B1427" s="153"/>
      <c r="C1427" s="125"/>
      <c r="D1427" s="125"/>
      <c r="E1427" s="125"/>
      <c r="F1427" s="125"/>
      <c r="G1427" s="125"/>
      <c r="H1427" s="125"/>
      <c r="I1427" s="125"/>
      <c r="J1427" s="125"/>
    </row>
    <row r="1428" spans="2:10" x14ac:dyDescent="0.25">
      <c r="B1428" s="153"/>
      <c r="C1428" s="125"/>
      <c r="D1428" s="125"/>
      <c r="E1428" s="125"/>
      <c r="F1428" s="125"/>
      <c r="G1428" s="125"/>
      <c r="H1428" s="125"/>
      <c r="I1428" s="125"/>
      <c r="J1428" s="125"/>
    </row>
    <row r="1429" spans="2:10" x14ac:dyDescent="0.25">
      <c r="B1429" s="153"/>
      <c r="C1429" s="125"/>
      <c r="D1429" s="125"/>
      <c r="E1429" s="125"/>
      <c r="F1429" s="125"/>
      <c r="G1429" s="125"/>
      <c r="H1429" s="125"/>
      <c r="I1429" s="125"/>
      <c r="J1429" s="125"/>
    </row>
    <row r="1430" spans="2:10" x14ac:dyDescent="0.25">
      <c r="B1430" s="153"/>
      <c r="C1430" s="125"/>
      <c r="D1430" s="125"/>
      <c r="E1430" s="125"/>
      <c r="F1430" s="125"/>
      <c r="G1430" s="125"/>
      <c r="H1430" s="125"/>
      <c r="I1430" s="125"/>
      <c r="J1430" s="125"/>
    </row>
    <row r="1431" spans="2:10" x14ac:dyDescent="0.25">
      <c r="B1431" s="153"/>
      <c r="C1431" s="125"/>
      <c r="D1431" s="125"/>
      <c r="E1431" s="125"/>
      <c r="F1431" s="125"/>
      <c r="G1431" s="125"/>
      <c r="H1431" s="125"/>
      <c r="I1431" s="125"/>
      <c r="J1431" s="125"/>
    </row>
    <row r="1432" spans="2:10" x14ac:dyDescent="0.25">
      <c r="B1432" s="153"/>
      <c r="C1432" s="125"/>
      <c r="D1432" s="125"/>
      <c r="E1432" s="125"/>
      <c r="F1432" s="125"/>
      <c r="G1432" s="125"/>
      <c r="H1432" s="125"/>
      <c r="I1432" s="125"/>
      <c r="J1432" s="125"/>
    </row>
    <row r="1433" spans="2:10" x14ac:dyDescent="0.25">
      <c r="B1433" s="153"/>
      <c r="C1433" s="125"/>
      <c r="D1433" s="125"/>
      <c r="E1433" s="125"/>
      <c r="F1433" s="125"/>
      <c r="G1433" s="125"/>
      <c r="H1433" s="125"/>
      <c r="I1433" s="125"/>
      <c r="J1433" s="125"/>
    </row>
    <row r="1434" spans="2:10" x14ac:dyDescent="0.25">
      <c r="B1434" s="153"/>
      <c r="C1434" s="125"/>
      <c r="D1434" s="125"/>
      <c r="E1434" s="125"/>
      <c r="F1434" s="125"/>
      <c r="G1434" s="125"/>
      <c r="H1434" s="125"/>
      <c r="I1434" s="125"/>
      <c r="J1434" s="125"/>
    </row>
    <row r="1435" spans="2:10" x14ac:dyDescent="0.25">
      <c r="B1435" s="153"/>
      <c r="C1435" s="125"/>
      <c r="D1435" s="125"/>
      <c r="E1435" s="125"/>
      <c r="F1435" s="125"/>
      <c r="G1435" s="125"/>
      <c r="H1435" s="125"/>
      <c r="I1435" s="125"/>
      <c r="J1435" s="125"/>
    </row>
    <row r="1436" spans="2:10" x14ac:dyDescent="0.25">
      <c r="B1436" s="153"/>
      <c r="C1436" s="125"/>
      <c r="D1436" s="125"/>
      <c r="E1436" s="125"/>
      <c r="F1436" s="125"/>
      <c r="G1436" s="125"/>
      <c r="H1436" s="125"/>
      <c r="I1436" s="125"/>
      <c r="J1436" s="125"/>
    </row>
    <row r="1437" spans="2:10" x14ac:dyDescent="0.25">
      <c r="B1437" s="153"/>
      <c r="C1437" s="125"/>
      <c r="D1437" s="125"/>
      <c r="E1437" s="125"/>
      <c r="F1437" s="125"/>
      <c r="G1437" s="125"/>
      <c r="H1437" s="125"/>
      <c r="I1437" s="125"/>
      <c r="J1437" s="125"/>
    </row>
    <row r="1438" spans="2:10" x14ac:dyDescent="0.25">
      <c r="B1438" s="153"/>
      <c r="C1438" s="125"/>
      <c r="D1438" s="125"/>
      <c r="E1438" s="125"/>
      <c r="F1438" s="125"/>
      <c r="G1438" s="125"/>
      <c r="H1438" s="125"/>
      <c r="I1438" s="125"/>
      <c r="J1438" s="125"/>
    </row>
    <row r="1439" spans="2:10" x14ac:dyDescent="0.25">
      <c r="B1439" s="153"/>
      <c r="C1439" s="125"/>
      <c r="D1439" s="125"/>
      <c r="E1439" s="125"/>
      <c r="F1439" s="125"/>
      <c r="G1439" s="125"/>
      <c r="H1439" s="125"/>
      <c r="I1439" s="125"/>
      <c r="J1439" s="125"/>
    </row>
    <row r="1440" spans="2:10" x14ac:dyDescent="0.25">
      <c r="B1440" s="153"/>
      <c r="C1440" s="125"/>
      <c r="D1440" s="125"/>
      <c r="E1440" s="125"/>
      <c r="F1440" s="125"/>
      <c r="G1440" s="125"/>
      <c r="H1440" s="125"/>
      <c r="I1440" s="125"/>
      <c r="J1440" s="125"/>
    </row>
    <row r="1441" spans="2:10" x14ac:dyDescent="0.25">
      <c r="B1441" s="153"/>
      <c r="C1441" s="125"/>
      <c r="D1441" s="125"/>
      <c r="E1441" s="125"/>
      <c r="F1441" s="125"/>
      <c r="G1441" s="125"/>
      <c r="H1441" s="125"/>
      <c r="I1441" s="125"/>
      <c r="J1441" s="125"/>
    </row>
    <row r="1442" spans="2:10" x14ac:dyDescent="0.25">
      <c r="B1442" s="153"/>
      <c r="C1442" s="125"/>
      <c r="D1442" s="125"/>
      <c r="E1442" s="125"/>
      <c r="F1442" s="125"/>
      <c r="G1442" s="125"/>
      <c r="H1442" s="125"/>
      <c r="I1442" s="125"/>
      <c r="J1442" s="125"/>
    </row>
    <row r="1443" spans="2:10" x14ac:dyDescent="0.25">
      <c r="B1443" s="153"/>
      <c r="C1443" s="125"/>
      <c r="D1443" s="125"/>
      <c r="E1443" s="125"/>
      <c r="F1443" s="125"/>
      <c r="G1443" s="125"/>
      <c r="H1443" s="125"/>
      <c r="I1443" s="125"/>
      <c r="J1443" s="125"/>
    </row>
    <row r="1444" spans="2:10" x14ac:dyDescent="0.25">
      <c r="B1444" s="153"/>
      <c r="C1444" s="125"/>
      <c r="D1444" s="125"/>
      <c r="E1444" s="125"/>
      <c r="F1444" s="125"/>
      <c r="G1444" s="125"/>
      <c r="H1444" s="125"/>
      <c r="I1444" s="125"/>
      <c r="J1444" s="125"/>
    </row>
    <row r="1445" spans="2:10" x14ac:dyDescent="0.25">
      <c r="B1445" s="153"/>
      <c r="C1445" s="125"/>
      <c r="D1445" s="125"/>
      <c r="E1445" s="125"/>
      <c r="F1445" s="125"/>
      <c r="G1445" s="125"/>
      <c r="H1445" s="125"/>
      <c r="I1445" s="125"/>
      <c r="J1445" s="125"/>
    </row>
    <row r="1446" spans="2:10" x14ac:dyDescent="0.25">
      <c r="B1446" s="153"/>
      <c r="C1446" s="125"/>
      <c r="D1446" s="125"/>
      <c r="E1446" s="125"/>
      <c r="F1446" s="125"/>
      <c r="G1446" s="125"/>
      <c r="H1446" s="125"/>
      <c r="I1446" s="125"/>
      <c r="J1446" s="125"/>
    </row>
    <row r="1447" spans="2:10" x14ac:dyDescent="0.25">
      <c r="B1447" s="153"/>
      <c r="C1447" s="125"/>
      <c r="D1447" s="125"/>
      <c r="E1447" s="125"/>
      <c r="F1447" s="125"/>
      <c r="G1447" s="125"/>
      <c r="H1447" s="125"/>
      <c r="I1447" s="125"/>
      <c r="J1447" s="125"/>
    </row>
    <row r="1448" spans="2:10" x14ac:dyDescent="0.25">
      <c r="B1448" s="153"/>
      <c r="C1448" s="125"/>
      <c r="D1448" s="125"/>
      <c r="E1448" s="125"/>
      <c r="F1448" s="125"/>
      <c r="G1448" s="125"/>
      <c r="H1448" s="125"/>
      <c r="I1448" s="125"/>
      <c r="J1448" s="125"/>
    </row>
    <row r="1449" spans="2:10" x14ac:dyDescent="0.25">
      <c r="B1449" s="153"/>
      <c r="C1449" s="125"/>
      <c r="D1449" s="125"/>
      <c r="E1449" s="125"/>
      <c r="F1449" s="125"/>
      <c r="G1449" s="125"/>
      <c r="H1449" s="125"/>
      <c r="I1449" s="125"/>
      <c r="J1449" s="125"/>
    </row>
    <row r="1450" spans="2:10" x14ac:dyDescent="0.25">
      <c r="B1450" s="153"/>
      <c r="C1450" s="125"/>
      <c r="D1450" s="125"/>
      <c r="E1450" s="125"/>
      <c r="F1450" s="125"/>
      <c r="G1450" s="125"/>
      <c r="H1450" s="125"/>
      <c r="I1450" s="125"/>
      <c r="J1450" s="125"/>
    </row>
    <row r="1451" spans="2:10" x14ac:dyDescent="0.25">
      <c r="B1451" s="153"/>
      <c r="C1451" s="125"/>
      <c r="D1451" s="125"/>
      <c r="E1451" s="125"/>
      <c r="F1451" s="125"/>
      <c r="G1451" s="125"/>
      <c r="H1451" s="125"/>
      <c r="I1451" s="125"/>
      <c r="J1451" s="125"/>
    </row>
    <row r="1452" spans="2:10" x14ac:dyDescent="0.25">
      <c r="B1452" s="153"/>
      <c r="C1452" s="125"/>
      <c r="D1452" s="125"/>
      <c r="E1452" s="125"/>
      <c r="F1452" s="125"/>
      <c r="G1452" s="125"/>
      <c r="H1452" s="125"/>
      <c r="I1452" s="125"/>
      <c r="J1452" s="125"/>
    </row>
    <row r="1453" spans="2:10" x14ac:dyDescent="0.25">
      <c r="B1453" s="153"/>
      <c r="C1453" s="125"/>
      <c r="D1453" s="125"/>
      <c r="E1453" s="125"/>
      <c r="F1453" s="125"/>
      <c r="G1453" s="125"/>
      <c r="H1453" s="125"/>
      <c r="I1453" s="125"/>
      <c r="J1453" s="125"/>
    </row>
    <row r="1454" spans="2:10" x14ac:dyDescent="0.25">
      <c r="B1454" s="153"/>
      <c r="C1454" s="125"/>
      <c r="D1454" s="125"/>
      <c r="E1454" s="125"/>
      <c r="F1454" s="125"/>
      <c r="G1454" s="125"/>
      <c r="H1454" s="125"/>
      <c r="I1454" s="125"/>
      <c r="J1454" s="125"/>
    </row>
    <row r="1455" spans="2:10" x14ac:dyDescent="0.25">
      <c r="B1455" s="153"/>
      <c r="C1455" s="125"/>
      <c r="D1455" s="125"/>
      <c r="E1455" s="125"/>
      <c r="F1455" s="125"/>
      <c r="G1455" s="125"/>
      <c r="H1455" s="125"/>
      <c r="I1455" s="125"/>
      <c r="J1455" s="125"/>
    </row>
    <row r="1456" spans="2:10" x14ac:dyDescent="0.25">
      <c r="B1456" s="153"/>
      <c r="C1456" s="125"/>
      <c r="D1456" s="125"/>
      <c r="E1456" s="125"/>
      <c r="F1456" s="125"/>
      <c r="G1456" s="125"/>
      <c r="H1456" s="125"/>
      <c r="I1456" s="125"/>
      <c r="J1456" s="125"/>
    </row>
    <row r="1457" spans="2:10" x14ac:dyDescent="0.25">
      <c r="B1457" s="153"/>
      <c r="C1457" s="125"/>
      <c r="D1457" s="125"/>
      <c r="E1457" s="125"/>
      <c r="F1457" s="125"/>
      <c r="G1457" s="125"/>
      <c r="H1457" s="125"/>
      <c r="I1457" s="125"/>
      <c r="J1457" s="125"/>
    </row>
    <row r="1458" spans="2:10" x14ac:dyDescent="0.25">
      <c r="B1458" s="153"/>
      <c r="C1458" s="125"/>
      <c r="D1458" s="125"/>
      <c r="E1458" s="125"/>
      <c r="F1458" s="125"/>
      <c r="G1458" s="125"/>
      <c r="H1458" s="125"/>
      <c r="I1458" s="125"/>
      <c r="J1458" s="125"/>
    </row>
    <row r="1459" spans="2:10" x14ac:dyDescent="0.25">
      <c r="B1459" s="153"/>
      <c r="C1459" s="125"/>
      <c r="D1459" s="125"/>
      <c r="E1459" s="125"/>
      <c r="F1459" s="125"/>
      <c r="G1459" s="125"/>
      <c r="H1459" s="125"/>
      <c r="I1459" s="125"/>
      <c r="J1459" s="125"/>
    </row>
    <row r="1460" spans="2:10" x14ac:dyDescent="0.25">
      <c r="B1460" s="153"/>
      <c r="C1460" s="125"/>
      <c r="D1460" s="125"/>
      <c r="E1460" s="125"/>
      <c r="F1460" s="125"/>
      <c r="G1460" s="125"/>
      <c r="H1460" s="125"/>
      <c r="I1460" s="125"/>
      <c r="J1460" s="125"/>
    </row>
    <row r="1461" spans="2:10" x14ac:dyDescent="0.25">
      <c r="B1461" s="153"/>
      <c r="C1461" s="125"/>
      <c r="D1461" s="125"/>
      <c r="E1461" s="125"/>
      <c r="F1461" s="125"/>
      <c r="G1461" s="125"/>
      <c r="H1461" s="125"/>
      <c r="I1461" s="125"/>
      <c r="J1461" s="125"/>
    </row>
    <row r="1462" spans="2:10" x14ac:dyDescent="0.25">
      <c r="B1462" s="153"/>
      <c r="C1462" s="125"/>
      <c r="D1462" s="125"/>
      <c r="E1462" s="125"/>
      <c r="F1462" s="125"/>
      <c r="G1462" s="125"/>
      <c r="H1462" s="125"/>
      <c r="I1462" s="125"/>
      <c r="J1462" s="125"/>
    </row>
    <row r="1463" spans="2:10" x14ac:dyDescent="0.25">
      <c r="B1463" s="153"/>
      <c r="C1463" s="125"/>
      <c r="D1463" s="125"/>
      <c r="E1463" s="125"/>
      <c r="F1463" s="125"/>
      <c r="G1463" s="125"/>
      <c r="H1463" s="125"/>
      <c r="I1463" s="125"/>
      <c r="J1463" s="125"/>
    </row>
    <row r="1464" spans="2:10" x14ac:dyDescent="0.25">
      <c r="B1464" s="153"/>
      <c r="C1464" s="125"/>
      <c r="D1464" s="125"/>
      <c r="E1464" s="125"/>
      <c r="F1464" s="125"/>
      <c r="G1464" s="125"/>
      <c r="H1464" s="125"/>
      <c r="I1464" s="125"/>
      <c r="J1464" s="125"/>
    </row>
    <row r="1465" spans="2:10" x14ac:dyDescent="0.25">
      <c r="B1465" s="153"/>
      <c r="C1465" s="125"/>
      <c r="D1465" s="125"/>
      <c r="E1465" s="125"/>
      <c r="F1465" s="125"/>
      <c r="G1465" s="125"/>
      <c r="H1465" s="125"/>
      <c r="I1465" s="125"/>
      <c r="J1465" s="125"/>
    </row>
    <row r="1466" spans="2:10" x14ac:dyDescent="0.25">
      <c r="B1466" s="153"/>
      <c r="C1466" s="125"/>
      <c r="D1466" s="125"/>
      <c r="E1466" s="125"/>
      <c r="F1466" s="125"/>
      <c r="G1466" s="125"/>
      <c r="H1466" s="125"/>
      <c r="I1466" s="125"/>
      <c r="J1466" s="125"/>
    </row>
    <row r="1467" spans="2:10" x14ac:dyDescent="0.25">
      <c r="B1467" s="153"/>
      <c r="C1467" s="125"/>
      <c r="D1467" s="125"/>
      <c r="E1467" s="125"/>
      <c r="F1467" s="125"/>
      <c r="G1467" s="125"/>
      <c r="H1467" s="125"/>
      <c r="I1467" s="125"/>
      <c r="J1467" s="125"/>
    </row>
    <row r="1468" spans="2:10" x14ac:dyDescent="0.25">
      <c r="B1468" s="153"/>
      <c r="C1468" s="125"/>
      <c r="D1468" s="125"/>
      <c r="E1468" s="125"/>
      <c r="F1468" s="125"/>
      <c r="G1468" s="125"/>
      <c r="H1468" s="125"/>
      <c r="I1468" s="125"/>
      <c r="J1468" s="125"/>
    </row>
    <row r="1469" spans="2:10" x14ac:dyDescent="0.25">
      <c r="B1469" s="153"/>
      <c r="C1469" s="125"/>
      <c r="D1469" s="125"/>
      <c r="E1469" s="125"/>
      <c r="F1469" s="125"/>
      <c r="G1469" s="125"/>
      <c r="H1469" s="125"/>
      <c r="I1469" s="125"/>
      <c r="J1469" s="125"/>
    </row>
    <row r="1470" spans="2:10" x14ac:dyDescent="0.25">
      <c r="B1470" s="153"/>
      <c r="C1470" s="125"/>
      <c r="D1470" s="125"/>
      <c r="E1470" s="125"/>
      <c r="F1470" s="125"/>
      <c r="G1470" s="125"/>
      <c r="H1470" s="125"/>
      <c r="I1470" s="125"/>
      <c r="J1470" s="125"/>
    </row>
    <row r="1471" spans="2:10" x14ac:dyDescent="0.25">
      <c r="B1471" s="153"/>
      <c r="C1471" s="125"/>
      <c r="D1471" s="125"/>
      <c r="E1471" s="125"/>
      <c r="F1471" s="125"/>
      <c r="G1471" s="125"/>
      <c r="H1471" s="125"/>
      <c r="I1471" s="125"/>
      <c r="J1471" s="125"/>
    </row>
    <row r="1472" spans="2:10" x14ac:dyDescent="0.25">
      <c r="B1472" s="153"/>
      <c r="C1472" s="125"/>
      <c r="D1472" s="125"/>
      <c r="E1472" s="125"/>
      <c r="F1472" s="125"/>
      <c r="G1472" s="125"/>
      <c r="H1472" s="125"/>
      <c r="I1472" s="125"/>
      <c r="J1472" s="125"/>
    </row>
    <row r="1473" spans="2:10" x14ac:dyDescent="0.25">
      <c r="B1473" s="153"/>
      <c r="C1473" s="125"/>
      <c r="D1473" s="125"/>
      <c r="E1473" s="125"/>
      <c r="F1473" s="125"/>
      <c r="G1473" s="125"/>
      <c r="H1473" s="125"/>
      <c r="I1473" s="125"/>
      <c r="J1473" s="125"/>
    </row>
    <row r="1474" spans="2:10" x14ac:dyDescent="0.25">
      <c r="B1474" s="153"/>
      <c r="C1474" s="125"/>
      <c r="D1474" s="125"/>
      <c r="E1474" s="125"/>
      <c r="F1474" s="125"/>
      <c r="G1474" s="125"/>
      <c r="H1474" s="125"/>
      <c r="I1474" s="125"/>
      <c r="J1474" s="125"/>
    </row>
    <row r="1475" spans="2:10" x14ac:dyDescent="0.25">
      <c r="B1475" s="153"/>
      <c r="C1475" s="125"/>
      <c r="D1475" s="125"/>
      <c r="E1475" s="125"/>
      <c r="F1475" s="125"/>
      <c r="G1475" s="125"/>
      <c r="H1475" s="125"/>
      <c r="I1475" s="125"/>
      <c r="J1475" s="125"/>
    </row>
    <row r="1476" spans="2:10" x14ac:dyDescent="0.25">
      <c r="B1476" s="153"/>
      <c r="C1476" s="125"/>
      <c r="D1476" s="125"/>
      <c r="E1476" s="125"/>
      <c r="F1476" s="125"/>
      <c r="G1476" s="125"/>
      <c r="H1476" s="125"/>
      <c r="I1476" s="125"/>
      <c r="J1476" s="125"/>
    </row>
    <row r="1477" spans="2:10" x14ac:dyDescent="0.25">
      <c r="B1477" s="153"/>
      <c r="C1477" s="125"/>
      <c r="D1477" s="125"/>
      <c r="E1477" s="125"/>
      <c r="F1477" s="125"/>
      <c r="G1477" s="125"/>
      <c r="H1477" s="125"/>
      <c r="I1477" s="125"/>
      <c r="J1477" s="125"/>
    </row>
    <row r="1478" spans="2:10" x14ac:dyDescent="0.25">
      <c r="B1478" s="153"/>
      <c r="C1478" s="125"/>
      <c r="D1478" s="125"/>
      <c r="E1478" s="125"/>
      <c r="F1478" s="125"/>
      <c r="G1478" s="125"/>
      <c r="H1478" s="125"/>
      <c r="I1478" s="125"/>
      <c r="J1478" s="125"/>
    </row>
    <row r="1479" spans="2:10" x14ac:dyDescent="0.25">
      <c r="B1479" s="153"/>
      <c r="C1479" s="125"/>
      <c r="D1479" s="125"/>
      <c r="E1479" s="125"/>
      <c r="F1479" s="125"/>
      <c r="G1479" s="125"/>
      <c r="H1479" s="125"/>
      <c r="I1479" s="125"/>
      <c r="J1479" s="125"/>
    </row>
    <row r="1480" spans="2:10" x14ac:dyDescent="0.25">
      <c r="B1480" s="153"/>
      <c r="C1480" s="125"/>
      <c r="D1480" s="125"/>
      <c r="E1480" s="125"/>
      <c r="F1480" s="125"/>
      <c r="G1480" s="125"/>
      <c r="H1480" s="125"/>
      <c r="I1480" s="125"/>
      <c r="J1480" s="125"/>
    </row>
    <row r="1481" spans="2:10" x14ac:dyDescent="0.25">
      <c r="B1481" s="153"/>
      <c r="C1481" s="125"/>
      <c r="D1481" s="125"/>
      <c r="E1481" s="125"/>
      <c r="F1481" s="125"/>
      <c r="G1481" s="125"/>
      <c r="H1481" s="125"/>
      <c r="I1481" s="125"/>
      <c r="J1481" s="125"/>
    </row>
    <row r="1482" spans="2:10" x14ac:dyDescent="0.25">
      <c r="B1482" s="153"/>
      <c r="C1482" s="125"/>
      <c r="D1482" s="125"/>
      <c r="E1482" s="125"/>
      <c r="F1482" s="125"/>
      <c r="G1482" s="125"/>
      <c r="H1482" s="125"/>
      <c r="I1482" s="125"/>
      <c r="J1482" s="125"/>
    </row>
    <row r="1483" spans="2:10" x14ac:dyDescent="0.25">
      <c r="B1483" s="153"/>
      <c r="C1483" s="125"/>
      <c r="D1483" s="125"/>
      <c r="E1483" s="125"/>
      <c r="F1483" s="125"/>
      <c r="G1483" s="125"/>
      <c r="H1483" s="125"/>
      <c r="I1483" s="125"/>
      <c r="J1483" s="125"/>
    </row>
    <row r="1484" spans="2:10" x14ac:dyDescent="0.25">
      <c r="B1484" s="153"/>
      <c r="C1484" s="125"/>
      <c r="D1484" s="125"/>
      <c r="E1484" s="125"/>
      <c r="F1484" s="125"/>
      <c r="G1484" s="125"/>
      <c r="H1484" s="125"/>
      <c r="I1484" s="125"/>
      <c r="J1484" s="125"/>
    </row>
    <row r="1485" spans="2:10" x14ac:dyDescent="0.25">
      <c r="B1485" s="153"/>
      <c r="C1485" s="125"/>
      <c r="D1485" s="125"/>
      <c r="E1485" s="125"/>
      <c r="F1485" s="125"/>
      <c r="G1485" s="125"/>
      <c r="H1485" s="125"/>
      <c r="I1485" s="125"/>
      <c r="J1485" s="125"/>
    </row>
    <row r="1486" spans="2:10" x14ac:dyDescent="0.25">
      <c r="B1486" s="153"/>
      <c r="C1486" s="125"/>
      <c r="D1486" s="125"/>
      <c r="E1486" s="125"/>
      <c r="F1486" s="125"/>
      <c r="G1486" s="125"/>
      <c r="H1486" s="125"/>
      <c r="I1486" s="125"/>
      <c r="J1486" s="125"/>
    </row>
    <row r="1487" spans="2:10" x14ac:dyDescent="0.25">
      <c r="B1487" s="153"/>
      <c r="C1487" s="125"/>
      <c r="D1487" s="125"/>
      <c r="E1487" s="125"/>
      <c r="F1487" s="125"/>
      <c r="G1487" s="125"/>
      <c r="H1487" s="125"/>
      <c r="I1487" s="125"/>
      <c r="J1487" s="125"/>
    </row>
    <row r="1488" spans="2:10" x14ac:dyDescent="0.25">
      <c r="B1488" s="153"/>
      <c r="C1488" s="125"/>
      <c r="D1488" s="125"/>
      <c r="E1488" s="125"/>
      <c r="F1488" s="125"/>
      <c r="G1488" s="125"/>
      <c r="H1488" s="125"/>
      <c r="I1488" s="125"/>
      <c r="J1488" s="125"/>
    </row>
    <row r="1489" spans="2:10" x14ac:dyDescent="0.25">
      <c r="B1489" s="153"/>
      <c r="C1489" s="125"/>
      <c r="D1489" s="125"/>
      <c r="E1489" s="125"/>
      <c r="F1489" s="125"/>
      <c r="G1489" s="125"/>
      <c r="H1489" s="125"/>
      <c r="I1489" s="125"/>
      <c r="J1489" s="125"/>
    </row>
    <row r="1490" spans="2:10" x14ac:dyDescent="0.25">
      <c r="B1490" s="153"/>
      <c r="C1490" s="125"/>
      <c r="D1490" s="125"/>
      <c r="E1490" s="125"/>
      <c r="F1490" s="125"/>
      <c r="G1490" s="125"/>
      <c r="H1490" s="125"/>
      <c r="I1490" s="125"/>
      <c r="J1490" s="125"/>
    </row>
    <row r="1491" spans="2:10" x14ac:dyDescent="0.25">
      <c r="B1491" s="153"/>
      <c r="C1491" s="125"/>
      <c r="D1491" s="125"/>
      <c r="E1491" s="125"/>
      <c r="F1491" s="125"/>
      <c r="G1491" s="125"/>
      <c r="H1491" s="125"/>
      <c r="I1491" s="125"/>
      <c r="J1491" s="125"/>
    </row>
    <row r="1492" spans="2:10" x14ac:dyDescent="0.25">
      <c r="B1492" s="153"/>
      <c r="C1492" s="125"/>
      <c r="D1492" s="125"/>
      <c r="E1492" s="125"/>
      <c r="F1492" s="125"/>
      <c r="G1492" s="125"/>
      <c r="H1492" s="125"/>
      <c r="I1492" s="125"/>
      <c r="J1492" s="125"/>
    </row>
    <row r="1493" spans="2:10" x14ac:dyDescent="0.25">
      <c r="B1493" s="153"/>
      <c r="C1493" s="125"/>
      <c r="D1493" s="125"/>
      <c r="E1493" s="125"/>
      <c r="F1493" s="125"/>
      <c r="G1493" s="125"/>
      <c r="H1493" s="125"/>
      <c r="I1493" s="125"/>
      <c r="J1493" s="125"/>
    </row>
    <row r="1494" spans="2:10" x14ac:dyDescent="0.25">
      <c r="B1494" s="153"/>
      <c r="C1494" s="125"/>
      <c r="D1494" s="125"/>
      <c r="E1494" s="125"/>
      <c r="F1494" s="125"/>
      <c r="G1494" s="125"/>
      <c r="H1494" s="125"/>
      <c r="I1494" s="125"/>
      <c r="J1494" s="125"/>
    </row>
    <row r="1495" spans="2:10" x14ac:dyDescent="0.25">
      <c r="B1495" s="153"/>
      <c r="C1495" s="125"/>
      <c r="D1495" s="125"/>
      <c r="E1495" s="125"/>
      <c r="F1495" s="125"/>
      <c r="G1495" s="125"/>
      <c r="H1495" s="125"/>
      <c r="I1495" s="125"/>
      <c r="J1495" s="125"/>
    </row>
    <row r="1496" spans="2:10" x14ac:dyDescent="0.25">
      <c r="B1496" s="153"/>
      <c r="C1496" s="125"/>
      <c r="D1496" s="125"/>
      <c r="E1496" s="125"/>
      <c r="F1496" s="125"/>
      <c r="G1496" s="125"/>
      <c r="H1496" s="125"/>
      <c r="I1496" s="125"/>
      <c r="J1496" s="125"/>
    </row>
    <row r="1497" spans="2:10" x14ac:dyDescent="0.25">
      <c r="B1497" s="153"/>
      <c r="C1497" s="125"/>
      <c r="D1497" s="125"/>
      <c r="E1497" s="125"/>
      <c r="F1497" s="125"/>
      <c r="G1497" s="125"/>
      <c r="H1497" s="125"/>
      <c r="I1497" s="125"/>
      <c r="J1497" s="125"/>
    </row>
    <row r="1498" spans="2:10" x14ac:dyDescent="0.25">
      <c r="B1498" s="153"/>
      <c r="C1498" s="125"/>
      <c r="D1498" s="125"/>
      <c r="E1498" s="125"/>
      <c r="F1498" s="125"/>
      <c r="G1498" s="125"/>
      <c r="H1498" s="125"/>
      <c r="I1498" s="125"/>
      <c r="J1498" s="125"/>
    </row>
    <row r="1499" spans="2:10" x14ac:dyDescent="0.25">
      <c r="B1499" s="153"/>
      <c r="C1499" s="125"/>
      <c r="D1499" s="125"/>
      <c r="E1499" s="125"/>
      <c r="F1499" s="125"/>
      <c r="G1499" s="125"/>
      <c r="H1499" s="125"/>
      <c r="I1499" s="125"/>
      <c r="J1499" s="125"/>
    </row>
    <row r="1500" spans="2:10" x14ac:dyDescent="0.25">
      <c r="B1500" s="153"/>
      <c r="C1500" s="125"/>
      <c r="D1500" s="125"/>
      <c r="E1500" s="125"/>
      <c r="F1500" s="125"/>
      <c r="G1500" s="125"/>
      <c r="H1500" s="125"/>
      <c r="I1500" s="125"/>
      <c r="J1500" s="125"/>
    </row>
    <row r="1501" spans="2:10" x14ac:dyDescent="0.25">
      <c r="B1501" s="153"/>
      <c r="C1501" s="125"/>
      <c r="D1501" s="125"/>
      <c r="E1501" s="125"/>
      <c r="F1501" s="125"/>
      <c r="G1501" s="125"/>
      <c r="H1501" s="125"/>
      <c r="I1501" s="125"/>
      <c r="J1501" s="125"/>
    </row>
    <row r="1502" spans="2:10" x14ac:dyDescent="0.25">
      <c r="B1502" s="153"/>
      <c r="C1502" s="125"/>
      <c r="D1502" s="125"/>
      <c r="E1502" s="125"/>
      <c r="F1502" s="125"/>
      <c r="G1502" s="125"/>
      <c r="H1502" s="125"/>
      <c r="I1502" s="125"/>
      <c r="J1502" s="125"/>
    </row>
    <row r="1503" spans="2:10" x14ac:dyDescent="0.25">
      <c r="B1503" s="153"/>
      <c r="C1503" s="125"/>
      <c r="D1503" s="125"/>
      <c r="E1503" s="125"/>
      <c r="F1503" s="125"/>
      <c r="G1503" s="125"/>
      <c r="H1503" s="125"/>
      <c r="I1503" s="125"/>
      <c r="J1503" s="125"/>
    </row>
    <row r="1504" spans="2:10" x14ac:dyDescent="0.25">
      <c r="B1504" s="153"/>
      <c r="C1504" s="125"/>
      <c r="D1504" s="125"/>
      <c r="E1504" s="125"/>
      <c r="F1504" s="125"/>
      <c r="G1504" s="125"/>
      <c r="H1504" s="125"/>
      <c r="I1504" s="125"/>
      <c r="J1504" s="125"/>
    </row>
    <row r="1505" spans="2:10" x14ac:dyDescent="0.25">
      <c r="B1505" s="153"/>
      <c r="C1505" s="125"/>
      <c r="D1505" s="125"/>
      <c r="E1505" s="125"/>
      <c r="F1505" s="125"/>
      <c r="G1505" s="125"/>
      <c r="H1505" s="125"/>
      <c r="I1505" s="125"/>
      <c r="J1505" s="125"/>
    </row>
    <row r="1506" spans="2:10" x14ac:dyDescent="0.25">
      <c r="B1506" s="153"/>
      <c r="C1506" s="125"/>
      <c r="D1506" s="125"/>
      <c r="E1506" s="125"/>
      <c r="F1506" s="125"/>
      <c r="G1506" s="125"/>
      <c r="H1506" s="125"/>
      <c r="I1506" s="125"/>
      <c r="J1506" s="125"/>
    </row>
    <row r="1507" spans="2:10" x14ac:dyDescent="0.25">
      <c r="B1507" s="153"/>
      <c r="C1507" s="125"/>
      <c r="D1507" s="125"/>
      <c r="E1507" s="125"/>
      <c r="F1507" s="125"/>
      <c r="G1507" s="125"/>
      <c r="H1507" s="125"/>
      <c r="I1507" s="125"/>
      <c r="J1507" s="125"/>
    </row>
    <row r="1508" spans="2:10" x14ac:dyDescent="0.25">
      <c r="B1508" s="153"/>
      <c r="C1508" s="125"/>
      <c r="D1508" s="125"/>
      <c r="E1508" s="125"/>
      <c r="F1508" s="125"/>
      <c r="G1508" s="125"/>
      <c r="H1508" s="125"/>
      <c r="I1508" s="125"/>
      <c r="J1508" s="125"/>
    </row>
    <row r="1509" spans="2:10" x14ac:dyDescent="0.25">
      <c r="B1509" s="153"/>
      <c r="C1509" s="125"/>
      <c r="D1509" s="125"/>
      <c r="E1509" s="125"/>
      <c r="F1509" s="125"/>
      <c r="G1509" s="125"/>
      <c r="H1509" s="125"/>
      <c r="I1509" s="125"/>
      <c r="J1509" s="125"/>
    </row>
    <row r="1510" spans="2:10" x14ac:dyDescent="0.25">
      <c r="B1510" s="153"/>
      <c r="C1510" s="125"/>
      <c r="D1510" s="125"/>
      <c r="E1510" s="125"/>
      <c r="F1510" s="125"/>
      <c r="G1510" s="125"/>
      <c r="H1510" s="125"/>
      <c r="I1510" s="125"/>
      <c r="J1510" s="125"/>
    </row>
    <row r="1511" spans="2:10" x14ac:dyDescent="0.25">
      <c r="B1511" s="153"/>
      <c r="C1511" s="125"/>
      <c r="D1511" s="125"/>
      <c r="E1511" s="125"/>
      <c r="F1511" s="125"/>
      <c r="G1511" s="125"/>
      <c r="H1511" s="125"/>
      <c r="I1511" s="125"/>
      <c r="J1511" s="125"/>
    </row>
    <row r="1512" spans="2:10" x14ac:dyDescent="0.25">
      <c r="B1512" s="153"/>
      <c r="C1512" s="125"/>
      <c r="D1512" s="125"/>
      <c r="E1512" s="125"/>
      <c r="F1512" s="125"/>
      <c r="G1512" s="125"/>
      <c r="H1512" s="125"/>
      <c r="I1512" s="125"/>
      <c r="J1512" s="125"/>
    </row>
    <row r="1513" spans="2:10" x14ac:dyDescent="0.25">
      <c r="B1513" s="153"/>
      <c r="C1513" s="125"/>
      <c r="D1513" s="125"/>
      <c r="E1513" s="125"/>
      <c r="F1513" s="125"/>
      <c r="G1513" s="125"/>
      <c r="H1513" s="125"/>
      <c r="I1513" s="125"/>
      <c r="J1513" s="125"/>
    </row>
    <row r="1514" spans="2:10" x14ac:dyDescent="0.25">
      <c r="B1514" s="153"/>
      <c r="C1514" s="125"/>
      <c r="D1514" s="125"/>
      <c r="E1514" s="125"/>
      <c r="F1514" s="125"/>
      <c r="G1514" s="125"/>
      <c r="H1514" s="125"/>
      <c r="I1514" s="125"/>
      <c r="J1514" s="125"/>
    </row>
    <row r="1515" spans="2:10" x14ac:dyDescent="0.25">
      <c r="B1515" s="153"/>
      <c r="C1515" s="125"/>
      <c r="D1515" s="125"/>
      <c r="E1515" s="125"/>
      <c r="F1515" s="125"/>
      <c r="G1515" s="125"/>
      <c r="H1515" s="125"/>
      <c r="I1515" s="125"/>
      <c r="J1515" s="125"/>
    </row>
    <row r="1516" spans="2:10" x14ac:dyDescent="0.25">
      <c r="B1516" s="153"/>
      <c r="C1516" s="125"/>
      <c r="D1516" s="125"/>
      <c r="E1516" s="125"/>
      <c r="F1516" s="125"/>
      <c r="G1516" s="125"/>
      <c r="H1516" s="125"/>
      <c r="I1516" s="125"/>
      <c r="J1516" s="125"/>
    </row>
    <row r="1517" spans="2:10" x14ac:dyDescent="0.25">
      <c r="B1517" s="153"/>
      <c r="C1517" s="125"/>
      <c r="D1517" s="125"/>
      <c r="E1517" s="125"/>
      <c r="F1517" s="125"/>
      <c r="G1517" s="125"/>
      <c r="H1517" s="125"/>
      <c r="I1517" s="125"/>
      <c r="J1517" s="125"/>
    </row>
    <row r="1518" spans="2:10" x14ac:dyDescent="0.25">
      <c r="B1518" s="153"/>
      <c r="C1518" s="125"/>
      <c r="D1518" s="125"/>
      <c r="E1518" s="125"/>
      <c r="F1518" s="125"/>
      <c r="G1518" s="125"/>
      <c r="H1518" s="125"/>
      <c r="I1518" s="125"/>
      <c r="J1518" s="125"/>
    </row>
    <row r="1519" spans="2:10" x14ac:dyDescent="0.25">
      <c r="B1519" s="153"/>
      <c r="C1519" s="125"/>
      <c r="D1519" s="125"/>
      <c r="E1519" s="125"/>
      <c r="F1519" s="125"/>
      <c r="G1519" s="125"/>
      <c r="H1519" s="125"/>
      <c r="I1519" s="125"/>
      <c r="J1519" s="125"/>
    </row>
    <row r="1520" spans="2:10" x14ac:dyDescent="0.25">
      <c r="B1520" s="153"/>
      <c r="C1520" s="125"/>
      <c r="D1520" s="125"/>
      <c r="E1520" s="125"/>
      <c r="F1520" s="125"/>
      <c r="G1520" s="125"/>
      <c r="H1520" s="125"/>
      <c r="I1520" s="125"/>
      <c r="J1520" s="125"/>
    </row>
    <row r="1521" spans="2:10" x14ac:dyDescent="0.25">
      <c r="B1521" s="153"/>
      <c r="C1521" s="125"/>
      <c r="D1521" s="125"/>
      <c r="E1521" s="125"/>
      <c r="F1521" s="125"/>
      <c r="G1521" s="125"/>
      <c r="H1521" s="125"/>
      <c r="I1521" s="125"/>
      <c r="J1521" s="125"/>
    </row>
    <row r="1522" spans="2:10" x14ac:dyDescent="0.25">
      <c r="B1522" s="153"/>
      <c r="C1522" s="125"/>
      <c r="D1522" s="125"/>
      <c r="E1522" s="125"/>
      <c r="F1522" s="125"/>
      <c r="G1522" s="125"/>
      <c r="H1522" s="125"/>
      <c r="I1522" s="125"/>
      <c r="J1522" s="125"/>
    </row>
    <row r="1523" spans="2:10" x14ac:dyDescent="0.25">
      <c r="B1523" s="153"/>
      <c r="C1523" s="125"/>
      <c r="D1523" s="125"/>
      <c r="E1523" s="125"/>
      <c r="F1523" s="125"/>
      <c r="G1523" s="125"/>
      <c r="H1523" s="125"/>
      <c r="I1523" s="125"/>
      <c r="J1523" s="125"/>
    </row>
    <row r="1524" spans="2:10" x14ac:dyDescent="0.25">
      <c r="B1524" s="153"/>
      <c r="C1524" s="125"/>
      <c r="D1524" s="125"/>
      <c r="E1524" s="125"/>
      <c r="F1524" s="125"/>
      <c r="G1524" s="125"/>
      <c r="H1524" s="125"/>
      <c r="I1524" s="125"/>
      <c r="J1524" s="125"/>
    </row>
    <row r="1525" spans="2:10" x14ac:dyDescent="0.25">
      <c r="B1525" s="153"/>
      <c r="C1525" s="125"/>
      <c r="D1525" s="125"/>
      <c r="E1525" s="125"/>
      <c r="F1525" s="125"/>
      <c r="G1525" s="125"/>
      <c r="H1525" s="125"/>
      <c r="I1525" s="125"/>
      <c r="J1525" s="125"/>
    </row>
    <row r="1526" spans="2:10" x14ac:dyDescent="0.25">
      <c r="B1526" s="153"/>
      <c r="C1526" s="125"/>
      <c r="D1526" s="125"/>
      <c r="E1526" s="125"/>
      <c r="F1526" s="125"/>
      <c r="G1526" s="125"/>
      <c r="H1526" s="125"/>
      <c r="I1526" s="125"/>
      <c r="J1526" s="125"/>
    </row>
    <row r="1527" spans="2:10" x14ac:dyDescent="0.25">
      <c r="B1527" s="153"/>
      <c r="C1527" s="125"/>
      <c r="D1527" s="125"/>
      <c r="E1527" s="125"/>
      <c r="F1527" s="125"/>
      <c r="G1527" s="125"/>
      <c r="H1527" s="125"/>
      <c r="I1527" s="125"/>
      <c r="J1527" s="125"/>
    </row>
    <row r="1528" spans="2:10" x14ac:dyDescent="0.25">
      <c r="B1528" s="153"/>
      <c r="C1528" s="125"/>
      <c r="D1528" s="125"/>
      <c r="E1528" s="125"/>
      <c r="F1528" s="125"/>
      <c r="G1528" s="125"/>
      <c r="H1528" s="125"/>
      <c r="I1528" s="125"/>
      <c r="J1528" s="125"/>
    </row>
    <row r="1529" spans="2:10" x14ac:dyDescent="0.25">
      <c r="B1529" s="153"/>
      <c r="C1529" s="125"/>
      <c r="D1529" s="125"/>
      <c r="E1529" s="125"/>
      <c r="F1529" s="125"/>
      <c r="G1529" s="125"/>
      <c r="H1529" s="125"/>
      <c r="I1529" s="125"/>
      <c r="J1529" s="125"/>
    </row>
    <row r="1530" spans="2:10" x14ac:dyDescent="0.25">
      <c r="B1530" s="153"/>
      <c r="C1530" s="125"/>
      <c r="D1530" s="125"/>
      <c r="E1530" s="125"/>
      <c r="F1530" s="125"/>
      <c r="G1530" s="125"/>
      <c r="H1530" s="125"/>
      <c r="I1530" s="125"/>
      <c r="J1530" s="125"/>
    </row>
    <row r="1531" spans="2:10" x14ac:dyDescent="0.25">
      <c r="B1531" s="153"/>
      <c r="C1531" s="125"/>
      <c r="D1531" s="125"/>
      <c r="E1531" s="125"/>
      <c r="F1531" s="125"/>
      <c r="G1531" s="125"/>
      <c r="H1531" s="125"/>
      <c r="I1531" s="125"/>
      <c r="J1531" s="125"/>
    </row>
    <row r="1532" spans="2:10" x14ac:dyDescent="0.25">
      <c r="B1532" s="153"/>
      <c r="C1532" s="125"/>
      <c r="D1532" s="125"/>
      <c r="E1532" s="125"/>
      <c r="F1532" s="125"/>
      <c r="G1532" s="125"/>
      <c r="H1532" s="125"/>
      <c r="I1532" s="125"/>
      <c r="J1532" s="125"/>
    </row>
    <row r="1533" spans="2:10" x14ac:dyDescent="0.25">
      <c r="B1533" s="153"/>
      <c r="C1533" s="125"/>
      <c r="D1533" s="125"/>
      <c r="E1533" s="125"/>
      <c r="F1533" s="125"/>
      <c r="G1533" s="125"/>
      <c r="H1533" s="125"/>
      <c r="I1533" s="125"/>
      <c r="J1533" s="125"/>
    </row>
    <row r="1534" spans="2:10" x14ac:dyDescent="0.25">
      <c r="B1534" s="153"/>
      <c r="C1534" s="125"/>
      <c r="D1534" s="125"/>
      <c r="E1534" s="125"/>
      <c r="F1534" s="125"/>
      <c r="G1534" s="125"/>
      <c r="H1534" s="125"/>
      <c r="I1534" s="125"/>
      <c r="J1534" s="125"/>
    </row>
    <row r="1535" spans="2:10" x14ac:dyDescent="0.25">
      <c r="B1535" s="153"/>
      <c r="C1535" s="125"/>
      <c r="D1535" s="125"/>
      <c r="E1535" s="125"/>
      <c r="F1535" s="125"/>
      <c r="G1535" s="125"/>
      <c r="H1535" s="125"/>
      <c r="I1535" s="125"/>
      <c r="J1535" s="125"/>
    </row>
    <row r="1536" spans="2:10" x14ac:dyDescent="0.25">
      <c r="B1536" s="153"/>
      <c r="C1536" s="125"/>
      <c r="D1536" s="125"/>
      <c r="E1536" s="125"/>
      <c r="F1536" s="125"/>
      <c r="G1536" s="125"/>
      <c r="H1536" s="125"/>
      <c r="I1536" s="125"/>
      <c r="J1536" s="125"/>
    </row>
    <row r="1537" spans="2:10" x14ac:dyDescent="0.25">
      <c r="B1537" s="153"/>
      <c r="C1537" s="125"/>
      <c r="D1537" s="125"/>
      <c r="E1537" s="125"/>
      <c r="F1537" s="125"/>
      <c r="G1537" s="125"/>
      <c r="H1537" s="125"/>
      <c r="I1537" s="125"/>
      <c r="J1537" s="125"/>
    </row>
    <row r="1538" spans="2:10" x14ac:dyDescent="0.25">
      <c r="B1538" s="153"/>
      <c r="C1538" s="125"/>
      <c r="D1538" s="125"/>
      <c r="E1538" s="125"/>
      <c r="F1538" s="125"/>
      <c r="G1538" s="125"/>
      <c r="H1538" s="125"/>
      <c r="I1538" s="125"/>
      <c r="J1538" s="125"/>
    </row>
    <row r="1539" spans="2:10" x14ac:dyDescent="0.25">
      <c r="B1539" s="153"/>
      <c r="C1539" s="125"/>
      <c r="D1539" s="125"/>
      <c r="E1539" s="125"/>
      <c r="F1539" s="125"/>
      <c r="G1539" s="125"/>
      <c r="H1539" s="125"/>
      <c r="I1539" s="125"/>
      <c r="J1539" s="125"/>
    </row>
    <row r="1540" spans="2:10" x14ac:dyDescent="0.25">
      <c r="B1540" s="153"/>
      <c r="C1540" s="125"/>
      <c r="D1540" s="125"/>
      <c r="E1540" s="125"/>
      <c r="F1540" s="125"/>
      <c r="G1540" s="125"/>
      <c r="H1540" s="125"/>
      <c r="I1540" s="125"/>
      <c r="J1540" s="125"/>
    </row>
    <row r="1541" spans="2:10" x14ac:dyDescent="0.25">
      <c r="B1541" s="153"/>
      <c r="C1541" s="125"/>
      <c r="D1541" s="125"/>
      <c r="E1541" s="125"/>
      <c r="F1541" s="125"/>
      <c r="G1541" s="125"/>
      <c r="H1541" s="125"/>
      <c r="I1541" s="125"/>
      <c r="J1541" s="125"/>
    </row>
    <row r="1542" spans="2:10" x14ac:dyDescent="0.25">
      <c r="B1542" s="153"/>
      <c r="C1542" s="125"/>
      <c r="D1542" s="125"/>
      <c r="E1542" s="125"/>
      <c r="F1542" s="125"/>
      <c r="G1542" s="125"/>
      <c r="H1542" s="125"/>
      <c r="I1542" s="125"/>
      <c r="J1542" s="125"/>
    </row>
    <row r="1543" spans="2:10" x14ac:dyDescent="0.25">
      <c r="B1543" s="153"/>
      <c r="C1543" s="125"/>
      <c r="D1543" s="125"/>
      <c r="E1543" s="125"/>
      <c r="F1543" s="125"/>
      <c r="G1543" s="125"/>
      <c r="H1543" s="125"/>
      <c r="I1543" s="125"/>
      <c r="J1543" s="125"/>
    </row>
    <row r="1544" spans="2:10" x14ac:dyDescent="0.25">
      <c r="B1544" s="153"/>
      <c r="C1544" s="125"/>
      <c r="D1544" s="125"/>
      <c r="E1544" s="125"/>
      <c r="F1544" s="125"/>
      <c r="G1544" s="125"/>
      <c r="H1544" s="125"/>
      <c r="I1544" s="125"/>
      <c r="J1544" s="125"/>
    </row>
    <row r="1545" spans="2:10" x14ac:dyDescent="0.25">
      <c r="B1545" s="153"/>
      <c r="C1545" s="125"/>
      <c r="D1545" s="125"/>
      <c r="E1545" s="125"/>
      <c r="F1545" s="125"/>
      <c r="G1545" s="125"/>
      <c r="H1545" s="125"/>
      <c r="I1545" s="125"/>
      <c r="J1545" s="125"/>
    </row>
    <row r="1546" spans="2:10" x14ac:dyDescent="0.25">
      <c r="B1546" s="153"/>
      <c r="C1546" s="125"/>
      <c r="D1546" s="125"/>
      <c r="E1546" s="125"/>
      <c r="F1546" s="125"/>
      <c r="G1546" s="125"/>
      <c r="H1546" s="125"/>
      <c r="I1546" s="125"/>
      <c r="J1546" s="125"/>
    </row>
  </sheetData>
  <mergeCells count="1">
    <mergeCell ref="B2:C2"/>
  </mergeCells>
  <conditionalFormatting sqref="C29:I32">
    <cfRule type="expression" dxfId="68" priority="69">
      <formula>$B29="     Rider"</formula>
    </cfRule>
    <cfRule type="expression" dxfId="67" priority="70">
      <formula>$B29="     Basic"</formula>
    </cfRule>
  </conditionalFormatting>
  <conditionalFormatting sqref="B6:I11">
    <cfRule type="expression" dxfId="66" priority="91">
      <formula>$B6="     Rider"</formula>
    </cfRule>
    <cfRule type="expression" dxfId="65" priority="92">
      <formula>$B6="     Basic"</formula>
    </cfRule>
  </conditionalFormatting>
  <conditionalFormatting sqref="B12:I12">
    <cfRule type="expression" dxfId="64" priority="89">
      <formula>$B12="     Rider"</formula>
    </cfRule>
    <cfRule type="expression" dxfId="63" priority="90">
      <formula>$B12="     Basic"</formula>
    </cfRule>
  </conditionalFormatting>
  <conditionalFormatting sqref="B13">
    <cfRule type="expression" dxfId="62" priority="87">
      <formula>$B13="     Rider"</formula>
    </cfRule>
    <cfRule type="expression" dxfId="61" priority="88">
      <formula>$B13="     Basic"</formula>
    </cfRule>
  </conditionalFormatting>
  <conditionalFormatting sqref="C13:I13">
    <cfRule type="expression" dxfId="60" priority="85">
      <formula>$B13="     Rider"</formula>
    </cfRule>
    <cfRule type="expression" dxfId="59" priority="86">
      <formula>$B13="     Basic"</formula>
    </cfRule>
  </conditionalFormatting>
  <conditionalFormatting sqref="B19:I24">
    <cfRule type="expression" dxfId="58" priority="83">
      <formula>$B19="     Rider"</formula>
    </cfRule>
    <cfRule type="expression" dxfId="57" priority="84">
      <formula>$B19="     Basic"</formula>
    </cfRule>
  </conditionalFormatting>
  <conditionalFormatting sqref="B25:I25">
    <cfRule type="expression" dxfId="56" priority="81">
      <formula>$B25="     Rider"</formula>
    </cfRule>
    <cfRule type="expression" dxfId="55" priority="82">
      <formula>$B25="     Basic"</formula>
    </cfRule>
  </conditionalFormatting>
  <conditionalFormatting sqref="B26">
    <cfRule type="expression" dxfId="54" priority="79">
      <formula>$B26="     Rider"</formula>
    </cfRule>
    <cfRule type="expression" dxfId="53" priority="80">
      <formula>$B26="     Basic"</formula>
    </cfRule>
  </conditionalFormatting>
  <conditionalFormatting sqref="C26:I26">
    <cfRule type="expression" dxfId="52" priority="77">
      <formula>$B26="     Rider"</formula>
    </cfRule>
    <cfRule type="expression" dxfId="51" priority="78">
      <formula>$B26="     Basic"</formula>
    </cfRule>
  </conditionalFormatting>
  <conditionalFormatting sqref="B27:B28">
    <cfRule type="expression" dxfId="50" priority="75">
      <formula>$B27="     Rider"</formula>
    </cfRule>
    <cfRule type="expression" dxfId="49" priority="76">
      <formula>$B27="     Basic"</formula>
    </cfRule>
  </conditionalFormatting>
  <conditionalFormatting sqref="C27:I28">
    <cfRule type="expression" dxfId="48" priority="73">
      <formula>$B27="     Rider"</formula>
    </cfRule>
    <cfRule type="expression" dxfId="47" priority="74">
      <formula>$B27="     Basic"</formula>
    </cfRule>
  </conditionalFormatting>
  <conditionalFormatting sqref="B29:B32">
    <cfRule type="expression" dxfId="46" priority="71">
      <formula>$B29="     Rider"</formula>
    </cfRule>
    <cfRule type="expression" dxfId="45" priority="72">
      <formula>$B29="     Basic"</formula>
    </cfRule>
  </conditionalFormatting>
  <conditionalFormatting sqref="C46:I49">
    <cfRule type="expression" dxfId="44" priority="53">
      <formula>$B46="     Rider"</formula>
    </cfRule>
    <cfRule type="expression" dxfId="43" priority="54">
      <formula>$B46="     Basic"</formula>
    </cfRule>
  </conditionalFormatting>
  <conditionalFormatting sqref="B36:I41 B50:I50">
    <cfRule type="expression" dxfId="42" priority="67">
      <formula>$B36="     Rider"</formula>
    </cfRule>
    <cfRule type="expression" dxfId="41" priority="68">
      <formula>$B36="     Basic"</formula>
    </cfRule>
  </conditionalFormatting>
  <conditionalFormatting sqref="B42:I42">
    <cfRule type="expression" dxfId="40" priority="65">
      <formula>$B42="     Rider"</formula>
    </cfRule>
    <cfRule type="expression" dxfId="39" priority="66">
      <formula>$B42="     Basic"</formula>
    </cfRule>
  </conditionalFormatting>
  <conditionalFormatting sqref="B43">
    <cfRule type="expression" dxfId="38" priority="63">
      <formula>$B43="     Rider"</formula>
    </cfRule>
    <cfRule type="expression" dxfId="37" priority="64">
      <formula>$B43="     Basic"</formula>
    </cfRule>
  </conditionalFormatting>
  <conditionalFormatting sqref="C43:I43">
    <cfRule type="expression" dxfId="36" priority="61">
      <formula>$B43="     Rider"</formula>
    </cfRule>
    <cfRule type="expression" dxfId="35" priority="62">
      <formula>$B43="     Basic"</formula>
    </cfRule>
  </conditionalFormatting>
  <conditionalFormatting sqref="B44:B45">
    <cfRule type="expression" dxfId="34" priority="59">
      <formula>$B44="     Rider"</formula>
    </cfRule>
    <cfRule type="expression" dxfId="33" priority="60">
      <formula>$B44="     Basic"</formula>
    </cfRule>
  </conditionalFormatting>
  <conditionalFormatting sqref="C44:I45">
    <cfRule type="expression" dxfId="32" priority="57">
      <formula>$B44="     Rider"</formula>
    </cfRule>
    <cfRule type="expression" dxfId="31" priority="58">
      <formula>$B44="     Basic"</formula>
    </cfRule>
  </conditionalFormatting>
  <conditionalFormatting sqref="B46:B49">
    <cfRule type="expression" dxfId="30" priority="55">
      <formula>$B46="     Rider"</formula>
    </cfRule>
    <cfRule type="expression" dxfId="29" priority="56">
      <formula>$B46="     Basic"</formula>
    </cfRule>
  </conditionalFormatting>
  <conditionalFormatting sqref="J29:J32">
    <cfRule type="expression" dxfId="28" priority="11">
      <formula>$B29="     Rider"</formula>
    </cfRule>
    <cfRule type="expression" dxfId="27" priority="12">
      <formula>$B29="     Basic"</formula>
    </cfRule>
  </conditionalFormatting>
  <conditionalFormatting sqref="J6:J11">
    <cfRule type="expression" dxfId="26" priority="25">
      <formula>$B6="     Rider"</formula>
    </cfRule>
    <cfRule type="expression" dxfId="25" priority="26">
      <formula>$B6="     Basic"</formula>
    </cfRule>
  </conditionalFormatting>
  <conditionalFormatting sqref="J12">
    <cfRule type="expression" dxfId="24" priority="23">
      <formula>$B12="     Rider"</formula>
    </cfRule>
    <cfRule type="expression" dxfId="23" priority="24">
      <formula>$B12="     Basic"</formula>
    </cfRule>
  </conditionalFormatting>
  <conditionalFormatting sqref="J13">
    <cfRule type="expression" dxfId="22" priority="21">
      <formula>$B13="     Rider"</formula>
    </cfRule>
    <cfRule type="expression" dxfId="21" priority="22">
      <formula>$B13="     Basic"</formula>
    </cfRule>
  </conditionalFormatting>
  <conditionalFormatting sqref="J19:J24">
    <cfRule type="expression" dxfId="20" priority="19">
      <formula>$B19="     Rider"</formula>
    </cfRule>
    <cfRule type="expression" dxfId="19" priority="20">
      <formula>$B19="     Basic"</formula>
    </cfRule>
  </conditionalFormatting>
  <conditionalFormatting sqref="J25">
    <cfRule type="expression" dxfId="18" priority="17">
      <formula>$B25="     Rider"</formula>
    </cfRule>
    <cfRule type="expression" dxfId="17" priority="18">
      <formula>$B25="     Basic"</formula>
    </cfRule>
  </conditionalFormatting>
  <conditionalFormatting sqref="J26">
    <cfRule type="expression" dxfId="16" priority="15">
      <formula>$B26="     Rider"</formula>
    </cfRule>
    <cfRule type="expression" dxfId="15" priority="16">
      <formula>$B26="     Basic"</formula>
    </cfRule>
  </conditionalFormatting>
  <conditionalFormatting sqref="J27:J28">
    <cfRule type="expression" dxfId="14" priority="13">
      <formula>$B27="     Rider"</formula>
    </cfRule>
    <cfRule type="expression" dxfId="13" priority="14">
      <formula>$B27="     Basic"</formula>
    </cfRule>
  </conditionalFormatting>
  <conditionalFormatting sqref="J46:J49">
    <cfRule type="expression" dxfId="12" priority="1">
      <formula>$B46="     Rider"</formula>
    </cfRule>
    <cfRule type="expression" dxfId="11" priority="2">
      <formula>$B46="     Basic"</formula>
    </cfRule>
  </conditionalFormatting>
  <conditionalFormatting sqref="J36:J41 J50">
    <cfRule type="expression" dxfId="10" priority="9">
      <formula>$B36="     Rider"</formula>
    </cfRule>
    <cfRule type="expression" dxfId="9" priority="10">
      <formula>$B36="     Basic"</formula>
    </cfRule>
  </conditionalFormatting>
  <conditionalFormatting sqref="J42">
    <cfRule type="expression" dxfId="8" priority="7">
      <formula>$B42="     Rider"</formula>
    </cfRule>
    <cfRule type="expression" dxfId="7" priority="8">
      <formula>$B42="     Basic"</formula>
    </cfRule>
  </conditionalFormatting>
  <conditionalFormatting sqref="J43">
    <cfRule type="expression" dxfId="6" priority="5">
      <formula>$B43="     Rider"</formula>
    </cfRule>
    <cfRule type="expression" dxfId="5" priority="6">
      <formula>$B43="     Basic"</formula>
    </cfRule>
  </conditionalFormatting>
  <conditionalFormatting sqref="J44:J45">
    <cfRule type="expression" dxfId="4" priority="3">
      <formula>$B44="     Rider"</formula>
    </cfRule>
    <cfRule type="expression" dxfId="3" priority="4">
      <formula>$B44="     Basic"</formula>
    </cfRule>
  </conditionalFormatting>
  <hyperlinks>
    <hyperlink ref="B2" location="Cover!A1" display="Back to cover page" xr:uid="{00000000-0004-0000-0F00-000000000000}"/>
  </hyperlink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3"/>
  <dimension ref="A1:AG109"/>
  <sheetViews>
    <sheetView showGridLines="0" topLeftCell="P1" zoomScale="85" zoomScaleNormal="85" workbookViewId="0">
      <selection activeCell="AA9" sqref="AA9:AG9"/>
    </sheetView>
  </sheetViews>
  <sheetFormatPr defaultColWidth="9.140625" defaultRowHeight="15" x14ac:dyDescent="0.25"/>
  <cols>
    <col min="1" max="1" width="23.5703125" style="153" bestFit="1" customWidth="1" collapsed="1"/>
    <col min="2" max="2" width="16.5703125" style="153" bestFit="1" customWidth="1" collapsed="1"/>
    <col min="3" max="3" width="24.28515625" style="153" bestFit="1" customWidth="1" collapsed="1"/>
    <col min="4" max="4" width="27.5703125" style="153" bestFit="1" customWidth="1" collapsed="1"/>
    <col min="5" max="5" width="5.140625" style="153" bestFit="1" customWidth="1" collapsed="1"/>
    <col min="6" max="6" width="4.28515625" style="153" bestFit="1" customWidth="1" collapsed="1"/>
    <col min="7" max="7" width="4.5703125" style="153" bestFit="1" customWidth="1" collapsed="1"/>
    <col min="8" max="8" width="3.140625" style="153" bestFit="1" customWidth="1" collapsed="1"/>
    <col min="9" max="9" width="6.5703125" style="153" bestFit="1" customWidth="1" collapsed="1"/>
    <col min="10" max="10" width="11.5703125" style="153" bestFit="1" customWidth="1" collapsed="1"/>
    <col min="11" max="11" width="7.7109375" style="153" bestFit="1" customWidth="1" collapsed="1"/>
    <col min="12" max="12" width="8.140625" style="153" bestFit="1" customWidth="1" collapsed="1"/>
    <col min="13" max="13" width="8.42578125" style="153" bestFit="1" customWidth="1" collapsed="1"/>
    <col min="14" max="14" width="8" style="153" bestFit="1" customWidth="1" collapsed="1"/>
    <col min="15" max="15" width="8.7109375" style="153" bestFit="1" customWidth="1" collapsed="1"/>
    <col min="16" max="16" width="7.85546875" style="153" bestFit="1" customWidth="1" collapsed="1"/>
    <col min="17" max="17" width="8.28515625" style="153" bestFit="1" customWidth="1" collapsed="1"/>
    <col min="18" max="18" width="8.42578125" style="153" bestFit="1" customWidth="1" collapsed="1"/>
    <col min="19" max="19" width="8.85546875" style="153" bestFit="1" customWidth="1" collapsed="1"/>
    <col min="20" max="20" width="9.140625" style="153" bestFit="1" customWidth="1" collapsed="1"/>
    <col min="21" max="21" width="8.7109375" style="153" bestFit="1" customWidth="1" collapsed="1"/>
    <col min="22" max="22" width="9.42578125" style="153" bestFit="1" customWidth="1" collapsed="1"/>
    <col min="23" max="23" width="8.5703125" style="153" bestFit="1" customWidth="1" collapsed="1"/>
    <col min="24" max="24" width="9" style="153" bestFit="1" customWidth="1" collapsed="1"/>
    <col min="25" max="25" width="11.85546875" style="153" bestFit="1" customWidth="1" collapsed="1"/>
    <col min="26" max="26" width="12.28515625" style="153" bestFit="1" customWidth="1" collapsed="1"/>
    <col min="27" max="27" width="12.5703125" style="153" bestFit="1" customWidth="1" collapsed="1"/>
    <col min="28" max="28" width="12.140625" style="153" bestFit="1" customWidth="1" collapsed="1"/>
    <col min="29" max="29" width="12.85546875" style="153" bestFit="1" customWidth="1" collapsed="1"/>
    <col min="30" max="30" width="12" style="153" bestFit="1" customWidth="1" collapsed="1"/>
    <col min="31" max="33" width="12" style="1435" bestFit="1" customWidth="1" collapsed="1"/>
    <col min="34" max="16384" width="9.140625" style="153" collapsed="1"/>
  </cols>
  <sheetData>
    <row r="1" spans="1:33" ht="18" x14ac:dyDescent="0.25">
      <c r="A1" s="1363" t="s">
        <v>1044</v>
      </c>
      <c r="B1" s="1364"/>
      <c r="C1" s="1364"/>
      <c r="G1" s="1312"/>
      <c r="H1" s="1312"/>
      <c r="I1" s="1312"/>
      <c r="J1" s="10"/>
      <c r="K1" s="10"/>
      <c r="L1" s="10"/>
      <c r="M1" s="10"/>
      <c r="N1" s="10"/>
      <c r="O1" s="10"/>
      <c r="P1" s="10"/>
      <c r="Q1" s="10"/>
      <c r="R1" s="10"/>
      <c r="S1" s="10"/>
      <c r="T1" s="1313"/>
      <c r="U1" s="1313"/>
      <c r="V1" s="1313"/>
      <c r="W1" s="1313"/>
      <c r="X1" s="1313"/>
      <c r="Y1" s="1313"/>
      <c r="Z1" s="1313"/>
      <c r="AA1" s="1313"/>
    </row>
    <row r="2" spans="1:33" ht="15.75" x14ac:dyDescent="0.25">
      <c r="A2" s="1365" t="s">
        <v>380</v>
      </c>
      <c r="B2" s="1366" t="s">
        <v>1132</v>
      </c>
      <c r="C2" s="1370"/>
      <c r="G2" s="1312"/>
      <c r="H2" s="1312"/>
      <c r="I2" s="1312"/>
      <c r="J2" s="10"/>
      <c r="K2" s="10"/>
      <c r="L2" s="10"/>
      <c r="M2" s="10"/>
      <c r="N2" s="10"/>
      <c r="O2" s="10"/>
      <c r="P2" s="10"/>
      <c r="Q2" s="10"/>
      <c r="R2" s="10"/>
      <c r="S2" s="10"/>
      <c r="T2" s="1313"/>
      <c r="U2" s="1313"/>
      <c r="V2" s="1313"/>
      <c r="W2" s="1313"/>
      <c r="X2" s="1313"/>
      <c r="Y2" s="1313"/>
      <c r="Z2" s="1313"/>
      <c r="AA2" s="1313"/>
    </row>
    <row r="3" spans="1:33" x14ac:dyDescent="0.25">
      <c r="A3" s="1367"/>
      <c r="B3" s="1364"/>
      <c r="C3" s="1364"/>
      <c r="G3" s="1312"/>
      <c r="H3" s="1312"/>
      <c r="I3" s="1312"/>
      <c r="J3" s="10"/>
      <c r="K3" s="10"/>
      <c r="L3" s="10"/>
      <c r="M3" s="10"/>
      <c r="N3" s="10"/>
      <c r="O3" s="10"/>
      <c r="P3" s="10"/>
      <c r="Q3" s="10"/>
      <c r="R3" s="10"/>
      <c r="S3" s="10"/>
      <c r="T3" s="1313"/>
      <c r="U3" s="1313"/>
      <c r="V3" s="1313"/>
      <c r="W3" s="1313"/>
      <c r="X3" s="1313"/>
      <c r="Y3" s="1313"/>
      <c r="Z3" s="1313"/>
      <c r="AA3" s="1313"/>
    </row>
    <row r="4" spans="1:33" x14ac:dyDescent="0.25">
      <c r="A4" s="1368" t="str">
        <f>"Sort by Team"</f>
        <v>Sort by Team</v>
      </c>
      <c r="B4" s="1369"/>
      <c r="C4" s="1364"/>
      <c r="G4" s="1312"/>
      <c r="H4" s="1312"/>
      <c r="I4" s="1312"/>
      <c r="J4" s="10"/>
      <c r="K4" s="10"/>
      <c r="L4" s="10"/>
      <c r="M4" s="10"/>
      <c r="N4" s="10"/>
      <c r="O4" s="10"/>
      <c r="P4" s="10"/>
      <c r="Q4" s="10"/>
      <c r="R4" s="10"/>
      <c r="S4" s="10"/>
      <c r="T4" s="1313"/>
      <c r="U4" s="1313"/>
      <c r="V4" s="1313"/>
      <c r="W4" s="1313"/>
      <c r="X4" s="1313"/>
      <c r="Y4" s="1313"/>
      <c r="Z4" s="1313"/>
      <c r="AA4" s="1313"/>
    </row>
    <row r="5" spans="1:33" x14ac:dyDescent="0.25">
      <c r="G5" s="1312"/>
      <c r="H5" s="1312"/>
      <c r="I5" s="1312"/>
      <c r="J5" s="10"/>
      <c r="K5" s="10"/>
      <c r="L5" s="10"/>
      <c r="M5" s="10"/>
      <c r="N5" s="10"/>
      <c r="O5" s="10"/>
      <c r="P5" s="10"/>
      <c r="Q5" s="10"/>
      <c r="R5" s="10"/>
      <c r="S5" s="10"/>
      <c r="T5" s="1313"/>
      <c r="U5" s="1313"/>
      <c r="V5" s="1313"/>
      <c r="W5" s="1313"/>
      <c r="X5" s="1313"/>
      <c r="Y5" s="1313"/>
      <c r="Z5" s="1313"/>
      <c r="AA5" s="1313"/>
    </row>
    <row r="6" spans="1:33" x14ac:dyDescent="0.25">
      <c r="G6" s="1312"/>
      <c r="H6" s="1312"/>
      <c r="I6" s="1312"/>
      <c r="J6" s="10"/>
      <c r="K6" s="10"/>
      <c r="L6" s="10"/>
      <c r="M6" s="10"/>
      <c r="N6" s="10"/>
      <c r="O6" s="10"/>
      <c r="P6" s="10"/>
      <c r="Q6" s="10"/>
      <c r="R6" s="10"/>
      <c r="S6" s="10"/>
      <c r="T6" s="1313"/>
      <c r="U6" s="1313"/>
      <c r="V6" s="1313"/>
      <c r="W6" s="1313"/>
      <c r="X6" s="1313"/>
      <c r="Y6" s="1313"/>
      <c r="Z6" s="1313"/>
      <c r="AA6" s="1313"/>
    </row>
    <row r="7" spans="1:33" x14ac:dyDescent="0.25">
      <c r="G7" s="1312"/>
      <c r="H7" s="1312"/>
      <c r="I7" s="1312"/>
      <c r="J7" s="10"/>
      <c r="K7" s="10"/>
      <c r="L7" s="10"/>
      <c r="M7" s="10"/>
      <c r="N7" s="10"/>
      <c r="O7" s="10"/>
      <c r="P7" s="10"/>
      <c r="Q7" s="10"/>
      <c r="R7" s="10"/>
      <c r="S7" s="10"/>
      <c r="T7" s="1313"/>
      <c r="U7" s="1313"/>
      <c r="V7" s="1313"/>
      <c r="W7" s="1313"/>
      <c r="X7" s="1313"/>
      <c r="Y7" s="1313"/>
      <c r="Z7" s="1313"/>
      <c r="AA7" s="1313"/>
    </row>
    <row r="8" spans="1:33" x14ac:dyDescent="0.25">
      <c r="E8" s="1476" t="s">
        <v>234</v>
      </c>
      <c r="F8" s="1476"/>
      <c r="G8" s="1476"/>
      <c r="H8" s="1476"/>
      <c r="I8" s="1476"/>
      <c r="J8" s="1476"/>
      <c r="K8" s="1475" t="s">
        <v>235</v>
      </c>
      <c r="L8" s="1475"/>
      <c r="M8" s="1362"/>
      <c r="N8" s="1362"/>
      <c r="O8" s="1362"/>
      <c r="P8" s="1362"/>
      <c r="Q8" s="1362"/>
      <c r="R8" s="1362"/>
      <c r="S8" s="1362"/>
      <c r="T8" s="1362"/>
      <c r="U8" s="1362"/>
      <c r="V8" s="1362"/>
      <c r="W8" s="1362"/>
      <c r="X8" s="1362"/>
      <c r="Y8" s="1362"/>
      <c r="Z8" s="1362"/>
      <c r="AA8" s="1362"/>
      <c r="AB8" s="1362"/>
      <c r="AC8" s="1362"/>
      <c r="AD8" s="1362"/>
      <c r="AE8" s="1362"/>
      <c r="AF8" s="1362"/>
      <c r="AG8" s="1362"/>
    </row>
    <row r="9" spans="1:33" s="1340" customFormat="1" ht="15" customHeight="1" x14ac:dyDescent="0.25">
      <c r="A9" s="1421" t="s">
        <v>1163</v>
      </c>
      <c r="B9" s="1422" t="s">
        <v>1164</v>
      </c>
      <c r="C9" s="1422" t="s">
        <v>1165</v>
      </c>
      <c r="D9" s="1422" t="s">
        <v>1166</v>
      </c>
      <c r="E9" s="1422" t="s">
        <v>239</v>
      </c>
      <c r="F9" s="1422" t="s">
        <v>240</v>
      </c>
      <c r="G9" s="1422" t="s">
        <v>343</v>
      </c>
      <c r="H9" s="1422" t="s">
        <v>241</v>
      </c>
      <c r="I9" s="1422" t="s">
        <v>694</v>
      </c>
      <c r="J9" s="1422" t="s">
        <v>1013</v>
      </c>
      <c r="K9" s="1422" t="s">
        <v>255</v>
      </c>
      <c r="L9" s="1422" t="s">
        <v>242</v>
      </c>
      <c r="M9" s="1422" t="s">
        <v>338</v>
      </c>
      <c r="N9" s="1422" t="s">
        <v>339</v>
      </c>
      <c r="O9" s="1422" t="s">
        <v>340</v>
      </c>
      <c r="P9" s="1422" t="s">
        <v>341</v>
      </c>
      <c r="Q9" s="1422" t="s">
        <v>342</v>
      </c>
      <c r="R9" s="1422" t="s">
        <v>243</v>
      </c>
      <c r="S9" s="1422" t="s">
        <v>1104</v>
      </c>
      <c r="T9" s="1422" t="s">
        <v>1105</v>
      </c>
      <c r="U9" s="1422" t="s">
        <v>1106</v>
      </c>
      <c r="V9" s="1422" t="s">
        <v>1107</v>
      </c>
      <c r="W9" s="1422" t="s">
        <v>1108</v>
      </c>
      <c r="X9" s="1422" t="s">
        <v>1140</v>
      </c>
      <c r="Y9" s="1422" t="s">
        <v>1167</v>
      </c>
      <c r="Z9" s="1422" t="s">
        <v>1109</v>
      </c>
      <c r="AA9" s="1422" t="s">
        <v>1110</v>
      </c>
      <c r="AB9" s="1422" t="s">
        <v>1111</v>
      </c>
      <c r="AC9" s="1422" t="s">
        <v>1112</v>
      </c>
      <c r="AD9" s="1423" t="s">
        <v>1113</v>
      </c>
      <c r="AE9" s="1423" t="s">
        <v>1114</v>
      </c>
      <c r="AF9" s="1423" t="s">
        <v>1141</v>
      </c>
      <c r="AG9" s="1423" t="s">
        <v>1168</v>
      </c>
    </row>
    <row r="10" spans="1:33" x14ac:dyDescent="0.25">
      <c r="A10" s="1424" t="s">
        <v>770</v>
      </c>
      <c r="B10" s="1425" t="s">
        <v>781</v>
      </c>
      <c r="C10" s="1425" t="s">
        <v>901</v>
      </c>
      <c r="D10" s="1425" t="s">
        <v>1045</v>
      </c>
      <c r="E10" s="1426">
        <v>87</v>
      </c>
      <c r="F10" s="1426">
        <v>111</v>
      </c>
      <c r="G10" s="1426">
        <v>24</v>
      </c>
      <c r="H10" s="1426">
        <v>15</v>
      </c>
      <c r="I10" s="1426">
        <v>20</v>
      </c>
      <c r="J10" s="1425">
        <v>5.57E-2</v>
      </c>
      <c r="K10" s="1426">
        <v>510.07299999999998</v>
      </c>
      <c r="L10" s="1426">
        <v>259.66199999999998</v>
      </c>
      <c r="M10" s="1426">
        <v>963.29300000000001</v>
      </c>
      <c r="N10" s="1426">
        <v>573.10799999999995</v>
      </c>
      <c r="O10" s="1426">
        <v>560.57500000000005</v>
      </c>
      <c r="P10" s="1426">
        <v>570.16700000000003</v>
      </c>
      <c r="Q10" s="1426">
        <v>344.36500000000001</v>
      </c>
      <c r="R10" s="1426">
        <v>3781.2429999999999</v>
      </c>
      <c r="S10" s="1426">
        <v>35</v>
      </c>
      <c r="T10" s="1426">
        <v>17</v>
      </c>
      <c r="U10" s="1426">
        <v>65</v>
      </c>
      <c r="V10" s="1426">
        <v>41</v>
      </c>
      <c r="W10" s="1426">
        <v>39</v>
      </c>
      <c r="X10" s="1426">
        <v>38</v>
      </c>
      <c r="Y10" s="1426">
        <v>24</v>
      </c>
      <c r="Z10" s="1426">
        <v>259</v>
      </c>
      <c r="AA10" s="1426">
        <v>14.573514285714285</v>
      </c>
      <c r="AB10" s="1426">
        <v>15.274235294117645</v>
      </c>
      <c r="AC10" s="1426">
        <v>14.819892307692308</v>
      </c>
      <c r="AD10" s="1427">
        <v>13.978243902439024</v>
      </c>
      <c r="AE10" s="1427">
        <v>14.37371794871795</v>
      </c>
      <c r="AF10" s="1427">
        <v>15.004394736842107</v>
      </c>
      <c r="AG10" s="1427">
        <v>14.348541666666668</v>
      </c>
    </row>
    <row r="11" spans="1:33" x14ac:dyDescent="0.25">
      <c r="A11" s="1428" t="s">
        <v>775</v>
      </c>
      <c r="B11" s="1429" t="s">
        <v>789</v>
      </c>
      <c r="C11" s="1429" t="s">
        <v>902</v>
      </c>
      <c r="D11" s="1429" t="s">
        <v>1142</v>
      </c>
      <c r="E11" s="1430">
        <v>7</v>
      </c>
      <c r="F11" s="1430">
        <v>13</v>
      </c>
      <c r="G11" s="1430">
        <v>6</v>
      </c>
      <c r="H11" s="1430">
        <v>3</v>
      </c>
      <c r="I11" s="1430">
        <v>3</v>
      </c>
      <c r="J11" s="1429">
        <v>0.25</v>
      </c>
      <c r="K11" s="1430">
        <v>0</v>
      </c>
      <c r="L11" s="1430">
        <v>0</v>
      </c>
      <c r="M11" s="1430">
        <v>0</v>
      </c>
      <c r="N11" s="1430">
        <v>0</v>
      </c>
      <c r="O11" s="1430">
        <v>0</v>
      </c>
      <c r="P11" s="1430">
        <v>134.21100000000001</v>
      </c>
      <c r="Q11" s="1430">
        <v>56.042000000000002</v>
      </c>
      <c r="R11" s="1430">
        <v>190.25300000000001</v>
      </c>
      <c r="S11" s="1430">
        <v>0</v>
      </c>
      <c r="T11" s="1430">
        <v>0</v>
      </c>
      <c r="U11" s="1430">
        <v>0</v>
      </c>
      <c r="V11" s="1430">
        <v>0</v>
      </c>
      <c r="W11" s="1430">
        <v>0</v>
      </c>
      <c r="X11" s="1430">
        <v>5</v>
      </c>
      <c r="Y11" s="1430">
        <v>3</v>
      </c>
      <c r="Z11" s="1430">
        <v>8</v>
      </c>
      <c r="AA11" s="1430">
        <v>0</v>
      </c>
      <c r="AB11" s="1430">
        <v>0</v>
      </c>
      <c r="AC11" s="1430">
        <v>0</v>
      </c>
      <c r="AD11" s="1431">
        <v>0</v>
      </c>
      <c r="AE11" s="1431">
        <v>0</v>
      </c>
      <c r="AF11" s="1431">
        <v>26.842200000000002</v>
      </c>
      <c r="AG11" s="1431">
        <v>18.680666666666667</v>
      </c>
    </row>
    <row r="12" spans="1:33" x14ac:dyDescent="0.25">
      <c r="A12" s="1424" t="s">
        <v>775</v>
      </c>
      <c r="B12" s="1425" t="s">
        <v>1156</v>
      </c>
      <c r="C12" s="1425" t="s">
        <v>904</v>
      </c>
      <c r="D12" s="1425" t="s">
        <v>1047</v>
      </c>
      <c r="E12" s="1426">
        <v>7</v>
      </c>
      <c r="F12" s="1426">
        <v>9</v>
      </c>
      <c r="G12" s="1426">
        <v>2</v>
      </c>
      <c r="H12" s="1426">
        <v>4</v>
      </c>
      <c r="I12" s="1426">
        <v>2</v>
      </c>
      <c r="J12" s="1425">
        <v>0.25</v>
      </c>
      <c r="K12" s="1426">
        <v>0</v>
      </c>
      <c r="L12" s="1426">
        <v>0</v>
      </c>
      <c r="M12" s="1426">
        <v>0</v>
      </c>
      <c r="N12" s="1426">
        <v>0</v>
      </c>
      <c r="O12" s="1426">
        <v>-45.921999999999997</v>
      </c>
      <c r="P12" s="1426">
        <v>0</v>
      </c>
      <c r="Q12" s="1426">
        <v>0</v>
      </c>
      <c r="R12" s="1426">
        <v>-45.921999999999997</v>
      </c>
      <c r="S12" s="1426">
        <v>0</v>
      </c>
      <c r="T12" s="1426">
        <v>0</v>
      </c>
      <c r="U12" s="1426">
        <v>0</v>
      </c>
      <c r="V12" s="1426">
        <v>0</v>
      </c>
      <c r="W12" s="1426">
        <v>-1</v>
      </c>
      <c r="X12" s="1426">
        <v>0</v>
      </c>
      <c r="Y12" s="1426">
        <v>0</v>
      </c>
      <c r="Z12" s="1426">
        <v>-1</v>
      </c>
      <c r="AA12" s="1426">
        <v>0</v>
      </c>
      <c r="AB12" s="1426">
        <v>0</v>
      </c>
      <c r="AC12" s="1426">
        <v>0</v>
      </c>
      <c r="AD12" s="1427">
        <v>0</v>
      </c>
      <c r="AE12" s="1427">
        <v>45.921999999999997</v>
      </c>
      <c r="AF12" s="1427">
        <v>0</v>
      </c>
      <c r="AG12" s="1427">
        <v>0</v>
      </c>
    </row>
    <row r="13" spans="1:33" x14ac:dyDescent="0.25">
      <c r="A13" s="1428" t="s">
        <v>780</v>
      </c>
      <c r="B13" s="1429" t="s">
        <v>808</v>
      </c>
      <c r="C13" s="1429" t="s">
        <v>905</v>
      </c>
      <c r="D13" s="1429" t="s">
        <v>1049</v>
      </c>
      <c r="E13" s="1430">
        <v>23</v>
      </c>
      <c r="F13" s="1430">
        <v>24</v>
      </c>
      <c r="G13" s="1430">
        <v>1</v>
      </c>
      <c r="H13" s="1430">
        <v>5</v>
      </c>
      <c r="I13" s="1430">
        <v>3</v>
      </c>
      <c r="J13" s="1429">
        <v>0.1132</v>
      </c>
      <c r="K13" s="1430">
        <v>0</v>
      </c>
      <c r="L13" s="1430">
        <v>0</v>
      </c>
      <c r="M13" s="1430">
        <v>0</v>
      </c>
      <c r="N13" s="1430">
        <v>0</v>
      </c>
      <c r="O13" s="1430">
        <v>88.653000000000006</v>
      </c>
      <c r="P13" s="1430">
        <v>8.4480000000000004</v>
      </c>
      <c r="Q13" s="1430">
        <v>43.796999999999997</v>
      </c>
      <c r="R13" s="1430">
        <v>140.898</v>
      </c>
      <c r="S13" s="1430">
        <v>0</v>
      </c>
      <c r="T13" s="1430">
        <v>0</v>
      </c>
      <c r="U13" s="1430">
        <v>0</v>
      </c>
      <c r="V13" s="1430">
        <v>0</v>
      </c>
      <c r="W13" s="1430">
        <v>7</v>
      </c>
      <c r="X13" s="1430">
        <v>1</v>
      </c>
      <c r="Y13" s="1430">
        <v>3</v>
      </c>
      <c r="Z13" s="1430">
        <v>11</v>
      </c>
      <c r="AA13" s="1430">
        <v>0</v>
      </c>
      <c r="AB13" s="1430">
        <v>0</v>
      </c>
      <c r="AC13" s="1430">
        <v>0</v>
      </c>
      <c r="AD13" s="1431">
        <v>0</v>
      </c>
      <c r="AE13" s="1431">
        <v>12.664714285714286</v>
      </c>
      <c r="AF13" s="1431">
        <v>8.4480000000000004</v>
      </c>
      <c r="AG13" s="1431">
        <v>14.598999999999998</v>
      </c>
    </row>
    <row r="14" spans="1:33" x14ac:dyDescent="0.25">
      <c r="A14" s="1424" t="s">
        <v>776</v>
      </c>
      <c r="B14" s="1425" t="s">
        <v>797</v>
      </c>
      <c r="C14" s="1425" t="s">
        <v>906</v>
      </c>
      <c r="D14" s="1425" t="s">
        <v>1080</v>
      </c>
      <c r="E14" s="1426">
        <v>37</v>
      </c>
      <c r="F14" s="1426">
        <v>37</v>
      </c>
      <c r="G14" s="1426">
        <v>0</v>
      </c>
      <c r="H14" s="1426">
        <v>2</v>
      </c>
      <c r="I14" s="1426">
        <v>9</v>
      </c>
      <c r="J14" s="1425">
        <v>0.13039999999999999</v>
      </c>
      <c r="K14" s="1426">
        <v>0</v>
      </c>
      <c r="L14" s="1426">
        <v>44.648000000000003</v>
      </c>
      <c r="M14" s="1426">
        <v>272.60000000000002</v>
      </c>
      <c r="N14" s="1426">
        <v>198.8</v>
      </c>
      <c r="O14" s="1426">
        <v>302.36200000000002</v>
      </c>
      <c r="P14" s="1426">
        <v>252.55</v>
      </c>
      <c r="Q14" s="1426">
        <v>160.45400000000001</v>
      </c>
      <c r="R14" s="1426">
        <v>1231.414</v>
      </c>
      <c r="S14" s="1426">
        <v>0</v>
      </c>
      <c r="T14" s="1426">
        <v>3</v>
      </c>
      <c r="U14" s="1426">
        <v>19</v>
      </c>
      <c r="V14" s="1426">
        <v>13</v>
      </c>
      <c r="W14" s="1426">
        <v>19</v>
      </c>
      <c r="X14" s="1426">
        <v>17</v>
      </c>
      <c r="Y14" s="1426">
        <v>13</v>
      </c>
      <c r="Z14" s="1426">
        <v>84</v>
      </c>
      <c r="AA14" s="1426">
        <v>0</v>
      </c>
      <c r="AB14" s="1426">
        <v>14.882666666666667</v>
      </c>
      <c r="AC14" s="1426">
        <v>14.347368421052632</v>
      </c>
      <c r="AD14" s="1427">
        <v>15.292307692307693</v>
      </c>
      <c r="AE14" s="1427">
        <v>15.913789473684211</v>
      </c>
      <c r="AF14" s="1427">
        <v>14.855882352941178</v>
      </c>
      <c r="AG14" s="1427">
        <v>12.342615384615385</v>
      </c>
    </row>
    <row r="15" spans="1:33" x14ac:dyDescent="0.25">
      <c r="A15" s="1428" t="s">
        <v>778</v>
      </c>
      <c r="B15" s="1429" t="s">
        <v>805</v>
      </c>
      <c r="C15" s="1429" t="s">
        <v>908</v>
      </c>
      <c r="D15" s="1429" t="s">
        <v>1050</v>
      </c>
      <c r="E15" s="1430">
        <v>68</v>
      </c>
      <c r="F15" s="1430">
        <v>79</v>
      </c>
      <c r="G15" s="1430">
        <v>11</v>
      </c>
      <c r="H15" s="1430">
        <v>12</v>
      </c>
      <c r="I15" s="1430">
        <v>15</v>
      </c>
      <c r="J15" s="1429">
        <v>4.3700000000000003E-2</v>
      </c>
      <c r="K15" s="1430">
        <v>217.93899999999999</v>
      </c>
      <c r="L15" s="1430">
        <v>116.051</v>
      </c>
      <c r="M15" s="1430">
        <v>321.51100000000002</v>
      </c>
      <c r="N15" s="1430">
        <v>731.99300000000005</v>
      </c>
      <c r="O15" s="1430">
        <v>580.21500000000003</v>
      </c>
      <c r="P15" s="1430">
        <v>1064.4880000000001</v>
      </c>
      <c r="Q15" s="1430">
        <v>1017.6660000000001</v>
      </c>
      <c r="R15" s="1430">
        <v>4049.8630000000003</v>
      </c>
      <c r="S15" s="1430">
        <v>14</v>
      </c>
      <c r="T15" s="1430">
        <v>6</v>
      </c>
      <c r="U15" s="1430">
        <v>20</v>
      </c>
      <c r="V15" s="1430">
        <v>38</v>
      </c>
      <c r="W15" s="1430">
        <v>42</v>
      </c>
      <c r="X15" s="1430">
        <v>60</v>
      </c>
      <c r="Y15" s="1430">
        <v>54</v>
      </c>
      <c r="Z15" s="1430">
        <v>234</v>
      </c>
      <c r="AA15" s="1430">
        <v>15.567071428571428</v>
      </c>
      <c r="AB15" s="1430">
        <v>19.341833333333334</v>
      </c>
      <c r="AC15" s="1430">
        <v>16.07555</v>
      </c>
      <c r="AD15" s="1431">
        <v>19.262973684210529</v>
      </c>
      <c r="AE15" s="1431">
        <v>13.814642857142857</v>
      </c>
      <c r="AF15" s="1431">
        <v>17.741466666666668</v>
      </c>
      <c r="AG15" s="1431">
        <v>18.845666666666666</v>
      </c>
    </row>
    <row r="16" spans="1:33" x14ac:dyDescent="0.25">
      <c r="A16" s="1424" t="s">
        <v>778</v>
      </c>
      <c r="B16" s="1425" t="s">
        <v>805</v>
      </c>
      <c r="C16" s="1425" t="s">
        <v>909</v>
      </c>
      <c r="D16" s="1425" t="s">
        <v>1050</v>
      </c>
      <c r="E16" s="1426">
        <v>7</v>
      </c>
      <c r="F16" s="1426">
        <v>10</v>
      </c>
      <c r="G16" s="1426">
        <v>3</v>
      </c>
      <c r="H16" s="1426">
        <v>3</v>
      </c>
      <c r="I16" s="1426">
        <v>4</v>
      </c>
      <c r="J16" s="1425">
        <v>5.8400000000000001E-2</v>
      </c>
      <c r="K16" s="1426">
        <v>124.384</v>
      </c>
      <c r="L16" s="1426">
        <v>34.259</v>
      </c>
      <c r="M16" s="1426">
        <v>119.84</v>
      </c>
      <c r="N16" s="1426">
        <v>154.96799999999999</v>
      </c>
      <c r="O16" s="1426">
        <v>312.57299999999998</v>
      </c>
      <c r="P16" s="1426">
        <v>595.58600000000001</v>
      </c>
      <c r="Q16" s="1426">
        <v>122.16200000000001</v>
      </c>
      <c r="R16" s="1426">
        <v>1463.7719999999999</v>
      </c>
      <c r="S16" s="1426">
        <v>6</v>
      </c>
      <c r="T16" s="1426">
        <v>2</v>
      </c>
      <c r="U16" s="1426">
        <v>7</v>
      </c>
      <c r="V16" s="1426">
        <v>5</v>
      </c>
      <c r="W16" s="1426">
        <v>7</v>
      </c>
      <c r="X16" s="1426">
        <v>3</v>
      </c>
      <c r="Y16" s="1426">
        <v>5</v>
      </c>
      <c r="Z16" s="1426">
        <v>35</v>
      </c>
      <c r="AA16" s="1426">
        <v>20.730666666666668</v>
      </c>
      <c r="AB16" s="1426">
        <v>17.1295</v>
      </c>
      <c r="AC16" s="1426">
        <v>17.12</v>
      </c>
      <c r="AD16" s="1427">
        <v>30.993599999999997</v>
      </c>
      <c r="AE16" s="1427">
        <v>44.653285714285708</v>
      </c>
      <c r="AF16" s="1427">
        <v>198.52866666666668</v>
      </c>
      <c r="AG16" s="1427">
        <v>24.432400000000001</v>
      </c>
    </row>
    <row r="17" spans="1:33" x14ac:dyDescent="0.25">
      <c r="A17" s="1428" t="s">
        <v>771</v>
      </c>
      <c r="B17" s="1429" t="s">
        <v>784</v>
      </c>
      <c r="C17" s="1429" t="s">
        <v>911</v>
      </c>
      <c r="D17" s="1429" t="s">
        <v>1134</v>
      </c>
      <c r="E17" s="1430">
        <v>17</v>
      </c>
      <c r="F17" s="1430">
        <v>34</v>
      </c>
      <c r="G17" s="1430">
        <v>17</v>
      </c>
      <c r="H17" s="1430">
        <v>7</v>
      </c>
      <c r="I17" s="1430">
        <v>7</v>
      </c>
      <c r="J17" s="1429">
        <v>0.1007</v>
      </c>
      <c r="K17" s="1430">
        <v>31.933</v>
      </c>
      <c r="L17" s="1430">
        <v>27.058</v>
      </c>
      <c r="M17" s="1430">
        <v>76.063999999999993</v>
      </c>
      <c r="N17" s="1430">
        <v>54.171999999999997</v>
      </c>
      <c r="O17" s="1430">
        <v>0.156</v>
      </c>
      <c r="P17" s="1430">
        <v>41.555999999999997</v>
      </c>
      <c r="Q17" s="1430">
        <v>154.47</v>
      </c>
      <c r="R17" s="1430">
        <v>385.40899999999999</v>
      </c>
      <c r="S17" s="1430">
        <v>2</v>
      </c>
      <c r="T17" s="1430">
        <v>2</v>
      </c>
      <c r="U17" s="1430">
        <v>5</v>
      </c>
      <c r="V17" s="1430">
        <v>3</v>
      </c>
      <c r="W17" s="1430">
        <v>0</v>
      </c>
      <c r="X17" s="1430">
        <v>3</v>
      </c>
      <c r="Y17" s="1430">
        <v>9</v>
      </c>
      <c r="Z17" s="1430">
        <v>24</v>
      </c>
      <c r="AA17" s="1430">
        <v>15.9665</v>
      </c>
      <c r="AB17" s="1430">
        <v>13.529</v>
      </c>
      <c r="AC17" s="1430">
        <v>15.212799999999998</v>
      </c>
      <c r="AD17" s="1431">
        <v>18.057333333333332</v>
      </c>
      <c r="AE17" s="1431">
        <v>0</v>
      </c>
      <c r="AF17" s="1431">
        <v>13.851999999999999</v>
      </c>
      <c r="AG17" s="1431">
        <v>17.163333333333334</v>
      </c>
    </row>
    <row r="18" spans="1:33" x14ac:dyDescent="0.25">
      <c r="A18" s="1424" t="s">
        <v>776</v>
      </c>
      <c r="B18" s="1425" t="s">
        <v>798</v>
      </c>
      <c r="C18" s="1425" t="s">
        <v>912</v>
      </c>
      <c r="D18" s="1425" t="s">
        <v>1052</v>
      </c>
      <c r="E18" s="1426">
        <v>8</v>
      </c>
      <c r="F18" s="1426">
        <v>8</v>
      </c>
      <c r="G18" s="1426">
        <v>0</v>
      </c>
      <c r="H18" s="1426">
        <v>4</v>
      </c>
      <c r="I18" s="1426">
        <v>2</v>
      </c>
      <c r="J18" s="1425">
        <v>2.92E-2</v>
      </c>
      <c r="K18" s="1426">
        <v>0</v>
      </c>
      <c r="L18" s="1426">
        <v>0</v>
      </c>
      <c r="M18" s="1426">
        <v>0</v>
      </c>
      <c r="N18" s="1426">
        <v>0</v>
      </c>
      <c r="O18" s="1426">
        <v>0</v>
      </c>
      <c r="P18" s="1426">
        <v>0</v>
      </c>
      <c r="Q18" s="1426">
        <v>0</v>
      </c>
      <c r="R18" s="1426">
        <v>0</v>
      </c>
      <c r="S18" s="1426">
        <v>0</v>
      </c>
      <c r="T18" s="1426">
        <v>0</v>
      </c>
      <c r="U18" s="1426">
        <v>0</v>
      </c>
      <c r="V18" s="1426">
        <v>0</v>
      </c>
      <c r="W18" s="1426">
        <v>0</v>
      </c>
      <c r="X18" s="1426">
        <v>0</v>
      </c>
      <c r="Y18" s="1426">
        <v>0</v>
      </c>
      <c r="Z18" s="1426">
        <v>0</v>
      </c>
      <c r="AA18" s="1426">
        <v>0</v>
      </c>
      <c r="AB18" s="1426">
        <v>0</v>
      </c>
      <c r="AC18" s="1426">
        <v>0</v>
      </c>
      <c r="AD18" s="1427">
        <v>0</v>
      </c>
      <c r="AE18" s="1427">
        <v>0</v>
      </c>
      <c r="AF18" s="1427">
        <v>0</v>
      </c>
      <c r="AG18" s="1427">
        <v>0</v>
      </c>
    </row>
    <row r="19" spans="1:33" x14ac:dyDescent="0.25">
      <c r="A19" s="1428" t="s">
        <v>772</v>
      </c>
      <c r="B19" s="1429" t="s">
        <v>772</v>
      </c>
      <c r="C19" s="1429" t="s">
        <v>772</v>
      </c>
      <c r="D19" s="1429" t="s">
        <v>1053</v>
      </c>
      <c r="E19" s="1430">
        <v>0</v>
      </c>
      <c r="F19" s="1430">
        <v>0</v>
      </c>
      <c r="G19" s="1430">
        <v>0</v>
      </c>
      <c r="H19" s="1430">
        <v>0</v>
      </c>
      <c r="I19" s="1430">
        <v>0</v>
      </c>
      <c r="J19" s="1429">
        <v>5.3100000000000001E-2</v>
      </c>
      <c r="K19" s="1430">
        <v>0</v>
      </c>
      <c r="L19" s="1430">
        <v>0.81499999999999995</v>
      </c>
      <c r="M19" s="1430">
        <v>0</v>
      </c>
      <c r="N19" s="1430">
        <v>0</v>
      </c>
      <c r="O19" s="1430">
        <v>0</v>
      </c>
      <c r="P19" s="1430">
        <v>0</v>
      </c>
      <c r="Q19" s="1430">
        <v>0</v>
      </c>
      <c r="R19" s="1430">
        <v>0.81499999999999995</v>
      </c>
      <c r="S19" s="1430">
        <v>0</v>
      </c>
      <c r="T19" s="1430">
        <v>0</v>
      </c>
      <c r="U19" s="1430">
        <v>0</v>
      </c>
      <c r="V19" s="1430">
        <v>0</v>
      </c>
      <c r="W19" s="1430">
        <v>0</v>
      </c>
      <c r="X19" s="1430">
        <v>0</v>
      </c>
      <c r="Y19" s="1430">
        <v>0</v>
      </c>
      <c r="Z19" s="1430">
        <v>0</v>
      </c>
      <c r="AA19" s="1430">
        <v>0</v>
      </c>
      <c r="AB19" s="1430">
        <v>0</v>
      </c>
      <c r="AC19" s="1430">
        <v>0</v>
      </c>
      <c r="AD19" s="1431">
        <v>0</v>
      </c>
      <c r="AE19" s="1431">
        <v>0</v>
      </c>
      <c r="AF19" s="1431">
        <v>0</v>
      </c>
      <c r="AG19" s="1431">
        <v>0</v>
      </c>
    </row>
    <row r="20" spans="1:33" x14ac:dyDescent="0.25">
      <c r="A20" s="1424" t="s">
        <v>779</v>
      </c>
      <c r="B20" s="1425" t="s">
        <v>782</v>
      </c>
      <c r="C20" s="1425" t="s">
        <v>1158</v>
      </c>
      <c r="D20" s="1425" t="s">
        <v>1046</v>
      </c>
      <c r="E20" s="1426">
        <v>2</v>
      </c>
      <c r="F20" s="1426">
        <v>2</v>
      </c>
      <c r="G20" s="1426">
        <v>0</v>
      </c>
      <c r="H20" s="1426">
        <v>1</v>
      </c>
      <c r="I20" s="1426">
        <v>0</v>
      </c>
      <c r="J20" s="1425"/>
      <c r="K20" s="1426">
        <v>0</v>
      </c>
      <c r="L20" s="1426">
        <v>0</v>
      </c>
      <c r="M20" s="1426">
        <v>0</v>
      </c>
      <c r="N20" s="1426">
        <v>0</v>
      </c>
      <c r="O20" s="1426">
        <v>0</v>
      </c>
      <c r="P20" s="1426">
        <v>0</v>
      </c>
      <c r="Q20" s="1426">
        <v>0</v>
      </c>
      <c r="R20" s="1426">
        <v>0</v>
      </c>
      <c r="S20" s="1426">
        <v>0</v>
      </c>
      <c r="T20" s="1426">
        <v>0</v>
      </c>
      <c r="U20" s="1426">
        <v>0</v>
      </c>
      <c r="V20" s="1426">
        <v>0</v>
      </c>
      <c r="W20" s="1426">
        <v>0</v>
      </c>
      <c r="X20" s="1426">
        <v>0</v>
      </c>
      <c r="Y20" s="1426">
        <v>0</v>
      </c>
      <c r="Z20" s="1426">
        <v>0</v>
      </c>
      <c r="AA20" s="1426">
        <v>0</v>
      </c>
      <c r="AB20" s="1426">
        <v>0</v>
      </c>
      <c r="AC20" s="1426">
        <v>0</v>
      </c>
      <c r="AD20" s="1427">
        <v>0</v>
      </c>
      <c r="AE20" s="1427">
        <v>0</v>
      </c>
      <c r="AF20" s="1427">
        <v>0</v>
      </c>
      <c r="AG20" s="1427">
        <v>0</v>
      </c>
    </row>
    <row r="21" spans="1:33" x14ac:dyDescent="0.25">
      <c r="A21" s="1428" t="s">
        <v>773</v>
      </c>
      <c r="B21" s="1429" t="s">
        <v>803</v>
      </c>
      <c r="C21" s="1429" t="s">
        <v>914</v>
      </c>
      <c r="D21" s="1429" t="s">
        <v>1063</v>
      </c>
      <c r="E21" s="1430">
        <v>0</v>
      </c>
      <c r="F21" s="1430">
        <v>0</v>
      </c>
      <c r="G21" s="1430">
        <v>0</v>
      </c>
      <c r="H21" s="1430">
        <v>0</v>
      </c>
      <c r="I21" s="1430">
        <v>0</v>
      </c>
      <c r="J21" s="1429"/>
      <c r="K21" s="1430">
        <v>0</v>
      </c>
      <c r="L21" s="1430">
        <v>0</v>
      </c>
      <c r="M21" s="1430">
        <v>0</v>
      </c>
      <c r="N21" s="1430">
        <v>0</v>
      </c>
      <c r="O21" s="1430">
        <v>0</v>
      </c>
      <c r="P21" s="1430">
        <v>0</v>
      </c>
      <c r="Q21" s="1430">
        <v>0</v>
      </c>
      <c r="R21" s="1430">
        <v>0</v>
      </c>
      <c r="S21" s="1430">
        <v>0</v>
      </c>
      <c r="T21" s="1430">
        <v>0</v>
      </c>
      <c r="U21" s="1430">
        <v>0</v>
      </c>
      <c r="V21" s="1430">
        <v>0</v>
      </c>
      <c r="W21" s="1430">
        <v>0</v>
      </c>
      <c r="X21" s="1430">
        <v>0</v>
      </c>
      <c r="Y21" s="1430">
        <v>0</v>
      </c>
      <c r="Z21" s="1430">
        <v>0</v>
      </c>
      <c r="AA21" s="1430">
        <v>0</v>
      </c>
      <c r="AB21" s="1430">
        <v>0</v>
      </c>
      <c r="AC21" s="1430">
        <v>0</v>
      </c>
      <c r="AD21" s="1431">
        <v>0</v>
      </c>
      <c r="AE21" s="1431">
        <v>0</v>
      </c>
      <c r="AF21" s="1431">
        <v>0</v>
      </c>
      <c r="AG21" s="1431">
        <v>0</v>
      </c>
    </row>
    <row r="22" spans="1:33" x14ac:dyDescent="0.25">
      <c r="A22" s="1424" t="s">
        <v>770</v>
      </c>
      <c r="B22" s="1425" t="s">
        <v>781</v>
      </c>
      <c r="C22" s="1425" t="s">
        <v>915</v>
      </c>
      <c r="D22" s="1425" t="s">
        <v>1045</v>
      </c>
      <c r="E22" s="1426">
        <v>3</v>
      </c>
      <c r="F22" s="1426">
        <v>3</v>
      </c>
      <c r="G22" s="1426">
        <v>0</v>
      </c>
      <c r="H22" s="1426">
        <v>2</v>
      </c>
      <c r="I22" s="1426">
        <v>0</v>
      </c>
      <c r="J22" s="1425"/>
      <c r="K22" s="1426">
        <v>0.40500000000000003</v>
      </c>
      <c r="L22" s="1426">
        <v>0</v>
      </c>
      <c r="M22" s="1426">
        <v>0</v>
      </c>
      <c r="N22" s="1426">
        <v>10.6</v>
      </c>
      <c r="O22" s="1426">
        <v>0</v>
      </c>
      <c r="P22" s="1426">
        <v>0</v>
      </c>
      <c r="Q22" s="1426">
        <v>0</v>
      </c>
      <c r="R22" s="1426">
        <v>11.004999999999999</v>
      </c>
      <c r="S22" s="1426">
        <v>0</v>
      </c>
      <c r="T22" s="1426">
        <v>0</v>
      </c>
      <c r="U22" s="1426">
        <v>0</v>
      </c>
      <c r="V22" s="1426">
        <v>1</v>
      </c>
      <c r="W22" s="1426">
        <v>0</v>
      </c>
      <c r="X22" s="1426">
        <v>0</v>
      </c>
      <c r="Y22" s="1426">
        <v>0</v>
      </c>
      <c r="Z22" s="1426">
        <v>1</v>
      </c>
      <c r="AA22" s="1426">
        <v>0</v>
      </c>
      <c r="AB22" s="1426">
        <v>0</v>
      </c>
      <c r="AC22" s="1426">
        <v>0</v>
      </c>
      <c r="AD22" s="1427">
        <v>10.6</v>
      </c>
      <c r="AE22" s="1427">
        <v>0</v>
      </c>
      <c r="AF22" s="1427">
        <v>0</v>
      </c>
      <c r="AG22" s="1427">
        <v>0</v>
      </c>
    </row>
    <row r="23" spans="1:33" x14ac:dyDescent="0.25">
      <c r="A23" s="1428" t="s">
        <v>775</v>
      </c>
      <c r="B23" s="1429" t="s">
        <v>789</v>
      </c>
      <c r="C23" s="1429" t="s">
        <v>916</v>
      </c>
      <c r="D23" s="1429" t="s">
        <v>1054</v>
      </c>
      <c r="E23" s="1430">
        <v>32</v>
      </c>
      <c r="F23" s="1430">
        <v>38</v>
      </c>
      <c r="G23" s="1430">
        <v>7</v>
      </c>
      <c r="H23" s="1430">
        <v>13</v>
      </c>
      <c r="I23" s="1430">
        <v>5</v>
      </c>
      <c r="J23" s="1429">
        <v>0.10639999999999999</v>
      </c>
      <c r="K23" s="1430">
        <v>128.60300000000001</v>
      </c>
      <c r="L23" s="1430">
        <v>299.495</v>
      </c>
      <c r="M23" s="1430">
        <v>477.673</v>
      </c>
      <c r="N23" s="1430">
        <v>463.40199999999999</v>
      </c>
      <c r="O23" s="1430">
        <v>342.71499999999997</v>
      </c>
      <c r="P23" s="1430">
        <v>349.69200000000001</v>
      </c>
      <c r="Q23" s="1430">
        <v>92.242000000000004</v>
      </c>
      <c r="R23" s="1430">
        <v>2153.8220000000001</v>
      </c>
      <c r="S23" s="1430">
        <v>7</v>
      </c>
      <c r="T23" s="1430">
        <v>12</v>
      </c>
      <c r="U23" s="1430">
        <v>16</v>
      </c>
      <c r="V23" s="1430">
        <v>21</v>
      </c>
      <c r="W23" s="1430">
        <v>17</v>
      </c>
      <c r="X23" s="1430">
        <v>20</v>
      </c>
      <c r="Y23" s="1430">
        <v>3</v>
      </c>
      <c r="Z23" s="1430">
        <v>96</v>
      </c>
      <c r="AA23" s="1430">
        <v>18.371857142857145</v>
      </c>
      <c r="AB23" s="1430">
        <v>24.957916666666666</v>
      </c>
      <c r="AC23" s="1430">
        <v>29.8545625</v>
      </c>
      <c r="AD23" s="1431">
        <v>22.066761904761904</v>
      </c>
      <c r="AE23" s="1431">
        <v>20.159705882352938</v>
      </c>
      <c r="AF23" s="1431">
        <v>17.4846</v>
      </c>
      <c r="AG23" s="1431">
        <v>30.747333333333334</v>
      </c>
    </row>
    <row r="24" spans="1:33" x14ac:dyDescent="0.25">
      <c r="A24" s="1424" t="s">
        <v>775</v>
      </c>
      <c r="B24" s="1425" t="s">
        <v>791</v>
      </c>
      <c r="C24" s="1425" t="s">
        <v>917</v>
      </c>
      <c r="D24" s="1425" t="s">
        <v>1055</v>
      </c>
      <c r="E24" s="1426">
        <v>36</v>
      </c>
      <c r="F24" s="1426">
        <v>37</v>
      </c>
      <c r="G24" s="1426">
        <v>2</v>
      </c>
      <c r="H24" s="1426">
        <v>14</v>
      </c>
      <c r="I24" s="1426">
        <v>13</v>
      </c>
      <c r="J24" s="1425">
        <v>0.28889999999999999</v>
      </c>
      <c r="K24" s="1426">
        <v>255.74600000000001</v>
      </c>
      <c r="L24" s="1426">
        <v>58.411999999999999</v>
      </c>
      <c r="M24" s="1426">
        <v>218.25800000000001</v>
      </c>
      <c r="N24" s="1426">
        <v>177.46799999999999</v>
      </c>
      <c r="O24" s="1426">
        <v>0</v>
      </c>
      <c r="P24" s="1426">
        <v>0</v>
      </c>
      <c r="Q24" s="1426">
        <v>0</v>
      </c>
      <c r="R24" s="1426">
        <v>709.88400000000001</v>
      </c>
      <c r="S24" s="1426">
        <v>17</v>
      </c>
      <c r="T24" s="1426">
        <v>4</v>
      </c>
      <c r="U24" s="1426">
        <v>16</v>
      </c>
      <c r="V24" s="1426">
        <v>12</v>
      </c>
      <c r="W24" s="1426">
        <v>0</v>
      </c>
      <c r="X24" s="1426">
        <v>0</v>
      </c>
      <c r="Y24" s="1426">
        <v>0</v>
      </c>
      <c r="Z24" s="1426">
        <v>49</v>
      </c>
      <c r="AA24" s="1426">
        <v>15.043882352941177</v>
      </c>
      <c r="AB24" s="1426">
        <v>14.603</v>
      </c>
      <c r="AC24" s="1426">
        <v>13.641125000000001</v>
      </c>
      <c r="AD24" s="1427">
        <v>14.789</v>
      </c>
      <c r="AE24" s="1427">
        <v>0</v>
      </c>
      <c r="AF24" s="1427">
        <v>0</v>
      </c>
      <c r="AG24" s="1427">
        <v>0</v>
      </c>
    </row>
    <row r="25" spans="1:33" x14ac:dyDescent="0.25">
      <c r="A25" s="1428" t="s">
        <v>780</v>
      </c>
      <c r="B25" s="1429" t="s">
        <v>807</v>
      </c>
      <c r="C25" s="1429" t="s">
        <v>919</v>
      </c>
      <c r="D25" s="1429" t="s">
        <v>1102</v>
      </c>
      <c r="E25" s="1430">
        <v>46</v>
      </c>
      <c r="F25" s="1430">
        <v>47</v>
      </c>
      <c r="G25" s="1430">
        <v>1</v>
      </c>
      <c r="H25" s="1430">
        <v>5</v>
      </c>
      <c r="I25" s="1430">
        <v>12</v>
      </c>
      <c r="J25" s="1429">
        <v>0.1043</v>
      </c>
      <c r="K25" s="1430">
        <v>1757.8030000000001</v>
      </c>
      <c r="L25" s="1430">
        <v>1491.9549999999999</v>
      </c>
      <c r="M25" s="1430">
        <v>2910.9960000000001</v>
      </c>
      <c r="N25" s="1430">
        <v>1163.625</v>
      </c>
      <c r="O25" s="1430">
        <v>1874.3710000000001</v>
      </c>
      <c r="P25" s="1430">
        <v>2797.51</v>
      </c>
      <c r="Q25" s="1430">
        <v>-613.90200000000004</v>
      </c>
      <c r="R25" s="1430">
        <v>11382.358</v>
      </c>
      <c r="S25" s="1430">
        <v>71</v>
      </c>
      <c r="T25" s="1430">
        <v>81</v>
      </c>
      <c r="U25" s="1430">
        <v>146</v>
      </c>
      <c r="V25" s="1430">
        <v>54</v>
      </c>
      <c r="W25" s="1430">
        <v>91</v>
      </c>
      <c r="X25" s="1430">
        <v>136</v>
      </c>
      <c r="Y25" s="1430">
        <v>-33</v>
      </c>
      <c r="Z25" s="1430">
        <v>546</v>
      </c>
      <c r="AA25" s="1430">
        <v>24.757788732394367</v>
      </c>
      <c r="AB25" s="1430">
        <v>18.419197530864196</v>
      </c>
      <c r="AC25" s="1430">
        <v>19.938328767123288</v>
      </c>
      <c r="AD25" s="1431">
        <v>21.548611111111111</v>
      </c>
      <c r="AE25" s="1431">
        <v>20.597483516483518</v>
      </c>
      <c r="AF25" s="1431">
        <v>20.569926470588236</v>
      </c>
      <c r="AG25" s="1431">
        <v>18.603090909090909</v>
      </c>
    </row>
    <row r="26" spans="1:33" x14ac:dyDescent="0.25">
      <c r="A26" s="1424" t="s">
        <v>774</v>
      </c>
      <c r="B26" s="1425" t="s">
        <v>795</v>
      </c>
      <c r="C26" s="1425" t="s">
        <v>920</v>
      </c>
      <c r="D26" s="1425" t="s">
        <v>1057</v>
      </c>
      <c r="E26" s="1426">
        <v>54</v>
      </c>
      <c r="F26" s="1426">
        <v>65</v>
      </c>
      <c r="G26" s="1426">
        <v>11</v>
      </c>
      <c r="H26" s="1426">
        <v>12</v>
      </c>
      <c r="I26" s="1426">
        <v>19</v>
      </c>
      <c r="J26" s="1425">
        <v>8.8999999999999996E-2</v>
      </c>
      <c r="K26" s="1426">
        <v>807.00699999999995</v>
      </c>
      <c r="L26" s="1426">
        <v>338.654</v>
      </c>
      <c r="M26" s="1426">
        <v>1179.8689999999999</v>
      </c>
      <c r="N26" s="1426">
        <v>700.77700000000004</v>
      </c>
      <c r="O26" s="1426">
        <v>759.21600000000001</v>
      </c>
      <c r="P26" s="1426">
        <v>1661.7170000000001</v>
      </c>
      <c r="Q26" s="1426">
        <v>433.09399999999999</v>
      </c>
      <c r="R26" s="1426">
        <v>5880.3340000000007</v>
      </c>
      <c r="S26" s="1426">
        <v>26</v>
      </c>
      <c r="T26" s="1426">
        <v>17</v>
      </c>
      <c r="U26" s="1426">
        <v>61</v>
      </c>
      <c r="V26" s="1426">
        <v>27</v>
      </c>
      <c r="W26" s="1426">
        <v>34</v>
      </c>
      <c r="X26" s="1426">
        <v>44</v>
      </c>
      <c r="Y26" s="1426">
        <v>24</v>
      </c>
      <c r="Z26" s="1426">
        <v>233</v>
      </c>
      <c r="AA26" s="1426">
        <v>31.038730769230767</v>
      </c>
      <c r="AB26" s="1426">
        <v>19.920823529411763</v>
      </c>
      <c r="AC26" s="1426">
        <v>19.342114754098358</v>
      </c>
      <c r="AD26" s="1427">
        <v>25.954703703703704</v>
      </c>
      <c r="AE26" s="1427">
        <v>22.329882352941176</v>
      </c>
      <c r="AF26" s="1427">
        <v>37.766295454545457</v>
      </c>
      <c r="AG26" s="1427">
        <v>18.045583333333333</v>
      </c>
    </row>
    <row r="27" spans="1:33" x14ac:dyDescent="0.25">
      <c r="A27" s="1428" t="s">
        <v>779</v>
      </c>
      <c r="B27" s="1429" t="s">
        <v>782</v>
      </c>
      <c r="C27" s="1429" t="s">
        <v>921</v>
      </c>
      <c r="D27" s="1429" t="s">
        <v>1058</v>
      </c>
      <c r="E27" s="1430">
        <v>147</v>
      </c>
      <c r="F27" s="1430">
        <v>226</v>
      </c>
      <c r="G27" s="1430">
        <v>79</v>
      </c>
      <c r="H27" s="1430">
        <v>27</v>
      </c>
      <c r="I27" s="1430">
        <v>72</v>
      </c>
      <c r="J27" s="1429">
        <v>0.1769</v>
      </c>
      <c r="K27" s="1430">
        <v>0</v>
      </c>
      <c r="L27" s="1430">
        <v>0</v>
      </c>
      <c r="M27" s="1430">
        <v>0</v>
      </c>
      <c r="N27" s="1430">
        <v>0</v>
      </c>
      <c r="O27" s="1430">
        <v>415.346</v>
      </c>
      <c r="P27" s="1430">
        <v>1047.854</v>
      </c>
      <c r="Q27" s="1430">
        <v>1770.5840000000001</v>
      </c>
      <c r="R27" s="1430">
        <v>3233.7840000000006</v>
      </c>
      <c r="S27" s="1430">
        <v>0</v>
      </c>
      <c r="T27" s="1430">
        <v>0</v>
      </c>
      <c r="U27" s="1430">
        <v>0</v>
      </c>
      <c r="V27" s="1430">
        <v>0</v>
      </c>
      <c r="W27" s="1430">
        <v>30</v>
      </c>
      <c r="X27" s="1430">
        <v>69</v>
      </c>
      <c r="Y27" s="1430">
        <v>117</v>
      </c>
      <c r="Z27" s="1430">
        <v>216</v>
      </c>
      <c r="AA27" s="1430">
        <v>0</v>
      </c>
      <c r="AB27" s="1430">
        <v>0</v>
      </c>
      <c r="AC27" s="1430">
        <v>0</v>
      </c>
      <c r="AD27" s="1431">
        <v>0</v>
      </c>
      <c r="AE27" s="1431">
        <v>13.844866666666666</v>
      </c>
      <c r="AF27" s="1431">
        <v>15.186289855072465</v>
      </c>
      <c r="AG27" s="1431">
        <v>15.133196581196582</v>
      </c>
    </row>
    <row r="28" spans="1:33" x14ac:dyDescent="0.25">
      <c r="A28" s="1424" t="s">
        <v>779</v>
      </c>
      <c r="B28" s="1425" t="s">
        <v>802</v>
      </c>
      <c r="C28" s="1425" t="s">
        <v>922</v>
      </c>
      <c r="D28" s="1425" t="s">
        <v>1059</v>
      </c>
      <c r="E28" s="1426">
        <v>88</v>
      </c>
      <c r="F28" s="1426">
        <v>96</v>
      </c>
      <c r="G28" s="1426">
        <v>8</v>
      </c>
      <c r="H28" s="1426">
        <v>20</v>
      </c>
      <c r="I28" s="1426">
        <v>23</v>
      </c>
      <c r="J28" s="1425">
        <v>4.6300000000000001E-2</v>
      </c>
      <c r="K28" s="1426">
        <v>438.44799999999998</v>
      </c>
      <c r="L28" s="1426">
        <v>152.255</v>
      </c>
      <c r="M28" s="1426">
        <v>178.333</v>
      </c>
      <c r="N28" s="1426">
        <v>232.64</v>
      </c>
      <c r="O28" s="1426">
        <v>635.44399999999996</v>
      </c>
      <c r="P28" s="1426">
        <v>591.072</v>
      </c>
      <c r="Q28" s="1426">
        <v>546.37199999999996</v>
      </c>
      <c r="R28" s="1426">
        <v>2774.5639999999999</v>
      </c>
      <c r="S28" s="1426">
        <v>24</v>
      </c>
      <c r="T28" s="1426">
        <v>11</v>
      </c>
      <c r="U28" s="1426">
        <v>13</v>
      </c>
      <c r="V28" s="1426">
        <v>15</v>
      </c>
      <c r="W28" s="1426">
        <v>34</v>
      </c>
      <c r="X28" s="1426">
        <v>40</v>
      </c>
      <c r="Y28" s="1426">
        <v>35</v>
      </c>
      <c r="Z28" s="1426">
        <v>172</v>
      </c>
      <c r="AA28" s="1426">
        <v>18.268666666666665</v>
      </c>
      <c r="AB28" s="1426">
        <v>13.841363636363637</v>
      </c>
      <c r="AC28" s="1426">
        <v>13.717923076923077</v>
      </c>
      <c r="AD28" s="1427">
        <v>15.509333333333332</v>
      </c>
      <c r="AE28" s="1427">
        <v>18.689529411764706</v>
      </c>
      <c r="AF28" s="1427">
        <v>14.7768</v>
      </c>
      <c r="AG28" s="1427">
        <v>15.61062857142857</v>
      </c>
    </row>
    <row r="29" spans="1:33" x14ac:dyDescent="0.25">
      <c r="A29" s="1428" t="s">
        <v>778</v>
      </c>
      <c r="B29" s="1429" t="s">
        <v>806</v>
      </c>
      <c r="C29" s="1429" t="s">
        <v>923</v>
      </c>
      <c r="D29" s="1429" t="s">
        <v>1060</v>
      </c>
      <c r="E29" s="1430">
        <v>67</v>
      </c>
      <c r="F29" s="1430">
        <v>95</v>
      </c>
      <c r="G29" s="1430">
        <v>28</v>
      </c>
      <c r="H29" s="1430">
        <v>22</v>
      </c>
      <c r="I29" s="1430">
        <v>24</v>
      </c>
      <c r="J29" s="1429">
        <v>4.8399999999999999E-2</v>
      </c>
      <c r="K29" s="1430">
        <v>165.23599999999999</v>
      </c>
      <c r="L29" s="1430">
        <v>19.744</v>
      </c>
      <c r="M29" s="1430">
        <v>100.592</v>
      </c>
      <c r="N29" s="1430">
        <v>16.327999999999999</v>
      </c>
      <c r="O29" s="1430">
        <v>0</v>
      </c>
      <c r="P29" s="1430">
        <v>0</v>
      </c>
      <c r="Q29" s="1430">
        <v>0</v>
      </c>
      <c r="R29" s="1430">
        <v>301.89999999999998</v>
      </c>
      <c r="S29" s="1430">
        <v>6</v>
      </c>
      <c r="T29" s="1430">
        <v>1</v>
      </c>
      <c r="U29" s="1430">
        <v>6</v>
      </c>
      <c r="V29" s="1430">
        <v>1</v>
      </c>
      <c r="W29" s="1430">
        <v>0</v>
      </c>
      <c r="X29" s="1430">
        <v>0</v>
      </c>
      <c r="Y29" s="1430">
        <v>0</v>
      </c>
      <c r="Z29" s="1430">
        <v>14</v>
      </c>
      <c r="AA29" s="1430">
        <v>27.539333333333332</v>
      </c>
      <c r="AB29" s="1430">
        <v>19.744</v>
      </c>
      <c r="AC29" s="1430">
        <v>16.765333333333334</v>
      </c>
      <c r="AD29" s="1431">
        <v>16.327999999999999</v>
      </c>
      <c r="AE29" s="1431">
        <v>0</v>
      </c>
      <c r="AF29" s="1431">
        <v>0</v>
      </c>
      <c r="AG29" s="1431">
        <v>0</v>
      </c>
    </row>
    <row r="30" spans="1:33" x14ac:dyDescent="0.25">
      <c r="A30" s="1424" t="s">
        <v>780</v>
      </c>
      <c r="B30" s="1425" t="s">
        <v>808</v>
      </c>
      <c r="C30" s="1425" t="s">
        <v>924</v>
      </c>
      <c r="D30" s="1425" t="s">
        <v>1061</v>
      </c>
      <c r="E30" s="1426">
        <v>52</v>
      </c>
      <c r="F30" s="1426">
        <v>58</v>
      </c>
      <c r="G30" s="1426">
        <v>6</v>
      </c>
      <c r="H30" s="1426">
        <v>17</v>
      </c>
      <c r="I30" s="1426">
        <v>22</v>
      </c>
      <c r="J30" s="1425">
        <v>0.1019</v>
      </c>
      <c r="K30" s="1426">
        <v>514.02499999999998</v>
      </c>
      <c r="L30" s="1426">
        <v>165.75200000000001</v>
      </c>
      <c r="M30" s="1426">
        <v>301.98700000000002</v>
      </c>
      <c r="N30" s="1426">
        <v>434.90300000000002</v>
      </c>
      <c r="O30" s="1426">
        <v>499.375</v>
      </c>
      <c r="P30" s="1426">
        <v>356.00700000000001</v>
      </c>
      <c r="Q30" s="1426">
        <v>639.79499999999996</v>
      </c>
      <c r="R30" s="1426">
        <v>2911.8440000000001</v>
      </c>
      <c r="S30" s="1426">
        <v>26</v>
      </c>
      <c r="T30" s="1426">
        <v>10</v>
      </c>
      <c r="U30" s="1426">
        <v>17</v>
      </c>
      <c r="V30" s="1426">
        <v>21</v>
      </c>
      <c r="W30" s="1426">
        <v>20</v>
      </c>
      <c r="X30" s="1426">
        <v>21</v>
      </c>
      <c r="Y30" s="1426">
        <v>29</v>
      </c>
      <c r="Z30" s="1426">
        <v>144</v>
      </c>
      <c r="AA30" s="1426">
        <v>19.770192307692305</v>
      </c>
      <c r="AB30" s="1426">
        <v>16.575200000000002</v>
      </c>
      <c r="AC30" s="1426">
        <v>17.763941176470588</v>
      </c>
      <c r="AD30" s="1427">
        <v>20.709666666666667</v>
      </c>
      <c r="AE30" s="1427">
        <v>24.96875</v>
      </c>
      <c r="AF30" s="1427">
        <v>16.952714285714286</v>
      </c>
      <c r="AG30" s="1427">
        <v>22.061896551724136</v>
      </c>
    </row>
    <row r="31" spans="1:33" x14ac:dyDescent="0.25">
      <c r="A31" s="1428" t="s">
        <v>780</v>
      </c>
      <c r="B31" s="1429" t="s">
        <v>808</v>
      </c>
      <c r="C31" s="1429" t="s">
        <v>1159</v>
      </c>
      <c r="D31" s="1429" t="s">
        <v>1048</v>
      </c>
      <c r="E31" s="1430">
        <v>45</v>
      </c>
      <c r="F31" s="1430">
        <v>55</v>
      </c>
      <c r="G31" s="1430">
        <v>10</v>
      </c>
      <c r="H31" s="1430">
        <v>10</v>
      </c>
      <c r="I31" s="1430">
        <v>19</v>
      </c>
      <c r="J31" s="1429">
        <v>0.2021</v>
      </c>
      <c r="K31" s="1430">
        <v>313.31799999999998</v>
      </c>
      <c r="L31" s="1430">
        <v>99.231999999999999</v>
      </c>
      <c r="M31" s="1430">
        <v>683.47500000000002</v>
      </c>
      <c r="N31" s="1430">
        <v>383.54899999999998</v>
      </c>
      <c r="O31" s="1430">
        <v>390.27300000000002</v>
      </c>
      <c r="P31" s="1430">
        <v>641.26300000000003</v>
      </c>
      <c r="Q31" s="1430">
        <v>594.16</v>
      </c>
      <c r="R31" s="1430">
        <v>3105.27</v>
      </c>
      <c r="S31" s="1430">
        <v>17</v>
      </c>
      <c r="T31" s="1430">
        <v>8</v>
      </c>
      <c r="U31" s="1430">
        <v>38</v>
      </c>
      <c r="V31" s="1430">
        <v>21</v>
      </c>
      <c r="W31" s="1430">
        <v>22</v>
      </c>
      <c r="X31" s="1430">
        <v>34</v>
      </c>
      <c r="Y31" s="1430">
        <v>31</v>
      </c>
      <c r="Z31" s="1430">
        <v>171</v>
      </c>
      <c r="AA31" s="1430">
        <v>18.430470588235295</v>
      </c>
      <c r="AB31" s="1430">
        <v>12.404</v>
      </c>
      <c r="AC31" s="1430">
        <v>17.986184210526318</v>
      </c>
      <c r="AD31" s="1431">
        <v>18.264238095238095</v>
      </c>
      <c r="AE31" s="1431">
        <v>17.739681818181818</v>
      </c>
      <c r="AF31" s="1431">
        <v>18.860676470588235</v>
      </c>
      <c r="AG31" s="1431">
        <v>19.166451612903224</v>
      </c>
    </row>
    <row r="32" spans="1:33" x14ac:dyDescent="0.25">
      <c r="A32" s="1424" t="s">
        <v>775</v>
      </c>
      <c r="B32" s="1425" t="s">
        <v>788</v>
      </c>
      <c r="C32" s="1425" t="s">
        <v>925</v>
      </c>
      <c r="D32" s="1425" t="s">
        <v>1062</v>
      </c>
      <c r="E32" s="1426">
        <v>57</v>
      </c>
      <c r="F32" s="1426">
        <v>61</v>
      </c>
      <c r="G32" s="1426">
        <v>4</v>
      </c>
      <c r="H32" s="1426">
        <v>14</v>
      </c>
      <c r="I32" s="1426">
        <v>28</v>
      </c>
      <c r="J32" s="1425">
        <v>0.15820000000000001</v>
      </c>
      <c r="K32" s="1426">
        <v>1103.722</v>
      </c>
      <c r="L32" s="1426">
        <v>763.31799999999998</v>
      </c>
      <c r="M32" s="1426">
        <v>1051.5540000000001</v>
      </c>
      <c r="N32" s="1426">
        <v>1158.0989999999999</v>
      </c>
      <c r="O32" s="1426">
        <v>2344.0079999999998</v>
      </c>
      <c r="P32" s="1426">
        <v>1628.49</v>
      </c>
      <c r="Q32" s="1426">
        <v>944.17</v>
      </c>
      <c r="R32" s="1426">
        <v>8993.3610000000008</v>
      </c>
      <c r="S32" s="1426">
        <v>50</v>
      </c>
      <c r="T32" s="1426">
        <v>40</v>
      </c>
      <c r="U32" s="1426">
        <v>71</v>
      </c>
      <c r="V32" s="1426">
        <v>55</v>
      </c>
      <c r="W32" s="1426">
        <v>105</v>
      </c>
      <c r="X32" s="1426">
        <v>77</v>
      </c>
      <c r="Y32" s="1426">
        <v>45</v>
      </c>
      <c r="Z32" s="1426">
        <v>443</v>
      </c>
      <c r="AA32" s="1426">
        <v>22.074439999999999</v>
      </c>
      <c r="AB32" s="1426">
        <v>19.08295</v>
      </c>
      <c r="AC32" s="1426">
        <v>14.81061971830986</v>
      </c>
      <c r="AD32" s="1427">
        <v>21.056345454545454</v>
      </c>
      <c r="AE32" s="1427">
        <v>22.323885714285712</v>
      </c>
      <c r="AF32" s="1427">
        <v>21.14922077922078</v>
      </c>
      <c r="AG32" s="1427">
        <v>20.981555555555556</v>
      </c>
    </row>
    <row r="33" spans="1:33" x14ac:dyDescent="0.25">
      <c r="A33" s="1428" t="s">
        <v>774</v>
      </c>
      <c r="B33" s="1429" t="s">
        <v>795</v>
      </c>
      <c r="C33" s="1429" t="s">
        <v>926</v>
      </c>
      <c r="D33" s="1429" t="s">
        <v>1070</v>
      </c>
      <c r="E33" s="1430">
        <v>124</v>
      </c>
      <c r="F33" s="1430">
        <v>133</v>
      </c>
      <c r="G33" s="1430">
        <v>9</v>
      </c>
      <c r="H33" s="1430">
        <v>29</v>
      </c>
      <c r="I33" s="1430">
        <v>28</v>
      </c>
      <c r="J33" s="1429">
        <v>0.10290000000000001</v>
      </c>
      <c r="K33" s="1430">
        <v>336.80700000000002</v>
      </c>
      <c r="L33" s="1430">
        <v>658.07299999999998</v>
      </c>
      <c r="M33" s="1430">
        <v>1628.6210000000001</v>
      </c>
      <c r="N33" s="1430">
        <v>825.47400000000005</v>
      </c>
      <c r="O33" s="1430">
        <v>2204.81</v>
      </c>
      <c r="P33" s="1430">
        <v>3150.14</v>
      </c>
      <c r="Q33" s="1430">
        <v>926.86500000000001</v>
      </c>
      <c r="R33" s="1430">
        <v>9730.7899999999991</v>
      </c>
      <c r="S33" s="1430">
        <v>19</v>
      </c>
      <c r="T33" s="1430">
        <v>32</v>
      </c>
      <c r="U33" s="1430">
        <v>73</v>
      </c>
      <c r="V33" s="1430">
        <v>38</v>
      </c>
      <c r="W33" s="1430">
        <v>132</v>
      </c>
      <c r="X33" s="1430">
        <v>156</v>
      </c>
      <c r="Y33" s="1430">
        <v>29</v>
      </c>
      <c r="Z33" s="1430">
        <v>479</v>
      </c>
      <c r="AA33" s="1430">
        <v>17.726684210526315</v>
      </c>
      <c r="AB33" s="1430">
        <v>20.564781249999999</v>
      </c>
      <c r="AC33" s="1430">
        <v>22.309876712328769</v>
      </c>
      <c r="AD33" s="1431">
        <v>21.723000000000003</v>
      </c>
      <c r="AE33" s="1431">
        <v>16.703106060606061</v>
      </c>
      <c r="AF33" s="1431">
        <v>20.193205128205129</v>
      </c>
      <c r="AG33" s="1431">
        <v>31.960862068965518</v>
      </c>
    </row>
    <row r="34" spans="1:33" x14ac:dyDescent="0.25">
      <c r="A34" s="1424" t="s">
        <v>770</v>
      </c>
      <c r="B34" s="1425" t="s">
        <v>801</v>
      </c>
      <c r="C34" s="1425" t="s">
        <v>1120</v>
      </c>
      <c r="D34" s="1425" t="s">
        <v>1078</v>
      </c>
      <c r="E34" s="1426">
        <v>9</v>
      </c>
      <c r="F34" s="1426">
        <v>15</v>
      </c>
      <c r="G34" s="1426">
        <v>6</v>
      </c>
      <c r="H34" s="1426">
        <v>3</v>
      </c>
      <c r="I34" s="1426">
        <v>7</v>
      </c>
      <c r="J34" s="1425">
        <v>0.58330000000000004</v>
      </c>
      <c r="K34" s="1426">
        <v>0</v>
      </c>
      <c r="L34" s="1426">
        <v>0</v>
      </c>
      <c r="M34" s="1426">
        <v>0</v>
      </c>
      <c r="N34" s="1426">
        <v>0</v>
      </c>
      <c r="O34" s="1426">
        <v>0</v>
      </c>
      <c r="P34" s="1426">
        <v>24.225999999999999</v>
      </c>
      <c r="Q34" s="1426">
        <v>96.171999999999997</v>
      </c>
      <c r="R34" s="1426">
        <v>120.398</v>
      </c>
      <c r="S34" s="1426">
        <v>0</v>
      </c>
      <c r="T34" s="1426">
        <v>0</v>
      </c>
      <c r="U34" s="1426">
        <v>0</v>
      </c>
      <c r="V34" s="1426">
        <v>0</v>
      </c>
      <c r="W34" s="1426">
        <v>0</v>
      </c>
      <c r="X34" s="1426">
        <v>2</v>
      </c>
      <c r="Y34" s="1426">
        <v>7</v>
      </c>
      <c r="Z34" s="1426">
        <v>9</v>
      </c>
      <c r="AA34" s="1426">
        <v>0</v>
      </c>
      <c r="AB34" s="1426">
        <v>0</v>
      </c>
      <c r="AC34" s="1426">
        <v>0</v>
      </c>
      <c r="AD34" s="1427">
        <v>0</v>
      </c>
      <c r="AE34" s="1427">
        <v>0</v>
      </c>
      <c r="AF34" s="1427">
        <v>12.113</v>
      </c>
      <c r="AG34" s="1427">
        <v>13.738857142857142</v>
      </c>
    </row>
    <row r="35" spans="1:33" x14ac:dyDescent="0.25">
      <c r="A35" s="1428" t="s">
        <v>773</v>
      </c>
      <c r="B35" s="1429" t="s">
        <v>803</v>
      </c>
      <c r="C35" s="1429" t="s">
        <v>927</v>
      </c>
      <c r="D35" s="1429" t="s">
        <v>1169</v>
      </c>
      <c r="E35" s="1430">
        <v>160</v>
      </c>
      <c r="F35" s="1430">
        <v>190</v>
      </c>
      <c r="G35" s="1430">
        <v>34</v>
      </c>
      <c r="H35" s="1430">
        <v>25</v>
      </c>
      <c r="I35" s="1430">
        <v>42</v>
      </c>
      <c r="J35" s="1429">
        <v>4.7100000000000003E-2</v>
      </c>
      <c r="K35" s="1430">
        <v>826.54200000000003</v>
      </c>
      <c r="L35" s="1430">
        <v>401.02</v>
      </c>
      <c r="M35" s="1430">
        <v>816.46500000000003</v>
      </c>
      <c r="N35" s="1430">
        <v>1059.0630000000001</v>
      </c>
      <c r="O35" s="1430">
        <v>803.41800000000001</v>
      </c>
      <c r="P35" s="1430">
        <v>1230.559</v>
      </c>
      <c r="Q35" s="1430">
        <v>1180.5709999999999</v>
      </c>
      <c r="R35" s="1430">
        <v>6317.6379999999999</v>
      </c>
      <c r="S35" s="1430">
        <v>45</v>
      </c>
      <c r="T35" s="1430">
        <v>24</v>
      </c>
      <c r="U35" s="1430">
        <v>53</v>
      </c>
      <c r="V35" s="1430">
        <v>61</v>
      </c>
      <c r="W35" s="1430">
        <v>45</v>
      </c>
      <c r="X35" s="1430">
        <v>69</v>
      </c>
      <c r="Y35" s="1430">
        <v>67</v>
      </c>
      <c r="Z35" s="1430">
        <v>364</v>
      </c>
      <c r="AA35" s="1430">
        <v>18.367599999999999</v>
      </c>
      <c r="AB35" s="1430">
        <v>16.709166666666665</v>
      </c>
      <c r="AC35" s="1430">
        <v>15.405000000000001</v>
      </c>
      <c r="AD35" s="1431">
        <v>17.361688524590164</v>
      </c>
      <c r="AE35" s="1431">
        <v>17.853733333333334</v>
      </c>
      <c r="AF35" s="1431">
        <v>17.8341884057971</v>
      </c>
      <c r="AG35" s="1431">
        <v>17.620462686567162</v>
      </c>
    </row>
    <row r="36" spans="1:33" x14ac:dyDescent="0.25">
      <c r="A36" s="1424" t="s">
        <v>770</v>
      </c>
      <c r="B36" s="1425" t="s">
        <v>801</v>
      </c>
      <c r="C36" s="1425" t="s">
        <v>929</v>
      </c>
      <c r="D36" s="1425" t="s">
        <v>1064</v>
      </c>
      <c r="E36" s="1426">
        <v>221</v>
      </c>
      <c r="F36" s="1426">
        <v>265</v>
      </c>
      <c r="G36" s="1426">
        <v>44</v>
      </c>
      <c r="H36" s="1426">
        <v>43</v>
      </c>
      <c r="I36" s="1426">
        <v>36</v>
      </c>
      <c r="J36" s="1425">
        <v>3.5700000000000003E-2</v>
      </c>
      <c r="K36" s="1426">
        <v>908.62099999999998</v>
      </c>
      <c r="L36" s="1426">
        <v>349.21100000000001</v>
      </c>
      <c r="M36" s="1426">
        <v>1284.066</v>
      </c>
      <c r="N36" s="1426">
        <v>522.71600000000001</v>
      </c>
      <c r="O36" s="1426">
        <v>450.80599999999998</v>
      </c>
      <c r="P36" s="1426">
        <v>1235.3489999999999</v>
      </c>
      <c r="Q36" s="1426">
        <v>651.51</v>
      </c>
      <c r="R36" s="1426">
        <v>5402.2789999999995</v>
      </c>
      <c r="S36" s="1426">
        <v>66</v>
      </c>
      <c r="T36" s="1426">
        <v>26</v>
      </c>
      <c r="U36" s="1426">
        <v>89</v>
      </c>
      <c r="V36" s="1426">
        <v>38</v>
      </c>
      <c r="W36" s="1426">
        <v>32</v>
      </c>
      <c r="X36" s="1426">
        <v>83</v>
      </c>
      <c r="Y36" s="1426">
        <v>46</v>
      </c>
      <c r="Z36" s="1426">
        <v>380</v>
      </c>
      <c r="AA36" s="1426">
        <v>13.766984848484848</v>
      </c>
      <c r="AB36" s="1426">
        <v>13.431192307692308</v>
      </c>
      <c r="AC36" s="1426">
        <v>14.427707865168539</v>
      </c>
      <c r="AD36" s="1427">
        <v>13.755684210526317</v>
      </c>
      <c r="AE36" s="1427">
        <v>14.087687499999999</v>
      </c>
      <c r="AF36" s="1427">
        <v>14.883722891566265</v>
      </c>
      <c r="AG36" s="1427">
        <v>14.163260869565217</v>
      </c>
    </row>
    <row r="37" spans="1:33" x14ac:dyDescent="0.25">
      <c r="A37" s="1428" t="s">
        <v>770</v>
      </c>
      <c r="B37" s="1429" t="s">
        <v>801</v>
      </c>
      <c r="C37" s="1429" t="s">
        <v>930</v>
      </c>
      <c r="D37" s="1429" t="s">
        <v>1065</v>
      </c>
      <c r="E37" s="1430">
        <v>0</v>
      </c>
      <c r="F37" s="1430">
        <v>0</v>
      </c>
      <c r="G37" s="1430">
        <v>0</v>
      </c>
      <c r="H37" s="1430">
        <v>0</v>
      </c>
      <c r="I37" s="1430">
        <v>0</v>
      </c>
      <c r="J37" s="1429"/>
      <c r="K37" s="1430">
        <v>245.67699999999999</v>
      </c>
      <c r="L37" s="1430">
        <v>138.59200000000001</v>
      </c>
      <c r="M37" s="1430">
        <v>202.607</v>
      </c>
      <c r="N37" s="1430">
        <v>46.96</v>
      </c>
      <c r="O37" s="1430">
        <v>182.27199999999999</v>
      </c>
      <c r="P37" s="1430">
        <v>-15.778</v>
      </c>
      <c r="Q37" s="1430">
        <v>0</v>
      </c>
      <c r="R37" s="1430">
        <v>800.32999999999993</v>
      </c>
      <c r="S37" s="1430">
        <v>19</v>
      </c>
      <c r="T37" s="1430">
        <v>11</v>
      </c>
      <c r="U37" s="1430">
        <v>16</v>
      </c>
      <c r="V37" s="1430">
        <v>4</v>
      </c>
      <c r="W37" s="1430">
        <v>14</v>
      </c>
      <c r="X37" s="1430">
        <v>-1</v>
      </c>
      <c r="Y37" s="1430">
        <v>0</v>
      </c>
      <c r="Z37" s="1430">
        <v>63</v>
      </c>
      <c r="AA37" s="1430">
        <v>12.930368421052631</v>
      </c>
      <c r="AB37" s="1430">
        <v>12.599272727272728</v>
      </c>
      <c r="AC37" s="1430">
        <v>12.6629375</v>
      </c>
      <c r="AD37" s="1431">
        <v>11.74</v>
      </c>
      <c r="AE37" s="1431">
        <v>13.019428571428572</v>
      </c>
      <c r="AF37" s="1431">
        <v>15.778</v>
      </c>
      <c r="AG37" s="1431">
        <v>0</v>
      </c>
    </row>
    <row r="38" spans="1:33" x14ac:dyDescent="0.25">
      <c r="A38" s="1424" t="s">
        <v>770</v>
      </c>
      <c r="B38" s="1425" t="s">
        <v>781</v>
      </c>
      <c r="C38" s="1425" t="s">
        <v>931</v>
      </c>
      <c r="D38" s="1425" t="s">
        <v>1066</v>
      </c>
      <c r="E38" s="1426">
        <v>128</v>
      </c>
      <c r="F38" s="1426">
        <v>162</v>
      </c>
      <c r="G38" s="1426">
        <v>34</v>
      </c>
      <c r="H38" s="1426">
        <v>22</v>
      </c>
      <c r="I38" s="1426">
        <v>23</v>
      </c>
      <c r="J38" s="1425">
        <v>4.5600000000000002E-2</v>
      </c>
      <c r="K38" s="1426">
        <v>984.80600000000004</v>
      </c>
      <c r="L38" s="1426">
        <v>322.47899999999998</v>
      </c>
      <c r="M38" s="1426">
        <v>668.33500000000004</v>
      </c>
      <c r="N38" s="1426">
        <v>442.28899999999999</v>
      </c>
      <c r="O38" s="1426">
        <v>742.87</v>
      </c>
      <c r="P38" s="1426">
        <v>737.59500000000003</v>
      </c>
      <c r="Q38" s="1426">
        <v>546.31299999999999</v>
      </c>
      <c r="R38" s="1426">
        <v>4444.6869999999999</v>
      </c>
      <c r="S38" s="1426">
        <v>69</v>
      </c>
      <c r="T38" s="1426">
        <v>25</v>
      </c>
      <c r="U38" s="1426">
        <v>50</v>
      </c>
      <c r="V38" s="1426">
        <v>32</v>
      </c>
      <c r="W38" s="1426">
        <v>53</v>
      </c>
      <c r="X38" s="1426">
        <v>48</v>
      </c>
      <c r="Y38" s="1426">
        <v>37</v>
      </c>
      <c r="Z38" s="1426">
        <v>314</v>
      </c>
      <c r="AA38" s="1426">
        <v>14.272550724637682</v>
      </c>
      <c r="AB38" s="1426">
        <v>12.89916</v>
      </c>
      <c r="AC38" s="1426">
        <v>13.366700000000002</v>
      </c>
      <c r="AD38" s="1427">
        <v>13.82153125</v>
      </c>
      <c r="AE38" s="1427">
        <v>14.016415094339623</v>
      </c>
      <c r="AF38" s="1427">
        <v>15.366562500000001</v>
      </c>
      <c r="AG38" s="1427">
        <v>14.765216216216215</v>
      </c>
    </row>
    <row r="39" spans="1:33" x14ac:dyDescent="0.25">
      <c r="A39" s="1428" t="s">
        <v>774</v>
      </c>
      <c r="B39" s="1429" t="s">
        <v>787</v>
      </c>
      <c r="C39" s="1429" t="s">
        <v>932</v>
      </c>
      <c r="D39" s="1429" t="s">
        <v>1067</v>
      </c>
      <c r="E39" s="1430"/>
      <c r="F39" s="1430"/>
      <c r="G39" s="1430"/>
      <c r="H39" s="1430"/>
      <c r="I39" s="1430"/>
      <c r="J39" s="1429"/>
      <c r="K39" s="1430">
        <v>329.43400000000003</v>
      </c>
      <c r="L39" s="1430">
        <v>140.69</v>
      </c>
      <c r="M39" s="1430">
        <v>850.49400000000003</v>
      </c>
      <c r="N39" s="1430">
        <v>624.37099999999998</v>
      </c>
      <c r="O39" s="1430">
        <v>108.76900000000001</v>
      </c>
      <c r="P39" s="1430">
        <v>0</v>
      </c>
      <c r="Q39" s="1430">
        <v>0</v>
      </c>
      <c r="R39" s="1430">
        <v>2053.7579999999998</v>
      </c>
      <c r="S39" s="1430">
        <v>18</v>
      </c>
      <c r="T39" s="1430">
        <v>10</v>
      </c>
      <c r="U39" s="1430">
        <v>52</v>
      </c>
      <c r="V39" s="1430">
        <v>34</v>
      </c>
      <c r="W39" s="1430">
        <v>6</v>
      </c>
      <c r="X39" s="1430">
        <v>0</v>
      </c>
      <c r="Y39" s="1430">
        <v>0</v>
      </c>
      <c r="Z39" s="1430">
        <v>120</v>
      </c>
      <c r="AA39" s="1430">
        <v>18.30188888888889</v>
      </c>
      <c r="AB39" s="1430">
        <v>14.068999999999999</v>
      </c>
      <c r="AC39" s="1430">
        <v>16.355653846153846</v>
      </c>
      <c r="AD39" s="1431">
        <v>18.363852941176471</v>
      </c>
      <c r="AE39" s="1431">
        <v>18.128166666666669</v>
      </c>
      <c r="AF39" s="1431">
        <v>0</v>
      </c>
      <c r="AG39" s="1431">
        <v>0</v>
      </c>
    </row>
    <row r="40" spans="1:33" x14ac:dyDescent="0.25">
      <c r="A40" s="1424" t="s">
        <v>774</v>
      </c>
      <c r="B40" s="1425" t="s">
        <v>795</v>
      </c>
      <c r="C40" s="1425" t="s">
        <v>933</v>
      </c>
      <c r="D40" s="1425" t="s">
        <v>1068</v>
      </c>
      <c r="E40" s="1426">
        <v>73</v>
      </c>
      <c r="F40" s="1426">
        <v>79</v>
      </c>
      <c r="G40" s="1426">
        <v>6</v>
      </c>
      <c r="H40" s="1426">
        <v>14</v>
      </c>
      <c r="I40" s="1426">
        <v>20</v>
      </c>
      <c r="J40" s="1425">
        <v>9.7299999999999998E-2</v>
      </c>
      <c r="K40" s="1426">
        <v>937.245</v>
      </c>
      <c r="L40" s="1426">
        <v>829.80399999999997</v>
      </c>
      <c r="M40" s="1426">
        <v>2473.2420000000002</v>
      </c>
      <c r="N40" s="1426">
        <v>981.08299999999997</v>
      </c>
      <c r="O40" s="1426">
        <v>1409.06</v>
      </c>
      <c r="P40" s="1426">
        <v>1677.575</v>
      </c>
      <c r="Q40" s="1426">
        <v>422.71499999999997</v>
      </c>
      <c r="R40" s="1426">
        <v>8730.7240000000002</v>
      </c>
      <c r="S40" s="1426">
        <v>39</v>
      </c>
      <c r="T40" s="1426">
        <v>32</v>
      </c>
      <c r="U40" s="1426">
        <v>201</v>
      </c>
      <c r="V40" s="1426">
        <v>20</v>
      </c>
      <c r="W40" s="1426">
        <v>47</v>
      </c>
      <c r="X40" s="1426">
        <v>63</v>
      </c>
      <c r="Y40" s="1426">
        <v>10</v>
      </c>
      <c r="Z40" s="1426">
        <v>412</v>
      </c>
      <c r="AA40" s="1426">
        <v>24.031923076923078</v>
      </c>
      <c r="AB40" s="1426">
        <v>25.931374999999999</v>
      </c>
      <c r="AC40" s="1426">
        <v>12.304686567164181</v>
      </c>
      <c r="AD40" s="1427">
        <v>49.05415</v>
      </c>
      <c r="AE40" s="1427">
        <v>29.98</v>
      </c>
      <c r="AF40" s="1427">
        <v>26.628174603174603</v>
      </c>
      <c r="AG40" s="1427">
        <v>42.271499999999996</v>
      </c>
    </row>
    <row r="41" spans="1:33" x14ac:dyDescent="0.25">
      <c r="A41" s="1428" t="s">
        <v>773</v>
      </c>
      <c r="B41" s="1429" t="s">
        <v>786</v>
      </c>
      <c r="C41" s="1429" t="s">
        <v>934</v>
      </c>
      <c r="D41" s="1429" t="s">
        <v>1069</v>
      </c>
      <c r="E41" s="1430">
        <v>121</v>
      </c>
      <c r="F41" s="1430">
        <v>148</v>
      </c>
      <c r="G41" s="1430">
        <v>27</v>
      </c>
      <c r="H41" s="1430">
        <v>22</v>
      </c>
      <c r="I41" s="1430">
        <v>34</v>
      </c>
      <c r="J41" s="1429">
        <v>9.8400000000000001E-2</v>
      </c>
      <c r="K41" s="1430">
        <v>822.47299999999996</v>
      </c>
      <c r="L41" s="1430">
        <v>509.78300000000002</v>
      </c>
      <c r="M41" s="1430">
        <v>1279.8720000000001</v>
      </c>
      <c r="N41" s="1430">
        <v>489.82100000000003</v>
      </c>
      <c r="O41" s="1430">
        <v>1426.52</v>
      </c>
      <c r="P41" s="1430">
        <v>1759.8510000000001</v>
      </c>
      <c r="Q41" s="1430">
        <v>589.23400000000004</v>
      </c>
      <c r="R41" s="1430">
        <v>6877.5540000000001</v>
      </c>
      <c r="S41" s="1430">
        <v>64</v>
      </c>
      <c r="T41" s="1430">
        <v>34</v>
      </c>
      <c r="U41" s="1430">
        <v>88</v>
      </c>
      <c r="V41" s="1430">
        <v>32</v>
      </c>
      <c r="W41" s="1430">
        <v>97</v>
      </c>
      <c r="X41" s="1430">
        <v>122</v>
      </c>
      <c r="Y41" s="1430">
        <v>42</v>
      </c>
      <c r="Z41" s="1430">
        <v>479</v>
      </c>
      <c r="AA41" s="1430">
        <v>12.851140624999999</v>
      </c>
      <c r="AB41" s="1430">
        <v>14.993617647058825</v>
      </c>
      <c r="AC41" s="1430">
        <v>14.544</v>
      </c>
      <c r="AD41" s="1431">
        <v>15.306906250000001</v>
      </c>
      <c r="AE41" s="1431">
        <v>14.70639175257732</v>
      </c>
      <c r="AF41" s="1431">
        <v>14.425008196721313</v>
      </c>
      <c r="AG41" s="1431">
        <v>14.029380952380953</v>
      </c>
    </row>
    <row r="42" spans="1:33" x14ac:dyDescent="0.25">
      <c r="A42" s="1424" t="s">
        <v>773</v>
      </c>
      <c r="B42" s="1425" t="s">
        <v>786</v>
      </c>
      <c r="C42" s="1425" t="s">
        <v>935</v>
      </c>
      <c r="D42" s="1425" t="s">
        <v>1069</v>
      </c>
      <c r="E42" s="1426">
        <v>80</v>
      </c>
      <c r="F42" s="1426">
        <v>91</v>
      </c>
      <c r="G42" s="1426">
        <v>11</v>
      </c>
      <c r="H42" s="1426">
        <v>24</v>
      </c>
      <c r="I42" s="1426">
        <v>17</v>
      </c>
      <c r="J42" s="1425">
        <v>3.15E-2</v>
      </c>
      <c r="K42" s="1426">
        <v>572.60500000000002</v>
      </c>
      <c r="L42" s="1426">
        <v>376.4</v>
      </c>
      <c r="M42" s="1426">
        <v>683.38499999999999</v>
      </c>
      <c r="N42" s="1426">
        <v>574.97</v>
      </c>
      <c r="O42" s="1426">
        <v>646.18799999999999</v>
      </c>
      <c r="P42" s="1426">
        <v>471.125</v>
      </c>
      <c r="Q42" s="1426">
        <v>362.85500000000002</v>
      </c>
      <c r="R42" s="1426">
        <v>3687.5280000000002</v>
      </c>
      <c r="S42" s="1426">
        <v>43</v>
      </c>
      <c r="T42" s="1426">
        <v>23</v>
      </c>
      <c r="U42" s="1426">
        <v>49</v>
      </c>
      <c r="V42" s="1426">
        <v>40</v>
      </c>
      <c r="W42" s="1426">
        <v>41</v>
      </c>
      <c r="X42" s="1426">
        <v>30</v>
      </c>
      <c r="Y42" s="1426">
        <v>22</v>
      </c>
      <c r="Z42" s="1426">
        <v>248</v>
      </c>
      <c r="AA42" s="1426">
        <v>13.31639534883721</v>
      </c>
      <c r="AB42" s="1426">
        <v>16.365217391304348</v>
      </c>
      <c r="AC42" s="1426">
        <v>13.946632653061224</v>
      </c>
      <c r="AD42" s="1427">
        <v>14.37425</v>
      </c>
      <c r="AE42" s="1427">
        <v>15.760682926829269</v>
      </c>
      <c r="AF42" s="1427">
        <v>15.704166666666667</v>
      </c>
      <c r="AG42" s="1427">
        <v>16.493409090909093</v>
      </c>
    </row>
    <row r="43" spans="1:33" x14ac:dyDescent="0.25">
      <c r="A43" s="1428" t="s">
        <v>777</v>
      </c>
      <c r="B43" s="1429" t="s">
        <v>800</v>
      </c>
      <c r="C43" s="1429" t="s">
        <v>936</v>
      </c>
      <c r="D43" s="1429" t="s">
        <v>1090</v>
      </c>
      <c r="E43" s="1430"/>
      <c r="F43" s="1430"/>
      <c r="G43" s="1430"/>
      <c r="H43" s="1430"/>
      <c r="I43" s="1430"/>
      <c r="J43" s="1429"/>
      <c r="K43" s="1430">
        <v>21.783000000000001</v>
      </c>
      <c r="L43" s="1430">
        <v>13.103</v>
      </c>
      <c r="M43" s="1430">
        <v>0</v>
      </c>
      <c r="N43" s="1430">
        <v>0</v>
      </c>
      <c r="O43" s="1430">
        <v>0</v>
      </c>
      <c r="P43" s="1430">
        <v>0</v>
      </c>
      <c r="Q43" s="1430">
        <v>0</v>
      </c>
      <c r="R43" s="1430">
        <v>34.886000000000003</v>
      </c>
      <c r="S43" s="1430">
        <v>2</v>
      </c>
      <c r="T43" s="1430">
        <v>1</v>
      </c>
      <c r="U43" s="1430">
        <v>0</v>
      </c>
      <c r="V43" s="1430">
        <v>0</v>
      </c>
      <c r="W43" s="1430">
        <v>0</v>
      </c>
      <c r="X43" s="1430">
        <v>0</v>
      </c>
      <c r="Y43" s="1430">
        <v>0</v>
      </c>
      <c r="Z43" s="1430">
        <v>3</v>
      </c>
      <c r="AA43" s="1430">
        <v>10.891500000000001</v>
      </c>
      <c r="AB43" s="1430">
        <v>13.103</v>
      </c>
      <c r="AC43" s="1430">
        <v>0</v>
      </c>
      <c r="AD43" s="1431">
        <v>0</v>
      </c>
      <c r="AE43" s="1431">
        <v>0</v>
      </c>
      <c r="AF43" s="1431">
        <v>0</v>
      </c>
      <c r="AG43" s="1431">
        <v>0</v>
      </c>
    </row>
    <row r="44" spans="1:33" x14ac:dyDescent="0.25">
      <c r="A44" s="1424" t="s">
        <v>774</v>
      </c>
      <c r="B44" s="1425" t="s">
        <v>804</v>
      </c>
      <c r="C44" s="1425" t="s">
        <v>937</v>
      </c>
      <c r="D44" s="1425" t="s">
        <v>1075</v>
      </c>
      <c r="E44" s="1426">
        <v>70</v>
      </c>
      <c r="F44" s="1426">
        <v>72</v>
      </c>
      <c r="G44" s="1426">
        <v>2</v>
      </c>
      <c r="H44" s="1426">
        <v>14</v>
      </c>
      <c r="I44" s="1426">
        <v>26</v>
      </c>
      <c r="J44" s="1425">
        <v>9.9199999999999997E-2</v>
      </c>
      <c r="K44" s="1426">
        <v>413.447</v>
      </c>
      <c r="L44" s="1426">
        <v>441.55099999999999</v>
      </c>
      <c r="M44" s="1426">
        <v>959.27300000000002</v>
      </c>
      <c r="N44" s="1426">
        <v>456.85300000000001</v>
      </c>
      <c r="O44" s="1426">
        <v>2038.52</v>
      </c>
      <c r="P44" s="1426">
        <v>1165.598</v>
      </c>
      <c r="Q44" s="1426">
        <v>611.76599999999996</v>
      </c>
      <c r="R44" s="1426">
        <v>6087.0079999999998</v>
      </c>
      <c r="S44" s="1426">
        <v>9</v>
      </c>
      <c r="T44" s="1426">
        <v>21</v>
      </c>
      <c r="U44" s="1426">
        <v>60</v>
      </c>
      <c r="V44" s="1426">
        <v>25</v>
      </c>
      <c r="W44" s="1426">
        <v>127</v>
      </c>
      <c r="X44" s="1426">
        <v>70</v>
      </c>
      <c r="Y44" s="1426">
        <v>41</v>
      </c>
      <c r="Z44" s="1426">
        <v>353</v>
      </c>
      <c r="AA44" s="1426">
        <v>45.938555555555553</v>
      </c>
      <c r="AB44" s="1426">
        <v>21.026238095238096</v>
      </c>
      <c r="AC44" s="1426">
        <v>15.987883333333334</v>
      </c>
      <c r="AD44" s="1427">
        <v>18.27412</v>
      </c>
      <c r="AE44" s="1427">
        <v>16.051338582677165</v>
      </c>
      <c r="AF44" s="1427">
        <v>16.651399999999999</v>
      </c>
      <c r="AG44" s="1427">
        <v>14.921121951219511</v>
      </c>
    </row>
    <row r="45" spans="1:33" x14ac:dyDescent="0.25">
      <c r="A45" s="1428" t="s">
        <v>776</v>
      </c>
      <c r="B45" s="1429" t="s">
        <v>796</v>
      </c>
      <c r="C45" s="1429" t="s">
        <v>938</v>
      </c>
      <c r="D45" s="1429" t="s">
        <v>1071</v>
      </c>
      <c r="E45" s="1430">
        <v>192</v>
      </c>
      <c r="F45" s="1430">
        <v>209</v>
      </c>
      <c r="G45" s="1430">
        <v>17</v>
      </c>
      <c r="H45" s="1430">
        <v>31</v>
      </c>
      <c r="I45" s="1430">
        <v>41</v>
      </c>
      <c r="J45" s="1429">
        <v>6.8900000000000003E-2</v>
      </c>
      <c r="K45" s="1430">
        <v>991.35799999999995</v>
      </c>
      <c r="L45" s="1430">
        <v>500.47300000000001</v>
      </c>
      <c r="M45" s="1430">
        <v>1549.511</v>
      </c>
      <c r="N45" s="1430">
        <v>1002.927</v>
      </c>
      <c r="O45" s="1430">
        <v>1496.8430000000001</v>
      </c>
      <c r="P45" s="1430">
        <v>1904.89</v>
      </c>
      <c r="Q45" s="1430">
        <v>972.75400000000002</v>
      </c>
      <c r="R45" s="1430">
        <v>8418.7559999999994</v>
      </c>
      <c r="S45" s="1430">
        <v>71</v>
      </c>
      <c r="T45" s="1430">
        <v>37</v>
      </c>
      <c r="U45" s="1430">
        <v>111</v>
      </c>
      <c r="V45" s="1430">
        <v>68</v>
      </c>
      <c r="W45" s="1430">
        <v>101</v>
      </c>
      <c r="X45" s="1430">
        <v>125</v>
      </c>
      <c r="Y45" s="1430">
        <v>60</v>
      </c>
      <c r="Z45" s="1430">
        <v>573</v>
      </c>
      <c r="AA45" s="1430">
        <v>13.962788732394365</v>
      </c>
      <c r="AB45" s="1430">
        <v>13.526297297297297</v>
      </c>
      <c r="AC45" s="1430">
        <v>13.959558558558559</v>
      </c>
      <c r="AD45" s="1431">
        <v>14.748926470588236</v>
      </c>
      <c r="AE45" s="1431">
        <v>14.820227722772279</v>
      </c>
      <c r="AF45" s="1431">
        <v>15.239120000000002</v>
      </c>
      <c r="AG45" s="1431">
        <v>16.212566666666667</v>
      </c>
    </row>
    <row r="46" spans="1:33" x14ac:dyDescent="0.25">
      <c r="A46" s="1424" t="s">
        <v>779</v>
      </c>
      <c r="B46" s="1425" t="s">
        <v>802</v>
      </c>
      <c r="C46" s="1425" t="s">
        <v>939</v>
      </c>
      <c r="D46" s="1425" t="s">
        <v>1072</v>
      </c>
      <c r="E46" s="1426">
        <v>96</v>
      </c>
      <c r="F46" s="1426">
        <v>103</v>
      </c>
      <c r="G46" s="1426">
        <v>7</v>
      </c>
      <c r="H46" s="1426">
        <v>17</v>
      </c>
      <c r="I46" s="1426">
        <v>21</v>
      </c>
      <c r="J46" s="1425">
        <v>4.8000000000000001E-2</v>
      </c>
      <c r="K46" s="1426">
        <v>873.202</v>
      </c>
      <c r="L46" s="1426">
        <v>888.77599999999995</v>
      </c>
      <c r="M46" s="1426">
        <v>2117.2510000000002</v>
      </c>
      <c r="N46" s="1426">
        <v>1191.104</v>
      </c>
      <c r="O46" s="1426">
        <v>1233.0060000000001</v>
      </c>
      <c r="P46" s="1426">
        <v>2860.3240000000001</v>
      </c>
      <c r="Q46" s="1426">
        <v>472.12700000000001</v>
      </c>
      <c r="R46" s="1426">
        <v>9635.7900000000009</v>
      </c>
      <c r="S46" s="1426">
        <v>37</v>
      </c>
      <c r="T46" s="1426">
        <v>45</v>
      </c>
      <c r="U46" s="1426">
        <v>136</v>
      </c>
      <c r="V46" s="1426">
        <v>56</v>
      </c>
      <c r="W46" s="1426">
        <v>80</v>
      </c>
      <c r="X46" s="1426">
        <v>169</v>
      </c>
      <c r="Y46" s="1426">
        <v>29</v>
      </c>
      <c r="Z46" s="1426">
        <v>552</v>
      </c>
      <c r="AA46" s="1426">
        <v>23.600054054054056</v>
      </c>
      <c r="AB46" s="1426">
        <v>19.750577777777778</v>
      </c>
      <c r="AC46" s="1426">
        <v>15.56802205882353</v>
      </c>
      <c r="AD46" s="1427">
        <v>21.269714285714286</v>
      </c>
      <c r="AE46" s="1427">
        <v>15.412575</v>
      </c>
      <c r="AF46" s="1427">
        <v>16.924994082840236</v>
      </c>
      <c r="AG46" s="1427">
        <v>16.280241379310347</v>
      </c>
    </row>
    <row r="47" spans="1:33" x14ac:dyDescent="0.25">
      <c r="A47" s="1428" t="s">
        <v>778</v>
      </c>
      <c r="B47" s="1429" t="s">
        <v>805</v>
      </c>
      <c r="C47" s="1429" t="s">
        <v>940</v>
      </c>
      <c r="D47" s="1429" t="s">
        <v>1073</v>
      </c>
      <c r="E47" s="1430">
        <v>45</v>
      </c>
      <c r="F47" s="1430">
        <v>52</v>
      </c>
      <c r="G47" s="1430">
        <v>7</v>
      </c>
      <c r="H47" s="1430">
        <v>16</v>
      </c>
      <c r="I47" s="1430">
        <v>11</v>
      </c>
      <c r="J47" s="1429">
        <v>9.2399999999999996E-2</v>
      </c>
      <c r="K47" s="1430">
        <v>40.365000000000002</v>
      </c>
      <c r="L47" s="1430">
        <v>125.29</v>
      </c>
      <c r="M47" s="1430">
        <v>231.86099999999999</v>
      </c>
      <c r="N47" s="1430">
        <v>110.21599999999999</v>
      </c>
      <c r="O47" s="1430">
        <v>609.76800000000003</v>
      </c>
      <c r="P47" s="1430">
        <v>453.95499999999998</v>
      </c>
      <c r="Q47" s="1430">
        <v>319.577</v>
      </c>
      <c r="R47" s="1430">
        <v>1891.0320000000002</v>
      </c>
      <c r="S47" s="1430">
        <v>3</v>
      </c>
      <c r="T47" s="1430">
        <v>9</v>
      </c>
      <c r="U47" s="1430">
        <v>12</v>
      </c>
      <c r="V47" s="1430">
        <v>5</v>
      </c>
      <c r="W47" s="1430">
        <v>26</v>
      </c>
      <c r="X47" s="1430">
        <v>24</v>
      </c>
      <c r="Y47" s="1430">
        <v>19</v>
      </c>
      <c r="Z47" s="1430">
        <v>98</v>
      </c>
      <c r="AA47" s="1430">
        <v>13.455</v>
      </c>
      <c r="AB47" s="1430">
        <v>13.921111111111111</v>
      </c>
      <c r="AC47" s="1430">
        <v>19.321749999999998</v>
      </c>
      <c r="AD47" s="1431">
        <v>22.043199999999999</v>
      </c>
      <c r="AE47" s="1431">
        <v>23.452615384615385</v>
      </c>
      <c r="AF47" s="1431">
        <v>18.914791666666666</v>
      </c>
      <c r="AG47" s="1431">
        <v>16.819842105263159</v>
      </c>
    </row>
    <row r="48" spans="1:33" x14ac:dyDescent="0.25">
      <c r="A48" s="1424" t="s">
        <v>770</v>
      </c>
      <c r="B48" s="1425" t="s">
        <v>781</v>
      </c>
      <c r="C48" s="1425" t="s">
        <v>941</v>
      </c>
      <c r="D48" s="1425" t="s">
        <v>1170</v>
      </c>
      <c r="E48" s="1426">
        <v>201</v>
      </c>
      <c r="F48" s="1426">
        <v>247</v>
      </c>
      <c r="G48" s="1426">
        <v>46</v>
      </c>
      <c r="H48" s="1426">
        <v>18</v>
      </c>
      <c r="I48" s="1426">
        <v>65</v>
      </c>
      <c r="J48" s="1425">
        <v>5.96E-2</v>
      </c>
      <c r="K48" s="1426">
        <v>685.93</v>
      </c>
      <c r="L48" s="1426">
        <v>308.358</v>
      </c>
      <c r="M48" s="1426">
        <v>1124.2760000000001</v>
      </c>
      <c r="N48" s="1426">
        <v>1142.7550000000001</v>
      </c>
      <c r="O48" s="1426">
        <v>1490.9680000000001</v>
      </c>
      <c r="P48" s="1426">
        <v>1411.6079999999999</v>
      </c>
      <c r="Q48" s="1426">
        <v>1658.3040000000001</v>
      </c>
      <c r="R48" s="1426">
        <v>7822.1990000000005</v>
      </c>
      <c r="S48" s="1426">
        <v>50</v>
      </c>
      <c r="T48" s="1426">
        <v>24</v>
      </c>
      <c r="U48" s="1426">
        <v>81</v>
      </c>
      <c r="V48" s="1426">
        <v>83</v>
      </c>
      <c r="W48" s="1426">
        <v>106</v>
      </c>
      <c r="X48" s="1426">
        <v>103</v>
      </c>
      <c r="Y48" s="1426">
        <v>123</v>
      </c>
      <c r="Z48" s="1426">
        <v>570</v>
      </c>
      <c r="AA48" s="1426">
        <v>13.718599999999999</v>
      </c>
      <c r="AB48" s="1426">
        <v>12.84825</v>
      </c>
      <c r="AC48" s="1426">
        <v>13.879950617283951</v>
      </c>
      <c r="AD48" s="1427">
        <v>13.768132530120484</v>
      </c>
      <c r="AE48" s="1427">
        <v>14.065735849056605</v>
      </c>
      <c r="AF48" s="1427">
        <v>13.704932038834951</v>
      </c>
      <c r="AG48" s="1427">
        <v>13.482146341463416</v>
      </c>
    </row>
    <row r="49" spans="1:33" x14ac:dyDescent="0.25">
      <c r="A49" s="1428" t="s">
        <v>779</v>
      </c>
      <c r="B49" s="1429" t="s">
        <v>782</v>
      </c>
      <c r="C49" s="1429" t="s">
        <v>942</v>
      </c>
      <c r="D49" s="1429" t="s">
        <v>1046</v>
      </c>
      <c r="E49" s="1430">
        <v>64</v>
      </c>
      <c r="F49" s="1430">
        <v>77</v>
      </c>
      <c r="G49" s="1430">
        <v>13</v>
      </c>
      <c r="H49" s="1430">
        <v>10</v>
      </c>
      <c r="I49" s="1430">
        <v>26</v>
      </c>
      <c r="J49" s="1429">
        <v>7.3400000000000007E-2</v>
      </c>
      <c r="K49" s="1430">
        <v>1493.9169999999999</v>
      </c>
      <c r="L49" s="1430">
        <v>816.30100000000004</v>
      </c>
      <c r="M49" s="1430">
        <v>1393.125</v>
      </c>
      <c r="N49" s="1430">
        <v>1286.932</v>
      </c>
      <c r="O49" s="1430">
        <v>1803.318</v>
      </c>
      <c r="P49" s="1430">
        <v>2761.451</v>
      </c>
      <c r="Q49" s="1430">
        <v>941.62199999999996</v>
      </c>
      <c r="R49" s="1430">
        <v>10496.666000000001</v>
      </c>
      <c r="S49" s="1430">
        <v>83</v>
      </c>
      <c r="T49" s="1430">
        <v>58</v>
      </c>
      <c r="U49" s="1430">
        <v>88</v>
      </c>
      <c r="V49" s="1430">
        <v>76</v>
      </c>
      <c r="W49" s="1430">
        <v>102</v>
      </c>
      <c r="X49" s="1430">
        <v>118</v>
      </c>
      <c r="Y49" s="1430">
        <v>48</v>
      </c>
      <c r="Z49" s="1430">
        <v>573</v>
      </c>
      <c r="AA49" s="1430">
        <v>17.998999999999999</v>
      </c>
      <c r="AB49" s="1430">
        <v>14.074155172413795</v>
      </c>
      <c r="AC49" s="1430">
        <v>15.830965909090908</v>
      </c>
      <c r="AD49" s="1431">
        <v>16.933315789473685</v>
      </c>
      <c r="AE49" s="1431">
        <v>17.679588235294119</v>
      </c>
      <c r="AF49" s="1431">
        <v>23.402127118644067</v>
      </c>
      <c r="AG49" s="1431">
        <v>19.617124999999998</v>
      </c>
    </row>
    <row r="50" spans="1:33" x14ac:dyDescent="0.25">
      <c r="A50" s="1424" t="s">
        <v>777</v>
      </c>
      <c r="B50" s="1425" t="s">
        <v>783</v>
      </c>
      <c r="C50" s="1425" t="s">
        <v>943</v>
      </c>
      <c r="D50" s="1425" t="s">
        <v>1074</v>
      </c>
      <c r="E50" s="1426">
        <v>67</v>
      </c>
      <c r="F50" s="1426">
        <v>71</v>
      </c>
      <c r="G50" s="1426">
        <v>4</v>
      </c>
      <c r="H50" s="1426">
        <v>15</v>
      </c>
      <c r="I50" s="1426">
        <v>11</v>
      </c>
      <c r="J50" s="1425">
        <v>3.6700000000000003E-2</v>
      </c>
      <c r="K50" s="1426">
        <v>613.09900000000005</v>
      </c>
      <c r="L50" s="1426">
        <v>241.42099999999999</v>
      </c>
      <c r="M50" s="1426">
        <v>677.24</v>
      </c>
      <c r="N50" s="1426">
        <v>143.89099999999999</v>
      </c>
      <c r="O50" s="1426">
        <v>307.24200000000002</v>
      </c>
      <c r="P50" s="1426">
        <v>642.65800000000002</v>
      </c>
      <c r="Q50" s="1426">
        <v>281.57900000000001</v>
      </c>
      <c r="R50" s="1426">
        <v>2907.13</v>
      </c>
      <c r="S50" s="1426">
        <v>40</v>
      </c>
      <c r="T50" s="1426">
        <v>14</v>
      </c>
      <c r="U50" s="1426">
        <v>41</v>
      </c>
      <c r="V50" s="1426">
        <v>9</v>
      </c>
      <c r="W50" s="1426">
        <v>20</v>
      </c>
      <c r="X50" s="1426">
        <v>41</v>
      </c>
      <c r="Y50" s="1426">
        <v>18</v>
      </c>
      <c r="Z50" s="1426">
        <v>183</v>
      </c>
      <c r="AA50" s="1426">
        <v>15.327475000000002</v>
      </c>
      <c r="AB50" s="1426">
        <v>17.244357142857144</v>
      </c>
      <c r="AC50" s="1426">
        <v>16.518048780487806</v>
      </c>
      <c r="AD50" s="1427">
        <v>15.987888888888888</v>
      </c>
      <c r="AE50" s="1427">
        <v>15.362100000000002</v>
      </c>
      <c r="AF50" s="1427">
        <v>15.674585365853659</v>
      </c>
      <c r="AG50" s="1427">
        <v>15.643277777777778</v>
      </c>
    </row>
    <row r="51" spans="1:33" x14ac:dyDescent="0.25">
      <c r="A51" s="1428" t="s">
        <v>774</v>
      </c>
      <c r="B51" s="1429" t="s">
        <v>804</v>
      </c>
      <c r="C51" s="1429" t="s">
        <v>944</v>
      </c>
      <c r="D51" s="1429" t="s">
        <v>1075</v>
      </c>
      <c r="E51" s="1430">
        <v>72</v>
      </c>
      <c r="F51" s="1430">
        <v>84</v>
      </c>
      <c r="G51" s="1430">
        <v>12</v>
      </c>
      <c r="H51" s="1430">
        <v>15</v>
      </c>
      <c r="I51" s="1430">
        <v>30</v>
      </c>
      <c r="J51" s="1429">
        <v>0.15870000000000001</v>
      </c>
      <c r="K51" s="1430">
        <v>535.06600000000003</v>
      </c>
      <c r="L51" s="1430">
        <v>357.82900000000001</v>
      </c>
      <c r="M51" s="1430">
        <v>622.07399999999996</v>
      </c>
      <c r="N51" s="1430">
        <v>511.05500000000001</v>
      </c>
      <c r="O51" s="1430">
        <v>1570.9780000000001</v>
      </c>
      <c r="P51" s="1430">
        <v>1844.7560000000001</v>
      </c>
      <c r="Q51" s="1430">
        <v>1341.3810000000001</v>
      </c>
      <c r="R51" s="1430">
        <v>6783.1390000000001</v>
      </c>
      <c r="S51" s="1430">
        <v>27</v>
      </c>
      <c r="T51" s="1430">
        <v>14</v>
      </c>
      <c r="U51" s="1430">
        <v>40</v>
      </c>
      <c r="V51" s="1430">
        <v>28</v>
      </c>
      <c r="W51" s="1430">
        <v>81</v>
      </c>
      <c r="X51" s="1430">
        <v>95</v>
      </c>
      <c r="Y51" s="1430">
        <v>71</v>
      </c>
      <c r="Z51" s="1430">
        <v>356</v>
      </c>
      <c r="AA51" s="1430">
        <v>19.817259259259259</v>
      </c>
      <c r="AB51" s="1430">
        <v>25.559214285714287</v>
      </c>
      <c r="AC51" s="1430">
        <v>15.551849999999998</v>
      </c>
      <c r="AD51" s="1431">
        <v>18.251964285714287</v>
      </c>
      <c r="AE51" s="1431">
        <v>19.39479012345679</v>
      </c>
      <c r="AF51" s="1431">
        <v>19.418484210526316</v>
      </c>
      <c r="AG51" s="1431">
        <v>18.892690140845072</v>
      </c>
    </row>
    <row r="52" spans="1:33" x14ac:dyDescent="0.25">
      <c r="A52" s="1424" t="s">
        <v>778</v>
      </c>
      <c r="B52" s="1425" t="s">
        <v>805</v>
      </c>
      <c r="C52" s="1425" t="s">
        <v>945</v>
      </c>
      <c r="D52" s="1425" t="s">
        <v>1076</v>
      </c>
      <c r="E52" s="1426">
        <v>67</v>
      </c>
      <c r="F52" s="1426">
        <v>80</v>
      </c>
      <c r="G52" s="1426">
        <v>13</v>
      </c>
      <c r="H52" s="1426">
        <v>17</v>
      </c>
      <c r="I52" s="1426">
        <v>16</v>
      </c>
      <c r="J52" s="1425">
        <v>5.3600000000000002E-2</v>
      </c>
      <c r="K52" s="1426">
        <v>265.19499999999999</v>
      </c>
      <c r="L52" s="1426">
        <v>175.22</v>
      </c>
      <c r="M52" s="1426">
        <v>1054.81</v>
      </c>
      <c r="N52" s="1426">
        <v>470.423</v>
      </c>
      <c r="O52" s="1426">
        <v>939.25300000000004</v>
      </c>
      <c r="P52" s="1426">
        <v>943.07799999999997</v>
      </c>
      <c r="Q52" s="1426">
        <v>475.77100000000002</v>
      </c>
      <c r="R52" s="1426">
        <v>4323.75</v>
      </c>
      <c r="S52" s="1426">
        <v>17</v>
      </c>
      <c r="T52" s="1426">
        <v>13</v>
      </c>
      <c r="U52" s="1426">
        <v>63</v>
      </c>
      <c r="V52" s="1426">
        <v>28</v>
      </c>
      <c r="W52" s="1426">
        <v>52</v>
      </c>
      <c r="X52" s="1426">
        <v>55</v>
      </c>
      <c r="Y52" s="1426">
        <v>25</v>
      </c>
      <c r="Z52" s="1426">
        <v>253</v>
      </c>
      <c r="AA52" s="1426">
        <v>15.599705882352941</v>
      </c>
      <c r="AB52" s="1426">
        <v>13.478461538461538</v>
      </c>
      <c r="AC52" s="1426">
        <v>16.743015873015871</v>
      </c>
      <c r="AD52" s="1427">
        <v>16.800821428571428</v>
      </c>
      <c r="AE52" s="1427">
        <v>18.062557692307692</v>
      </c>
      <c r="AF52" s="1427">
        <v>17.146872727272726</v>
      </c>
      <c r="AG52" s="1427">
        <v>19.030840000000001</v>
      </c>
    </row>
    <row r="53" spans="1:33" x14ac:dyDescent="0.25">
      <c r="A53" s="1428" t="s">
        <v>778</v>
      </c>
      <c r="B53" s="1429" t="s">
        <v>806</v>
      </c>
      <c r="C53" s="1429" t="s">
        <v>946</v>
      </c>
      <c r="D53" s="1429" t="s">
        <v>1050</v>
      </c>
      <c r="E53" s="1430">
        <v>24</v>
      </c>
      <c r="F53" s="1430">
        <v>22</v>
      </c>
      <c r="G53" s="1430">
        <v>0</v>
      </c>
      <c r="H53" s="1430">
        <v>5</v>
      </c>
      <c r="I53" s="1430">
        <v>0</v>
      </c>
      <c r="J53" s="1429">
        <v>1.8499999999999999E-2</v>
      </c>
      <c r="K53" s="1430">
        <v>1024.999</v>
      </c>
      <c r="L53" s="1430">
        <v>1303.3910000000001</v>
      </c>
      <c r="M53" s="1430">
        <v>2464.5889999999999</v>
      </c>
      <c r="N53" s="1430">
        <v>702.851</v>
      </c>
      <c r="O53" s="1430">
        <v>498.976</v>
      </c>
      <c r="P53" s="1430">
        <v>195.83099999999999</v>
      </c>
      <c r="Q53" s="1430">
        <v>-105.404</v>
      </c>
      <c r="R53" s="1430">
        <v>6085.2329999999993</v>
      </c>
      <c r="S53" s="1430">
        <v>15</v>
      </c>
      <c r="T53" s="1430">
        <v>70</v>
      </c>
      <c r="U53" s="1430">
        <v>137</v>
      </c>
      <c r="V53" s="1430">
        <v>38</v>
      </c>
      <c r="W53" s="1430">
        <v>29</v>
      </c>
      <c r="X53" s="1430">
        <v>13</v>
      </c>
      <c r="Y53" s="1430">
        <v>-7</v>
      </c>
      <c r="Z53" s="1430">
        <v>295</v>
      </c>
      <c r="AA53" s="1430">
        <v>68.333266666666674</v>
      </c>
      <c r="AB53" s="1430">
        <v>18.619871428571429</v>
      </c>
      <c r="AC53" s="1430">
        <v>17.989700729927009</v>
      </c>
      <c r="AD53" s="1431">
        <v>18.496078947368421</v>
      </c>
      <c r="AE53" s="1431">
        <v>17.20606896551724</v>
      </c>
      <c r="AF53" s="1431">
        <v>15.063923076923077</v>
      </c>
      <c r="AG53" s="1431">
        <v>15.057714285714285</v>
      </c>
    </row>
    <row r="54" spans="1:33" x14ac:dyDescent="0.25">
      <c r="A54" s="1424" t="s">
        <v>773</v>
      </c>
      <c r="B54" s="1425" t="s">
        <v>799</v>
      </c>
      <c r="C54" s="1425" t="s">
        <v>947</v>
      </c>
      <c r="D54" s="1425" t="s">
        <v>1077</v>
      </c>
      <c r="E54" s="1426">
        <v>88</v>
      </c>
      <c r="F54" s="1426">
        <v>108</v>
      </c>
      <c r="G54" s="1426">
        <v>20</v>
      </c>
      <c r="H54" s="1426">
        <v>24</v>
      </c>
      <c r="I54" s="1426">
        <v>27</v>
      </c>
      <c r="J54" s="1425">
        <v>4.1099999999999998E-2</v>
      </c>
      <c r="K54" s="1426">
        <v>308.32299999999998</v>
      </c>
      <c r="L54" s="1426">
        <v>386.77300000000002</v>
      </c>
      <c r="M54" s="1426">
        <v>672.62800000000004</v>
      </c>
      <c r="N54" s="1426">
        <v>264.46300000000002</v>
      </c>
      <c r="O54" s="1426">
        <v>331.19799999999998</v>
      </c>
      <c r="P54" s="1426">
        <v>550.07600000000002</v>
      </c>
      <c r="Q54" s="1426">
        <v>639.26</v>
      </c>
      <c r="R54" s="1426">
        <v>3152.721</v>
      </c>
      <c r="S54" s="1426">
        <v>39</v>
      </c>
      <c r="T54" s="1426">
        <v>26</v>
      </c>
      <c r="U54" s="1426">
        <v>44</v>
      </c>
      <c r="V54" s="1426">
        <v>21</v>
      </c>
      <c r="W54" s="1426">
        <v>22</v>
      </c>
      <c r="X54" s="1426">
        <v>36</v>
      </c>
      <c r="Y54" s="1426">
        <v>42</v>
      </c>
      <c r="Z54" s="1426">
        <v>230</v>
      </c>
      <c r="AA54" s="1426">
        <v>7.9057179487179479</v>
      </c>
      <c r="AB54" s="1426">
        <v>14.875884615384617</v>
      </c>
      <c r="AC54" s="1426">
        <v>15.287000000000001</v>
      </c>
      <c r="AD54" s="1427">
        <v>12.593476190476192</v>
      </c>
      <c r="AE54" s="1427">
        <v>15.054454545454545</v>
      </c>
      <c r="AF54" s="1427">
        <v>15.279888888888889</v>
      </c>
      <c r="AG54" s="1427">
        <v>15.220476190476191</v>
      </c>
    </row>
    <row r="55" spans="1:33" x14ac:dyDescent="0.25">
      <c r="A55" s="1428" t="s">
        <v>770</v>
      </c>
      <c r="B55" s="1429" t="s">
        <v>801</v>
      </c>
      <c r="C55" s="1429" t="s">
        <v>948</v>
      </c>
      <c r="D55" s="1429" t="s">
        <v>1065</v>
      </c>
      <c r="E55" s="1430">
        <v>82</v>
      </c>
      <c r="F55" s="1430">
        <v>94</v>
      </c>
      <c r="G55" s="1430">
        <v>12</v>
      </c>
      <c r="H55" s="1430">
        <v>17</v>
      </c>
      <c r="I55" s="1430">
        <v>13</v>
      </c>
      <c r="J55" s="1429">
        <v>1.9400000000000001E-2</v>
      </c>
      <c r="K55" s="1430">
        <v>336.77800000000002</v>
      </c>
      <c r="L55" s="1430">
        <v>196.97</v>
      </c>
      <c r="M55" s="1430">
        <v>504.18700000000001</v>
      </c>
      <c r="N55" s="1430">
        <v>215.69</v>
      </c>
      <c r="O55" s="1430">
        <v>144.86500000000001</v>
      </c>
      <c r="P55" s="1430">
        <v>536.62099999999998</v>
      </c>
      <c r="Q55" s="1430">
        <v>284.71100000000001</v>
      </c>
      <c r="R55" s="1430">
        <v>2219.8220000000001</v>
      </c>
      <c r="S55" s="1430">
        <v>26</v>
      </c>
      <c r="T55" s="1430">
        <v>14</v>
      </c>
      <c r="U55" s="1430">
        <v>38</v>
      </c>
      <c r="V55" s="1430">
        <v>14</v>
      </c>
      <c r="W55" s="1430">
        <v>12</v>
      </c>
      <c r="X55" s="1430">
        <v>38</v>
      </c>
      <c r="Y55" s="1430">
        <v>21</v>
      </c>
      <c r="Z55" s="1430">
        <v>163</v>
      </c>
      <c r="AA55" s="1430">
        <v>12.953000000000001</v>
      </c>
      <c r="AB55" s="1430">
        <v>14.069285714285714</v>
      </c>
      <c r="AC55" s="1430">
        <v>13.268078947368421</v>
      </c>
      <c r="AD55" s="1431">
        <v>15.406428571428572</v>
      </c>
      <c r="AE55" s="1431">
        <v>12.072083333333333</v>
      </c>
      <c r="AF55" s="1431">
        <v>14.121605263157894</v>
      </c>
      <c r="AG55" s="1431">
        <v>13.557666666666668</v>
      </c>
    </row>
    <row r="56" spans="1:33" x14ac:dyDescent="0.25">
      <c r="A56" s="1424" t="s">
        <v>770</v>
      </c>
      <c r="B56" s="1425" t="s">
        <v>801</v>
      </c>
      <c r="C56" s="1425" t="s">
        <v>949</v>
      </c>
      <c r="D56" s="1425" t="s">
        <v>1078</v>
      </c>
      <c r="E56" s="1426">
        <v>238</v>
      </c>
      <c r="F56" s="1426">
        <v>303</v>
      </c>
      <c r="G56" s="1426">
        <v>65</v>
      </c>
      <c r="H56" s="1426">
        <v>34</v>
      </c>
      <c r="I56" s="1426">
        <v>71</v>
      </c>
      <c r="J56" s="1425">
        <v>5.8500000000000003E-2</v>
      </c>
      <c r="K56" s="1426">
        <v>1591.287</v>
      </c>
      <c r="L56" s="1426">
        <v>203.16499999999999</v>
      </c>
      <c r="M56" s="1426">
        <v>1317.662</v>
      </c>
      <c r="N56" s="1426">
        <v>666.69399999999996</v>
      </c>
      <c r="O56" s="1426">
        <v>691.36</v>
      </c>
      <c r="P56" s="1426">
        <v>1017.982</v>
      </c>
      <c r="Q56" s="1426">
        <v>1454.325</v>
      </c>
      <c r="R56" s="1426">
        <v>6942.4749999999995</v>
      </c>
      <c r="S56" s="1426">
        <v>126</v>
      </c>
      <c r="T56" s="1426">
        <v>17</v>
      </c>
      <c r="U56" s="1426">
        <v>98</v>
      </c>
      <c r="V56" s="1426">
        <v>50</v>
      </c>
      <c r="W56" s="1426">
        <v>49</v>
      </c>
      <c r="X56" s="1426">
        <v>75</v>
      </c>
      <c r="Y56" s="1426">
        <v>103</v>
      </c>
      <c r="Z56" s="1426">
        <v>518</v>
      </c>
      <c r="AA56" s="1426">
        <v>12.629261904761906</v>
      </c>
      <c r="AB56" s="1426">
        <v>11.950882352941177</v>
      </c>
      <c r="AC56" s="1426">
        <v>13.445530612244898</v>
      </c>
      <c r="AD56" s="1427">
        <v>13.333879999999999</v>
      </c>
      <c r="AE56" s="1427">
        <v>14.109387755102041</v>
      </c>
      <c r="AF56" s="1427">
        <v>13.573093333333333</v>
      </c>
      <c r="AG56" s="1427">
        <v>14.119660194174758</v>
      </c>
    </row>
    <row r="57" spans="1:33" x14ac:dyDescent="0.25">
      <c r="A57" s="1428" t="s">
        <v>779</v>
      </c>
      <c r="B57" s="1429" t="s">
        <v>802</v>
      </c>
      <c r="C57" s="1429" t="s">
        <v>950</v>
      </c>
      <c r="D57" s="1429" t="s">
        <v>1072</v>
      </c>
      <c r="E57" s="1430">
        <v>73</v>
      </c>
      <c r="F57" s="1430">
        <v>85</v>
      </c>
      <c r="G57" s="1430">
        <v>12</v>
      </c>
      <c r="H57" s="1430">
        <v>15</v>
      </c>
      <c r="I57" s="1430">
        <v>16</v>
      </c>
      <c r="J57" s="1429">
        <v>5.8200000000000002E-2</v>
      </c>
      <c r="K57" s="1430">
        <v>506.83300000000003</v>
      </c>
      <c r="L57" s="1430">
        <v>361.85899999999998</v>
      </c>
      <c r="M57" s="1430">
        <v>1091.0129999999999</v>
      </c>
      <c r="N57" s="1430">
        <v>436.59800000000001</v>
      </c>
      <c r="O57" s="1430">
        <v>1336.7439999999999</v>
      </c>
      <c r="P57" s="1430">
        <v>1177.386</v>
      </c>
      <c r="Q57" s="1430">
        <v>567.94899999999996</v>
      </c>
      <c r="R57" s="1430">
        <v>5478.3819999999996</v>
      </c>
      <c r="S57" s="1430">
        <v>26</v>
      </c>
      <c r="T57" s="1430">
        <v>20</v>
      </c>
      <c r="U57" s="1430">
        <v>57</v>
      </c>
      <c r="V57" s="1430">
        <v>25</v>
      </c>
      <c r="W57" s="1430">
        <v>69</v>
      </c>
      <c r="X57" s="1430">
        <v>65</v>
      </c>
      <c r="Y57" s="1430">
        <v>33</v>
      </c>
      <c r="Z57" s="1430">
        <v>295</v>
      </c>
      <c r="AA57" s="1430">
        <v>19.493576923076922</v>
      </c>
      <c r="AB57" s="1430">
        <v>18.092949999999998</v>
      </c>
      <c r="AC57" s="1430">
        <v>19.140578947368418</v>
      </c>
      <c r="AD57" s="1431">
        <v>17.463920000000002</v>
      </c>
      <c r="AE57" s="1431">
        <v>19.37310144927536</v>
      </c>
      <c r="AF57" s="1431">
        <v>18.11363076923077</v>
      </c>
      <c r="AG57" s="1431">
        <v>17.210575757575757</v>
      </c>
    </row>
    <row r="58" spans="1:33" x14ac:dyDescent="0.25">
      <c r="A58" s="1424" t="s">
        <v>775</v>
      </c>
      <c r="B58" s="1425" t="s">
        <v>789</v>
      </c>
      <c r="C58" s="1425" t="s">
        <v>951</v>
      </c>
      <c r="D58" s="1425" t="s">
        <v>1079</v>
      </c>
      <c r="E58" s="1426">
        <v>40</v>
      </c>
      <c r="F58" s="1426">
        <v>43</v>
      </c>
      <c r="G58" s="1426">
        <v>3</v>
      </c>
      <c r="H58" s="1426">
        <v>10</v>
      </c>
      <c r="I58" s="1426">
        <v>15</v>
      </c>
      <c r="J58" s="1425">
        <v>0.10489999999999999</v>
      </c>
      <c r="K58" s="1426">
        <v>286.98500000000001</v>
      </c>
      <c r="L58" s="1426">
        <v>246.63300000000001</v>
      </c>
      <c r="M58" s="1426">
        <v>432.77199999999999</v>
      </c>
      <c r="N58" s="1426">
        <v>229.02099999999999</v>
      </c>
      <c r="O58" s="1426">
        <v>393.44400000000002</v>
      </c>
      <c r="P58" s="1426">
        <v>452.86799999999999</v>
      </c>
      <c r="Q58" s="1426">
        <v>431.928</v>
      </c>
      <c r="R58" s="1426">
        <v>2473.6509999999998</v>
      </c>
      <c r="S58" s="1426">
        <v>13</v>
      </c>
      <c r="T58" s="1426">
        <v>12</v>
      </c>
      <c r="U58" s="1426">
        <v>25</v>
      </c>
      <c r="V58" s="1426">
        <v>12</v>
      </c>
      <c r="W58" s="1426">
        <v>20</v>
      </c>
      <c r="X58" s="1426">
        <v>23</v>
      </c>
      <c r="Y58" s="1426">
        <v>23</v>
      </c>
      <c r="Z58" s="1426">
        <v>128</v>
      </c>
      <c r="AA58" s="1426">
        <v>22.075769230769232</v>
      </c>
      <c r="AB58" s="1426">
        <v>20.55275</v>
      </c>
      <c r="AC58" s="1426">
        <v>17.310880000000001</v>
      </c>
      <c r="AD58" s="1427">
        <v>19.085083333333333</v>
      </c>
      <c r="AE58" s="1427">
        <v>19.6722</v>
      </c>
      <c r="AF58" s="1427">
        <v>19.68991304347826</v>
      </c>
      <c r="AG58" s="1427">
        <v>18.779478260869563</v>
      </c>
    </row>
    <row r="59" spans="1:33" x14ac:dyDescent="0.25">
      <c r="A59" s="1428" t="s">
        <v>776</v>
      </c>
      <c r="B59" s="1429" t="s">
        <v>797</v>
      </c>
      <c r="C59" s="1429" t="s">
        <v>952</v>
      </c>
      <c r="D59" s="1429" t="s">
        <v>1080</v>
      </c>
      <c r="E59" s="1430">
        <v>47</v>
      </c>
      <c r="F59" s="1430">
        <v>48</v>
      </c>
      <c r="G59" s="1430">
        <v>1</v>
      </c>
      <c r="H59" s="1430">
        <v>11</v>
      </c>
      <c r="I59" s="1430">
        <v>2</v>
      </c>
      <c r="J59" s="1429">
        <v>1.15E-2</v>
      </c>
      <c r="K59" s="1430">
        <v>177.303</v>
      </c>
      <c r="L59" s="1430">
        <v>259.03199999999998</v>
      </c>
      <c r="M59" s="1430">
        <v>389.67899999999997</v>
      </c>
      <c r="N59" s="1430">
        <v>197.404</v>
      </c>
      <c r="O59" s="1430">
        <v>127.64400000000001</v>
      </c>
      <c r="P59" s="1430">
        <v>100.916</v>
      </c>
      <c r="Q59" s="1430">
        <v>27.66</v>
      </c>
      <c r="R59" s="1430">
        <v>1279.6379999999999</v>
      </c>
      <c r="S59" s="1430">
        <v>15</v>
      </c>
      <c r="T59" s="1430">
        <v>21</v>
      </c>
      <c r="U59" s="1430">
        <v>32</v>
      </c>
      <c r="V59" s="1430">
        <v>16</v>
      </c>
      <c r="W59" s="1430">
        <v>11</v>
      </c>
      <c r="X59" s="1430">
        <v>9</v>
      </c>
      <c r="Y59" s="1430">
        <v>2</v>
      </c>
      <c r="Z59" s="1430">
        <v>106</v>
      </c>
      <c r="AA59" s="1430">
        <v>11.8202</v>
      </c>
      <c r="AB59" s="1430">
        <v>12.334857142857143</v>
      </c>
      <c r="AC59" s="1430">
        <v>12.177468749999999</v>
      </c>
      <c r="AD59" s="1431">
        <v>12.33775</v>
      </c>
      <c r="AE59" s="1431">
        <v>11.604000000000001</v>
      </c>
      <c r="AF59" s="1431">
        <v>11.212888888888889</v>
      </c>
      <c r="AG59" s="1431">
        <v>13.83</v>
      </c>
    </row>
    <row r="60" spans="1:33" x14ac:dyDescent="0.25">
      <c r="A60" s="1424" t="s">
        <v>776</v>
      </c>
      <c r="B60" s="1425" t="s">
        <v>797</v>
      </c>
      <c r="C60" s="1425" t="s">
        <v>953</v>
      </c>
      <c r="D60" s="1425" t="s">
        <v>1080</v>
      </c>
      <c r="E60" s="1426">
        <v>30</v>
      </c>
      <c r="F60" s="1426">
        <v>37</v>
      </c>
      <c r="G60" s="1426">
        <v>7</v>
      </c>
      <c r="H60" s="1426">
        <v>7</v>
      </c>
      <c r="I60" s="1426">
        <v>2</v>
      </c>
      <c r="J60" s="1425">
        <v>1.6899999999999998E-2</v>
      </c>
      <c r="K60" s="1426">
        <v>12.393000000000001</v>
      </c>
      <c r="L60" s="1426">
        <v>24.481000000000002</v>
      </c>
      <c r="M60" s="1426">
        <v>22.369</v>
      </c>
      <c r="N60" s="1426">
        <v>20.277999999999999</v>
      </c>
      <c r="O60" s="1426">
        <v>66.691000000000003</v>
      </c>
      <c r="P60" s="1426">
        <v>77.138999999999996</v>
      </c>
      <c r="Q60" s="1426">
        <v>52.98</v>
      </c>
      <c r="R60" s="1426">
        <v>276.33099999999996</v>
      </c>
      <c r="S60" s="1426">
        <v>1</v>
      </c>
      <c r="T60" s="1426">
        <v>2</v>
      </c>
      <c r="U60" s="1426">
        <v>2</v>
      </c>
      <c r="V60" s="1426">
        <v>2</v>
      </c>
      <c r="W60" s="1426">
        <v>5</v>
      </c>
      <c r="X60" s="1426">
        <v>5</v>
      </c>
      <c r="Y60" s="1426">
        <v>3</v>
      </c>
      <c r="Z60" s="1426">
        <v>20</v>
      </c>
      <c r="AA60" s="1426">
        <v>12.393000000000001</v>
      </c>
      <c r="AB60" s="1426">
        <v>12.240500000000001</v>
      </c>
      <c r="AC60" s="1426">
        <v>11.1845</v>
      </c>
      <c r="AD60" s="1427">
        <v>10.138999999999999</v>
      </c>
      <c r="AE60" s="1427">
        <v>13.338200000000001</v>
      </c>
      <c r="AF60" s="1427">
        <v>15.4278</v>
      </c>
      <c r="AG60" s="1427">
        <v>17.66</v>
      </c>
    </row>
    <row r="61" spans="1:33" x14ac:dyDescent="0.25">
      <c r="A61" s="1428" t="s">
        <v>775</v>
      </c>
      <c r="B61" s="1429" t="s">
        <v>794</v>
      </c>
      <c r="C61" s="1429" t="s">
        <v>954</v>
      </c>
      <c r="D61" s="1429" t="s">
        <v>1055</v>
      </c>
      <c r="E61" s="1430">
        <v>39</v>
      </c>
      <c r="F61" s="1430">
        <v>42</v>
      </c>
      <c r="G61" s="1430">
        <v>3</v>
      </c>
      <c r="H61" s="1430">
        <v>12</v>
      </c>
      <c r="I61" s="1430">
        <v>9</v>
      </c>
      <c r="J61" s="1429">
        <v>4.7899999999999998E-2</v>
      </c>
      <c r="K61" s="1430">
        <v>167.541</v>
      </c>
      <c r="L61" s="1430">
        <v>302.17500000000001</v>
      </c>
      <c r="M61" s="1430">
        <v>320.49900000000002</v>
      </c>
      <c r="N61" s="1430">
        <v>47.734000000000002</v>
      </c>
      <c r="O61" s="1430">
        <v>310.74700000000001</v>
      </c>
      <c r="P61" s="1430">
        <v>312.005</v>
      </c>
      <c r="Q61" s="1430">
        <v>461.64400000000001</v>
      </c>
      <c r="R61" s="1430">
        <v>1922.3449999999998</v>
      </c>
      <c r="S61" s="1430">
        <v>6</v>
      </c>
      <c r="T61" s="1430">
        <v>13</v>
      </c>
      <c r="U61" s="1430">
        <v>17</v>
      </c>
      <c r="V61" s="1430">
        <v>4</v>
      </c>
      <c r="W61" s="1430">
        <v>16</v>
      </c>
      <c r="X61" s="1430">
        <v>16</v>
      </c>
      <c r="Y61" s="1430">
        <v>16</v>
      </c>
      <c r="Z61" s="1430">
        <v>88</v>
      </c>
      <c r="AA61" s="1430">
        <v>27.923500000000001</v>
      </c>
      <c r="AB61" s="1430">
        <v>23.244230769230771</v>
      </c>
      <c r="AC61" s="1430">
        <v>18.85288235294118</v>
      </c>
      <c r="AD61" s="1431">
        <v>11.9335</v>
      </c>
      <c r="AE61" s="1431">
        <v>19.421687500000001</v>
      </c>
      <c r="AF61" s="1431">
        <v>19.5003125</v>
      </c>
      <c r="AG61" s="1431">
        <v>28.85275</v>
      </c>
    </row>
    <row r="62" spans="1:33" x14ac:dyDescent="0.25">
      <c r="A62" s="1424" t="s">
        <v>775</v>
      </c>
      <c r="B62" s="1425" t="s">
        <v>789</v>
      </c>
      <c r="C62" s="1425" t="s">
        <v>955</v>
      </c>
      <c r="D62" s="1425" t="s">
        <v>1171</v>
      </c>
      <c r="E62" s="1426">
        <v>36</v>
      </c>
      <c r="F62" s="1426">
        <v>44</v>
      </c>
      <c r="G62" s="1426">
        <v>8</v>
      </c>
      <c r="H62" s="1426">
        <v>10</v>
      </c>
      <c r="I62" s="1426">
        <v>7</v>
      </c>
      <c r="J62" s="1425">
        <v>4.2299999999999997E-2</v>
      </c>
      <c r="K62" s="1426">
        <v>336.51</v>
      </c>
      <c r="L62" s="1426">
        <v>193.898</v>
      </c>
      <c r="M62" s="1426">
        <v>305.36200000000002</v>
      </c>
      <c r="N62" s="1426">
        <v>390.31</v>
      </c>
      <c r="O62" s="1426">
        <v>381.07600000000002</v>
      </c>
      <c r="P62" s="1426">
        <v>293.351</v>
      </c>
      <c r="Q62" s="1426">
        <v>470.57600000000002</v>
      </c>
      <c r="R62" s="1426">
        <v>2371.0830000000001</v>
      </c>
      <c r="S62" s="1426">
        <v>19</v>
      </c>
      <c r="T62" s="1426">
        <v>7</v>
      </c>
      <c r="U62" s="1426">
        <v>13</v>
      </c>
      <c r="V62" s="1426">
        <v>15</v>
      </c>
      <c r="W62" s="1426">
        <v>16</v>
      </c>
      <c r="X62" s="1426">
        <v>17</v>
      </c>
      <c r="Y62" s="1426">
        <v>13</v>
      </c>
      <c r="Z62" s="1426">
        <v>100</v>
      </c>
      <c r="AA62" s="1426">
        <v>17.711052631578948</v>
      </c>
      <c r="AB62" s="1426">
        <v>27.699714285714286</v>
      </c>
      <c r="AC62" s="1426">
        <v>23.489384615384616</v>
      </c>
      <c r="AD62" s="1427">
        <v>26.020666666666667</v>
      </c>
      <c r="AE62" s="1427">
        <v>23.817250000000001</v>
      </c>
      <c r="AF62" s="1427">
        <v>17.255941176470589</v>
      </c>
      <c r="AG62" s="1427">
        <v>36.198153846153851</v>
      </c>
    </row>
    <row r="63" spans="1:33" x14ac:dyDescent="0.25">
      <c r="A63" s="1428" t="s">
        <v>770</v>
      </c>
      <c r="B63" s="1429" t="s">
        <v>801</v>
      </c>
      <c r="C63" s="1429" t="s">
        <v>956</v>
      </c>
      <c r="D63" s="1429" t="s">
        <v>1135</v>
      </c>
      <c r="E63" s="1430">
        <v>105</v>
      </c>
      <c r="F63" s="1430">
        <v>143</v>
      </c>
      <c r="G63" s="1430">
        <v>39</v>
      </c>
      <c r="H63" s="1430">
        <v>41</v>
      </c>
      <c r="I63" s="1430">
        <v>43</v>
      </c>
      <c r="J63" s="1429">
        <v>0.32329999999999998</v>
      </c>
      <c r="K63" s="1430">
        <v>0</v>
      </c>
      <c r="L63" s="1430">
        <v>0</v>
      </c>
      <c r="M63" s="1430">
        <v>32.173999999999999</v>
      </c>
      <c r="N63" s="1430">
        <v>128.304</v>
      </c>
      <c r="O63" s="1430">
        <v>594.95299999999997</v>
      </c>
      <c r="P63" s="1430">
        <v>923.89400000000001</v>
      </c>
      <c r="Q63" s="1430">
        <v>1215.2449999999999</v>
      </c>
      <c r="R63" s="1430">
        <v>2894.5699999999997</v>
      </c>
      <c r="S63" s="1430">
        <v>0</v>
      </c>
      <c r="T63" s="1430">
        <v>0</v>
      </c>
      <c r="U63" s="1430">
        <v>2</v>
      </c>
      <c r="V63" s="1430">
        <v>10</v>
      </c>
      <c r="W63" s="1430">
        <v>39</v>
      </c>
      <c r="X63" s="1430">
        <v>63</v>
      </c>
      <c r="Y63" s="1430">
        <v>84</v>
      </c>
      <c r="Z63" s="1430">
        <v>198</v>
      </c>
      <c r="AA63" s="1430">
        <v>0</v>
      </c>
      <c r="AB63" s="1430">
        <v>0</v>
      </c>
      <c r="AC63" s="1430">
        <v>16.087</v>
      </c>
      <c r="AD63" s="1431">
        <v>12.830400000000001</v>
      </c>
      <c r="AE63" s="1431">
        <v>15.255205128205128</v>
      </c>
      <c r="AF63" s="1431">
        <v>14.664984126984127</v>
      </c>
      <c r="AG63" s="1431">
        <v>14.467202380952379</v>
      </c>
    </row>
    <row r="64" spans="1:33" x14ac:dyDescent="0.25">
      <c r="A64" s="1424" t="s">
        <v>776</v>
      </c>
      <c r="B64" s="1425" t="s">
        <v>798</v>
      </c>
      <c r="C64" s="1425" t="s">
        <v>957</v>
      </c>
      <c r="D64" s="1425" t="s">
        <v>1081</v>
      </c>
      <c r="E64" s="1426">
        <v>115</v>
      </c>
      <c r="F64" s="1426">
        <v>122</v>
      </c>
      <c r="G64" s="1426">
        <v>9</v>
      </c>
      <c r="H64" s="1426">
        <v>19</v>
      </c>
      <c r="I64" s="1426">
        <v>15</v>
      </c>
      <c r="J64" s="1425">
        <v>6.93E-2</v>
      </c>
      <c r="K64" s="1426">
        <v>235.53100000000001</v>
      </c>
      <c r="L64" s="1426">
        <v>113.89400000000001</v>
      </c>
      <c r="M64" s="1426">
        <v>234.55799999999999</v>
      </c>
      <c r="N64" s="1426">
        <v>211.244</v>
      </c>
      <c r="O64" s="1426">
        <v>208.65299999999999</v>
      </c>
      <c r="P64" s="1426">
        <v>301.786</v>
      </c>
      <c r="Q64" s="1426">
        <v>220.85400000000001</v>
      </c>
      <c r="R64" s="1426">
        <v>1526.52</v>
      </c>
      <c r="S64" s="1426">
        <v>15</v>
      </c>
      <c r="T64" s="1426">
        <v>8</v>
      </c>
      <c r="U64" s="1426">
        <v>14</v>
      </c>
      <c r="V64" s="1426">
        <v>14</v>
      </c>
      <c r="W64" s="1426">
        <v>15</v>
      </c>
      <c r="X64" s="1426">
        <v>20</v>
      </c>
      <c r="Y64" s="1426">
        <v>17</v>
      </c>
      <c r="Z64" s="1426">
        <v>103</v>
      </c>
      <c r="AA64" s="1426">
        <v>15.702066666666667</v>
      </c>
      <c r="AB64" s="1426">
        <v>14.236750000000001</v>
      </c>
      <c r="AC64" s="1426">
        <v>16.754142857142856</v>
      </c>
      <c r="AD64" s="1427">
        <v>15.088857142857142</v>
      </c>
      <c r="AE64" s="1427">
        <v>13.9102</v>
      </c>
      <c r="AF64" s="1427">
        <v>15.0893</v>
      </c>
      <c r="AG64" s="1427">
        <v>12.991411764705884</v>
      </c>
    </row>
    <row r="65" spans="1:33" x14ac:dyDescent="0.25">
      <c r="A65" s="1428" t="s">
        <v>776</v>
      </c>
      <c r="B65" s="1429" t="s">
        <v>798</v>
      </c>
      <c r="C65" s="1429" t="s">
        <v>958</v>
      </c>
      <c r="D65" s="1429" t="s">
        <v>1172</v>
      </c>
      <c r="E65" s="1430">
        <v>66</v>
      </c>
      <c r="F65" s="1430">
        <v>75</v>
      </c>
      <c r="G65" s="1430">
        <v>9</v>
      </c>
      <c r="H65" s="1430">
        <v>26</v>
      </c>
      <c r="I65" s="1430">
        <v>20</v>
      </c>
      <c r="J65" s="1429">
        <v>8.5300000000000001E-2</v>
      </c>
      <c r="K65" s="1430">
        <v>499.89600000000002</v>
      </c>
      <c r="L65" s="1430">
        <v>163.81100000000001</v>
      </c>
      <c r="M65" s="1430">
        <v>322.06900000000002</v>
      </c>
      <c r="N65" s="1430">
        <v>180.84299999999999</v>
      </c>
      <c r="O65" s="1430">
        <v>213.15</v>
      </c>
      <c r="P65" s="1430">
        <v>203.00700000000001</v>
      </c>
      <c r="Q65" s="1430">
        <v>423.70299999999997</v>
      </c>
      <c r="R65" s="1430">
        <v>2006.479</v>
      </c>
      <c r="S65" s="1430">
        <v>36</v>
      </c>
      <c r="T65" s="1430">
        <v>12</v>
      </c>
      <c r="U65" s="1430">
        <v>23</v>
      </c>
      <c r="V65" s="1430">
        <v>12</v>
      </c>
      <c r="W65" s="1430">
        <v>14</v>
      </c>
      <c r="X65" s="1430">
        <v>13</v>
      </c>
      <c r="Y65" s="1430">
        <v>27</v>
      </c>
      <c r="Z65" s="1430">
        <v>137</v>
      </c>
      <c r="AA65" s="1430">
        <v>13.886000000000001</v>
      </c>
      <c r="AB65" s="1430">
        <v>13.650916666666667</v>
      </c>
      <c r="AC65" s="1430">
        <v>14.003</v>
      </c>
      <c r="AD65" s="1431">
        <v>15.07025</v>
      </c>
      <c r="AE65" s="1431">
        <v>15.225</v>
      </c>
      <c r="AF65" s="1431">
        <v>15.615923076923078</v>
      </c>
      <c r="AG65" s="1431">
        <v>15.692703703703703</v>
      </c>
    </row>
    <row r="66" spans="1:33" x14ac:dyDescent="0.25">
      <c r="A66" s="1424" t="s">
        <v>776</v>
      </c>
      <c r="B66" s="1425" t="s">
        <v>796</v>
      </c>
      <c r="C66" s="1425" t="s">
        <v>959</v>
      </c>
      <c r="D66" s="1425" t="s">
        <v>1082</v>
      </c>
      <c r="E66" s="1426">
        <v>74</v>
      </c>
      <c r="F66" s="1426">
        <v>90</v>
      </c>
      <c r="G66" s="1426">
        <v>16</v>
      </c>
      <c r="H66" s="1426">
        <v>13</v>
      </c>
      <c r="I66" s="1426">
        <v>23</v>
      </c>
      <c r="J66" s="1425">
        <v>0.1043</v>
      </c>
      <c r="K66" s="1426">
        <v>459.33800000000002</v>
      </c>
      <c r="L66" s="1426">
        <v>264.93</v>
      </c>
      <c r="M66" s="1426">
        <v>715.98800000000006</v>
      </c>
      <c r="N66" s="1426">
        <v>525.01300000000003</v>
      </c>
      <c r="O66" s="1426">
        <v>727.81</v>
      </c>
      <c r="P66" s="1426">
        <v>705.95500000000004</v>
      </c>
      <c r="Q66" s="1426">
        <v>569.50900000000001</v>
      </c>
      <c r="R66" s="1426">
        <v>3968.5430000000001</v>
      </c>
      <c r="S66" s="1426">
        <v>35</v>
      </c>
      <c r="T66" s="1426">
        <v>20</v>
      </c>
      <c r="U66" s="1426">
        <v>55</v>
      </c>
      <c r="V66" s="1426">
        <v>35</v>
      </c>
      <c r="W66" s="1426">
        <v>45</v>
      </c>
      <c r="X66" s="1426">
        <v>48</v>
      </c>
      <c r="Y66" s="1426">
        <v>37</v>
      </c>
      <c r="Z66" s="1426">
        <v>275</v>
      </c>
      <c r="AA66" s="1426">
        <v>13.123942857142858</v>
      </c>
      <c r="AB66" s="1426">
        <v>13.246500000000001</v>
      </c>
      <c r="AC66" s="1426">
        <v>13.017963636363637</v>
      </c>
      <c r="AD66" s="1427">
        <v>15.00037142857143</v>
      </c>
      <c r="AE66" s="1427">
        <v>16.173555555555556</v>
      </c>
      <c r="AF66" s="1427">
        <v>14.707395833333335</v>
      </c>
      <c r="AG66" s="1427">
        <v>15.392135135135135</v>
      </c>
    </row>
    <row r="67" spans="1:33" x14ac:dyDescent="0.25">
      <c r="A67" s="1428" t="s">
        <v>777</v>
      </c>
      <c r="B67" s="1429" t="s">
        <v>800</v>
      </c>
      <c r="C67" s="1429" t="s">
        <v>960</v>
      </c>
      <c r="D67" s="1429" t="s">
        <v>1083</v>
      </c>
      <c r="E67" s="1430">
        <v>59</v>
      </c>
      <c r="F67" s="1430">
        <v>74</v>
      </c>
      <c r="G67" s="1430">
        <v>15</v>
      </c>
      <c r="H67" s="1430">
        <v>10</v>
      </c>
      <c r="I67" s="1430">
        <v>18</v>
      </c>
      <c r="J67" s="1429">
        <v>0.15859999999999999</v>
      </c>
      <c r="K67" s="1430">
        <v>223.565</v>
      </c>
      <c r="L67" s="1430">
        <v>638.4</v>
      </c>
      <c r="M67" s="1430">
        <v>350.65</v>
      </c>
      <c r="N67" s="1430">
        <v>212.50399999999999</v>
      </c>
      <c r="O67" s="1430">
        <v>403.95699999999999</v>
      </c>
      <c r="P67" s="1430">
        <v>1158.8879999999999</v>
      </c>
      <c r="Q67" s="1430">
        <v>706.05100000000004</v>
      </c>
      <c r="R67" s="1430">
        <v>3694.0149999999999</v>
      </c>
      <c r="S67" s="1430">
        <v>15</v>
      </c>
      <c r="T67" s="1430">
        <v>42</v>
      </c>
      <c r="U67" s="1430">
        <v>21</v>
      </c>
      <c r="V67" s="1430">
        <v>13</v>
      </c>
      <c r="W67" s="1430">
        <v>24</v>
      </c>
      <c r="X67" s="1430">
        <v>65</v>
      </c>
      <c r="Y67" s="1430">
        <v>31</v>
      </c>
      <c r="Z67" s="1430">
        <v>211</v>
      </c>
      <c r="AA67" s="1430">
        <v>14.904333333333334</v>
      </c>
      <c r="AB67" s="1430">
        <v>15.2</v>
      </c>
      <c r="AC67" s="1430">
        <v>16.697619047619046</v>
      </c>
      <c r="AD67" s="1431">
        <v>16.346461538461536</v>
      </c>
      <c r="AE67" s="1431">
        <v>16.831541666666666</v>
      </c>
      <c r="AF67" s="1431">
        <v>17.829046153846154</v>
      </c>
      <c r="AG67" s="1431">
        <v>22.775838709677419</v>
      </c>
    </row>
    <row r="68" spans="1:33" x14ac:dyDescent="0.25">
      <c r="A68" s="1424" t="s">
        <v>775</v>
      </c>
      <c r="B68" s="1425" t="s">
        <v>794</v>
      </c>
      <c r="C68" s="1425" t="s">
        <v>961</v>
      </c>
      <c r="D68" s="1425" t="s">
        <v>1084</v>
      </c>
      <c r="E68" s="1426">
        <v>45</v>
      </c>
      <c r="F68" s="1426">
        <v>46</v>
      </c>
      <c r="G68" s="1426">
        <v>1</v>
      </c>
      <c r="H68" s="1426">
        <v>11</v>
      </c>
      <c r="I68" s="1426">
        <v>15</v>
      </c>
      <c r="J68" s="1425">
        <v>8.8999999999999996E-2</v>
      </c>
      <c r="K68" s="1426">
        <v>189.977</v>
      </c>
      <c r="L68" s="1426">
        <v>406.57299999999998</v>
      </c>
      <c r="M68" s="1426">
        <v>598.09900000000005</v>
      </c>
      <c r="N68" s="1426">
        <v>273.05</v>
      </c>
      <c r="O68" s="1426">
        <v>1013.003</v>
      </c>
      <c r="P68" s="1426">
        <v>1009.431</v>
      </c>
      <c r="Q68" s="1426">
        <v>485.649</v>
      </c>
      <c r="R68" s="1426">
        <v>3975.7820000000002</v>
      </c>
      <c r="S68" s="1426">
        <v>11</v>
      </c>
      <c r="T68" s="1426">
        <v>20</v>
      </c>
      <c r="U68" s="1426">
        <v>26</v>
      </c>
      <c r="V68" s="1426">
        <v>11</v>
      </c>
      <c r="W68" s="1426">
        <v>37</v>
      </c>
      <c r="X68" s="1426">
        <v>45</v>
      </c>
      <c r="Y68" s="1426">
        <v>21</v>
      </c>
      <c r="Z68" s="1426">
        <v>171</v>
      </c>
      <c r="AA68" s="1426">
        <v>17.270636363636363</v>
      </c>
      <c r="AB68" s="1426">
        <v>20.32865</v>
      </c>
      <c r="AC68" s="1426">
        <v>23.003807692307696</v>
      </c>
      <c r="AD68" s="1427">
        <v>24.822727272727274</v>
      </c>
      <c r="AE68" s="1427">
        <v>27.37845945945946</v>
      </c>
      <c r="AF68" s="1427">
        <v>22.431800000000003</v>
      </c>
      <c r="AG68" s="1427">
        <v>23.126142857142856</v>
      </c>
    </row>
    <row r="69" spans="1:33" x14ac:dyDescent="0.25">
      <c r="A69" s="1428" t="s">
        <v>775</v>
      </c>
      <c r="B69" s="1429" t="s">
        <v>794</v>
      </c>
      <c r="C69" s="1429" t="s">
        <v>962</v>
      </c>
      <c r="D69" s="1429" t="s">
        <v>1085</v>
      </c>
      <c r="E69" s="1430">
        <v>58</v>
      </c>
      <c r="F69" s="1430">
        <v>67</v>
      </c>
      <c r="G69" s="1430">
        <v>9</v>
      </c>
      <c r="H69" s="1430">
        <v>9</v>
      </c>
      <c r="I69" s="1430">
        <v>12</v>
      </c>
      <c r="J69" s="1429">
        <v>0.05</v>
      </c>
      <c r="K69" s="1430">
        <v>1374.4849999999999</v>
      </c>
      <c r="L69" s="1430">
        <v>1365.048</v>
      </c>
      <c r="M69" s="1430">
        <v>3580.674</v>
      </c>
      <c r="N69" s="1430">
        <v>932.11500000000001</v>
      </c>
      <c r="O69" s="1430">
        <v>1703.115</v>
      </c>
      <c r="P69" s="1430">
        <v>1977.694</v>
      </c>
      <c r="Q69" s="1430">
        <v>478.17399999999998</v>
      </c>
      <c r="R69" s="1430">
        <v>11411.304999999998</v>
      </c>
      <c r="S69" s="1430">
        <v>55</v>
      </c>
      <c r="T69" s="1430">
        <v>61</v>
      </c>
      <c r="U69" s="1430">
        <v>143</v>
      </c>
      <c r="V69" s="1430">
        <v>45</v>
      </c>
      <c r="W69" s="1430">
        <v>76</v>
      </c>
      <c r="X69" s="1430">
        <v>93</v>
      </c>
      <c r="Y69" s="1430">
        <v>19</v>
      </c>
      <c r="Z69" s="1430">
        <v>492</v>
      </c>
      <c r="AA69" s="1430">
        <v>24.990636363636362</v>
      </c>
      <c r="AB69" s="1430">
        <v>22.377836065573771</v>
      </c>
      <c r="AC69" s="1430">
        <v>25.03967832167832</v>
      </c>
      <c r="AD69" s="1431">
        <v>20.713666666666668</v>
      </c>
      <c r="AE69" s="1431">
        <v>22.409407894736841</v>
      </c>
      <c r="AF69" s="1431">
        <v>21.265526881720429</v>
      </c>
      <c r="AG69" s="1431">
        <v>25.167052631578947</v>
      </c>
    </row>
    <row r="70" spans="1:33" x14ac:dyDescent="0.25">
      <c r="A70" s="1424" t="s">
        <v>775</v>
      </c>
      <c r="B70" s="1425" t="s">
        <v>788</v>
      </c>
      <c r="C70" s="1425" t="s">
        <v>963</v>
      </c>
      <c r="D70" s="1425" t="s">
        <v>1086</v>
      </c>
      <c r="E70" s="1426">
        <v>38</v>
      </c>
      <c r="F70" s="1426">
        <v>42</v>
      </c>
      <c r="G70" s="1426">
        <v>4</v>
      </c>
      <c r="H70" s="1426">
        <v>13</v>
      </c>
      <c r="I70" s="1426">
        <v>20</v>
      </c>
      <c r="J70" s="1425">
        <v>8.6199999999999999E-2</v>
      </c>
      <c r="K70" s="1426">
        <v>388.476</v>
      </c>
      <c r="L70" s="1426">
        <v>231.982</v>
      </c>
      <c r="M70" s="1426">
        <v>1019.131</v>
      </c>
      <c r="N70" s="1426">
        <v>619.58799999999997</v>
      </c>
      <c r="O70" s="1426">
        <v>659.55200000000002</v>
      </c>
      <c r="P70" s="1426">
        <v>767.02200000000005</v>
      </c>
      <c r="Q70" s="1426">
        <v>716.22</v>
      </c>
      <c r="R70" s="1426">
        <v>4401.9710000000005</v>
      </c>
      <c r="S70" s="1426">
        <v>16</v>
      </c>
      <c r="T70" s="1426">
        <v>15</v>
      </c>
      <c r="U70" s="1426">
        <v>46</v>
      </c>
      <c r="V70" s="1426">
        <v>30</v>
      </c>
      <c r="W70" s="1426">
        <v>29</v>
      </c>
      <c r="X70" s="1426">
        <v>32</v>
      </c>
      <c r="Y70" s="1426">
        <v>32</v>
      </c>
      <c r="Z70" s="1426">
        <v>200</v>
      </c>
      <c r="AA70" s="1426">
        <v>24.27975</v>
      </c>
      <c r="AB70" s="1426">
        <v>15.465466666666666</v>
      </c>
      <c r="AC70" s="1426">
        <v>22.155021739130433</v>
      </c>
      <c r="AD70" s="1427">
        <v>20.652933333333333</v>
      </c>
      <c r="AE70" s="1427">
        <v>22.743172413793104</v>
      </c>
      <c r="AF70" s="1427">
        <v>23.969437500000002</v>
      </c>
      <c r="AG70" s="1427">
        <v>22.381875000000001</v>
      </c>
    </row>
    <row r="71" spans="1:33" x14ac:dyDescent="0.25">
      <c r="A71" s="1428" t="s">
        <v>775</v>
      </c>
      <c r="B71" s="1429" t="s">
        <v>794</v>
      </c>
      <c r="C71" s="1429" t="s">
        <v>964</v>
      </c>
      <c r="D71" s="1429" t="s">
        <v>1087</v>
      </c>
      <c r="E71" s="1430">
        <v>86</v>
      </c>
      <c r="F71" s="1430">
        <v>98</v>
      </c>
      <c r="G71" s="1430">
        <v>12</v>
      </c>
      <c r="H71" s="1430">
        <v>15</v>
      </c>
      <c r="I71" s="1430">
        <v>41</v>
      </c>
      <c r="J71" s="1429">
        <v>0.25</v>
      </c>
      <c r="K71" s="1430">
        <v>1294.598</v>
      </c>
      <c r="L71" s="1430">
        <v>897.43200000000002</v>
      </c>
      <c r="M71" s="1430">
        <v>2490.4259999999999</v>
      </c>
      <c r="N71" s="1430">
        <v>1487.232</v>
      </c>
      <c r="O71" s="1430">
        <v>1684.394</v>
      </c>
      <c r="P71" s="1430">
        <v>2434.7130000000002</v>
      </c>
      <c r="Q71" s="1430">
        <v>1848.6880000000001</v>
      </c>
      <c r="R71" s="1430">
        <v>12137.483</v>
      </c>
      <c r="S71" s="1430">
        <v>50</v>
      </c>
      <c r="T71" s="1430">
        <v>41</v>
      </c>
      <c r="U71" s="1430">
        <v>105</v>
      </c>
      <c r="V71" s="1430">
        <v>72</v>
      </c>
      <c r="W71" s="1430">
        <v>87</v>
      </c>
      <c r="X71" s="1430">
        <v>121</v>
      </c>
      <c r="Y71" s="1430">
        <v>79</v>
      </c>
      <c r="Z71" s="1430">
        <v>555</v>
      </c>
      <c r="AA71" s="1430">
        <v>25.891959999999997</v>
      </c>
      <c r="AB71" s="1430">
        <v>21.888585365853658</v>
      </c>
      <c r="AC71" s="1430">
        <v>23.718342857142858</v>
      </c>
      <c r="AD71" s="1431">
        <v>20.655999999999999</v>
      </c>
      <c r="AE71" s="1431">
        <v>19.360850574712643</v>
      </c>
      <c r="AF71" s="1431">
        <v>20.121595041322315</v>
      </c>
      <c r="AG71" s="1431">
        <v>23.401113924050634</v>
      </c>
    </row>
    <row r="72" spans="1:33" x14ac:dyDescent="0.25">
      <c r="A72" s="1424" t="s">
        <v>775</v>
      </c>
      <c r="B72" s="1425" t="s">
        <v>788</v>
      </c>
      <c r="C72" s="1425" t="s">
        <v>965</v>
      </c>
      <c r="D72" s="1425" t="s">
        <v>1088</v>
      </c>
      <c r="E72" s="1426">
        <v>54</v>
      </c>
      <c r="F72" s="1426">
        <v>61</v>
      </c>
      <c r="G72" s="1426">
        <v>8</v>
      </c>
      <c r="H72" s="1426">
        <v>11</v>
      </c>
      <c r="I72" s="1426">
        <v>25</v>
      </c>
      <c r="J72" s="1425">
        <v>0.2049</v>
      </c>
      <c r="K72" s="1426">
        <v>405.423</v>
      </c>
      <c r="L72" s="1426">
        <v>105.80200000000001</v>
      </c>
      <c r="M72" s="1426">
        <v>849.56799999999998</v>
      </c>
      <c r="N72" s="1426">
        <v>730.625</v>
      </c>
      <c r="O72" s="1426">
        <v>1038.597</v>
      </c>
      <c r="P72" s="1426">
        <v>1457.066</v>
      </c>
      <c r="Q72" s="1426">
        <v>949.62099999999998</v>
      </c>
      <c r="R72" s="1426">
        <v>5536.7019999999993</v>
      </c>
      <c r="S72" s="1426">
        <v>23</v>
      </c>
      <c r="T72" s="1426">
        <v>7</v>
      </c>
      <c r="U72" s="1426">
        <v>48</v>
      </c>
      <c r="V72" s="1426">
        <v>40</v>
      </c>
      <c r="W72" s="1426">
        <v>57</v>
      </c>
      <c r="X72" s="1426">
        <v>77</v>
      </c>
      <c r="Y72" s="1426">
        <v>39</v>
      </c>
      <c r="Z72" s="1426">
        <v>291</v>
      </c>
      <c r="AA72" s="1426">
        <v>17.62708695652174</v>
      </c>
      <c r="AB72" s="1426">
        <v>15.114571428571429</v>
      </c>
      <c r="AC72" s="1426">
        <v>17.699333333333332</v>
      </c>
      <c r="AD72" s="1427">
        <v>18.265625</v>
      </c>
      <c r="AE72" s="1427">
        <v>18.221</v>
      </c>
      <c r="AF72" s="1427">
        <v>18.922935064935064</v>
      </c>
      <c r="AG72" s="1427">
        <v>24.349256410256409</v>
      </c>
    </row>
    <row r="73" spans="1:33" x14ac:dyDescent="0.25">
      <c r="A73" s="1428" t="s">
        <v>773</v>
      </c>
      <c r="B73" s="1429" t="s">
        <v>799</v>
      </c>
      <c r="C73" s="1429" t="s">
        <v>966</v>
      </c>
      <c r="D73" s="1429" t="s">
        <v>1136</v>
      </c>
      <c r="E73" s="1430">
        <v>154</v>
      </c>
      <c r="F73" s="1430">
        <v>170</v>
      </c>
      <c r="G73" s="1430">
        <v>16</v>
      </c>
      <c r="H73" s="1430">
        <v>27</v>
      </c>
      <c r="I73" s="1430">
        <v>38</v>
      </c>
      <c r="J73" s="1429">
        <v>7.1599999999999997E-2</v>
      </c>
      <c r="K73" s="1430">
        <v>598.45600000000002</v>
      </c>
      <c r="L73" s="1430">
        <v>257.13799999999998</v>
      </c>
      <c r="M73" s="1430">
        <v>795.70600000000002</v>
      </c>
      <c r="N73" s="1430">
        <v>197.22200000000001</v>
      </c>
      <c r="O73" s="1430">
        <v>1008.452</v>
      </c>
      <c r="P73" s="1430">
        <v>1145.761</v>
      </c>
      <c r="Q73" s="1430">
        <v>979.25699999999995</v>
      </c>
      <c r="R73" s="1430">
        <v>4981.9920000000002</v>
      </c>
      <c r="S73" s="1430">
        <v>41</v>
      </c>
      <c r="T73" s="1430">
        <v>19</v>
      </c>
      <c r="U73" s="1430">
        <v>58</v>
      </c>
      <c r="V73" s="1430">
        <v>13</v>
      </c>
      <c r="W73" s="1430">
        <v>71</v>
      </c>
      <c r="X73" s="1430">
        <v>76</v>
      </c>
      <c r="Y73" s="1430">
        <v>64</v>
      </c>
      <c r="Z73" s="1430">
        <v>342</v>
      </c>
      <c r="AA73" s="1430">
        <v>14.596487804878048</v>
      </c>
      <c r="AB73" s="1430">
        <v>13.53357894736842</v>
      </c>
      <c r="AC73" s="1430">
        <v>13.719068965517241</v>
      </c>
      <c r="AD73" s="1431">
        <v>15.170923076923078</v>
      </c>
      <c r="AE73" s="1431">
        <v>14.203549295774648</v>
      </c>
      <c r="AF73" s="1431">
        <v>15.075802631578947</v>
      </c>
      <c r="AG73" s="1431">
        <v>15.300890624999999</v>
      </c>
    </row>
    <row r="74" spans="1:33" x14ac:dyDescent="0.25">
      <c r="A74" s="1424" t="s">
        <v>779</v>
      </c>
      <c r="B74" s="1425" t="s">
        <v>782</v>
      </c>
      <c r="C74" s="1425" t="s">
        <v>967</v>
      </c>
      <c r="D74" s="1425" t="s">
        <v>1046</v>
      </c>
      <c r="E74" s="1426">
        <v>5</v>
      </c>
      <c r="F74" s="1426">
        <v>5</v>
      </c>
      <c r="G74" s="1426">
        <v>0</v>
      </c>
      <c r="H74" s="1426">
        <v>4</v>
      </c>
      <c r="I74" s="1426">
        <v>0</v>
      </c>
      <c r="J74" s="1425">
        <v>9.7199999999999995E-2</v>
      </c>
      <c r="K74" s="1426">
        <v>12.323</v>
      </c>
      <c r="L74" s="1426">
        <v>0</v>
      </c>
      <c r="M74" s="1426">
        <v>0</v>
      </c>
      <c r="N74" s="1426">
        <v>0</v>
      </c>
      <c r="O74" s="1426">
        <v>0</v>
      </c>
      <c r="P74" s="1426">
        <v>0</v>
      </c>
      <c r="Q74" s="1426">
        <v>0</v>
      </c>
      <c r="R74" s="1426">
        <v>12.323</v>
      </c>
      <c r="S74" s="1426">
        <v>1</v>
      </c>
      <c r="T74" s="1426">
        <v>0</v>
      </c>
      <c r="U74" s="1426">
        <v>0</v>
      </c>
      <c r="V74" s="1426">
        <v>0</v>
      </c>
      <c r="W74" s="1426">
        <v>0</v>
      </c>
      <c r="X74" s="1426">
        <v>0</v>
      </c>
      <c r="Y74" s="1426">
        <v>0</v>
      </c>
      <c r="Z74" s="1426">
        <v>1</v>
      </c>
      <c r="AA74" s="1426">
        <v>12.323</v>
      </c>
      <c r="AB74" s="1426">
        <v>0</v>
      </c>
      <c r="AC74" s="1426">
        <v>0</v>
      </c>
      <c r="AD74" s="1427">
        <v>0</v>
      </c>
      <c r="AE74" s="1427">
        <v>0</v>
      </c>
      <c r="AF74" s="1427">
        <v>0</v>
      </c>
      <c r="AG74" s="1427">
        <v>0</v>
      </c>
    </row>
    <row r="75" spans="1:33" x14ac:dyDescent="0.25">
      <c r="A75" s="1428" t="s">
        <v>770</v>
      </c>
      <c r="B75" s="1429" t="s">
        <v>781</v>
      </c>
      <c r="C75" s="1429" t="s">
        <v>968</v>
      </c>
      <c r="D75" s="1429" t="s">
        <v>1066</v>
      </c>
      <c r="E75" s="1430">
        <v>27</v>
      </c>
      <c r="F75" s="1430">
        <v>26</v>
      </c>
      <c r="G75" s="1430">
        <v>0</v>
      </c>
      <c r="H75" s="1430">
        <v>5</v>
      </c>
      <c r="I75" s="1430">
        <v>8</v>
      </c>
      <c r="J75" s="1429">
        <v>2.1700000000000001E-2</v>
      </c>
      <c r="K75" s="1430">
        <v>147.648</v>
      </c>
      <c r="L75" s="1430">
        <v>99.376999999999995</v>
      </c>
      <c r="M75" s="1430">
        <v>185.274</v>
      </c>
      <c r="N75" s="1430">
        <v>124.036</v>
      </c>
      <c r="O75" s="1430">
        <v>222.441</v>
      </c>
      <c r="P75" s="1430">
        <v>204.88200000000001</v>
      </c>
      <c r="Q75" s="1430">
        <v>373.52</v>
      </c>
      <c r="R75" s="1430">
        <v>1357.1780000000001</v>
      </c>
      <c r="S75" s="1430">
        <v>6</v>
      </c>
      <c r="T75" s="1430">
        <v>8</v>
      </c>
      <c r="U75" s="1430">
        <v>13</v>
      </c>
      <c r="V75" s="1430">
        <v>9</v>
      </c>
      <c r="W75" s="1430">
        <v>16</v>
      </c>
      <c r="X75" s="1430">
        <v>13</v>
      </c>
      <c r="Y75" s="1430">
        <v>28</v>
      </c>
      <c r="Z75" s="1430">
        <v>93</v>
      </c>
      <c r="AA75" s="1430">
        <v>24.608000000000001</v>
      </c>
      <c r="AB75" s="1430">
        <v>12.422124999999999</v>
      </c>
      <c r="AC75" s="1430">
        <v>14.251846153846154</v>
      </c>
      <c r="AD75" s="1431">
        <v>13.781777777777778</v>
      </c>
      <c r="AE75" s="1431">
        <v>13.9025625</v>
      </c>
      <c r="AF75" s="1431">
        <v>15.760153846153846</v>
      </c>
      <c r="AG75" s="1431">
        <v>13.34</v>
      </c>
    </row>
    <row r="76" spans="1:33" x14ac:dyDescent="0.25">
      <c r="A76" s="1424" t="s">
        <v>774</v>
      </c>
      <c r="B76" s="1425" t="s">
        <v>804</v>
      </c>
      <c r="C76" s="1425" t="s">
        <v>969</v>
      </c>
      <c r="D76" s="1425" t="s">
        <v>1067</v>
      </c>
      <c r="E76" s="1426">
        <v>66</v>
      </c>
      <c r="F76" s="1426">
        <v>85</v>
      </c>
      <c r="G76" s="1426">
        <v>19</v>
      </c>
      <c r="H76" s="1426">
        <v>18</v>
      </c>
      <c r="I76" s="1426">
        <v>25</v>
      </c>
      <c r="J76" s="1425">
        <v>6.7400000000000002E-2</v>
      </c>
      <c r="K76" s="1426">
        <v>198.27699999999999</v>
      </c>
      <c r="L76" s="1426">
        <v>74.372</v>
      </c>
      <c r="M76" s="1426">
        <v>640.06399999999996</v>
      </c>
      <c r="N76" s="1426">
        <v>161.82499999999999</v>
      </c>
      <c r="O76" s="1426">
        <v>573.04100000000005</v>
      </c>
      <c r="P76" s="1426">
        <v>1160.1610000000001</v>
      </c>
      <c r="Q76" s="1426">
        <v>1000.19</v>
      </c>
      <c r="R76" s="1426">
        <v>3807.9300000000003</v>
      </c>
      <c r="S76" s="1426">
        <v>4</v>
      </c>
      <c r="T76" s="1426">
        <v>4</v>
      </c>
      <c r="U76" s="1426">
        <v>28</v>
      </c>
      <c r="V76" s="1426">
        <v>2</v>
      </c>
      <c r="W76" s="1426">
        <v>19</v>
      </c>
      <c r="X76" s="1426">
        <v>59</v>
      </c>
      <c r="Y76" s="1426">
        <v>59</v>
      </c>
      <c r="Z76" s="1426">
        <v>175</v>
      </c>
      <c r="AA76" s="1426">
        <v>49.569249999999997</v>
      </c>
      <c r="AB76" s="1426">
        <v>18.593</v>
      </c>
      <c r="AC76" s="1426">
        <v>22.85942857142857</v>
      </c>
      <c r="AD76" s="1427">
        <v>80.912499999999994</v>
      </c>
      <c r="AE76" s="1427">
        <v>30.160052631578949</v>
      </c>
      <c r="AF76" s="1427">
        <v>19.663745762711866</v>
      </c>
      <c r="AG76" s="1427">
        <v>16.952372881355934</v>
      </c>
    </row>
    <row r="77" spans="1:33" x14ac:dyDescent="0.25">
      <c r="A77" s="1428" t="s">
        <v>778</v>
      </c>
      <c r="B77" s="1429" t="s">
        <v>806</v>
      </c>
      <c r="C77" s="1429" t="s">
        <v>970</v>
      </c>
      <c r="D77" s="1429" t="s">
        <v>1089</v>
      </c>
      <c r="E77" s="1430">
        <v>42</v>
      </c>
      <c r="F77" s="1430">
        <v>59</v>
      </c>
      <c r="G77" s="1430">
        <v>17</v>
      </c>
      <c r="H77" s="1430">
        <v>6</v>
      </c>
      <c r="I77" s="1430">
        <v>16</v>
      </c>
      <c r="J77" s="1429">
        <v>0.1159</v>
      </c>
      <c r="K77" s="1430">
        <v>87.38</v>
      </c>
      <c r="L77" s="1430">
        <v>48.789000000000001</v>
      </c>
      <c r="M77" s="1430">
        <v>48.095999999999997</v>
      </c>
      <c r="N77" s="1430">
        <v>120.667</v>
      </c>
      <c r="O77" s="1430">
        <v>273.66399999999999</v>
      </c>
      <c r="P77" s="1430">
        <v>898.69299999999998</v>
      </c>
      <c r="Q77" s="1430">
        <v>511.86500000000001</v>
      </c>
      <c r="R77" s="1430">
        <v>1989.154</v>
      </c>
      <c r="S77" s="1430">
        <v>5</v>
      </c>
      <c r="T77" s="1430">
        <v>3</v>
      </c>
      <c r="U77" s="1430">
        <v>3</v>
      </c>
      <c r="V77" s="1430">
        <v>7</v>
      </c>
      <c r="W77" s="1430">
        <v>10</v>
      </c>
      <c r="X77" s="1430">
        <v>50</v>
      </c>
      <c r="Y77" s="1430">
        <v>26</v>
      </c>
      <c r="Z77" s="1430">
        <v>104</v>
      </c>
      <c r="AA77" s="1430">
        <v>17.475999999999999</v>
      </c>
      <c r="AB77" s="1430">
        <v>16.263000000000002</v>
      </c>
      <c r="AC77" s="1430">
        <v>16.032</v>
      </c>
      <c r="AD77" s="1431">
        <v>17.238142857142858</v>
      </c>
      <c r="AE77" s="1431">
        <v>27.366399999999999</v>
      </c>
      <c r="AF77" s="1431">
        <v>17.973859999999998</v>
      </c>
      <c r="AG77" s="1431">
        <v>19.687115384615385</v>
      </c>
    </row>
    <row r="78" spans="1:33" x14ac:dyDescent="0.25">
      <c r="A78" s="1424" t="s">
        <v>777</v>
      </c>
      <c r="B78" s="1425" t="s">
        <v>783</v>
      </c>
      <c r="C78" s="1425" t="s">
        <v>971</v>
      </c>
      <c r="D78" s="1425" t="s">
        <v>1137</v>
      </c>
      <c r="E78" s="1426">
        <v>10</v>
      </c>
      <c r="F78" s="1426">
        <v>10</v>
      </c>
      <c r="G78" s="1426">
        <v>0</v>
      </c>
      <c r="H78" s="1426">
        <v>3</v>
      </c>
      <c r="I78" s="1426">
        <v>0</v>
      </c>
      <c r="J78" s="1425">
        <v>0.18260000000000001</v>
      </c>
      <c r="K78" s="1426">
        <v>120.703</v>
      </c>
      <c r="L78" s="1426">
        <v>193.51599999999999</v>
      </c>
      <c r="M78" s="1426">
        <v>180.40600000000001</v>
      </c>
      <c r="N78" s="1426">
        <v>110.303</v>
      </c>
      <c r="O78" s="1426">
        <v>2.6339999999999999</v>
      </c>
      <c r="P78" s="1426">
        <v>0.05</v>
      </c>
      <c r="Q78" s="1426">
        <v>0</v>
      </c>
      <c r="R78" s="1426">
        <v>607.61199999999997</v>
      </c>
      <c r="S78" s="1426">
        <v>8</v>
      </c>
      <c r="T78" s="1426">
        <v>12</v>
      </c>
      <c r="U78" s="1426">
        <v>12</v>
      </c>
      <c r="V78" s="1426">
        <v>7</v>
      </c>
      <c r="W78" s="1426">
        <v>1</v>
      </c>
      <c r="X78" s="1426">
        <v>0</v>
      </c>
      <c r="Y78" s="1426">
        <v>0</v>
      </c>
      <c r="Z78" s="1426">
        <v>40</v>
      </c>
      <c r="AA78" s="1426">
        <v>15.087875</v>
      </c>
      <c r="AB78" s="1426">
        <v>16.126333333333331</v>
      </c>
      <c r="AC78" s="1426">
        <v>15.033833333333334</v>
      </c>
      <c r="AD78" s="1427">
        <v>15.757571428571428</v>
      </c>
      <c r="AE78" s="1427">
        <v>2.6339999999999999</v>
      </c>
      <c r="AF78" s="1427">
        <v>0</v>
      </c>
      <c r="AG78" s="1427">
        <v>0</v>
      </c>
    </row>
    <row r="79" spans="1:33" x14ac:dyDescent="0.25">
      <c r="A79" s="1428" t="s">
        <v>773</v>
      </c>
      <c r="B79" s="1429" t="s">
        <v>803</v>
      </c>
      <c r="C79" s="1429" t="s">
        <v>972</v>
      </c>
      <c r="D79" s="1429" t="s">
        <v>1063</v>
      </c>
      <c r="E79" s="1430">
        <v>74</v>
      </c>
      <c r="F79" s="1430">
        <v>86</v>
      </c>
      <c r="G79" s="1430">
        <v>12</v>
      </c>
      <c r="H79" s="1430">
        <v>13</v>
      </c>
      <c r="I79" s="1430">
        <v>22</v>
      </c>
      <c r="J79" s="1429">
        <v>7.2400000000000006E-2</v>
      </c>
      <c r="K79" s="1430">
        <v>176.136</v>
      </c>
      <c r="L79" s="1430">
        <v>224.88399999999999</v>
      </c>
      <c r="M79" s="1430">
        <v>362.68</v>
      </c>
      <c r="N79" s="1430">
        <v>352.41199999999998</v>
      </c>
      <c r="O79" s="1430">
        <v>479.13900000000001</v>
      </c>
      <c r="P79" s="1430">
        <v>865.67499999999995</v>
      </c>
      <c r="Q79" s="1430">
        <v>453.56700000000001</v>
      </c>
      <c r="R79" s="1430">
        <v>2914.4930000000004</v>
      </c>
      <c r="S79" s="1430">
        <v>14</v>
      </c>
      <c r="T79" s="1430">
        <v>11</v>
      </c>
      <c r="U79" s="1430">
        <v>20</v>
      </c>
      <c r="V79" s="1430">
        <v>17</v>
      </c>
      <c r="W79" s="1430">
        <v>21</v>
      </c>
      <c r="X79" s="1430">
        <v>50</v>
      </c>
      <c r="Y79" s="1430">
        <v>32</v>
      </c>
      <c r="Z79" s="1430">
        <v>165</v>
      </c>
      <c r="AA79" s="1430">
        <v>12.581142857142856</v>
      </c>
      <c r="AB79" s="1430">
        <v>20.443999999999999</v>
      </c>
      <c r="AC79" s="1430">
        <v>18.134</v>
      </c>
      <c r="AD79" s="1431">
        <v>20.730117647058822</v>
      </c>
      <c r="AE79" s="1431">
        <v>22.816142857142857</v>
      </c>
      <c r="AF79" s="1431">
        <v>17.313499999999998</v>
      </c>
      <c r="AG79" s="1431">
        <v>14.17396875</v>
      </c>
    </row>
    <row r="80" spans="1:33" x14ac:dyDescent="0.25">
      <c r="A80" s="1424" t="s">
        <v>777</v>
      </c>
      <c r="B80" s="1425" t="s">
        <v>800</v>
      </c>
      <c r="C80" s="1425" t="s">
        <v>973</v>
      </c>
      <c r="D80" s="1425" t="s">
        <v>1091</v>
      </c>
      <c r="E80" s="1426">
        <v>147</v>
      </c>
      <c r="F80" s="1426">
        <v>208</v>
      </c>
      <c r="G80" s="1426">
        <v>63</v>
      </c>
      <c r="H80" s="1426">
        <v>39</v>
      </c>
      <c r="I80" s="1426">
        <v>58</v>
      </c>
      <c r="J80" s="1425">
        <v>7.9699999999999993E-2</v>
      </c>
      <c r="K80" s="1426">
        <v>612.42399999999998</v>
      </c>
      <c r="L80" s="1426">
        <v>333.99700000000001</v>
      </c>
      <c r="M80" s="1426">
        <v>716.64700000000005</v>
      </c>
      <c r="N80" s="1426">
        <v>801.08</v>
      </c>
      <c r="O80" s="1426">
        <v>1055.585</v>
      </c>
      <c r="P80" s="1426">
        <v>828.29200000000003</v>
      </c>
      <c r="Q80" s="1426">
        <v>1573.634</v>
      </c>
      <c r="R80" s="1426">
        <v>5921.6590000000006</v>
      </c>
      <c r="S80" s="1426">
        <v>44</v>
      </c>
      <c r="T80" s="1426">
        <v>27</v>
      </c>
      <c r="U80" s="1426">
        <v>49</v>
      </c>
      <c r="V80" s="1426">
        <v>54</v>
      </c>
      <c r="W80" s="1426">
        <v>68</v>
      </c>
      <c r="X80" s="1426">
        <v>59</v>
      </c>
      <c r="Y80" s="1426">
        <v>101</v>
      </c>
      <c r="Z80" s="1426">
        <v>402</v>
      </c>
      <c r="AA80" s="1426">
        <v>13.918727272727272</v>
      </c>
      <c r="AB80" s="1426">
        <v>12.37025925925926</v>
      </c>
      <c r="AC80" s="1426">
        <v>14.625448979591837</v>
      </c>
      <c r="AD80" s="1427">
        <v>14.834814814814816</v>
      </c>
      <c r="AE80" s="1427">
        <v>15.523308823529412</v>
      </c>
      <c r="AF80" s="1427">
        <v>14.038847457627119</v>
      </c>
      <c r="AG80" s="1427">
        <v>15.580534653465346</v>
      </c>
    </row>
    <row r="81" spans="1:33" x14ac:dyDescent="0.25">
      <c r="A81" s="1428" t="s">
        <v>777</v>
      </c>
      <c r="B81" s="1429" t="s">
        <v>783</v>
      </c>
      <c r="C81" s="1429" t="s">
        <v>974</v>
      </c>
      <c r="D81" s="1429" t="s">
        <v>1092</v>
      </c>
      <c r="E81" s="1430">
        <v>88</v>
      </c>
      <c r="F81" s="1430">
        <v>94</v>
      </c>
      <c r="G81" s="1430">
        <v>6</v>
      </c>
      <c r="H81" s="1430">
        <v>10</v>
      </c>
      <c r="I81" s="1430">
        <v>9</v>
      </c>
      <c r="J81" s="1429">
        <v>1.4999999999999999E-2</v>
      </c>
      <c r="K81" s="1430">
        <v>91.281000000000006</v>
      </c>
      <c r="L81" s="1430">
        <v>119.137</v>
      </c>
      <c r="M81" s="1430">
        <v>211.08099999999999</v>
      </c>
      <c r="N81" s="1430">
        <v>170.31</v>
      </c>
      <c r="O81" s="1430">
        <v>310.97300000000001</v>
      </c>
      <c r="P81" s="1430">
        <v>155.47900000000001</v>
      </c>
      <c r="Q81" s="1430">
        <v>211.565</v>
      </c>
      <c r="R81" s="1430">
        <v>1269.826</v>
      </c>
      <c r="S81" s="1430">
        <v>8</v>
      </c>
      <c r="T81" s="1430">
        <v>10</v>
      </c>
      <c r="U81" s="1430">
        <v>17</v>
      </c>
      <c r="V81" s="1430">
        <v>12</v>
      </c>
      <c r="W81" s="1430">
        <v>23</v>
      </c>
      <c r="X81" s="1430">
        <v>9</v>
      </c>
      <c r="Y81" s="1430">
        <v>14</v>
      </c>
      <c r="Z81" s="1430">
        <v>93</v>
      </c>
      <c r="AA81" s="1430">
        <v>11.410125000000001</v>
      </c>
      <c r="AB81" s="1430">
        <v>11.9137</v>
      </c>
      <c r="AC81" s="1430">
        <v>12.416529411764705</v>
      </c>
      <c r="AD81" s="1431">
        <v>14.192500000000001</v>
      </c>
      <c r="AE81" s="1431">
        <v>13.520565217391304</v>
      </c>
      <c r="AF81" s="1431">
        <v>17.275444444444446</v>
      </c>
      <c r="AG81" s="1431">
        <v>15.111785714285714</v>
      </c>
    </row>
    <row r="82" spans="1:33" x14ac:dyDescent="0.25">
      <c r="A82" s="1424" t="s">
        <v>776</v>
      </c>
      <c r="B82" s="1425" t="s">
        <v>796</v>
      </c>
      <c r="C82" s="1425" t="s">
        <v>975</v>
      </c>
      <c r="D82" s="1425" t="s">
        <v>1052</v>
      </c>
      <c r="E82" s="1426">
        <v>98</v>
      </c>
      <c r="F82" s="1426">
        <v>118</v>
      </c>
      <c r="G82" s="1426">
        <v>20</v>
      </c>
      <c r="H82" s="1426">
        <v>25</v>
      </c>
      <c r="I82" s="1426">
        <v>34</v>
      </c>
      <c r="J82" s="1425">
        <v>0.1037</v>
      </c>
      <c r="K82" s="1426">
        <v>750.81899999999996</v>
      </c>
      <c r="L82" s="1426">
        <v>358.41</v>
      </c>
      <c r="M82" s="1426">
        <v>1384.049</v>
      </c>
      <c r="N82" s="1426">
        <v>860.7</v>
      </c>
      <c r="O82" s="1426">
        <v>1686.942</v>
      </c>
      <c r="P82" s="1426">
        <v>1251.124</v>
      </c>
      <c r="Q82" s="1426">
        <v>978.68100000000004</v>
      </c>
      <c r="R82" s="1426">
        <v>7270.7249999999995</v>
      </c>
      <c r="S82" s="1426">
        <v>49</v>
      </c>
      <c r="T82" s="1426">
        <v>24</v>
      </c>
      <c r="U82" s="1426">
        <v>82</v>
      </c>
      <c r="V82" s="1426">
        <v>55</v>
      </c>
      <c r="W82" s="1426">
        <v>100</v>
      </c>
      <c r="X82" s="1426">
        <v>74</v>
      </c>
      <c r="Y82" s="1426">
        <v>57</v>
      </c>
      <c r="Z82" s="1426">
        <v>441</v>
      </c>
      <c r="AA82" s="1426">
        <v>15.322836734693876</v>
      </c>
      <c r="AB82" s="1426">
        <v>14.933750000000002</v>
      </c>
      <c r="AC82" s="1426">
        <v>16.878646341463416</v>
      </c>
      <c r="AD82" s="1427">
        <v>15.64909090909091</v>
      </c>
      <c r="AE82" s="1427">
        <v>16.869420000000002</v>
      </c>
      <c r="AF82" s="1427">
        <v>16.907081081081081</v>
      </c>
      <c r="AG82" s="1427">
        <v>17.169842105263157</v>
      </c>
    </row>
    <row r="83" spans="1:33" x14ac:dyDescent="0.25">
      <c r="A83" s="1428" t="s">
        <v>776</v>
      </c>
      <c r="B83" s="1429" t="s">
        <v>798</v>
      </c>
      <c r="C83" s="1429" t="s">
        <v>976</v>
      </c>
      <c r="D83" s="1429" t="s">
        <v>1093</v>
      </c>
      <c r="E83" s="1430">
        <v>88</v>
      </c>
      <c r="F83" s="1430">
        <v>101</v>
      </c>
      <c r="G83" s="1430">
        <v>13</v>
      </c>
      <c r="H83" s="1430">
        <v>26</v>
      </c>
      <c r="I83" s="1430">
        <v>31</v>
      </c>
      <c r="J83" s="1429">
        <v>0.10059999999999999</v>
      </c>
      <c r="K83" s="1430">
        <v>371.221</v>
      </c>
      <c r="L83" s="1430">
        <v>333.4</v>
      </c>
      <c r="M83" s="1430">
        <v>950.33500000000004</v>
      </c>
      <c r="N83" s="1430">
        <v>476.39100000000002</v>
      </c>
      <c r="O83" s="1430">
        <v>789.27599999999995</v>
      </c>
      <c r="P83" s="1430">
        <v>951.18700000000001</v>
      </c>
      <c r="Q83" s="1430">
        <v>859.53800000000001</v>
      </c>
      <c r="R83" s="1430">
        <v>4731.348</v>
      </c>
      <c r="S83" s="1430">
        <v>26</v>
      </c>
      <c r="T83" s="1430">
        <v>20</v>
      </c>
      <c r="U83" s="1430">
        <v>58</v>
      </c>
      <c r="V83" s="1430">
        <v>26</v>
      </c>
      <c r="W83" s="1430">
        <v>46</v>
      </c>
      <c r="X83" s="1430">
        <v>55</v>
      </c>
      <c r="Y83" s="1430">
        <v>47</v>
      </c>
      <c r="Z83" s="1430">
        <v>278</v>
      </c>
      <c r="AA83" s="1430">
        <v>14.27773076923077</v>
      </c>
      <c r="AB83" s="1430">
        <v>16.669999999999998</v>
      </c>
      <c r="AC83" s="1430">
        <v>16.385086206896553</v>
      </c>
      <c r="AD83" s="1431">
        <v>18.32273076923077</v>
      </c>
      <c r="AE83" s="1431">
        <v>17.158173913043477</v>
      </c>
      <c r="AF83" s="1431">
        <v>17.294309090909092</v>
      </c>
      <c r="AG83" s="1431">
        <v>18.288042553191488</v>
      </c>
    </row>
    <row r="84" spans="1:33" x14ac:dyDescent="0.25">
      <c r="A84" s="1424" t="s">
        <v>778</v>
      </c>
      <c r="B84" s="1425" t="s">
        <v>806</v>
      </c>
      <c r="C84" s="1425" t="s">
        <v>977</v>
      </c>
      <c r="D84" s="1425" t="s">
        <v>1089</v>
      </c>
      <c r="E84" s="1426">
        <v>65</v>
      </c>
      <c r="F84" s="1426">
        <v>83</v>
      </c>
      <c r="G84" s="1426">
        <v>18</v>
      </c>
      <c r="H84" s="1426">
        <v>12</v>
      </c>
      <c r="I84" s="1426">
        <v>21</v>
      </c>
      <c r="J84" s="1425">
        <v>0.12690000000000001</v>
      </c>
      <c r="K84" s="1426">
        <v>1547.4870000000001</v>
      </c>
      <c r="L84" s="1426">
        <v>1690.896</v>
      </c>
      <c r="M84" s="1426">
        <v>2814.8119999999999</v>
      </c>
      <c r="N84" s="1426">
        <v>1667.7139999999999</v>
      </c>
      <c r="O84" s="1426">
        <v>1698.7180000000001</v>
      </c>
      <c r="P84" s="1426">
        <v>1762</v>
      </c>
      <c r="Q84" s="1426">
        <v>442.61399999999998</v>
      </c>
      <c r="R84" s="1426">
        <v>11624.241</v>
      </c>
      <c r="S84" s="1426">
        <v>58</v>
      </c>
      <c r="T84" s="1426">
        <v>85</v>
      </c>
      <c r="U84" s="1426">
        <v>125</v>
      </c>
      <c r="V84" s="1426">
        <v>68</v>
      </c>
      <c r="W84" s="1426">
        <v>68</v>
      </c>
      <c r="X84" s="1426">
        <v>82</v>
      </c>
      <c r="Y84" s="1426">
        <v>25</v>
      </c>
      <c r="Z84" s="1426">
        <v>511</v>
      </c>
      <c r="AA84" s="1426">
        <v>26.680810344827588</v>
      </c>
      <c r="AB84" s="1426">
        <v>19.892894117647057</v>
      </c>
      <c r="AC84" s="1426">
        <v>22.518495999999999</v>
      </c>
      <c r="AD84" s="1427">
        <v>24.525205882352939</v>
      </c>
      <c r="AE84" s="1427">
        <v>24.981147058823531</v>
      </c>
      <c r="AF84" s="1427">
        <v>21.487804878048781</v>
      </c>
      <c r="AG84" s="1427">
        <v>17.704560000000001</v>
      </c>
    </row>
    <row r="85" spans="1:33" x14ac:dyDescent="0.25">
      <c r="A85" s="1428" t="s">
        <v>771</v>
      </c>
      <c r="B85" s="1429" t="s">
        <v>785</v>
      </c>
      <c r="C85" s="1429" t="s">
        <v>978</v>
      </c>
      <c r="D85" s="1429" t="s">
        <v>1138</v>
      </c>
      <c r="E85" s="1430">
        <v>9</v>
      </c>
      <c r="F85" s="1430">
        <v>9</v>
      </c>
      <c r="G85" s="1430">
        <v>0</v>
      </c>
      <c r="H85" s="1430">
        <v>5</v>
      </c>
      <c r="I85" s="1430">
        <v>0</v>
      </c>
      <c r="J85" s="1429">
        <v>0.18179999999999999</v>
      </c>
      <c r="K85" s="1430">
        <v>14.382999999999999</v>
      </c>
      <c r="L85" s="1430">
        <v>0</v>
      </c>
      <c r="M85" s="1430">
        <v>0</v>
      </c>
      <c r="N85" s="1430">
        <v>0</v>
      </c>
      <c r="O85" s="1430">
        <v>0</v>
      </c>
      <c r="P85" s="1430">
        <v>17.117999999999999</v>
      </c>
      <c r="Q85" s="1430">
        <v>0</v>
      </c>
      <c r="R85" s="1430">
        <v>31.500999999999998</v>
      </c>
      <c r="S85" s="1430">
        <v>1</v>
      </c>
      <c r="T85" s="1430">
        <v>0</v>
      </c>
      <c r="U85" s="1430">
        <v>0</v>
      </c>
      <c r="V85" s="1430">
        <v>0</v>
      </c>
      <c r="W85" s="1430">
        <v>0</v>
      </c>
      <c r="X85" s="1430">
        <v>1</v>
      </c>
      <c r="Y85" s="1430">
        <v>0</v>
      </c>
      <c r="Z85" s="1430">
        <v>2</v>
      </c>
      <c r="AA85" s="1430">
        <v>14.382999999999999</v>
      </c>
      <c r="AB85" s="1430">
        <v>0</v>
      </c>
      <c r="AC85" s="1430">
        <v>0</v>
      </c>
      <c r="AD85" s="1431">
        <v>0</v>
      </c>
      <c r="AE85" s="1431">
        <v>0</v>
      </c>
      <c r="AF85" s="1431">
        <v>17.117999999999999</v>
      </c>
      <c r="AG85" s="1431">
        <v>0</v>
      </c>
    </row>
    <row r="86" spans="1:33" x14ac:dyDescent="0.25">
      <c r="A86" s="1424" t="s">
        <v>773</v>
      </c>
      <c r="B86" s="1425" t="s">
        <v>786</v>
      </c>
      <c r="C86" s="1425" t="s">
        <v>979</v>
      </c>
      <c r="D86" s="1425" t="s">
        <v>1069</v>
      </c>
      <c r="E86" s="1426">
        <v>13</v>
      </c>
      <c r="F86" s="1426">
        <v>13</v>
      </c>
      <c r="G86" s="1426">
        <v>0</v>
      </c>
      <c r="H86" s="1426">
        <v>3</v>
      </c>
      <c r="I86" s="1426">
        <v>1</v>
      </c>
      <c r="J86" s="1425">
        <v>3.0999999999999999E-3</v>
      </c>
      <c r="K86" s="1426">
        <v>10.478999999999999</v>
      </c>
      <c r="L86" s="1426">
        <v>0</v>
      </c>
      <c r="M86" s="1426">
        <v>65.019000000000005</v>
      </c>
      <c r="N86" s="1426">
        <v>45.418999999999997</v>
      </c>
      <c r="O86" s="1426">
        <v>41.868000000000002</v>
      </c>
      <c r="P86" s="1426">
        <v>37.926000000000002</v>
      </c>
      <c r="Q86" s="1426">
        <v>-4.1769999999999996</v>
      </c>
      <c r="R86" s="1426">
        <v>196.53399999999999</v>
      </c>
      <c r="S86" s="1426">
        <v>1</v>
      </c>
      <c r="T86" s="1426">
        <v>0</v>
      </c>
      <c r="U86" s="1426">
        <v>6</v>
      </c>
      <c r="V86" s="1426">
        <v>3</v>
      </c>
      <c r="W86" s="1426">
        <v>3</v>
      </c>
      <c r="X86" s="1426">
        <v>3</v>
      </c>
      <c r="Y86" s="1426">
        <v>0</v>
      </c>
      <c r="Z86" s="1426">
        <v>16</v>
      </c>
      <c r="AA86" s="1426">
        <v>10.478999999999999</v>
      </c>
      <c r="AB86" s="1426">
        <v>0</v>
      </c>
      <c r="AC86" s="1426">
        <v>10.836500000000001</v>
      </c>
      <c r="AD86" s="1427">
        <v>15.139666666666665</v>
      </c>
      <c r="AE86" s="1427">
        <v>13.956000000000001</v>
      </c>
      <c r="AF86" s="1427">
        <v>12.642000000000001</v>
      </c>
      <c r="AG86" s="1427">
        <v>0</v>
      </c>
    </row>
    <row r="87" spans="1:33" x14ac:dyDescent="0.25">
      <c r="A87" s="1428" t="s">
        <v>773</v>
      </c>
      <c r="B87" s="1429" t="s">
        <v>803</v>
      </c>
      <c r="C87" s="1429" t="s">
        <v>980</v>
      </c>
      <c r="D87" s="1429" t="s">
        <v>1069</v>
      </c>
      <c r="E87" s="1430">
        <v>13</v>
      </c>
      <c r="F87" s="1430">
        <v>14</v>
      </c>
      <c r="G87" s="1430">
        <v>1</v>
      </c>
      <c r="H87" s="1430">
        <v>5</v>
      </c>
      <c r="I87" s="1430">
        <v>3</v>
      </c>
      <c r="J87" s="1429">
        <v>8.8999999999999999E-3</v>
      </c>
      <c r="K87" s="1430">
        <v>0</v>
      </c>
      <c r="L87" s="1430">
        <v>-12.098000000000001</v>
      </c>
      <c r="M87" s="1430">
        <v>0</v>
      </c>
      <c r="N87" s="1430">
        <v>0</v>
      </c>
      <c r="O87" s="1430">
        <v>0</v>
      </c>
      <c r="P87" s="1430">
        <v>0</v>
      </c>
      <c r="Q87" s="1430">
        <v>0</v>
      </c>
      <c r="R87" s="1430">
        <v>-12.098000000000001</v>
      </c>
      <c r="S87" s="1430">
        <v>0</v>
      </c>
      <c r="T87" s="1430">
        <v>-1</v>
      </c>
      <c r="U87" s="1430">
        <v>0</v>
      </c>
      <c r="V87" s="1430">
        <v>0</v>
      </c>
      <c r="W87" s="1430">
        <v>0</v>
      </c>
      <c r="X87" s="1430">
        <v>0</v>
      </c>
      <c r="Y87" s="1430">
        <v>0</v>
      </c>
      <c r="Z87" s="1430">
        <v>-1</v>
      </c>
      <c r="AA87" s="1430">
        <v>0</v>
      </c>
      <c r="AB87" s="1430">
        <v>12.098000000000001</v>
      </c>
      <c r="AC87" s="1430">
        <v>0</v>
      </c>
      <c r="AD87" s="1431">
        <v>0</v>
      </c>
      <c r="AE87" s="1431">
        <v>0</v>
      </c>
      <c r="AF87" s="1431">
        <v>0</v>
      </c>
      <c r="AG87" s="1431">
        <v>0</v>
      </c>
    </row>
    <row r="88" spans="1:33" x14ac:dyDescent="0.25">
      <c r="A88" s="1424" t="s">
        <v>771</v>
      </c>
      <c r="B88" s="1425" t="s">
        <v>784</v>
      </c>
      <c r="C88" s="1425" t="s">
        <v>982</v>
      </c>
      <c r="D88" s="1425" t="s">
        <v>1051</v>
      </c>
      <c r="E88" s="1426">
        <v>25</v>
      </c>
      <c r="F88" s="1426">
        <v>25</v>
      </c>
      <c r="G88" s="1426">
        <v>0</v>
      </c>
      <c r="H88" s="1426">
        <v>4</v>
      </c>
      <c r="I88" s="1426">
        <v>2</v>
      </c>
      <c r="J88" s="1425">
        <v>9.4999999999999998E-3</v>
      </c>
      <c r="K88" s="1426">
        <v>205.11099999999999</v>
      </c>
      <c r="L88" s="1426">
        <v>153.429</v>
      </c>
      <c r="M88" s="1426">
        <v>216.018</v>
      </c>
      <c r="N88" s="1426">
        <v>57.5</v>
      </c>
      <c r="O88" s="1426">
        <v>142.01400000000001</v>
      </c>
      <c r="P88" s="1426">
        <v>17.86</v>
      </c>
      <c r="Q88" s="1426">
        <v>46.896000000000001</v>
      </c>
      <c r="R88" s="1426">
        <v>838.82800000000009</v>
      </c>
      <c r="S88" s="1426">
        <v>8</v>
      </c>
      <c r="T88" s="1426">
        <v>10</v>
      </c>
      <c r="U88" s="1426">
        <v>13</v>
      </c>
      <c r="V88" s="1426">
        <v>4</v>
      </c>
      <c r="W88" s="1426">
        <v>6</v>
      </c>
      <c r="X88" s="1426">
        <v>1</v>
      </c>
      <c r="Y88" s="1426">
        <v>3</v>
      </c>
      <c r="Z88" s="1426">
        <v>45</v>
      </c>
      <c r="AA88" s="1426">
        <v>25.638874999999999</v>
      </c>
      <c r="AB88" s="1426">
        <v>15.3429</v>
      </c>
      <c r="AC88" s="1426">
        <v>16.616769230769229</v>
      </c>
      <c r="AD88" s="1427">
        <v>14.375</v>
      </c>
      <c r="AE88" s="1427">
        <v>23.669</v>
      </c>
      <c r="AF88" s="1427">
        <v>17.86</v>
      </c>
      <c r="AG88" s="1427">
        <v>15.632</v>
      </c>
    </row>
    <row r="89" spans="1:33" x14ac:dyDescent="0.25">
      <c r="A89" s="1428" t="s">
        <v>775</v>
      </c>
      <c r="B89" s="1429" t="s">
        <v>791</v>
      </c>
      <c r="C89" s="1429" t="s">
        <v>983</v>
      </c>
      <c r="D89" s="1429" t="s">
        <v>1084</v>
      </c>
      <c r="E89" s="1430">
        <v>37</v>
      </c>
      <c r="F89" s="1430">
        <v>38</v>
      </c>
      <c r="G89" s="1430">
        <v>1</v>
      </c>
      <c r="H89" s="1430">
        <v>7</v>
      </c>
      <c r="I89" s="1430">
        <v>1</v>
      </c>
      <c r="J89" s="1429">
        <v>4.5999999999999999E-3</v>
      </c>
      <c r="K89" s="1430">
        <v>145.16800000000001</v>
      </c>
      <c r="L89" s="1430">
        <v>116.136</v>
      </c>
      <c r="M89" s="1430">
        <v>130.273</v>
      </c>
      <c r="N89" s="1430">
        <v>131.566</v>
      </c>
      <c r="O89" s="1430">
        <v>13.763</v>
      </c>
      <c r="P89" s="1430">
        <v>0</v>
      </c>
      <c r="Q89" s="1430">
        <v>0</v>
      </c>
      <c r="R89" s="1430">
        <v>536.90600000000006</v>
      </c>
      <c r="S89" s="1430">
        <v>8</v>
      </c>
      <c r="T89" s="1430">
        <v>4</v>
      </c>
      <c r="U89" s="1430">
        <v>8</v>
      </c>
      <c r="V89" s="1430">
        <v>4</v>
      </c>
      <c r="W89" s="1430">
        <v>1</v>
      </c>
      <c r="X89" s="1430">
        <v>0</v>
      </c>
      <c r="Y89" s="1430">
        <v>0</v>
      </c>
      <c r="Z89" s="1430">
        <v>25</v>
      </c>
      <c r="AA89" s="1430">
        <v>18.146000000000001</v>
      </c>
      <c r="AB89" s="1430">
        <v>29.033999999999999</v>
      </c>
      <c r="AC89" s="1430">
        <v>16.284125</v>
      </c>
      <c r="AD89" s="1431">
        <v>32.891500000000001</v>
      </c>
      <c r="AE89" s="1431">
        <v>13.763</v>
      </c>
      <c r="AF89" s="1431">
        <v>0</v>
      </c>
      <c r="AG89" s="1431">
        <v>0</v>
      </c>
    </row>
    <row r="90" spans="1:33" x14ac:dyDescent="0.25">
      <c r="A90" s="1424" t="s">
        <v>775</v>
      </c>
      <c r="B90" s="1425" t="s">
        <v>789</v>
      </c>
      <c r="C90" s="1425" t="s">
        <v>986</v>
      </c>
      <c r="D90" s="1425" t="s">
        <v>1094</v>
      </c>
      <c r="E90" s="1426"/>
      <c r="F90" s="1426"/>
      <c r="G90" s="1426"/>
      <c r="H90" s="1426"/>
      <c r="I90" s="1426"/>
      <c r="J90" s="1425"/>
      <c r="K90" s="1426">
        <v>18.411000000000001</v>
      </c>
      <c r="L90" s="1426">
        <v>0</v>
      </c>
      <c r="M90" s="1426">
        <v>0</v>
      </c>
      <c r="N90" s="1426">
        <v>0</v>
      </c>
      <c r="O90" s="1426">
        <v>0</v>
      </c>
      <c r="P90" s="1426">
        <v>0</v>
      </c>
      <c r="Q90" s="1426">
        <v>0</v>
      </c>
      <c r="R90" s="1426">
        <v>18.411000000000001</v>
      </c>
      <c r="S90" s="1426">
        <v>1</v>
      </c>
      <c r="T90" s="1426">
        <v>0</v>
      </c>
      <c r="U90" s="1426">
        <v>0</v>
      </c>
      <c r="V90" s="1426">
        <v>0</v>
      </c>
      <c r="W90" s="1426">
        <v>0</v>
      </c>
      <c r="X90" s="1426">
        <v>0</v>
      </c>
      <c r="Y90" s="1426">
        <v>0</v>
      </c>
      <c r="Z90" s="1426">
        <v>1</v>
      </c>
      <c r="AA90" s="1426">
        <v>18.411000000000001</v>
      </c>
      <c r="AB90" s="1426">
        <v>0</v>
      </c>
      <c r="AC90" s="1426">
        <v>0</v>
      </c>
      <c r="AD90" s="1427">
        <v>0</v>
      </c>
      <c r="AE90" s="1427">
        <v>0</v>
      </c>
      <c r="AF90" s="1427">
        <v>0</v>
      </c>
      <c r="AG90" s="1427">
        <v>0</v>
      </c>
    </row>
    <row r="91" spans="1:33" x14ac:dyDescent="0.25">
      <c r="A91" s="1428" t="s">
        <v>775</v>
      </c>
      <c r="B91" s="1429" t="s">
        <v>790</v>
      </c>
      <c r="C91" s="1429" t="s">
        <v>989</v>
      </c>
      <c r="D91" s="1429" t="s">
        <v>1095</v>
      </c>
      <c r="E91" s="1430"/>
      <c r="F91" s="1430"/>
      <c r="G91" s="1430"/>
      <c r="H91" s="1430"/>
      <c r="I91" s="1430"/>
      <c r="J91" s="1429"/>
      <c r="K91" s="1430">
        <v>0</v>
      </c>
      <c r="L91" s="1430">
        <v>0</v>
      </c>
      <c r="M91" s="1430">
        <v>0</v>
      </c>
      <c r="N91" s="1430">
        <v>-10.645</v>
      </c>
      <c r="O91" s="1430">
        <v>0</v>
      </c>
      <c r="P91" s="1430">
        <v>0</v>
      </c>
      <c r="Q91" s="1430">
        <v>0</v>
      </c>
      <c r="R91" s="1430">
        <v>-10.645</v>
      </c>
      <c r="S91" s="1430">
        <v>0</v>
      </c>
      <c r="T91" s="1430">
        <v>0</v>
      </c>
      <c r="U91" s="1430">
        <v>0</v>
      </c>
      <c r="V91" s="1430">
        <v>-1</v>
      </c>
      <c r="W91" s="1430">
        <v>0</v>
      </c>
      <c r="X91" s="1430">
        <v>0</v>
      </c>
      <c r="Y91" s="1430">
        <v>0</v>
      </c>
      <c r="Z91" s="1430">
        <v>-1</v>
      </c>
      <c r="AA91" s="1430">
        <v>0</v>
      </c>
      <c r="AB91" s="1430">
        <v>0</v>
      </c>
      <c r="AC91" s="1430">
        <v>0</v>
      </c>
      <c r="AD91" s="1431">
        <v>10.645</v>
      </c>
      <c r="AE91" s="1431">
        <v>0</v>
      </c>
      <c r="AF91" s="1431">
        <v>0</v>
      </c>
      <c r="AG91" s="1431">
        <v>0</v>
      </c>
    </row>
    <row r="92" spans="1:33" x14ac:dyDescent="0.25">
      <c r="A92" s="1424" t="s">
        <v>776</v>
      </c>
      <c r="B92" s="1425" t="s">
        <v>1115</v>
      </c>
      <c r="C92" s="1425" t="s">
        <v>1121</v>
      </c>
      <c r="D92" s="1425" t="s">
        <v>1143</v>
      </c>
      <c r="E92" s="1426">
        <v>11</v>
      </c>
      <c r="F92" s="1426">
        <v>30</v>
      </c>
      <c r="G92" s="1426">
        <v>19</v>
      </c>
      <c r="H92" s="1426">
        <v>10</v>
      </c>
      <c r="I92" s="1426">
        <v>12</v>
      </c>
      <c r="J92" s="1425">
        <v>0.58540000000000003</v>
      </c>
      <c r="K92" s="1426">
        <v>0</v>
      </c>
      <c r="L92" s="1426">
        <v>0</v>
      </c>
      <c r="M92" s="1426">
        <v>0</v>
      </c>
      <c r="N92" s="1426">
        <v>0</v>
      </c>
      <c r="O92" s="1426">
        <v>0</v>
      </c>
      <c r="P92" s="1426">
        <v>99.498999999999995</v>
      </c>
      <c r="Q92" s="1426">
        <v>306.916</v>
      </c>
      <c r="R92" s="1426">
        <v>406.41499999999996</v>
      </c>
      <c r="S92" s="1426">
        <v>0</v>
      </c>
      <c r="T92" s="1426">
        <v>0</v>
      </c>
      <c r="U92" s="1426">
        <v>0</v>
      </c>
      <c r="V92" s="1426">
        <v>0</v>
      </c>
      <c r="W92" s="1426">
        <v>0</v>
      </c>
      <c r="X92" s="1426">
        <v>6</v>
      </c>
      <c r="Y92" s="1426">
        <v>22</v>
      </c>
      <c r="Z92" s="1426">
        <v>28</v>
      </c>
      <c r="AA92" s="1426">
        <v>0</v>
      </c>
      <c r="AB92" s="1426">
        <v>0</v>
      </c>
      <c r="AC92" s="1426">
        <v>0</v>
      </c>
      <c r="AD92" s="1427">
        <v>0</v>
      </c>
      <c r="AE92" s="1427">
        <v>0</v>
      </c>
      <c r="AF92" s="1427">
        <v>16.583166666666667</v>
      </c>
      <c r="AG92" s="1427">
        <v>13.950727272727272</v>
      </c>
    </row>
    <row r="93" spans="1:33" x14ac:dyDescent="0.25">
      <c r="A93" s="1428" t="s">
        <v>775</v>
      </c>
      <c r="B93" s="1429" t="s">
        <v>790</v>
      </c>
      <c r="C93" s="1429" t="s">
        <v>991</v>
      </c>
      <c r="D93" s="1429" t="s">
        <v>1096</v>
      </c>
      <c r="E93" s="1430">
        <v>0</v>
      </c>
      <c r="F93" s="1430">
        <v>11</v>
      </c>
      <c r="G93" s="1430">
        <v>11</v>
      </c>
      <c r="H93" s="1430">
        <v>5</v>
      </c>
      <c r="I93" s="1430">
        <v>6</v>
      </c>
      <c r="J93" s="1429"/>
      <c r="K93" s="1430">
        <v>-15.098000000000001</v>
      </c>
      <c r="L93" s="1430">
        <v>0</v>
      </c>
      <c r="M93" s="1430">
        <v>0</v>
      </c>
      <c r="N93" s="1430">
        <v>0</v>
      </c>
      <c r="O93" s="1430">
        <v>0</v>
      </c>
      <c r="P93" s="1430">
        <v>0</v>
      </c>
      <c r="Q93" s="1430">
        <v>0</v>
      </c>
      <c r="R93" s="1430">
        <v>-15.098000000000001</v>
      </c>
      <c r="S93" s="1430">
        <v>-1</v>
      </c>
      <c r="T93" s="1430">
        <v>0</v>
      </c>
      <c r="U93" s="1430">
        <v>0</v>
      </c>
      <c r="V93" s="1430">
        <v>0</v>
      </c>
      <c r="W93" s="1430">
        <v>0</v>
      </c>
      <c r="X93" s="1430">
        <v>0</v>
      </c>
      <c r="Y93" s="1430">
        <v>0</v>
      </c>
      <c r="Z93" s="1430">
        <v>-1</v>
      </c>
      <c r="AA93" s="1430">
        <v>15.098000000000001</v>
      </c>
      <c r="AB93" s="1430">
        <v>0</v>
      </c>
      <c r="AC93" s="1430">
        <v>0</v>
      </c>
      <c r="AD93" s="1431">
        <v>0</v>
      </c>
      <c r="AE93" s="1431">
        <v>0</v>
      </c>
      <c r="AF93" s="1431">
        <v>0</v>
      </c>
      <c r="AG93" s="1431">
        <v>0</v>
      </c>
    </row>
    <row r="94" spans="1:33" x14ac:dyDescent="0.25">
      <c r="A94" s="1424" t="s">
        <v>775</v>
      </c>
      <c r="B94" s="1425" t="s">
        <v>791</v>
      </c>
      <c r="C94" s="1425" t="s">
        <v>1161</v>
      </c>
      <c r="D94" s="1425" t="s">
        <v>1173</v>
      </c>
      <c r="E94" s="1426">
        <v>38</v>
      </c>
      <c r="F94" s="1426">
        <v>38</v>
      </c>
      <c r="G94" s="1426">
        <v>0</v>
      </c>
      <c r="H94" s="1426">
        <v>8</v>
      </c>
      <c r="I94" s="1426">
        <v>0</v>
      </c>
      <c r="J94" s="1425"/>
      <c r="K94" s="1426">
        <v>1510.836</v>
      </c>
      <c r="L94" s="1426">
        <v>1342.9380000000001</v>
      </c>
      <c r="M94" s="1426">
        <v>2558.346</v>
      </c>
      <c r="N94" s="1426">
        <v>2168.9940000000001</v>
      </c>
      <c r="O94" s="1426">
        <v>2399.857</v>
      </c>
      <c r="P94" s="1426">
        <v>1871.98</v>
      </c>
      <c r="Q94" s="1426">
        <v>0</v>
      </c>
      <c r="R94" s="1426">
        <v>11852.951000000001</v>
      </c>
      <c r="S94" s="1426">
        <v>58</v>
      </c>
      <c r="T94" s="1426">
        <v>62</v>
      </c>
      <c r="U94" s="1426">
        <v>119</v>
      </c>
      <c r="V94" s="1426">
        <v>94</v>
      </c>
      <c r="W94" s="1426">
        <v>101</v>
      </c>
      <c r="X94" s="1426">
        <v>71</v>
      </c>
      <c r="Y94" s="1426">
        <v>0</v>
      </c>
      <c r="Z94" s="1426">
        <v>505</v>
      </c>
      <c r="AA94" s="1426">
        <v>26.048896551724138</v>
      </c>
      <c r="AB94" s="1426">
        <v>21.660290322580646</v>
      </c>
      <c r="AC94" s="1426">
        <v>21.49870588235294</v>
      </c>
      <c r="AD94" s="1427">
        <v>23.074404255319152</v>
      </c>
      <c r="AE94" s="1427">
        <v>23.760960396039604</v>
      </c>
      <c r="AF94" s="1427">
        <v>26.365915492957747</v>
      </c>
      <c r="AG94" s="1427">
        <v>0</v>
      </c>
    </row>
    <row r="95" spans="1:33" x14ac:dyDescent="0.25">
      <c r="A95" s="1428" t="s">
        <v>777</v>
      </c>
      <c r="B95" s="1429" t="s">
        <v>800</v>
      </c>
      <c r="C95" s="1429" t="s">
        <v>992</v>
      </c>
      <c r="D95" s="1429" t="s">
        <v>1097</v>
      </c>
      <c r="E95" s="1430"/>
      <c r="F95" s="1430"/>
      <c r="G95" s="1430"/>
      <c r="H95" s="1430"/>
      <c r="I95" s="1430"/>
      <c r="J95" s="1429"/>
      <c r="K95" s="1430">
        <v>0</v>
      </c>
      <c r="L95" s="1430">
        <v>0</v>
      </c>
      <c r="M95" s="1430">
        <v>-10.004</v>
      </c>
      <c r="N95" s="1430">
        <v>0</v>
      </c>
      <c r="O95" s="1430">
        <v>0</v>
      </c>
      <c r="P95" s="1430">
        <v>0</v>
      </c>
      <c r="Q95" s="1430">
        <v>0</v>
      </c>
      <c r="R95" s="1430">
        <v>-10.004</v>
      </c>
      <c r="S95" s="1430">
        <v>0</v>
      </c>
      <c r="T95" s="1430">
        <v>0</v>
      </c>
      <c r="U95" s="1430">
        <v>-1</v>
      </c>
      <c r="V95" s="1430">
        <v>0</v>
      </c>
      <c r="W95" s="1430">
        <v>0</v>
      </c>
      <c r="X95" s="1430">
        <v>0</v>
      </c>
      <c r="Y95" s="1430">
        <v>0</v>
      </c>
      <c r="Z95" s="1430">
        <v>-1</v>
      </c>
      <c r="AA95" s="1430">
        <v>0</v>
      </c>
      <c r="AB95" s="1430">
        <v>0</v>
      </c>
      <c r="AC95" s="1430">
        <v>10.004</v>
      </c>
      <c r="AD95" s="1431">
        <v>0</v>
      </c>
      <c r="AE95" s="1431">
        <v>0</v>
      </c>
      <c r="AF95" s="1431">
        <v>0</v>
      </c>
      <c r="AG95" s="1431">
        <v>0</v>
      </c>
    </row>
    <row r="96" spans="1:33" x14ac:dyDescent="0.25">
      <c r="A96" s="1424" t="s">
        <v>776</v>
      </c>
      <c r="B96" s="1425" t="s">
        <v>798</v>
      </c>
      <c r="C96" s="1425" t="s">
        <v>993</v>
      </c>
      <c r="D96" s="1425" t="s">
        <v>1098</v>
      </c>
      <c r="E96" s="1426"/>
      <c r="F96" s="1426"/>
      <c r="G96" s="1426"/>
      <c r="H96" s="1426"/>
      <c r="I96" s="1426"/>
      <c r="J96" s="1425"/>
      <c r="K96" s="1426">
        <v>0</v>
      </c>
      <c r="L96" s="1426">
        <v>0</v>
      </c>
      <c r="M96" s="1426">
        <v>11.026999999999999</v>
      </c>
      <c r="N96" s="1426">
        <v>22.321999999999999</v>
      </c>
      <c r="O96" s="1426">
        <v>42.305999999999997</v>
      </c>
      <c r="P96" s="1426">
        <v>22.105</v>
      </c>
      <c r="Q96" s="1426">
        <v>0</v>
      </c>
      <c r="R96" s="1426">
        <v>97.76</v>
      </c>
      <c r="S96" s="1426">
        <v>0</v>
      </c>
      <c r="T96" s="1426">
        <v>0</v>
      </c>
      <c r="U96" s="1426">
        <v>1</v>
      </c>
      <c r="V96" s="1426">
        <v>2</v>
      </c>
      <c r="W96" s="1426">
        <v>3</v>
      </c>
      <c r="X96" s="1426">
        <v>1</v>
      </c>
      <c r="Y96" s="1426">
        <v>0</v>
      </c>
      <c r="Z96" s="1426">
        <v>7</v>
      </c>
      <c r="AA96" s="1426">
        <v>0</v>
      </c>
      <c r="AB96" s="1426">
        <v>0</v>
      </c>
      <c r="AC96" s="1426">
        <v>11.026999999999999</v>
      </c>
      <c r="AD96" s="1427">
        <v>11.161</v>
      </c>
      <c r="AE96" s="1427">
        <v>14.101999999999999</v>
      </c>
      <c r="AF96" s="1427">
        <v>22.105</v>
      </c>
      <c r="AG96" s="1427">
        <v>0</v>
      </c>
    </row>
    <row r="97" spans="1:33" x14ac:dyDescent="0.25">
      <c r="A97" s="1428" t="s">
        <v>775</v>
      </c>
      <c r="B97" s="1429" t="s">
        <v>791</v>
      </c>
      <c r="C97" s="1429" t="s">
        <v>1162</v>
      </c>
      <c r="D97" s="1429" t="s">
        <v>1174</v>
      </c>
      <c r="E97" s="1430">
        <v>5</v>
      </c>
      <c r="F97" s="1430">
        <v>5</v>
      </c>
      <c r="G97" s="1430">
        <v>0</v>
      </c>
      <c r="H97" s="1430">
        <v>1</v>
      </c>
      <c r="I97" s="1430">
        <v>2</v>
      </c>
      <c r="J97" s="1429"/>
      <c r="K97" s="1430">
        <v>0</v>
      </c>
      <c r="L97" s="1430">
        <v>0</v>
      </c>
      <c r="M97" s="1430">
        <v>0</v>
      </c>
      <c r="N97" s="1430">
        <v>0</v>
      </c>
      <c r="O97" s="1430">
        <v>0</v>
      </c>
      <c r="P97" s="1430">
        <v>0</v>
      </c>
      <c r="Q97" s="1430">
        <v>105.253</v>
      </c>
      <c r="R97" s="1430">
        <v>105.253</v>
      </c>
      <c r="S97" s="1430">
        <v>0</v>
      </c>
      <c r="T97" s="1430">
        <v>0</v>
      </c>
      <c r="U97" s="1430">
        <v>0</v>
      </c>
      <c r="V97" s="1430">
        <v>0</v>
      </c>
      <c r="W97" s="1430">
        <v>0</v>
      </c>
      <c r="X97" s="1430">
        <v>0</v>
      </c>
      <c r="Y97" s="1430">
        <v>4</v>
      </c>
      <c r="Z97" s="1430">
        <v>4</v>
      </c>
      <c r="AA97" s="1430">
        <v>0</v>
      </c>
      <c r="AB97" s="1430">
        <v>0</v>
      </c>
      <c r="AC97" s="1430">
        <v>0</v>
      </c>
      <c r="AD97" s="1431">
        <v>0</v>
      </c>
      <c r="AE97" s="1431">
        <v>0</v>
      </c>
      <c r="AF97" s="1431">
        <v>0</v>
      </c>
      <c r="AG97" s="1431">
        <v>26.31325</v>
      </c>
    </row>
    <row r="98" spans="1:33" x14ac:dyDescent="0.25">
      <c r="A98" s="1424" t="s">
        <v>775</v>
      </c>
      <c r="B98" s="1425" t="s">
        <v>788</v>
      </c>
      <c r="C98" s="1425" t="s">
        <v>1043</v>
      </c>
      <c r="D98" s="1425" t="s">
        <v>1099</v>
      </c>
      <c r="E98" s="1426"/>
      <c r="F98" s="1426"/>
      <c r="G98" s="1426"/>
      <c r="H98" s="1426"/>
      <c r="I98" s="1426"/>
      <c r="J98" s="1425"/>
      <c r="K98" s="1426">
        <v>-7.9109999999999996</v>
      </c>
      <c r="L98" s="1426">
        <v>0</v>
      </c>
      <c r="M98" s="1426">
        <v>0</v>
      </c>
      <c r="N98" s="1426">
        <v>0</v>
      </c>
      <c r="O98" s="1426">
        <v>0</v>
      </c>
      <c r="P98" s="1426">
        <v>0</v>
      </c>
      <c r="Q98" s="1426">
        <v>0</v>
      </c>
      <c r="R98" s="1426">
        <v>-7.9109999999999996</v>
      </c>
      <c r="S98" s="1426">
        <v>-1</v>
      </c>
      <c r="T98" s="1426">
        <v>0</v>
      </c>
      <c r="U98" s="1426">
        <v>0</v>
      </c>
      <c r="V98" s="1426">
        <v>0</v>
      </c>
      <c r="W98" s="1426">
        <v>0</v>
      </c>
      <c r="X98" s="1426">
        <v>0</v>
      </c>
      <c r="Y98" s="1426">
        <v>0</v>
      </c>
      <c r="Z98" s="1426">
        <v>-1</v>
      </c>
      <c r="AA98" s="1426">
        <v>7.9109999999999996</v>
      </c>
      <c r="AB98" s="1426">
        <v>0</v>
      </c>
      <c r="AC98" s="1426">
        <v>0</v>
      </c>
      <c r="AD98" s="1427">
        <v>0</v>
      </c>
      <c r="AE98" s="1427">
        <v>0</v>
      </c>
      <c r="AF98" s="1427">
        <v>0</v>
      </c>
      <c r="AG98" s="1427">
        <v>0</v>
      </c>
    </row>
    <row r="99" spans="1:33" x14ac:dyDescent="0.25">
      <c r="A99" s="1428" t="s">
        <v>780</v>
      </c>
      <c r="B99" s="1429" t="s">
        <v>808</v>
      </c>
      <c r="C99" s="1429" t="s">
        <v>995</v>
      </c>
      <c r="D99" s="1429" t="s">
        <v>1100</v>
      </c>
      <c r="E99" s="1430">
        <v>10</v>
      </c>
      <c r="F99" s="1430">
        <v>10</v>
      </c>
      <c r="G99" s="1430">
        <v>0</v>
      </c>
      <c r="H99" s="1430">
        <v>2</v>
      </c>
      <c r="I99" s="1430">
        <v>1</v>
      </c>
      <c r="J99" s="1429">
        <v>0.1</v>
      </c>
      <c r="K99" s="1430">
        <v>0</v>
      </c>
      <c r="L99" s="1430">
        <v>0</v>
      </c>
      <c r="M99" s="1430">
        <v>166.85300000000001</v>
      </c>
      <c r="N99" s="1430">
        <v>129.25899999999999</v>
      </c>
      <c r="O99" s="1430">
        <v>65.373000000000005</v>
      </c>
      <c r="P99" s="1430">
        <v>0</v>
      </c>
      <c r="Q99" s="1430">
        <v>0</v>
      </c>
      <c r="R99" s="1430">
        <v>361.48499999999996</v>
      </c>
      <c r="S99" s="1430">
        <v>0</v>
      </c>
      <c r="T99" s="1430">
        <v>0</v>
      </c>
      <c r="U99" s="1430">
        <v>8</v>
      </c>
      <c r="V99" s="1430">
        <v>5</v>
      </c>
      <c r="W99" s="1430">
        <v>3</v>
      </c>
      <c r="X99" s="1430">
        <v>0</v>
      </c>
      <c r="Y99" s="1430">
        <v>0</v>
      </c>
      <c r="Z99" s="1430">
        <v>16</v>
      </c>
      <c r="AA99" s="1430">
        <v>0</v>
      </c>
      <c r="AB99" s="1430">
        <v>0</v>
      </c>
      <c r="AC99" s="1430">
        <v>20.856625000000001</v>
      </c>
      <c r="AD99" s="1431">
        <v>25.851799999999997</v>
      </c>
      <c r="AE99" s="1431">
        <v>21.791</v>
      </c>
      <c r="AF99" s="1431">
        <v>0</v>
      </c>
      <c r="AG99" s="1431">
        <v>0</v>
      </c>
    </row>
    <row r="100" spans="1:33" x14ac:dyDescent="0.25">
      <c r="A100" s="1424" t="s">
        <v>775</v>
      </c>
      <c r="B100" s="1425" t="s">
        <v>792</v>
      </c>
      <c r="C100" s="1425" t="s">
        <v>996</v>
      </c>
      <c r="D100" s="1425" t="s">
        <v>1175</v>
      </c>
      <c r="E100" s="1426">
        <v>29</v>
      </c>
      <c r="F100" s="1426">
        <v>28</v>
      </c>
      <c r="G100" s="1426">
        <v>3</v>
      </c>
      <c r="H100" s="1426">
        <v>7</v>
      </c>
      <c r="I100" s="1426">
        <v>3</v>
      </c>
      <c r="J100" s="1425">
        <v>0.1429</v>
      </c>
      <c r="K100" s="1426">
        <v>0</v>
      </c>
      <c r="L100" s="1426">
        <v>0</v>
      </c>
      <c r="M100" s="1426">
        <v>0</v>
      </c>
      <c r="N100" s="1426">
        <v>0</v>
      </c>
      <c r="O100" s="1426">
        <v>28.495999999999999</v>
      </c>
      <c r="P100" s="1426">
        <v>25.24</v>
      </c>
      <c r="Q100" s="1426">
        <v>88.72</v>
      </c>
      <c r="R100" s="1426">
        <v>142.45599999999999</v>
      </c>
      <c r="S100" s="1426">
        <v>0</v>
      </c>
      <c r="T100" s="1426">
        <v>0</v>
      </c>
      <c r="U100" s="1426">
        <v>0</v>
      </c>
      <c r="V100" s="1426">
        <v>0</v>
      </c>
      <c r="W100" s="1426">
        <v>1</v>
      </c>
      <c r="X100" s="1426">
        <v>1</v>
      </c>
      <c r="Y100" s="1426">
        <v>3</v>
      </c>
      <c r="Z100" s="1426">
        <v>5</v>
      </c>
      <c r="AA100" s="1426">
        <v>0</v>
      </c>
      <c r="AB100" s="1426">
        <v>0</v>
      </c>
      <c r="AC100" s="1426">
        <v>0</v>
      </c>
      <c r="AD100" s="1427">
        <v>0</v>
      </c>
      <c r="AE100" s="1427">
        <v>28.495999999999999</v>
      </c>
      <c r="AF100" s="1427">
        <v>25.24</v>
      </c>
      <c r="AG100" s="1427">
        <v>29.573333333333334</v>
      </c>
    </row>
    <row r="101" spans="1:33" x14ac:dyDescent="0.25">
      <c r="A101" s="1428" t="s">
        <v>780</v>
      </c>
      <c r="B101" s="1429" t="s">
        <v>808</v>
      </c>
      <c r="C101" s="1429" t="s">
        <v>997</v>
      </c>
      <c r="D101" s="1429" t="s">
        <v>1056</v>
      </c>
      <c r="E101" s="1430">
        <v>79</v>
      </c>
      <c r="F101" s="1430">
        <v>95</v>
      </c>
      <c r="G101" s="1430">
        <v>16</v>
      </c>
      <c r="H101" s="1430">
        <v>27</v>
      </c>
      <c r="I101" s="1430">
        <v>36</v>
      </c>
      <c r="J101" s="1429">
        <v>0.11840000000000001</v>
      </c>
      <c r="K101" s="1430">
        <v>0</v>
      </c>
      <c r="L101" s="1430">
        <v>0</v>
      </c>
      <c r="M101" s="1430">
        <v>14.067</v>
      </c>
      <c r="N101" s="1430">
        <v>0</v>
      </c>
      <c r="O101" s="1430">
        <v>0</v>
      </c>
      <c r="P101" s="1430">
        <v>0</v>
      </c>
      <c r="Q101" s="1430">
        <v>0</v>
      </c>
      <c r="R101" s="1430">
        <v>14.067</v>
      </c>
      <c r="S101" s="1430">
        <v>0</v>
      </c>
      <c r="T101" s="1430">
        <v>0</v>
      </c>
      <c r="U101" s="1430">
        <v>1</v>
      </c>
      <c r="V101" s="1430">
        <v>0</v>
      </c>
      <c r="W101" s="1430">
        <v>0</v>
      </c>
      <c r="X101" s="1430">
        <v>0</v>
      </c>
      <c r="Y101" s="1430">
        <v>0</v>
      </c>
      <c r="Z101" s="1430">
        <v>1</v>
      </c>
      <c r="AA101" s="1430">
        <v>0</v>
      </c>
      <c r="AB101" s="1430">
        <v>0</v>
      </c>
      <c r="AC101" s="1430">
        <v>14.067</v>
      </c>
      <c r="AD101" s="1431">
        <v>0</v>
      </c>
      <c r="AE101" s="1431">
        <v>0</v>
      </c>
      <c r="AF101" s="1431">
        <v>0</v>
      </c>
      <c r="AG101" s="1431">
        <v>0</v>
      </c>
    </row>
    <row r="102" spans="1:33" x14ac:dyDescent="0.25">
      <c r="A102" s="1424" t="s">
        <v>774</v>
      </c>
      <c r="B102" s="1425" t="s">
        <v>804</v>
      </c>
      <c r="C102" s="1425" t="s">
        <v>998</v>
      </c>
      <c r="D102" s="1425" t="s">
        <v>1101</v>
      </c>
      <c r="E102" s="1426">
        <v>89</v>
      </c>
      <c r="F102" s="1426">
        <v>112</v>
      </c>
      <c r="G102" s="1426">
        <v>25</v>
      </c>
      <c r="H102" s="1426">
        <v>22</v>
      </c>
      <c r="I102" s="1426">
        <v>30</v>
      </c>
      <c r="J102" s="1425">
        <v>9.7199999999999995E-2</v>
      </c>
      <c r="K102" s="1426">
        <v>446.60599999999999</v>
      </c>
      <c r="L102" s="1426">
        <v>268.88400000000001</v>
      </c>
      <c r="M102" s="1426">
        <v>493.35700000000003</v>
      </c>
      <c r="N102" s="1426">
        <v>931.21299999999997</v>
      </c>
      <c r="O102" s="1426">
        <v>951.05499999999995</v>
      </c>
      <c r="P102" s="1426">
        <v>1732.982</v>
      </c>
      <c r="Q102" s="1426">
        <v>754.17399999999998</v>
      </c>
      <c r="R102" s="1426">
        <v>5578.2709999999997</v>
      </c>
      <c r="S102" s="1426">
        <v>24</v>
      </c>
      <c r="T102" s="1426">
        <v>17</v>
      </c>
      <c r="U102" s="1426">
        <v>30</v>
      </c>
      <c r="V102" s="1426">
        <v>40</v>
      </c>
      <c r="W102" s="1426">
        <v>36</v>
      </c>
      <c r="X102" s="1426">
        <v>50</v>
      </c>
      <c r="Y102" s="1426">
        <v>36</v>
      </c>
      <c r="Z102" s="1426">
        <v>233</v>
      </c>
      <c r="AA102" s="1426">
        <v>18.608583333333332</v>
      </c>
      <c r="AB102" s="1426">
        <v>15.816705882352942</v>
      </c>
      <c r="AC102" s="1426">
        <v>16.445233333333334</v>
      </c>
      <c r="AD102" s="1427">
        <v>23.280324999999998</v>
      </c>
      <c r="AE102" s="1427">
        <v>26.418194444444442</v>
      </c>
      <c r="AF102" s="1427">
        <v>34.659639999999996</v>
      </c>
      <c r="AG102" s="1427">
        <v>20.949277777777777</v>
      </c>
    </row>
    <row r="103" spans="1:33" x14ac:dyDescent="0.25">
      <c r="A103" s="1428" t="s">
        <v>775</v>
      </c>
      <c r="B103" s="1429" t="s">
        <v>1156</v>
      </c>
      <c r="C103" s="1429" t="s">
        <v>1133</v>
      </c>
      <c r="D103" s="1429" t="s">
        <v>1096</v>
      </c>
      <c r="E103" s="1430"/>
      <c r="F103" s="1430"/>
      <c r="G103" s="1430"/>
      <c r="H103" s="1430"/>
      <c r="I103" s="1430"/>
      <c r="J103" s="1429"/>
      <c r="K103" s="1430">
        <v>0</v>
      </c>
      <c r="L103" s="1430">
        <v>0</v>
      </c>
      <c r="M103" s="1430">
        <v>0</v>
      </c>
      <c r="N103" s="1430">
        <v>0</v>
      </c>
      <c r="O103" s="1430">
        <v>0</v>
      </c>
      <c r="P103" s="1430">
        <v>-68.433999999999997</v>
      </c>
      <c r="Q103" s="1430">
        <v>0</v>
      </c>
      <c r="R103" s="1430">
        <v>-68.433999999999997</v>
      </c>
      <c r="S103" s="1430">
        <v>0</v>
      </c>
      <c r="T103" s="1430">
        <v>0</v>
      </c>
      <c r="U103" s="1430">
        <v>0</v>
      </c>
      <c r="V103" s="1430">
        <v>0</v>
      </c>
      <c r="W103" s="1430">
        <v>0</v>
      </c>
      <c r="X103" s="1430">
        <v>-2</v>
      </c>
      <c r="Y103" s="1430">
        <v>0</v>
      </c>
      <c r="Z103" s="1430">
        <v>-2</v>
      </c>
      <c r="AA103" s="1430">
        <v>0</v>
      </c>
      <c r="AB103" s="1430">
        <v>0</v>
      </c>
      <c r="AC103" s="1430">
        <v>0</v>
      </c>
      <c r="AD103" s="1431">
        <v>0</v>
      </c>
      <c r="AE103" s="1431">
        <v>0</v>
      </c>
      <c r="AF103" s="1431">
        <v>34.216999999999999</v>
      </c>
      <c r="AG103" s="1431">
        <v>0</v>
      </c>
    </row>
    <row r="104" spans="1:33" x14ac:dyDescent="0.25">
      <c r="A104" s="1424" t="s">
        <v>773</v>
      </c>
      <c r="B104" s="1425" t="s">
        <v>799</v>
      </c>
      <c r="C104" s="1425" t="s">
        <v>1001</v>
      </c>
      <c r="D104" s="1425" t="s">
        <v>1077</v>
      </c>
      <c r="E104" s="1426">
        <v>12</v>
      </c>
      <c r="F104" s="1426">
        <v>23</v>
      </c>
      <c r="G104" s="1426">
        <v>11</v>
      </c>
      <c r="H104" s="1426">
        <v>5</v>
      </c>
      <c r="I104" s="1426">
        <v>0</v>
      </c>
      <c r="J104" s="1425"/>
      <c r="K104" s="1426">
        <v>-12.012</v>
      </c>
      <c r="L104" s="1426">
        <v>0</v>
      </c>
      <c r="M104" s="1426">
        <v>0</v>
      </c>
      <c r="N104" s="1426">
        <v>0</v>
      </c>
      <c r="O104" s="1426">
        <v>0</v>
      </c>
      <c r="P104" s="1426">
        <v>0</v>
      </c>
      <c r="Q104" s="1426">
        <v>0</v>
      </c>
      <c r="R104" s="1426">
        <v>-12.012</v>
      </c>
      <c r="S104" s="1426">
        <v>-1</v>
      </c>
      <c r="T104" s="1426">
        <v>0</v>
      </c>
      <c r="U104" s="1426">
        <v>0</v>
      </c>
      <c r="V104" s="1426">
        <v>0</v>
      </c>
      <c r="W104" s="1426">
        <v>0</v>
      </c>
      <c r="X104" s="1426">
        <v>0</v>
      </c>
      <c r="Y104" s="1426">
        <v>0</v>
      </c>
      <c r="Z104" s="1426">
        <v>-1</v>
      </c>
      <c r="AA104" s="1426">
        <v>12.012</v>
      </c>
      <c r="AB104" s="1426">
        <v>0</v>
      </c>
      <c r="AC104" s="1426">
        <v>0</v>
      </c>
      <c r="AD104" s="1427">
        <v>0</v>
      </c>
      <c r="AE104" s="1427">
        <v>0</v>
      </c>
      <c r="AF104" s="1427">
        <v>0</v>
      </c>
      <c r="AG104" s="1427">
        <v>0</v>
      </c>
    </row>
    <row r="105" spans="1:33" x14ac:dyDescent="0.25">
      <c r="A105" s="1428" t="s">
        <v>775</v>
      </c>
      <c r="B105" s="1429" t="s">
        <v>792</v>
      </c>
      <c r="C105" s="1429" t="s">
        <v>1003</v>
      </c>
      <c r="D105" s="1429" t="s">
        <v>1139</v>
      </c>
      <c r="E105" s="1430">
        <v>20</v>
      </c>
      <c r="F105" s="1430">
        <v>30</v>
      </c>
      <c r="G105" s="1430">
        <v>11</v>
      </c>
      <c r="H105" s="1430">
        <v>13</v>
      </c>
      <c r="I105" s="1430">
        <v>4</v>
      </c>
      <c r="J105" s="1429">
        <v>1.9300000000000001E-2</v>
      </c>
      <c r="K105" s="1430">
        <v>0</v>
      </c>
      <c r="L105" s="1430">
        <v>0</v>
      </c>
      <c r="M105" s="1430">
        <v>0</v>
      </c>
      <c r="N105" s="1430">
        <v>49.308999999999997</v>
      </c>
      <c r="O105" s="1430">
        <v>20.099</v>
      </c>
      <c r="P105" s="1430">
        <v>0</v>
      </c>
      <c r="Q105" s="1430">
        <v>0</v>
      </c>
      <c r="R105" s="1430">
        <v>69.408000000000001</v>
      </c>
      <c r="S105" s="1430">
        <v>0</v>
      </c>
      <c r="T105" s="1430">
        <v>0</v>
      </c>
      <c r="U105" s="1430">
        <v>0</v>
      </c>
      <c r="V105" s="1430">
        <v>1</v>
      </c>
      <c r="W105" s="1430">
        <v>1</v>
      </c>
      <c r="X105" s="1430">
        <v>0</v>
      </c>
      <c r="Y105" s="1430">
        <v>0</v>
      </c>
      <c r="Z105" s="1430">
        <v>2</v>
      </c>
      <c r="AA105" s="1430">
        <v>0</v>
      </c>
      <c r="AB105" s="1430">
        <v>0</v>
      </c>
      <c r="AC105" s="1430">
        <v>0</v>
      </c>
      <c r="AD105" s="1431">
        <v>49.308999999999997</v>
      </c>
      <c r="AE105" s="1431">
        <v>20.099</v>
      </c>
      <c r="AF105" s="1431">
        <v>0</v>
      </c>
      <c r="AG105" s="1431">
        <v>0</v>
      </c>
    </row>
    <row r="106" spans="1:33" x14ac:dyDescent="0.25">
      <c r="A106" s="1424" t="s">
        <v>778</v>
      </c>
      <c r="B106" s="1425" t="s">
        <v>806</v>
      </c>
      <c r="C106" s="1425" t="s">
        <v>1004</v>
      </c>
      <c r="D106" s="1425" t="s">
        <v>1050</v>
      </c>
      <c r="E106" s="1426">
        <v>22</v>
      </c>
      <c r="F106" s="1426">
        <v>33</v>
      </c>
      <c r="G106" s="1426">
        <v>12</v>
      </c>
      <c r="H106" s="1426">
        <v>10</v>
      </c>
      <c r="I106" s="1426">
        <v>10</v>
      </c>
      <c r="J106" s="1425">
        <v>4.6899999999999997E-2</v>
      </c>
      <c r="K106" s="1426">
        <v>0</v>
      </c>
      <c r="L106" s="1426">
        <v>0</v>
      </c>
      <c r="M106" s="1426">
        <v>0</v>
      </c>
      <c r="N106" s="1426">
        <v>10.541</v>
      </c>
      <c r="O106" s="1426">
        <v>8.1349999999999998</v>
      </c>
      <c r="P106" s="1426">
        <v>57.262</v>
      </c>
      <c r="Q106" s="1426">
        <v>465.29700000000003</v>
      </c>
      <c r="R106" s="1426">
        <v>541.23500000000001</v>
      </c>
      <c r="S106" s="1426">
        <v>0</v>
      </c>
      <c r="T106" s="1426">
        <v>0</v>
      </c>
      <c r="U106" s="1426">
        <v>0</v>
      </c>
      <c r="V106" s="1426">
        <v>1</v>
      </c>
      <c r="W106" s="1426">
        <v>1</v>
      </c>
      <c r="X106" s="1426">
        <v>4</v>
      </c>
      <c r="Y106" s="1426">
        <v>20</v>
      </c>
      <c r="Z106" s="1426">
        <v>26</v>
      </c>
      <c r="AA106" s="1426">
        <v>0</v>
      </c>
      <c r="AB106" s="1426">
        <v>0</v>
      </c>
      <c r="AC106" s="1426">
        <v>0</v>
      </c>
      <c r="AD106" s="1427">
        <v>10.541</v>
      </c>
      <c r="AE106" s="1427">
        <v>8.1349999999999998</v>
      </c>
      <c r="AF106" s="1427">
        <v>14.3155</v>
      </c>
      <c r="AG106" s="1427">
        <v>23.264850000000003</v>
      </c>
    </row>
    <row r="107" spans="1:33" x14ac:dyDescent="0.25">
      <c r="A107" s="1428" t="s">
        <v>780</v>
      </c>
      <c r="B107" s="1429" t="s">
        <v>807</v>
      </c>
      <c r="C107" s="1429" t="s">
        <v>1005</v>
      </c>
      <c r="D107" s="1429" t="s">
        <v>1102</v>
      </c>
      <c r="E107" s="1430">
        <v>51</v>
      </c>
      <c r="F107" s="1430">
        <v>62</v>
      </c>
      <c r="G107" s="1430">
        <v>11</v>
      </c>
      <c r="H107" s="1430">
        <v>11</v>
      </c>
      <c r="I107" s="1430">
        <v>10</v>
      </c>
      <c r="J107" s="1429">
        <v>3.6600000000000001E-2</v>
      </c>
      <c r="K107" s="1430">
        <v>695.44100000000003</v>
      </c>
      <c r="L107" s="1430">
        <v>255.50200000000001</v>
      </c>
      <c r="M107" s="1430">
        <v>306.96100000000001</v>
      </c>
      <c r="N107" s="1430">
        <v>240.614</v>
      </c>
      <c r="O107" s="1430">
        <v>489.02199999999999</v>
      </c>
      <c r="P107" s="1430">
        <v>1858.8510000000001</v>
      </c>
      <c r="Q107" s="1430">
        <v>1097.0029999999999</v>
      </c>
      <c r="R107" s="1430">
        <v>4943.3940000000002</v>
      </c>
      <c r="S107" s="1430">
        <v>38</v>
      </c>
      <c r="T107" s="1430">
        <v>10</v>
      </c>
      <c r="U107" s="1430">
        <v>16</v>
      </c>
      <c r="V107" s="1430">
        <v>14</v>
      </c>
      <c r="W107" s="1430">
        <v>17</v>
      </c>
      <c r="X107" s="1430">
        <v>51</v>
      </c>
      <c r="Y107" s="1430">
        <v>36</v>
      </c>
      <c r="Z107" s="1430">
        <v>182</v>
      </c>
      <c r="AA107" s="1430">
        <v>18.301078947368421</v>
      </c>
      <c r="AB107" s="1430">
        <v>25.5502</v>
      </c>
      <c r="AC107" s="1430">
        <v>19.185062500000001</v>
      </c>
      <c r="AD107" s="1431">
        <v>17.186714285714285</v>
      </c>
      <c r="AE107" s="1431">
        <v>28.765999999999998</v>
      </c>
      <c r="AF107" s="1431">
        <v>36.448058823529415</v>
      </c>
      <c r="AG107" s="1431">
        <v>30.472305555555554</v>
      </c>
    </row>
    <row r="108" spans="1:33" x14ac:dyDescent="0.25">
      <c r="A108" s="1420" t="s">
        <v>771</v>
      </c>
      <c r="B108" s="1419" t="s">
        <v>784</v>
      </c>
      <c r="C108" s="1419" t="s">
        <v>1007</v>
      </c>
      <c r="D108" s="1419" t="s">
        <v>1134</v>
      </c>
      <c r="E108" s="1417">
        <v>3</v>
      </c>
      <c r="F108" s="1417">
        <v>3</v>
      </c>
      <c r="G108" s="1417">
        <v>0</v>
      </c>
      <c r="H108" s="1417">
        <v>3</v>
      </c>
      <c r="I108" s="1417">
        <v>0</v>
      </c>
      <c r="J108" s="1419">
        <v>0.83330000000000004</v>
      </c>
      <c r="K108" s="1417">
        <v>0</v>
      </c>
      <c r="L108" s="1417">
        <v>0</v>
      </c>
      <c r="M108" s="1417">
        <v>0</v>
      </c>
      <c r="N108" s="1417">
        <v>0</v>
      </c>
      <c r="O108" s="1417">
        <v>0</v>
      </c>
      <c r="P108" s="1417">
        <v>0</v>
      </c>
      <c r="Q108" s="1417">
        <v>0</v>
      </c>
      <c r="R108" s="1417">
        <v>0</v>
      </c>
      <c r="S108" s="1417">
        <v>0</v>
      </c>
      <c r="T108" s="1417">
        <v>0</v>
      </c>
      <c r="U108" s="1417">
        <v>0</v>
      </c>
      <c r="V108" s="1417">
        <v>0</v>
      </c>
      <c r="W108" s="1417">
        <v>0</v>
      </c>
      <c r="X108" s="1417">
        <v>0</v>
      </c>
      <c r="Y108" s="1417">
        <v>0</v>
      </c>
      <c r="Z108" s="1417">
        <v>0</v>
      </c>
      <c r="AA108" s="1417">
        <v>0</v>
      </c>
      <c r="AB108" s="1417">
        <v>0</v>
      </c>
      <c r="AC108" s="1417">
        <v>0</v>
      </c>
      <c r="AD108" s="1418">
        <v>0</v>
      </c>
      <c r="AE108" s="1418">
        <v>0</v>
      </c>
      <c r="AF108" s="1418">
        <v>0</v>
      </c>
      <c r="AG108" s="1418">
        <v>0</v>
      </c>
    </row>
    <row r="109" spans="1:33" x14ac:dyDescent="0.25">
      <c r="A109" t="s">
        <v>775</v>
      </c>
      <c r="B109" t="s">
        <v>792</v>
      </c>
      <c r="C109" t="s">
        <v>1008</v>
      </c>
      <c r="D109" t="s">
        <v>1103</v>
      </c>
      <c r="E109">
        <v>7</v>
      </c>
      <c r="F109">
        <v>9</v>
      </c>
      <c r="G109">
        <v>2</v>
      </c>
      <c r="H109">
        <v>1</v>
      </c>
      <c r="I109">
        <v>3</v>
      </c>
      <c r="J109">
        <v>0.375</v>
      </c>
      <c r="K109">
        <v>0</v>
      </c>
      <c r="L109">
        <v>0</v>
      </c>
      <c r="M109">
        <v>0</v>
      </c>
      <c r="N109">
        <v>0</v>
      </c>
      <c r="O109">
        <v>15.367000000000001</v>
      </c>
      <c r="P109">
        <v>196.65799999999999</v>
      </c>
      <c r="Q109">
        <v>134.07900000000001</v>
      </c>
      <c r="R109">
        <v>346.10399999999998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8</v>
      </c>
      <c r="Y109">
        <v>6</v>
      </c>
      <c r="Z109">
        <v>15</v>
      </c>
      <c r="AA109">
        <v>0</v>
      </c>
      <c r="AB109">
        <v>0</v>
      </c>
      <c r="AC109">
        <v>0</v>
      </c>
      <c r="AD109">
        <v>0</v>
      </c>
      <c r="AE109" s="1435">
        <v>15.367000000000001</v>
      </c>
      <c r="AF109" s="1435">
        <v>24.582249999999998</v>
      </c>
      <c r="AG109" s="1435">
        <v>22.346500000000002</v>
      </c>
    </row>
  </sheetData>
  <mergeCells count="2">
    <mergeCell ref="K8:L8"/>
    <mergeCell ref="E8:J8"/>
  </mergeCells>
  <conditionalFormatting sqref="P9:AA108">
    <cfRule type="expression" dxfId="2" priority="4">
      <formula>P$9=$B$4</formula>
    </cfRule>
  </conditionalFormatting>
  <conditionalFormatting sqref="K10:K108">
    <cfRule type="expression" dxfId="1" priority="2">
      <formula>K$9=$B$4</formula>
    </cfRule>
  </conditionalFormatting>
  <conditionalFormatting sqref="E10:E108">
    <cfRule type="expression" dxfId="0" priority="1">
      <formula>E$9=$B$4</formula>
    </cfRule>
  </conditionalFormatting>
  <hyperlinks>
    <hyperlink ref="D2" location="Cover!A1" display="Back to cover page" xr:uid="{00000000-0004-0000-1000-000000000000}"/>
  </hyperlink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AL51"/>
  <sheetViews>
    <sheetView showGridLines="0" zoomScale="70" zoomScaleNormal="70" workbookViewId="0">
      <selection activeCell="R11" sqref="R11"/>
    </sheetView>
  </sheetViews>
  <sheetFormatPr defaultRowHeight="15" outlineLevelCol="1" x14ac:dyDescent="0.25"/>
  <cols>
    <col min="3" max="3" width="26.140625" bestFit="1" customWidth="1" collapsed="1"/>
    <col min="4" max="4" width="12.140625" customWidth="1" collapsed="1"/>
    <col min="5" max="15" width="9.140625" customWidth="1" outlineLevel="1" collapsed="1"/>
    <col min="20" max="20" width="26.140625" bestFit="1" customWidth="1" collapsed="1"/>
    <col min="21" max="21" width="10.42578125" bestFit="1" customWidth="1" collapsed="1"/>
    <col min="22" max="22" width="7" bestFit="1" customWidth="1" collapsed="1"/>
    <col min="23" max="23" width="3" customWidth="1" collapsed="1"/>
    <col min="24" max="24" width="26.140625" bestFit="1" customWidth="1" collapsed="1"/>
    <col min="25" max="25" width="10.42578125" bestFit="1" customWidth="1" collapsed="1"/>
    <col min="27" max="27" width="3" style="153" customWidth="1" collapsed="1"/>
    <col min="28" max="28" width="19.85546875" bestFit="1" customWidth="1" collapsed="1"/>
    <col min="29" max="29" width="10.42578125" bestFit="1" customWidth="1" collapsed="1"/>
    <col min="31" max="31" width="3" style="153" customWidth="1" collapsed="1"/>
    <col min="32" max="32" width="19.85546875" bestFit="1" customWidth="1" collapsed="1"/>
    <col min="33" max="33" width="10.42578125" bestFit="1" customWidth="1" collapsed="1"/>
    <col min="34" max="34" width="6.140625" bestFit="1" customWidth="1" collapsed="1"/>
    <col min="35" max="35" width="3" style="153" customWidth="1" collapsed="1"/>
    <col min="36" max="36" width="22.140625" bestFit="1" customWidth="1" collapsed="1"/>
    <col min="37" max="37" width="10.42578125" bestFit="1" customWidth="1" collapsed="1"/>
  </cols>
  <sheetData>
    <row r="1" spans="1:38" s="154" customFormat="1" x14ac:dyDescent="0.25">
      <c r="A1" s="155" t="s">
        <v>505</v>
      </c>
    </row>
    <row r="2" spans="1:38" s="153" customFormat="1" x14ac:dyDescent="0.25"/>
    <row r="3" spans="1:38" ht="15" customHeight="1" x14ac:dyDescent="0.25">
      <c r="A3" s="153"/>
      <c r="P3" s="153"/>
      <c r="T3" s="1477" t="s">
        <v>507</v>
      </c>
      <c r="U3" s="1478"/>
      <c r="V3" s="1479"/>
      <c r="X3" s="1480" t="s">
        <v>508</v>
      </c>
      <c r="Y3" s="1481"/>
      <c r="Z3" s="1482"/>
      <c r="AB3" s="1483" t="s">
        <v>509</v>
      </c>
      <c r="AC3" s="1484"/>
      <c r="AD3" s="1485"/>
      <c r="AF3" s="1486" t="s">
        <v>510</v>
      </c>
      <c r="AG3" s="1487"/>
      <c r="AH3" s="1488"/>
      <c r="AJ3" s="1489" t="s">
        <v>511</v>
      </c>
      <c r="AK3" s="1490"/>
      <c r="AL3" s="1491"/>
    </row>
    <row r="4" spans="1:38" ht="30" x14ac:dyDescent="0.25">
      <c r="A4" s="153"/>
      <c r="C4" s="191" t="s">
        <v>237</v>
      </c>
      <c r="D4" s="191" t="s">
        <v>238</v>
      </c>
      <c r="E4" s="191" t="s">
        <v>255</v>
      </c>
      <c r="F4" s="191" t="s">
        <v>242</v>
      </c>
      <c r="G4" s="191" t="s">
        <v>338</v>
      </c>
      <c r="H4" s="191" t="s">
        <v>339</v>
      </c>
      <c r="I4" s="191" t="s">
        <v>340</v>
      </c>
      <c r="J4" s="191" t="s">
        <v>341</v>
      </c>
      <c r="K4" s="191" t="s">
        <v>342</v>
      </c>
      <c r="L4" s="191" t="s">
        <v>358</v>
      </c>
      <c r="M4" s="191" t="s">
        <v>359</v>
      </c>
      <c r="N4" s="191" t="s">
        <v>360</v>
      </c>
      <c r="O4" s="191" t="s">
        <v>361</v>
      </c>
      <c r="P4" s="191" t="s">
        <v>506</v>
      </c>
      <c r="T4" s="191" t="s">
        <v>237</v>
      </c>
      <c r="U4" s="191" t="s">
        <v>238</v>
      </c>
      <c r="V4" s="191" t="s">
        <v>506</v>
      </c>
      <c r="X4" s="198" t="s">
        <v>237</v>
      </c>
      <c r="Y4" s="198" t="s">
        <v>238</v>
      </c>
      <c r="Z4" s="198" t="s">
        <v>506</v>
      </c>
      <c r="AB4" s="190" t="s">
        <v>237</v>
      </c>
      <c r="AC4" s="190" t="s">
        <v>238</v>
      </c>
      <c r="AD4" s="190" t="s">
        <v>506</v>
      </c>
      <c r="AF4" s="189" t="s">
        <v>237</v>
      </c>
      <c r="AG4" s="189" t="s">
        <v>238</v>
      </c>
      <c r="AH4" s="189" t="s">
        <v>506</v>
      </c>
      <c r="AJ4" s="199" t="s">
        <v>237</v>
      </c>
      <c r="AK4" s="199" t="s">
        <v>238</v>
      </c>
      <c r="AL4" s="199" t="s">
        <v>506</v>
      </c>
    </row>
    <row r="5" spans="1:38" x14ac:dyDescent="0.25">
      <c r="A5" s="153"/>
      <c r="C5" s="192" t="s">
        <v>419</v>
      </c>
      <c r="D5" s="193" t="s">
        <v>470</v>
      </c>
      <c r="E5" s="194">
        <v>3292.7759999999998</v>
      </c>
      <c r="F5" s="194">
        <v>6609.683</v>
      </c>
      <c r="G5" s="194">
        <v>6829.5559999999996</v>
      </c>
      <c r="H5" s="194">
        <v>5643.7719999999999</v>
      </c>
      <c r="I5" s="194">
        <v>6019.0079999999998</v>
      </c>
      <c r="J5" s="194">
        <v>10661.888999999999</v>
      </c>
      <c r="K5" s="194">
        <v>5299.9870000000001</v>
      </c>
      <c r="L5" s="194">
        <v>5960.11</v>
      </c>
      <c r="M5" s="194">
        <v>10487.069</v>
      </c>
      <c r="N5" s="194">
        <v>8327.6769999999997</v>
      </c>
      <c r="O5" s="194">
        <v>5421.8270000000002</v>
      </c>
      <c r="P5" s="194">
        <f t="shared" ref="P5:P50" si="0">AVERAGE(E5:O5)</f>
        <v>6777.577636363636</v>
      </c>
      <c r="T5" s="195" t="s">
        <v>419</v>
      </c>
      <c r="U5" s="196" t="s">
        <v>470</v>
      </c>
      <c r="V5" s="197">
        <v>6777.577636363636</v>
      </c>
      <c r="X5" s="184" t="s">
        <v>425</v>
      </c>
      <c r="Y5" s="185" t="s">
        <v>475</v>
      </c>
      <c r="Z5" s="188">
        <v>1271.7913749999998</v>
      </c>
      <c r="AB5" s="184" t="s">
        <v>434</v>
      </c>
      <c r="AC5" s="185" t="s">
        <v>483</v>
      </c>
      <c r="AD5" s="188">
        <v>998.64518181818175</v>
      </c>
      <c r="AF5" s="184" t="s">
        <v>446</v>
      </c>
      <c r="AG5" s="185" t="s">
        <v>491</v>
      </c>
      <c r="AH5" s="188">
        <v>790.31500000000005</v>
      </c>
      <c r="AJ5" s="184" t="s">
        <v>457</v>
      </c>
      <c r="AK5" s="185" t="s">
        <v>499</v>
      </c>
      <c r="AL5" s="188">
        <v>550.32600000000002</v>
      </c>
    </row>
    <row r="6" spans="1:38" x14ac:dyDescent="0.25">
      <c r="A6" s="153"/>
      <c r="C6" s="192" t="s">
        <v>420</v>
      </c>
      <c r="D6" s="193" t="s">
        <v>466</v>
      </c>
      <c r="E6" s="194">
        <v>2662.625</v>
      </c>
      <c r="F6" s="194">
        <v>3746.09</v>
      </c>
      <c r="G6" s="194">
        <v>4580.857</v>
      </c>
      <c r="H6" s="194">
        <v>4420.7299999999996</v>
      </c>
      <c r="I6" s="194">
        <v>4465.8209999999999</v>
      </c>
      <c r="J6" s="194">
        <v>5760.1279999999997</v>
      </c>
      <c r="K6" s="194">
        <v>4361.7740000000003</v>
      </c>
      <c r="L6" s="194">
        <v>4464.3490000000002</v>
      </c>
      <c r="M6" s="194">
        <v>5943.4179999999997</v>
      </c>
      <c r="N6" s="194">
        <v>2396.8420000000001</v>
      </c>
      <c r="O6" s="194">
        <v>2698.0520000000001</v>
      </c>
      <c r="P6" s="194">
        <f t="shared" si="0"/>
        <v>4136.4260000000004</v>
      </c>
      <c r="T6" s="195" t="s">
        <v>420</v>
      </c>
      <c r="U6" s="196" t="s">
        <v>466</v>
      </c>
      <c r="V6" s="197">
        <v>4136.4260000000004</v>
      </c>
      <c r="X6" s="184" t="s">
        <v>449</v>
      </c>
      <c r="Y6" s="185" t="s">
        <v>466</v>
      </c>
      <c r="Z6" s="188">
        <v>1212.3716363636363</v>
      </c>
      <c r="AB6" s="184" t="s">
        <v>451</v>
      </c>
      <c r="AC6" s="185" t="s">
        <v>494</v>
      </c>
      <c r="AD6" s="188">
        <v>970.28954545454553</v>
      </c>
      <c r="AF6" s="184" t="s">
        <v>448</v>
      </c>
      <c r="AG6" s="185" t="s">
        <v>492</v>
      </c>
      <c r="AH6" s="188">
        <v>745.36899999999991</v>
      </c>
      <c r="AJ6" s="184" t="s">
        <v>460</v>
      </c>
      <c r="AK6" s="185" t="s">
        <v>501</v>
      </c>
      <c r="AL6" s="188">
        <v>524.66572727272739</v>
      </c>
    </row>
    <row r="7" spans="1:38" x14ac:dyDescent="0.25">
      <c r="A7" s="153"/>
      <c r="C7" s="192" t="s">
        <v>421</v>
      </c>
      <c r="D7" s="193" t="s">
        <v>471</v>
      </c>
      <c r="E7" s="194">
        <v>942.95799999999997</v>
      </c>
      <c r="F7" s="194">
        <v>1082.45</v>
      </c>
      <c r="G7" s="194">
        <v>1587.011</v>
      </c>
      <c r="H7" s="194">
        <v>1911.2339999999999</v>
      </c>
      <c r="I7" s="194">
        <v>2048.7750000000001</v>
      </c>
      <c r="J7" s="194">
        <v>2095.1570000000002</v>
      </c>
      <c r="K7" s="194">
        <v>1257.0340000000001</v>
      </c>
      <c r="L7" s="194">
        <v>2159.0630000000001</v>
      </c>
      <c r="M7" s="194">
        <v>2421.7959999999998</v>
      </c>
      <c r="N7" s="194">
        <v>1601.7260000000001</v>
      </c>
      <c r="O7" s="194">
        <v>2157.3939999999998</v>
      </c>
      <c r="P7" s="194">
        <f t="shared" si="0"/>
        <v>1751.3270909090907</v>
      </c>
      <c r="T7" s="195" t="s">
        <v>421</v>
      </c>
      <c r="U7" s="196" t="s">
        <v>471</v>
      </c>
      <c r="V7" s="197">
        <v>1751.3270909090907</v>
      </c>
      <c r="X7" s="184" t="s">
        <v>428</v>
      </c>
      <c r="Y7" s="185" t="s">
        <v>478</v>
      </c>
      <c r="Z7" s="188">
        <v>1183.1701250000001</v>
      </c>
      <c r="AB7" s="184" t="s">
        <v>433</v>
      </c>
      <c r="AC7" s="185" t="s">
        <v>482</v>
      </c>
      <c r="AD7" s="188">
        <v>937.02674999999999</v>
      </c>
      <c r="AF7" s="184" t="s">
        <v>459</v>
      </c>
      <c r="AG7" s="185" t="s">
        <v>496</v>
      </c>
      <c r="AH7" s="188">
        <v>720.62227272727262</v>
      </c>
      <c r="AJ7" s="184" t="s">
        <v>442</v>
      </c>
      <c r="AK7" s="185" t="s">
        <v>465</v>
      </c>
      <c r="AL7" s="188">
        <v>479.13549999999998</v>
      </c>
    </row>
    <row r="8" spans="1:38" x14ac:dyDescent="0.25">
      <c r="A8" s="153"/>
      <c r="C8" s="192" t="s">
        <v>422</v>
      </c>
      <c r="D8" s="193" t="s">
        <v>472</v>
      </c>
      <c r="E8" s="194">
        <v>215.79300000000001</v>
      </c>
      <c r="F8" s="194">
        <v>448.596</v>
      </c>
      <c r="G8" s="194">
        <v>1633.075</v>
      </c>
      <c r="H8" s="194">
        <v>758.20299999999997</v>
      </c>
      <c r="I8" s="194">
        <v>1319.096</v>
      </c>
      <c r="J8" s="194">
        <v>2480.1889999999999</v>
      </c>
      <c r="K8" s="194">
        <v>1941.327</v>
      </c>
      <c r="L8" s="194">
        <v>2109.8980000000001</v>
      </c>
      <c r="M8" s="194">
        <v>3219.24</v>
      </c>
      <c r="N8" s="194">
        <v>2001.9349999999999</v>
      </c>
      <c r="O8" s="194">
        <v>2146.3580000000002</v>
      </c>
      <c r="P8" s="194">
        <f t="shared" si="0"/>
        <v>1661.2463636363636</v>
      </c>
      <c r="T8" s="195" t="s">
        <v>422</v>
      </c>
      <c r="U8" s="196" t="s">
        <v>472</v>
      </c>
      <c r="V8" s="197">
        <v>1661.2463636363636</v>
      </c>
      <c r="X8" s="184" t="s">
        <v>430</v>
      </c>
      <c r="Y8" s="185" t="s">
        <v>480</v>
      </c>
      <c r="Z8" s="188">
        <v>1156.874</v>
      </c>
      <c r="AB8" s="184" t="s">
        <v>435</v>
      </c>
      <c r="AC8" s="185" t="s">
        <v>484</v>
      </c>
      <c r="AD8" s="188">
        <v>930.20288888888899</v>
      </c>
      <c r="AF8" s="184" t="s">
        <v>436</v>
      </c>
      <c r="AG8" s="185" t="s">
        <v>471</v>
      </c>
      <c r="AH8" s="188">
        <v>706.43090909090904</v>
      </c>
      <c r="AJ8" s="184" t="s">
        <v>454</v>
      </c>
      <c r="AK8" s="185" t="s">
        <v>497</v>
      </c>
      <c r="AL8" s="188">
        <v>467.30674999999997</v>
      </c>
    </row>
    <row r="9" spans="1:38" x14ac:dyDescent="0.25">
      <c r="A9" s="153"/>
      <c r="C9" s="192" t="s">
        <v>423</v>
      </c>
      <c r="D9" s="193" t="s">
        <v>473</v>
      </c>
      <c r="E9" s="194">
        <v>765.41</v>
      </c>
      <c r="F9" s="194">
        <v>1180.972</v>
      </c>
      <c r="G9" s="194">
        <v>1563.673</v>
      </c>
      <c r="H9" s="194">
        <v>1637.6659999999999</v>
      </c>
      <c r="I9" s="194">
        <v>1204.4280000000001</v>
      </c>
      <c r="J9" s="194">
        <v>1867.7809999999999</v>
      </c>
      <c r="K9" s="194">
        <v>1863.5920000000001</v>
      </c>
      <c r="L9" s="194">
        <v>1522.7059999999999</v>
      </c>
      <c r="M9" s="194">
        <v>2052.9549999999999</v>
      </c>
      <c r="N9" s="194">
        <v>1593.299</v>
      </c>
      <c r="O9" s="194">
        <v>2077.8969999999999</v>
      </c>
      <c r="P9" s="194">
        <f t="shared" si="0"/>
        <v>1575.489</v>
      </c>
      <c r="T9" s="195" t="s">
        <v>423</v>
      </c>
      <c r="U9" s="196" t="s">
        <v>473</v>
      </c>
      <c r="V9" s="197">
        <v>1575.489</v>
      </c>
      <c r="X9" s="184" t="s">
        <v>432</v>
      </c>
      <c r="Y9" s="185" t="s">
        <v>480</v>
      </c>
      <c r="Z9" s="188">
        <v>1090.3820000000001</v>
      </c>
      <c r="AB9" s="184" t="s">
        <v>439</v>
      </c>
      <c r="AC9" s="185" t="s">
        <v>487</v>
      </c>
      <c r="AD9" s="188">
        <v>896.08354545454563</v>
      </c>
      <c r="AF9" s="184" t="s">
        <v>437</v>
      </c>
      <c r="AG9" s="185" t="s">
        <v>485</v>
      </c>
      <c r="AH9" s="188">
        <v>690.04371428571426</v>
      </c>
      <c r="AJ9" s="184" t="s">
        <v>455</v>
      </c>
      <c r="AK9" s="185" t="s">
        <v>498</v>
      </c>
      <c r="AL9" s="188">
        <v>463.79599999999999</v>
      </c>
    </row>
    <row r="10" spans="1:38" x14ac:dyDescent="0.25">
      <c r="A10" s="153"/>
      <c r="C10" s="192" t="s">
        <v>427</v>
      </c>
      <c r="D10" s="193" t="s">
        <v>477</v>
      </c>
      <c r="E10" s="194">
        <v>901.29399999999998</v>
      </c>
      <c r="F10" s="194">
        <v>1371.9459999999999</v>
      </c>
      <c r="G10" s="194">
        <v>2876.96</v>
      </c>
      <c r="H10" s="194">
        <v>2433.9949999999999</v>
      </c>
      <c r="I10" s="194">
        <v>1437.1189999999999</v>
      </c>
      <c r="J10" s="194">
        <v>2019.4960000000001</v>
      </c>
      <c r="K10" s="194">
        <v>1552.143</v>
      </c>
      <c r="L10" s="194">
        <v>1409.98</v>
      </c>
      <c r="M10" s="194">
        <v>1070.6959999999999</v>
      </c>
      <c r="N10" s="194">
        <v>472.03899999999999</v>
      </c>
      <c r="O10" s="194">
        <v>1419.2270000000001</v>
      </c>
      <c r="P10" s="194">
        <f t="shared" si="0"/>
        <v>1542.2631818181819</v>
      </c>
      <c r="T10" s="195" t="s">
        <v>427</v>
      </c>
      <c r="U10" s="196" t="s">
        <v>477</v>
      </c>
      <c r="V10" s="197">
        <v>1542.2631818181819</v>
      </c>
      <c r="X10" s="184" t="s">
        <v>440</v>
      </c>
      <c r="Y10" s="185" t="s">
        <v>468</v>
      </c>
      <c r="Z10" s="188">
        <v>1075.1843636363635</v>
      </c>
      <c r="AB10" s="184" t="s">
        <v>431</v>
      </c>
      <c r="AC10" s="185" t="s">
        <v>481</v>
      </c>
      <c r="AD10" s="188">
        <v>882.4606666666665</v>
      </c>
      <c r="AF10" s="184" t="s">
        <v>450</v>
      </c>
      <c r="AG10" s="185" t="s">
        <v>493</v>
      </c>
      <c r="AH10" s="188">
        <v>683.92499999999995</v>
      </c>
      <c r="AJ10" s="184" t="s">
        <v>456</v>
      </c>
      <c r="AK10" s="185" t="s">
        <v>465</v>
      </c>
      <c r="AL10" s="188">
        <v>459.58325000000002</v>
      </c>
    </row>
    <row r="11" spans="1:38" x14ac:dyDescent="0.25">
      <c r="A11" s="153"/>
      <c r="C11" s="184" t="s">
        <v>425</v>
      </c>
      <c r="D11" s="185" t="s">
        <v>475</v>
      </c>
      <c r="E11" s="186"/>
      <c r="F11" s="186"/>
      <c r="G11" s="186"/>
      <c r="H11" s="186">
        <v>663.53599999999994</v>
      </c>
      <c r="I11" s="186">
        <v>836.49300000000005</v>
      </c>
      <c r="J11" s="186">
        <v>1361.953</v>
      </c>
      <c r="K11" s="186">
        <v>1085.549</v>
      </c>
      <c r="L11" s="186">
        <v>1073.9849999999999</v>
      </c>
      <c r="M11" s="186">
        <v>2297.7640000000001</v>
      </c>
      <c r="N11" s="186">
        <v>1338.2149999999999</v>
      </c>
      <c r="O11" s="187">
        <v>1516.836</v>
      </c>
      <c r="P11" s="188">
        <f t="shared" si="0"/>
        <v>1271.7913749999998</v>
      </c>
      <c r="X11" s="184" t="s">
        <v>426</v>
      </c>
      <c r="Y11" s="185" t="s">
        <v>476</v>
      </c>
      <c r="Z11" s="188">
        <v>1066.8643999999999</v>
      </c>
      <c r="AB11" s="184" t="s">
        <v>445</v>
      </c>
      <c r="AC11" s="185" t="s">
        <v>490</v>
      </c>
      <c r="AD11" s="188">
        <v>876.37527272727277</v>
      </c>
      <c r="AF11" s="184" t="s">
        <v>447</v>
      </c>
      <c r="AG11" s="185" t="s">
        <v>469</v>
      </c>
      <c r="AH11" s="188">
        <v>681.52454545454555</v>
      </c>
      <c r="AJ11" s="184" t="s">
        <v>458</v>
      </c>
      <c r="AK11" s="185" t="s">
        <v>500</v>
      </c>
      <c r="AL11" s="188">
        <v>445.71733333333333</v>
      </c>
    </row>
    <row r="12" spans="1:38" x14ac:dyDescent="0.25">
      <c r="A12" s="153"/>
      <c r="C12" s="184" t="s">
        <v>449</v>
      </c>
      <c r="D12" s="185" t="s">
        <v>466</v>
      </c>
      <c r="E12" s="186">
        <v>1306.336</v>
      </c>
      <c r="F12" s="186">
        <v>1399.374</v>
      </c>
      <c r="G12" s="186">
        <v>2186.5079999999998</v>
      </c>
      <c r="H12" s="186">
        <v>1390.0429999999999</v>
      </c>
      <c r="I12" s="186">
        <v>1150.8630000000001</v>
      </c>
      <c r="J12" s="186">
        <v>1124.864</v>
      </c>
      <c r="K12" s="186">
        <v>1358.4269999999999</v>
      </c>
      <c r="L12" s="186">
        <v>1079.856</v>
      </c>
      <c r="M12" s="186">
        <v>1160.079</v>
      </c>
      <c r="N12" s="186">
        <v>591.58199999999999</v>
      </c>
      <c r="O12" s="187">
        <v>588.15599999999995</v>
      </c>
      <c r="P12" s="188">
        <f t="shared" si="0"/>
        <v>1212.3716363636363</v>
      </c>
      <c r="X12" s="184" t="s">
        <v>424</v>
      </c>
      <c r="Y12" s="185" t="s">
        <v>474</v>
      </c>
      <c r="Z12" s="188">
        <v>1022.0158333333334</v>
      </c>
      <c r="AB12" s="184" t="s">
        <v>429</v>
      </c>
      <c r="AC12" s="185" t="s">
        <v>479</v>
      </c>
      <c r="AD12" s="188">
        <v>873.69083333333344</v>
      </c>
      <c r="AF12" s="184" t="s">
        <v>444</v>
      </c>
      <c r="AG12" s="185" t="s">
        <v>480</v>
      </c>
      <c r="AH12" s="188">
        <v>657.25699999999995</v>
      </c>
      <c r="AJ12" s="184" t="s">
        <v>443</v>
      </c>
      <c r="AK12" s="185" t="s">
        <v>489</v>
      </c>
      <c r="AL12" s="188">
        <v>440.42150000000004</v>
      </c>
    </row>
    <row r="13" spans="1:38" x14ac:dyDescent="0.25">
      <c r="A13" s="153"/>
      <c r="C13" s="184" t="s">
        <v>428</v>
      </c>
      <c r="D13" s="185" t="s">
        <v>478</v>
      </c>
      <c r="E13" s="186"/>
      <c r="F13" s="186"/>
      <c r="G13" s="186"/>
      <c r="H13" s="186">
        <v>1002.527</v>
      </c>
      <c r="I13" s="186">
        <v>948.428</v>
      </c>
      <c r="J13" s="186">
        <v>974.83</v>
      </c>
      <c r="K13" s="186">
        <v>1079.211</v>
      </c>
      <c r="L13" s="186">
        <v>1395.048</v>
      </c>
      <c r="M13" s="186">
        <v>1714.6</v>
      </c>
      <c r="N13" s="186">
        <v>1107.1279999999999</v>
      </c>
      <c r="O13" s="187">
        <v>1243.5889999999999</v>
      </c>
      <c r="P13" s="188">
        <f t="shared" si="0"/>
        <v>1183.1701250000001</v>
      </c>
      <c r="AF13" s="184" t="s">
        <v>438</v>
      </c>
      <c r="AG13" s="185" t="s">
        <v>486</v>
      </c>
      <c r="AH13" s="188">
        <v>656.57474999999999</v>
      </c>
      <c r="AJ13" s="184" t="s">
        <v>452</v>
      </c>
      <c r="AK13" s="185" t="s">
        <v>495</v>
      </c>
      <c r="AL13" s="188">
        <v>394.58866666666671</v>
      </c>
    </row>
    <row r="14" spans="1:38" x14ac:dyDescent="0.25">
      <c r="A14" s="153"/>
      <c r="C14" s="184" t="s">
        <v>430</v>
      </c>
      <c r="D14" s="185" t="s">
        <v>480</v>
      </c>
      <c r="E14" s="186"/>
      <c r="F14" s="186"/>
      <c r="G14" s="186"/>
      <c r="H14" s="186"/>
      <c r="I14" s="186"/>
      <c r="J14" s="186"/>
      <c r="K14" s="186"/>
      <c r="L14" s="186"/>
      <c r="M14" s="186"/>
      <c r="N14" s="186"/>
      <c r="O14" s="187">
        <v>1156.874</v>
      </c>
      <c r="P14" s="188">
        <f t="shared" si="0"/>
        <v>1156.874</v>
      </c>
      <c r="AF14" s="184" t="s">
        <v>453</v>
      </c>
      <c r="AG14" s="185" t="s">
        <v>496</v>
      </c>
      <c r="AH14" s="188">
        <v>644.94963636363639</v>
      </c>
      <c r="AJ14" s="184" t="s">
        <v>464</v>
      </c>
      <c r="AK14" s="185" t="s">
        <v>467</v>
      </c>
      <c r="AL14" s="188">
        <v>372.81227272727278</v>
      </c>
    </row>
    <row r="15" spans="1:38" x14ac:dyDescent="0.25">
      <c r="A15" s="153"/>
      <c r="C15" s="184" t="s">
        <v>432</v>
      </c>
      <c r="D15" s="185" t="s">
        <v>480</v>
      </c>
      <c r="E15" s="186"/>
      <c r="F15" s="186"/>
      <c r="G15" s="186"/>
      <c r="H15" s="186"/>
      <c r="I15" s="186"/>
      <c r="J15" s="186"/>
      <c r="K15" s="186"/>
      <c r="L15" s="186"/>
      <c r="M15" s="186"/>
      <c r="N15" s="186"/>
      <c r="O15" s="187">
        <v>1090.3820000000001</v>
      </c>
      <c r="P15" s="188">
        <f t="shared" si="0"/>
        <v>1090.3820000000001</v>
      </c>
      <c r="AF15" s="184" t="s">
        <v>441</v>
      </c>
      <c r="AG15" s="185" t="s">
        <v>488</v>
      </c>
      <c r="AH15" s="188">
        <v>639.93481818181817</v>
      </c>
      <c r="AJ15" s="184" t="s">
        <v>461</v>
      </c>
      <c r="AK15" s="185" t="s">
        <v>502</v>
      </c>
      <c r="AL15" s="188">
        <v>289.03300000000002</v>
      </c>
    </row>
    <row r="16" spans="1:38" x14ac:dyDescent="0.25">
      <c r="A16" s="153"/>
      <c r="C16" s="184" t="s">
        <v>440</v>
      </c>
      <c r="D16" s="185" t="s">
        <v>468</v>
      </c>
      <c r="E16" s="186">
        <v>767.95100000000002</v>
      </c>
      <c r="F16" s="186">
        <v>1067.277</v>
      </c>
      <c r="G16" s="186">
        <v>1114.2270000000001</v>
      </c>
      <c r="H16" s="186">
        <v>557.13699999999994</v>
      </c>
      <c r="I16" s="186">
        <v>1265.165</v>
      </c>
      <c r="J16" s="186">
        <v>1167.67</v>
      </c>
      <c r="K16" s="186">
        <v>1107.269</v>
      </c>
      <c r="L16" s="186">
        <v>1317.6569999999999</v>
      </c>
      <c r="M16" s="186">
        <v>1538.3</v>
      </c>
      <c r="N16" s="186">
        <v>1146.1790000000001</v>
      </c>
      <c r="O16" s="187">
        <v>778.19600000000003</v>
      </c>
      <c r="P16" s="188">
        <f t="shared" si="0"/>
        <v>1075.1843636363635</v>
      </c>
      <c r="AJ16" s="184" t="s">
        <v>463</v>
      </c>
      <c r="AK16" s="185" t="s">
        <v>504</v>
      </c>
      <c r="AL16" s="188">
        <v>257.03300000000002</v>
      </c>
    </row>
    <row r="17" spans="1:38" x14ac:dyDescent="0.25">
      <c r="A17" s="153"/>
      <c r="C17" s="184" t="s">
        <v>426</v>
      </c>
      <c r="D17" s="185" t="s">
        <v>476</v>
      </c>
      <c r="E17" s="186"/>
      <c r="F17" s="186"/>
      <c r="G17" s="186"/>
      <c r="H17" s="186"/>
      <c r="I17" s="186"/>
      <c r="J17" s="186"/>
      <c r="K17" s="186">
        <v>782.69600000000003</v>
      </c>
      <c r="L17" s="186">
        <v>1130.212</v>
      </c>
      <c r="M17" s="186">
        <v>1128.0889999999999</v>
      </c>
      <c r="N17" s="186">
        <v>806.82600000000002</v>
      </c>
      <c r="O17" s="187">
        <v>1486.499</v>
      </c>
      <c r="P17" s="188">
        <f t="shared" si="0"/>
        <v>1066.8643999999999</v>
      </c>
      <c r="AJ17" s="184" t="s">
        <v>462</v>
      </c>
      <c r="AK17" s="185" t="s">
        <v>503</v>
      </c>
      <c r="AL17" s="188">
        <v>231.09533333333331</v>
      </c>
    </row>
    <row r="18" spans="1:38" x14ac:dyDescent="0.25">
      <c r="A18" s="153"/>
      <c r="C18" s="184" t="s">
        <v>424</v>
      </c>
      <c r="D18" s="185" t="s">
        <v>474</v>
      </c>
      <c r="E18" s="186"/>
      <c r="F18" s="186"/>
      <c r="G18" s="186"/>
      <c r="H18" s="186"/>
      <c r="I18" s="186"/>
      <c r="J18" s="186">
        <v>683.22799999999995</v>
      </c>
      <c r="K18" s="186">
        <v>819.02599999999995</v>
      </c>
      <c r="L18" s="186">
        <v>1082.672</v>
      </c>
      <c r="M18" s="186">
        <v>1046.7860000000001</v>
      </c>
      <c r="N18" s="186">
        <v>911.92399999999998</v>
      </c>
      <c r="O18" s="187">
        <v>1588.4590000000001</v>
      </c>
      <c r="P18" s="188">
        <f t="shared" si="0"/>
        <v>1022.0158333333334</v>
      </c>
    </row>
    <row r="19" spans="1:38" x14ac:dyDescent="0.25">
      <c r="A19" s="153"/>
      <c r="C19" s="184" t="s">
        <v>434</v>
      </c>
      <c r="D19" s="185" t="s">
        <v>483</v>
      </c>
      <c r="E19" s="186">
        <v>643.30899999999997</v>
      </c>
      <c r="F19" s="186">
        <v>769.31399999999996</v>
      </c>
      <c r="G19" s="186">
        <v>1080.951</v>
      </c>
      <c r="H19" s="186">
        <v>1172.83</v>
      </c>
      <c r="I19" s="186">
        <v>1116.145</v>
      </c>
      <c r="J19" s="186">
        <v>907.3</v>
      </c>
      <c r="K19" s="186">
        <v>1071.6199999999999</v>
      </c>
      <c r="L19" s="186">
        <v>1276.027</v>
      </c>
      <c r="M19" s="186">
        <v>1343.191</v>
      </c>
      <c r="N19" s="186">
        <v>700.06</v>
      </c>
      <c r="O19" s="187">
        <v>904.35</v>
      </c>
      <c r="P19" s="188">
        <f t="shared" si="0"/>
        <v>998.64518181818175</v>
      </c>
    </row>
    <row r="20" spans="1:38" x14ac:dyDescent="0.25">
      <c r="A20" s="153"/>
      <c r="C20" s="184" t="s">
        <v>451</v>
      </c>
      <c r="D20" s="185" t="s">
        <v>494</v>
      </c>
      <c r="E20" s="186">
        <v>258.12900000000002</v>
      </c>
      <c r="F20" s="186">
        <v>332.62099999999998</v>
      </c>
      <c r="G20" s="186">
        <v>372.82100000000003</v>
      </c>
      <c r="H20" s="186">
        <v>715.87099999999998</v>
      </c>
      <c r="I20" s="186">
        <v>5712.03</v>
      </c>
      <c r="J20" s="186">
        <v>491.82400000000001</v>
      </c>
      <c r="K20" s="186">
        <v>383.24099999999999</v>
      </c>
      <c r="L20" s="186">
        <v>715.76599999999996</v>
      </c>
      <c r="M20" s="186">
        <v>742.63300000000004</v>
      </c>
      <c r="N20" s="186">
        <v>413.69200000000001</v>
      </c>
      <c r="O20" s="187">
        <v>534.55700000000002</v>
      </c>
      <c r="P20" s="188">
        <f t="shared" si="0"/>
        <v>970.28954545454553</v>
      </c>
    </row>
    <row r="21" spans="1:38" x14ac:dyDescent="0.25">
      <c r="A21" s="153"/>
      <c r="C21" s="184" t="s">
        <v>433</v>
      </c>
      <c r="D21" s="185" t="s">
        <v>482</v>
      </c>
      <c r="E21" s="186"/>
      <c r="F21" s="186"/>
      <c r="G21" s="186"/>
      <c r="H21" s="186"/>
      <c r="I21" s="186"/>
      <c r="J21" s="186"/>
      <c r="K21" s="186"/>
      <c r="L21" s="186">
        <v>846.30499999999995</v>
      </c>
      <c r="M21" s="186">
        <v>1191.31</v>
      </c>
      <c r="N21" s="186">
        <v>668.36900000000003</v>
      </c>
      <c r="O21" s="187">
        <v>1042.123</v>
      </c>
      <c r="P21" s="188">
        <f t="shared" si="0"/>
        <v>937.02674999999999</v>
      </c>
    </row>
    <row r="22" spans="1:38" x14ac:dyDescent="0.25">
      <c r="A22" s="153"/>
      <c r="C22" s="184" t="s">
        <v>435</v>
      </c>
      <c r="D22" s="185" t="s">
        <v>484</v>
      </c>
      <c r="E22" s="186"/>
      <c r="F22" s="186"/>
      <c r="G22" s="186">
        <v>206.93299999999999</v>
      </c>
      <c r="H22" s="186">
        <v>1083.2809999999999</v>
      </c>
      <c r="I22" s="186">
        <v>1647.462</v>
      </c>
      <c r="J22" s="186">
        <v>1064.3209999999999</v>
      </c>
      <c r="K22" s="186">
        <v>615.70100000000002</v>
      </c>
      <c r="L22" s="186">
        <v>1175.952</v>
      </c>
      <c r="M22" s="186">
        <v>949.20100000000002</v>
      </c>
      <c r="N22" s="186">
        <v>742.05899999999997</v>
      </c>
      <c r="O22" s="187">
        <v>886.91600000000005</v>
      </c>
      <c r="P22" s="188">
        <f t="shared" si="0"/>
        <v>930.20288888888899</v>
      </c>
    </row>
    <row r="23" spans="1:38" x14ac:dyDescent="0.25">
      <c r="A23" s="153"/>
      <c r="C23" s="184" t="s">
        <v>439</v>
      </c>
      <c r="D23" s="185" t="s">
        <v>487</v>
      </c>
      <c r="E23" s="186">
        <v>512.09199999999998</v>
      </c>
      <c r="F23" s="186">
        <v>813.197</v>
      </c>
      <c r="G23" s="186">
        <v>1464.654</v>
      </c>
      <c r="H23" s="186">
        <v>1108.2750000000001</v>
      </c>
      <c r="I23" s="186">
        <v>634.60799999999995</v>
      </c>
      <c r="J23" s="186">
        <v>1553.7190000000001</v>
      </c>
      <c r="K23" s="186">
        <v>693.10900000000004</v>
      </c>
      <c r="L23" s="186">
        <v>649.03499999999997</v>
      </c>
      <c r="M23" s="186">
        <v>892.51300000000003</v>
      </c>
      <c r="N23" s="186">
        <v>735.39400000000001</v>
      </c>
      <c r="O23" s="187">
        <v>800.32299999999998</v>
      </c>
      <c r="P23" s="188">
        <f t="shared" si="0"/>
        <v>896.08354545454563</v>
      </c>
    </row>
    <row r="24" spans="1:38" x14ac:dyDescent="0.25">
      <c r="A24" s="153"/>
      <c r="C24" s="184" t="s">
        <v>431</v>
      </c>
      <c r="D24" s="185" t="s">
        <v>481</v>
      </c>
      <c r="E24" s="186"/>
      <c r="F24" s="186"/>
      <c r="G24" s="186"/>
      <c r="H24" s="186"/>
      <c r="I24" s="186"/>
      <c r="J24" s="186">
        <v>729.92</v>
      </c>
      <c r="K24" s="186">
        <v>753.34299999999996</v>
      </c>
      <c r="L24" s="186">
        <v>892.46400000000006</v>
      </c>
      <c r="M24" s="186">
        <v>990.19799999999998</v>
      </c>
      <c r="N24" s="186">
        <v>817.01900000000001</v>
      </c>
      <c r="O24" s="187">
        <v>1111.82</v>
      </c>
      <c r="P24" s="188">
        <f t="shared" si="0"/>
        <v>882.4606666666665</v>
      </c>
    </row>
    <row r="25" spans="1:38" x14ac:dyDescent="0.25">
      <c r="A25" s="153"/>
      <c r="C25" s="184" t="s">
        <v>445</v>
      </c>
      <c r="D25" s="185" t="s">
        <v>490</v>
      </c>
      <c r="E25" s="186">
        <v>759.18700000000001</v>
      </c>
      <c r="F25" s="186">
        <v>1038.06</v>
      </c>
      <c r="G25" s="186">
        <v>994.91800000000001</v>
      </c>
      <c r="H25" s="186">
        <v>966.44200000000001</v>
      </c>
      <c r="I25" s="186">
        <v>930.93600000000004</v>
      </c>
      <c r="J25" s="186">
        <v>1055.1179999999999</v>
      </c>
      <c r="K25" s="186">
        <v>813.774</v>
      </c>
      <c r="L25" s="186">
        <v>1302.8599999999999</v>
      </c>
      <c r="M25" s="186">
        <v>616.26800000000003</v>
      </c>
      <c r="N25" s="186">
        <v>532.53499999999997</v>
      </c>
      <c r="O25" s="187">
        <v>630.03</v>
      </c>
      <c r="P25" s="188">
        <f t="shared" si="0"/>
        <v>876.37527272727277</v>
      </c>
    </row>
    <row r="26" spans="1:38" x14ac:dyDescent="0.25">
      <c r="A26" s="153"/>
      <c r="C26" s="184" t="s">
        <v>429</v>
      </c>
      <c r="D26" s="185" t="s">
        <v>479</v>
      </c>
      <c r="E26" s="186"/>
      <c r="F26" s="186"/>
      <c r="G26" s="186"/>
      <c r="H26" s="186"/>
      <c r="I26" s="186"/>
      <c r="J26" s="186">
        <v>281.25799999999998</v>
      </c>
      <c r="K26" s="186">
        <v>978.59500000000003</v>
      </c>
      <c r="L26" s="186">
        <v>1063.5809999999999</v>
      </c>
      <c r="M26" s="186">
        <v>954.29300000000001</v>
      </c>
      <c r="N26" s="186">
        <v>746.18899999999996</v>
      </c>
      <c r="O26" s="187">
        <v>1218.229</v>
      </c>
      <c r="P26" s="188">
        <f t="shared" si="0"/>
        <v>873.69083333333344</v>
      </c>
    </row>
    <row r="27" spans="1:38" x14ac:dyDescent="0.25">
      <c r="A27" s="153"/>
      <c r="C27" s="184" t="s">
        <v>446</v>
      </c>
      <c r="D27" s="185" t="s">
        <v>491</v>
      </c>
      <c r="E27" s="186"/>
      <c r="F27" s="186"/>
      <c r="G27" s="186"/>
      <c r="H27" s="186"/>
      <c r="I27" s="186"/>
      <c r="J27" s="186"/>
      <c r="K27" s="186"/>
      <c r="L27" s="186"/>
      <c r="M27" s="186"/>
      <c r="N27" s="186">
        <v>959.98099999999999</v>
      </c>
      <c r="O27" s="187">
        <v>620.649</v>
      </c>
      <c r="P27" s="188">
        <f t="shared" si="0"/>
        <v>790.31500000000005</v>
      </c>
    </row>
    <row r="28" spans="1:38" x14ac:dyDescent="0.25">
      <c r="A28" s="153"/>
      <c r="C28" s="184" t="s">
        <v>448</v>
      </c>
      <c r="D28" s="185" t="s">
        <v>492</v>
      </c>
      <c r="E28" s="186"/>
      <c r="F28" s="186"/>
      <c r="G28" s="186"/>
      <c r="H28" s="186"/>
      <c r="I28" s="186"/>
      <c r="J28" s="186"/>
      <c r="K28" s="186">
        <v>543.29999999999995</v>
      </c>
      <c r="L28" s="186">
        <v>946.548</v>
      </c>
      <c r="M28" s="186">
        <v>767.19399999999996</v>
      </c>
      <c r="N28" s="186">
        <v>866.654</v>
      </c>
      <c r="O28" s="187">
        <v>603.149</v>
      </c>
      <c r="P28" s="188">
        <f t="shared" si="0"/>
        <v>745.36899999999991</v>
      </c>
    </row>
    <row r="29" spans="1:38" x14ac:dyDescent="0.25">
      <c r="A29" s="153"/>
      <c r="C29" s="184" t="s">
        <v>459</v>
      </c>
      <c r="D29" s="185" t="s">
        <v>496</v>
      </c>
      <c r="E29" s="186">
        <v>12.092000000000001</v>
      </c>
      <c r="F29" s="186">
        <v>298.19900000000001</v>
      </c>
      <c r="G29" s="186">
        <v>319.46300000000002</v>
      </c>
      <c r="H29" s="186">
        <v>359.45800000000003</v>
      </c>
      <c r="I29" s="186">
        <v>76.040000000000006</v>
      </c>
      <c r="J29" s="186">
        <v>333.88</v>
      </c>
      <c r="K29" s="186">
        <v>884.55600000000004</v>
      </c>
      <c r="L29" s="186">
        <v>1327.742</v>
      </c>
      <c r="M29" s="186">
        <v>3564.9270000000001</v>
      </c>
      <c r="N29" s="186">
        <v>360.21199999999999</v>
      </c>
      <c r="O29" s="187">
        <v>390.27600000000001</v>
      </c>
      <c r="P29" s="188">
        <f t="shared" si="0"/>
        <v>720.62227272727262</v>
      </c>
    </row>
    <row r="30" spans="1:38" x14ac:dyDescent="0.25">
      <c r="A30" s="153"/>
      <c r="C30" s="184" t="s">
        <v>436</v>
      </c>
      <c r="D30" s="185" t="s">
        <v>471</v>
      </c>
      <c r="E30" s="186">
        <v>-22.446999999999999</v>
      </c>
      <c r="F30" s="186">
        <v>576.36400000000003</v>
      </c>
      <c r="G30" s="186">
        <v>568.69000000000005</v>
      </c>
      <c r="H30" s="186">
        <v>224.518</v>
      </c>
      <c r="I30" s="186">
        <v>623.16600000000005</v>
      </c>
      <c r="J30" s="186">
        <v>871.25699999999995</v>
      </c>
      <c r="K30" s="186">
        <v>887.45699999999999</v>
      </c>
      <c r="L30" s="186">
        <v>283.274</v>
      </c>
      <c r="M30" s="186">
        <v>1494.5150000000001</v>
      </c>
      <c r="N30" s="186">
        <v>1383.576</v>
      </c>
      <c r="O30" s="187">
        <v>880.37</v>
      </c>
      <c r="P30" s="188">
        <f t="shared" si="0"/>
        <v>706.43090909090904</v>
      </c>
    </row>
    <row r="31" spans="1:38" x14ac:dyDescent="0.25">
      <c r="A31" s="153"/>
      <c r="C31" s="184" t="s">
        <v>437</v>
      </c>
      <c r="D31" s="185" t="s">
        <v>485</v>
      </c>
      <c r="E31" s="186"/>
      <c r="F31" s="186"/>
      <c r="G31" s="186"/>
      <c r="H31" s="186"/>
      <c r="I31" s="186">
        <v>768.92600000000004</v>
      </c>
      <c r="J31" s="186">
        <v>629.59299999999996</v>
      </c>
      <c r="K31" s="186">
        <v>598.625</v>
      </c>
      <c r="L31" s="186">
        <v>602.08600000000001</v>
      </c>
      <c r="M31" s="186">
        <v>886.58</v>
      </c>
      <c r="N31" s="186">
        <v>484.42200000000003</v>
      </c>
      <c r="O31" s="187">
        <v>860.07399999999996</v>
      </c>
      <c r="P31" s="188">
        <f t="shared" si="0"/>
        <v>690.04371428571426</v>
      </c>
    </row>
    <row r="32" spans="1:38" x14ac:dyDescent="0.25">
      <c r="A32" s="153"/>
      <c r="C32" s="184" t="s">
        <v>450</v>
      </c>
      <c r="D32" s="185" t="s">
        <v>493</v>
      </c>
      <c r="E32" s="186">
        <v>431.81099999999998</v>
      </c>
      <c r="F32" s="186">
        <v>838.86199999999997</v>
      </c>
      <c r="G32" s="186">
        <v>1100.729</v>
      </c>
      <c r="H32" s="186">
        <v>866.48400000000004</v>
      </c>
      <c r="I32" s="186">
        <v>599.27499999999998</v>
      </c>
      <c r="J32" s="186">
        <v>816.89099999999996</v>
      </c>
      <c r="K32" s="186">
        <v>773.25199999999995</v>
      </c>
      <c r="L32" s="186">
        <v>449.80700000000002</v>
      </c>
      <c r="M32" s="186">
        <v>691.43700000000001</v>
      </c>
      <c r="N32" s="186">
        <v>384.23099999999999</v>
      </c>
      <c r="O32" s="187">
        <v>570.39599999999996</v>
      </c>
      <c r="P32" s="188">
        <f t="shared" si="0"/>
        <v>683.92499999999995</v>
      </c>
    </row>
    <row r="33" spans="1:16" x14ac:dyDescent="0.25">
      <c r="A33" s="153"/>
      <c r="C33" s="184" t="s">
        <v>447</v>
      </c>
      <c r="D33" s="185" t="s">
        <v>469</v>
      </c>
      <c r="E33" s="186">
        <v>392.34199999999998</v>
      </c>
      <c r="F33" s="186">
        <v>660.54899999999998</v>
      </c>
      <c r="G33" s="186">
        <v>1003.804</v>
      </c>
      <c r="H33" s="186">
        <v>851.447</v>
      </c>
      <c r="I33" s="186">
        <v>538.11599999999999</v>
      </c>
      <c r="J33" s="186">
        <v>856.44899999999996</v>
      </c>
      <c r="K33" s="186">
        <v>769.36699999999996</v>
      </c>
      <c r="L33" s="186">
        <v>840.23199999999997</v>
      </c>
      <c r="M33" s="186">
        <v>483.21199999999999</v>
      </c>
      <c r="N33" s="186">
        <v>495.50099999999998</v>
      </c>
      <c r="O33" s="187">
        <v>605.75099999999998</v>
      </c>
      <c r="P33" s="188">
        <f t="shared" si="0"/>
        <v>681.52454545454555</v>
      </c>
    </row>
    <row r="34" spans="1:16" x14ac:dyDescent="0.25">
      <c r="A34" s="153"/>
      <c r="C34" s="184" t="s">
        <v>444</v>
      </c>
      <c r="D34" s="185" t="s">
        <v>480</v>
      </c>
      <c r="E34" s="186"/>
      <c r="F34" s="186"/>
      <c r="G34" s="186"/>
      <c r="H34" s="186"/>
      <c r="I34" s="186"/>
      <c r="J34" s="186"/>
      <c r="K34" s="186"/>
      <c r="L34" s="186"/>
      <c r="M34" s="186"/>
      <c r="N34" s="186"/>
      <c r="O34" s="187">
        <v>657.25699999999995</v>
      </c>
      <c r="P34" s="188">
        <f t="shared" si="0"/>
        <v>657.25699999999995</v>
      </c>
    </row>
    <row r="35" spans="1:16" x14ac:dyDescent="0.25">
      <c r="A35" s="153"/>
      <c r="C35" s="184" t="s">
        <v>438</v>
      </c>
      <c r="D35" s="185" t="s">
        <v>486</v>
      </c>
      <c r="E35" s="186"/>
      <c r="F35" s="186"/>
      <c r="G35" s="186"/>
      <c r="H35" s="186"/>
      <c r="I35" s="186"/>
      <c r="J35" s="186"/>
      <c r="K35" s="186"/>
      <c r="L35" s="186">
        <v>433.79700000000003</v>
      </c>
      <c r="M35" s="186">
        <v>1136.712</v>
      </c>
      <c r="N35" s="186">
        <v>229.797</v>
      </c>
      <c r="O35" s="187">
        <v>825.99300000000005</v>
      </c>
      <c r="P35" s="188">
        <f t="shared" si="0"/>
        <v>656.57474999999999</v>
      </c>
    </row>
    <row r="36" spans="1:16" x14ac:dyDescent="0.25">
      <c r="A36" s="153"/>
      <c r="C36" s="184" t="s">
        <v>453</v>
      </c>
      <c r="D36" s="185" t="s">
        <v>496</v>
      </c>
      <c r="E36" s="186">
        <v>362.863</v>
      </c>
      <c r="F36" s="186">
        <v>667.52099999999996</v>
      </c>
      <c r="G36" s="186">
        <v>1282.866</v>
      </c>
      <c r="H36" s="186">
        <v>1087.7729999999999</v>
      </c>
      <c r="I36" s="186">
        <v>664.81</v>
      </c>
      <c r="J36" s="186">
        <v>991.96699999999998</v>
      </c>
      <c r="K36" s="186">
        <v>372.82</v>
      </c>
      <c r="L36" s="186">
        <v>517.56899999999996</v>
      </c>
      <c r="M36" s="186">
        <v>491.34500000000003</v>
      </c>
      <c r="N36" s="186">
        <v>185.72200000000001</v>
      </c>
      <c r="O36" s="187">
        <v>469.19</v>
      </c>
      <c r="P36" s="188">
        <f t="shared" si="0"/>
        <v>644.94963636363639</v>
      </c>
    </row>
    <row r="37" spans="1:16" x14ac:dyDescent="0.25">
      <c r="A37" s="153"/>
      <c r="C37" s="184" t="s">
        <v>441</v>
      </c>
      <c r="D37" s="185" t="s">
        <v>488</v>
      </c>
      <c r="E37" s="186">
        <v>227.63800000000001</v>
      </c>
      <c r="F37" s="186">
        <v>376.09</v>
      </c>
      <c r="G37" s="186">
        <v>612.21600000000001</v>
      </c>
      <c r="H37" s="186">
        <v>653.36199999999997</v>
      </c>
      <c r="I37" s="186">
        <v>1117.9159999999999</v>
      </c>
      <c r="J37" s="186">
        <v>484.07</v>
      </c>
      <c r="K37" s="186">
        <v>465.279</v>
      </c>
      <c r="L37" s="186">
        <v>480.22899999999998</v>
      </c>
      <c r="M37" s="186">
        <v>987.48699999999997</v>
      </c>
      <c r="N37" s="186">
        <v>876.98400000000004</v>
      </c>
      <c r="O37" s="187">
        <v>758.01199999999994</v>
      </c>
      <c r="P37" s="188">
        <f t="shared" si="0"/>
        <v>639.93481818181817</v>
      </c>
    </row>
    <row r="38" spans="1:16" x14ac:dyDescent="0.25">
      <c r="A38" s="153"/>
      <c r="C38" s="184" t="s">
        <v>457</v>
      </c>
      <c r="D38" s="185" t="s">
        <v>499</v>
      </c>
      <c r="E38" s="186"/>
      <c r="F38" s="186"/>
      <c r="G38" s="186"/>
      <c r="H38" s="186"/>
      <c r="I38" s="186"/>
      <c r="J38" s="186"/>
      <c r="K38" s="186"/>
      <c r="L38" s="186">
        <v>658.81</v>
      </c>
      <c r="M38" s="186">
        <v>553.05700000000002</v>
      </c>
      <c r="N38" s="186">
        <v>565.11</v>
      </c>
      <c r="O38" s="187">
        <v>424.327</v>
      </c>
      <c r="P38" s="188">
        <f t="shared" si="0"/>
        <v>550.32600000000002</v>
      </c>
    </row>
    <row r="39" spans="1:16" x14ac:dyDescent="0.25">
      <c r="A39" s="153"/>
      <c r="C39" s="184" t="s">
        <v>460</v>
      </c>
      <c r="D39" s="185" t="s">
        <v>501</v>
      </c>
      <c r="E39" s="186">
        <v>191.654</v>
      </c>
      <c r="F39" s="186">
        <v>552.74400000000003</v>
      </c>
      <c r="G39" s="186">
        <v>1072.693</v>
      </c>
      <c r="H39" s="186">
        <v>379.166</v>
      </c>
      <c r="I39" s="186">
        <v>592.47500000000002</v>
      </c>
      <c r="J39" s="186">
        <v>686.62800000000004</v>
      </c>
      <c r="K39" s="186">
        <v>684.27499999999998</v>
      </c>
      <c r="L39" s="186">
        <v>352.654</v>
      </c>
      <c r="M39" s="186">
        <v>679.46500000000003</v>
      </c>
      <c r="N39" s="186">
        <v>199.09899999999999</v>
      </c>
      <c r="O39" s="187">
        <v>380.47</v>
      </c>
      <c r="P39" s="188">
        <f t="shared" si="0"/>
        <v>524.66572727272739</v>
      </c>
    </row>
    <row r="40" spans="1:16" x14ac:dyDescent="0.25">
      <c r="A40" s="153"/>
      <c r="C40" s="184" t="s">
        <v>442</v>
      </c>
      <c r="D40" s="185" t="s">
        <v>465</v>
      </c>
      <c r="E40" s="186"/>
      <c r="F40" s="186"/>
      <c r="G40" s="186"/>
      <c r="H40" s="186"/>
      <c r="I40" s="186"/>
      <c r="J40" s="186"/>
      <c r="K40" s="186"/>
      <c r="L40" s="186">
        <v>270.33800000000002</v>
      </c>
      <c r="M40" s="186">
        <v>555.90800000000002</v>
      </c>
      <c r="N40" s="186">
        <v>347.95299999999997</v>
      </c>
      <c r="O40" s="187">
        <v>742.34299999999996</v>
      </c>
      <c r="P40" s="188">
        <f t="shared" si="0"/>
        <v>479.13549999999998</v>
      </c>
    </row>
    <row r="41" spans="1:16" x14ac:dyDescent="0.25">
      <c r="A41" s="153"/>
      <c r="C41" s="184" t="s">
        <v>454</v>
      </c>
      <c r="D41" s="185" t="s">
        <v>497</v>
      </c>
      <c r="E41" s="186"/>
      <c r="F41" s="186"/>
      <c r="G41" s="186"/>
      <c r="H41" s="186"/>
      <c r="I41" s="186"/>
      <c r="J41" s="186"/>
      <c r="K41" s="186"/>
      <c r="L41" s="186">
        <v>466.80599999999998</v>
      </c>
      <c r="M41" s="186">
        <v>473.03699999999998</v>
      </c>
      <c r="N41" s="186">
        <v>462.79500000000002</v>
      </c>
      <c r="O41" s="187">
        <v>466.589</v>
      </c>
      <c r="P41" s="188">
        <f t="shared" si="0"/>
        <v>467.30674999999997</v>
      </c>
    </row>
    <row r="42" spans="1:16" x14ac:dyDescent="0.25">
      <c r="A42" s="153"/>
      <c r="C42" s="184" t="s">
        <v>455</v>
      </c>
      <c r="D42" s="185" t="s">
        <v>498</v>
      </c>
      <c r="E42" s="186"/>
      <c r="F42" s="186"/>
      <c r="G42" s="186"/>
      <c r="H42" s="186"/>
      <c r="I42" s="186"/>
      <c r="J42" s="186"/>
      <c r="K42" s="186"/>
      <c r="L42" s="186"/>
      <c r="M42" s="186"/>
      <c r="N42" s="186"/>
      <c r="O42" s="187">
        <v>463.79599999999999</v>
      </c>
      <c r="P42" s="188">
        <f t="shared" si="0"/>
        <v>463.79599999999999</v>
      </c>
    </row>
    <row r="43" spans="1:16" x14ac:dyDescent="0.25">
      <c r="A43" s="153"/>
      <c r="C43" s="184" t="s">
        <v>456</v>
      </c>
      <c r="D43" s="185" t="s">
        <v>465</v>
      </c>
      <c r="E43" s="186"/>
      <c r="F43" s="186"/>
      <c r="G43" s="186"/>
      <c r="H43" s="186"/>
      <c r="I43" s="186"/>
      <c r="J43" s="186"/>
      <c r="K43" s="186"/>
      <c r="L43" s="186">
        <v>298.19099999999997</v>
      </c>
      <c r="M43" s="186">
        <v>483.75099999999998</v>
      </c>
      <c r="N43" s="186">
        <v>603.61400000000003</v>
      </c>
      <c r="O43" s="187">
        <v>452.77699999999999</v>
      </c>
      <c r="P43" s="188">
        <f t="shared" si="0"/>
        <v>459.58325000000002</v>
      </c>
    </row>
    <row r="44" spans="1:16" x14ac:dyDescent="0.25">
      <c r="A44" s="153"/>
      <c r="C44" s="184" t="s">
        <v>458</v>
      </c>
      <c r="D44" s="185" t="s">
        <v>500</v>
      </c>
      <c r="E44" s="186"/>
      <c r="F44" s="186"/>
      <c r="G44" s="186"/>
      <c r="H44" s="186"/>
      <c r="I44" s="186"/>
      <c r="J44" s="186"/>
      <c r="K44" s="186"/>
      <c r="L44" s="186"/>
      <c r="M44" s="186">
        <v>454.714</v>
      </c>
      <c r="N44" s="186">
        <v>460.72399999999999</v>
      </c>
      <c r="O44" s="187">
        <v>421.714</v>
      </c>
      <c r="P44" s="188">
        <f t="shared" si="0"/>
        <v>445.71733333333333</v>
      </c>
    </row>
    <row r="45" spans="1:16" x14ac:dyDescent="0.25">
      <c r="A45" s="153"/>
      <c r="C45" s="184" t="s">
        <v>443</v>
      </c>
      <c r="D45" s="185" t="s">
        <v>489</v>
      </c>
      <c r="E45" s="186"/>
      <c r="F45" s="186"/>
      <c r="G45" s="186"/>
      <c r="H45" s="186"/>
      <c r="I45" s="186"/>
      <c r="J45" s="186"/>
      <c r="K45" s="186"/>
      <c r="L45" s="186"/>
      <c r="M45" s="186"/>
      <c r="N45" s="186">
        <v>154.15299999999999</v>
      </c>
      <c r="O45" s="187">
        <v>726.69</v>
      </c>
      <c r="P45" s="188">
        <f t="shared" si="0"/>
        <v>440.42150000000004</v>
      </c>
    </row>
    <row r="46" spans="1:16" x14ac:dyDescent="0.25">
      <c r="A46" s="153"/>
      <c r="C46" s="184" t="s">
        <v>452</v>
      </c>
      <c r="D46" s="185" t="s">
        <v>495</v>
      </c>
      <c r="E46" s="186"/>
      <c r="F46" s="186"/>
      <c r="G46" s="186"/>
      <c r="H46" s="186"/>
      <c r="I46" s="186"/>
      <c r="J46" s="186"/>
      <c r="K46" s="186"/>
      <c r="L46" s="186"/>
      <c r="M46" s="186">
        <v>421.245</v>
      </c>
      <c r="N46" s="186">
        <v>237.50800000000001</v>
      </c>
      <c r="O46" s="187">
        <v>525.01300000000003</v>
      </c>
      <c r="P46" s="188">
        <f t="shared" si="0"/>
        <v>394.58866666666671</v>
      </c>
    </row>
    <row r="47" spans="1:16" x14ac:dyDescent="0.25">
      <c r="A47" s="153"/>
      <c r="C47" s="184" t="s">
        <v>464</v>
      </c>
      <c r="D47" s="185" t="s">
        <v>467</v>
      </c>
      <c r="E47" s="186">
        <v>74.915000000000006</v>
      </c>
      <c r="F47" s="186">
        <v>273.142</v>
      </c>
      <c r="G47" s="186">
        <v>877.74900000000002</v>
      </c>
      <c r="H47" s="186">
        <v>427.43</v>
      </c>
      <c r="I47" s="186">
        <v>843.87300000000005</v>
      </c>
      <c r="J47" s="186">
        <v>388.63400000000001</v>
      </c>
      <c r="K47" s="186">
        <v>389.29199999999997</v>
      </c>
      <c r="L47" s="186">
        <v>283.95699999999999</v>
      </c>
      <c r="M47" s="186">
        <v>167.88200000000001</v>
      </c>
      <c r="N47" s="186">
        <v>247.83</v>
      </c>
      <c r="O47" s="187">
        <v>126.23099999999999</v>
      </c>
      <c r="P47" s="188">
        <f t="shared" si="0"/>
        <v>372.81227272727278</v>
      </c>
    </row>
    <row r="48" spans="1:16" x14ac:dyDescent="0.25">
      <c r="A48" s="153"/>
      <c r="C48" s="184" t="s">
        <v>461</v>
      </c>
      <c r="D48" s="185" t="s">
        <v>502</v>
      </c>
      <c r="E48" s="186"/>
      <c r="F48" s="186"/>
      <c r="G48" s="186"/>
      <c r="H48" s="186"/>
      <c r="I48" s="186"/>
      <c r="J48" s="186"/>
      <c r="K48" s="186"/>
      <c r="L48" s="186"/>
      <c r="M48" s="186"/>
      <c r="N48" s="186"/>
      <c r="O48" s="187">
        <v>289.03300000000002</v>
      </c>
      <c r="P48" s="188">
        <f t="shared" si="0"/>
        <v>289.03300000000002</v>
      </c>
    </row>
    <row r="49" spans="1:16" x14ac:dyDescent="0.25">
      <c r="A49" s="153"/>
      <c r="C49" s="184" t="s">
        <v>463</v>
      </c>
      <c r="D49" s="185" t="s">
        <v>504</v>
      </c>
      <c r="E49" s="186"/>
      <c r="F49" s="186"/>
      <c r="G49" s="186"/>
      <c r="H49" s="186"/>
      <c r="I49" s="186"/>
      <c r="J49" s="186"/>
      <c r="K49" s="186"/>
      <c r="L49" s="186">
        <v>238.18199999999999</v>
      </c>
      <c r="M49" s="186">
        <v>335.673</v>
      </c>
      <c r="N49" s="186"/>
      <c r="O49" s="187">
        <v>197.244</v>
      </c>
      <c r="P49" s="188">
        <f t="shared" si="0"/>
        <v>257.03300000000002</v>
      </c>
    </row>
    <row r="50" spans="1:16" x14ac:dyDescent="0.25">
      <c r="A50" s="153"/>
      <c r="C50" s="184" t="s">
        <v>462</v>
      </c>
      <c r="D50" s="185" t="s">
        <v>503</v>
      </c>
      <c r="E50" s="186"/>
      <c r="F50" s="186"/>
      <c r="G50" s="186"/>
      <c r="H50" s="186"/>
      <c r="I50" s="186"/>
      <c r="J50" s="186"/>
      <c r="K50" s="186"/>
      <c r="L50" s="186"/>
      <c r="M50" s="186">
        <v>208.15199999999999</v>
      </c>
      <c r="N50" s="186">
        <v>246.63499999999999</v>
      </c>
      <c r="O50" s="187">
        <v>238.499</v>
      </c>
      <c r="P50" s="188">
        <f t="shared" si="0"/>
        <v>231.09533333333331</v>
      </c>
    </row>
    <row r="51" spans="1:16" x14ac:dyDescent="0.25">
      <c r="A51" s="153"/>
    </row>
  </sheetData>
  <sortState xmlns:xlrd2="http://schemas.microsoft.com/office/spreadsheetml/2017/richdata2" ref="C4:P49">
    <sortCondition descending="1" ref="P3"/>
  </sortState>
  <mergeCells count="5">
    <mergeCell ref="T3:V3"/>
    <mergeCell ref="X3:Z3"/>
    <mergeCell ref="AB3:AD3"/>
    <mergeCell ref="AF3:AH3"/>
    <mergeCell ref="AJ3:AL3"/>
  </mergeCells>
  <conditionalFormatting sqref="O20:O23">
    <cfRule type="iconSet" priority="16">
      <iconSet iconSet="3Flags">
        <cfvo type="percent" val="0"/>
        <cfvo type="num" val="500"/>
        <cfvo type="num" val="1000"/>
      </iconSet>
    </cfRule>
  </conditionalFormatting>
  <conditionalFormatting sqref="O17:O19">
    <cfRule type="iconSet" priority="15">
      <iconSet iconSet="3Flags">
        <cfvo type="percent" val="0"/>
        <cfvo type="num" val="500"/>
        <cfvo type="num" val="1000"/>
      </iconSet>
    </cfRule>
  </conditionalFormatting>
  <conditionalFormatting sqref="O30">
    <cfRule type="iconSet" priority="14">
      <iconSet iconSet="3Flags">
        <cfvo type="percent" val="0"/>
        <cfvo type="num" val="500"/>
        <cfvo type="num" val="1000"/>
      </iconSet>
    </cfRule>
  </conditionalFormatting>
  <conditionalFormatting sqref="O23">
    <cfRule type="iconSet" priority="13">
      <iconSet iconSet="3Flags">
        <cfvo type="percent" val="0"/>
        <cfvo type="num" val="500"/>
        <cfvo type="num" val="1000"/>
      </iconSet>
    </cfRule>
  </conditionalFormatting>
  <conditionalFormatting sqref="O9:O10">
    <cfRule type="iconSet" priority="12">
      <iconSet iconSet="3Flags">
        <cfvo type="percent" val="0"/>
        <cfvo type="num" val="500"/>
        <cfvo type="num" val="1000"/>
      </iconSet>
    </cfRule>
  </conditionalFormatting>
  <conditionalFormatting sqref="O5:O8 O11:O50">
    <cfRule type="iconSet" priority="17">
      <iconSet iconSet="3Flags">
        <cfvo type="percent" val="0"/>
        <cfvo type="num" val="500"/>
        <cfvo type="num" val="1000"/>
      </iconSet>
    </cfRule>
  </conditionalFormatting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B1:X48"/>
  <sheetViews>
    <sheetView showGridLines="0" workbookViewId="0">
      <selection activeCell="G14" sqref="G14"/>
    </sheetView>
  </sheetViews>
  <sheetFormatPr defaultRowHeight="15" x14ac:dyDescent="0.25"/>
  <cols>
    <col min="2" max="2" width="26.140625" bestFit="1" customWidth="1" collapsed="1"/>
    <col min="3" max="3" width="10.42578125" bestFit="1" customWidth="1" collapsed="1"/>
    <col min="6" max="6" width="21" bestFit="1" customWidth="1" collapsed="1"/>
    <col min="7" max="7" width="10.42578125" bestFit="1" customWidth="1" collapsed="1"/>
    <col min="9" max="9" width="3" style="153" customWidth="1" collapsed="1"/>
    <col min="10" max="10" width="26.140625" bestFit="1" customWidth="1" collapsed="1"/>
    <col min="11" max="11" width="10.42578125" bestFit="1" customWidth="1" collapsed="1"/>
    <col min="12" max="12" width="12" bestFit="1" customWidth="1" collapsed="1"/>
    <col min="13" max="13" width="3" style="153" customWidth="1" collapsed="1"/>
    <col min="14" max="14" width="26.140625" bestFit="1" customWidth="1" collapsed="1"/>
    <col min="15" max="15" width="10.42578125" bestFit="1" customWidth="1" collapsed="1"/>
    <col min="17" max="17" width="3" style="153" customWidth="1" collapsed="1"/>
    <col min="18" max="18" width="22.140625" bestFit="1" customWidth="1" collapsed="1"/>
    <col min="19" max="19" width="10.42578125" bestFit="1" customWidth="1" collapsed="1"/>
    <col min="21" max="21" width="3" style="153" customWidth="1" collapsed="1"/>
    <col min="22" max="22" width="18.5703125" bestFit="1" customWidth="1" collapsed="1"/>
    <col min="23" max="23" width="10.42578125" bestFit="1" customWidth="1" collapsed="1"/>
  </cols>
  <sheetData>
    <row r="1" spans="2:24" ht="15.75" thickBot="1" x14ac:dyDescent="0.3"/>
    <row r="2" spans="2:24" ht="30.75" customHeight="1" thickBot="1" x14ac:dyDescent="0.3">
      <c r="B2" s="111" t="s">
        <v>237</v>
      </c>
      <c r="C2" s="111" t="s">
        <v>238</v>
      </c>
      <c r="D2" s="112" t="s">
        <v>244</v>
      </c>
      <c r="F2" s="1492" t="s">
        <v>513</v>
      </c>
      <c r="G2" s="1493"/>
      <c r="H2" s="1494"/>
      <c r="J2" s="1495" t="s">
        <v>512</v>
      </c>
      <c r="K2" s="1496"/>
      <c r="L2" s="1497"/>
      <c r="N2" s="1498" t="s">
        <v>514</v>
      </c>
      <c r="O2" s="1499"/>
      <c r="P2" s="1500"/>
      <c r="R2" s="1486" t="s">
        <v>515</v>
      </c>
      <c r="S2" s="1487"/>
      <c r="T2" s="1488"/>
      <c r="V2" s="1489" t="s">
        <v>516</v>
      </c>
      <c r="W2" s="1490"/>
      <c r="X2" s="1491"/>
    </row>
    <row r="3" spans="2:24" ht="30" customHeight="1" x14ac:dyDescent="0.25">
      <c r="B3" s="113" t="s">
        <v>431</v>
      </c>
      <c r="C3" s="114" t="s">
        <v>481</v>
      </c>
      <c r="D3" s="115">
        <v>1.0800915331807781</v>
      </c>
      <c r="F3" s="200" t="s">
        <v>237</v>
      </c>
      <c r="G3" s="200" t="s">
        <v>238</v>
      </c>
      <c r="H3" s="200" t="s">
        <v>244</v>
      </c>
      <c r="J3" s="198" t="s">
        <v>237</v>
      </c>
      <c r="K3" s="198" t="s">
        <v>238</v>
      </c>
      <c r="L3" s="198" t="s">
        <v>244</v>
      </c>
      <c r="N3" s="190" t="s">
        <v>237</v>
      </c>
      <c r="O3" s="190" t="s">
        <v>238</v>
      </c>
      <c r="P3" s="190" t="s">
        <v>244</v>
      </c>
      <c r="R3" s="189" t="s">
        <v>237</v>
      </c>
      <c r="S3" s="189" t="s">
        <v>238</v>
      </c>
      <c r="T3" s="189" t="s">
        <v>244</v>
      </c>
      <c r="V3" s="199" t="s">
        <v>237</v>
      </c>
      <c r="W3" s="199" t="s">
        <v>238</v>
      </c>
      <c r="X3" s="199" t="s">
        <v>244</v>
      </c>
    </row>
    <row r="4" spans="2:24" x14ac:dyDescent="0.25">
      <c r="B4" s="116" t="s">
        <v>419</v>
      </c>
      <c r="C4" s="117" t="s">
        <v>470</v>
      </c>
      <c r="D4" s="118">
        <v>0.89654882294455163</v>
      </c>
      <c r="F4" s="201" t="s">
        <v>429</v>
      </c>
      <c r="G4" s="201" t="s">
        <v>479</v>
      </c>
      <c r="H4" s="201"/>
      <c r="J4" s="201" t="s">
        <v>431</v>
      </c>
      <c r="K4" s="202" t="s">
        <v>481</v>
      </c>
      <c r="L4" s="203">
        <v>1.0800915331807781</v>
      </c>
      <c r="N4" s="201" t="s">
        <v>422</v>
      </c>
      <c r="O4" s="202" t="s">
        <v>472</v>
      </c>
      <c r="P4" s="203">
        <v>0.687497455108107</v>
      </c>
      <c r="R4" s="201" t="s">
        <v>453</v>
      </c>
      <c r="S4" s="202" t="s">
        <v>496</v>
      </c>
      <c r="T4" s="203">
        <v>0.59128046108733023</v>
      </c>
      <c r="V4" s="201" t="s">
        <v>425</v>
      </c>
      <c r="W4" s="202" t="s">
        <v>475</v>
      </c>
      <c r="X4" s="203">
        <v>0.48934494246109889</v>
      </c>
    </row>
    <row r="5" spans="2:24" x14ac:dyDescent="0.25">
      <c r="B5" s="116" t="s">
        <v>455</v>
      </c>
      <c r="C5" s="117" t="s">
        <v>498</v>
      </c>
      <c r="D5" s="118">
        <v>0.80632907750727345</v>
      </c>
      <c r="F5" s="201" t="s">
        <v>437</v>
      </c>
      <c r="G5" s="201" t="s">
        <v>485</v>
      </c>
      <c r="H5" s="201"/>
      <c r="J5" s="201" t="s">
        <v>419</v>
      </c>
      <c r="K5" s="202" t="s">
        <v>470</v>
      </c>
      <c r="L5" s="203">
        <v>0.89654882294455163</v>
      </c>
      <c r="N5" s="201" t="s">
        <v>457</v>
      </c>
      <c r="O5" s="202" t="s">
        <v>499</v>
      </c>
      <c r="P5" s="203">
        <v>0.67965844705131273</v>
      </c>
      <c r="R5" s="201" t="s">
        <v>463</v>
      </c>
      <c r="S5" s="202" t="s">
        <v>504</v>
      </c>
      <c r="T5" s="203">
        <v>0.5703565289292164</v>
      </c>
      <c r="V5" s="201" t="s">
        <v>439</v>
      </c>
      <c r="W5" s="202" t="s">
        <v>487</v>
      </c>
      <c r="X5" s="203">
        <v>0.44575662006126271</v>
      </c>
    </row>
    <row r="6" spans="2:24" x14ac:dyDescent="0.25">
      <c r="B6" s="116" t="s">
        <v>424</v>
      </c>
      <c r="C6" s="117" t="s">
        <v>474</v>
      </c>
      <c r="D6" s="118">
        <v>0.79878493069198886</v>
      </c>
      <c r="F6" s="201" t="s">
        <v>438</v>
      </c>
      <c r="G6" s="201" t="s">
        <v>486</v>
      </c>
      <c r="H6" s="201"/>
      <c r="J6" s="201" t="s">
        <v>455</v>
      </c>
      <c r="K6" s="202" t="s">
        <v>498</v>
      </c>
      <c r="L6" s="203">
        <v>0.80632907750727345</v>
      </c>
      <c r="N6" s="201" t="s">
        <v>454</v>
      </c>
      <c r="O6" s="202" t="s">
        <v>497</v>
      </c>
      <c r="P6" s="203">
        <v>0.67580174053215125</v>
      </c>
      <c r="R6" s="201" t="s">
        <v>442</v>
      </c>
      <c r="S6" s="202" t="s">
        <v>465</v>
      </c>
      <c r="T6" s="203">
        <v>0.56437017630814978</v>
      </c>
      <c r="V6" s="201" t="s">
        <v>420</v>
      </c>
      <c r="W6" s="202" t="s">
        <v>466</v>
      </c>
      <c r="X6" s="203">
        <v>0.38365179082267181</v>
      </c>
    </row>
    <row r="7" spans="2:24" x14ac:dyDescent="0.25">
      <c r="B7" s="116" t="s">
        <v>440</v>
      </c>
      <c r="C7" s="117" t="s">
        <v>468</v>
      </c>
      <c r="D7" s="118">
        <v>0.79160192305889587</v>
      </c>
      <c r="F7" s="201" t="s">
        <v>446</v>
      </c>
      <c r="G7" s="201" t="s">
        <v>491</v>
      </c>
      <c r="H7" s="201"/>
      <c r="J7" s="201" t="s">
        <v>424</v>
      </c>
      <c r="K7" s="202" t="s">
        <v>474</v>
      </c>
      <c r="L7" s="203">
        <v>0.79878493069198886</v>
      </c>
      <c r="N7" s="201" t="s">
        <v>423</v>
      </c>
      <c r="O7" s="202" t="s">
        <v>473</v>
      </c>
      <c r="P7" s="203">
        <v>0.67509838382665699</v>
      </c>
      <c r="R7" s="201" t="s">
        <v>450</v>
      </c>
      <c r="S7" s="202" t="s">
        <v>493</v>
      </c>
      <c r="T7" s="203">
        <v>0.55726487528836888</v>
      </c>
    </row>
    <row r="8" spans="2:24" x14ac:dyDescent="0.25">
      <c r="B8" s="116" t="s">
        <v>428</v>
      </c>
      <c r="C8" s="117" t="s">
        <v>478</v>
      </c>
      <c r="D8" s="118">
        <v>0.77819151294934352</v>
      </c>
      <c r="F8" s="201" t="s">
        <v>458</v>
      </c>
      <c r="G8" s="201" t="s">
        <v>500</v>
      </c>
      <c r="H8" s="201"/>
      <c r="J8" s="201" t="s">
        <v>440</v>
      </c>
      <c r="K8" s="202" t="s">
        <v>468</v>
      </c>
      <c r="L8" s="203">
        <v>0.79160192305889587</v>
      </c>
      <c r="N8" s="201" t="s">
        <v>444</v>
      </c>
      <c r="O8" s="202" t="s">
        <v>480</v>
      </c>
      <c r="P8" s="203">
        <v>0.66849563447852156</v>
      </c>
      <c r="R8" s="201" t="s">
        <v>460</v>
      </c>
      <c r="S8" s="202" t="s">
        <v>501</v>
      </c>
      <c r="T8" s="203">
        <v>0.53233542174422011</v>
      </c>
    </row>
    <row r="9" spans="2:24" x14ac:dyDescent="0.25">
      <c r="B9" s="116" t="s">
        <v>421</v>
      </c>
      <c r="C9" s="117" t="s">
        <v>471</v>
      </c>
      <c r="D9" s="118">
        <v>0.77320177813747837</v>
      </c>
      <c r="F9" s="201" t="s">
        <v>461</v>
      </c>
      <c r="G9" s="201" t="s">
        <v>502</v>
      </c>
      <c r="H9" s="201"/>
      <c r="J9" s="201" t="s">
        <v>428</v>
      </c>
      <c r="K9" s="202" t="s">
        <v>478</v>
      </c>
      <c r="L9" s="203">
        <v>0.77819151294934352</v>
      </c>
      <c r="N9" s="201" t="s">
        <v>447</v>
      </c>
      <c r="O9" s="202" t="s">
        <v>469</v>
      </c>
      <c r="P9" s="203">
        <v>0.66698330053807442</v>
      </c>
      <c r="R9" s="201" t="s">
        <v>459</v>
      </c>
      <c r="S9" s="202" t="s">
        <v>496</v>
      </c>
      <c r="T9" s="203">
        <v>0.51306163714295605</v>
      </c>
    </row>
    <row r="10" spans="2:24" x14ac:dyDescent="0.25">
      <c r="B10" s="116" t="s">
        <v>441</v>
      </c>
      <c r="C10" s="117" t="s">
        <v>488</v>
      </c>
      <c r="D10" s="118">
        <v>0.76908677155625371</v>
      </c>
      <c r="F10" s="201" t="s">
        <v>462</v>
      </c>
      <c r="G10" s="201" t="s">
        <v>503</v>
      </c>
      <c r="H10" s="201"/>
      <c r="J10" s="201" t="s">
        <v>421</v>
      </c>
      <c r="K10" s="202" t="s">
        <v>471</v>
      </c>
      <c r="L10" s="203">
        <v>0.77320177813747837</v>
      </c>
      <c r="N10" s="201" t="s">
        <v>449</v>
      </c>
      <c r="O10" s="202" t="s">
        <v>466</v>
      </c>
      <c r="P10" s="203">
        <v>0.66393944026752139</v>
      </c>
    </row>
    <row r="11" spans="2:24" x14ac:dyDescent="0.25">
      <c r="B11" s="116" t="s">
        <v>456</v>
      </c>
      <c r="C11" s="117" t="s">
        <v>465</v>
      </c>
      <c r="D11" s="118">
        <v>0.76326539050405628</v>
      </c>
      <c r="J11" s="201" t="s">
        <v>441</v>
      </c>
      <c r="K11" s="202" t="s">
        <v>488</v>
      </c>
      <c r="L11" s="203">
        <v>0.76908677155625371</v>
      </c>
      <c r="N11" s="201" t="s">
        <v>464</v>
      </c>
      <c r="O11" s="202" t="s">
        <v>467</v>
      </c>
      <c r="P11" s="203">
        <v>0.66143317482167441</v>
      </c>
    </row>
    <row r="12" spans="2:24" x14ac:dyDescent="0.25">
      <c r="B12" s="116" t="s">
        <v>436</v>
      </c>
      <c r="C12" s="117" t="s">
        <v>471</v>
      </c>
      <c r="D12" s="118">
        <v>0.75883760719468696</v>
      </c>
      <c r="J12" s="201" t="s">
        <v>456</v>
      </c>
      <c r="K12" s="202" t="s">
        <v>465</v>
      </c>
      <c r="L12" s="203">
        <v>0.76326539050405628</v>
      </c>
      <c r="N12" s="201" t="s">
        <v>430</v>
      </c>
      <c r="O12" s="202" t="s">
        <v>480</v>
      </c>
      <c r="P12" s="203">
        <v>0.65792196431818184</v>
      </c>
    </row>
    <row r="13" spans="2:24" x14ac:dyDescent="0.25">
      <c r="B13" s="116" t="s">
        <v>435</v>
      </c>
      <c r="C13" s="117" t="s">
        <v>484</v>
      </c>
      <c r="D13" s="118">
        <v>0.75502814064664014</v>
      </c>
      <c r="J13" s="201" t="s">
        <v>436</v>
      </c>
      <c r="K13" s="202" t="s">
        <v>471</v>
      </c>
      <c r="L13" s="203">
        <v>0.75883760719468696</v>
      </c>
      <c r="N13" s="201" t="s">
        <v>452</v>
      </c>
      <c r="O13" s="202" t="s">
        <v>495</v>
      </c>
      <c r="P13" s="203">
        <v>0.6346664076535673</v>
      </c>
    </row>
    <row r="14" spans="2:24" x14ac:dyDescent="0.25">
      <c r="B14" s="116" t="s">
        <v>448</v>
      </c>
      <c r="C14" s="117" t="s">
        <v>492</v>
      </c>
      <c r="D14" s="118">
        <v>0.74712402741005202</v>
      </c>
      <c r="J14" s="201" t="s">
        <v>435</v>
      </c>
      <c r="K14" s="202" t="s">
        <v>484</v>
      </c>
      <c r="L14" s="203">
        <v>0.75502814064664014</v>
      </c>
      <c r="N14" s="201" t="s">
        <v>434</v>
      </c>
      <c r="O14" s="202" t="s">
        <v>483</v>
      </c>
      <c r="P14" s="203">
        <v>0.62406302764368315</v>
      </c>
    </row>
    <row r="15" spans="2:24" x14ac:dyDescent="0.25">
      <c r="B15" s="116" t="s">
        <v>432</v>
      </c>
      <c r="C15" s="117" t="s">
        <v>480</v>
      </c>
      <c r="D15" s="118">
        <v>0.74462841960201565</v>
      </c>
      <c r="J15" s="201" t="s">
        <v>448</v>
      </c>
      <c r="K15" s="202" t="s">
        <v>492</v>
      </c>
      <c r="L15" s="203">
        <v>0.74712402741005202</v>
      </c>
      <c r="N15" s="201" t="s">
        <v>451</v>
      </c>
      <c r="O15" s="202" t="s">
        <v>494</v>
      </c>
      <c r="P15" s="203">
        <v>0.62360519022342065</v>
      </c>
    </row>
    <row r="16" spans="2:24" x14ac:dyDescent="0.25">
      <c r="B16" s="116" t="s">
        <v>426</v>
      </c>
      <c r="C16" s="117" t="s">
        <v>476</v>
      </c>
      <c r="D16" s="118">
        <v>0.73549137216988447</v>
      </c>
      <c r="J16" s="201" t="s">
        <v>432</v>
      </c>
      <c r="K16" s="202" t="s">
        <v>480</v>
      </c>
      <c r="L16" s="203">
        <v>0.74462841960201565</v>
      </c>
      <c r="N16" s="201" t="s">
        <v>445</v>
      </c>
      <c r="O16" s="202" t="s">
        <v>490</v>
      </c>
      <c r="P16" s="203">
        <v>0.62018042506968774</v>
      </c>
    </row>
    <row r="17" spans="2:12" x14ac:dyDescent="0.25">
      <c r="B17" s="116" t="s">
        <v>427</v>
      </c>
      <c r="C17" s="117" t="s">
        <v>477</v>
      </c>
      <c r="D17" s="118">
        <v>0.733569614809777</v>
      </c>
      <c r="J17" s="201" t="s">
        <v>426</v>
      </c>
      <c r="K17" s="202" t="s">
        <v>476</v>
      </c>
      <c r="L17" s="203">
        <v>0.73549137216988447</v>
      </c>
    </row>
    <row r="18" spans="2:12" x14ac:dyDescent="0.25">
      <c r="B18" s="116" t="s">
        <v>433</v>
      </c>
      <c r="C18" s="117" t="s">
        <v>482</v>
      </c>
      <c r="D18" s="118">
        <v>0.72638158741473369</v>
      </c>
      <c r="J18" s="201" t="s">
        <v>427</v>
      </c>
      <c r="K18" s="202" t="s">
        <v>477</v>
      </c>
      <c r="L18" s="203">
        <v>0.733569614809777</v>
      </c>
    </row>
    <row r="19" spans="2:12" x14ac:dyDescent="0.25">
      <c r="B19" s="116" t="s">
        <v>443</v>
      </c>
      <c r="C19" s="117" t="s">
        <v>489</v>
      </c>
      <c r="D19" s="118">
        <v>0.70054430233997977</v>
      </c>
      <c r="J19" s="201" t="s">
        <v>433</v>
      </c>
      <c r="K19" s="202" t="s">
        <v>482</v>
      </c>
      <c r="L19" s="203">
        <v>0.72638158741473369</v>
      </c>
    </row>
    <row r="20" spans="2:12" x14ac:dyDescent="0.25">
      <c r="B20" s="116" t="s">
        <v>422</v>
      </c>
      <c r="C20" s="117" t="s">
        <v>472</v>
      </c>
      <c r="D20" s="118">
        <v>0.687497455108107</v>
      </c>
      <c r="J20" s="201" t="s">
        <v>443</v>
      </c>
      <c r="K20" s="202" t="s">
        <v>489</v>
      </c>
      <c r="L20" s="203">
        <v>0.70054430233997977</v>
      </c>
    </row>
    <row r="21" spans="2:12" x14ac:dyDescent="0.25">
      <c r="B21" s="116" t="s">
        <v>457</v>
      </c>
      <c r="C21" s="117" t="s">
        <v>499</v>
      </c>
      <c r="D21" s="118">
        <v>0.67965844705131273</v>
      </c>
    </row>
    <row r="22" spans="2:12" x14ac:dyDescent="0.25">
      <c r="B22" s="116" t="s">
        <v>454</v>
      </c>
      <c r="C22" s="117" t="s">
        <v>497</v>
      </c>
      <c r="D22" s="118">
        <v>0.67580174053215125</v>
      </c>
    </row>
    <row r="23" spans="2:12" x14ac:dyDescent="0.25">
      <c r="B23" s="116" t="s">
        <v>423</v>
      </c>
      <c r="C23" s="117" t="s">
        <v>473</v>
      </c>
      <c r="D23" s="118">
        <v>0.67509838382665699</v>
      </c>
    </row>
    <row r="24" spans="2:12" x14ac:dyDescent="0.25">
      <c r="B24" s="116" t="s">
        <v>444</v>
      </c>
      <c r="C24" s="117" t="s">
        <v>480</v>
      </c>
      <c r="D24" s="118">
        <v>0.66849563447852156</v>
      </c>
    </row>
    <row r="25" spans="2:12" x14ac:dyDescent="0.25">
      <c r="B25" s="116" t="s">
        <v>447</v>
      </c>
      <c r="C25" s="117" t="s">
        <v>469</v>
      </c>
      <c r="D25" s="118">
        <v>0.66698330053807442</v>
      </c>
    </row>
    <row r="26" spans="2:12" x14ac:dyDescent="0.25">
      <c r="B26" s="116" t="s">
        <v>449</v>
      </c>
      <c r="C26" s="117" t="s">
        <v>466</v>
      </c>
      <c r="D26" s="118">
        <v>0.66393944026752139</v>
      </c>
    </row>
    <row r="27" spans="2:12" x14ac:dyDescent="0.25">
      <c r="B27" s="116" t="s">
        <v>464</v>
      </c>
      <c r="C27" s="117" t="s">
        <v>467</v>
      </c>
      <c r="D27" s="118">
        <v>0.66143317482167441</v>
      </c>
    </row>
    <row r="28" spans="2:12" x14ac:dyDescent="0.25">
      <c r="B28" s="116" t="s">
        <v>430</v>
      </c>
      <c r="C28" s="117" t="s">
        <v>480</v>
      </c>
      <c r="D28" s="118">
        <v>0.65792196431818184</v>
      </c>
    </row>
    <row r="29" spans="2:12" x14ac:dyDescent="0.25">
      <c r="B29" s="116" t="s">
        <v>452</v>
      </c>
      <c r="C29" s="117" t="s">
        <v>495</v>
      </c>
      <c r="D29" s="118">
        <v>0.6346664076535673</v>
      </c>
    </row>
    <row r="30" spans="2:12" x14ac:dyDescent="0.25">
      <c r="B30" s="116" t="s">
        <v>434</v>
      </c>
      <c r="C30" s="117" t="s">
        <v>483</v>
      </c>
      <c r="D30" s="118">
        <v>0.62406302764368315</v>
      </c>
    </row>
    <row r="31" spans="2:12" x14ac:dyDescent="0.25">
      <c r="B31" s="116" t="s">
        <v>451</v>
      </c>
      <c r="C31" s="117" t="s">
        <v>494</v>
      </c>
      <c r="D31" s="118">
        <v>0.62360519022342065</v>
      </c>
    </row>
    <row r="32" spans="2:12" x14ac:dyDescent="0.25">
      <c r="B32" s="116" t="s">
        <v>445</v>
      </c>
      <c r="C32" s="117" t="s">
        <v>490</v>
      </c>
      <c r="D32" s="118">
        <v>0.62018042506968774</v>
      </c>
    </row>
    <row r="33" spans="2:4" x14ac:dyDescent="0.25">
      <c r="B33" s="116" t="s">
        <v>453</v>
      </c>
      <c r="C33" s="117" t="s">
        <v>496</v>
      </c>
      <c r="D33" s="118">
        <v>0.59128046108733023</v>
      </c>
    </row>
    <row r="34" spans="2:4" x14ac:dyDescent="0.25">
      <c r="B34" s="116" t="s">
        <v>463</v>
      </c>
      <c r="C34" s="117" t="s">
        <v>504</v>
      </c>
      <c r="D34" s="118">
        <v>0.5703565289292164</v>
      </c>
    </row>
    <row r="35" spans="2:4" x14ac:dyDescent="0.25">
      <c r="B35" s="116" t="s">
        <v>442</v>
      </c>
      <c r="C35" s="117" t="s">
        <v>465</v>
      </c>
      <c r="D35" s="118">
        <v>0.56437017630814978</v>
      </c>
    </row>
    <row r="36" spans="2:4" x14ac:dyDescent="0.25">
      <c r="B36" s="116" t="s">
        <v>450</v>
      </c>
      <c r="C36" s="117" t="s">
        <v>493</v>
      </c>
      <c r="D36" s="118">
        <v>0.55726487528836888</v>
      </c>
    </row>
    <row r="37" spans="2:4" x14ac:dyDescent="0.25">
      <c r="B37" s="116" t="s">
        <v>460</v>
      </c>
      <c r="C37" s="117" t="s">
        <v>501</v>
      </c>
      <c r="D37" s="118">
        <v>0.53233542174422011</v>
      </c>
    </row>
    <row r="38" spans="2:4" x14ac:dyDescent="0.25">
      <c r="B38" s="116" t="s">
        <v>459</v>
      </c>
      <c r="C38" s="117" t="s">
        <v>496</v>
      </c>
      <c r="D38" s="118">
        <v>0.51306163714295605</v>
      </c>
    </row>
    <row r="39" spans="2:4" x14ac:dyDescent="0.25">
      <c r="B39" s="116" t="s">
        <v>425</v>
      </c>
      <c r="C39" s="117" t="s">
        <v>475</v>
      </c>
      <c r="D39" s="118">
        <v>0.48934494246109889</v>
      </c>
    </row>
    <row r="40" spans="2:4" x14ac:dyDescent="0.25">
      <c r="B40" s="116" t="s">
        <v>439</v>
      </c>
      <c r="C40" s="117" t="s">
        <v>487</v>
      </c>
      <c r="D40" s="118">
        <v>0.44575662006126271</v>
      </c>
    </row>
    <row r="41" spans="2:4" x14ac:dyDescent="0.25">
      <c r="B41" s="116" t="s">
        <v>420</v>
      </c>
      <c r="C41" s="117" t="s">
        <v>466</v>
      </c>
      <c r="D41" s="118">
        <v>0.38365179082267181</v>
      </c>
    </row>
    <row r="42" spans="2:4" x14ac:dyDescent="0.25">
      <c r="B42" s="116" t="s">
        <v>429</v>
      </c>
      <c r="C42" s="117" t="s">
        <v>479</v>
      </c>
      <c r="D42" s="118"/>
    </row>
    <row r="43" spans="2:4" x14ac:dyDescent="0.25">
      <c r="B43" s="116" t="s">
        <v>437</v>
      </c>
      <c r="C43" s="117" t="s">
        <v>485</v>
      </c>
      <c r="D43" s="118"/>
    </row>
    <row r="44" spans="2:4" x14ac:dyDescent="0.25">
      <c r="B44" s="116" t="s">
        <v>438</v>
      </c>
      <c r="C44" s="117" t="s">
        <v>486</v>
      </c>
      <c r="D44" s="118"/>
    </row>
    <row r="45" spans="2:4" x14ac:dyDescent="0.25">
      <c r="B45" s="116" t="s">
        <v>446</v>
      </c>
      <c r="C45" s="117" t="s">
        <v>491</v>
      </c>
      <c r="D45" s="118"/>
    </row>
    <row r="46" spans="2:4" x14ac:dyDescent="0.25">
      <c r="B46" s="116" t="s">
        <v>458</v>
      </c>
      <c r="C46" s="117" t="s">
        <v>500</v>
      </c>
      <c r="D46" s="118"/>
    </row>
    <row r="47" spans="2:4" x14ac:dyDescent="0.25">
      <c r="B47" s="116" t="s">
        <v>461</v>
      </c>
      <c r="C47" s="117" t="s">
        <v>502</v>
      </c>
      <c r="D47" s="118"/>
    </row>
    <row r="48" spans="2:4" x14ac:dyDescent="0.25">
      <c r="B48" s="116" t="s">
        <v>462</v>
      </c>
      <c r="C48" s="117" t="s">
        <v>503</v>
      </c>
      <c r="D48" s="118"/>
    </row>
  </sheetData>
  <sortState xmlns:xlrd2="http://schemas.microsoft.com/office/spreadsheetml/2017/richdata2" ref="B3:D48">
    <sortCondition descending="1" ref="D2"/>
  </sortState>
  <mergeCells count="5">
    <mergeCell ref="F2:H2"/>
    <mergeCell ref="J2:L2"/>
    <mergeCell ref="N2:P2"/>
    <mergeCell ref="R2:T2"/>
    <mergeCell ref="V2:X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Summary</vt:lpstr>
      <vt:lpstr>plan</vt:lpstr>
      <vt:lpstr>Country</vt:lpstr>
      <vt:lpstr>North</vt:lpstr>
      <vt:lpstr>South</vt:lpstr>
      <vt:lpstr>input_param</vt:lpstr>
      <vt:lpstr>Production_AD Structure</vt:lpstr>
      <vt:lpstr>Ending MP_Structure</vt:lpstr>
      <vt:lpstr>Recruitment_Structure</vt:lpstr>
      <vt:lpstr>Recruitment KPI_Structure</vt:lpstr>
      <vt:lpstr>Rookie Metric</vt:lpstr>
      <vt:lpstr>GA</vt:lpstr>
      <vt:lpstr>Rider</vt:lpstr>
      <vt:lpstr>5.0 AG retention</vt:lpstr>
      <vt:lpstr>Product Mix</vt:lpstr>
      <vt:lpstr>BD</vt:lpstr>
      <vt:lpstr>Summary_GA_APE</vt:lpstr>
      <vt:lpstr>Summary_GA_per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Tung Nguyen (DA)</cp:lastModifiedBy>
  <dcterms:created xsi:type="dcterms:W3CDTF">2017-07-19T10:40:18Z</dcterms:created>
  <dcterms:modified xsi:type="dcterms:W3CDTF">2018-08-14T14:01:14Z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c8c087c2-e8b7-427f-91cb-0e5a8f37298a</vt:lpwstr>
  </property>
  <property fmtid="{D5CDD505-2E9C-101B-9397-08002B2CF9AE}" pid="3" name="ConnectionInfosStorage">
    <vt:lpwstr>WorkbookXmlParts</vt:lpwstr>
  </property>
</Properties>
</file>